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https://imprentanacionalcr-my.sharepoint.com/personal/gquiros_imprenta_go_cr1/Documents/Attachments/"/>
    </mc:Choice>
  </mc:AlternateContent>
  <xr:revisionPtr revIDLastSave="309" documentId="8_{4A2EB965-84F5-4FB1-8AF9-0C52B375624C}" xr6:coauthVersionLast="47" xr6:coauthVersionMax="47" xr10:uidLastSave="{06C0B3A1-3FB3-4A88-A9C0-DDBB6397449D}"/>
  <bookViews>
    <workbookView xWindow="-108" yWindow="-108" windowWidth="23256" windowHeight="12576" tabRatio="900" activeTab="1" xr2:uid="{00000000-000D-0000-FFFF-FFFF00000000}"/>
  </bookViews>
  <sheets>
    <sheet name="Introducción" sheetId="15" r:id="rId1"/>
    <sheet name="PAO 2022" sheetId="1" r:id="rId2"/>
    <sheet name="Datos Validaciones PAO" sheetId="14" state="hidden" r:id="rId3"/>
    <sheet name="Matriz Nº1 Identificación" sheetId="2" r:id="rId4"/>
    <sheet name="Validaciones SEVRI" sheetId="10" state="hidden" r:id="rId5"/>
    <sheet name="Matriz Nº2 Análisis" sheetId="3" r:id="rId6"/>
    <sheet name="Tabla 2-3-4-5" sheetId="11" state="hidden" r:id="rId7"/>
    <sheet name="Matriz Nº3 Evaluación" sheetId="4" r:id="rId8"/>
    <sheet name="Tablas 8-9-10-11" sheetId="5" state="hidden" r:id="rId9"/>
    <sheet name="Matriz Nº4 Administración" sheetId="7" r:id="rId10"/>
    <sheet name="Tabla 12" sheetId="6" state="hidden" r:id="rId11"/>
    <sheet name="Matriz Nº5 Seguimiento" sheetId="8" r:id="rId12"/>
    <sheet name="Cuadros" sheetId="16" state="hidden" r:id="rId13"/>
    <sheet name="PROB-EVENTOS" sheetId="9" state="hidden" r:id="rId14"/>
    <sheet name="Tabla 6" sheetId="12" state="hidden" r:id="rId15"/>
    <sheet name="Tabla 7" sheetId="13" state="hidden" r:id="rId1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7" roundtripDataSignature="AMtx7mignJd46y7WVGMnNEzM2ZRnWts4Ig=="/>
    </ext>
  </extLst>
</workbook>
</file>

<file path=xl/calcChain.xml><?xml version="1.0" encoding="utf-8"?>
<calcChain xmlns="http://schemas.openxmlformats.org/spreadsheetml/2006/main">
  <c r="K159" i="1" l="1"/>
  <c r="K158" i="1"/>
  <c r="F82" i="3"/>
  <c r="K10" i="1" l="1"/>
  <c r="K11" i="1"/>
  <c r="K12" i="1"/>
  <c r="K13" i="1"/>
  <c r="K14" i="1"/>
  <c r="K15" i="1"/>
  <c r="K9" i="1"/>
  <c r="K1088" i="1"/>
  <c r="K1087" i="1"/>
  <c r="K1086" i="1"/>
  <c r="K1085" i="1"/>
  <c r="K1084" i="1"/>
  <c r="K1083" i="1"/>
  <c r="K1082" i="1"/>
  <c r="K1079" i="1"/>
  <c r="K1078" i="1"/>
  <c r="K1077" i="1"/>
  <c r="K1076" i="1"/>
  <c r="K1075" i="1"/>
  <c r="K1074" i="1"/>
  <c r="K1073" i="1"/>
  <c r="K1070" i="1"/>
  <c r="K1069" i="1"/>
  <c r="K1068" i="1"/>
  <c r="K1067" i="1"/>
  <c r="K1066" i="1"/>
  <c r="K1065" i="1"/>
  <c r="K1064" i="1"/>
  <c r="K1061" i="1"/>
  <c r="K1060" i="1"/>
  <c r="K1059" i="1"/>
  <c r="K1058" i="1"/>
  <c r="K1057" i="1"/>
  <c r="K1056" i="1"/>
  <c r="K1055" i="1"/>
  <c r="K1052" i="1"/>
  <c r="K1051" i="1"/>
  <c r="K1050" i="1"/>
  <c r="K1049" i="1"/>
  <c r="K1048" i="1"/>
  <c r="K1047" i="1"/>
  <c r="K1046" i="1"/>
  <c r="K1043" i="1"/>
  <c r="K1042" i="1"/>
  <c r="K1041" i="1"/>
  <c r="K1040" i="1"/>
  <c r="K1039" i="1"/>
  <c r="K1038" i="1"/>
  <c r="K1037" i="1"/>
  <c r="K1034" i="1"/>
  <c r="K1033" i="1"/>
  <c r="K1032" i="1"/>
  <c r="K1031" i="1"/>
  <c r="K1030" i="1"/>
  <c r="K1029" i="1"/>
  <c r="K1028" i="1"/>
  <c r="K1025" i="1"/>
  <c r="K1024" i="1"/>
  <c r="K1023" i="1"/>
  <c r="K1022" i="1"/>
  <c r="K1021" i="1"/>
  <c r="K1020" i="1"/>
  <c r="K1019" i="1"/>
  <c r="K1016" i="1"/>
  <c r="K1015" i="1"/>
  <c r="K1014" i="1"/>
  <c r="K1013" i="1"/>
  <c r="K1012" i="1"/>
  <c r="K1011" i="1"/>
  <c r="K1010" i="1"/>
  <c r="K1007" i="1"/>
  <c r="K1006" i="1"/>
  <c r="K1005" i="1"/>
  <c r="K1004" i="1"/>
  <c r="K1003" i="1"/>
  <c r="K1002" i="1"/>
  <c r="K1001" i="1"/>
  <c r="K998" i="1"/>
  <c r="K997" i="1"/>
  <c r="K996" i="1"/>
  <c r="K995" i="1"/>
  <c r="K994" i="1"/>
  <c r="K993" i="1"/>
  <c r="K992" i="1"/>
  <c r="K989" i="1"/>
  <c r="K988" i="1"/>
  <c r="K987" i="1"/>
  <c r="K986" i="1"/>
  <c r="K985" i="1"/>
  <c r="K984" i="1"/>
  <c r="K983" i="1"/>
  <c r="K980" i="1"/>
  <c r="K979" i="1"/>
  <c r="K978" i="1"/>
  <c r="K977" i="1"/>
  <c r="K976" i="1"/>
  <c r="K975" i="1"/>
  <c r="K974" i="1"/>
  <c r="K971" i="1"/>
  <c r="K970" i="1"/>
  <c r="K969" i="1"/>
  <c r="K968" i="1"/>
  <c r="K967" i="1"/>
  <c r="K966" i="1"/>
  <c r="K965" i="1"/>
  <c r="K962" i="1"/>
  <c r="K961" i="1"/>
  <c r="K960" i="1"/>
  <c r="K959" i="1"/>
  <c r="K958" i="1"/>
  <c r="K957" i="1"/>
  <c r="K956" i="1"/>
  <c r="K953" i="1"/>
  <c r="K952" i="1"/>
  <c r="K951" i="1"/>
  <c r="K950" i="1"/>
  <c r="K949" i="1"/>
  <c r="K948" i="1"/>
  <c r="K947" i="1"/>
  <c r="K944" i="1"/>
  <c r="K943" i="1"/>
  <c r="K942" i="1"/>
  <c r="K941" i="1"/>
  <c r="K940" i="1"/>
  <c r="K939" i="1"/>
  <c r="K938" i="1"/>
  <c r="K935" i="1"/>
  <c r="K934" i="1"/>
  <c r="K933" i="1"/>
  <c r="K932" i="1"/>
  <c r="K931" i="1"/>
  <c r="K930" i="1"/>
  <c r="K929" i="1"/>
  <c r="K926" i="1"/>
  <c r="K925" i="1"/>
  <c r="K924" i="1"/>
  <c r="K923" i="1"/>
  <c r="K922" i="1"/>
  <c r="K921" i="1"/>
  <c r="K920" i="1"/>
  <c r="K917" i="1"/>
  <c r="K916" i="1"/>
  <c r="K915" i="1"/>
  <c r="K914" i="1"/>
  <c r="K913" i="1"/>
  <c r="K912" i="1"/>
  <c r="K911" i="1"/>
  <c r="K908" i="1"/>
  <c r="K907" i="1"/>
  <c r="K906" i="1"/>
  <c r="K905" i="1"/>
  <c r="K904" i="1"/>
  <c r="K903" i="1"/>
  <c r="K902" i="1"/>
  <c r="K899" i="1"/>
  <c r="K898" i="1"/>
  <c r="K897" i="1"/>
  <c r="K896" i="1"/>
  <c r="K895" i="1"/>
  <c r="K894" i="1"/>
  <c r="K893" i="1"/>
  <c r="K890" i="1"/>
  <c r="K889" i="1"/>
  <c r="K888" i="1"/>
  <c r="K887" i="1"/>
  <c r="K886" i="1"/>
  <c r="K885" i="1"/>
  <c r="K884" i="1"/>
  <c r="K881" i="1"/>
  <c r="K880" i="1"/>
  <c r="K879" i="1"/>
  <c r="K878" i="1"/>
  <c r="K877" i="1"/>
  <c r="K876" i="1"/>
  <c r="K875" i="1"/>
  <c r="K872" i="1"/>
  <c r="K871" i="1"/>
  <c r="K870" i="1"/>
  <c r="K869" i="1"/>
  <c r="K868" i="1"/>
  <c r="K867" i="1"/>
  <c r="K866" i="1"/>
  <c r="K863" i="1"/>
  <c r="K862" i="1"/>
  <c r="K861" i="1"/>
  <c r="K860" i="1"/>
  <c r="K859" i="1"/>
  <c r="K858" i="1"/>
  <c r="K857" i="1"/>
  <c r="K854" i="1"/>
  <c r="K853" i="1"/>
  <c r="K852" i="1"/>
  <c r="K851" i="1"/>
  <c r="K850" i="1"/>
  <c r="K849" i="1"/>
  <c r="K848" i="1"/>
  <c r="K845" i="1"/>
  <c r="K844" i="1"/>
  <c r="K843" i="1"/>
  <c r="K842" i="1"/>
  <c r="K841" i="1"/>
  <c r="K840" i="1"/>
  <c r="K839" i="1"/>
  <c r="K836" i="1"/>
  <c r="K835" i="1"/>
  <c r="K834" i="1"/>
  <c r="K833" i="1"/>
  <c r="K832" i="1"/>
  <c r="K831" i="1"/>
  <c r="K830" i="1"/>
  <c r="K827" i="1"/>
  <c r="K826" i="1"/>
  <c r="K825" i="1"/>
  <c r="K824" i="1"/>
  <c r="K823" i="1"/>
  <c r="K822" i="1"/>
  <c r="K821" i="1"/>
  <c r="K818" i="1"/>
  <c r="K817" i="1"/>
  <c r="K816" i="1"/>
  <c r="K815" i="1"/>
  <c r="K814" i="1"/>
  <c r="K813" i="1"/>
  <c r="K812" i="1"/>
  <c r="K809" i="1"/>
  <c r="K808" i="1"/>
  <c r="K807" i="1"/>
  <c r="K806" i="1"/>
  <c r="K805" i="1"/>
  <c r="K804" i="1"/>
  <c r="K803" i="1"/>
  <c r="K800" i="1"/>
  <c r="K799" i="1"/>
  <c r="K798" i="1"/>
  <c r="K797" i="1"/>
  <c r="K796" i="1"/>
  <c r="K795" i="1"/>
  <c r="K794" i="1"/>
  <c r="K791" i="1"/>
  <c r="K790" i="1"/>
  <c r="K789" i="1"/>
  <c r="K788" i="1"/>
  <c r="K787" i="1"/>
  <c r="K786" i="1"/>
  <c r="K785" i="1"/>
  <c r="K782" i="1"/>
  <c r="K781" i="1"/>
  <c r="K780" i="1"/>
  <c r="K779" i="1"/>
  <c r="K778" i="1"/>
  <c r="K777" i="1"/>
  <c r="K776" i="1"/>
  <c r="K773" i="1"/>
  <c r="K772" i="1"/>
  <c r="K771" i="1"/>
  <c r="K770" i="1"/>
  <c r="K769" i="1"/>
  <c r="K768" i="1"/>
  <c r="K767" i="1"/>
  <c r="K764" i="1"/>
  <c r="K763" i="1"/>
  <c r="K762" i="1"/>
  <c r="K761" i="1"/>
  <c r="K760" i="1"/>
  <c r="K759" i="1"/>
  <c r="K758" i="1"/>
  <c r="K755" i="1"/>
  <c r="K754" i="1"/>
  <c r="K753" i="1"/>
  <c r="K752" i="1"/>
  <c r="K751" i="1"/>
  <c r="K750" i="1"/>
  <c r="K749" i="1"/>
  <c r="K746" i="1"/>
  <c r="K745" i="1"/>
  <c r="K744" i="1"/>
  <c r="K743" i="1"/>
  <c r="K742" i="1"/>
  <c r="K741" i="1"/>
  <c r="K740" i="1"/>
  <c r="K737" i="1"/>
  <c r="K736" i="1"/>
  <c r="K735" i="1"/>
  <c r="K734" i="1"/>
  <c r="K733" i="1"/>
  <c r="K732" i="1"/>
  <c r="K731" i="1"/>
  <c r="K728" i="1"/>
  <c r="K727" i="1"/>
  <c r="K726" i="1"/>
  <c r="K725" i="1"/>
  <c r="K724" i="1"/>
  <c r="K723" i="1"/>
  <c r="K722" i="1"/>
  <c r="K719" i="1"/>
  <c r="K718" i="1"/>
  <c r="K717" i="1"/>
  <c r="K716" i="1"/>
  <c r="K715" i="1"/>
  <c r="K714" i="1"/>
  <c r="K713" i="1"/>
  <c r="K710" i="1"/>
  <c r="K709" i="1"/>
  <c r="K708" i="1"/>
  <c r="K707" i="1"/>
  <c r="K706" i="1"/>
  <c r="K705" i="1"/>
  <c r="K704" i="1"/>
  <c r="K701" i="1"/>
  <c r="K700" i="1"/>
  <c r="K699" i="1"/>
  <c r="K698" i="1"/>
  <c r="K697" i="1"/>
  <c r="K696" i="1"/>
  <c r="K695" i="1"/>
  <c r="K692" i="1"/>
  <c r="K691" i="1"/>
  <c r="K690" i="1"/>
  <c r="K689" i="1"/>
  <c r="K688" i="1"/>
  <c r="K687" i="1"/>
  <c r="K686" i="1"/>
  <c r="K683" i="1"/>
  <c r="K682" i="1"/>
  <c r="K681" i="1"/>
  <c r="K680" i="1"/>
  <c r="K679" i="1"/>
  <c r="K678" i="1"/>
  <c r="K677" i="1"/>
  <c r="K674" i="1"/>
  <c r="K673" i="1"/>
  <c r="K672" i="1"/>
  <c r="K671" i="1"/>
  <c r="K670" i="1"/>
  <c r="K669" i="1"/>
  <c r="K668" i="1"/>
  <c r="K665" i="1"/>
  <c r="K664" i="1"/>
  <c r="K663" i="1"/>
  <c r="K662" i="1"/>
  <c r="K661" i="1"/>
  <c r="K660" i="1"/>
  <c r="K659" i="1"/>
  <c r="K656" i="1"/>
  <c r="K655" i="1"/>
  <c r="K654" i="1"/>
  <c r="K653" i="1"/>
  <c r="K652" i="1"/>
  <c r="K651" i="1"/>
  <c r="K650" i="1"/>
  <c r="K647" i="1"/>
  <c r="K646" i="1"/>
  <c r="K645" i="1"/>
  <c r="K644" i="1"/>
  <c r="K643" i="1"/>
  <c r="K642" i="1"/>
  <c r="K641" i="1"/>
  <c r="K638" i="1"/>
  <c r="K637" i="1"/>
  <c r="K636" i="1"/>
  <c r="K635" i="1"/>
  <c r="K634" i="1"/>
  <c r="K633" i="1"/>
  <c r="K632" i="1"/>
  <c r="K629" i="1"/>
  <c r="K628" i="1"/>
  <c r="K627" i="1"/>
  <c r="K626" i="1"/>
  <c r="K625" i="1"/>
  <c r="K624" i="1"/>
  <c r="K623" i="1"/>
  <c r="K620" i="1"/>
  <c r="K619" i="1"/>
  <c r="K618" i="1"/>
  <c r="K617" i="1"/>
  <c r="K616" i="1"/>
  <c r="K615" i="1"/>
  <c r="K614" i="1"/>
  <c r="K611" i="1"/>
  <c r="K610" i="1"/>
  <c r="K609" i="1"/>
  <c r="K608" i="1"/>
  <c r="K607" i="1"/>
  <c r="K606" i="1"/>
  <c r="K605" i="1"/>
  <c r="K602" i="1"/>
  <c r="K601" i="1"/>
  <c r="K600" i="1"/>
  <c r="K599" i="1"/>
  <c r="K598" i="1"/>
  <c r="K597" i="1"/>
  <c r="K596" i="1"/>
  <c r="K593" i="1"/>
  <c r="K592" i="1"/>
  <c r="K591" i="1"/>
  <c r="K590" i="1"/>
  <c r="K589" i="1"/>
  <c r="K588" i="1"/>
  <c r="K587" i="1"/>
  <c r="K584" i="1"/>
  <c r="K583" i="1"/>
  <c r="K582" i="1"/>
  <c r="K581" i="1"/>
  <c r="K580" i="1"/>
  <c r="K579" i="1"/>
  <c r="K578" i="1"/>
  <c r="K575" i="1"/>
  <c r="K574" i="1"/>
  <c r="K573" i="1"/>
  <c r="K572" i="1"/>
  <c r="K571" i="1"/>
  <c r="K570" i="1"/>
  <c r="K569" i="1"/>
  <c r="K566" i="1"/>
  <c r="K565" i="1"/>
  <c r="K564" i="1"/>
  <c r="K563" i="1"/>
  <c r="K562" i="1"/>
  <c r="K561" i="1"/>
  <c r="K560" i="1"/>
  <c r="K557" i="1"/>
  <c r="K556" i="1"/>
  <c r="K555" i="1"/>
  <c r="K554" i="1"/>
  <c r="K553" i="1"/>
  <c r="K552" i="1"/>
  <c r="K551" i="1"/>
  <c r="K548" i="1"/>
  <c r="K547" i="1"/>
  <c r="K546" i="1"/>
  <c r="K545" i="1"/>
  <c r="K544" i="1"/>
  <c r="K543" i="1"/>
  <c r="K542" i="1"/>
  <c r="K539" i="1"/>
  <c r="K538" i="1"/>
  <c r="K537" i="1"/>
  <c r="K536" i="1"/>
  <c r="K535" i="1"/>
  <c r="K534" i="1"/>
  <c r="K533" i="1"/>
  <c r="K530" i="1"/>
  <c r="K529" i="1"/>
  <c r="K528" i="1"/>
  <c r="K527" i="1"/>
  <c r="K526" i="1"/>
  <c r="K525" i="1"/>
  <c r="K524" i="1"/>
  <c r="K521" i="1"/>
  <c r="K520" i="1"/>
  <c r="K519" i="1"/>
  <c r="K518" i="1"/>
  <c r="K517" i="1"/>
  <c r="K516" i="1"/>
  <c r="K515" i="1"/>
  <c r="K512" i="1"/>
  <c r="K511" i="1"/>
  <c r="K510" i="1"/>
  <c r="K509" i="1"/>
  <c r="K508" i="1"/>
  <c r="K507" i="1"/>
  <c r="K506" i="1"/>
  <c r="K503" i="1"/>
  <c r="K502" i="1"/>
  <c r="K501" i="1"/>
  <c r="K500" i="1"/>
  <c r="K499" i="1"/>
  <c r="K498" i="1"/>
  <c r="K497" i="1"/>
  <c r="K494" i="1"/>
  <c r="K493" i="1"/>
  <c r="K492" i="1"/>
  <c r="K491" i="1"/>
  <c r="K490" i="1"/>
  <c r="K489" i="1"/>
  <c r="K488" i="1"/>
  <c r="K485" i="1"/>
  <c r="K484" i="1"/>
  <c r="K483" i="1"/>
  <c r="K482" i="1"/>
  <c r="K481" i="1"/>
  <c r="K480" i="1"/>
  <c r="K479" i="1"/>
  <c r="K476" i="1"/>
  <c r="K475" i="1"/>
  <c r="K474" i="1"/>
  <c r="K473" i="1"/>
  <c r="K472" i="1"/>
  <c r="K471" i="1"/>
  <c r="K470" i="1"/>
  <c r="K467" i="1"/>
  <c r="K466" i="1"/>
  <c r="K465" i="1"/>
  <c r="K464" i="1"/>
  <c r="K463" i="1"/>
  <c r="K462" i="1"/>
  <c r="K461" i="1"/>
  <c r="K458" i="1"/>
  <c r="K457" i="1"/>
  <c r="K456" i="1"/>
  <c r="K455" i="1"/>
  <c r="K454" i="1"/>
  <c r="K453" i="1"/>
  <c r="K452" i="1"/>
  <c r="K449" i="1"/>
  <c r="K448" i="1"/>
  <c r="K447" i="1"/>
  <c r="K446" i="1"/>
  <c r="K445" i="1"/>
  <c r="K444" i="1"/>
  <c r="K443" i="1"/>
  <c r="K440" i="1"/>
  <c r="K439" i="1"/>
  <c r="K438" i="1"/>
  <c r="K437" i="1"/>
  <c r="K436" i="1"/>
  <c r="K435" i="1"/>
  <c r="K434" i="1"/>
  <c r="K431" i="1"/>
  <c r="K430" i="1"/>
  <c r="K429" i="1"/>
  <c r="K428" i="1"/>
  <c r="K427" i="1"/>
  <c r="K426" i="1"/>
  <c r="K425" i="1"/>
  <c r="K422" i="1"/>
  <c r="K421" i="1"/>
  <c r="K420" i="1"/>
  <c r="K419" i="1"/>
  <c r="K418" i="1"/>
  <c r="K417" i="1"/>
  <c r="K416" i="1"/>
  <c r="K413" i="1"/>
  <c r="K412" i="1"/>
  <c r="K411" i="1"/>
  <c r="K410" i="1"/>
  <c r="K409" i="1"/>
  <c r="K408" i="1"/>
  <c r="K407" i="1"/>
  <c r="K404" i="1"/>
  <c r="K403" i="1"/>
  <c r="K402" i="1"/>
  <c r="K401" i="1"/>
  <c r="K400" i="1"/>
  <c r="K399" i="1"/>
  <c r="K398" i="1"/>
  <c r="K395" i="1"/>
  <c r="K394" i="1"/>
  <c r="K393" i="1"/>
  <c r="K392" i="1"/>
  <c r="K391" i="1"/>
  <c r="K390" i="1"/>
  <c r="K389" i="1"/>
  <c r="K386" i="1"/>
  <c r="K385" i="1"/>
  <c r="K384" i="1"/>
  <c r="K383" i="1"/>
  <c r="K382" i="1"/>
  <c r="K381" i="1"/>
  <c r="K380" i="1"/>
  <c r="K377" i="1"/>
  <c r="K376" i="1"/>
  <c r="K375" i="1"/>
  <c r="K374" i="1"/>
  <c r="K373" i="1"/>
  <c r="K372" i="1"/>
  <c r="K371" i="1"/>
  <c r="K368" i="1"/>
  <c r="K367" i="1"/>
  <c r="K366" i="1"/>
  <c r="K365" i="1"/>
  <c r="K364" i="1"/>
  <c r="K363" i="1"/>
  <c r="K362" i="1"/>
  <c r="K359" i="1"/>
  <c r="K358" i="1"/>
  <c r="K357" i="1"/>
  <c r="K356" i="1"/>
  <c r="K355" i="1"/>
  <c r="K354" i="1"/>
  <c r="K353" i="1"/>
  <c r="K350" i="1"/>
  <c r="K349" i="1"/>
  <c r="K348" i="1"/>
  <c r="K347" i="1"/>
  <c r="K346" i="1"/>
  <c r="K345" i="1"/>
  <c r="K344" i="1"/>
  <c r="K341" i="1"/>
  <c r="K340" i="1"/>
  <c r="K339" i="1"/>
  <c r="K338" i="1"/>
  <c r="K337" i="1"/>
  <c r="K336" i="1"/>
  <c r="K335" i="1"/>
  <c r="K332" i="1"/>
  <c r="K331" i="1"/>
  <c r="K330" i="1"/>
  <c r="K329" i="1"/>
  <c r="K328" i="1"/>
  <c r="K327" i="1"/>
  <c r="K326" i="1"/>
  <c r="K323" i="1"/>
  <c r="K322" i="1"/>
  <c r="K321" i="1"/>
  <c r="K320" i="1"/>
  <c r="K319" i="1"/>
  <c r="K318" i="1"/>
  <c r="K317" i="1"/>
  <c r="K314" i="1"/>
  <c r="K313" i="1"/>
  <c r="K312" i="1"/>
  <c r="K311" i="1"/>
  <c r="K310" i="1"/>
  <c r="K309" i="1"/>
  <c r="K308" i="1"/>
  <c r="K305" i="1"/>
  <c r="K304" i="1"/>
  <c r="K303" i="1"/>
  <c r="K302" i="1"/>
  <c r="K301" i="1"/>
  <c r="K300" i="1"/>
  <c r="K299" i="1"/>
  <c r="K296" i="1"/>
  <c r="K295" i="1"/>
  <c r="K294" i="1"/>
  <c r="K293" i="1"/>
  <c r="K292" i="1"/>
  <c r="K291" i="1"/>
  <c r="K290" i="1"/>
  <c r="K287" i="1"/>
  <c r="K286" i="1"/>
  <c r="K285" i="1"/>
  <c r="K284" i="1"/>
  <c r="K283" i="1"/>
  <c r="K282" i="1"/>
  <c r="K281" i="1"/>
  <c r="K278" i="1"/>
  <c r="K277" i="1"/>
  <c r="K276" i="1"/>
  <c r="K275" i="1"/>
  <c r="K274" i="1"/>
  <c r="K273" i="1"/>
  <c r="K272" i="1"/>
  <c r="K269" i="1"/>
  <c r="K268" i="1"/>
  <c r="K267" i="1"/>
  <c r="K266" i="1"/>
  <c r="K265" i="1"/>
  <c r="K264" i="1"/>
  <c r="K263" i="1"/>
  <c r="K260" i="1"/>
  <c r="K259" i="1"/>
  <c r="K258" i="1"/>
  <c r="K257" i="1"/>
  <c r="K256" i="1"/>
  <c r="K255" i="1"/>
  <c r="K254" i="1"/>
  <c r="K251" i="1"/>
  <c r="K250" i="1"/>
  <c r="K249" i="1"/>
  <c r="K248" i="1"/>
  <c r="K247" i="1"/>
  <c r="K246" i="1"/>
  <c r="K245" i="1"/>
  <c r="K242" i="1"/>
  <c r="K241" i="1"/>
  <c r="K240" i="1"/>
  <c r="K239" i="1"/>
  <c r="K238" i="1"/>
  <c r="K237" i="1"/>
  <c r="K236" i="1"/>
  <c r="K233" i="1"/>
  <c r="K232" i="1"/>
  <c r="K231" i="1"/>
  <c r="K230" i="1"/>
  <c r="K229" i="1"/>
  <c r="K228" i="1"/>
  <c r="K227" i="1"/>
  <c r="K224" i="1"/>
  <c r="K223" i="1"/>
  <c r="K222" i="1"/>
  <c r="K221" i="1"/>
  <c r="K220" i="1"/>
  <c r="K219" i="1"/>
  <c r="K218" i="1"/>
  <c r="K215" i="1"/>
  <c r="K214" i="1"/>
  <c r="K213" i="1"/>
  <c r="K212" i="1"/>
  <c r="K211" i="1"/>
  <c r="K210" i="1"/>
  <c r="K209" i="1"/>
  <c r="K206" i="1"/>
  <c r="K205" i="1"/>
  <c r="K204" i="1"/>
  <c r="K203" i="1"/>
  <c r="K202" i="1"/>
  <c r="K201" i="1"/>
  <c r="K200" i="1"/>
  <c r="K197" i="1"/>
  <c r="K196" i="1"/>
  <c r="K195" i="1"/>
  <c r="K194" i="1"/>
  <c r="K193" i="1"/>
  <c r="K192" i="1"/>
  <c r="K191" i="1"/>
  <c r="K188" i="1"/>
  <c r="K187" i="1"/>
  <c r="K186" i="1"/>
  <c r="K185" i="1"/>
  <c r="K184" i="1"/>
  <c r="K183" i="1"/>
  <c r="K182" i="1"/>
  <c r="K179" i="1"/>
  <c r="K178" i="1"/>
  <c r="K177" i="1"/>
  <c r="K176" i="1"/>
  <c r="K175" i="1"/>
  <c r="K174" i="1"/>
  <c r="K173" i="1"/>
  <c r="K170" i="1"/>
  <c r="K169" i="1"/>
  <c r="K168" i="1"/>
  <c r="K167" i="1"/>
  <c r="K166" i="1"/>
  <c r="K165" i="1"/>
  <c r="K164" i="1"/>
  <c r="K161" i="1"/>
  <c r="K160" i="1"/>
  <c r="K157" i="1"/>
  <c r="K156" i="1"/>
  <c r="K155" i="1"/>
  <c r="K154" i="1"/>
  <c r="K153" i="1"/>
  <c r="K150" i="1"/>
  <c r="K149" i="1"/>
  <c r="K148" i="1"/>
  <c r="K147" i="1"/>
  <c r="K146" i="1"/>
  <c r="K145" i="1"/>
  <c r="K144" i="1"/>
  <c r="K141" i="1"/>
  <c r="K140" i="1"/>
  <c r="K139" i="1"/>
  <c r="K138" i="1"/>
  <c r="K137" i="1"/>
  <c r="K136" i="1"/>
  <c r="K135" i="1"/>
  <c r="K132" i="1"/>
  <c r="K131" i="1"/>
  <c r="K130" i="1"/>
  <c r="K129" i="1"/>
  <c r="K128" i="1"/>
  <c r="K127" i="1"/>
  <c r="K126" i="1"/>
  <c r="K123" i="1"/>
  <c r="K122" i="1"/>
  <c r="K121" i="1"/>
  <c r="K120" i="1"/>
  <c r="K119" i="1"/>
  <c r="K118" i="1"/>
  <c r="K117" i="1"/>
  <c r="K114" i="1"/>
  <c r="K113" i="1"/>
  <c r="K112" i="1"/>
  <c r="K111" i="1"/>
  <c r="K110" i="1"/>
  <c r="K109" i="1"/>
  <c r="K108" i="1"/>
  <c r="K105" i="1"/>
  <c r="K104" i="1"/>
  <c r="K103" i="1"/>
  <c r="K102" i="1"/>
  <c r="K101" i="1"/>
  <c r="K100" i="1"/>
  <c r="K99" i="1"/>
  <c r="K96" i="1"/>
  <c r="K95" i="1"/>
  <c r="K94" i="1"/>
  <c r="K93" i="1"/>
  <c r="K92" i="1"/>
  <c r="K91" i="1"/>
  <c r="K90" i="1"/>
  <c r="K87" i="1"/>
  <c r="K86" i="1"/>
  <c r="K85" i="1"/>
  <c r="K84" i="1"/>
  <c r="K83" i="1"/>
  <c r="K82" i="1"/>
  <c r="K81" i="1"/>
  <c r="K78" i="1"/>
  <c r="K77" i="1"/>
  <c r="K76" i="1"/>
  <c r="K75" i="1"/>
  <c r="K74" i="1"/>
  <c r="K73" i="1"/>
  <c r="K72" i="1"/>
  <c r="K69" i="1"/>
  <c r="K68" i="1"/>
  <c r="K67" i="1"/>
  <c r="K66" i="1"/>
  <c r="K65" i="1"/>
  <c r="K64" i="1"/>
  <c r="K63" i="1"/>
  <c r="K60" i="1"/>
  <c r="K59" i="1"/>
  <c r="K58" i="1"/>
  <c r="K57" i="1"/>
  <c r="K56" i="1"/>
  <c r="K55" i="1"/>
  <c r="K54" i="1"/>
  <c r="K51" i="1"/>
  <c r="K50" i="1"/>
  <c r="K49" i="1"/>
  <c r="K48" i="1"/>
  <c r="K47" i="1"/>
  <c r="K46" i="1"/>
  <c r="K45" i="1"/>
  <c r="K42" i="1"/>
  <c r="K41" i="1"/>
  <c r="K40" i="1"/>
  <c r="K39" i="1"/>
  <c r="K38" i="1"/>
  <c r="K37" i="1"/>
  <c r="K36" i="1"/>
  <c r="K33" i="1"/>
  <c r="K32" i="1"/>
  <c r="K31" i="1"/>
  <c r="K30" i="1"/>
  <c r="K29" i="1"/>
  <c r="K28" i="1"/>
  <c r="K27" i="1"/>
  <c r="K24" i="1"/>
  <c r="K23" i="1"/>
  <c r="K22" i="1"/>
  <c r="K21" i="1"/>
  <c r="K20" i="1"/>
  <c r="K19" i="1"/>
  <c r="K18" i="1"/>
  <c r="O1082" i="1"/>
  <c r="O1083" i="1" s="1"/>
  <c r="O1073" i="1"/>
  <c r="O1074" i="1" s="1"/>
  <c r="O1064" i="1"/>
  <c r="O1065" i="1" s="1"/>
  <c r="O1055" i="1"/>
  <c r="O1056" i="1" s="1"/>
  <c r="O1046" i="1"/>
  <c r="O1047" i="1" s="1"/>
  <c r="O1037" i="1"/>
  <c r="O1038" i="1" s="1"/>
  <c r="O1028" i="1"/>
  <c r="O1029" i="1" s="1"/>
  <c r="O1019" i="1"/>
  <c r="O1020" i="1" s="1"/>
  <c r="O1010" i="1"/>
  <c r="O1011" i="1" s="1"/>
  <c r="O1001" i="1"/>
  <c r="O1002" i="1" s="1"/>
  <c r="O992" i="1"/>
  <c r="O993" i="1" s="1"/>
  <c r="O983" i="1"/>
  <c r="O984" i="1" s="1"/>
  <c r="O974" i="1"/>
  <c r="O975" i="1" s="1"/>
  <c r="O965" i="1"/>
  <c r="O966" i="1" s="1"/>
  <c r="O956" i="1"/>
  <c r="O957" i="1" s="1"/>
  <c r="O947" i="1"/>
  <c r="O948" i="1" s="1"/>
  <c r="O938" i="1"/>
  <c r="O939" i="1" s="1"/>
  <c r="O929" i="1"/>
  <c r="O930" i="1" s="1"/>
  <c r="O920" i="1"/>
  <c r="O921" i="1" s="1"/>
  <c r="O911" i="1"/>
  <c r="O912" i="1" s="1"/>
  <c r="O902" i="1"/>
  <c r="O903" i="1" s="1"/>
  <c r="O893" i="1"/>
  <c r="O894" i="1" s="1"/>
  <c r="O884" i="1"/>
  <c r="O885" i="1" s="1"/>
  <c r="O875" i="1"/>
  <c r="O876" i="1" s="1"/>
  <c r="O866" i="1"/>
  <c r="O867" i="1" s="1"/>
  <c r="O857" i="1"/>
  <c r="O858" i="1" s="1"/>
  <c r="O848" i="1"/>
  <c r="O849" i="1" s="1"/>
  <c r="O839" i="1"/>
  <c r="O840" i="1" s="1"/>
  <c r="O830" i="1"/>
  <c r="O831" i="1" s="1"/>
  <c r="O821" i="1"/>
  <c r="O822" i="1" s="1"/>
  <c r="O812" i="1"/>
  <c r="O813" i="1" s="1"/>
  <c r="O803" i="1"/>
  <c r="O804" i="1" s="1"/>
  <c r="O794" i="1"/>
  <c r="O795" i="1" s="1"/>
  <c r="O785" i="1"/>
  <c r="O786" i="1" s="1"/>
  <c r="O776" i="1"/>
  <c r="O777" i="1" s="1"/>
  <c r="O767" i="1"/>
  <c r="O768" i="1" s="1"/>
  <c r="O758" i="1"/>
  <c r="O759" i="1" s="1"/>
  <c r="O749" i="1"/>
  <c r="O750" i="1" s="1"/>
  <c r="O740" i="1"/>
  <c r="O741" i="1" s="1"/>
  <c r="O731" i="1"/>
  <c r="O732" i="1" s="1"/>
  <c r="O722" i="1"/>
  <c r="O723" i="1" s="1"/>
  <c r="O713" i="1"/>
  <c r="O714" i="1" s="1"/>
  <c r="O704" i="1"/>
  <c r="O705" i="1" s="1"/>
  <c r="O695" i="1"/>
  <c r="O696" i="1" s="1"/>
  <c r="O686" i="1"/>
  <c r="O687" i="1" s="1"/>
  <c r="O677" i="1"/>
  <c r="O678" i="1" s="1"/>
  <c r="O668" i="1"/>
  <c r="O669" i="1" s="1"/>
  <c r="O659" i="1"/>
  <c r="O660" i="1" s="1"/>
  <c r="O650" i="1"/>
  <c r="O651" i="1" s="1"/>
  <c r="O641" i="1"/>
  <c r="O642" i="1" s="1"/>
  <c r="O632" i="1"/>
  <c r="O633" i="1" s="1"/>
  <c r="O623" i="1"/>
  <c r="O624" i="1" s="1"/>
  <c r="O614" i="1"/>
  <c r="O615" i="1" s="1"/>
  <c r="O605" i="1"/>
  <c r="O606" i="1" s="1"/>
  <c r="O596" i="1"/>
  <c r="O597" i="1" s="1"/>
  <c r="O587" i="1"/>
  <c r="O588" i="1" s="1"/>
  <c r="O578" i="1"/>
  <c r="O579" i="1" s="1"/>
  <c r="O569" i="1"/>
  <c r="O570" i="1" s="1"/>
  <c r="O560" i="1"/>
  <c r="O561" i="1" s="1"/>
  <c r="O551" i="1"/>
  <c r="O552" i="1" s="1"/>
  <c r="O542" i="1"/>
  <c r="O543" i="1" s="1"/>
  <c r="O533" i="1"/>
  <c r="O534" i="1" s="1"/>
  <c r="O524" i="1"/>
  <c r="O525" i="1" s="1"/>
  <c r="O515" i="1"/>
  <c r="O516" i="1" s="1"/>
  <c r="O506" i="1"/>
  <c r="O507" i="1" s="1"/>
  <c r="O497" i="1"/>
  <c r="O498" i="1" s="1"/>
  <c r="O488" i="1"/>
  <c r="O489" i="1" s="1"/>
  <c r="O479" i="1"/>
  <c r="O480" i="1" s="1"/>
  <c r="O470" i="1"/>
  <c r="O471" i="1" s="1"/>
  <c r="O461" i="1"/>
  <c r="O462" i="1" s="1"/>
  <c r="O452" i="1"/>
  <c r="O453" i="1" s="1"/>
  <c r="O443" i="1"/>
  <c r="O444" i="1" s="1"/>
  <c r="O434" i="1"/>
  <c r="O435" i="1" s="1"/>
  <c r="O425" i="1"/>
  <c r="O426" i="1" s="1"/>
  <c r="O416" i="1"/>
  <c r="O417" i="1" s="1"/>
  <c r="O407" i="1"/>
  <c r="O408" i="1" s="1"/>
  <c r="O398" i="1"/>
  <c r="O399" i="1" s="1"/>
  <c r="O389" i="1"/>
  <c r="O390" i="1" s="1"/>
  <c r="O380" i="1"/>
  <c r="O381" i="1" s="1"/>
  <c r="O371" i="1"/>
  <c r="O372" i="1" s="1"/>
  <c r="O362" i="1"/>
  <c r="O363" i="1" s="1"/>
  <c r="O353" i="1"/>
  <c r="O354" i="1" s="1"/>
  <c r="O345" i="1"/>
  <c r="O344" i="1"/>
  <c r="O335" i="1"/>
  <c r="O336" i="1" s="1"/>
  <c r="O326" i="1"/>
  <c r="O327" i="1" s="1"/>
  <c r="O317" i="1"/>
  <c r="O318" i="1" s="1"/>
  <c r="O308" i="1"/>
  <c r="O309" i="1" s="1"/>
  <c r="O299" i="1"/>
  <c r="O300" i="1" s="1"/>
  <c r="O290" i="1"/>
  <c r="O291" i="1" s="1"/>
  <c r="O281" i="1"/>
  <c r="O282" i="1" s="1"/>
  <c r="O272" i="1"/>
  <c r="O273" i="1" s="1"/>
  <c r="O263" i="1"/>
  <c r="O264" i="1" s="1"/>
  <c r="O254" i="1"/>
  <c r="O255" i="1" s="1"/>
  <c r="O245" i="1"/>
  <c r="O246" i="1" s="1"/>
  <c r="O236" i="1"/>
  <c r="O237" i="1" s="1"/>
  <c r="O227" i="1"/>
  <c r="O228" i="1" s="1"/>
  <c r="O218" i="1"/>
  <c r="O219" i="1" s="1"/>
  <c r="O209" i="1"/>
  <c r="O210" i="1" s="1"/>
  <c r="O200" i="1"/>
  <c r="O201" i="1" s="1"/>
  <c r="O191" i="1"/>
  <c r="O192" i="1" s="1"/>
  <c r="O182" i="1"/>
  <c r="O183" i="1" s="1"/>
  <c r="O173" i="1"/>
  <c r="O174" i="1" s="1"/>
  <c r="O164" i="1"/>
  <c r="O165" i="1" s="1"/>
  <c r="O153" i="1"/>
  <c r="O154" i="1" s="1"/>
  <c r="O144" i="1"/>
  <c r="O145" i="1" s="1"/>
  <c r="O135" i="1"/>
  <c r="O136" i="1" s="1"/>
  <c r="O126" i="1"/>
  <c r="O127" i="1" s="1"/>
  <c r="O117" i="1"/>
  <c r="O118" i="1" s="1"/>
  <c r="O108" i="1"/>
  <c r="O109" i="1" s="1"/>
  <c r="O99" i="1"/>
  <c r="O100" i="1" s="1"/>
  <c r="O90" i="1"/>
  <c r="O91" i="1" s="1"/>
  <c r="O81" i="1"/>
  <c r="O82" i="1" s="1"/>
  <c r="O72" i="1"/>
  <c r="O73" i="1" s="1"/>
  <c r="O63" i="1"/>
  <c r="O64" i="1" s="1"/>
  <c r="O54" i="1"/>
  <c r="O55" i="1" s="1"/>
  <c r="O45" i="1"/>
  <c r="O46" i="1" s="1"/>
  <c r="O36" i="1"/>
  <c r="O37" i="1" s="1"/>
  <c r="O27" i="1"/>
  <c r="O28" i="1" s="1"/>
  <c r="O18" i="1"/>
  <c r="O19" i="1" s="1"/>
  <c r="O9" i="1"/>
  <c r="O10" i="1" s="1"/>
  <c r="J1082" i="1"/>
  <c r="J1083" i="1" s="1"/>
  <c r="J1073" i="1"/>
  <c r="J1074" i="1" s="1"/>
  <c r="J1064" i="1"/>
  <c r="J1065" i="1" s="1"/>
  <c r="J1055" i="1"/>
  <c r="J1056" i="1" s="1"/>
  <c r="J1046" i="1"/>
  <c r="J1047" i="1" s="1"/>
  <c r="J1037" i="1"/>
  <c r="J1038" i="1" s="1"/>
  <c r="J1028" i="1"/>
  <c r="J1029" i="1" s="1"/>
  <c r="J1019" i="1"/>
  <c r="J1020" i="1" s="1"/>
  <c r="J1010" i="1"/>
  <c r="J1011" i="1" s="1"/>
  <c r="J1001" i="1"/>
  <c r="J1002" i="1" s="1"/>
  <c r="J992" i="1"/>
  <c r="J993" i="1" s="1"/>
  <c r="J983" i="1"/>
  <c r="J984" i="1" s="1"/>
  <c r="J974" i="1"/>
  <c r="J975" i="1" s="1"/>
  <c r="J965" i="1"/>
  <c r="J966" i="1" s="1"/>
  <c r="J956" i="1"/>
  <c r="J957" i="1" s="1"/>
  <c r="J947" i="1"/>
  <c r="J948" i="1" s="1"/>
  <c r="J938" i="1"/>
  <c r="J939" i="1" s="1"/>
  <c r="J929" i="1"/>
  <c r="J930" i="1" s="1"/>
  <c r="J920" i="1"/>
  <c r="J921" i="1" s="1"/>
  <c r="J911" i="1"/>
  <c r="J912" i="1" s="1"/>
  <c r="J902" i="1"/>
  <c r="J903" i="1" s="1"/>
  <c r="J893" i="1"/>
  <c r="J894" i="1" s="1"/>
  <c r="J884" i="1"/>
  <c r="J885" i="1" s="1"/>
  <c r="J875" i="1"/>
  <c r="J876" i="1" s="1"/>
  <c r="J866" i="1"/>
  <c r="J867" i="1" s="1"/>
  <c r="J857" i="1"/>
  <c r="J858" i="1" s="1"/>
  <c r="J848" i="1"/>
  <c r="J849" i="1" s="1"/>
  <c r="J839" i="1"/>
  <c r="J840" i="1" s="1"/>
  <c r="J830" i="1"/>
  <c r="J831" i="1" s="1"/>
  <c r="J821" i="1"/>
  <c r="J822" i="1" s="1"/>
  <c r="J812" i="1"/>
  <c r="J813" i="1" s="1"/>
  <c r="J803" i="1"/>
  <c r="J804" i="1" s="1"/>
  <c r="J794" i="1"/>
  <c r="J795" i="1" s="1"/>
  <c r="J785" i="1"/>
  <c r="J786" i="1" s="1"/>
  <c r="J776" i="1"/>
  <c r="J777" i="1" s="1"/>
  <c r="J767" i="1"/>
  <c r="J768" i="1" s="1"/>
  <c r="J758" i="1"/>
  <c r="J759" i="1" s="1"/>
  <c r="J749" i="1"/>
  <c r="J750" i="1" s="1"/>
  <c r="J740" i="1"/>
  <c r="J741" i="1" s="1"/>
  <c r="J731" i="1"/>
  <c r="J732" i="1" s="1"/>
  <c r="J722" i="1"/>
  <c r="J723" i="1" s="1"/>
  <c r="J713" i="1"/>
  <c r="J714" i="1" s="1"/>
  <c r="J704" i="1"/>
  <c r="J705" i="1" s="1"/>
  <c r="J695" i="1"/>
  <c r="J696" i="1" s="1"/>
  <c r="J686" i="1"/>
  <c r="J687" i="1" s="1"/>
  <c r="J677" i="1"/>
  <c r="J678" i="1" s="1"/>
  <c r="J668" i="1"/>
  <c r="J669" i="1" s="1"/>
  <c r="J659" i="1"/>
  <c r="J660" i="1" s="1"/>
  <c r="J650" i="1"/>
  <c r="J651" i="1" s="1"/>
  <c r="J641" i="1"/>
  <c r="J642" i="1" s="1"/>
  <c r="J632" i="1"/>
  <c r="J633" i="1" s="1"/>
  <c r="J623" i="1"/>
  <c r="J624" i="1" s="1"/>
  <c r="J614" i="1"/>
  <c r="J615" i="1" s="1"/>
  <c r="J605" i="1"/>
  <c r="J606" i="1" s="1"/>
  <c r="J596" i="1"/>
  <c r="J597" i="1" s="1"/>
  <c r="J587" i="1"/>
  <c r="J588" i="1" s="1"/>
  <c r="J578" i="1"/>
  <c r="J579" i="1" s="1"/>
  <c r="J569" i="1"/>
  <c r="J570" i="1" s="1"/>
  <c r="J560" i="1"/>
  <c r="J561" i="1" s="1"/>
  <c r="J551" i="1"/>
  <c r="J552" i="1" s="1"/>
  <c r="J542" i="1"/>
  <c r="J543" i="1" s="1"/>
  <c r="J533" i="1"/>
  <c r="J534" i="1" s="1"/>
  <c r="J524" i="1"/>
  <c r="J525" i="1" s="1"/>
  <c r="J515" i="1"/>
  <c r="J516" i="1" s="1"/>
  <c r="J506" i="1"/>
  <c r="J507" i="1" s="1"/>
  <c r="J497" i="1"/>
  <c r="J498" i="1" s="1"/>
  <c r="J488" i="1"/>
  <c r="J489" i="1" s="1"/>
  <c r="J479" i="1"/>
  <c r="J480" i="1" s="1"/>
  <c r="J470" i="1"/>
  <c r="J471" i="1" s="1"/>
  <c r="J461" i="1"/>
  <c r="J462" i="1" s="1"/>
  <c r="J452" i="1"/>
  <c r="J453" i="1" s="1"/>
  <c r="J443" i="1"/>
  <c r="J444" i="1" s="1"/>
  <c r="J434" i="1"/>
  <c r="J435" i="1" s="1"/>
  <c r="J425" i="1"/>
  <c r="J426" i="1" s="1"/>
  <c r="J416" i="1"/>
  <c r="J417" i="1" s="1"/>
  <c r="J407" i="1"/>
  <c r="J408" i="1" s="1"/>
  <c r="J398" i="1"/>
  <c r="J399" i="1" s="1"/>
  <c r="J389" i="1"/>
  <c r="J390" i="1" s="1"/>
  <c r="J380" i="1"/>
  <c r="J381" i="1" s="1"/>
  <c r="J371" i="1"/>
  <c r="J372" i="1" s="1"/>
  <c r="J362" i="1"/>
  <c r="J363" i="1" s="1"/>
  <c r="J353" i="1"/>
  <c r="J354" i="1" s="1"/>
  <c r="J344" i="1"/>
  <c r="J345" i="1" s="1"/>
  <c r="J335" i="1"/>
  <c r="J336" i="1" s="1"/>
  <c r="J326" i="1"/>
  <c r="J327" i="1" s="1"/>
  <c r="J317" i="1"/>
  <c r="J318" i="1" s="1"/>
  <c r="J308" i="1"/>
  <c r="J309" i="1" s="1"/>
  <c r="J299" i="1"/>
  <c r="J300" i="1" s="1"/>
  <c r="J290" i="1"/>
  <c r="J291" i="1" s="1"/>
  <c r="J281" i="1"/>
  <c r="J282" i="1" s="1"/>
  <c r="J272" i="1"/>
  <c r="J273" i="1" s="1"/>
  <c r="J263" i="1"/>
  <c r="J264" i="1" s="1"/>
  <c r="J254" i="1"/>
  <c r="J255" i="1" s="1"/>
  <c r="J245" i="1"/>
  <c r="J246" i="1" s="1"/>
  <c r="J236" i="1"/>
  <c r="J237" i="1" s="1"/>
  <c r="J227" i="1"/>
  <c r="J228" i="1" s="1"/>
  <c r="J218" i="1"/>
  <c r="J219" i="1" s="1"/>
  <c r="J209" i="1"/>
  <c r="J210" i="1" s="1"/>
  <c r="J200" i="1"/>
  <c r="J201" i="1" s="1"/>
  <c r="J191" i="1"/>
  <c r="J192" i="1" s="1"/>
  <c r="J182" i="1"/>
  <c r="J183" i="1" s="1"/>
  <c r="J173" i="1"/>
  <c r="J174" i="1" s="1"/>
  <c r="J164" i="1"/>
  <c r="J165" i="1" s="1"/>
  <c r="J153" i="1"/>
  <c r="J154" i="1" s="1"/>
  <c r="J144" i="1"/>
  <c r="J145" i="1" s="1"/>
  <c r="J135" i="1"/>
  <c r="J136" i="1" s="1"/>
  <c r="J126" i="1"/>
  <c r="J127" i="1" s="1"/>
  <c r="J117" i="1"/>
  <c r="J118" i="1" s="1"/>
  <c r="F10" i="7"/>
  <c r="T15" i="1" l="1"/>
  <c r="O1091" i="1"/>
  <c r="T13" i="1"/>
  <c r="T14" i="1"/>
  <c r="J108" i="1"/>
  <c r="J109" i="1" s="1"/>
  <c r="J99" i="1"/>
  <c r="J100" i="1" s="1"/>
  <c r="J90" i="1"/>
  <c r="J91" i="1" s="1"/>
  <c r="J81" i="1"/>
  <c r="J82" i="1" s="1"/>
  <c r="J72" i="1"/>
  <c r="J73" i="1" s="1"/>
  <c r="J63" i="1"/>
  <c r="J64" i="1" s="1"/>
  <c r="J54" i="1"/>
  <c r="J55" i="1" s="1"/>
  <c r="J45" i="1"/>
  <c r="J46" i="1" s="1"/>
  <c r="J36" i="1"/>
  <c r="J37" i="1" s="1"/>
  <c r="J27" i="1"/>
  <c r="J28" i="1" s="1"/>
  <c r="J18" i="1"/>
  <c r="J19" i="1" s="1"/>
  <c r="T16" i="1" l="1"/>
  <c r="J9" i="1"/>
  <c r="T10" i="7"/>
  <c r="L28" i="4"/>
  <c r="S10" i="4"/>
  <c r="S28" i="4"/>
  <c r="S46" i="4"/>
  <c r="S64" i="4"/>
  <c r="S82" i="4"/>
  <c r="L82" i="4"/>
  <c r="L64" i="4"/>
  <c r="L46" i="4"/>
  <c r="L10" i="4"/>
  <c r="A5" i="16"/>
  <c r="J10" i="1" l="1"/>
  <c r="O1092" i="1" s="1"/>
  <c r="T11" i="7"/>
  <c r="C27" i="16" s="1"/>
  <c r="T12" i="7"/>
  <c r="D27" i="16" s="1"/>
  <c r="T13" i="7"/>
  <c r="E27" i="16" s="1"/>
  <c r="T14" i="7"/>
  <c r="F27" i="16" s="1"/>
  <c r="T15" i="7"/>
  <c r="B27" i="16"/>
  <c r="O1090" i="1" l="1"/>
  <c r="G27" i="16"/>
  <c r="G28" i="16" s="1"/>
  <c r="K10" i="2"/>
  <c r="K11" i="2"/>
  <c r="K12" i="2"/>
  <c r="K13" i="2"/>
  <c r="K14" i="2"/>
  <c r="K15" i="2"/>
  <c r="K16" i="2"/>
  <c r="F28" i="16"/>
  <c r="E28" i="16"/>
  <c r="D28" i="16"/>
  <c r="C28" i="16"/>
  <c r="B28" i="16"/>
  <c r="K1087" i="2" l="1"/>
  <c r="K1086" i="2"/>
  <c r="K1085" i="2"/>
  <c r="K1084" i="2"/>
  <c r="K1083" i="2"/>
  <c r="K1082" i="2"/>
  <c r="K1081" i="2"/>
  <c r="K1078" i="2"/>
  <c r="K1077" i="2"/>
  <c r="K1076" i="2"/>
  <c r="K1075" i="2"/>
  <c r="K1074" i="2"/>
  <c r="K1073" i="2"/>
  <c r="K1072" i="2"/>
  <c r="K1069" i="2"/>
  <c r="K1068" i="2"/>
  <c r="K1067" i="2"/>
  <c r="K1066" i="2"/>
  <c r="K1065" i="2"/>
  <c r="K1064" i="2"/>
  <c r="K1063" i="2"/>
  <c r="K1060" i="2"/>
  <c r="K1059" i="2"/>
  <c r="K1058" i="2"/>
  <c r="K1057" i="2"/>
  <c r="K1056" i="2"/>
  <c r="K1055" i="2"/>
  <c r="K1054" i="2"/>
  <c r="K1051" i="2"/>
  <c r="K1050" i="2"/>
  <c r="K1049" i="2"/>
  <c r="K1048" i="2"/>
  <c r="K1047" i="2"/>
  <c r="K1046" i="2"/>
  <c r="K1045" i="2"/>
  <c r="K1042" i="2"/>
  <c r="K1041" i="2"/>
  <c r="K1040" i="2"/>
  <c r="K1039" i="2"/>
  <c r="K1038" i="2"/>
  <c r="K1037" i="2"/>
  <c r="K1036" i="2"/>
  <c r="K1033" i="2"/>
  <c r="K1032" i="2"/>
  <c r="K1031" i="2"/>
  <c r="K1030" i="2"/>
  <c r="K1029" i="2"/>
  <c r="K1028" i="2"/>
  <c r="K1027" i="2"/>
  <c r="K1024" i="2"/>
  <c r="K1023" i="2"/>
  <c r="K1022" i="2"/>
  <c r="K1021" i="2"/>
  <c r="K1020" i="2"/>
  <c r="K1019" i="2"/>
  <c r="K1018" i="2"/>
  <c r="K1015" i="2"/>
  <c r="K1014" i="2"/>
  <c r="K1013" i="2"/>
  <c r="K1012" i="2"/>
  <c r="K1011" i="2"/>
  <c r="K1010" i="2"/>
  <c r="K1009" i="2"/>
  <c r="K1006" i="2"/>
  <c r="K1005" i="2"/>
  <c r="K1004" i="2"/>
  <c r="K1003" i="2"/>
  <c r="K1002" i="2"/>
  <c r="K1001" i="2"/>
  <c r="K1000" i="2"/>
  <c r="K997" i="2"/>
  <c r="K996" i="2"/>
  <c r="K995" i="2"/>
  <c r="K994" i="2"/>
  <c r="K993" i="2"/>
  <c r="K992" i="2"/>
  <c r="K991" i="2"/>
  <c r="K988" i="2"/>
  <c r="K987" i="2"/>
  <c r="K986" i="2"/>
  <c r="K985" i="2"/>
  <c r="K984" i="2"/>
  <c r="K983" i="2"/>
  <c r="K982" i="2"/>
  <c r="K979" i="2"/>
  <c r="K978" i="2"/>
  <c r="K977" i="2"/>
  <c r="K976" i="2"/>
  <c r="K975" i="2"/>
  <c r="K974" i="2"/>
  <c r="K973" i="2"/>
  <c r="K970" i="2"/>
  <c r="K969" i="2"/>
  <c r="K968" i="2"/>
  <c r="K967" i="2"/>
  <c r="K966" i="2"/>
  <c r="K965" i="2"/>
  <c r="K964" i="2"/>
  <c r="K961" i="2"/>
  <c r="K960" i="2"/>
  <c r="K959" i="2"/>
  <c r="K958" i="2"/>
  <c r="K957" i="2"/>
  <c r="K956" i="2"/>
  <c r="K955" i="2"/>
  <c r="K952" i="2"/>
  <c r="K951" i="2"/>
  <c r="K950" i="2"/>
  <c r="K949" i="2"/>
  <c r="K948" i="2"/>
  <c r="K947" i="2"/>
  <c r="K946" i="2"/>
  <c r="K943" i="2"/>
  <c r="K942" i="2"/>
  <c r="K941" i="2"/>
  <c r="K940" i="2"/>
  <c r="K939" i="2"/>
  <c r="K938" i="2"/>
  <c r="K937" i="2"/>
  <c r="K934" i="2"/>
  <c r="K933" i="2"/>
  <c r="K932" i="2"/>
  <c r="K931" i="2"/>
  <c r="K930" i="2"/>
  <c r="K929" i="2"/>
  <c r="K928" i="2"/>
  <c r="K925" i="2"/>
  <c r="K924" i="2"/>
  <c r="K923" i="2"/>
  <c r="K922" i="2"/>
  <c r="K921" i="2"/>
  <c r="K920" i="2"/>
  <c r="K919" i="2"/>
  <c r="K916" i="2"/>
  <c r="K915" i="2"/>
  <c r="K914" i="2"/>
  <c r="K913" i="2"/>
  <c r="K912" i="2"/>
  <c r="K911" i="2"/>
  <c r="K910" i="2"/>
  <c r="K907" i="2"/>
  <c r="K906" i="2"/>
  <c r="K905" i="2"/>
  <c r="K904" i="2"/>
  <c r="K903" i="2"/>
  <c r="K902" i="2"/>
  <c r="K901" i="2"/>
  <c r="K898" i="2"/>
  <c r="K897" i="2"/>
  <c r="K896" i="2"/>
  <c r="K895" i="2"/>
  <c r="K894" i="2"/>
  <c r="K893" i="2"/>
  <c r="K892" i="2"/>
  <c r="K889" i="2"/>
  <c r="K888" i="2"/>
  <c r="K887" i="2"/>
  <c r="K886" i="2"/>
  <c r="K885" i="2"/>
  <c r="K884" i="2"/>
  <c r="K883" i="2"/>
  <c r="K880" i="2"/>
  <c r="K879" i="2"/>
  <c r="K878" i="2"/>
  <c r="K877" i="2"/>
  <c r="K876" i="2"/>
  <c r="K875" i="2"/>
  <c r="K874" i="2"/>
  <c r="K871" i="2"/>
  <c r="K870" i="2"/>
  <c r="K869" i="2"/>
  <c r="K868" i="2"/>
  <c r="K867" i="2"/>
  <c r="K866" i="2"/>
  <c r="K865" i="2"/>
  <c r="K862" i="2"/>
  <c r="K861" i="2"/>
  <c r="K860" i="2"/>
  <c r="K859" i="2"/>
  <c r="K858" i="2"/>
  <c r="K857" i="2"/>
  <c r="K856" i="2"/>
  <c r="K853" i="2"/>
  <c r="K852" i="2"/>
  <c r="K851" i="2"/>
  <c r="K850" i="2"/>
  <c r="K849" i="2"/>
  <c r="K848" i="2"/>
  <c r="K847" i="2"/>
  <c r="K844" i="2"/>
  <c r="K843" i="2"/>
  <c r="K842" i="2"/>
  <c r="K841" i="2"/>
  <c r="K840" i="2"/>
  <c r="K839" i="2"/>
  <c r="K838" i="2"/>
  <c r="K835" i="2"/>
  <c r="K834" i="2"/>
  <c r="K833" i="2"/>
  <c r="K832" i="2"/>
  <c r="K831" i="2"/>
  <c r="K830" i="2"/>
  <c r="K829" i="2"/>
  <c r="K826" i="2"/>
  <c r="K825" i="2"/>
  <c r="K824" i="2"/>
  <c r="K823" i="2"/>
  <c r="K822" i="2"/>
  <c r="K821" i="2"/>
  <c r="K820" i="2"/>
  <c r="K817" i="2"/>
  <c r="K816" i="2"/>
  <c r="K815" i="2"/>
  <c r="K814" i="2"/>
  <c r="K813" i="2"/>
  <c r="K812" i="2"/>
  <c r="K811" i="2"/>
  <c r="K808" i="2"/>
  <c r="K807" i="2"/>
  <c r="K806" i="2"/>
  <c r="K805" i="2"/>
  <c r="K804" i="2"/>
  <c r="K803" i="2"/>
  <c r="K802" i="2"/>
  <c r="K799" i="2"/>
  <c r="K798" i="2"/>
  <c r="K797" i="2"/>
  <c r="K796" i="2"/>
  <c r="K795" i="2"/>
  <c r="K794" i="2"/>
  <c r="K793" i="2"/>
  <c r="K790" i="2"/>
  <c r="K789" i="2"/>
  <c r="K788" i="2"/>
  <c r="K787" i="2"/>
  <c r="K786" i="2"/>
  <c r="K785" i="2"/>
  <c r="K784" i="2"/>
  <c r="K781" i="2"/>
  <c r="K780" i="2"/>
  <c r="K779" i="2"/>
  <c r="K778" i="2"/>
  <c r="K777" i="2"/>
  <c r="K776" i="2"/>
  <c r="K775" i="2"/>
  <c r="K772" i="2"/>
  <c r="K771" i="2"/>
  <c r="K770" i="2"/>
  <c r="K769" i="2"/>
  <c r="K768" i="2"/>
  <c r="K767" i="2"/>
  <c r="K766" i="2"/>
  <c r="K763" i="2"/>
  <c r="K762" i="2"/>
  <c r="K761" i="2"/>
  <c r="K760" i="2"/>
  <c r="K759" i="2"/>
  <c r="K758" i="2"/>
  <c r="K757" i="2"/>
  <c r="K754" i="2"/>
  <c r="K753" i="2"/>
  <c r="K752" i="2"/>
  <c r="K751" i="2"/>
  <c r="K750" i="2"/>
  <c r="K749" i="2"/>
  <c r="K748" i="2"/>
  <c r="K745" i="2"/>
  <c r="K744" i="2"/>
  <c r="K743" i="2"/>
  <c r="K742" i="2"/>
  <c r="K741" i="2"/>
  <c r="K740" i="2"/>
  <c r="K739" i="2"/>
  <c r="K736" i="2"/>
  <c r="K735" i="2"/>
  <c r="K734" i="2"/>
  <c r="K733" i="2"/>
  <c r="K732" i="2"/>
  <c r="K731" i="2"/>
  <c r="K730" i="2"/>
  <c r="K727" i="2"/>
  <c r="K726" i="2"/>
  <c r="K725" i="2"/>
  <c r="K724" i="2"/>
  <c r="K723" i="2"/>
  <c r="K722" i="2"/>
  <c r="K721" i="2"/>
  <c r="K718" i="2"/>
  <c r="K717" i="2"/>
  <c r="K716" i="2"/>
  <c r="K715" i="2"/>
  <c r="K714" i="2"/>
  <c r="K713" i="2"/>
  <c r="K712" i="2"/>
  <c r="K709" i="2"/>
  <c r="K708" i="2"/>
  <c r="K707" i="2"/>
  <c r="K706" i="2"/>
  <c r="K705" i="2"/>
  <c r="K704" i="2"/>
  <c r="K703" i="2"/>
  <c r="K700" i="2"/>
  <c r="K699" i="2"/>
  <c r="K698" i="2"/>
  <c r="K697" i="2"/>
  <c r="K696" i="2"/>
  <c r="K695" i="2"/>
  <c r="K694" i="2"/>
  <c r="K691" i="2"/>
  <c r="K690" i="2"/>
  <c r="K689" i="2"/>
  <c r="K688" i="2"/>
  <c r="K687" i="2"/>
  <c r="K686" i="2"/>
  <c r="K685" i="2"/>
  <c r="K682" i="2"/>
  <c r="K681" i="2"/>
  <c r="K680" i="2"/>
  <c r="K679" i="2"/>
  <c r="K678" i="2"/>
  <c r="K677" i="2"/>
  <c r="K676" i="2"/>
  <c r="K673" i="2"/>
  <c r="K672" i="2"/>
  <c r="K671" i="2"/>
  <c r="K670" i="2"/>
  <c r="K669" i="2"/>
  <c r="K668" i="2"/>
  <c r="K667" i="2"/>
  <c r="K664" i="2"/>
  <c r="K663" i="2"/>
  <c r="K662" i="2"/>
  <c r="K661" i="2"/>
  <c r="K660" i="2"/>
  <c r="K659" i="2"/>
  <c r="K658" i="2"/>
  <c r="K655" i="2"/>
  <c r="K654" i="2"/>
  <c r="K653" i="2"/>
  <c r="K652" i="2"/>
  <c r="K651" i="2"/>
  <c r="K650" i="2"/>
  <c r="K649" i="2"/>
  <c r="K646" i="2"/>
  <c r="K645" i="2"/>
  <c r="K644" i="2"/>
  <c r="K643" i="2"/>
  <c r="K642" i="2"/>
  <c r="K641" i="2"/>
  <c r="K640" i="2"/>
  <c r="K637" i="2"/>
  <c r="K636" i="2"/>
  <c r="K635" i="2"/>
  <c r="K634" i="2"/>
  <c r="K633" i="2"/>
  <c r="K632" i="2"/>
  <c r="K631" i="2"/>
  <c r="K628" i="2"/>
  <c r="K627" i="2"/>
  <c r="K626" i="2"/>
  <c r="K625" i="2"/>
  <c r="K624" i="2"/>
  <c r="K623" i="2"/>
  <c r="K622" i="2"/>
  <c r="K619" i="2"/>
  <c r="K618" i="2"/>
  <c r="K617" i="2"/>
  <c r="K616" i="2"/>
  <c r="K615" i="2"/>
  <c r="K614" i="2"/>
  <c r="K613" i="2"/>
  <c r="K610" i="2"/>
  <c r="K609" i="2"/>
  <c r="K608" i="2"/>
  <c r="K607" i="2"/>
  <c r="K606" i="2"/>
  <c r="K605" i="2"/>
  <c r="K604" i="2"/>
  <c r="K601" i="2"/>
  <c r="K600" i="2"/>
  <c r="K599" i="2"/>
  <c r="K598" i="2"/>
  <c r="K597" i="2"/>
  <c r="K596" i="2"/>
  <c r="K595" i="2"/>
  <c r="K592" i="2"/>
  <c r="K591" i="2"/>
  <c r="K590" i="2"/>
  <c r="K589" i="2"/>
  <c r="K588" i="2"/>
  <c r="K587" i="2"/>
  <c r="K586" i="2"/>
  <c r="K583" i="2"/>
  <c r="K582" i="2"/>
  <c r="K581" i="2"/>
  <c r="K580" i="2"/>
  <c r="K579" i="2"/>
  <c r="K578" i="2"/>
  <c r="K577" i="2"/>
  <c r="K574" i="2"/>
  <c r="K573" i="2"/>
  <c r="K572" i="2"/>
  <c r="K571" i="2"/>
  <c r="K570" i="2"/>
  <c r="K569" i="2"/>
  <c r="K568" i="2"/>
  <c r="K565" i="2"/>
  <c r="K564" i="2"/>
  <c r="K563" i="2"/>
  <c r="K562" i="2"/>
  <c r="K561" i="2"/>
  <c r="K560" i="2"/>
  <c r="K559" i="2"/>
  <c r="K556" i="2"/>
  <c r="K555" i="2"/>
  <c r="K554" i="2"/>
  <c r="K553" i="2"/>
  <c r="K552" i="2"/>
  <c r="K551" i="2"/>
  <c r="K550" i="2"/>
  <c r="K547" i="2"/>
  <c r="K546" i="2"/>
  <c r="K545" i="2"/>
  <c r="K544" i="2"/>
  <c r="K543" i="2"/>
  <c r="K542" i="2"/>
  <c r="K541" i="2"/>
  <c r="K538" i="2"/>
  <c r="K537" i="2"/>
  <c r="K536" i="2"/>
  <c r="K535" i="2"/>
  <c r="K534" i="2"/>
  <c r="K533" i="2"/>
  <c r="K532" i="2"/>
  <c r="K529" i="2"/>
  <c r="K528" i="2"/>
  <c r="K527" i="2"/>
  <c r="K526" i="2"/>
  <c r="K525" i="2"/>
  <c r="K524" i="2"/>
  <c r="K523" i="2"/>
  <c r="K520" i="2"/>
  <c r="K519" i="2"/>
  <c r="K518" i="2"/>
  <c r="K517" i="2"/>
  <c r="K516" i="2"/>
  <c r="K515" i="2"/>
  <c r="K514" i="2"/>
  <c r="K511" i="2"/>
  <c r="K510" i="2"/>
  <c r="K509" i="2"/>
  <c r="K508" i="2"/>
  <c r="K507" i="2"/>
  <c r="K506" i="2"/>
  <c r="K505" i="2"/>
  <c r="K502" i="2"/>
  <c r="K501" i="2"/>
  <c r="K500" i="2"/>
  <c r="K499" i="2"/>
  <c r="K498" i="2"/>
  <c r="K497" i="2"/>
  <c r="K496" i="2"/>
  <c r="K493" i="2"/>
  <c r="K492" i="2"/>
  <c r="K491" i="2"/>
  <c r="K490" i="2"/>
  <c r="K489" i="2"/>
  <c r="K488" i="2"/>
  <c r="K487" i="2"/>
  <c r="K484" i="2"/>
  <c r="K483" i="2"/>
  <c r="K482" i="2"/>
  <c r="K481" i="2"/>
  <c r="K480" i="2"/>
  <c r="K479" i="2"/>
  <c r="K478" i="2"/>
  <c r="K475" i="2"/>
  <c r="K474" i="2"/>
  <c r="K473" i="2"/>
  <c r="K472" i="2"/>
  <c r="K471" i="2"/>
  <c r="K470" i="2"/>
  <c r="K469" i="2"/>
  <c r="K466" i="2"/>
  <c r="K465" i="2"/>
  <c r="K464" i="2"/>
  <c r="K463" i="2"/>
  <c r="K462" i="2"/>
  <c r="K461" i="2"/>
  <c r="K460" i="2"/>
  <c r="K457" i="2"/>
  <c r="K456" i="2"/>
  <c r="K455" i="2"/>
  <c r="K454" i="2"/>
  <c r="K453" i="2"/>
  <c r="K452" i="2"/>
  <c r="K451" i="2"/>
  <c r="K448" i="2"/>
  <c r="K447" i="2"/>
  <c r="K446" i="2"/>
  <c r="K445" i="2"/>
  <c r="K444" i="2"/>
  <c r="K443" i="2"/>
  <c r="K442" i="2"/>
  <c r="K439" i="2"/>
  <c r="K438" i="2"/>
  <c r="K437" i="2"/>
  <c r="K436" i="2"/>
  <c r="K435" i="2"/>
  <c r="K434" i="2"/>
  <c r="K433" i="2"/>
  <c r="K430" i="2"/>
  <c r="K429" i="2"/>
  <c r="K428" i="2"/>
  <c r="K427" i="2"/>
  <c r="K426" i="2"/>
  <c r="K425" i="2"/>
  <c r="K424" i="2"/>
  <c r="K421" i="2"/>
  <c r="K420" i="2"/>
  <c r="K419" i="2"/>
  <c r="K418" i="2"/>
  <c r="K417" i="2"/>
  <c r="K416" i="2"/>
  <c r="K415" i="2"/>
  <c r="K412" i="2"/>
  <c r="K411" i="2"/>
  <c r="K410" i="2"/>
  <c r="K409" i="2"/>
  <c r="K408" i="2"/>
  <c r="K407" i="2"/>
  <c r="K406" i="2"/>
  <c r="K403" i="2"/>
  <c r="K402" i="2"/>
  <c r="K401" i="2"/>
  <c r="K400" i="2"/>
  <c r="K399" i="2"/>
  <c r="K398" i="2"/>
  <c r="K397" i="2"/>
  <c r="K394" i="2"/>
  <c r="K393" i="2"/>
  <c r="K392" i="2"/>
  <c r="K391" i="2"/>
  <c r="K390" i="2"/>
  <c r="K389" i="2"/>
  <c r="K388" i="2"/>
  <c r="K385" i="2"/>
  <c r="K384" i="2"/>
  <c r="K383" i="2"/>
  <c r="K382" i="2"/>
  <c r="K381" i="2"/>
  <c r="K380" i="2"/>
  <c r="K379" i="2"/>
  <c r="K376" i="2"/>
  <c r="K375" i="2"/>
  <c r="K374" i="2"/>
  <c r="K373" i="2"/>
  <c r="K372" i="2"/>
  <c r="K371" i="2"/>
  <c r="K370" i="2"/>
  <c r="K367" i="2"/>
  <c r="K366" i="2"/>
  <c r="K365" i="2"/>
  <c r="K364" i="2"/>
  <c r="K363" i="2"/>
  <c r="K362" i="2"/>
  <c r="K361" i="2"/>
  <c r="K358" i="2"/>
  <c r="K357" i="2"/>
  <c r="K356" i="2"/>
  <c r="K355" i="2"/>
  <c r="K354" i="2"/>
  <c r="K353" i="2"/>
  <c r="K352" i="2"/>
  <c r="K349" i="2"/>
  <c r="K348" i="2"/>
  <c r="K347" i="2"/>
  <c r="K346" i="2"/>
  <c r="K345" i="2"/>
  <c r="K344" i="2"/>
  <c r="K343" i="2"/>
  <c r="K340" i="2"/>
  <c r="K339" i="2"/>
  <c r="K338" i="2"/>
  <c r="K337" i="2"/>
  <c r="K336" i="2"/>
  <c r="K335" i="2"/>
  <c r="K334" i="2"/>
  <c r="K331" i="2"/>
  <c r="K330" i="2"/>
  <c r="K329" i="2"/>
  <c r="K328" i="2"/>
  <c r="K327" i="2"/>
  <c r="K326" i="2"/>
  <c r="K325" i="2"/>
  <c r="K322" i="2"/>
  <c r="K321" i="2"/>
  <c r="K320" i="2"/>
  <c r="K319" i="2"/>
  <c r="K318" i="2"/>
  <c r="K317" i="2"/>
  <c r="K316" i="2"/>
  <c r="K313" i="2"/>
  <c r="K312" i="2"/>
  <c r="K311" i="2"/>
  <c r="K310" i="2"/>
  <c r="K309" i="2"/>
  <c r="K308" i="2"/>
  <c r="K307" i="2"/>
  <c r="K304" i="2"/>
  <c r="K303" i="2"/>
  <c r="K302" i="2"/>
  <c r="K301" i="2"/>
  <c r="K300" i="2"/>
  <c r="K299" i="2"/>
  <c r="K298" i="2"/>
  <c r="K295" i="2"/>
  <c r="K294" i="2"/>
  <c r="K293" i="2"/>
  <c r="K292" i="2"/>
  <c r="K291" i="2"/>
  <c r="K290" i="2"/>
  <c r="K289" i="2"/>
  <c r="K286" i="2"/>
  <c r="K285" i="2"/>
  <c r="K284" i="2"/>
  <c r="K283" i="2"/>
  <c r="K282" i="2"/>
  <c r="K281" i="2"/>
  <c r="K280" i="2"/>
  <c r="K277" i="2"/>
  <c r="K276" i="2"/>
  <c r="K275" i="2"/>
  <c r="K274" i="2"/>
  <c r="K273" i="2"/>
  <c r="K272" i="2"/>
  <c r="K271" i="2"/>
  <c r="K268" i="2"/>
  <c r="K267" i="2"/>
  <c r="K266" i="2"/>
  <c r="K265" i="2"/>
  <c r="K264" i="2"/>
  <c r="K263" i="2"/>
  <c r="K262" i="2"/>
  <c r="K259" i="2"/>
  <c r="K258" i="2"/>
  <c r="K257" i="2"/>
  <c r="K256" i="2"/>
  <c r="K255" i="2"/>
  <c r="K254" i="2"/>
  <c r="K253" i="2"/>
  <c r="K250" i="2"/>
  <c r="K249" i="2"/>
  <c r="K248" i="2"/>
  <c r="K247" i="2"/>
  <c r="K246" i="2"/>
  <c r="K245" i="2"/>
  <c r="K244" i="2"/>
  <c r="K241" i="2"/>
  <c r="K240" i="2"/>
  <c r="K239" i="2"/>
  <c r="K238" i="2"/>
  <c r="K237" i="2"/>
  <c r="K236" i="2"/>
  <c r="K235" i="2"/>
  <c r="K232" i="2"/>
  <c r="K231" i="2"/>
  <c r="K230" i="2"/>
  <c r="K229" i="2"/>
  <c r="K228" i="2"/>
  <c r="K227" i="2"/>
  <c r="K226" i="2"/>
  <c r="K223" i="2"/>
  <c r="K222" i="2"/>
  <c r="K221" i="2"/>
  <c r="K220" i="2"/>
  <c r="K219" i="2"/>
  <c r="K218" i="2"/>
  <c r="K217" i="2"/>
  <c r="K214" i="2"/>
  <c r="K213" i="2"/>
  <c r="K212" i="2"/>
  <c r="K211" i="2"/>
  <c r="K210" i="2"/>
  <c r="K209" i="2"/>
  <c r="K208" i="2"/>
  <c r="K205" i="2"/>
  <c r="K204" i="2"/>
  <c r="K203" i="2"/>
  <c r="K202" i="2"/>
  <c r="K201" i="2"/>
  <c r="K200" i="2"/>
  <c r="K199" i="2"/>
  <c r="K196" i="2"/>
  <c r="K195" i="2"/>
  <c r="K194" i="2"/>
  <c r="K193" i="2"/>
  <c r="K192" i="2"/>
  <c r="K191" i="2"/>
  <c r="K190" i="2"/>
  <c r="K187" i="2"/>
  <c r="K186" i="2"/>
  <c r="K185" i="2"/>
  <c r="K184" i="2"/>
  <c r="K183" i="2"/>
  <c r="K182" i="2"/>
  <c r="K181" i="2"/>
  <c r="K178" i="2"/>
  <c r="K177" i="2"/>
  <c r="K176" i="2"/>
  <c r="K175" i="2"/>
  <c r="K174" i="2"/>
  <c r="K173" i="2"/>
  <c r="K172" i="2"/>
  <c r="K169" i="2"/>
  <c r="K168" i="2"/>
  <c r="K167" i="2"/>
  <c r="K166" i="2"/>
  <c r="K165" i="2"/>
  <c r="K164" i="2"/>
  <c r="K163" i="2"/>
  <c r="K160" i="2"/>
  <c r="K159" i="2"/>
  <c r="K158" i="2"/>
  <c r="K157" i="2"/>
  <c r="K156" i="2"/>
  <c r="K155" i="2"/>
  <c r="K154" i="2"/>
  <c r="K151" i="2"/>
  <c r="K150" i="2"/>
  <c r="K149" i="2"/>
  <c r="K148" i="2"/>
  <c r="K147" i="2"/>
  <c r="K146" i="2"/>
  <c r="K145" i="2"/>
  <c r="K142" i="2"/>
  <c r="K141" i="2"/>
  <c r="K140" i="2"/>
  <c r="K139" i="2"/>
  <c r="K138" i="2"/>
  <c r="K137" i="2"/>
  <c r="K136" i="2"/>
  <c r="K133" i="2"/>
  <c r="K132" i="2"/>
  <c r="K131" i="2"/>
  <c r="K130" i="2"/>
  <c r="K129" i="2"/>
  <c r="K128" i="2"/>
  <c r="K127" i="2"/>
  <c r="K124" i="2"/>
  <c r="K123" i="2"/>
  <c r="K122" i="2"/>
  <c r="K121" i="2"/>
  <c r="K120" i="2"/>
  <c r="K119" i="2"/>
  <c r="K118" i="2"/>
  <c r="K115" i="2"/>
  <c r="K114" i="2"/>
  <c r="K113" i="2"/>
  <c r="K112" i="2"/>
  <c r="K111" i="2"/>
  <c r="K110" i="2"/>
  <c r="K109" i="2"/>
  <c r="K106" i="2"/>
  <c r="K105" i="2"/>
  <c r="K104" i="2"/>
  <c r="K103" i="2"/>
  <c r="K102" i="2"/>
  <c r="K101" i="2"/>
  <c r="K100" i="2"/>
  <c r="K97" i="2"/>
  <c r="K96" i="2"/>
  <c r="K95" i="2"/>
  <c r="K94" i="2"/>
  <c r="K93" i="2"/>
  <c r="K92" i="2"/>
  <c r="K91" i="2"/>
  <c r="K88" i="2"/>
  <c r="K87" i="2"/>
  <c r="K86" i="2"/>
  <c r="K85" i="2"/>
  <c r="K84" i="2"/>
  <c r="K83" i="2"/>
  <c r="K82" i="2"/>
  <c r="K79" i="2"/>
  <c r="K78" i="2"/>
  <c r="K77" i="2"/>
  <c r="K76" i="2"/>
  <c r="K75" i="2"/>
  <c r="K74" i="2"/>
  <c r="K73" i="2"/>
  <c r="K70" i="2"/>
  <c r="K69" i="2"/>
  <c r="K68" i="2"/>
  <c r="K67" i="2"/>
  <c r="K66" i="2"/>
  <c r="K65" i="2"/>
  <c r="K64" i="2"/>
  <c r="K61" i="2"/>
  <c r="K60" i="2"/>
  <c r="K59" i="2"/>
  <c r="K58" i="2"/>
  <c r="K57" i="2"/>
  <c r="K56" i="2"/>
  <c r="K55" i="2"/>
  <c r="K52" i="2"/>
  <c r="K51" i="2"/>
  <c r="K50" i="2"/>
  <c r="K49" i="2"/>
  <c r="K48" i="2"/>
  <c r="K47" i="2"/>
  <c r="K46" i="2"/>
  <c r="K43" i="2"/>
  <c r="K42" i="2"/>
  <c r="K41" i="2"/>
  <c r="K40" i="2"/>
  <c r="K39" i="2"/>
  <c r="K38" i="2"/>
  <c r="K37" i="2"/>
  <c r="K34" i="2"/>
  <c r="K33" i="2"/>
  <c r="K32" i="2"/>
  <c r="K31" i="2"/>
  <c r="K30" i="2"/>
  <c r="K29" i="2"/>
  <c r="K28" i="2"/>
  <c r="K25" i="2"/>
  <c r="K24" i="2"/>
  <c r="K23" i="2"/>
  <c r="K22" i="2"/>
  <c r="K21" i="2"/>
  <c r="K20" i="2"/>
  <c r="K19" i="2"/>
  <c r="E33" i="10"/>
  <c r="K1088" i="2" l="1"/>
  <c r="E42" i="10"/>
  <c r="E27" i="10"/>
  <c r="E53" i="10"/>
  <c r="F1087" i="7"/>
  <c r="F1086" i="7"/>
  <c r="F1085" i="7"/>
  <c r="F1084" i="7"/>
  <c r="F1083" i="7"/>
  <c r="F1082" i="7"/>
  <c r="F1081" i="7"/>
  <c r="A1080" i="7"/>
  <c r="A1080" i="8" s="1"/>
  <c r="A1079" i="7"/>
  <c r="A1079" i="8" s="1"/>
  <c r="F1078" i="7"/>
  <c r="F1077" i="7"/>
  <c r="F1076" i="7"/>
  <c r="F1075" i="7"/>
  <c r="F1074" i="7"/>
  <c r="F1073" i="7"/>
  <c r="F1072" i="7"/>
  <c r="A1071" i="7"/>
  <c r="A1071" i="8" s="1"/>
  <c r="A1070" i="7"/>
  <c r="A1070" i="8" s="1"/>
  <c r="F1069" i="7"/>
  <c r="F1068" i="7"/>
  <c r="F1067" i="7"/>
  <c r="F1066" i="7"/>
  <c r="F1065" i="7"/>
  <c r="F1064" i="7"/>
  <c r="F1063" i="7"/>
  <c r="A1062" i="7"/>
  <c r="A1062" i="8" s="1"/>
  <c r="A1061" i="7"/>
  <c r="A1061" i="8" s="1"/>
  <c r="F1060" i="7"/>
  <c r="F1059" i="7"/>
  <c r="F1058" i="7"/>
  <c r="F1057" i="7"/>
  <c r="F1056" i="7"/>
  <c r="F1055" i="7"/>
  <c r="F1054" i="7"/>
  <c r="A1053" i="7"/>
  <c r="A1053" i="8" s="1"/>
  <c r="A1052" i="7"/>
  <c r="A1052" i="8" s="1"/>
  <c r="F1051" i="7"/>
  <c r="F1050" i="7"/>
  <c r="F1049" i="7"/>
  <c r="F1048" i="7"/>
  <c r="F1047" i="7"/>
  <c r="F1046" i="7"/>
  <c r="F1045" i="7"/>
  <c r="A1044" i="7"/>
  <c r="A1044" i="8" s="1"/>
  <c r="A1043" i="7"/>
  <c r="A1043" i="8" s="1"/>
  <c r="F1042" i="7"/>
  <c r="F1041" i="7"/>
  <c r="F1040" i="7"/>
  <c r="F1039" i="7"/>
  <c r="F1038" i="7"/>
  <c r="F1037" i="7"/>
  <c r="F1036" i="7"/>
  <c r="A1035" i="7"/>
  <c r="A1035" i="8" s="1"/>
  <c r="A1034" i="7"/>
  <c r="A1034" i="8" s="1"/>
  <c r="F1033" i="7"/>
  <c r="F1032" i="7"/>
  <c r="F1031" i="7"/>
  <c r="F1030" i="7"/>
  <c r="F1029" i="7"/>
  <c r="F1028" i="7"/>
  <c r="F1027" i="7"/>
  <c r="A1026" i="7"/>
  <c r="A1026" i="8" s="1"/>
  <c r="A1025" i="7"/>
  <c r="A1025" i="8" s="1"/>
  <c r="F1024" i="7"/>
  <c r="F1023" i="7"/>
  <c r="F1022" i="7"/>
  <c r="F1021" i="7"/>
  <c r="F1020" i="7"/>
  <c r="F1019" i="7"/>
  <c r="F1018" i="7"/>
  <c r="A1017" i="7"/>
  <c r="A1017" i="8" s="1"/>
  <c r="A1016" i="7"/>
  <c r="A1016" i="8" s="1"/>
  <c r="F1015" i="7"/>
  <c r="F1014" i="7"/>
  <c r="F1013" i="7"/>
  <c r="F1012" i="7"/>
  <c r="F1011" i="7"/>
  <c r="F1010" i="7"/>
  <c r="F1009" i="7"/>
  <c r="A1008" i="7"/>
  <c r="A1008" i="8" s="1"/>
  <c r="A1007" i="7"/>
  <c r="A1007" i="8" s="1"/>
  <c r="F1006" i="7"/>
  <c r="F1005" i="7"/>
  <c r="F1004" i="7"/>
  <c r="F1003" i="7"/>
  <c r="F1002" i="7"/>
  <c r="F1001" i="7"/>
  <c r="F1000" i="7"/>
  <c r="A999" i="7"/>
  <c r="A999" i="8" s="1"/>
  <c r="A998" i="7"/>
  <c r="A998" i="8" s="1"/>
  <c r="F997" i="7"/>
  <c r="F996" i="7"/>
  <c r="F995" i="7"/>
  <c r="F994" i="7"/>
  <c r="F993" i="7"/>
  <c r="F992" i="7"/>
  <c r="F991" i="7"/>
  <c r="A990" i="7"/>
  <c r="A990" i="8" s="1"/>
  <c r="A989" i="7"/>
  <c r="A989" i="8" s="1"/>
  <c r="F988" i="7"/>
  <c r="F987" i="7"/>
  <c r="F986" i="7"/>
  <c r="F985" i="7"/>
  <c r="F984" i="7"/>
  <c r="F983" i="7"/>
  <c r="F982" i="7"/>
  <c r="A981" i="7"/>
  <c r="A981" i="8" s="1"/>
  <c r="A980" i="7"/>
  <c r="A980" i="8" s="1"/>
  <c r="F979" i="7"/>
  <c r="F978" i="7"/>
  <c r="F977" i="7"/>
  <c r="F976" i="7"/>
  <c r="F975" i="7"/>
  <c r="F974" i="7"/>
  <c r="F973" i="7"/>
  <c r="A972" i="7"/>
  <c r="A972" i="8" s="1"/>
  <c r="A971" i="7"/>
  <c r="A971" i="8" s="1"/>
  <c r="F970" i="7"/>
  <c r="F969" i="7"/>
  <c r="F968" i="7"/>
  <c r="F967" i="7"/>
  <c r="F966" i="7"/>
  <c r="F965" i="7"/>
  <c r="F964" i="7"/>
  <c r="A963" i="7"/>
  <c r="A963" i="8" s="1"/>
  <c r="A962" i="7"/>
  <c r="A962" i="8" s="1"/>
  <c r="F961" i="7"/>
  <c r="F960" i="7"/>
  <c r="F959" i="7"/>
  <c r="F958" i="7"/>
  <c r="F957" i="7"/>
  <c r="F956" i="7"/>
  <c r="F955" i="7"/>
  <c r="A954" i="7"/>
  <c r="A954" i="8" s="1"/>
  <c r="A953" i="7"/>
  <c r="A953" i="8" s="1"/>
  <c r="F952" i="7"/>
  <c r="F951" i="7"/>
  <c r="F950" i="7"/>
  <c r="F949" i="7"/>
  <c r="F948" i="7"/>
  <c r="F947" i="7"/>
  <c r="F946" i="7"/>
  <c r="A945" i="7"/>
  <c r="A945" i="8" s="1"/>
  <c r="A944" i="7"/>
  <c r="A944" i="8" s="1"/>
  <c r="F943" i="7"/>
  <c r="F942" i="7"/>
  <c r="F941" i="7"/>
  <c r="F940" i="7"/>
  <c r="F939" i="7"/>
  <c r="F938" i="7"/>
  <c r="F937" i="7"/>
  <c r="A936" i="7"/>
  <c r="A936" i="8" s="1"/>
  <c r="A935" i="7"/>
  <c r="A935" i="8" s="1"/>
  <c r="F934" i="7"/>
  <c r="F933" i="7"/>
  <c r="F932" i="7"/>
  <c r="F931" i="7"/>
  <c r="F930" i="7"/>
  <c r="F929" i="7"/>
  <c r="F928" i="7"/>
  <c r="A927" i="7"/>
  <c r="A927" i="8" s="1"/>
  <c r="A926" i="7"/>
  <c r="A926" i="8" s="1"/>
  <c r="F925" i="7"/>
  <c r="F924" i="7"/>
  <c r="F923" i="7"/>
  <c r="F922" i="7"/>
  <c r="F921" i="7"/>
  <c r="F920" i="7"/>
  <c r="F919" i="7"/>
  <c r="A918" i="7"/>
  <c r="A918" i="8" s="1"/>
  <c r="A917" i="7"/>
  <c r="A917" i="8" s="1"/>
  <c r="F916" i="7"/>
  <c r="F915" i="7"/>
  <c r="F914" i="7"/>
  <c r="F913" i="7"/>
  <c r="F912" i="7"/>
  <c r="F911" i="7"/>
  <c r="F910" i="7"/>
  <c r="A909" i="7"/>
  <c r="A909" i="8" s="1"/>
  <c r="A908" i="7"/>
  <c r="A908" i="8" s="1"/>
  <c r="F907" i="7"/>
  <c r="F906" i="7"/>
  <c r="F905" i="7"/>
  <c r="F904" i="7"/>
  <c r="F903" i="7"/>
  <c r="F902" i="7"/>
  <c r="F901" i="7"/>
  <c r="A900" i="7"/>
  <c r="A900" i="8" s="1"/>
  <c r="A899" i="7"/>
  <c r="A899" i="8" s="1"/>
  <c r="F898" i="7"/>
  <c r="F897" i="7"/>
  <c r="F896" i="7"/>
  <c r="F895" i="7"/>
  <c r="F894" i="7"/>
  <c r="F893" i="7"/>
  <c r="F892" i="7"/>
  <c r="A891" i="7"/>
  <c r="A891" i="8" s="1"/>
  <c r="A890" i="7"/>
  <c r="A890" i="8" s="1"/>
  <c r="F889" i="7"/>
  <c r="F888" i="7"/>
  <c r="F887" i="7"/>
  <c r="F886" i="7"/>
  <c r="F885" i="7"/>
  <c r="F884" i="7"/>
  <c r="F883" i="7"/>
  <c r="A882" i="7"/>
  <c r="A882" i="8" s="1"/>
  <c r="A881" i="7"/>
  <c r="A881" i="8" s="1"/>
  <c r="F880" i="7"/>
  <c r="F879" i="7"/>
  <c r="F878" i="7"/>
  <c r="F877" i="7"/>
  <c r="F876" i="7"/>
  <c r="F875" i="7"/>
  <c r="F874" i="7"/>
  <c r="A873" i="7"/>
  <c r="A873" i="8" s="1"/>
  <c r="A872" i="7"/>
  <c r="A872" i="8" s="1"/>
  <c r="F871" i="7"/>
  <c r="F870" i="7"/>
  <c r="F869" i="7"/>
  <c r="F868" i="7"/>
  <c r="F867" i="7"/>
  <c r="F866" i="7"/>
  <c r="F865" i="7"/>
  <c r="A864" i="7"/>
  <c r="A864" i="8" s="1"/>
  <c r="A863" i="7"/>
  <c r="A863" i="8" s="1"/>
  <c r="F862" i="7"/>
  <c r="F861" i="7"/>
  <c r="F860" i="7"/>
  <c r="F859" i="7"/>
  <c r="F858" i="7"/>
  <c r="F857" i="7"/>
  <c r="F856" i="7"/>
  <c r="A855" i="7"/>
  <c r="A855" i="8" s="1"/>
  <c r="A854" i="7"/>
  <c r="A854" i="8" s="1"/>
  <c r="F853" i="7"/>
  <c r="F852" i="7"/>
  <c r="F851" i="7"/>
  <c r="F850" i="7"/>
  <c r="F849" i="7"/>
  <c r="F848" i="7"/>
  <c r="F847" i="7"/>
  <c r="A846" i="7"/>
  <c r="A846" i="8" s="1"/>
  <c r="A845" i="7"/>
  <c r="A845" i="8" s="1"/>
  <c r="F844" i="7"/>
  <c r="F843" i="7"/>
  <c r="F842" i="7"/>
  <c r="F841" i="7"/>
  <c r="F840" i="7"/>
  <c r="F839" i="7"/>
  <c r="F838" i="7"/>
  <c r="A837" i="7"/>
  <c r="A837" i="8" s="1"/>
  <c r="A836" i="7"/>
  <c r="A836" i="8" s="1"/>
  <c r="F835" i="7"/>
  <c r="F834" i="7"/>
  <c r="F833" i="7"/>
  <c r="F832" i="7"/>
  <c r="F831" i="7"/>
  <c r="F830" i="7"/>
  <c r="F829" i="7"/>
  <c r="A828" i="7"/>
  <c r="A828" i="8" s="1"/>
  <c r="A827" i="7"/>
  <c r="A827" i="8" s="1"/>
  <c r="F826" i="7"/>
  <c r="F825" i="7"/>
  <c r="F824" i="7"/>
  <c r="F823" i="7"/>
  <c r="F822" i="7"/>
  <c r="F821" i="7"/>
  <c r="F820" i="7"/>
  <c r="A819" i="7"/>
  <c r="A819" i="8" s="1"/>
  <c r="A818" i="7"/>
  <c r="A818" i="8" s="1"/>
  <c r="F817" i="7"/>
  <c r="F816" i="7"/>
  <c r="F815" i="7"/>
  <c r="F814" i="7"/>
  <c r="F813" i="7"/>
  <c r="F812" i="7"/>
  <c r="F811" i="7"/>
  <c r="A810" i="7"/>
  <c r="A810" i="8" s="1"/>
  <c r="A809" i="7"/>
  <c r="A809" i="8" s="1"/>
  <c r="F808" i="7"/>
  <c r="F807" i="7"/>
  <c r="F806" i="7"/>
  <c r="F805" i="7"/>
  <c r="F804" i="7"/>
  <c r="F803" i="7"/>
  <c r="F802" i="7"/>
  <c r="A801" i="7"/>
  <c r="A801" i="8" s="1"/>
  <c r="A800" i="7"/>
  <c r="A800" i="8" s="1"/>
  <c r="F799" i="7"/>
  <c r="F798" i="7"/>
  <c r="F797" i="7"/>
  <c r="F796" i="7"/>
  <c r="F795" i="7"/>
  <c r="F794" i="7"/>
  <c r="F793" i="7"/>
  <c r="A792" i="7"/>
  <c r="A792" i="8" s="1"/>
  <c r="A791" i="7"/>
  <c r="A791" i="8" s="1"/>
  <c r="F790" i="7"/>
  <c r="F789" i="7"/>
  <c r="F788" i="7"/>
  <c r="F787" i="7"/>
  <c r="F786" i="7"/>
  <c r="F785" i="7"/>
  <c r="F784" i="7"/>
  <c r="A783" i="7"/>
  <c r="A783" i="8" s="1"/>
  <c r="A782" i="7"/>
  <c r="A782" i="8" s="1"/>
  <c r="F781" i="7"/>
  <c r="F780" i="7"/>
  <c r="F779" i="7"/>
  <c r="F778" i="7"/>
  <c r="F777" i="7"/>
  <c r="F776" i="7"/>
  <c r="F775" i="7"/>
  <c r="A774" i="7"/>
  <c r="A774" i="8" s="1"/>
  <c r="A773" i="7"/>
  <c r="A773" i="8" s="1"/>
  <c r="F772" i="7"/>
  <c r="F771" i="7"/>
  <c r="F770" i="7"/>
  <c r="F769" i="7"/>
  <c r="F768" i="7"/>
  <c r="F767" i="7"/>
  <c r="F766" i="7"/>
  <c r="A765" i="7"/>
  <c r="A765" i="8" s="1"/>
  <c r="A764" i="7"/>
  <c r="A764" i="8" s="1"/>
  <c r="F763" i="7"/>
  <c r="F762" i="7"/>
  <c r="F761" i="7"/>
  <c r="F760" i="7"/>
  <c r="F759" i="7"/>
  <c r="F758" i="7"/>
  <c r="F757" i="7"/>
  <c r="A756" i="7"/>
  <c r="A756" i="8" s="1"/>
  <c r="A755" i="7"/>
  <c r="A755" i="8" s="1"/>
  <c r="F754" i="7"/>
  <c r="F753" i="7"/>
  <c r="F752" i="7"/>
  <c r="F751" i="7"/>
  <c r="F750" i="7"/>
  <c r="F749" i="7"/>
  <c r="F748" i="7"/>
  <c r="A747" i="7"/>
  <c r="A747" i="8" s="1"/>
  <c r="A746" i="7"/>
  <c r="A746" i="8" s="1"/>
  <c r="F745" i="7"/>
  <c r="F744" i="7"/>
  <c r="F743" i="7"/>
  <c r="F742" i="7"/>
  <c r="F741" i="7"/>
  <c r="F740" i="7"/>
  <c r="F739" i="7"/>
  <c r="A738" i="7"/>
  <c r="A738" i="8" s="1"/>
  <c r="A737" i="7"/>
  <c r="A737" i="8" s="1"/>
  <c r="F736" i="7"/>
  <c r="F735" i="7"/>
  <c r="F734" i="7"/>
  <c r="F733" i="7"/>
  <c r="F732" i="7"/>
  <c r="F731" i="7"/>
  <c r="F730" i="7"/>
  <c r="A729" i="7"/>
  <c r="A729" i="8" s="1"/>
  <c r="A728" i="7"/>
  <c r="A728" i="8" s="1"/>
  <c r="F727" i="7"/>
  <c r="F726" i="7"/>
  <c r="F725" i="7"/>
  <c r="F724" i="7"/>
  <c r="F723" i="7"/>
  <c r="F722" i="7"/>
  <c r="F721" i="7"/>
  <c r="A720" i="7"/>
  <c r="A720" i="8" s="1"/>
  <c r="A719" i="7"/>
  <c r="A719" i="8" s="1"/>
  <c r="F718" i="7"/>
  <c r="F717" i="7"/>
  <c r="F716" i="7"/>
  <c r="F715" i="7"/>
  <c r="F714" i="7"/>
  <c r="F713" i="7"/>
  <c r="F712" i="7"/>
  <c r="A711" i="7"/>
  <c r="A711" i="8" s="1"/>
  <c r="A710" i="7"/>
  <c r="A710" i="8" s="1"/>
  <c r="F709" i="7"/>
  <c r="F708" i="7"/>
  <c r="F707" i="7"/>
  <c r="F706" i="7"/>
  <c r="F705" i="7"/>
  <c r="F704" i="7"/>
  <c r="F703" i="7"/>
  <c r="A702" i="7"/>
  <c r="A702" i="8" s="1"/>
  <c r="A701" i="7"/>
  <c r="A701" i="8" s="1"/>
  <c r="F700" i="7"/>
  <c r="F699" i="7"/>
  <c r="F698" i="7"/>
  <c r="F697" i="7"/>
  <c r="F696" i="7"/>
  <c r="F695" i="7"/>
  <c r="F694" i="7"/>
  <c r="A693" i="7"/>
  <c r="A693" i="8" s="1"/>
  <c r="A692" i="7"/>
  <c r="A692" i="8" s="1"/>
  <c r="F691" i="7"/>
  <c r="F690" i="7"/>
  <c r="F689" i="7"/>
  <c r="F688" i="7"/>
  <c r="F687" i="7"/>
  <c r="F686" i="7"/>
  <c r="F685" i="7"/>
  <c r="A684" i="7"/>
  <c r="A684" i="8" s="1"/>
  <c r="A683" i="7"/>
  <c r="A683" i="8" s="1"/>
  <c r="F682" i="7"/>
  <c r="F681" i="7"/>
  <c r="F680" i="7"/>
  <c r="F679" i="7"/>
  <c r="F678" i="7"/>
  <c r="F677" i="7"/>
  <c r="F676" i="7"/>
  <c r="A675" i="7"/>
  <c r="A675" i="8" s="1"/>
  <c r="A674" i="7"/>
  <c r="A674" i="8" s="1"/>
  <c r="F673" i="7"/>
  <c r="F672" i="7"/>
  <c r="F671" i="7"/>
  <c r="F670" i="7"/>
  <c r="F669" i="7"/>
  <c r="F668" i="7"/>
  <c r="F667" i="7"/>
  <c r="A666" i="7"/>
  <c r="A666" i="8" s="1"/>
  <c r="A665" i="7"/>
  <c r="A665" i="8" s="1"/>
  <c r="F664" i="7"/>
  <c r="F663" i="7"/>
  <c r="F662" i="7"/>
  <c r="F661" i="7"/>
  <c r="F660" i="7"/>
  <c r="F659" i="7"/>
  <c r="F658" i="7"/>
  <c r="A657" i="7"/>
  <c r="A657" i="8" s="1"/>
  <c r="A656" i="7"/>
  <c r="A656" i="8" s="1"/>
  <c r="F655" i="7"/>
  <c r="F654" i="7"/>
  <c r="F653" i="7"/>
  <c r="F652" i="7"/>
  <c r="F651" i="7"/>
  <c r="F650" i="7"/>
  <c r="F649" i="7"/>
  <c r="A648" i="7"/>
  <c r="A648" i="8" s="1"/>
  <c r="A647" i="7"/>
  <c r="A647" i="8" s="1"/>
  <c r="F646" i="7"/>
  <c r="F645" i="7"/>
  <c r="F644" i="7"/>
  <c r="F643" i="7"/>
  <c r="F642" i="7"/>
  <c r="F641" i="7"/>
  <c r="F640" i="7"/>
  <c r="A639" i="7"/>
  <c r="A639" i="8" s="1"/>
  <c r="A638" i="7"/>
  <c r="A638" i="8" s="1"/>
  <c r="F637" i="7"/>
  <c r="F636" i="7"/>
  <c r="F635" i="7"/>
  <c r="F634" i="7"/>
  <c r="F633" i="7"/>
  <c r="F632" i="7"/>
  <c r="F631" i="7"/>
  <c r="A630" i="7"/>
  <c r="A630" i="8" s="1"/>
  <c r="A629" i="7"/>
  <c r="A629" i="8" s="1"/>
  <c r="F628" i="7"/>
  <c r="F627" i="7"/>
  <c r="F626" i="7"/>
  <c r="F625" i="7"/>
  <c r="F624" i="7"/>
  <c r="F623" i="7"/>
  <c r="F622" i="7"/>
  <c r="A621" i="7"/>
  <c r="A621" i="8" s="1"/>
  <c r="A620" i="7"/>
  <c r="A620" i="8" s="1"/>
  <c r="F619" i="7"/>
  <c r="F618" i="7"/>
  <c r="F617" i="7"/>
  <c r="F616" i="7"/>
  <c r="F615" i="7"/>
  <c r="F614" i="7"/>
  <c r="F613" i="7"/>
  <c r="A612" i="7"/>
  <c r="A612" i="8" s="1"/>
  <c r="A611" i="7"/>
  <c r="A611" i="8" s="1"/>
  <c r="F610" i="7"/>
  <c r="F609" i="7"/>
  <c r="F608" i="7"/>
  <c r="F607" i="7"/>
  <c r="F606" i="7"/>
  <c r="F605" i="7"/>
  <c r="F604" i="7"/>
  <c r="A603" i="7"/>
  <c r="A603" i="8" s="1"/>
  <c r="A602" i="7"/>
  <c r="A602" i="8" s="1"/>
  <c r="F601" i="7"/>
  <c r="F600" i="7"/>
  <c r="F599" i="7"/>
  <c r="F598" i="7"/>
  <c r="F597" i="7"/>
  <c r="F596" i="7"/>
  <c r="F595" i="7"/>
  <c r="A594" i="7"/>
  <c r="A594" i="8" s="1"/>
  <c r="A593" i="7"/>
  <c r="A593" i="8" s="1"/>
  <c r="F592" i="7"/>
  <c r="F591" i="7"/>
  <c r="F590" i="7"/>
  <c r="F589" i="7"/>
  <c r="F588" i="7"/>
  <c r="F587" i="7"/>
  <c r="F586" i="7"/>
  <c r="A585" i="7"/>
  <c r="A585" i="8" s="1"/>
  <c r="A584" i="7"/>
  <c r="A584" i="8" s="1"/>
  <c r="F583" i="7"/>
  <c r="F582" i="7"/>
  <c r="F581" i="7"/>
  <c r="F580" i="7"/>
  <c r="F579" i="7"/>
  <c r="F578" i="7"/>
  <c r="F577" i="7"/>
  <c r="A576" i="7"/>
  <c r="A576" i="8" s="1"/>
  <c r="A575" i="7"/>
  <c r="A575" i="8" s="1"/>
  <c r="F574" i="7"/>
  <c r="F573" i="7"/>
  <c r="F572" i="7"/>
  <c r="F571" i="7"/>
  <c r="F570" i="7"/>
  <c r="F569" i="7"/>
  <c r="F568" i="7"/>
  <c r="A567" i="7"/>
  <c r="A567" i="8" s="1"/>
  <c r="A566" i="7"/>
  <c r="A566" i="8" s="1"/>
  <c r="F565" i="7"/>
  <c r="F564" i="7"/>
  <c r="F563" i="7"/>
  <c r="F562" i="7"/>
  <c r="F561" i="7"/>
  <c r="F560" i="7"/>
  <c r="F559" i="7"/>
  <c r="A558" i="7"/>
  <c r="A558" i="8" s="1"/>
  <c r="A557" i="7"/>
  <c r="A557" i="8" s="1"/>
  <c r="F556" i="7"/>
  <c r="F555" i="7"/>
  <c r="F554" i="7"/>
  <c r="F553" i="7"/>
  <c r="F552" i="7"/>
  <c r="F551" i="7"/>
  <c r="F550" i="7"/>
  <c r="A549" i="7"/>
  <c r="A549" i="8" s="1"/>
  <c r="A548" i="7"/>
  <c r="A548" i="8" s="1"/>
  <c r="F547" i="7"/>
  <c r="F546" i="7"/>
  <c r="F545" i="7"/>
  <c r="F544" i="7"/>
  <c r="F543" i="7"/>
  <c r="F542" i="7"/>
  <c r="F541" i="7"/>
  <c r="A540" i="7"/>
  <c r="A540" i="8" s="1"/>
  <c r="A539" i="7"/>
  <c r="A539" i="8" s="1"/>
  <c r="F538" i="7"/>
  <c r="F537" i="7"/>
  <c r="F536" i="7"/>
  <c r="F535" i="7"/>
  <c r="F534" i="7"/>
  <c r="F533" i="7"/>
  <c r="F532" i="7"/>
  <c r="A531" i="7"/>
  <c r="A531" i="8" s="1"/>
  <c r="A530" i="7"/>
  <c r="A530" i="8" s="1"/>
  <c r="F529" i="7"/>
  <c r="F528" i="7"/>
  <c r="F527" i="7"/>
  <c r="F526" i="7"/>
  <c r="F525" i="7"/>
  <c r="F524" i="7"/>
  <c r="F523" i="7"/>
  <c r="A522" i="7"/>
  <c r="A522" i="8" s="1"/>
  <c r="A521" i="7"/>
  <c r="A521" i="8" s="1"/>
  <c r="F520" i="7"/>
  <c r="F519" i="7"/>
  <c r="F518" i="7"/>
  <c r="F517" i="7"/>
  <c r="F516" i="7"/>
  <c r="F515" i="7"/>
  <c r="F514" i="7"/>
  <c r="A513" i="7"/>
  <c r="A513" i="8" s="1"/>
  <c r="A512" i="7"/>
  <c r="A512" i="8" s="1"/>
  <c r="F511" i="7"/>
  <c r="F510" i="7"/>
  <c r="F509" i="7"/>
  <c r="F508" i="7"/>
  <c r="F507" i="7"/>
  <c r="F506" i="7"/>
  <c r="F505" i="7"/>
  <c r="A504" i="7"/>
  <c r="A504" i="8" s="1"/>
  <c r="A503" i="7"/>
  <c r="A503" i="8" s="1"/>
  <c r="F502" i="7"/>
  <c r="F501" i="7"/>
  <c r="F500" i="7"/>
  <c r="F499" i="7"/>
  <c r="F498" i="7"/>
  <c r="F497" i="7"/>
  <c r="F496" i="7"/>
  <c r="A495" i="7"/>
  <c r="A495" i="8" s="1"/>
  <c r="A494" i="7"/>
  <c r="A494" i="8" s="1"/>
  <c r="F493" i="7"/>
  <c r="F492" i="7"/>
  <c r="F491" i="7"/>
  <c r="F490" i="7"/>
  <c r="F489" i="7"/>
  <c r="F488" i="7"/>
  <c r="F487" i="7"/>
  <c r="A486" i="7"/>
  <c r="A486" i="8" s="1"/>
  <c r="A485" i="7"/>
  <c r="A485" i="8" s="1"/>
  <c r="F484" i="7"/>
  <c r="F483" i="7"/>
  <c r="F482" i="7"/>
  <c r="F481" i="7"/>
  <c r="F480" i="7"/>
  <c r="F479" i="7"/>
  <c r="F478" i="7"/>
  <c r="A477" i="7"/>
  <c r="A477" i="8" s="1"/>
  <c r="A476" i="7"/>
  <c r="A476" i="8" s="1"/>
  <c r="F475" i="7"/>
  <c r="F474" i="7"/>
  <c r="F473" i="7"/>
  <c r="F472" i="7"/>
  <c r="F471" i="7"/>
  <c r="F470" i="7"/>
  <c r="F469" i="7"/>
  <c r="A468" i="7"/>
  <c r="A468" i="8" s="1"/>
  <c r="A467" i="7"/>
  <c r="A467" i="8" s="1"/>
  <c r="F466" i="7"/>
  <c r="F465" i="7"/>
  <c r="F464" i="7"/>
  <c r="F463" i="7"/>
  <c r="F462" i="7"/>
  <c r="F461" i="7"/>
  <c r="F460" i="7"/>
  <c r="A459" i="7"/>
  <c r="A459" i="8" s="1"/>
  <c r="A458" i="7"/>
  <c r="A458" i="8" s="1"/>
  <c r="F457" i="7"/>
  <c r="F456" i="7"/>
  <c r="F455" i="7"/>
  <c r="F454" i="7"/>
  <c r="F453" i="7"/>
  <c r="F452" i="7"/>
  <c r="F451" i="7"/>
  <c r="A450" i="7"/>
  <c r="A450" i="8" s="1"/>
  <c r="A449" i="7"/>
  <c r="A449" i="8" s="1"/>
  <c r="F448" i="7"/>
  <c r="F447" i="7"/>
  <c r="F446" i="7"/>
  <c r="F445" i="7"/>
  <c r="F444" i="7"/>
  <c r="F443" i="7"/>
  <c r="F442" i="7"/>
  <c r="A441" i="7"/>
  <c r="A441" i="8" s="1"/>
  <c r="A440" i="7"/>
  <c r="A440" i="8" s="1"/>
  <c r="F439" i="7"/>
  <c r="F438" i="7"/>
  <c r="F437" i="7"/>
  <c r="F436" i="7"/>
  <c r="F435" i="7"/>
  <c r="F434" i="7"/>
  <c r="F433" i="7"/>
  <c r="A432" i="7"/>
  <c r="A432" i="8" s="1"/>
  <c r="A431" i="7"/>
  <c r="A431" i="8" s="1"/>
  <c r="F430" i="7"/>
  <c r="F429" i="7"/>
  <c r="F428" i="7"/>
  <c r="F427" i="7"/>
  <c r="F426" i="7"/>
  <c r="F425" i="7"/>
  <c r="F424" i="7"/>
  <c r="A423" i="7"/>
  <c r="A423" i="8" s="1"/>
  <c r="A422" i="7"/>
  <c r="A422" i="8" s="1"/>
  <c r="F421" i="7"/>
  <c r="F420" i="7"/>
  <c r="F419" i="7"/>
  <c r="F418" i="7"/>
  <c r="F417" i="7"/>
  <c r="F416" i="7"/>
  <c r="F415" i="7"/>
  <c r="A414" i="7"/>
  <c r="A414" i="8" s="1"/>
  <c r="A413" i="7"/>
  <c r="A413" i="8" s="1"/>
  <c r="F412" i="7"/>
  <c r="F411" i="7"/>
  <c r="F410" i="7"/>
  <c r="F409" i="7"/>
  <c r="F408" i="7"/>
  <c r="F407" i="7"/>
  <c r="F406" i="7"/>
  <c r="A405" i="7"/>
  <c r="A405" i="8" s="1"/>
  <c r="A404" i="7"/>
  <c r="A404" i="8" s="1"/>
  <c r="F403" i="7"/>
  <c r="F402" i="7"/>
  <c r="F401" i="7"/>
  <c r="F400" i="7"/>
  <c r="F399" i="7"/>
  <c r="F398" i="7"/>
  <c r="F397" i="7"/>
  <c r="A396" i="7"/>
  <c r="A396" i="8" s="1"/>
  <c r="A395" i="7"/>
  <c r="A395" i="8" s="1"/>
  <c r="F394" i="7"/>
  <c r="F393" i="7"/>
  <c r="F392" i="7"/>
  <c r="F391" i="7"/>
  <c r="F390" i="7"/>
  <c r="F389" i="7"/>
  <c r="F388" i="7"/>
  <c r="A387" i="7"/>
  <c r="A387" i="8" s="1"/>
  <c r="A386" i="7"/>
  <c r="A386" i="8" s="1"/>
  <c r="F385" i="7"/>
  <c r="F384" i="7"/>
  <c r="F383" i="7"/>
  <c r="F382" i="7"/>
  <c r="F381" i="7"/>
  <c r="F380" i="7"/>
  <c r="F379" i="7"/>
  <c r="A378" i="7"/>
  <c r="A378" i="8" s="1"/>
  <c r="A377" i="7"/>
  <c r="A377" i="8" s="1"/>
  <c r="F376" i="7"/>
  <c r="F375" i="7"/>
  <c r="F374" i="7"/>
  <c r="F373" i="7"/>
  <c r="F372" i="7"/>
  <c r="F371" i="7"/>
  <c r="F370" i="7"/>
  <c r="A369" i="7"/>
  <c r="A369" i="8" s="1"/>
  <c r="A368" i="7"/>
  <c r="A368" i="8" s="1"/>
  <c r="F367" i="7"/>
  <c r="F366" i="7"/>
  <c r="F365" i="7"/>
  <c r="F364" i="7"/>
  <c r="F363" i="7"/>
  <c r="F362" i="7"/>
  <c r="F361" i="7"/>
  <c r="A360" i="7"/>
  <c r="A360" i="8" s="1"/>
  <c r="A359" i="7"/>
  <c r="A359" i="8" s="1"/>
  <c r="F358" i="7"/>
  <c r="F357" i="7"/>
  <c r="F356" i="7"/>
  <c r="F355" i="7"/>
  <c r="F354" i="7"/>
  <c r="F353" i="7"/>
  <c r="F352" i="7"/>
  <c r="A351" i="7"/>
  <c r="A351" i="8" s="1"/>
  <c r="A350" i="7"/>
  <c r="A350" i="8" s="1"/>
  <c r="F349" i="7"/>
  <c r="F348" i="7"/>
  <c r="F347" i="7"/>
  <c r="F346" i="7"/>
  <c r="F345" i="7"/>
  <c r="F344" i="7"/>
  <c r="F343" i="7"/>
  <c r="A342" i="7"/>
  <c r="A342" i="8" s="1"/>
  <c r="A341" i="7"/>
  <c r="A341" i="8" s="1"/>
  <c r="F340" i="7"/>
  <c r="F339" i="7"/>
  <c r="F338" i="7"/>
  <c r="F337" i="7"/>
  <c r="F336" i="7"/>
  <c r="F335" i="7"/>
  <c r="F334" i="7"/>
  <c r="A333" i="7"/>
  <c r="A333" i="8" s="1"/>
  <c r="A332" i="7"/>
  <c r="A332" i="8" s="1"/>
  <c r="F331" i="7"/>
  <c r="F330" i="7"/>
  <c r="F329" i="7"/>
  <c r="F328" i="7"/>
  <c r="F327" i="7"/>
  <c r="F326" i="7"/>
  <c r="F325" i="7"/>
  <c r="A324" i="7"/>
  <c r="A324" i="8" s="1"/>
  <c r="A323" i="7"/>
  <c r="A323" i="8" s="1"/>
  <c r="F322" i="7"/>
  <c r="F321" i="7"/>
  <c r="F320" i="7"/>
  <c r="F319" i="7"/>
  <c r="F318" i="7"/>
  <c r="F317" i="7"/>
  <c r="F316" i="7"/>
  <c r="A315" i="7"/>
  <c r="A315" i="8" s="1"/>
  <c r="A314" i="7"/>
  <c r="A314" i="8" s="1"/>
  <c r="F313" i="7"/>
  <c r="F312" i="7"/>
  <c r="F311" i="7"/>
  <c r="F310" i="7"/>
  <c r="F309" i="7"/>
  <c r="F308" i="7"/>
  <c r="F307" i="7"/>
  <c r="A306" i="7"/>
  <c r="A306" i="8" s="1"/>
  <c r="A305" i="7"/>
  <c r="A305" i="8" s="1"/>
  <c r="F304" i="7"/>
  <c r="F303" i="7"/>
  <c r="F302" i="7"/>
  <c r="F301" i="7"/>
  <c r="F300" i="7"/>
  <c r="F299" i="7"/>
  <c r="F298" i="7"/>
  <c r="A297" i="7"/>
  <c r="A297" i="8" s="1"/>
  <c r="A296" i="7"/>
  <c r="A296" i="8" s="1"/>
  <c r="F295" i="7"/>
  <c r="F294" i="7"/>
  <c r="F293" i="7"/>
  <c r="F292" i="7"/>
  <c r="F291" i="7"/>
  <c r="F290" i="7"/>
  <c r="F289" i="7"/>
  <c r="A288" i="7"/>
  <c r="A288" i="8" s="1"/>
  <c r="A287" i="7"/>
  <c r="A287" i="8" s="1"/>
  <c r="F286" i="7"/>
  <c r="F285" i="7"/>
  <c r="F284" i="7"/>
  <c r="F283" i="7"/>
  <c r="F282" i="7"/>
  <c r="F281" i="7"/>
  <c r="F280" i="7"/>
  <c r="A279" i="7"/>
  <c r="A279" i="8" s="1"/>
  <c r="A278" i="7"/>
  <c r="A278" i="8" s="1"/>
  <c r="F277" i="7"/>
  <c r="F276" i="7"/>
  <c r="F275" i="7"/>
  <c r="F274" i="7"/>
  <c r="F273" i="7"/>
  <c r="F272" i="7"/>
  <c r="F271" i="7"/>
  <c r="A270" i="7"/>
  <c r="A270" i="8" s="1"/>
  <c r="A269" i="7"/>
  <c r="A269" i="8" s="1"/>
  <c r="F268" i="7"/>
  <c r="F267" i="7"/>
  <c r="F266" i="7"/>
  <c r="F265" i="7"/>
  <c r="F264" i="7"/>
  <c r="F263" i="7"/>
  <c r="F262" i="7"/>
  <c r="A261" i="7"/>
  <c r="A261" i="8" s="1"/>
  <c r="A260" i="7"/>
  <c r="A260" i="8" s="1"/>
  <c r="F259" i="7"/>
  <c r="F258" i="7"/>
  <c r="F257" i="7"/>
  <c r="F256" i="7"/>
  <c r="F255" i="7"/>
  <c r="F254" i="7"/>
  <c r="F253" i="7"/>
  <c r="A252" i="7"/>
  <c r="A252" i="8" s="1"/>
  <c r="A251" i="7"/>
  <c r="A251" i="8" s="1"/>
  <c r="F250" i="7"/>
  <c r="F249" i="7"/>
  <c r="F248" i="7"/>
  <c r="F247" i="7"/>
  <c r="F246" i="7"/>
  <c r="F245" i="7"/>
  <c r="F244" i="7"/>
  <c r="A243" i="7"/>
  <c r="A243" i="8" s="1"/>
  <c r="A242" i="7"/>
  <c r="A242" i="8" s="1"/>
  <c r="F241" i="7"/>
  <c r="F240" i="7"/>
  <c r="F239" i="7"/>
  <c r="F238" i="7"/>
  <c r="F237" i="7"/>
  <c r="F236" i="7"/>
  <c r="F235" i="7"/>
  <c r="A234" i="7"/>
  <c r="A234" i="8" s="1"/>
  <c r="A233" i="7"/>
  <c r="A233" i="8" s="1"/>
  <c r="F232" i="7"/>
  <c r="F231" i="7"/>
  <c r="F230" i="7"/>
  <c r="F229" i="7"/>
  <c r="F228" i="7"/>
  <c r="F227" i="7"/>
  <c r="F226" i="7"/>
  <c r="A225" i="7"/>
  <c r="A225" i="8" s="1"/>
  <c r="A224" i="7"/>
  <c r="A224" i="8" s="1"/>
  <c r="F223" i="7"/>
  <c r="F222" i="7"/>
  <c r="F221" i="7"/>
  <c r="F220" i="7"/>
  <c r="F219" i="7"/>
  <c r="F218" i="7"/>
  <c r="F217" i="7"/>
  <c r="A216" i="7"/>
  <c r="A216" i="8" s="1"/>
  <c r="A215" i="7"/>
  <c r="A215" i="8" s="1"/>
  <c r="F214" i="7"/>
  <c r="F213" i="7"/>
  <c r="F212" i="7"/>
  <c r="F211" i="7"/>
  <c r="F210" i="7"/>
  <c r="F209" i="7"/>
  <c r="F208" i="7"/>
  <c r="A207" i="7"/>
  <c r="A207" i="8" s="1"/>
  <c r="A206" i="7"/>
  <c r="A206" i="8" s="1"/>
  <c r="F205" i="7"/>
  <c r="F204" i="7"/>
  <c r="F203" i="7"/>
  <c r="F202" i="7"/>
  <c r="F201" i="7"/>
  <c r="F200" i="7"/>
  <c r="F199" i="7"/>
  <c r="A198" i="7"/>
  <c r="A198" i="8" s="1"/>
  <c r="A197" i="7"/>
  <c r="A197" i="8" s="1"/>
  <c r="F196" i="7"/>
  <c r="F195" i="7"/>
  <c r="F194" i="7"/>
  <c r="F193" i="7"/>
  <c r="F192" i="7"/>
  <c r="F191" i="7"/>
  <c r="F190" i="7"/>
  <c r="A189" i="7"/>
  <c r="A189" i="8" s="1"/>
  <c r="A188" i="7"/>
  <c r="A188" i="8" s="1"/>
  <c r="F187" i="7"/>
  <c r="F186" i="7"/>
  <c r="F185" i="7"/>
  <c r="F184" i="7"/>
  <c r="F183" i="7"/>
  <c r="F182" i="7"/>
  <c r="F181" i="7"/>
  <c r="A180" i="7"/>
  <c r="A180" i="8" s="1"/>
  <c r="A179" i="7"/>
  <c r="A179" i="8" s="1"/>
  <c r="F178" i="7"/>
  <c r="F177" i="7"/>
  <c r="F176" i="7"/>
  <c r="F175" i="7"/>
  <c r="F174" i="7"/>
  <c r="F173" i="7"/>
  <c r="F172" i="7"/>
  <c r="A171" i="7"/>
  <c r="A171" i="8" s="1"/>
  <c r="A170" i="7"/>
  <c r="A170" i="8" s="1"/>
  <c r="F169" i="7"/>
  <c r="F168" i="7"/>
  <c r="F167" i="7"/>
  <c r="F166" i="7"/>
  <c r="F165" i="7"/>
  <c r="F164" i="7"/>
  <c r="F163" i="7"/>
  <c r="A162" i="7"/>
  <c r="A162" i="8" s="1"/>
  <c r="A161" i="7"/>
  <c r="A161" i="8" s="1"/>
  <c r="F160" i="7"/>
  <c r="F159" i="7"/>
  <c r="F158" i="7"/>
  <c r="F157" i="7"/>
  <c r="F156" i="7"/>
  <c r="F155" i="7"/>
  <c r="F154" i="7"/>
  <c r="A153" i="7"/>
  <c r="A153" i="8" s="1"/>
  <c r="A152" i="7"/>
  <c r="A152" i="8" s="1"/>
  <c r="F151" i="7"/>
  <c r="F150" i="7"/>
  <c r="F149" i="7"/>
  <c r="F148" i="7"/>
  <c r="F147" i="7"/>
  <c r="F146" i="7"/>
  <c r="F145" i="7"/>
  <c r="A144" i="7"/>
  <c r="A144" i="8" s="1"/>
  <c r="A143" i="7"/>
  <c r="A143" i="8" s="1"/>
  <c r="F142" i="7"/>
  <c r="F141" i="7"/>
  <c r="F140" i="7"/>
  <c r="F139" i="7"/>
  <c r="F138" i="7"/>
  <c r="F137" i="7"/>
  <c r="F136" i="7"/>
  <c r="A135" i="7"/>
  <c r="A135" i="8" s="1"/>
  <c r="A134" i="7"/>
  <c r="A134" i="8" s="1"/>
  <c r="F133" i="7"/>
  <c r="F132" i="7"/>
  <c r="F131" i="7"/>
  <c r="F130" i="7"/>
  <c r="F129" i="7"/>
  <c r="F128" i="7"/>
  <c r="F127" i="7"/>
  <c r="A126" i="7"/>
  <c r="A126" i="8" s="1"/>
  <c r="A125" i="7"/>
  <c r="A125" i="8" s="1"/>
  <c r="F124" i="7"/>
  <c r="F123" i="7"/>
  <c r="F122" i="7"/>
  <c r="F121" i="7"/>
  <c r="F120" i="7"/>
  <c r="F119" i="7"/>
  <c r="F118" i="7"/>
  <c r="A117" i="7"/>
  <c r="A117" i="8" s="1"/>
  <c r="A116" i="7"/>
  <c r="A116" i="8" s="1"/>
  <c r="F115" i="7"/>
  <c r="F114" i="7"/>
  <c r="F113" i="7"/>
  <c r="F112" i="7"/>
  <c r="F111" i="7"/>
  <c r="F110" i="7"/>
  <c r="F109" i="7"/>
  <c r="A108" i="7"/>
  <c r="A108" i="8" s="1"/>
  <c r="A107" i="7"/>
  <c r="A107" i="8" s="1"/>
  <c r="F106" i="7"/>
  <c r="F105" i="7"/>
  <c r="F104" i="7"/>
  <c r="F103" i="7"/>
  <c r="F102" i="7"/>
  <c r="F101" i="7"/>
  <c r="F100" i="7"/>
  <c r="A99" i="7"/>
  <c r="A99" i="8" s="1"/>
  <c r="A98" i="7"/>
  <c r="A98" i="8" s="1"/>
  <c r="F97" i="7"/>
  <c r="F96" i="7"/>
  <c r="F95" i="7"/>
  <c r="F94" i="7"/>
  <c r="F93" i="7"/>
  <c r="F92" i="7"/>
  <c r="F91" i="7"/>
  <c r="A90" i="7"/>
  <c r="A90" i="8" s="1"/>
  <c r="A89" i="7"/>
  <c r="A89" i="8" s="1"/>
  <c r="F88" i="7"/>
  <c r="F87" i="7"/>
  <c r="F86" i="7"/>
  <c r="F85" i="7"/>
  <c r="F84" i="7"/>
  <c r="F83" i="7"/>
  <c r="F82" i="7"/>
  <c r="A81" i="7"/>
  <c r="A81" i="8" s="1"/>
  <c r="A80" i="7"/>
  <c r="A80" i="8" s="1"/>
  <c r="F79" i="7"/>
  <c r="F78" i="7"/>
  <c r="F77" i="7"/>
  <c r="F76" i="7"/>
  <c r="F75" i="7"/>
  <c r="F74" i="7"/>
  <c r="F73" i="7"/>
  <c r="A72" i="7"/>
  <c r="A72" i="8" s="1"/>
  <c r="A71" i="7"/>
  <c r="A71" i="8" s="1"/>
  <c r="F70" i="7"/>
  <c r="F69" i="7"/>
  <c r="F68" i="7"/>
  <c r="F67" i="7"/>
  <c r="F66" i="7"/>
  <c r="F65" i="7"/>
  <c r="F64" i="7"/>
  <c r="A63" i="7"/>
  <c r="A63" i="8" s="1"/>
  <c r="A62" i="7"/>
  <c r="A62" i="8" s="1"/>
  <c r="F61" i="7"/>
  <c r="F60" i="7"/>
  <c r="F59" i="7"/>
  <c r="F58" i="7"/>
  <c r="F57" i="7"/>
  <c r="F56" i="7"/>
  <c r="F55" i="7"/>
  <c r="A54" i="7"/>
  <c r="A54" i="8" s="1"/>
  <c r="A53" i="7"/>
  <c r="A53" i="8" s="1"/>
  <c r="F52" i="7"/>
  <c r="F51" i="7"/>
  <c r="F50" i="7"/>
  <c r="F49" i="7"/>
  <c r="F48" i="7"/>
  <c r="F47" i="7"/>
  <c r="F46" i="7"/>
  <c r="A45" i="7"/>
  <c r="A45" i="8" s="1"/>
  <c r="A44" i="7"/>
  <c r="A44" i="8" s="1"/>
  <c r="F43" i="7"/>
  <c r="F42" i="7"/>
  <c r="F41" i="7"/>
  <c r="F40" i="7"/>
  <c r="F39" i="7"/>
  <c r="F38" i="7"/>
  <c r="F37" i="7"/>
  <c r="A36" i="7"/>
  <c r="A36" i="8" s="1"/>
  <c r="A35" i="7"/>
  <c r="A35" i="8" s="1"/>
  <c r="F34" i="7"/>
  <c r="F33" i="7"/>
  <c r="F32" i="7"/>
  <c r="F31" i="7"/>
  <c r="F30" i="7"/>
  <c r="F29" i="7"/>
  <c r="F28" i="7"/>
  <c r="A27" i="7"/>
  <c r="A27" i="8" s="1"/>
  <c r="A26" i="7"/>
  <c r="A26" i="8" s="1"/>
  <c r="F25" i="7"/>
  <c r="F24" i="7"/>
  <c r="F23" i="7"/>
  <c r="F22" i="7"/>
  <c r="F21" i="7"/>
  <c r="F20" i="7"/>
  <c r="F19" i="7"/>
  <c r="A18" i="7"/>
  <c r="A18" i="8" s="1"/>
  <c r="A17" i="7"/>
  <c r="A17" i="8" s="1"/>
  <c r="F13" i="7"/>
  <c r="F14" i="7"/>
  <c r="A1080" i="4"/>
  <c r="A1079" i="4"/>
  <c r="A1071" i="4"/>
  <c r="A1070" i="4"/>
  <c r="A1062" i="4"/>
  <c r="A1061" i="4"/>
  <c r="A1053" i="4"/>
  <c r="A1052" i="4"/>
  <c r="A1044" i="4"/>
  <c r="A1043" i="4"/>
  <c r="A1035" i="4"/>
  <c r="A1034" i="4"/>
  <c r="A1026" i="4"/>
  <c r="A1025" i="4"/>
  <c r="A1017" i="4"/>
  <c r="A1016" i="4"/>
  <c r="A1008" i="4"/>
  <c r="A1007" i="4"/>
  <c r="A999" i="4"/>
  <c r="A998" i="4"/>
  <c r="A990" i="4"/>
  <c r="A989" i="4"/>
  <c r="A981" i="4"/>
  <c r="A980" i="4"/>
  <c r="A972" i="4"/>
  <c r="A971" i="4"/>
  <c r="A963" i="4"/>
  <c r="A962" i="4"/>
  <c r="A954" i="4"/>
  <c r="A953" i="4"/>
  <c r="A945" i="4"/>
  <c r="A944" i="4"/>
  <c r="A936" i="4"/>
  <c r="A935" i="4"/>
  <c r="A927" i="4"/>
  <c r="A926" i="4"/>
  <c r="A918" i="4"/>
  <c r="A917" i="4"/>
  <c r="A909" i="4"/>
  <c r="A908" i="4"/>
  <c r="A900" i="4"/>
  <c r="A899" i="4"/>
  <c r="A891" i="4"/>
  <c r="A890" i="4"/>
  <c r="A882" i="4"/>
  <c r="A881" i="4"/>
  <c r="A873" i="4"/>
  <c r="A872" i="4"/>
  <c r="A864" i="4"/>
  <c r="A863" i="4"/>
  <c r="A855" i="4"/>
  <c r="A854" i="4"/>
  <c r="A846" i="4"/>
  <c r="A845" i="4"/>
  <c r="A837" i="4"/>
  <c r="A836" i="4"/>
  <c r="A828" i="4"/>
  <c r="A827" i="4"/>
  <c r="A819" i="4"/>
  <c r="A818" i="4"/>
  <c r="A810" i="4"/>
  <c r="A809" i="4"/>
  <c r="A801" i="4"/>
  <c r="A800" i="4"/>
  <c r="A792" i="4"/>
  <c r="A791" i="4"/>
  <c r="A783" i="4"/>
  <c r="A782" i="4"/>
  <c r="A774" i="4"/>
  <c r="A773" i="4"/>
  <c r="A765" i="4"/>
  <c r="A764" i="4"/>
  <c r="A756" i="4"/>
  <c r="A755" i="4"/>
  <c r="A747" i="4"/>
  <c r="A746" i="4"/>
  <c r="A738" i="4"/>
  <c r="A737" i="4"/>
  <c r="A729" i="4"/>
  <c r="A728" i="4"/>
  <c r="A720" i="4"/>
  <c r="A719" i="4"/>
  <c r="A711" i="4"/>
  <c r="A710" i="4"/>
  <c r="A702" i="4"/>
  <c r="A701" i="4"/>
  <c r="A693" i="4"/>
  <c r="A692" i="4"/>
  <c r="A684" i="4"/>
  <c r="A683" i="4"/>
  <c r="A675" i="4"/>
  <c r="A674" i="4"/>
  <c r="A666" i="4"/>
  <c r="A665" i="4"/>
  <c r="A657" i="4"/>
  <c r="A656" i="4"/>
  <c r="A648" i="4"/>
  <c r="A647" i="4"/>
  <c r="A639" i="4"/>
  <c r="A638" i="4"/>
  <c r="A630" i="4"/>
  <c r="A629" i="4"/>
  <c r="A621" i="4"/>
  <c r="A620" i="4"/>
  <c r="A612" i="4"/>
  <c r="A611" i="4"/>
  <c r="A603" i="4"/>
  <c r="A602" i="4"/>
  <c r="A594" i="4"/>
  <c r="A593" i="4"/>
  <c r="A585" i="4"/>
  <c r="A584" i="4"/>
  <c r="A576" i="4"/>
  <c r="A575" i="4"/>
  <c r="A567" i="4"/>
  <c r="A566" i="4"/>
  <c r="A558" i="4"/>
  <c r="A557" i="4"/>
  <c r="A549" i="4"/>
  <c r="A548" i="4"/>
  <c r="A540" i="4"/>
  <c r="A539" i="4"/>
  <c r="A531" i="4"/>
  <c r="A530" i="4"/>
  <c r="A522" i="4"/>
  <c r="A521" i="4"/>
  <c r="A513" i="4"/>
  <c r="A512" i="4"/>
  <c r="A504" i="4"/>
  <c r="A503" i="4"/>
  <c r="A495" i="4"/>
  <c r="A494" i="4"/>
  <c r="A486" i="4"/>
  <c r="A485" i="4"/>
  <c r="A477" i="4"/>
  <c r="A476" i="4"/>
  <c r="A468" i="4"/>
  <c r="A467" i="4"/>
  <c r="A459" i="4"/>
  <c r="A458" i="4"/>
  <c r="A450" i="4"/>
  <c r="A449" i="4"/>
  <c r="A441" i="4"/>
  <c r="A440" i="4"/>
  <c r="A432" i="4"/>
  <c r="A431" i="4"/>
  <c r="A423" i="4"/>
  <c r="A422" i="4"/>
  <c r="A414" i="4"/>
  <c r="A413" i="4"/>
  <c r="A405" i="4"/>
  <c r="A404" i="4"/>
  <c r="A396" i="4"/>
  <c r="A395" i="4"/>
  <c r="A387" i="4"/>
  <c r="A386" i="4"/>
  <c r="A378" i="4"/>
  <c r="A377" i="4"/>
  <c r="A369" i="4"/>
  <c r="A368" i="4"/>
  <c r="A360" i="4"/>
  <c r="A359" i="4"/>
  <c r="A351" i="4"/>
  <c r="A350" i="4"/>
  <c r="A342" i="4"/>
  <c r="A341" i="4"/>
  <c r="A333" i="4"/>
  <c r="A332" i="4"/>
  <c r="A324" i="4"/>
  <c r="A323" i="4"/>
  <c r="A315" i="4"/>
  <c r="A314" i="4"/>
  <c r="A306" i="4"/>
  <c r="A305" i="4"/>
  <c r="A297" i="4"/>
  <c r="A296" i="4"/>
  <c r="A288" i="4"/>
  <c r="A287" i="4"/>
  <c r="A279" i="4"/>
  <c r="A278" i="4"/>
  <c r="A270" i="4"/>
  <c r="A269" i="4"/>
  <c r="A261" i="4"/>
  <c r="A260" i="4"/>
  <c r="A252" i="4"/>
  <c r="A251" i="4"/>
  <c r="A243" i="4"/>
  <c r="A242" i="4"/>
  <c r="A234" i="4"/>
  <c r="A233" i="4"/>
  <c r="A225" i="4"/>
  <c r="A224" i="4"/>
  <c r="A216" i="4"/>
  <c r="A215" i="4"/>
  <c r="A207" i="4"/>
  <c r="A206" i="4"/>
  <c r="A198" i="4"/>
  <c r="A197" i="4"/>
  <c r="A189" i="4"/>
  <c r="A188" i="4"/>
  <c r="A180" i="4"/>
  <c r="A179" i="4"/>
  <c r="A171" i="4"/>
  <c r="A170" i="4"/>
  <c r="A162" i="4"/>
  <c r="A161" i="4"/>
  <c r="A153" i="4"/>
  <c r="A152" i="4"/>
  <c r="A144" i="4"/>
  <c r="A143" i="4"/>
  <c r="A135" i="4"/>
  <c r="A134" i="4"/>
  <c r="A126" i="4"/>
  <c r="A125" i="4"/>
  <c r="A117" i="4"/>
  <c r="A116" i="4"/>
  <c r="A108" i="4"/>
  <c r="A107" i="4"/>
  <c r="A99" i="4"/>
  <c r="A98" i="4"/>
  <c r="A90" i="4"/>
  <c r="A89" i="4"/>
  <c r="A81" i="4"/>
  <c r="A80" i="4"/>
  <c r="A72" i="4"/>
  <c r="A71" i="4"/>
  <c r="A63" i="4"/>
  <c r="A62" i="4"/>
  <c r="A54" i="4"/>
  <c r="A53" i="4"/>
  <c r="A45" i="4"/>
  <c r="A44" i="4"/>
  <c r="A36" i="4"/>
  <c r="A35" i="4"/>
  <c r="A27" i="4"/>
  <c r="A26" i="4"/>
  <c r="A18" i="4"/>
  <c r="A17" i="4"/>
  <c r="I1087" i="3"/>
  <c r="E1087" i="3"/>
  <c r="I1086" i="3"/>
  <c r="E1086" i="3"/>
  <c r="I1085" i="3"/>
  <c r="E1085" i="3"/>
  <c r="I1084" i="3"/>
  <c r="E1084" i="3"/>
  <c r="I1083" i="3"/>
  <c r="E1083" i="3"/>
  <c r="I1082" i="3"/>
  <c r="E1082" i="3"/>
  <c r="I1081" i="3"/>
  <c r="E1081" i="3"/>
  <c r="A1080" i="3"/>
  <c r="A1079" i="3"/>
  <c r="I1078" i="3"/>
  <c r="E1078" i="3"/>
  <c r="I1077" i="3"/>
  <c r="E1077" i="3"/>
  <c r="I1076" i="3"/>
  <c r="E1076" i="3"/>
  <c r="I1075" i="3"/>
  <c r="E1075" i="3"/>
  <c r="I1074" i="3"/>
  <c r="E1074" i="3"/>
  <c r="I1073" i="3"/>
  <c r="E1073" i="3"/>
  <c r="I1072" i="3"/>
  <c r="E1072" i="3"/>
  <c r="A1071" i="3"/>
  <c r="A1070" i="3"/>
  <c r="I1069" i="3"/>
  <c r="E1069" i="3"/>
  <c r="I1068" i="3"/>
  <c r="E1068" i="3"/>
  <c r="I1067" i="3"/>
  <c r="E1067" i="3"/>
  <c r="I1066" i="3"/>
  <c r="E1066" i="3"/>
  <c r="I1065" i="3"/>
  <c r="E1065" i="3"/>
  <c r="I1064" i="3"/>
  <c r="E1064" i="3"/>
  <c r="I1063" i="3"/>
  <c r="E1063" i="3"/>
  <c r="A1062" i="3"/>
  <c r="A1061" i="3"/>
  <c r="I1060" i="3"/>
  <c r="E1060" i="3"/>
  <c r="I1059" i="3"/>
  <c r="E1059" i="3"/>
  <c r="I1058" i="3"/>
  <c r="E1058" i="3"/>
  <c r="I1057" i="3"/>
  <c r="E1057" i="3"/>
  <c r="I1056" i="3"/>
  <c r="E1056" i="3"/>
  <c r="I1055" i="3"/>
  <c r="E1055" i="3"/>
  <c r="I1054" i="3"/>
  <c r="E1054" i="3"/>
  <c r="A1053" i="3"/>
  <c r="A1052" i="3"/>
  <c r="I1051" i="3"/>
  <c r="E1051" i="3"/>
  <c r="I1050" i="3"/>
  <c r="E1050" i="3"/>
  <c r="I1049" i="3"/>
  <c r="E1049" i="3"/>
  <c r="I1048" i="3"/>
  <c r="E1048" i="3"/>
  <c r="I1047" i="3"/>
  <c r="E1047" i="3"/>
  <c r="I1046" i="3"/>
  <c r="E1046" i="3"/>
  <c r="I1045" i="3"/>
  <c r="E1045" i="3"/>
  <c r="A1044" i="3"/>
  <c r="A1043" i="3"/>
  <c r="I1042" i="3"/>
  <c r="E1042" i="3"/>
  <c r="I1041" i="3"/>
  <c r="E1041" i="3"/>
  <c r="I1040" i="3"/>
  <c r="E1040" i="3"/>
  <c r="I1039" i="3"/>
  <c r="E1039" i="3"/>
  <c r="I1038" i="3"/>
  <c r="E1038" i="3"/>
  <c r="I1037" i="3"/>
  <c r="E1037" i="3"/>
  <c r="I1036" i="3"/>
  <c r="E1036" i="3"/>
  <c r="A1035" i="3"/>
  <c r="A1034" i="3"/>
  <c r="I1033" i="3"/>
  <c r="E1033" i="3"/>
  <c r="I1032" i="3"/>
  <c r="E1032" i="3"/>
  <c r="I1031" i="3"/>
  <c r="E1031" i="3"/>
  <c r="I1030" i="3"/>
  <c r="E1030" i="3"/>
  <c r="I1029" i="3"/>
  <c r="E1029" i="3"/>
  <c r="I1028" i="3"/>
  <c r="E1028" i="3"/>
  <c r="I1027" i="3"/>
  <c r="E1027" i="3"/>
  <c r="A1026" i="3"/>
  <c r="A1025" i="3"/>
  <c r="I1024" i="3"/>
  <c r="E1024" i="3"/>
  <c r="I1023" i="3"/>
  <c r="E1023" i="3"/>
  <c r="I1022" i="3"/>
  <c r="E1022" i="3"/>
  <c r="I1021" i="3"/>
  <c r="E1021" i="3"/>
  <c r="I1020" i="3"/>
  <c r="E1020" i="3"/>
  <c r="I1019" i="3"/>
  <c r="E1019" i="3"/>
  <c r="I1018" i="3"/>
  <c r="E1018" i="3"/>
  <c r="A1017" i="3"/>
  <c r="A1016" i="3"/>
  <c r="I1015" i="3"/>
  <c r="E1015" i="3"/>
  <c r="I1014" i="3"/>
  <c r="E1014" i="3"/>
  <c r="I1013" i="3"/>
  <c r="E1013" i="3"/>
  <c r="I1012" i="3"/>
  <c r="E1012" i="3"/>
  <c r="I1011" i="3"/>
  <c r="E1011" i="3"/>
  <c r="I1010" i="3"/>
  <c r="E1010" i="3"/>
  <c r="I1009" i="3"/>
  <c r="E1009" i="3"/>
  <c r="A1008" i="3"/>
  <c r="A1007" i="3"/>
  <c r="I1006" i="3"/>
  <c r="E1006" i="3"/>
  <c r="I1005" i="3"/>
  <c r="E1005" i="3"/>
  <c r="I1004" i="3"/>
  <c r="E1004" i="3"/>
  <c r="I1003" i="3"/>
  <c r="E1003" i="3"/>
  <c r="I1002" i="3"/>
  <c r="E1002" i="3"/>
  <c r="I1001" i="3"/>
  <c r="E1001" i="3"/>
  <c r="I1000" i="3"/>
  <c r="E1000" i="3"/>
  <c r="A999" i="3"/>
  <c r="A998" i="3"/>
  <c r="I997" i="3"/>
  <c r="E997" i="3"/>
  <c r="I996" i="3"/>
  <c r="E996" i="3"/>
  <c r="I995" i="3"/>
  <c r="E995" i="3"/>
  <c r="I994" i="3"/>
  <c r="E994" i="3"/>
  <c r="I993" i="3"/>
  <c r="E993" i="3"/>
  <c r="I992" i="3"/>
  <c r="E992" i="3"/>
  <c r="I991" i="3"/>
  <c r="E991" i="3"/>
  <c r="A990" i="3"/>
  <c r="A989" i="3"/>
  <c r="I988" i="3"/>
  <c r="E988" i="3"/>
  <c r="I987" i="3"/>
  <c r="E987" i="3"/>
  <c r="I986" i="3"/>
  <c r="E986" i="3"/>
  <c r="I985" i="3"/>
  <c r="E985" i="3"/>
  <c r="I984" i="3"/>
  <c r="E984" i="3"/>
  <c r="I983" i="3"/>
  <c r="E983" i="3"/>
  <c r="I982" i="3"/>
  <c r="E982" i="3"/>
  <c r="A981" i="3"/>
  <c r="A980" i="3"/>
  <c r="I979" i="3"/>
  <c r="E979" i="3"/>
  <c r="I978" i="3"/>
  <c r="E978" i="3"/>
  <c r="I977" i="3"/>
  <c r="E977" i="3"/>
  <c r="I976" i="3"/>
  <c r="E976" i="3"/>
  <c r="I975" i="3"/>
  <c r="E975" i="3"/>
  <c r="I974" i="3"/>
  <c r="E974" i="3"/>
  <c r="I973" i="3"/>
  <c r="E973" i="3"/>
  <c r="A972" i="3"/>
  <c r="A971" i="3"/>
  <c r="I970" i="3"/>
  <c r="E970" i="3"/>
  <c r="I969" i="3"/>
  <c r="E969" i="3"/>
  <c r="I968" i="3"/>
  <c r="E968" i="3"/>
  <c r="I967" i="3"/>
  <c r="E967" i="3"/>
  <c r="I966" i="3"/>
  <c r="E966" i="3"/>
  <c r="I965" i="3"/>
  <c r="E965" i="3"/>
  <c r="I964" i="3"/>
  <c r="E964" i="3"/>
  <c r="A963" i="3"/>
  <c r="A962" i="3"/>
  <c r="I961" i="3"/>
  <c r="E961" i="3"/>
  <c r="I960" i="3"/>
  <c r="E960" i="3"/>
  <c r="I959" i="3"/>
  <c r="E959" i="3"/>
  <c r="I958" i="3"/>
  <c r="E958" i="3"/>
  <c r="I957" i="3"/>
  <c r="E957" i="3"/>
  <c r="I956" i="3"/>
  <c r="E956" i="3"/>
  <c r="I955" i="3"/>
  <c r="E955" i="3"/>
  <c r="A954" i="3"/>
  <c r="A953" i="3"/>
  <c r="I952" i="3"/>
  <c r="E952" i="3"/>
  <c r="I951" i="3"/>
  <c r="E951" i="3"/>
  <c r="I950" i="3"/>
  <c r="E950" i="3"/>
  <c r="I949" i="3"/>
  <c r="E949" i="3"/>
  <c r="I948" i="3"/>
  <c r="E948" i="3"/>
  <c r="I947" i="3"/>
  <c r="E947" i="3"/>
  <c r="I946" i="3"/>
  <c r="E946" i="3"/>
  <c r="A945" i="3"/>
  <c r="A944" i="3"/>
  <c r="I943" i="3"/>
  <c r="E943" i="3"/>
  <c r="I942" i="3"/>
  <c r="E942" i="3"/>
  <c r="I941" i="3"/>
  <c r="E941" i="3"/>
  <c r="I940" i="3"/>
  <c r="E940" i="3"/>
  <c r="I939" i="3"/>
  <c r="E939" i="3"/>
  <c r="I938" i="3"/>
  <c r="E938" i="3"/>
  <c r="I937" i="3"/>
  <c r="E937" i="3"/>
  <c r="A936" i="3"/>
  <c r="A935" i="3"/>
  <c r="I934" i="3"/>
  <c r="E934" i="3"/>
  <c r="I933" i="3"/>
  <c r="E933" i="3"/>
  <c r="I932" i="3"/>
  <c r="E932" i="3"/>
  <c r="I931" i="3"/>
  <c r="E931" i="3"/>
  <c r="I930" i="3"/>
  <c r="E930" i="3"/>
  <c r="I929" i="3"/>
  <c r="E929" i="3"/>
  <c r="I928" i="3"/>
  <c r="E928" i="3"/>
  <c r="A927" i="3"/>
  <c r="A926" i="3"/>
  <c r="I925" i="3"/>
  <c r="E925" i="3"/>
  <c r="I924" i="3"/>
  <c r="E924" i="3"/>
  <c r="I923" i="3"/>
  <c r="E923" i="3"/>
  <c r="I922" i="3"/>
  <c r="E922" i="3"/>
  <c r="I921" i="3"/>
  <c r="E921" i="3"/>
  <c r="I920" i="3"/>
  <c r="E920" i="3"/>
  <c r="I919" i="3"/>
  <c r="E919" i="3"/>
  <c r="A918" i="3"/>
  <c r="A917" i="3"/>
  <c r="I916" i="3"/>
  <c r="E916" i="3"/>
  <c r="I915" i="3"/>
  <c r="E915" i="3"/>
  <c r="I914" i="3"/>
  <c r="E914" i="3"/>
  <c r="I913" i="3"/>
  <c r="E913" i="3"/>
  <c r="I912" i="3"/>
  <c r="E912" i="3"/>
  <c r="I911" i="3"/>
  <c r="E911" i="3"/>
  <c r="I910" i="3"/>
  <c r="E910" i="3"/>
  <c r="A909" i="3"/>
  <c r="A908" i="3"/>
  <c r="I907" i="3"/>
  <c r="E907" i="3"/>
  <c r="I906" i="3"/>
  <c r="E906" i="3"/>
  <c r="I905" i="3"/>
  <c r="E905" i="3"/>
  <c r="I904" i="3"/>
  <c r="E904" i="3"/>
  <c r="I903" i="3"/>
  <c r="E903" i="3"/>
  <c r="I902" i="3"/>
  <c r="E902" i="3"/>
  <c r="I901" i="3"/>
  <c r="E901" i="3"/>
  <c r="A900" i="3"/>
  <c r="A899" i="3"/>
  <c r="I898" i="3"/>
  <c r="E898" i="3"/>
  <c r="I897" i="3"/>
  <c r="E897" i="3"/>
  <c r="I896" i="3"/>
  <c r="E896" i="3"/>
  <c r="I895" i="3"/>
  <c r="E895" i="3"/>
  <c r="I894" i="3"/>
  <c r="E894" i="3"/>
  <c r="I893" i="3"/>
  <c r="E893" i="3"/>
  <c r="I892" i="3"/>
  <c r="E892" i="3"/>
  <c r="A891" i="3"/>
  <c r="A890" i="3"/>
  <c r="I889" i="3"/>
  <c r="E889" i="3"/>
  <c r="I888" i="3"/>
  <c r="E888" i="3"/>
  <c r="I887" i="3"/>
  <c r="E887" i="3"/>
  <c r="I886" i="3"/>
  <c r="E886" i="3"/>
  <c r="I885" i="3"/>
  <c r="E885" i="3"/>
  <c r="I884" i="3"/>
  <c r="E884" i="3"/>
  <c r="I883" i="3"/>
  <c r="E883" i="3"/>
  <c r="A882" i="3"/>
  <c r="A881" i="3"/>
  <c r="I880" i="3"/>
  <c r="E880" i="3"/>
  <c r="I879" i="3"/>
  <c r="E879" i="3"/>
  <c r="I878" i="3"/>
  <c r="E878" i="3"/>
  <c r="I877" i="3"/>
  <c r="E877" i="3"/>
  <c r="I876" i="3"/>
  <c r="E876" i="3"/>
  <c r="I875" i="3"/>
  <c r="E875" i="3"/>
  <c r="I874" i="3"/>
  <c r="E874" i="3"/>
  <c r="A873" i="3"/>
  <c r="A872" i="3"/>
  <c r="I871" i="3"/>
  <c r="E871" i="3"/>
  <c r="I870" i="3"/>
  <c r="E870" i="3"/>
  <c r="I869" i="3"/>
  <c r="E869" i="3"/>
  <c r="I868" i="3"/>
  <c r="E868" i="3"/>
  <c r="I867" i="3"/>
  <c r="E867" i="3"/>
  <c r="I866" i="3"/>
  <c r="E866" i="3"/>
  <c r="I865" i="3"/>
  <c r="E865" i="3"/>
  <c r="A864" i="3"/>
  <c r="A863" i="3"/>
  <c r="I862" i="3"/>
  <c r="E862" i="3"/>
  <c r="I861" i="3"/>
  <c r="E861" i="3"/>
  <c r="I860" i="3"/>
  <c r="E860" i="3"/>
  <c r="I859" i="3"/>
  <c r="E859" i="3"/>
  <c r="I858" i="3"/>
  <c r="E858" i="3"/>
  <c r="I857" i="3"/>
  <c r="E857" i="3"/>
  <c r="I856" i="3"/>
  <c r="E856" i="3"/>
  <c r="A855" i="3"/>
  <c r="A854" i="3"/>
  <c r="I853" i="3"/>
  <c r="E853" i="3"/>
  <c r="I852" i="3"/>
  <c r="E852" i="3"/>
  <c r="I851" i="3"/>
  <c r="E851" i="3"/>
  <c r="I850" i="3"/>
  <c r="E850" i="3"/>
  <c r="I849" i="3"/>
  <c r="E849" i="3"/>
  <c r="I848" i="3"/>
  <c r="E848" i="3"/>
  <c r="I847" i="3"/>
  <c r="E847" i="3"/>
  <c r="A846" i="3"/>
  <c r="A845" i="3"/>
  <c r="I844" i="3"/>
  <c r="E844" i="3"/>
  <c r="I843" i="3"/>
  <c r="E843" i="3"/>
  <c r="I842" i="3"/>
  <c r="E842" i="3"/>
  <c r="I841" i="3"/>
  <c r="E841" i="3"/>
  <c r="I840" i="3"/>
  <c r="E840" i="3"/>
  <c r="I839" i="3"/>
  <c r="E839" i="3"/>
  <c r="I838" i="3"/>
  <c r="E838" i="3"/>
  <c r="A837" i="3"/>
  <c r="A836" i="3"/>
  <c r="I835" i="3"/>
  <c r="E835" i="3"/>
  <c r="I834" i="3"/>
  <c r="E834" i="3"/>
  <c r="I833" i="3"/>
  <c r="E833" i="3"/>
  <c r="I832" i="3"/>
  <c r="E832" i="3"/>
  <c r="I831" i="3"/>
  <c r="E831" i="3"/>
  <c r="I830" i="3"/>
  <c r="E830" i="3"/>
  <c r="I829" i="3"/>
  <c r="E829" i="3"/>
  <c r="A828" i="3"/>
  <c r="A827" i="3"/>
  <c r="I826" i="3"/>
  <c r="E826" i="3"/>
  <c r="I825" i="3"/>
  <c r="E825" i="3"/>
  <c r="I824" i="3"/>
  <c r="E824" i="3"/>
  <c r="I823" i="3"/>
  <c r="E823" i="3"/>
  <c r="I822" i="3"/>
  <c r="E822" i="3"/>
  <c r="I821" i="3"/>
  <c r="E821" i="3"/>
  <c r="I820" i="3"/>
  <c r="E820" i="3"/>
  <c r="A819" i="3"/>
  <c r="A818" i="3"/>
  <c r="I817" i="3"/>
  <c r="E817" i="3"/>
  <c r="I816" i="3"/>
  <c r="E816" i="3"/>
  <c r="I815" i="3"/>
  <c r="E815" i="3"/>
  <c r="I814" i="3"/>
  <c r="E814" i="3"/>
  <c r="I813" i="3"/>
  <c r="E813" i="3"/>
  <c r="I812" i="3"/>
  <c r="E812" i="3"/>
  <c r="I811" i="3"/>
  <c r="E811" i="3"/>
  <c r="A810" i="3"/>
  <c r="A809" i="3"/>
  <c r="I808" i="3"/>
  <c r="E808" i="3"/>
  <c r="I807" i="3"/>
  <c r="E807" i="3"/>
  <c r="I806" i="3"/>
  <c r="E806" i="3"/>
  <c r="I805" i="3"/>
  <c r="E805" i="3"/>
  <c r="I804" i="3"/>
  <c r="E804" i="3"/>
  <c r="I803" i="3"/>
  <c r="E803" i="3"/>
  <c r="I802" i="3"/>
  <c r="E802" i="3"/>
  <c r="A801" i="3"/>
  <c r="A800" i="3"/>
  <c r="I799" i="3"/>
  <c r="E799" i="3"/>
  <c r="I798" i="3"/>
  <c r="E798" i="3"/>
  <c r="I797" i="3"/>
  <c r="E797" i="3"/>
  <c r="I796" i="3"/>
  <c r="E796" i="3"/>
  <c r="I795" i="3"/>
  <c r="E795" i="3"/>
  <c r="I794" i="3"/>
  <c r="E794" i="3"/>
  <c r="I793" i="3"/>
  <c r="E793" i="3"/>
  <c r="A792" i="3"/>
  <c r="A791" i="3"/>
  <c r="I790" i="3"/>
  <c r="E790" i="3"/>
  <c r="I789" i="3"/>
  <c r="E789" i="3"/>
  <c r="I788" i="3"/>
  <c r="E788" i="3"/>
  <c r="I787" i="3"/>
  <c r="E787" i="3"/>
  <c r="I786" i="3"/>
  <c r="E786" i="3"/>
  <c r="I785" i="3"/>
  <c r="E785" i="3"/>
  <c r="I784" i="3"/>
  <c r="E784" i="3"/>
  <c r="A783" i="3"/>
  <c r="A782" i="3"/>
  <c r="I781" i="3"/>
  <c r="E781" i="3"/>
  <c r="I780" i="3"/>
  <c r="E780" i="3"/>
  <c r="I779" i="3"/>
  <c r="E779" i="3"/>
  <c r="I778" i="3"/>
  <c r="E778" i="3"/>
  <c r="I777" i="3"/>
  <c r="E777" i="3"/>
  <c r="I776" i="3"/>
  <c r="E776" i="3"/>
  <c r="I775" i="3"/>
  <c r="E775" i="3"/>
  <c r="A774" i="3"/>
  <c r="A773" i="3"/>
  <c r="I772" i="3"/>
  <c r="E772" i="3"/>
  <c r="I771" i="3"/>
  <c r="E771" i="3"/>
  <c r="I770" i="3"/>
  <c r="E770" i="3"/>
  <c r="I769" i="3"/>
  <c r="E769" i="3"/>
  <c r="I768" i="3"/>
  <c r="E768" i="3"/>
  <c r="I767" i="3"/>
  <c r="E767" i="3"/>
  <c r="I766" i="3"/>
  <c r="E766" i="3"/>
  <c r="A765" i="3"/>
  <c r="A764" i="3"/>
  <c r="I763" i="3"/>
  <c r="E763" i="3"/>
  <c r="I762" i="3"/>
  <c r="E762" i="3"/>
  <c r="I761" i="3"/>
  <c r="E761" i="3"/>
  <c r="I760" i="3"/>
  <c r="E760" i="3"/>
  <c r="I759" i="3"/>
  <c r="E759" i="3"/>
  <c r="I758" i="3"/>
  <c r="E758" i="3"/>
  <c r="I757" i="3"/>
  <c r="E757" i="3"/>
  <c r="A756" i="3"/>
  <c r="A755" i="3"/>
  <c r="I754" i="3"/>
  <c r="E754" i="3"/>
  <c r="I753" i="3"/>
  <c r="E753" i="3"/>
  <c r="I752" i="3"/>
  <c r="E752" i="3"/>
  <c r="I751" i="3"/>
  <c r="E751" i="3"/>
  <c r="I750" i="3"/>
  <c r="E750" i="3"/>
  <c r="I749" i="3"/>
  <c r="E749" i="3"/>
  <c r="I748" i="3"/>
  <c r="E748" i="3"/>
  <c r="A747" i="3"/>
  <c r="A746" i="3"/>
  <c r="I745" i="3"/>
  <c r="E745" i="3"/>
  <c r="I744" i="3"/>
  <c r="E744" i="3"/>
  <c r="I743" i="3"/>
  <c r="E743" i="3"/>
  <c r="I742" i="3"/>
  <c r="E742" i="3"/>
  <c r="I741" i="3"/>
  <c r="E741" i="3"/>
  <c r="I740" i="3"/>
  <c r="E740" i="3"/>
  <c r="I739" i="3"/>
  <c r="E739" i="3"/>
  <c r="A738" i="3"/>
  <c r="A737" i="3"/>
  <c r="I736" i="3"/>
  <c r="E736" i="3"/>
  <c r="I735" i="3"/>
  <c r="E735" i="3"/>
  <c r="I734" i="3"/>
  <c r="E734" i="3"/>
  <c r="I733" i="3"/>
  <c r="E733" i="3"/>
  <c r="I732" i="3"/>
  <c r="E732" i="3"/>
  <c r="I731" i="3"/>
  <c r="E731" i="3"/>
  <c r="I730" i="3"/>
  <c r="E730" i="3"/>
  <c r="A729" i="3"/>
  <c r="A728" i="3"/>
  <c r="I727" i="3"/>
  <c r="E727" i="3"/>
  <c r="I726" i="3"/>
  <c r="E726" i="3"/>
  <c r="I725" i="3"/>
  <c r="E725" i="3"/>
  <c r="I724" i="3"/>
  <c r="E724" i="3"/>
  <c r="I723" i="3"/>
  <c r="E723" i="3"/>
  <c r="I722" i="3"/>
  <c r="E722" i="3"/>
  <c r="I721" i="3"/>
  <c r="E721" i="3"/>
  <c r="A720" i="3"/>
  <c r="A719" i="3"/>
  <c r="I718" i="3"/>
  <c r="E718" i="3"/>
  <c r="I717" i="3"/>
  <c r="E717" i="3"/>
  <c r="I716" i="3"/>
  <c r="E716" i="3"/>
  <c r="I715" i="3"/>
  <c r="E715" i="3"/>
  <c r="I714" i="3"/>
  <c r="E714" i="3"/>
  <c r="I713" i="3"/>
  <c r="E713" i="3"/>
  <c r="I712" i="3"/>
  <c r="E712" i="3"/>
  <c r="A711" i="3"/>
  <c r="A710" i="3"/>
  <c r="I709" i="3"/>
  <c r="E709" i="3"/>
  <c r="I708" i="3"/>
  <c r="E708" i="3"/>
  <c r="I707" i="3"/>
  <c r="E707" i="3"/>
  <c r="I706" i="3"/>
  <c r="E706" i="3"/>
  <c r="I705" i="3"/>
  <c r="E705" i="3"/>
  <c r="I704" i="3"/>
  <c r="E704" i="3"/>
  <c r="I703" i="3"/>
  <c r="E703" i="3"/>
  <c r="A702" i="3"/>
  <c r="A701" i="3"/>
  <c r="I700" i="3"/>
  <c r="E700" i="3"/>
  <c r="I699" i="3"/>
  <c r="E699" i="3"/>
  <c r="I698" i="3"/>
  <c r="E698" i="3"/>
  <c r="I697" i="3"/>
  <c r="E697" i="3"/>
  <c r="I696" i="3"/>
  <c r="E696" i="3"/>
  <c r="I695" i="3"/>
  <c r="E695" i="3"/>
  <c r="I694" i="3"/>
  <c r="E694" i="3"/>
  <c r="A693" i="3"/>
  <c r="A692" i="3"/>
  <c r="I691" i="3"/>
  <c r="E691" i="3"/>
  <c r="I690" i="3"/>
  <c r="E690" i="3"/>
  <c r="I689" i="3"/>
  <c r="E689" i="3"/>
  <c r="I688" i="3"/>
  <c r="E688" i="3"/>
  <c r="I687" i="3"/>
  <c r="E687" i="3"/>
  <c r="I686" i="3"/>
  <c r="E686" i="3"/>
  <c r="I685" i="3"/>
  <c r="E685" i="3"/>
  <c r="A684" i="3"/>
  <c r="A683" i="3"/>
  <c r="I682" i="3"/>
  <c r="E682" i="3"/>
  <c r="I681" i="3"/>
  <c r="E681" i="3"/>
  <c r="I680" i="3"/>
  <c r="E680" i="3"/>
  <c r="I679" i="3"/>
  <c r="E679" i="3"/>
  <c r="I678" i="3"/>
  <c r="E678" i="3"/>
  <c r="I677" i="3"/>
  <c r="E677" i="3"/>
  <c r="I676" i="3"/>
  <c r="E676" i="3"/>
  <c r="A675" i="3"/>
  <c r="A674" i="3"/>
  <c r="I673" i="3"/>
  <c r="E673" i="3"/>
  <c r="I672" i="3"/>
  <c r="E672" i="3"/>
  <c r="I671" i="3"/>
  <c r="E671" i="3"/>
  <c r="I670" i="3"/>
  <c r="E670" i="3"/>
  <c r="I669" i="3"/>
  <c r="E669" i="3"/>
  <c r="I668" i="3"/>
  <c r="E668" i="3"/>
  <c r="I667" i="3"/>
  <c r="E667" i="3"/>
  <c r="A666" i="3"/>
  <c r="A665" i="3"/>
  <c r="I664" i="3"/>
  <c r="E664" i="3"/>
  <c r="I663" i="3"/>
  <c r="E663" i="3"/>
  <c r="I662" i="3"/>
  <c r="E662" i="3"/>
  <c r="I661" i="3"/>
  <c r="E661" i="3"/>
  <c r="I660" i="3"/>
  <c r="E660" i="3"/>
  <c r="I659" i="3"/>
  <c r="E659" i="3"/>
  <c r="I658" i="3"/>
  <c r="E658" i="3"/>
  <c r="A657" i="3"/>
  <c r="A656" i="3"/>
  <c r="I655" i="3"/>
  <c r="E655" i="3"/>
  <c r="I654" i="3"/>
  <c r="E654" i="3"/>
  <c r="I653" i="3"/>
  <c r="E653" i="3"/>
  <c r="I652" i="3"/>
  <c r="E652" i="3"/>
  <c r="I651" i="3"/>
  <c r="E651" i="3"/>
  <c r="I650" i="3"/>
  <c r="E650" i="3"/>
  <c r="I649" i="3"/>
  <c r="E649" i="3"/>
  <c r="A648" i="3"/>
  <c r="A647" i="3"/>
  <c r="I646" i="3"/>
  <c r="E646" i="3"/>
  <c r="I645" i="3"/>
  <c r="E645" i="3"/>
  <c r="I644" i="3"/>
  <c r="E644" i="3"/>
  <c r="I643" i="3"/>
  <c r="E643" i="3"/>
  <c r="I642" i="3"/>
  <c r="E642" i="3"/>
  <c r="I641" i="3"/>
  <c r="E641" i="3"/>
  <c r="I640" i="3"/>
  <c r="E640" i="3"/>
  <c r="A639" i="3"/>
  <c r="A638" i="3"/>
  <c r="I637" i="3"/>
  <c r="E637" i="3"/>
  <c r="I636" i="3"/>
  <c r="E636" i="3"/>
  <c r="I635" i="3"/>
  <c r="E635" i="3"/>
  <c r="I634" i="3"/>
  <c r="E634" i="3"/>
  <c r="I633" i="3"/>
  <c r="E633" i="3"/>
  <c r="I632" i="3"/>
  <c r="E632" i="3"/>
  <c r="I631" i="3"/>
  <c r="E631" i="3"/>
  <c r="A630" i="3"/>
  <c r="A629" i="3"/>
  <c r="I628" i="3"/>
  <c r="E628" i="3"/>
  <c r="I627" i="3"/>
  <c r="E627" i="3"/>
  <c r="I626" i="3"/>
  <c r="E626" i="3"/>
  <c r="I625" i="3"/>
  <c r="E625" i="3"/>
  <c r="I624" i="3"/>
  <c r="E624" i="3"/>
  <c r="I623" i="3"/>
  <c r="E623" i="3"/>
  <c r="I622" i="3"/>
  <c r="E622" i="3"/>
  <c r="A621" i="3"/>
  <c r="A620" i="3"/>
  <c r="I619" i="3"/>
  <c r="E619" i="3"/>
  <c r="I618" i="3"/>
  <c r="E618" i="3"/>
  <c r="I617" i="3"/>
  <c r="E617" i="3"/>
  <c r="I616" i="3"/>
  <c r="E616" i="3"/>
  <c r="I615" i="3"/>
  <c r="E615" i="3"/>
  <c r="I614" i="3"/>
  <c r="E614" i="3"/>
  <c r="I613" i="3"/>
  <c r="E613" i="3"/>
  <c r="A612" i="3"/>
  <c r="A611" i="3"/>
  <c r="I610" i="3"/>
  <c r="E610" i="3"/>
  <c r="I609" i="3"/>
  <c r="E609" i="3"/>
  <c r="I608" i="3"/>
  <c r="E608" i="3"/>
  <c r="I607" i="3"/>
  <c r="E607" i="3"/>
  <c r="I606" i="3"/>
  <c r="E606" i="3"/>
  <c r="I605" i="3"/>
  <c r="E605" i="3"/>
  <c r="I604" i="3"/>
  <c r="E604" i="3"/>
  <c r="A603" i="3"/>
  <c r="A602" i="3"/>
  <c r="I601" i="3"/>
  <c r="E601" i="3"/>
  <c r="I600" i="3"/>
  <c r="E600" i="3"/>
  <c r="I599" i="3"/>
  <c r="E599" i="3"/>
  <c r="I598" i="3"/>
  <c r="E598" i="3"/>
  <c r="I597" i="3"/>
  <c r="E597" i="3"/>
  <c r="I596" i="3"/>
  <c r="E596" i="3"/>
  <c r="I595" i="3"/>
  <c r="E595" i="3"/>
  <c r="A594" i="3"/>
  <c r="A593" i="3"/>
  <c r="I592" i="3"/>
  <c r="E592" i="3"/>
  <c r="I591" i="3"/>
  <c r="E591" i="3"/>
  <c r="I590" i="3"/>
  <c r="E590" i="3"/>
  <c r="I589" i="3"/>
  <c r="E589" i="3"/>
  <c r="I588" i="3"/>
  <c r="E588" i="3"/>
  <c r="I587" i="3"/>
  <c r="E587" i="3"/>
  <c r="I586" i="3"/>
  <c r="E586" i="3"/>
  <c r="A585" i="3"/>
  <c r="A584" i="3"/>
  <c r="I583" i="3"/>
  <c r="E583" i="3"/>
  <c r="I582" i="3"/>
  <c r="E582" i="3"/>
  <c r="I581" i="3"/>
  <c r="E581" i="3"/>
  <c r="I580" i="3"/>
  <c r="E580" i="3"/>
  <c r="I579" i="3"/>
  <c r="E579" i="3"/>
  <c r="I578" i="3"/>
  <c r="E578" i="3"/>
  <c r="I577" i="3"/>
  <c r="E577" i="3"/>
  <c r="A576" i="3"/>
  <c r="A575" i="3"/>
  <c r="I574" i="3"/>
  <c r="E574" i="3"/>
  <c r="I573" i="3"/>
  <c r="E573" i="3"/>
  <c r="I572" i="3"/>
  <c r="E572" i="3"/>
  <c r="I571" i="3"/>
  <c r="E571" i="3"/>
  <c r="I570" i="3"/>
  <c r="E570" i="3"/>
  <c r="I569" i="3"/>
  <c r="E569" i="3"/>
  <c r="I568" i="3"/>
  <c r="E568" i="3"/>
  <c r="A567" i="3"/>
  <c r="A566" i="3"/>
  <c r="I565" i="3"/>
  <c r="E565" i="3"/>
  <c r="I564" i="3"/>
  <c r="E564" i="3"/>
  <c r="I563" i="3"/>
  <c r="E563" i="3"/>
  <c r="I562" i="3"/>
  <c r="E562" i="3"/>
  <c r="I561" i="3"/>
  <c r="E561" i="3"/>
  <c r="I560" i="3"/>
  <c r="E560" i="3"/>
  <c r="I559" i="3"/>
  <c r="E559" i="3"/>
  <c r="A558" i="3"/>
  <c r="A557" i="3"/>
  <c r="I556" i="3"/>
  <c r="E556" i="3"/>
  <c r="I555" i="3"/>
  <c r="E555" i="3"/>
  <c r="I554" i="3"/>
  <c r="E554" i="3"/>
  <c r="I553" i="3"/>
  <c r="E553" i="3"/>
  <c r="I552" i="3"/>
  <c r="E552" i="3"/>
  <c r="I551" i="3"/>
  <c r="E551" i="3"/>
  <c r="I550" i="3"/>
  <c r="E550" i="3"/>
  <c r="A549" i="3"/>
  <c r="A548" i="3"/>
  <c r="I547" i="3"/>
  <c r="E547" i="3"/>
  <c r="I546" i="3"/>
  <c r="E546" i="3"/>
  <c r="I545" i="3"/>
  <c r="E545" i="3"/>
  <c r="I544" i="3"/>
  <c r="E544" i="3"/>
  <c r="I543" i="3"/>
  <c r="E543" i="3"/>
  <c r="I542" i="3"/>
  <c r="E542" i="3"/>
  <c r="I541" i="3"/>
  <c r="E541" i="3"/>
  <c r="A540" i="3"/>
  <c r="A539" i="3"/>
  <c r="I538" i="3"/>
  <c r="E538" i="3"/>
  <c r="I537" i="3"/>
  <c r="E537" i="3"/>
  <c r="I536" i="3"/>
  <c r="E536" i="3"/>
  <c r="I535" i="3"/>
  <c r="E535" i="3"/>
  <c r="I534" i="3"/>
  <c r="E534" i="3"/>
  <c r="I533" i="3"/>
  <c r="E533" i="3"/>
  <c r="I532" i="3"/>
  <c r="E532" i="3"/>
  <c r="A531" i="3"/>
  <c r="A530" i="3"/>
  <c r="I529" i="3"/>
  <c r="E529" i="3"/>
  <c r="I528" i="3"/>
  <c r="E528" i="3"/>
  <c r="I527" i="3"/>
  <c r="E527" i="3"/>
  <c r="I526" i="3"/>
  <c r="E526" i="3"/>
  <c r="I525" i="3"/>
  <c r="E525" i="3"/>
  <c r="I524" i="3"/>
  <c r="E524" i="3"/>
  <c r="I523" i="3"/>
  <c r="E523" i="3"/>
  <c r="A522" i="3"/>
  <c r="A521" i="3"/>
  <c r="I520" i="3"/>
  <c r="E520" i="3"/>
  <c r="I519" i="3"/>
  <c r="E519" i="3"/>
  <c r="I518" i="3"/>
  <c r="E518" i="3"/>
  <c r="I517" i="3"/>
  <c r="E517" i="3"/>
  <c r="I516" i="3"/>
  <c r="E516" i="3"/>
  <c r="I515" i="3"/>
  <c r="E515" i="3"/>
  <c r="I514" i="3"/>
  <c r="E514" i="3"/>
  <c r="A513" i="3"/>
  <c r="A512" i="3"/>
  <c r="I511" i="3"/>
  <c r="E511" i="3"/>
  <c r="I510" i="3"/>
  <c r="E510" i="3"/>
  <c r="I509" i="3"/>
  <c r="E509" i="3"/>
  <c r="I508" i="3"/>
  <c r="E508" i="3"/>
  <c r="I507" i="3"/>
  <c r="E507" i="3"/>
  <c r="I506" i="3"/>
  <c r="E506" i="3"/>
  <c r="I505" i="3"/>
  <c r="E505" i="3"/>
  <c r="A504" i="3"/>
  <c r="A503" i="3"/>
  <c r="I502" i="3"/>
  <c r="E502" i="3"/>
  <c r="I501" i="3"/>
  <c r="E501" i="3"/>
  <c r="I500" i="3"/>
  <c r="E500" i="3"/>
  <c r="I499" i="3"/>
  <c r="E499" i="3"/>
  <c r="I498" i="3"/>
  <c r="E498" i="3"/>
  <c r="I497" i="3"/>
  <c r="E497" i="3"/>
  <c r="I496" i="3"/>
  <c r="E496" i="3"/>
  <c r="A495" i="3"/>
  <c r="A494" i="3"/>
  <c r="I493" i="3"/>
  <c r="E493" i="3"/>
  <c r="I492" i="3"/>
  <c r="E492" i="3"/>
  <c r="I491" i="3"/>
  <c r="E491" i="3"/>
  <c r="I490" i="3"/>
  <c r="E490" i="3"/>
  <c r="I489" i="3"/>
  <c r="E489" i="3"/>
  <c r="I488" i="3"/>
  <c r="E488" i="3"/>
  <c r="I487" i="3"/>
  <c r="E487" i="3"/>
  <c r="A486" i="3"/>
  <c r="A485" i="3"/>
  <c r="I484" i="3"/>
  <c r="E484" i="3"/>
  <c r="I483" i="3"/>
  <c r="E483" i="3"/>
  <c r="I482" i="3"/>
  <c r="E482" i="3"/>
  <c r="I481" i="3"/>
  <c r="E481" i="3"/>
  <c r="I480" i="3"/>
  <c r="E480" i="3"/>
  <c r="I479" i="3"/>
  <c r="E479" i="3"/>
  <c r="I478" i="3"/>
  <c r="E478" i="3"/>
  <c r="A477" i="3"/>
  <c r="A476" i="3"/>
  <c r="I475" i="3"/>
  <c r="E475" i="3"/>
  <c r="I474" i="3"/>
  <c r="E474" i="3"/>
  <c r="I473" i="3"/>
  <c r="E473" i="3"/>
  <c r="I472" i="3"/>
  <c r="E472" i="3"/>
  <c r="I471" i="3"/>
  <c r="E471" i="3"/>
  <c r="I470" i="3"/>
  <c r="E470" i="3"/>
  <c r="I469" i="3"/>
  <c r="E469" i="3"/>
  <c r="A468" i="3"/>
  <c r="A467" i="3"/>
  <c r="I466" i="3"/>
  <c r="E466" i="3"/>
  <c r="I465" i="3"/>
  <c r="E465" i="3"/>
  <c r="I464" i="3"/>
  <c r="E464" i="3"/>
  <c r="I463" i="3"/>
  <c r="E463" i="3"/>
  <c r="I462" i="3"/>
  <c r="E462" i="3"/>
  <c r="I461" i="3"/>
  <c r="E461" i="3"/>
  <c r="I460" i="3"/>
  <c r="E460" i="3"/>
  <c r="A459" i="3"/>
  <c r="A458" i="3"/>
  <c r="I457" i="3"/>
  <c r="E457" i="3"/>
  <c r="I456" i="3"/>
  <c r="E456" i="3"/>
  <c r="I455" i="3"/>
  <c r="E455" i="3"/>
  <c r="I454" i="3"/>
  <c r="E454" i="3"/>
  <c r="I453" i="3"/>
  <c r="E453" i="3"/>
  <c r="I452" i="3"/>
  <c r="E452" i="3"/>
  <c r="I451" i="3"/>
  <c r="E451" i="3"/>
  <c r="A450" i="3"/>
  <c r="A449" i="3"/>
  <c r="I448" i="3"/>
  <c r="E448" i="3"/>
  <c r="I447" i="3"/>
  <c r="E447" i="3"/>
  <c r="I446" i="3"/>
  <c r="E446" i="3"/>
  <c r="I445" i="3"/>
  <c r="E445" i="3"/>
  <c r="I444" i="3"/>
  <c r="E444" i="3"/>
  <c r="I443" i="3"/>
  <c r="E443" i="3"/>
  <c r="I442" i="3"/>
  <c r="E442" i="3"/>
  <c r="A441" i="3"/>
  <c r="A440" i="3"/>
  <c r="I439" i="3"/>
  <c r="E439" i="3"/>
  <c r="I438" i="3"/>
  <c r="E438" i="3"/>
  <c r="I437" i="3"/>
  <c r="E437" i="3"/>
  <c r="I436" i="3"/>
  <c r="E436" i="3"/>
  <c r="I435" i="3"/>
  <c r="E435" i="3"/>
  <c r="I434" i="3"/>
  <c r="E434" i="3"/>
  <c r="I433" i="3"/>
  <c r="E433" i="3"/>
  <c r="A432" i="3"/>
  <c r="A431" i="3"/>
  <c r="I430" i="3"/>
  <c r="E430" i="3"/>
  <c r="I429" i="3"/>
  <c r="E429" i="3"/>
  <c r="I428" i="3"/>
  <c r="E428" i="3"/>
  <c r="I427" i="3"/>
  <c r="E427" i="3"/>
  <c r="I426" i="3"/>
  <c r="E426" i="3"/>
  <c r="I425" i="3"/>
  <c r="E425" i="3"/>
  <c r="I424" i="3"/>
  <c r="E424" i="3"/>
  <c r="A423" i="3"/>
  <c r="A422" i="3"/>
  <c r="I421" i="3"/>
  <c r="E421" i="3"/>
  <c r="I420" i="3"/>
  <c r="E420" i="3"/>
  <c r="I419" i="3"/>
  <c r="E419" i="3"/>
  <c r="I418" i="3"/>
  <c r="E418" i="3"/>
  <c r="I417" i="3"/>
  <c r="E417" i="3"/>
  <c r="I416" i="3"/>
  <c r="E416" i="3"/>
  <c r="I415" i="3"/>
  <c r="E415" i="3"/>
  <c r="A414" i="3"/>
  <c r="A413" i="3"/>
  <c r="I412" i="3"/>
  <c r="E412" i="3"/>
  <c r="I411" i="3"/>
  <c r="E411" i="3"/>
  <c r="I410" i="3"/>
  <c r="E410" i="3"/>
  <c r="I409" i="3"/>
  <c r="E409" i="3"/>
  <c r="I408" i="3"/>
  <c r="E408" i="3"/>
  <c r="I407" i="3"/>
  <c r="E407" i="3"/>
  <c r="I406" i="3"/>
  <c r="E406" i="3"/>
  <c r="A405" i="3"/>
  <c r="A404" i="3"/>
  <c r="I403" i="3"/>
  <c r="E403" i="3"/>
  <c r="I402" i="3"/>
  <c r="E402" i="3"/>
  <c r="I401" i="3"/>
  <c r="E401" i="3"/>
  <c r="I400" i="3"/>
  <c r="E400" i="3"/>
  <c r="I399" i="3"/>
  <c r="E399" i="3"/>
  <c r="I398" i="3"/>
  <c r="E398" i="3"/>
  <c r="I397" i="3"/>
  <c r="E397" i="3"/>
  <c r="A396" i="3"/>
  <c r="A395" i="3"/>
  <c r="I394" i="3"/>
  <c r="E394" i="3"/>
  <c r="I393" i="3"/>
  <c r="E393" i="3"/>
  <c r="I392" i="3"/>
  <c r="E392" i="3"/>
  <c r="I391" i="3"/>
  <c r="E391" i="3"/>
  <c r="I390" i="3"/>
  <c r="E390" i="3"/>
  <c r="I389" i="3"/>
  <c r="E389" i="3"/>
  <c r="I388" i="3"/>
  <c r="E388" i="3"/>
  <c r="A387" i="3"/>
  <c r="A386" i="3"/>
  <c r="I385" i="3"/>
  <c r="E385" i="3"/>
  <c r="I384" i="3"/>
  <c r="E384" i="3"/>
  <c r="I383" i="3"/>
  <c r="E383" i="3"/>
  <c r="I382" i="3"/>
  <c r="E382" i="3"/>
  <c r="I381" i="3"/>
  <c r="E381" i="3"/>
  <c r="I380" i="3"/>
  <c r="E380" i="3"/>
  <c r="I379" i="3"/>
  <c r="E379" i="3"/>
  <c r="A378" i="3"/>
  <c r="A377" i="3"/>
  <c r="I376" i="3"/>
  <c r="E376" i="3"/>
  <c r="I375" i="3"/>
  <c r="E375" i="3"/>
  <c r="I374" i="3"/>
  <c r="E374" i="3"/>
  <c r="I373" i="3"/>
  <c r="E373" i="3"/>
  <c r="I372" i="3"/>
  <c r="E372" i="3"/>
  <c r="I371" i="3"/>
  <c r="E371" i="3"/>
  <c r="I370" i="3"/>
  <c r="E370" i="3"/>
  <c r="A369" i="3"/>
  <c r="A368" i="3"/>
  <c r="I367" i="3"/>
  <c r="E367" i="3"/>
  <c r="I366" i="3"/>
  <c r="E366" i="3"/>
  <c r="I365" i="3"/>
  <c r="E365" i="3"/>
  <c r="I364" i="3"/>
  <c r="E364" i="3"/>
  <c r="I363" i="3"/>
  <c r="E363" i="3"/>
  <c r="I362" i="3"/>
  <c r="E362" i="3"/>
  <c r="I361" i="3"/>
  <c r="E361" i="3"/>
  <c r="A360" i="3"/>
  <c r="A359" i="3"/>
  <c r="I358" i="3"/>
  <c r="E358" i="3"/>
  <c r="I357" i="3"/>
  <c r="E357" i="3"/>
  <c r="I356" i="3"/>
  <c r="E356" i="3"/>
  <c r="I355" i="3"/>
  <c r="E355" i="3"/>
  <c r="I354" i="3"/>
  <c r="E354" i="3"/>
  <c r="I353" i="3"/>
  <c r="E353" i="3"/>
  <c r="I352" i="3"/>
  <c r="E352" i="3"/>
  <c r="A351" i="3"/>
  <c r="A350" i="3"/>
  <c r="I349" i="3"/>
  <c r="E349" i="3"/>
  <c r="I348" i="3"/>
  <c r="E348" i="3"/>
  <c r="I347" i="3"/>
  <c r="E347" i="3"/>
  <c r="I346" i="3"/>
  <c r="E346" i="3"/>
  <c r="I345" i="3"/>
  <c r="E345" i="3"/>
  <c r="I344" i="3"/>
  <c r="E344" i="3"/>
  <c r="I343" i="3"/>
  <c r="E343" i="3"/>
  <c r="A342" i="3"/>
  <c r="A341" i="3"/>
  <c r="I340" i="3"/>
  <c r="E340" i="3"/>
  <c r="I339" i="3"/>
  <c r="E339" i="3"/>
  <c r="I338" i="3"/>
  <c r="E338" i="3"/>
  <c r="I337" i="3"/>
  <c r="E337" i="3"/>
  <c r="I336" i="3"/>
  <c r="E336" i="3"/>
  <c r="I335" i="3"/>
  <c r="E335" i="3"/>
  <c r="I334" i="3"/>
  <c r="E334" i="3"/>
  <c r="A333" i="3"/>
  <c r="A332" i="3"/>
  <c r="I331" i="3"/>
  <c r="E331" i="3"/>
  <c r="I330" i="3"/>
  <c r="E330" i="3"/>
  <c r="I329" i="3"/>
  <c r="E329" i="3"/>
  <c r="I328" i="3"/>
  <c r="E328" i="3"/>
  <c r="I327" i="3"/>
  <c r="E327" i="3"/>
  <c r="I326" i="3"/>
  <c r="E326" i="3"/>
  <c r="I325" i="3"/>
  <c r="E325" i="3"/>
  <c r="A324" i="3"/>
  <c r="A323" i="3"/>
  <c r="I322" i="3"/>
  <c r="E322" i="3"/>
  <c r="I321" i="3"/>
  <c r="E321" i="3"/>
  <c r="I320" i="3"/>
  <c r="E320" i="3"/>
  <c r="I319" i="3"/>
  <c r="E319" i="3"/>
  <c r="I318" i="3"/>
  <c r="E318" i="3"/>
  <c r="I317" i="3"/>
  <c r="E317" i="3"/>
  <c r="I316" i="3"/>
  <c r="E316" i="3"/>
  <c r="A315" i="3"/>
  <c r="A314" i="3"/>
  <c r="I313" i="3"/>
  <c r="E313" i="3"/>
  <c r="I312" i="3"/>
  <c r="E312" i="3"/>
  <c r="I311" i="3"/>
  <c r="E311" i="3"/>
  <c r="I310" i="3"/>
  <c r="E310" i="3"/>
  <c r="I309" i="3"/>
  <c r="E309" i="3"/>
  <c r="I308" i="3"/>
  <c r="E308" i="3"/>
  <c r="I307" i="3"/>
  <c r="E307" i="3"/>
  <c r="A306" i="3"/>
  <c r="A305" i="3"/>
  <c r="I304" i="3"/>
  <c r="E304" i="3"/>
  <c r="I303" i="3"/>
  <c r="E303" i="3"/>
  <c r="I302" i="3"/>
  <c r="E302" i="3"/>
  <c r="I301" i="3"/>
  <c r="E301" i="3"/>
  <c r="I300" i="3"/>
  <c r="E300" i="3"/>
  <c r="I299" i="3"/>
  <c r="E299" i="3"/>
  <c r="I298" i="3"/>
  <c r="E298" i="3"/>
  <c r="A297" i="3"/>
  <c r="A296" i="3"/>
  <c r="I295" i="3"/>
  <c r="E295" i="3"/>
  <c r="I294" i="3"/>
  <c r="E294" i="3"/>
  <c r="I293" i="3"/>
  <c r="E293" i="3"/>
  <c r="I292" i="3"/>
  <c r="E292" i="3"/>
  <c r="I291" i="3"/>
  <c r="E291" i="3"/>
  <c r="I290" i="3"/>
  <c r="E290" i="3"/>
  <c r="I289" i="3"/>
  <c r="E289" i="3"/>
  <c r="A288" i="3"/>
  <c r="A287" i="3"/>
  <c r="I286" i="3"/>
  <c r="E286" i="3"/>
  <c r="I285" i="3"/>
  <c r="E285" i="3"/>
  <c r="I284" i="3"/>
  <c r="E284" i="3"/>
  <c r="I283" i="3"/>
  <c r="E283" i="3"/>
  <c r="I282" i="3"/>
  <c r="E282" i="3"/>
  <c r="I281" i="3"/>
  <c r="E281" i="3"/>
  <c r="I280" i="3"/>
  <c r="E280" i="3"/>
  <c r="A279" i="3"/>
  <c r="A278" i="3"/>
  <c r="I274" i="3"/>
  <c r="E274" i="3"/>
  <c r="I265" i="3"/>
  <c r="E265" i="3"/>
  <c r="I256" i="3"/>
  <c r="E256" i="3"/>
  <c r="I247" i="3"/>
  <c r="E247" i="3"/>
  <c r="I238" i="3"/>
  <c r="E238" i="3"/>
  <c r="I229" i="3"/>
  <c r="E229" i="3"/>
  <c r="I220" i="3"/>
  <c r="E220" i="3"/>
  <c r="I211" i="3"/>
  <c r="E211" i="3"/>
  <c r="I202" i="3"/>
  <c r="E202" i="3"/>
  <c r="I193" i="3"/>
  <c r="E193" i="3"/>
  <c r="I184" i="3"/>
  <c r="E184" i="3"/>
  <c r="I175" i="3"/>
  <c r="E175" i="3"/>
  <c r="I166" i="3"/>
  <c r="E166" i="3"/>
  <c r="I157" i="3"/>
  <c r="E157" i="3"/>
  <c r="I148" i="3"/>
  <c r="E148" i="3"/>
  <c r="I139" i="3"/>
  <c r="E139" i="3"/>
  <c r="I130" i="3"/>
  <c r="E130" i="3"/>
  <c r="I121" i="3"/>
  <c r="E121" i="3"/>
  <c r="I112" i="3"/>
  <c r="E112" i="3"/>
  <c r="I103" i="3"/>
  <c r="E103" i="3"/>
  <c r="I94" i="3"/>
  <c r="E94" i="3"/>
  <c r="I85" i="3"/>
  <c r="E85" i="3"/>
  <c r="I76" i="3"/>
  <c r="E76" i="3"/>
  <c r="I67" i="3"/>
  <c r="E67" i="3"/>
  <c r="I58" i="3"/>
  <c r="E58" i="3"/>
  <c r="I49" i="3"/>
  <c r="E49" i="3"/>
  <c r="I40" i="3"/>
  <c r="E40" i="3"/>
  <c r="I31" i="3"/>
  <c r="E31" i="3"/>
  <c r="I22" i="3"/>
  <c r="E22" i="3"/>
  <c r="I13" i="3"/>
  <c r="E13" i="3"/>
  <c r="I277" i="3"/>
  <c r="E277" i="3"/>
  <c r="I276" i="3"/>
  <c r="E276" i="3"/>
  <c r="I275" i="3"/>
  <c r="E275" i="3"/>
  <c r="I273" i="3"/>
  <c r="E273" i="3"/>
  <c r="I272" i="3"/>
  <c r="E272" i="3"/>
  <c r="I271" i="3"/>
  <c r="E271" i="3"/>
  <c r="A270" i="3"/>
  <c r="A269" i="3"/>
  <c r="I268" i="3"/>
  <c r="E268" i="3"/>
  <c r="I267" i="3"/>
  <c r="E267" i="3"/>
  <c r="I266" i="3"/>
  <c r="E266" i="3"/>
  <c r="I264" i="3"/>
  <c r="E264" i="3"/>
  <c r="I263" i="3"/>
  <c r="E263" i="3"/>
  <c r="I262" i="3"/>
  <c r="E262" i="3"/>
  <c r="A261" i="3"/>
  <c r="A260" i="3"/>
  <c r="I259" i="3"/>
  <c r="E259" i="3"/>
  <c r="I258" i="3"/>
  <c r="E258" i="3"/>
  <c r="I257" i="3"/>
  <c r="E257" i="3"/>
  <c r="I255" i="3"/>
  <c r="E255" i="3"/>
  <c r="I254" i="3"/>
  <c r="E254" i="3"/>
  <c r="I253" i="3"/>
  <c r="E253" i="3"/>
  <c r="A252" i="3"/>
  <c r="A251" i="3"/>
  <c r="I250" i="3"/>
  <c r="E250" i="3"/>
  <c r="I249" i="3"/>
  <c r="E249" i="3"/>
  <c r="I248" i="3"/>
  <c r="E248" i="3"/>
  <c r="I246" i="3"/>
  <c r="E246" i="3"/>
  <c r="I245" i="3"/>
  <c r="E245" i="3"/>
  <c r="I244" i="3"/>
  <c r="E244" i="3"/>
  <c r="A243" i="3"/>
  <c r="A242" i="3"/>
  <c r="I241" i="3"/>
  <c r="E241" i="3"/>
  <c r="I240" i="3"/>
  <c r="E240" i="3"/>
  <c r="I239" i="3"/>
  <c r="E239" i="3"/>
  <c r="I237" i="3"/>
  <c r="E237" i="3"/>
  <c r="I236" i="3"/>
  <c r="E236" i="3"/>
  <c r="I235" i="3"/>
  <c r="E235" i="3"/>
  <c r="A234" i="3"/>
  <c r="A233" i="3"/>
  <c r="I232" i="3"/>
  <c r="E232" i="3"/>
  <c r="I231" i="3"/>
  <c r="E231" i="3"/>
  <c r="I230" i="3"/>
  <c r="E230" i="3"/>
  <c r="I228" i="3"/>
  <c r="E228" i="3"/>
  <c r="I227" i="3"/>
  <c r="E227" i="3"/>
  <c r="I226" i="3"/>
  <c r="E226" i="3"/>
  <c r="A225" i="3"/>
  <c r="A224" i="3"/>
  <c r="I223" i="3"/>
  <c r="E223" i="3"/>
  <c r="I222" i="3"/>
  <c r="E222" i="3"/>
  <c r="I221" i="3"/>
  <c r="E221" i="3"/>
  <c r="I219" i="3"/>
  <c r="E219" i="3"/>
  <c r="I218" i="3"/>
  <c r="E218" i="3"/>
  <c r="I217" i="3"/>
  <c r="E217" i="3"/>
  <c r="A216" i="3"/>
  <c r="A215" i="3"/>
  <c r="I214" i="3"/>
  <c r="E214" i="3"/>
  <c r="I213" i="3"/>
  <c r="E213" i="3"/>
  <c r="I212" i="3"/>
  <c r="E212" i="3"/>
  <c r="I210" i="3"/>
  <c r="E210" i="3"/>
  <c r="I209" i="3"/>
  <c r="E209" i="3"/>
  <c r="I208" i="3"/>
  <c r="E208" i="3"/>
  <c r="A207" i="3"/>
  <c r="A206" i="3"/>
  <c r="I205" i="3"/>
  <c r="E205" i="3"/>
  <c r="I204" i="3"/>
  <c r="E204" i="3"/>
  <c r="I203" i="3"/>
  <c r="E203" i="3"/>
  <c r="I201" i="3"/>
  <c r="E201" i="3"/>
  <c r="I200" i="3"/>
  <c r="E200" i="3"/>
  <c r="I199" i="3"/>
  <c r="E199" i="3"/>
  <c r="A198" i="3"/>
  <c r="A197" i="3"/>
  <c r="I196" i="3"/>
  <c r="E196" i="3"/>
  <c r="I195" i="3"/>
  <c r="E195" i="3"/>
  <c r="I194" i="3"/>
  <c r="E194" i="3"/>
  <c r="I192" i="3"/>
  <c r="E192" i="3"/>
  <c r="I191" i="3"/>
  <c r="E191" i="3"/>
  <c r="I190" i="3"/>
  <c r="E190" i="3"/>
  <c r="A189" i="3"/>
  <c r="A188" i="3"/>
  <c r="I187" i="3"/>
  <c r="E187" i="3"/>
  <c r="I186" i="3"/>
  <c r="E186" i="3"/>
  <c r="I185" i="3"/>
  <c r="E185" i="3"/>
  <c r="I183" i="3"/>
  <c r="E183" i="3"/>
  <c r="I182" i="3"/>
  <c r="E182" i="3"/>
  <c r="I181" i="3"/>
  <c r="E181" i="3"/>
  <c r="A180" i="3"/>
  <c r="A179" i="3"/>
  <c r="I178" i="3"/>
  <c r="E178" i="3"/>
  <c r="I177" i="3"/>
  <c r="E177" i="3"/>
  <c r="I176" i="3"/>
  <c r="E176" i="3"/>
  <c r="I174" i="3"/>
  <c r="E174" i="3"/>
  <c r="I173" i="3"/>
  <c r="E173" i="3"/>
  <c r="I172" i="3"/>
  <c r="E172" i="3"/>
  <c r="A171" i="3"/>
  <c r="A170" i="3"/>
  <c r="I169" i="3"/>
  <c r="E169" i="3"/>
  <c r="I168" i="3"/>
  <c r="E168" i="3"/>
  <c r="I167" i="3"/>
  <c r="E167" i="3"/>
  <c r="I165" i="3"/>
  <c r="E165" i="3"/>
  <c r="I164" i="3"/>
  <c r="E164" i="3"/>
  <c r="I163" i="3"/>
  <c r="E163" i="3"/>
  <c r="A162" i="3"/>
  <c r="A161" i="3"/>
  <c r="I160" i="3"/>
  <c r="E160" i="3"/>
  <c r="I159" i="3"/>
  <c r="E159" i="3"/>
  <c r="I158" i="3"/>
  <c r="E158" i="3"/>
  <c r="I156" i="3"/>
  <c r="E156" i="3"/>
  <c r="I155" i="3"/>
  <c r="E155" i="3"/>
  <c r="I154" i="3"/>
  <c r="E154" i="3"/>
  <c r="A153" i="3"/>
  <c r="A152" i="3"/>
  <c r="I151" i="3"/>
  <c r="E151" i="3"/>
  <c r="I150" i="3"/>
  <c r="E150" i="3"/>
  <c r="I149" i="3"/>
  <c r="E149" i="3"/>
  <c r="I147" i="3"/>
  <c r="E147" i="3"/>
  <c r="I146" i="3"/>
  <c r="E146" i="3"/>
  <c r="I145" i="3"/>
  <c r="E145" i="3"/>
  <c r="A144" i="3"/>
  <c r="A143" i="3"/>
  <c r="I142" i="3"/>
  <c r="E142" i="3"/>
  <c r="I141" i="3"/>
  <c r="E141" i="3"/>
  <c r="I140" i="3"/>
  <c r="E140" i="3"/>
  <c r="I138" i="3"/>
  <c r="E138" i="3"/>
  <c r="I137" i="3"/>
  <c r="E137" i="3"/>
  <c r="I136" i="3"/>
  <c r="E136" i="3"/>
  <c r="A135" i="3"/>
  <c r="A134" i="3"/>
  <c r="I133" i="3"/>
  <c r="E133" i="3"/>
  <c r="I132" i="3"/>
  <c r="E132" i="3"/>
  <c r="I131" i="3"/>
  <c r="E131" i="3"/>
  <c r="I129" i="3"/>
  <c r="E129" i="3"/>
  <c r="I128" i="3"/>
  <c r="E128" i="3"/>
  <c r="I127" i="3"/>
  <c r="E127" i="3"/>
  <c r="A126" i="3"/>
  <c r="A125" i="3"/>
  <c r="I124" i="3"/>
  <c r="E124" i="3"/>
  <c r="I123" i="3"/>
  <c r="E123" i="3"/>
  <c r="I122" i="3"/>
  <c r="E122" i="3"/>
  <c r="I120" i="3"/>
  <c r="E120" i="3"/>
  <c r="I119" i="3"/>
  <c r="E119" i="3"/>
  <c r="I118" i="3"/>
  <c r="E118" i="3"/>
  <c r="A117" i="3"/>
  <c r="A116" i="3"/>
  <c r="I115" i="3"/>
  <c r="E115" i="3"/>
  <c r="I114" i="3"/>
  <c r="E114" i="3"/>
  <c r="I113" i="3"/>
  <c r="E113" i="3"/>
  <c r="I111" i="3"/>
  <c r="E111" i="3"/>
  <c r="I110" i="3"/>
  <c r="E110" i="3"/>
  <c r="I109" i="3"/>
  <c r="E109" i="3"/>
  <c r="A108" i="3"/>
  <c r="A107" i="3"/>
  <c r="I106" i="3"/>
  <c r="E106" i="3"/>
  <c r="I105" i="3"/>
  <c r="E105" i="3"/>
  <c r="I104" i="3"/>
  <c r="E104" i="3"/>
  <c r="I102" i="3"/>
  <c r="E102" i="3"/>
  <c r="I101" i="3"/>
  <c r="E101" i="3"/>
  <c r="I100" i="3"/>
  <c r="E100" i="3"/>
  <c r="A99" i="3"/>
  <c r="A98" i="3"/>
  <c r="I97" i="3"/>
  <c r="E97" i="3"/>
  <c r="I96" i="3"/>
  <c r="E96" i="3"/>
  <c r="I95" i="3"/>
  <c r="E95" i="3"/>
  <c r="I93" i="3"/>
  <c r="E93" i="3"/>
  <c r="I92" i="3"/>
  <c r="E92" i="3"/>
  <c r="I91" i="3"/>
  <c r="E91" i="3"/>
  <c r="A90" i="3"/>
  <c r="A89" i="3"/>
  <c r="I88" i="3"/>
  <c r="E88" i="3"/>
  <c r="I87" i="3"/>
  <c r="E87" i="3"/>
  <c r="I86" i="3"/>
  <c r="E86" i="3"/>
  <c r="I84" i="3"/>
  <c r="E84" i="3"/>
  <c r="I83" i="3"/>
  <c r="E83" i="3"/>
  <c r="I82" i="3"/>
  <c r="E82" i="3"/>
  <c r="A81" i="3"/>
  <c r="A80" i="3"/>
  <c r="I79" i="3"/>
  <c r="E79" i="3"/>
  <c r="I78" i="3"/>
  <c r="E78" i="3"/>
  <c r="I77" i="3"/>
  <c r="E77" i="3"/>
  <c r="I75" i="3"/>
  <c r="E75" i="3"/>
  <c r="I74" i="3"/>
  <c r="E74" i="3"/>
  <c r="I73" i="3"/>
  <c r="E73" i="3"/>
  <c r="A72" i="3"/>
  <c r="A71" i="3"/>
  <c r="I70" i="3"/>
  <c r="E70" i="3"/>
  <c r="I69" i="3"/>
  <c r="E69" i="3"/>
  <c r="I68" i="3"/>
  <c r="E68" i="3"/>
  <c r="I66" i="3"/>
  <c r="E66" i="3"/>
  <c r="I65" i="3"/>
  <c r="E65" i="3"/>
  <c r="I64" i="3"/>
  <c r="E64" i="3"/>
  <c r="A63" i="3"/>
  <c r="A62" i="3"/>
  <c r="I61" i="3"/>
  <c r="E61" i="3"/>
  <c r="I60" i="3"/>
  <c r="E60" i="3"/>
  <c r="I59" i="3"/>
  <c r="E59" i="3"/>
  <c r="I57" i="3"/>
  <c r="E57" i="3"/>
  <c r="I56" i="3"/>
  <c r="E56" i="3"/>
  <c r="I55" i="3"/>
  <c r="E55" i="3"/>
  <c r="A54" i="3"/>
  <c r="A53" i="3"/>
  <c r="I52" i="3"/>
  <c r="E52" i="3"/>
  <c r="I51" i="3"/>
  <c r="E51" i="3"/>
  <c r="I50" i="3"/>
  <c r="E50" i="3"/>
  <c r="I48" i="3"/>
  <c r="E48" i="3"/>
  <c r="I47" i="3"/>
  <c r="E47" i="3"/>
  <c r="I46" i="3"/>
  <c r="E46" i="3"/>
  <c r="A45" i="3"/>
  <c r="A44" i="3"/>
  <c r="I43" i="3"/>
  <c r="E43" i="3"/>
  <c r="I42" i="3"/>
  <c r="E42" i="3"/>
  <c r="I41" i="3"/>
  <c r="E41" i="3"/>
  <c r="I39" i="3"/>
  <c r="E39" i="3"/>
  <c r="I38" i="3"/>
  <c r="E38" i="3"/>
  <c r="I37" i="3"/>
  <c r="E37" i="3"/>
  <c r="A36" i="3"/>
  <c r="A35" i="3"/>
  <c r="I34" i="3"/>
  <c r="E34" i="3"/>
  <c r="I33" i="3"/>
  <c r="E33" i="3"/>
  <c r="I32" i="3"/>
  <c r="E32" i="3"/>
  <c r="I30" i="3"/>
  <c r="E30" i="3"/>
  <c r="I29" i="3"/>
  <c r="E29" i="3"/>
  <c r="I28" i="3"/>
  <c r="E28" i="3"/>
  <c r="A27" i="3"/>
  <c r="A26" i="3"/>
  <c r="I25" i="3"/>
  <c r="E25" i="3"/>
  <c r="I24" i="3"/>
  <c r="E24" i="3"/>
  <c r="I23" i="3"/>
  <c r="E23" i="3"/>
  <c r="I21" i="3"/>
  <c r="E21" i="3"/>
  <c r="I20" i="3"/>
  <c r="E20" i="3"/>
  <c r="I19" i="3"/>
  <c r="E19" i="3"/>
  <c r="A18" i="3"/>
  <c r="A17" i="3"/>
  <c r="I14" i="3"/>
  <c r="E14" i="3"/>
  <c r="F1087" i="2"/>
  <c r="B1087" i="3" s="1"/>
  <c r="F1087" i="3" s="1"/>
  <c r="F1086" i="2"/>
  <c r="B1086" i="3" s="1"/>
  <c r="F1086" i="3" s="1"/>
  <c r="F1085" i="2"/>
  <c r="B1085" i="3" s="1"/>
  <c r="F1085" i="3" s="1"/>
  <c r="F1084" i="2"/>
  <c r="B1084" i="3" s="1"/>
  <c r="F1084" i="3" s="1"/>
  <c r="F1083" i="2"/>
  <c r="B1083" i="3" s="1"/>
  <c r="F1082" i="2"/>
  <c r="B1082" i="3" s="1"/>
  <c r="F1082" i="3" s="1"/>
  <c r="F1081" i="2"/>
  <c r="B1081" i="3" s="1"/>
  <c r="B1079" i="2"/>
  <c r="F1078" i="2"/>
  <c r="B1078" i="3" s="1"/>
  <c r="F1078" i="3" s="1"/>
  <c r="F1077" i="2"/>
  <c r="B1077" i="3" s="1"/>
  <c r="F1077" i="3" s="1"/>
  <c r="F1076" i="2"/>
  <c r="B1076" i="3" s="1"/>
  <c r="F1076" i="3" s="1"/>
  <c r="F1075" i="2"/>
  <c r="B1075" i="3" s="1"/>
  <c r="F1074" i="2"/>
  <c r="B1074" i="3" s="1"/>
  <c r="F1074" i="3" s="1"/>
  <c r="F1073" i="2"/>
  <c r="B1073" i="3" s="1"/>
  <c r="F1072" i="2"/>
  <c r="B1072" i="3" s="1"/>
  <c r="F1072" i="3" s="1"/>
  <c r="B1070" i="2"/>
  <c r="F1069" i="2"/>
  <c r="B1069" i="3" s="1"/>
  <c r="F1068" i="2"/>
  <c r="B1068" i="3" s="1"/>
  <c r="F1068" i="3" s="1"/>
  <c r="F1067" i="2"/>
  <c r="B1067" i="3" s="1"/>
  <c r="F1067" i="3" s="1"/>
  <c r="F1066" i="2"/>
  <c r="B1066" i="3" s="1"/>
  <c r="F1066" i="3" s="1"/>
  <c r="F1065" i="2"/>
  <c r="B1065" i="3" s="1"/>
  <c r="F1064" i="2"/>
  <c r="B1064" i="3" s="1"/>
  <c r="F1064" i="3" s="1"/>
  <c r="F1063" i="2"/>
  <c r="B1063" i="3" s="1"/>
  <c r="F1063" i="3" s="1"/>
  <c r="B1061" i="2"/>
  <c r="F1060" i="2"/>
  <c r="B1060" i="3" s="1"/>
  <c r="F1060" i="3" s="1"/>
  <c r="F1059" i="2"/>
  <c r="B1059" i="3" s="1"/>
  <c r="F1058" i="2"/>
  <c r="B1058" i="3" s="1"/>
  <c r="F1058" i="3" s="1"/>
  <c r="F1057" i="2"/>
  <c r="B1057" i="3" s="1"/>
  <c r="F1057" i="3" s="1"/>
  <c r="F1056" i="2"/>
  <c r="B1056" i="3" s="1"/>
  <c r="F1056" i="3" s="1"/>
  <c r="F1055" i="2"/>
  <c r="B1055" i="3" s="1"/>
  <c r="F1054" i="2"/>
  <c r="B1054" i="3" s="1"/>
  <c r="F1054" i="3" s="1"/>
  <c r="B1052" i="2"/>
  <c r="F1051" i="2"/>
  <c r="B1051" i="3" s="1"/>
  <c r="F1051" i="3" s="1"/>
  <c r="F1050" i="2"/>
  <c r="B1050" i="3" s="1"/>
  <c r="F1050" i="3" s="1"/>
  <c r="F1049" i="2"/>
  <c r="B1049" i="3" s="1"/>
  <c r="F1048" i="2"/>
  <c r="B1048" i="3" s="1"/>
  <c r="F1048" i="3" s="1"/>
  <c r="F1047" i="2"/>
  <c r="B1047" i="3" s="1"/>
  <c r="F1047" i="3" s="1"/>
  <c r="F1046" i="2"/>
  <c r="B1046" i="3" s="1"/>
  <c r="F1046" i="3" s="1"/>
  <c r="F1045" i="2"/>
  <c r="B1045" i="3" s="1"/>
  <c r="B1043" i="2"/>
  <c r="F1042" i="2"/>
  <c r="B1042" i="3" s="1"/>
  <c r="F1042" i="3" s="1"/>
  <c r="F1041" i="2"/>
  <c r="B1041" i="3" s="1"/>
  <c r="F1041" i="3" s="1"/>
  <c r="F1040" i="2"/>
  <c r="B1040" i="3" s="1"/>
  <c r="F1040" i="3" s="1"/>
  <c r="F1039" i="2"/>
  <c r="B1039" i="3" s="1"/>
  <c r="F1038" i="2"/>
  <c r="B1038" i="3" s="1"/>
  <c r="F1038" i="3" s="1"/>
  <c r="F1037" i="2"/>
  <c r="B1037" i="3" s="1"/>
  <c r="F1037" i="3" s="1"/>
  <c r="F1036" i="2"/>
  <c r="B1036" i="3" s="1"/>
  <c r="F1036" i="3" s="1"/>
  <c r="B1034" i="2"/>
  <c r="F1033" i="2"/>
  <c r="B1033" i="3" s="1"/>
  <c r="F1032" i="2"/>
  <c r="B1032" i="3" s="1"/>
  <c r="F1032" i="3" s="1"/>
  <c r="F1031" i="2"/>
  <c r="B1031" i="3" s="1"/>
  <c r="F1031" i="3" s="1"/>
  <c r="F1030" i="2"/>
  <c r="B1030" i="3" s="1"/>
  <c r="F1030" i="3" s="1"/>
  <c r="F1029" i="2"/>
  <c r="B1029" i="3" s="1"/>
  <c r="F1028" i="2"/>
  <c r="B1028" i="3" s="1"/>
  <c r="F1028" i="3" s="1"/>
  <c r="F1027" i="2"/>
  <c r="B1027" i="3" s="1"/>
  <c r="F1027" i="3" s="1"/>
  <c r="B1025" i="2"/>
  <c r="F1024" i="2"/>
  <c r="B1024" i="3" s="1"/>
  <c r="F1024" i="3" s="1"/>
  <c r="F1023" i="2"/>
  <c r="B1023" i="3" s="1"/>
  <c r="F1022" i="2"/>
  <c r="B1022" i="3" s="1"/>
  <c r="F1022" i="3" s="1"/>
  <c r="F1021" i="2"/>
  <c r="B1021" i="3" s="1"/>
  <c r="F1021" i="3" s="1"/>
  <c r="F1020" i="2"/>
  <c r="B1020" i="3" s="1"/>
  <c r="F1020" i="3" s="1"/>
  <c r="F1019" i="2"/>
  <c r="B1019" i="3" s="1"/>
  <c r="F1018" i="2"/>
  <c r="B1018" i="3" s="1"/>
  <c r="F1018" i="3" s="1"/>
  <c r="B1016" i="2"/>
  <c r="F1015" i="2"/>
  <c r="B1015" i="3" s="1"/>
  <c r="F1014" i="2"/>
  <c r="B1014" i="3" s="1"/>
  <c r="F1013" i="2"/>
  <c r="B1013" i="3" s="1"/>
  <c r="F1012" i="2"/>
  <c r="B1012" i="3" s="1"/>
  <c r="F1011" i="2"/>
  <c r="B1011" i="3" s="1"/>
  <c r="F1010" i="2"/>
  <c r="B1010" i="3" s="1"/>
  <c r="F1009" i="2"/>
  <c r="B1009" i="3" s="1"/>
  <c r="B1007" i="2"/>
  <c r="F1006" i="2"/>
  <c r="B1006" i="3" s="1"/>
  <c r="F1006" i="3" s="1"/>
  <c r="F1005" i="2"/>
  <c r="B1005" i="3" s="1"/>
  <c r="F1005" i="3" s="1"/>
  <c r="F1004" i="2"/>
  <c r="B1004" i="3" s="1"/>
  <c r="F1003" i="2"/>
  <c r="B1003" i="3" s="1"/>
  <c r="F1002" i="2"/>
  <c r="B1002" i="3" s="1"/>
  <c r="F1001" i="2"/>
  <c r="B1001" i="3" s="1"/>
  <c r="F1000" i="2"/>
  <c r="B1000" i="3" s="1"/>
  <c r="B998" i="2"/>
  <c r="F997" i="2"/>
  <c r="B997" i="3" s="1"/>
  <c r="F996" i="2"/>
  <c r="B996" i="3" s="1"/>
  <c r="F995" i="2"/>
  <c r="B995" i="3" s="1"/>
  <c r="F994" i="2"/>
  <c r="B994" i="3" s="1"/>
  <c r="F993" i="2"/>
  <c r="B993" i="3" s="1"/>
  <c r="F992" i="2"/>
  <c r="B992" i="3" s="1"/>
  <c r="F991" i="2"/>
  <c r="B991" i="3" s="1"/>
  <c r="B989" i="2"/>
  <c r="F988" i="2"/>
  <c r="B988" i="3" s="1"/>
  <c r="F987" i="2"/>
  <c r="B987" i="3" s="1"/>
  <c r="F986" i="2"/>
  <c r="B986" i="3" s="1"/>
  <c r="F985" i="2"/>
  <c r="B985" i="3" s="1"/>
  <c r="F984" i="2"/>
  <c r="B984" i="3" s="1"/>
  <c r="F983" i="2"/>
  <c r="B983" i="3" s="1"/>
  <c r="F982" i="2"/>
  <c r="B982" i="3" s="1"/>
  <c r="B980" i="2"/>
  <c r="F979" i="2"/>
  <c r="B979" i="3" s="1"/>
  <c r="F979" i="3" s="1"/>
  <c r="F978" i="2"/>
  <c r="B978" i="3" s="1"/>
  <c r="F977" i="2"/>
  <c r="B977" i="3" s="1"/>
  <c r="F976" i="2"/>
  <c r="B976" i="3" s="1"/>
  <c r="F975" i="2"/>
  <c r="B975" i="3" s="1"/>
  <c r="F974" i="2"/>
  <c r="B974" i="3" s="1"/>
  <c r="F973" i="2"/>
  <c r="B973" i="3" s="1"/>
  <c r="B971" i="2"/>
  <c r="F970" i="2"/>
  <c r="B970" i="3" s="1"/>
  <c r="F969" i="2"/>
  <c r="B969" i="3" s="1"/>
  <c r="F968" i="2"/>
  <c r="B968" i="3" s="1"/>
  <c r="F967" i="2"/>
  <c r="B967" i="3" s="1"/>
  <c r="F966" i="2"/>
  <c r="B966" i="3" s="1"/>
  <c r="F965" i="2"/>
  <c r="B965" i="3" s="1"/>
  <c r="F964" i="2"/>
  <c r="B964" i="3" s="1"/>
  <c r="B962" i="2"/>
  <c r="F961" i="2"/>
  <c r="B961" i="3" s="1"/>
  <c r="F960" i="2"/>
  <c r="B960" i="3" s="1"/>
  <c r="F959" i="2"/>
  <c r="B959" i="3" s="1"/>
  <c r="F959" i="3" s="1"/>
  <c r="F958" i="2"/>
  <c r="B958" i="3" s="1"/>
  <c r="F957" i="2"/>
  <c r="B957" i="3" s="1"/>
  <c r="F956" i="2"/>
  <c r="B956" i="3" s="1"/>
  <c r="F955" i="2"/>
  <c r="B955" i="3" s="1"/>
  <c r="B953" i="2"/>
  <c r="F952" i="2"/>
  <c r="B952" i="3" s="1"/>
  <c r="F951" i="2"/>
  <c r="B951" i="3" s="1"/>
  <c r="F950" i="2"/>
  <c r="B950" i="3" s="1"/>
  <c r="F950" i="3" s="1"/>
  <c r="F949" i="2"/>
  <c r="B949" i="3" s="1"/>
  <c r="F948" i="2"/>
  <c r="B948" i="3" s="1"/>
  <c r="F947" i="2"/>
  <c r="B947" i="3" s="1"/>
  <c r="F946" i="2"/>
  <c r="B946" i="3" s="1"/>
  <c r="F946" i="3" s="1"/>
  <c r="B944" i="2"/>
  <c r="F943" i="2"/>
  <c r="B943" i="3" s="1"/>
  <c r="F943" i="3" s="1"/>
  <c r="F942" i="2"/>
  <c r="B942" i="3" s="1"/>
  <c r="F941" i="2"/>
  <c r="B941" i="3" s="1"/>
  <c r="F940" i="2"/>
  <c r="B940" i="3" s="1"/>
  <c r="F940" i="3" s="1"/>
  <c r="F939" i="2"/>
  <c r="B939" i="3" s="1"/>
  <c r="F938" i="2"/>
  <c r="B938" i="3" s="1"/>
  <c r="F937" i="2"/>
  <c r="B937" i="3" s="1"/>
  <c r="B935" i="2"/>
  <c r="F934" i="2"/>
  <c r="B934" i="3" s="1"/>
  <c r="F934" i="3" s="1"/>
  <c r="F933" i="2"/>
  <c r="B933" i="3" s="1"/>
  <c r="F932" i="2"/>
  <c r="B932" i="3" s="1"/>
  <c r="F931" i="2"/>
  <c r="B931" i="3" s="1"/>
  <c r="F931" i="3" s="1"/>
  <c r="F930" i="2"/>
  <c r="B930" i="3" s="1"/>
  <c r="F930" i="3" s="1"/>
  <c r="F929" i="2"/>
  <c r="B929" i="3" s="1"/>
  <c r="F929" i="3" s="1"/>
  <c r="F928" i="2"/>
  <c r="B928" i="3" s="1"/>
  <c r="B926" i="2"/>
  <c r="F925" i="2"/>
  <c r="B925" i="3" s="1"/>
  <c r="F925" i="3" s="1"/>
  <c r="F924" i="2"/>
  <c r="B924" i="3" s="1"/>
  <c r="F923" i="2"/>
  <c r="B923" i="3" s="1"/>
  <c r="F923" i="3" s="1"/>
  <c r="F922" i="2"/>
  <c r="B922" i="3" s="1"/>
  <c r="F921" i="2"/>
  <c r="B921" i="3" s="1"/>
  <c r="F921" i="3" s="1"/>
  <c r="F920" i="2"/>
  <c r="B920" i="3" s="1"/>
  <c r="F919" i="2"/>
  <c r="B919" i="3" s="1"/>
  <c r="F919" i="3" s="1"/>
  <c r="B917" i="2"/>
  <c r="F916" i="2"/>
  <c r="B916" i="3" s="1"/>
  <c r="F915" i="2"/>
  <c r="B915" i="3" s="1"/>
  <c r="F915" i="3" s="1"/>
  <c r="F914" i="2"/>
  <c r="B914" i="3" s="1"/>
  <c r="F913" i="2"/>
  <c r="B913" i="3" s="1"/>
  <c r="F913" i="3" s="1"/>
  <c r="F912" i="2"/>
  <c r="B912" i="3" s="1"/>
  <c r="F911" i="2"/>
  <c r="B911" i="3" s="1"/>
  <c r="F911" i="3" s="1"/>
  <c r="F910" i="2"/>
  <c r="B910" i="3" s="1"/>
  <c r="B908" i="2"/>
  <c r="F907" i="2"/>
  <c r="B907" i="3" s="1"/>
  <c r="F907" i="3" s="1"/>
  <c r="F906" i="2"/>
  <c r="B906" i="3" s="1"/>
  <c r="F905" i="2"/>
  <c r="B905" i="3" s="1"/>
  <c r="F905" i="3" s="1"/>
  <c r="F904" i="2"/>
  <c r="B904" i="3" s="1"/>
  <c r="F904" i="3" s="1"/>
  <c r="F903" i="2"/>
  <c r="B903" i="3" s="1"/>
  <c r="F903" i="3" s="1"/>
  <c r="F902" i="2"/>
  <c r="B902" i="3" s="1"/>
  <c r="F901" i="2"/>
  <c r="B901" i="3" s="1"/>
  <c r="F901" i="3" s="1"/>
  <c r="B899" i="2"/>
  <c r="F898" i="2"/>
  <c r="B898" i="3" s="1"/>
  <c r="F897" i="2"/>
  <c r="B897" i="3" s="1"/>
  <c r="F897" i="3" s="1"/>
  <c r="F896" i="2"/>
  <c r="B896" i="3" s="1"/>
  <c r="F895" i="2"/>
  <c r="B895" i="3" s="1"/>
  <c r="F895" i="3" s="1"/>
  <c r="F894" i="2"/>
  <c r="B894" i="3" s="1"/>
  <c r="F893" i="2"/>
  <c r="B893" i="3" s="1"/>
  <c r="F893" i="3" s="1"/>
  <c r="F892" i="2"/>
  <c r="B892" i="3" s="1"/>
  <c r="B890" i="2"/>
  <c r="F889" i="2"/>
  <c r="B889" i="3" s="1"/>
  <c r="F889" i="3" s="1"/>
  <c r="F888" i="2"/>
  <c r="B888" i="3" s="1"/>
  <c r="F888" i="3" s="1"/>
  <c r="F887" i="2"/>
  <c r="B887" i="3" s="1"/>
  <c r="F887" i="3" s="1"/>
  <c r="F886" i="2"/>
  <c r="B886" i="3" s="1"/>
  <c r="F885" i="2"/>
  <c r="B885" i="3" s="1"/>
  <c r="F885" i="3" s="1"/>
  <c r="F884" i="2"/>
  <c r="B884" i="3" s="1"/>
  <c r="F883" i="2"/>
  <c r="B883" i="3" s="1"/>
  <c r="F883" i="3" s="1"/>
  <c r="B881" i="2"/>
  <c r="F880" i="2"/>
  <c r="B880" i="3" s="1"/>
  <c r="F879" i="2"/>
  <c r="B879" i="3" s="1"/>
  <c r="F879" i="3" s="1"/>
  <c r="F878" i="2"/>
  <c r="B878" i="3" s="1"/>
  <c r="F877" i="2"/>
  <c r="B877" i="3" s="1"/>
  <c r="F877" i="3" s="1"/>
  <c r="F876" i="2"/>
  <c r="B876" i="3" s="1"/>
  <c r="F875" i="2"/>
  <c r="B875" i="3" s="1"/>
  <c r="F875" i="3" s="1"/>
  <c r="F874" i="2"/>
  <c r="B874" i="3" s="1"/>
  <c r="B872" i="2"/>
  <c r="F871" i="2"/>
  <c r="B871" i="3" s="1"/>
  <c r="F871" i="3" s="1"/>
  <c r="F870" i="2"/>
  <c r="B870" i="3" s="1"/>
  <c r="F869" i="2"/>
  <c r="B869" i="3" s="1"/>
  <c r="F869" i="3" s="1"/>
  <c r="F868" i="2"/>
  <c r="B868" i="3" s="1"/>
  <c r="F867" i="2"/>
  <c r="B867" i="3" s="1"/>
  <c r="F867" i="3" s="1"/>
  <c r="F866" i="2"/>
  <c r="B866" i="3" s="1"/>
  <c r="F865" i="2"/>
  <c r="B865" i="3" s="1"/>
  <c r="F865" i="3" s="1"/>
  <c r="B863" i="2"/>
  <c r="F862" i="2"/>
  <c r="B862" i="3" s="1"/>
  <c r="F862" i="3" s="1"/>
  <c r="F861" i="2"/>
  <c r="B861" i="3" s="1"/>
  <c r="F861" i="3" s="1"/>
  <c r="F860" i="2"/>
  <c r="B860" i="3" s="1"/>
  <c r="F859" i="2"/>
  <c r="B859" i="3" s="1"/>
  <c r="F858" i="2"/>
  <c r="B858" i="3" s="1"/>
  <c r="F857" i="2"/>
  <c r="B857" i="3" s="1"/>
  <c r="F857" i="3" s="1"/>
  <c r="F856" i="2"/>
  <c r="B856" i="3" s="1"/>
  <c r="B854" i="2"/>
  <c r="F853" i="2"/>
  <c r="B853" i="3" s="1"/>
  <c r="F852" i="2"/>
  <c r="B852" i="3" s="1"/>
  <c r="F851" i="2"/>
  <c r="B851" i="3" s="1"/>
  <c r="F851" i="3" s="1"/>
  <c r="F850" i="2"/>
  <c r="B850" i="3" s="1"/>
  <c r="F850" i="3" s="1"/>
  <c r="F849" i="2"/>
  <c r="B849" i="3" s="1"/>
  <c r="F848" i="2"/>
  <c r="B848" i="3" s="1"/>
  <c r="F847" i="2"/>
  <c r="B847" i="3" s="1"/>
  <c r="F847" i="3" s="1"/>
  <c r="B845" i="2"/>
  <c r="F844" i="2"/>
  <c r="B844" i="3" s="1"/>
  <c r="F843" i="2"/>
  <c r="B843" i="3" s="1"/>
  <c r="F842" i="2"/>
  <c r="B842" i="3" s="1"/>
  <c r="F841" i="2"/>
  <c r="B841" i="3" s="1"/>
  <c r="F841" i="3" s="1"/>
  <c r="F840" i="2"/>
  <c r="B840" i="3" s="1"/>
  <c r="F839" i="2"/>
  <c r="B839" i="3" s="1"/>
  <c r="F838" i="2"/>
  <c r="B838" i="3" s="1"/>
  <c r="B836" i="2"/>
  <c r="F835" i="2"/>
  <c r="B835" i="3" s="1"/>
  <c r="F835" i="3" s="1"/>
  <c r="F834" i="2"/>
  <c r="B834" i="3" s="1"/>
  <c r="F833" i="2"/>
  <c r="B833" i="3" s="1"/>
  <c r="F832" i="2"/>
  <c r="B832" i="3" s="1"/>
  <c r="F831" i="2"/>
  <c r="B831" i="3" s="1"/>
  <c r="F831" i="3" s="1"/>
  <c r="F830" i="2"/>
  <c r="B830" i="3" s="1"/>
  <c r="F829" i="2"/>
  <c r="B829" i="3" s="1"/>
  <c r="F829" i="3" s="1"/>
  <c r="B827" i="2"/>
  <c r="F826" i="2"/>
  <c r="B826" i="3" s="1"/>
  <c r="F825" i="2"/>
  <c r="B825" i="3" s="1"/>
  <c r="F825" i="3" s="1"/>
  <c r="F824" i="2"/>
  <c r="B824" i="3" s="1"/>
  <c r="F823" i="2"/>
  <c r="B823" i="3" s="1"/>
  <c r="F823" i="3" s="1"/>
  <c r="F822" i="2"/>
  <c r="B822" i="3" s="1"/>
  <c r="F822" i="3" s="1"/>
  <c r="F821" i="2"/>
  <c r="B821" i="3" s="1"/>
  <c r="F821" i="3" s="1"/>
  <c r="F820" i="2"/>
  <c r="B820" i="3" s="1"/>
  <c r="B818" i="2"/>
  <c r="F817" i="2"/>
  <c r="B817" i="3" s="1"/>
  <c r="F817" i="3" s="1"/>
  <c r="F816" i="2"/>
  <c r="B816" i="3" s="1"/>
  <c r="F815" i="2"/>
  <c r="B815" i="3" s="1"/>
  <c r="F815" i="3" s="1"/>
  <c r="F814" i="2"/>
  <c r="B814" i="3" s="1"/>
  <c r="F813" i="2"/>
  <c r="B813" i="3" s="1"/>
  <c r="F813" i="3" s="1"/>
  <c r="F812" i="2"/>
  <c r="B812" i="3" s="1"/>
  <c r="F811" i="2"/>
  <c r="B811" i="3" s="1"/>
  <c r="F811" i="3" s="1"/>
  <c r="B809" i="2"/>
  <c r="F808" i="2"/>
  <c r="B808" i="3" s="1"/>
  <c r="F807" i="2"/>
  <c r="B807" i="3" s="1"/>
  <c r="F807" i="3" s="1"/>
  <c r="F806" i="2"/>
  <c r="B806" i="3" s="1"/>
  <c r="F805" i="2"/>
  <c r="B805" i="3" s="1"/>
  <c r="F805" i="3" s="1"/>
  <c r="F804" i="2"/>
  <c r="B804" i="3" s="1"/>
  <c r="F803" i="2"/>
  <c r="B803" i="3" s="1"/>
  <c r="F803" i="3" s="1"/>
  <c r="F802" i="2"/>
  <c r="B802" i="3" s="1"/>
  <c r="B800" i="2"/>
  <c r="F799" i="2"/>
  <c r="B799" i="3" s="1"/>
  <c r="F799" i="3" s="1"/>
  <c r="F798" i="2"/>
  <c r="B798" i="3" s="1"/>
  <c r="F797" i="2"/>
  <c r="B797" i="3" s="1"/>
  <c r="F797" i="3" s="1"/>
  <c r="F796" i="2"/>
  <c r="B796" i="3" s="1"/>
  <c r="F795" i="2"/>
  <c r="B795" i="3" s="1"/>
  <c r="F795" i="3" s="1"/>
  <c r="F794" i="2"/>
  <c r="B794" i="3" s="1"/>
  <c r="F793" i="2"/>
  <c r="B793" i="3" s="1"/>
  <c r="F793" i="3" s="1"/>
  <c r="B791" i="2"/>
  <c r="F790" i="2"/>
  <c r="B790" i="3" s="1"/>
  <c r="F790" i="3" s="1"/>
  <c r="F789" i="2"/>
  <c r="B789" i="3" s="1"/>
  <c r="F789" i="3" s="1"/>
  <c r="F788" i="2"/>
  <c r="B788" i="3" s="1"/>
  <c r="F787" i="2"/>
  <c r="B787" i="3" s="1"/>
  <c r="F787" i="3" s="1"/>
  <c r="F786" i="2"/>
  <c r="B786" i="3" s="1"/>
  <c r="F786" i="3" s="1"/>
  <c r="F785" i="2"/>
  <c r="B785" i="3" s="1"/>
  <c r="F785" i="3" s="1"/>
  <c r="F784" i="2"/>
  <c r="B784" i="3" s="1"/>
  <c r="B782" i="2"/>
  <c r="F781" i="2"/>
  <c r="B781" i="3" s="1"/>
  <c r="F781" i="3" s="1"/>
  <c r="F780" i="2"/>
  <c r="B780" i="3" s="1"/>
  <c r="F780" i="3" s="1"/>
  <c r="F779" i="2"/>
  <c r="B779" i="3" s="1"/>
  <c r="F779" i="3" s="1"/>
  <c r="F778" i="2"/>
  <c r="B778" i="3" s="1"/>
  <c r="F777" i="2"/>
  <c r="B777" i="3" s="1"/>
  <c r="F777" i="3" s="1"/>
  <c r="F776" i="2"/>
  <c r="B776" i="3" s="1"/>
  <c r="F776" i="3" s="1"/>
  <c r="F775" i="2"/>
  <c r="B775" i="3" s="1"/>
  <c r="F775" i="3" s="1"/>
  <c r="B773" i="2"/>
  <c r="F772" i="2"/>
  <c r="B772" i="3" s="1"/>
  <c r="F771" i="2"/>
  <c r="B771" i="3" s="1"/>
  <c r="F771" i="3" s="1"/>
  <c r="F770" i="2"/>
  <c r="B770" i="3" s="1"/>
  <c r="F770" i="3" s="1"/>
  <c r="F769" i="2"/>
  <c r="B769" i="3" s="1"/>
  <c r="F769" i="3" s="1"/>
  <c r="F768" i="2"/>
  <c r="B768" i="3" s="1"/>
  <c r="F767" i="2"/>
  <c r="B767" i="3" s="1"/>
  <c r="F767" i="3" s="1"/>
  <c r="F766" i="2"/>
  <c r="B766" i="3" s="1"/>
  <c r="F766" i="3" s="1"/>
  <c r="B764" i="2"/>
  <c r="F763" i="2"/>
  <c r="B763" i="3" s="1"/>
  <c r="F763" i="3" s="1"/>
  <c r="F762" i="2"/>
  <c r="B762" i="3" s="1"/>
  <c r="F761" i="2"/>
  <c r="B761" i="3" s="1"/>
  <c r="F761" i="3" s="1"/>
  <c r="F760" i="2"/>
  <c r="B760" i="3" s="1"/>
  <c r="F760" i="3" s="1"/>
  <c r="F759" i="2"/>
  <c r="B759" i="3" s="1"/>
  <c r="F759" i="3" s="1"/>
  <c r="F758" i="2"/>
  <c r="B758" i="3" s="1"/>
  <c r="F757" i="2"/>
  <c r="B757" i="3" s="1"/>
  <c r="F757" i="3" s="1"/>
  <c r="B755" i="2"/>
  <c r="F754" i="2"/>
  <c r="B754" i="3" s="1"/>
  <c r="F754" i="3" s="1"/>
  <c r="F753" i="2"/>
  <c r="B753" i="3" s="1"/>
  <c r="F753" i="3" s="1"/>
  <c r="F752" i="2"/>
  <c r="B752" i="3" s="1"/>
  <c r="F751" i="2"/>
  <c r="B751" i="3" s="1"/>
  <c r="F751" i="3" s="1"/>
  <c r="F750" i="2"/>
  <c r="B750" i="3" s="1"/>
  <c r="F750" i="3" s="1"/>
  <c r="F749" i="2"/>
  <c r="B749" i="3" s="1"/>
  <c r="F749" i="3" s="1"/>
  <c r="F748" i="2"/>
  <c r="B748" i="3" s="1"/>
  <c r="B746" i="2"/>
  <c r="F745" i="2"/>
  <c r="B745" i="3" s="1"/>
  <c r="F745" i="3" s="1"/>
  <c r="F744" i="2"/>
  <c r="B744" i="3" s="1"/>
  <c r="F744" i="3" s="1"/>
  <c r="F743" i="2"/>
  <c r="B743" i="3" s="1"/>
  <c r="F743" i="3" s="1"/>
  <c r="F742" i="2"/>
  <c r="B742" i="3" s="1"/>
  <c r="F741" i="2"/>
  <c r="B741" i="3" s="1"/>
  <c r="F741" i="3" s="1"/>
  <c r="F740" i="2"/>
  <c r="B740" i="3" s="1"/>
  <c r="F740" i="3" s="1"/>
  <c r="F739" i="2"/>
  <c r="B739" i="3" s="1"/>
  <c r="F739" i="3" s="1"/>
  <c r="B737" i="2"/>
  <c r="F736" i="2"/>
  <c r="B736" i="3" s="1"/>
  <c r="F735" i="2"/>
  <c r="B735" i="3" s="1"/>
  <c r="F735" i="3" s="1"/>
  <c r="F734" i="2"/>
  <c r="B734" i="3" s="1"/>
  <c r="F734" i="3" s="1"/>
  <c r="F733" i="2"/>
  <c r="B733" i="3" s="1"/>
  <c r="F733" i="3" s="1"/>
  <c r="F732" i="2"/>
  <c r="B732" i="3" s="1"/>
  <c r="F731" i="2"/>
  <c r="B731" i="3" s="1"/>
  <c r="F731" i="3" s="1"/>
  <c r="F730" i="2"/>
  <c r="B730" i="3" s="1"/>
  <c r="F730" i="3" s="1"/>
  <c r="B728" i="2"/>
  <c r="F727" i="2"/>
  <c r="B727" i="3" s="1"/>
  <c r="F727" i="3" s="1"/>
  <c r="F726" i="2"/>
  <c r="B726" i="3" s="1"/>
  <c r="F726" i="3" s="1"/>
  <c r="F725" i="2"/>
  <c r="B725" i="3" s="1"/>
  <c r="F725" i="3" s="1"/>
  <c r="F724" i="2"/>
  <c r="B724" i="3" s="1"/>
  <c r="F724" i="3" s="1"/>
  <c r="F723" i="2"/>
  <c r="B723" i="3" s="1"/>
  <c r="F723" i="3" s="1"/>
  <c r="F722" i="2"/>
  <c r="B722" i="3" s="1"/>
  <c r="F722" i="3" s="1"/>
  <c r="F721" i="2"/>
  <c r="B721" i="3" s="1"/>
  <c r="F721" i="3" s="1"/>
  <c r="B719" i="2"/>
  <c r="F718" i="2"/>
  <c r="B718" i="3" s="1"/>
  <c r="F718" i="3" s="1"/>
  <c r="F717" i="2"/>
  <c r="B717" i="3" s="1"/>
  <c r="F717" i="3" s="1"/>
  <c r="F716" i="2"/>
  <c r="B716" i="3" s="1"/>
  <c r="F716" i="3" s="1"/>
  <c r="F715" i="2"/>
  <c r="B715" i="3" s="1"/>
  <c r="F715" i="3" s="1"/>
  <c r="F714" i="2"/>
  <c r="B714" i="3" s="1"/>
  <c r="F714" i="3" s="1"/>
  <c r="F713" i="2"/>
  <c r="B713" i="3" s="1"/>
  <c r="F713" i="3" s="1"/>
  <c r="F712" i="2"/>
  <c r="B712" i="3" s="1"/>
  <c r="F712" i="3" s="1"/>
  <c r="B710" i="2"/>
  <c r="F709" i="2"/>
  <c r="B709" i="3" s="1"/>
  <c r="F709" i="3" s="1"/>
  <c r="F708" i="2"/>
  <c r="B708" i="3" s="1"/>
  <c r="F708" i="3" s="1"/>
  <c r="F707" i="2"/>
  <c r="B707" i="3" s="1"/>
  <c r="F707" i="3" s="1"/>
  <c r="F706" i="2"/>
  <c r="B706" i="3" s="1"/>
  <c r="F706" i="3" s="1"/>
  <c r="F705" i="2"/>
  <c r="B705" i="3" s="1"/>
  <c r="F705" i="3" s="1"/>
  <c r="F704" i="2"/>
  <c r="B704" i="3" s="1"/>
  <c r="F704" i="3" s="1"/>
  <c r="F703" i="2"/>
  <c r="B703" i="3" s="1"/>
  <c r="F703" i="3" s="1"/>
  <c r="B701" i="2"/>
  <c r="F700" i="2"/>
  <c r="B700" i="3" s="1"/>
  <c r="F700" i="3" s="1"/>
  <c r="F699" i="2"/>
  <c r="B699" i="3" s="1"/>
  <c r="F699" i="3" s="1"/>
  <c r="F698" i="2"/>
  <c r="B698" i="3" s="1"/>
  <c r="F698" i="3" s="1"/>
  <c r="F697" i="2"/>
  <c r="B697" i="3" s="1"/>
  <c r="F697" i="3" s="1"/>
  <c r="F696" i="2"/>
  <c r="B696" i="3" s="1"/>
  <c r="F696" i="3" s="1"/>
  <c r="F695" i="2"/>
  <c r="B695" i="3" s="1"/>
  <c r="F695" i="3" s="1"/>
  <c r="F694" i="2"/>
  <c r="B694" i="3" s="1"/>
  <c r="F694" i="3" s="1"/>
  <c r="B692" i="2"/>
  <c r="F691" i="2"/>
  <c r="B691" i="3" s="1"/>
  <c r="F691" i="3" s="1"/>
  <c r="F690" i="2"/>
  <c r="B690" i="3" s="1"/>
  <c r="F690" i="3" s="1"/>
  <c r="F689" i="2"/>
  <c r="B689" i="3" s="1"/>
  <c r="F689" i="3" s="1"/>
  <c r="F688" i="2"/>
  <c r="B688" i="3" s="1"/>
  <c r="F688" i="3" s="1"/>
  <c r="F687" i="2"/>
  <c r="B687" i="3" s="1"/>
  <c r="F687" i="3" s="1"/>
  <c r="F686" i="2"/>
  <c r="B686" i="3" s="1"/>
  <c r="F686" i="3" s="1"/>
  <c r="F685" i="2"/>
  <c r="B685" i="3" s="1"/>
  <c r="F685" i="3" s="1"/>
  <c r="B683" i="2"/>
  <c r="F682" i="2"/>
  <c r="B682" i="3" s="1"/>
  <c r="F682" i="3" s="1"/>
  <c r="F681" i="2"/>
  <c r="B681" i="3" s="1"/>
  <c r="F681" i="3" s="1"/>
  <c r="F680" i="2"/>
  <c r="B680" i="3" s="1"/>
  <c r="F680" i="3" s="1"/>
  <c r="F679" i="2"/>
  <c r="B679" i="3" s="1"/>
  <c r="F679" i="3" s="1"/>
  <c r="F678" i="2"/>
  <c r="B678" i="3" s="1"/>
  <c r="F678" i="3" s="1"/>
  <c r="F677" i="2"/>
  <c r="B677" i="3" s="1"/>
  <c r="F677" i="3" s="1"/>
  <c r="F676" i="2"/>
  <c r="B676" i="3" s="1"/>
  <c r="F676" i="3" s="1"/>
  <c r="B674" i="2"/>
  <c r="F673" i="2"/>
  <c r="B673" i="3" s="1"/>
  <c r="F673" i="3" s="1"/>
  <c r="F672" i="2"/>
  <c r="B672" i="3" s="1"/>
  <c r="F672" i="3" s="1"/>
  <c r="F671" i="2"/>
  <c r="B671" i="3" s="1"/>
  <c r="F671" i="3" s="1"/>
  <c r="F670" i="2"/>
  <c r="B670" i="3" s="1"/>
  <c r="F670" i="3" s="1"/>
  <c r="F669" i="2"/>
  <c r="B669" i="3" s="1"/>
  <c r="F669" i="3" s="1"/>
  <c r="F668" i="2"/>
  <c r="B668" i="3" s="1"/>
  <c r="F668" i="3" s="1"/>
  <c r="F667" i="2"/>
  <c r="B667" i="3" s="1"/>
  <c r="F667" i="3" s="1"/>
  <c r="B665" i="2"/>
  <c r="F664" i="2"/>
  <c r="B664" i="3" s="1"/>
  <c r="F664" i="3" s="1"/>
  <c r="F663" i="2"/>
  <c r="B663" i="3" s="1"/>
  <c r="F663" i="3" s="1"/>
  <c r="F662" i="2"/>
  <c r="B662" i="3" s="1"/>
  <c r="F662" i="3" s="1"/>
  <c r="F661" i="2"/>
  <c r="B661" i="3" s="1"/>
  <c r="F661" i="3" s="1"/>
  <c r="F660" i="2"/>
  <c r="B660" i="3" s="1"/>
  <c r="F660" i="3" s="1"/>
  <c r="F659" i="2"/>
  <c r="B659" i="3" s="1"/>
  <c r="F659" i="3" s="1"/>
  <c r="F658" i="2"/>
  <c r="B658" i="3" s="1"/>
  <c r="F658" i="3" s="1"/>
  <c r="B656" i="2"/>
  <c r="F655" i="2"/>
  <c r="B655" i="3" s="1"/>
  <c r="F655" i="3" s="1"/>
  <c r="F654" i="2"/>
  <c r="B654" i="3" s="1"/>
  <c r="F653" i="2"/>
  <c r="B653" i="3" s="1"/>
  <c r="F653" i="3" s="1"/>
  <c r="F652" i="2"/>
  <c r="B652" i="3" s="1"/>
  <c r="F652" i="3" s="1"/>
  <c r="F651" i="2"/>
  <c r="B651" i="3" s="1"/>
  <c r="F651" i="3" s="1"/>
  <c r="F650" i="2"/>
  <c r="B650" i="3" s="1"/>
  <c r="F649" i="2"/>
  <c r="B649" i="3" s="1"/>
  <c r="F649" i="3" s="1"/>
  <c r="B647" i="2"/>
  <c r="F646" i="2"/>
  <c r="B646" i="3" s="1"/>
  <c r="F646" i="3" s="1"/>
  <c r="F645" i="2"/>
  <c r="B645" i="3" s="1"/>
  <c r="F645" i="3" s="1"/>
  <c r="F644" i="2"/>
  <c r="B644" i="3" s="1"/>
  <c r="F643" i="2"/>
  <c r="B643" i="3" s="1"/>
  <c r="F643" i="3" s="1"/>
  <c r="F642" i="2"/>
  <c r="B642" i="3" s="1"/>
  <c r="F642" i="3" s="1"/>
  <c r="F641" i="2"/>
  <c r="B641" i="3" s="1"/>
  <c r="F641" i="3" s="1"/>
  <c r="F640" i="2"/>
  <c r="B640" i="3" s="1"/>
  <c r="B638" i="2"/>
  <c r="F637" i="2"/>
  <c r="B637" i="3" s="1"/>
  <c r="F637" i="3" s="1"/>
  <c r="F636" i="2"/>
  <c r="B636" i="3" s="1"/>
  <c r="F636" i="3" s="1"/>
  <c r="F635" i="2"/>
  <c r="B635" i="3" s="1"/>
  <c r="F635" i="3" s="1"/>
  <c r="F634" i="2"/>
  <c r="B634" i="3" s="1"/>
  <c r="F633" i="2"/>
  <c r="B633" i="3" s="1"/>
  <c r="F633" i="3" s="1"/>
  <c r="F632" i="2"/>
  <c r="B632" i="3" s="1"/>
  <c r="F632" i="3" s="1"/>
  <c r="F631" i="2"/>
  <c r="B631" i="3" s="1"/>
  <c r="F631" i="3" s="1"/>
  <c r="B629" i="2"/>
  <c r="F628" i="2"/>
  <c r="B628" i="3" s="1"/>
  <c r="F627" i="2"/>
  <c r="B627" i="3" s="1"/>
  <c r="F627" i="3" s="1"/>
  <c r="F626" i="2"/>
  <c r="B626" i="3" s="1"/>
  <c r="F626" i="3" s="1"/>
  <c r="F625" i="2"/>
  <c r="B625" i="3" s="1"/>
  <c r="F625" i="3" s="1"/>
  <c r="F624" i="2"/>
  <c r="B624" i="3" s="1"/>
  <c r="F623" i="2"/>
  <c r="B623" i="3" s="1"/>
  <c r="F623" i="3" s="1"/>
  <c r="F622" i="2"/>
  <c r="B622" i="3" s="1"/>
  <c r="F622" i="3" s="1"/>
  <c r="B620" i="2"/>
  <c r="F619" i="2"/>
  <c r="B619" i="3" s="1"/>
  <c r="F619" i="3" s="1"/>
  <c r="F618" i="2"/>
  <c r="B618" i="3" s="1"/>
  <c r="F617" i="2"/>
  <c r="B617" i="3" s="1"/>
  <c r="F617" i="3" s="1"/>
  <c r="F616" i="2"/>
  <c r="B616" i="3" s="1"/>
  <c r="F616" i="3" s="1"/>
  <c r="F615" i="2"/>
  <c r="B615" i="3" s="1"/>
  <c r="F615" i="3" s="1"/>
  <c r="F614" i="2"/>
  <c r="B614" i="3" s="1"/>
  <c r="F613" i="2"/>
  <c r="B613" i="3" s="1"/>
  <c r="B611" i="2"/>
  <c r="F610" i="2"/>
  <c r="B610" i="3" s="1"/>
  <c r="F610" i="3" s="1"/>
  <c r="F609" i="2"/>
  <c r="B609" i="3" s="1"/>
  <c r="F609" i="3" s="1"/>
  <c r="F608" i="2"/>
  <c r="B608" i="3" s="1"/>
  <c r="F608" i="3" s="1"/>
  <c r="F607" i="2"/>
  <c r="B607" i="3" s="1"/>
  <c r="F606" i="2"/>
  <c r="B606" i="3" s="1"/>
  <c r="F606" i="3" s="1"/>
  <c r="F605" i="2"/>
  <c r="B605" i="3" s="1"/>
  <c r="F605" i="3" s="1"/>
  <c r="F604" i="2"/>
  <c r="B604" i="3" s="1"/>
  <c r="B602" i="2"/>
  <c r="F601" i="2"/>
  <c r="B601" i="3" s="1"/>
  <c r="F600" i="2"/>
  <c r="B600" i="3" s="1"/>
  <c r="F600" i="3" s="1"/>
  <c r="F599" i="2"/>
  <c r="B599" i="3" s="1"/>
  <c r="F599" i="3" s="1"/>
  <c r="F598" i="2"/>
  <c r="B598" i="3" s="1"/>
  <c r="F598" i="3" s="1"/>
  <c r="F597" i="2"/>
  <c r="B597" i="3" s="1"/>
  <c r="F596" i="2"/>
  <c r="B596" i="3" s="1"/>
  <c r="F596" i="3" s="1"/>
  <c r="F595" i="2"/>
  <c r="B595" i="3" s="1"/>
  <c r="F595" i="3" s="1"/>
  <c r="B593" i="2"/>
  <c r="F592" i="2"/>
  <c r="B592" i="3" s="1"/>
  <c r="F592" i="3" s="1"/>
  <c r="F591" i="2"/>
  <c r="B591" i="3" s="1"/>
  <c r="F591" i="3" s="1"/>
  <c r="F590" i="2"/>
  <c r="B590" i="3" s="1"/>
  <c r="F590" i="3" s="1"/>
  <c r="F589" i="2"/>
  <c r="B589" i="3" s="1"/>
  <c r="F589" i="3" s="1"/>
  <c r="F588" i="2"/>
  <c r="B588" i="3" s="1"/>
  <c r="F587" i="2"/>
  <c r="B587" i="3" s="1"/>
  <c r="F587" i="3" s="1"/>
  <c r="F586" i="2"/>
  <c r="B586" i="3" s="1"/>
  <c r="F586" i="3" s="1"/>
  <c r="B584" i="2"/>
  <c r="F583" i="2"/>
  <c r="B583" i="3" s="1"/>
  <c r="F583" i="3" s="1"/>
  <c r="F582" i="2"/>
  <c r="B582" i="3" s="1"/>
  <c r="F582" i="3" s="1"/>
  <c r="F581" i="2"/>
  <c r="B581" i="3" s="1"/>
  <c r="F581" i="3" s="1"/>
  <c r="F580" i="2"/>
  <c r="B580" i="3" s="1"/>
  <c r="F580" i="3" s="1"/>
  <c r="F579" i="2"/>
  <c r="B579" i="3" s="1"/>
  <c r="F579" i="3" s="1"/>
  <c r="F578" i="2"/>
  <c r="B578" i="3" s="1"/>
  <c r="F578" i="3" s="1"/>
  <c r="F577" i="2"/>
  <c r="B577" i="3" s="1"/>
  <c r="F577" i="3" s="1"/>
  <c r="B575" i="2"/>
  <c r="F574" i="2"/>
  <c r="B574" i="3" s="1"/>
  <c r="F574" i="3" s="1"/>
  <c r="F573" i="2"/>
  <c r="B573" i="3" s="1"/>
  <c r="F573" i="3" s="1"/>
  <c r="F572" i="2"/>
  <c r="B572" i="3" s="1"/>
  <c r="F572" i="3" s="1"/>
  <c r="F571" i="2"/>
  <c r="B571" i="3" s="1"/>
  <c r="F571" i="3" s="1"/>
  <c r="F570" i="2"/>
  <c r="B570" i="3" s="1"/>
  <c r="F570" i="3" s="1"/>
  <c r="F569" i="2"/>
  <c r="B569" i="3" s="1"/>
  <c r="F569" i="3" s="1"/>
  <c r="F568" i="2"/>
  <c r="B568" i="3" s="1"/>
  <c r="F568" i="3" s="1"/>
  <c r="B566" i="2"/>
  <c r="F565" i="2"/>
  <c r="B565" i="3" s="1"/>
  <c r="F565" i="3" s="1"/>
  <c r="F564" i="2"/>
  <c r="B564" i="3" s="1"/>
  <c r="F564" i="3" s="1"/>
  <c r="F563" i="2"/>
  <c r="B563" i="3" s="1"/>
  <c r="F563" i="3" s="1"/>
  <c r="F562" i="2"/>
  <c r="B562" i="3" s="1"/>
  <c r="F562" i="3" s="1"/>
  <c r="F561" i="2"/>
  <c r="B561" i="3" s="1"/>
  <c r="F561" i="3" s="1"/>
  <c r="F560" i="2"/>
  <c r="B560" i="3" s="1"/>
  <c r="F560" i="3" s="1"/>
  <c r="F559" i="2"/>
  <c r="B559" i="3" s="1"/>
  <c r="F559" i="3" s="1"/>
  <c r="B557" i="2"/>
  <c r="F556" i="2"/>
  <c r="B556" i="3" s="1"/>
  <c r="F556" i="3" s="1"/>
  <c r="F555" i="2"/>
  <c r="B555" i="3" s="1"/>
  <c r="F555" i="3" s="1"/>
  <c r="F554" i="2"/>
  <c r="B554" i="3" s="1"/>
  <c r="F554" i="3" s="1"/>
  <c r="F553" i="2"/>
  <c r="B553" i="3" s="1"/>
  <c r="F553" i="3" s="1"/>
  <c r="F552" i="2"/>
  <c r="B552" i="3" s="1"/>
  <c r="F552" i="3" s="1"/>
  <c r="F551" i="2"/>
  <c r="B551" i="3" s="1"/>
  <c r="F551" i="3" s="1"/>
  <c r="F550" i="2"/>
  <c r="B550" i="3" s="1"/>
  <c r="F550" i="3" s="1"/>
  <c r="B548" i="2"/>
  <c r="F547" i="2"/>
  <c r="B547" i="3" s="1"/>
  <c r="F547" i="3" s="1"/>
  <c r="F546" i="2"/>
  <c r="B546" i="3" s="1"/>
  <c r="F546" i="3" s="1"/>
  <c r="F545" i="2"/>
  <c r="B545" i="3" s="1"/>
  <c r="F545" i="3" s="1"/>
  <c r="F544" i="2"/>
  <c r="B544" i="3" s="1"/>
  <c r="F544" i="3" s="1"/>
  <c r="F543" i="2"/>
  <c r="B543" i="3" s="1"/>
  <c r="F543" i="3" s="1"/>
  <c r="F542" i="2"/>
  <c r="B542" i="3" s="1"/>
  <c r="F542" i="3" s="1"/>
  <c r="F541" i="2"/>
  <c r="B541" i="3" s="1"/>
  <c r="F541" i="3" s="1"/>
  <c r="B539" i="2"/>
  <c r="F538" i="2"/>
  <c r="B538" i="3" s="1"/>
  <c r="F538" i="3" s="1"/>
  <c r="F537" i="2"/>
  <c r="B537" i="3" s="1"/>
  <c r="F537" i="3" s="1"/>
  <c r="F536" i="2"/>
  <c r="B536" i="3" s="1"/>
  <c r="F536" i="3" s="1"/>
  <c r="F535" i="2"/>
  <c r="B535" i="3" s="1"/>
  <c r="F535" i="3" s="1"/>
  <c r="F534" i="2"/>
  <c r="B534" i="3" s="1"/>
  <c r="F534" i="3" s="1"/>
  <c r="F533" i="2"/>
  <c r="B533" i="3" s="1"/>
  <c r="F533" i="3" s="1"/>
  <c r="F532" i="2"/>
  <c r="B532" i="3" s="1"/>
  <c r="F532" i="3" s="1"/>
  <c r="B530" i="2"/>
  <c r="F529" i="2"/>
  <c r="B529" i="3" s="1"/>
  <c r="F529" i="3" s="1"/>
  <c r="F528" i="2"/>
  <c r="B528" i="3" s="1"/>
  <c r="F528" i="3" s="1"/>
  <c r="F527" i="2"/>
  <c r="B527" i="3" s="1"/>
  <c r="F527" i="3" s="1"/>
  <c r="F526" i="2"/>
  <c r="B526" i="3" s="1"/>
  <c r="F526" i="3" s="1"/>
  <c r="F525" i="2"/>
  <c r="B525" i="3" s="1"/>
  <c r="F525" i="3" s="1"/>
  <c r="F524" i="2"/>
  <c r="B524" i="3" s="1"/>
  <c r="F523" i="2"/>
  <c r="B523" i="3" s="1"/>
  <c r="F523" i="3" s="1"/>
  <c r="B521" i="2"/>
  <c r="F520" i="2"/>
  <c r="B520" i="3" s="1"/>
  <c r="F520" i="3" s="1"/>
  <c r="F519" i="2"/>
  <c r="B519" i="3" s="1"/>
  <c r="F518" i="2"/>
  <c r="B518" i="3" s="1"/>
  <c r="F517" i="2"/>
  <c r="B517" i="3" s="1"/>
  <c r="F517" i="3" s="1"/>
  <c r="F516" i="2"/>
  <c r="B516" i="3" s="1"/>
  <c r="F516" i="3" s="1"/>
  <c r="F515" i="2"/>
  <c r="B515" i="3" s="1"/>
  <c r="F514" i="2"/>
  <c r="B514" i="3" s="1"/>
  <c r="B512" i="2"/>
  <c r="F511" i="2"/>
  <c r="B511" i="3" s="1"/>
  <c r="F511" i="3" s="1"/>
  <c r="F510" i="2"/>
  <c r="B510" i="3" s="1"/>
  <c r="F510" i="3" s="1"/>
  <c r="F509" i="2"/>
  <c r="B509" i="3" s="1"/>
  <c r="F508" i="2"/>
  <c r="B508" i="3" s="1"/>
  <c r="F507" i="2"/>
  <c r="B507" i="3" s="1"/>
  <c r="F507" i="3" s="1"/>
  <c r="F506" i="2"/>
  <c r="B506" i="3" s="1"/>
  <c r="F506" i="3" s="1"/>
  <c r="F505" i="2"/>
  <c r="B505" i="3" s="1"/>
  <c r="B503" i="2"/>
  <c r="F502" i="2"/>
  <c r="B502" i="3" s="1"/>
  <c r="F501" i="2"/>
  <c r="B501" i="3" s="1"/>
  <c r="F500" i="2"/>
  <c r="B500" i="3" s="1"/>
  <c r="F499" i="2"/>
  <c r="B499" i="3" s="1"/>
  <c r="F498" i="2"/>
  <c r="B498" i="3" s="1"/>
  <c r="F497" i="2"/>
  <c r="B497" i="3" s="1"/>
  <c r="F497" i="3" s="1"/>
  <c r="F496" i="2"/>
  <c r="B496" i="3" s="1"/>
  <c r="F496" i="3" s="1"/>
  <c r="B494" i="2"/>
  <c r="F493" i="2"/>
  <c r="B493" i="3" s="1"/>
  <c r="F492" i="2"/>
  <c r="B492" i="3" s="1"/>
  <c r="F491" i="2"/>
  <c r="B491" i="3" s="1"/>
  <c r="F490" i="2"/>
  <c r="B490" i="3" s="1"/>
  <c r="F489" i="2"/>
  <c r="B489" i="3" s="1"/>
  <c r="F489" i="3" s="1"/>
  <c r="F488" i="2"/>
  <c r="B488" i="3" s="1"/>
  <c r="F488" i="3" s="1"/>
  <c r="F487" i="2"/>
  <c r="B487" i="3" s="1"/>
  <c r="B485" i="2"/>
  <c r="F484" i="2"/>
  <c r="B484" i="3" s="1"/>
  <c r="F483" i="2"/>
  <c r="B483" i="3" s="1"/>
  <c r="F482" i="2"/>
  <c r="B482" i="3" s="1"/>
  <c r="F481" i="2"/>
  <c r="B481" i="3" s="1"/>
  <c r="F480" i="2"/>
  <c r="B480" i="3" s="1"/>
  <c r="F479" i="2"/>
  <c r="B479" i="3" s="1"/>
  <c r="F479" i="3" s="1"/>
  <c r="F478" i="2"/>
  <c r="B478" i="3" s="1"/>
  <c r="F478" i="3" s="1"/>
  <c r="B476" i="2"/>
  <c r="F475" i="2"/>
  <c r="B475" i="3" s="1"/>
  <c r="F474" i="2"/>
  <c r="B474" i="3" s="1"/>
  <c r="F473" i="2"/>
  <c r="B473" i="3" s="1"/>
  <c r="F472" i="2"/>
  <c r="B472" i="3" s="1"/>
  <c r="F471" i="2"/>
  <c r="B471" i="3" s="1"/>
  <c r="F470" i="2"/>
  <c r="B470" i="3" s="1"/>
  <c r="F469" i="2"/>
  <c r="B469" i="3" s="1"/>
  <c r="F469" i="3" s="1"/>
  <c r="B467" i="2"/>
  <c r="F466" i="2"/>
  <c r="B466" i="3" s="1"/>
  <c r="F466" i="3" s="1"/>
  <c r="F465" i="2"/>
  <c r="B465" i="3" s="1"/>
  <c r="F464" i="2"/>
  <c r="B464" i="3" s="1"/>
  <c r="F463" i="2"/>
  <c r="B463" i="3" s="1"/>
  <c r="F462" i="2"/>
  <c r="B462" i="3" s="1"/>
  <c r="F461" i="2"/>
  <c r="B461" i="3" s="1"/>
  <c r="F460" i="2"/>
  <c r="B460" i="3" s="1"/>
  <c r="B458" i="2"/>
  <c r="F457" i="2"/>
  <c r="B457" i="3" s="1"/>
  <c r="F456" i="2"/>
  <c r="B456" i="3" s="1"/>
  <c r="F455" i="2"/>
  <c r="B455" i="3" s="1"/>
  <c r="F454" i="2"/>
  <c r="B454" i="3" s="1"/>
  <c r="F453" i="2"/>
  <c r="B453" i="3" s="1"/>
  <c r="F452" i="2"/>
  <c r="B452" i="3" s="1"/>
  <c r="F451" i="2"/>
  <c r="B451" i="3" s="1"/>
  <c r="B449" i="2"/>
  <c r="F448" i="2"/>
  <c r="B448" i="3" s="1"/>
  <c r="F447" i="2"/>
  <c r="B447" i="3" s="1"/>
  <c r="F446" i="2"/>
  <c r="B446" i="3" s="1"/>
  <c r="F445" i="2"/>
  <c r="B445" i="3" s="1"/>
  <c r="F444" i="2"/>
  <c r="B444" i="3" s="1"/>
  <c r="F443" i="2"/>
  <c r="B443" i="3" s="1"/>
  <c r="F442" i="2"/>
  <c r="B442" i="3" s="1"/>
  <c r="B440" i="2"/>
  <c r="F439" i="2"/>
  <c r="B439" i="3" s="1"/>
  <c r="F438" i="2"/>
  <c r="B438" i="3" s="1"/>
  <c r="F437" i="2"/>
  <c r="B437" i="3" s="1"/>
  <c r="F436" i="2"/>
  <c r="B436" i="3" s="1"/>
  <c r="F435" i="2"/>
  <c r="B435" i="3" s="1"/>
  <c r="F434" i="2"/>
  <c r="B434" i="3" s="1"/>
  <c r="F433" i="2"/>
  <c r="B433" i="3" s="1"/>
  <c r="B431" i="2"/>
  <c r="F430" i="2"/>
  <c r="B430" i="3" s="1"/>
  <c r="F429" i="2"/>
  <c r="B429" i="3" s="1"/>
  <c r="F428" i="2"/>
  <c r="B428" i="3" s="1"/>
  <c r="F427" i="2"/>
  <c r="B427" i="3" s="1"/>
  <c r="F426" i="2"/>
  <c r="B426" i="3" s="1"/>
  <c r="F425" i="2"/>
  <c r="B425" i="3" s="1"/>
  <c r="F424" i="2"/>
  <c r="B424" i="3" s="1"/>
  <c r="B422" i="2"/>
  <c r="F421" i="2"/>
  <c r="B421" i="3" s="1"/>
  <c r="F420" i="2"/>
  <c r="B420" i="3" s="1"/>
  <c r="F419" i="2"/>
  <c r="B419" i="3" s="1"/>
  <c r="F419" i="3" s="1"/>
  <c r="F418" i="2"/>
  <c r="B418" i="3" s="1"/>
  <c r="F417" i="2"/>
  <c r="B417" i="3" s="1"/>
  <c r="F416" i="2"/>
  <c r="B416" i="3" s="1"/>
  <c r="F415" i="2"/>
  <c r="B415" i="3" s="1"/>
  <c r="B413" i="2"/>
  <c r="F412" i="2"/>
  <c r="B412" i="3" s="1"/>
  <c r="F411" i="2"/>
  <c r="B411" i="3" s="1"/>
  <c r="F410" i="2"/>
  <c r="B410" i="3" s="1"/>
  <c r="F409" i="2"/>
  <c r="B409" i="3" s="1"/>
  <c r="F408" i="2"/>
  <c r="B408" i="3" s="1"/>
  <c r="F407" i="2"/>
  <c r="B407" i="3" s="1"/>
  <c r="F406" i="2"/>
  <c r="B406" i="3" s="1"/>
  <c r="B404" i="2"/>
  <c r="F403" i="2"/>
  <c r="B403" i="3" s="1"/>
  <c r="F402" i="2"/>
  <c r="B402" i="3" s="1"/>
  <c r="F401" i="2"/>
  <c r="B401" i="3" s="1"/>
  <c r="F400" i="2"/>
  <c r="B400" i="3" s="1"/>
  <c r="F399" i="2"/>
  <c r="B399" i="3" s="1"/>
  <c r="F398" i="2"/>
  <c r="B398" i="3" s="1"/>
  <c r="F397" i="2"/>
  <c r="B397" i="3" s="1"/>
  <c r="B395" i="2"/>
  <c r="F394" i="2"/>
  <c r="B394" i="3" s="1"/>
  <c r="F393" i="2"/>
  <c r="B393" i="3" s="1"/>
  <c r="F392" i="2"/>
  <c r="B392" i="3" s="1"/>
  <c r="F391" i="2"/>
  <c r="B391" i="3" s="1"/>
  <c r="F391" i="3" s="1"/>
  <c r="F390" i="2"/>
  <c r="B390" i="3" s="1"/>
  <c r="F389" i="2"/>
  <c r="B389" i="3" s="1"/>
  <c r="F388" i="2"/>
  <c r="B388" i="3" s="1"/>
  <c r="F388" i="3" s="1"/>
  <c r="B386" i="2"/>
  <c r="F385" i="2"/>
  <c r="B385" i="3" s="1"/>
  <c r="F384" i="2"/>
  <c r="B384" i="3" s="1"/>
  <c r="F383" i="2"/>
  <c r="B383" i="3" s="1"/>
  <c r="F382" i="2"/>
  <c r="B382" i="3" s="1"/>
  <c r="F381" i="2"/>
  <c r="B381" i="3" s="1"/>
  <c r="F381" i="3" s="1"/>
  <c r="F380" i="2"/>
  <c r="B380" i="3" s="1"/>
  <c r="F379" i="2"/>
  <c r="B379" i="3" s="1"/>
  <c r="B377" i="2"/>
  <c r="F376" i="2"/>
  <c r="B376" i="3" s="1"/>
  <c r="F376" i="3" s="1"/>
  <c r="F375" i="2"/>
  <c r="B375" i="3" s="1"/>
  <c r="F375" i="3" s="1"/>
  <c r="F374" i="2"/>
  <c r="B374" i="3" s="1"/>
  <c r="F373" i="2"/>
  <c r="B373" i="3" s="1"/>
  <c r="F372" i="2"/>
  <c r="B372" i="3" s="1"/>
  <c r="F372" i="3" s="1"/>
  <c r="F371" i="2"/>
  <c r="B371" i="3" s="1"/>
  <c r="F371" i="3" s="1"/>
  <c r="F370" i="2"/>
  <c r="B370" i="3" s="1"/>
  <c r="F370" i="3" s="1"/>
  <c r="B368" i="2"/>
  <c r="F367" i="2"/>
  <c r="B367" i="3" s="1"/>
  <c r="F367" i="3" s="1"/>
  <c r="F366" i="2"/>
  <c r="B366" i="3" s="1"/>
  <c r="F366" i="3" s="1"/>
  <c r="F365" i="2"/>
  <c r="B365" i="3" s="1"/>
  <c r="F365" i="3" s="1"/>
  <c r="F364" i="2"/>
  <c r="B364" i="3" s="1"/>
  <c r="F364" i="3" s="1"/>
  <c r="F363" i="2"/>
  <c r="B363" i="3" s="1"/>
  <c r="F363" i="3" s="1"/>
  <c r="F362" i="2"/>
  <c r="B362" i="3" s="1"/>
  <c r="F362" i="3" s="1"/>
  <c r="F361" i="2"/>
  <c r="B361" i="3" s="1"/>
  <c r="F361" i="3" s="1"/>
  <c r="B359" i="2"/>
  <c r="F358" i="2"/>
  <c r="B358" i="3" s="1"/>
  <c r="F358" i="3" s="1"/>
  <c r="F357" i="2"/>
  <c r="B357" i="3" s="1"/>
  <c r="F357" i="3" s="1"/>
  <c r="F356" i="2"/>
  <c r="B356" i="3" s="1"/>
  <c r="F356" i="3" s="1"/>
  <c r="F355" i="2"/>
  <c r="B355" i="3" s="1"/>
  <c r="F355" i="3" s="1"/>
  <c r="F354" i="2"/>
  <c r="B354" i="3" s="1"/>
  <c r="F354" i="3" s="1"/>
  <c r="F353" i="2"/>
  <c r="B353" i="3" s="1"/>
  <c r="F353" i="3" s="1"/>
  <c r="F352" i="2"/>
  <c r="B352" i="3" s="1"/>
  <c r="F352" i="3" s="1"/>
  <c r="B350" i="2"/>
  <c r="F349" i="2"/>
  <c r="B349" i="3" s="1"/>
  <c r="F349" i="3" s="1"/>
  <c r="F348" i="2"/>
  <c r="B348" i="3" s="1"/>
  <c r="F348" i="3" s="1"/>
  <c r="F347" i="2"/>
  <c r="B347" i="3" s="1"/>
  <c r="F347" i="3" s="1"/>
  <c r="F346" i="2"/>
  <c r="B346" i="3" s="1"/>
  <c r="F346" i="3" s="1"/>
  <c r="F345" i="2"/>
  <c r="B345" i="3" s="1"/>
  <c r="F345" i="3" s="1"/>
  <c r="F344" i="2"/>
  <c r="B344" i="3" s="1"/>
  <c r="F344" i="3" s="1"/>
  <c r="F343" i="2"/>
  <c r="B343" i="3" s="1"/>
  <c r="F343" i="3" s="1"/>
  <c r="B341" i="2"/>
  <c r="F340" i="2"/>
  <c r="B340" i="3" s="1"/>
  <c r="F340" i="3" s="1"/>
  <c r="F339" i="2"/>
  <c r="B339" i="3" s="1"/>
  <c r="F339" i="3" s="1"/>
  <c r="F338" i="2"/>
  <c r="B338" i="3" s="1"/>
  <c r="F338" i="3" s="1"/>
  <c r="F337" i="2"/>
  <c r="B337" i="3" s="1"/>
  <c r="F337" i="3" s="1"/>
  <c r="F336" i="2"/>
  <c r="B336" i="3" s="1"/>
  <c r="F336" i="3" s="1"/>
  <c r="F335" i="2"/>
  <c r="B335" i="3" s="1"/>
  <c r="F335" i="3" s="1"/>
  <c r="F334" i="2"/>
  <c r="B334" i="3" s="1"/>
  <c r="F334" i="3" s="1"/>
  <c r="B332" i="2"/>
  <c r="F331" i="2"/>
  <c r="B331" i="3" s="1"/>
  <c r="F331" i="3" s="1"/>
  <c r="F330" i="2"/>
  <c r="B330" i="3" s="1"/>
  <c r="F330" i="3" s="1"/>
  <c r="F329" i="2"/>
  <c r="B329" i="3" s="1"/>
  <c r="F329" i="3" s="1"/>
  <c r="F328" i="2"/>
  <c r="B328" i="3" s="1"/>
  <c r="F328" i="3" s="1"/>
  <c r="F327" i="2"/>
  <c r="B327" i="3" s="1"/>
  <c r="F327" i="3" s="1"/>
  <c r="F326" i="2"/>
  <c r="B326" i="3" s="1"/>
  <c r="F326" i="3" s="1"/>
  <c r="F325" i="2"/>
  <c r="B325" i="3" s="1"/>
  <c r="F325" i="3" s="1"/>
  <c r="B323" i="2"/>
  <c r="F322" i="2"/>
  <c r="B322" i="3" s="1"/>
  <c r="F322" i="3" s="1"/>
  <c r="F321" i="2"/>
  <c r="B321" i="3" s="1"/>
  <c r="F321" i="3" s="1"/>
  <c r="F320" i="2"/>
  <c r="B320" i="3" s="1"/>
  <c r="F320" i="3" s="1"/>
  <c r="F319" i="2"/>
  <c r="B319" i="3" s="1"/>
  <c r="F319" i="3" s="1"/>
  <c r="F318" i="2"/>
  <c r="B318" i="3" s="1"/>
  <c r="F318" i="3" s="1"/>
  <c r="F317" i="2"/>
  <c r="B317" i="3" s="1"/>
  <c r="F317" i="3" s="1"/>
  <c r="F316" i="2"/>
  <c r="B316" i="3" s="1"/>
  <c r="F316" i="3" s="1"/>
  <c r="B314" i="2"/>
  <c r="F313" i="2"/>
  <c r="B313" i="3" s="1"/>
  <c r="F313" i="3" s="1"/>
  <c r="F312" i="2"/>
  <c r="B312" i="3" s="1"/>
  <c r="F312" i="3" s="1"/>
  <c r="F311" i="2"/>
  <c r="B311" i="3" s="1"/>
  <c r="F311" i="3" s="1"/>
  <c r="F310" i="2"/>
  <c r="B310" i="3" s="1"/>
  <c r="F310" i="3" s="1"/>
  <c r="F309" i="2"/>
  <c r="B309" i="3" s="1"/>
  <c r="F309" i="3" s="1"/>
  <c r="F308" i="2"/>
  <c r="B308" i="3" s="1"/>
  <c r="F308" i="3" s="1"/>
  <c r="F307" i="2"/>
  <c r="B307" i="3" s="1"/>
  <c r="F307" i="3" s="1"/>
  <c r="B305" i="2"/>
  <c r="F304" i="2"/>
  <c r="B304" i="3" s="1"/>
  <c r="F304" i="3" s="1"/>
  <c r="F303" i="2"/>
  <c r="B303" i="3" s="1"/>
  <c r="F303" i="3" s="1"/>
  <c r="F302" i="2"/>
  <c r="B302" i="3" s="1"/>
  <c r="F302" i="3" s="1"/>
  <c r="F301" i="2"/>
  <c r="B301" i="3" s="1"/>
  <c r="F301" i="3" s="1"/>
  <c r="F300" i="2"/>
  <c r="B300" i="3" s="1"/>
  <c r="F300" i="3" s="1"/>
  <c r="F299" i="2"/>
  <c r="B299" i="3" s="1"/>
  <c r="F299" i="3" s="1"/>
  <c r="F298" i="2"/>
  <c r="B298" i="3" s="1"/>
  <c r="F298" i="3" s="1"/>
  <c r="B296" i="2"/>
  <c r="F295" i="2"/>
  <c r="B295" i="3" s="1"/>
  <c r="F295" i="3" s="1"/>
  <c r="F294" i="2"/>
  <c r="B294" i="3" s="1"/>
  <c r="F294" i="3" s="1"/>
  <c r="F293" i="2"/>
  <c r="B293" i="3" s="1"/>
  <c r="F292" i="2"/>
  <c r="B292" i="3" s="1"/>
  <c r="F292" i="3" s="1"/>
  <c r="F291" i="2"/>
  <c r="B291" i="3" s="1"/>
  <c r="F290" i="2"/>
  <c r="B290" i="3" s="1"/>
  <c r="F290" i="3" s="1"/>
  <c r="F289" i="2"/>
  <c r="B289" i="3" s="1"/>
  <c r="B287" i="2"/>
  <c r="F286" i="2"/>
  <c r="B286" i="3" s="1"/>
  <c r="F286" i="3" s="1"/>
  <c r="F285" i="2"/>
  <c r="B285" i="3" s="1"/>
  <c r="F285" i="3" s="1"/>
  <c r="F284" i="2"/>
  <c r="B284" i="3" s="1"/>
  <c r="F284" i="3" s="1"/>
  <c r="F283" i="2"/>
  <c r="B283" i="3" s="1"/>
  <c r="F283" i="3" s="1"/>
  <c r="F282" i="2"/>
  <c r="B282" i="3" s="1"/>
  <c r="F282" i="3" s="1"/>
  <c r="F281" i="2"/>
  <c r="B281" i="3" s="1"/>
  <c r="F280" i="2"/>
  <c r="B280" i="3" s="1"/>
  <c r="F280" i="3" s="1"/>
  <c r="B278" i="2"/>
  <c r="F277" i="2"/>
  <c r="B277" i="3" s="1"/>
  <c r="F277" i="3" s="1"/>
  <c r="F276" i="2"/>
  <c r="B276" i="3" s="1"/>
  <c r="F276" i="3" s="1"/>
  <c r="F275" i="2"/>
  <c r="B275" i="3" s="1"/>
  <c r="F274" i="2"/>
  <c r="B274" i="3" s="1"/>
  <c r="F274" i="3" s="1"/>
  <c r="F273" i="2"/>
  <c r="B273" i="3" s="1"/>
  <c r="F273" i="3" s="1"/>
  <c r="F272" i="2"/>
  <c r="B272" i="3" s="1"/>
  <c r="F272" i="3" s="1"/>
  <c r="B271" i="3"/>
  <c r="F271" i="3" s="1"/>
  <c r="B269" i="2"/>
  <c r="F268" i="2"/>
  <c r="B268" i="3" s="1"/>
  <c r="F268" i="3" s="1"/>
  <c r="F267" i="2"/>
  <c r="B267" i="3" s="1"/>
  <c r="F267" i="3" s="1"/>
  <c r="F266" i="2"/>
  <c r="B266" i="3" s="1"/>
  <c r="F266" i="3" s="1"/>
  <c r="F265" i="2"/>
  <c r="B265" i="3" s="1"/>
  <c r="F265" i="3" s="1"/>
  <c r="F264" i="2"/>
  <c r="B264" i="3" s="1"/>
  <c r="F264" i="3" s="1"/>
  <c r="F263" i="2"/>
  <c r="B263" i="3" s="1"/>
  <c r="F263" i="3" s="1"/>
  <c r="B262" i="3"/>
  <c r="F262" i="3" s="1"/>
  <c r="B260" i="2"/>
  <c r="F259" i="2"/>
  <c r="B259" i="3" s="1"/>
  <c r="F259" i="3" s="1"/>
  <c r="F258" i="2"/>
  <c r="B258" i="3" s="1"/>
  <c r="F258" i="3" s="1"/>
  <c r="F257" i="2"/>
  <c r="B257" i="3" s="1"/>
  <c r="F257" i="3" s="1"/>
  <c r="F256" i="2"/>
  <c r="B256" i="3" s="1"/>
  <c r="F256" i="3" s="1"/>
  <c r="F255" i="2"/>
  <c r="B255" i="3" s="1"/>
  <c r="F254" i="2"/>
  <c r="B254" i="3" s="1"/>
  <c r="F254" i="3" s="1"/>
  <c r="B253" i="3"/>
  <c r="F253" i="3" s="1"/>
  <c r="B251" i="2"/>
  <c r="F250" i="2"/>
  <c r="B250" i="3" s="1"/>
  <c r="F250" i="3" s="1"/>
  <c r="F249" i="2"/>
  <c r="B249" i="3" s="1"/>
  <c r="F249" i="3" s="1"/>
  <c r="F248" i="2"/>
  <c r="B248" i="3" s="1"/>
  <c r="F248" i="3" s="1"/>
  <c r="F247" i="2"/>
  <c r="B247" i="3" s="1"/>
  <c r="F247" i="3" s="1"/>
  <c r="F246" i="2"/>
  <c r="B246" i="3" s="1"/>
  <c r="F246" i="3" s="1"/>
  <c r="F245" i="2"/>
  <c r="B245" i="3" s="1"/>
  <c r="F245" i="3" s="1"/>
  <c r="B244" i="3"/>
  <c r="F244" i="3" s="1"/>
  <c r="B242" i="2"/>
  <c r="F241" i="2"/>
  <c r="B241" i="3" s="1"/>
  <c r="F241" i="3" s="1"/>
  <c r="F240" i="2"/>
  <c r="B240" i="3" s="1"/>
  <c r="F240" i="3" s="1"/>
  <c r="F239" i="2"/>
  <c r="B239" i="3" s="1"/>
  <c r="F238" i="2"/>
  <c r="B238" i="3" s="1"/>
  <c r="F238" i="3" s="1"/>
  <c r="F237" i="2"/>
  <c r="B237" i="3" s="1"/>
  <c r="F237" i="3" s="1"/>
  <c r="F236" i="2"/>
  <c r="B236" i="3" s="1"/>
  <c r="F236" i="3" s="1"/>
  <c r="B235" i="3"/>
  <c r="B233" i="2"/>
  <c r="F232" i="2"/>
  <c r="B232" i="3" s="1"/>
  <c r="F232" i="3" s="1"/>
  <c r="F231" i="2"/>
  <c r="B231" i="3" s="1"/>
  <c r="F231" i="3" s="1"/>
  <c r="F230" i="2"/>
  <c r="B230" i="3" s="1"/>
  <c r="F230" i="3" s="1"/>
  <c r="F229" i="2"/>
  <c r="B229" i="3" s="1"/>
  <c r="F228" i="2"/>
  <c r="B228" i="3" s="1"/>
  <c r="F228" i="3" s="1"/>
  <c r="F227" i="2"/>
  <c r="B227" i="3" s="1"/>
  <c r="F227" i="3" s="1"/>
  <c r="B226" i="3"/>
  <c r="F226" i="3" s="1"/>
  <c r="B224" i="2"/>
  <c r="F223" i="2"/>
  <c r="B223" i="3" s="1"/>
  <c r="F223" i="3" s="1"/>
  <c r="F222" i="2"/>
  <c r="B222" i="3" s="1"/>
  <c r="F222" i="3" s="1"/>
  <c r="F221" i="2"/>
  <c r="B221" i="3" s="1"/>
  <c r="F221" i="3" s="1"/>
  <c r="F220" i="2"/>
  <c r="B220" i="3" s="1"/>
  <c r="F220" i="3" s="1"/>
  <c r="F219" i="2"/>
  <c r="B219" i="3" s="1"/>
  <c r="F218" i="2"/>
  <c r="B218" i="3" s="1"/>
  <c r="F218" i="3" s="1"/>
  <c r="B217" i="3"/>
  <c r="F217" i="3" s="1"/>
  <c r="B215" i="2"/>
  <c r="F214" i="2"/>
  <c r="B214" i="3" s="1"/>
  <c r="F214" i="3" s="1"/>
  <c r="F213" i="2"/>
  <c r="B213" i="3" s="1"/>
  <c r="F212" i="2"/>
  <c r="B212" i="3" s="1"/>
  <c r="F212" i="3" s="1"/>
  <c r="F211" i="2"/>
  <c r="B211" i="3" s="1"/>
  <c r="F211" i="3" s="1"/>
  <c r="F210" i="2"/>
  <c r="B210" i="3" s="1"/>
  <c r="F210" i="3" s="1"/>
  <c r="F209" i="2"/>
  <c r="B209" i="3" s="1"/>
  <c r="B208" i="3"/>
  <c r="F208" i="3" s="1"/>
  <c r="B206" i="2"/>
  <c r="F205" i="2"/>
  <c r="B205" i="3" s="1"/>
  <c r="F205" i="3" s="1"/>
  <c r="F204" i="2"/>
  <c r="B204" i="3" s="1"/>
  <c r="F204" i="3" s="1"/>
  <c r="F203" i="2"/>
  <c r="B203" i="3" s="1"/>
  <c r="F203" i="3" s="1"/>
  <c r="F202" i="2"/>
  <c r="B202" i="3" s="1"/>
  <c r="F202" i="3" s="1"/>
  <c r="F201" i="2"/>
  <c r="B201" i="3" s="1"/>
  <c r="F201" i="3" s="1"/>
  <c r="F200" i="2"/>
  <c r="B200" i="3" s="1"/>
  <c r="F200" i="3" s="1"/>
  <c r="B199" i="3"/>
  <c r="B197" i="2"/>
  <c r="F196" i="2"/>
  <c r="B196" i="3" s="1"/>
  <c r="F196" i="3" s="1"/>
  <c r="F195" i="2"/>
  <c r="B195" i="3" s="1"/>
  <c r="F195" i="3" s="1"/>
  <c r="F194" i="2"/>
  <c r="B194" i="3" s="1"/>
  <c r="F194" i="3" s="1"/>
  <c r="F193" i="2"/>
  <c r="B193" i="3" s="1"/>
  <c r="F193" i="3" s="1"/>
  <c r="F192" i="2"/>
  <c r="B192" i="3" s="1"/>
  <c r="F192" i="3" s="1"/>
  <c r="F191" i="2"/>
  <c r="B191" i="3" s="1"/>
  <c r="F191" i="3" s="1"/>
  <c r="B190" i="3"/>
  <c r="F190" i="3" s="1"/>
  <c r="B188" i="2"/>
  <c r="F187" i="2"/>
  <c r="B187" i="3" s="1"/>
  <c r="F187" i="3" s="1"/>
  <c r="F186" i="2"/>
  <c r="B186" i="3" s="1"/>
  <c r="F186" i="3" s="1"/>
  <c r="F185" i="2"/>
  <c r="B185" i="3" s="1"/>
  <c r="F185" i="3" s="1"/>
  <c r="F184" i="2"/>
  <c r="B184" i="3" s="1"/>
  <c r="F184" i="3" s="1"/>
  <c r="F183" i="2"/>
  <c r="B183" i="3" s="1"/>
  <c r="F183" i="3" s="1"/>
  <c r="F182" i="2"/>
  <c r="B182" i="3" s="1"/>
  <c r="F182" i="3" s="1"/>
  <c r="B181" i="3"/>
  <c r="F181" i="3" s="1"/>
  <c r="B179" i="2"/>
  <c r="F178" i="2"/>
  <c r="B178" i="3" s="1"/>
  <c r="F178" i="3" s="1"/>
  <c r="F177" i="2"/>
  <c r="B177" i="3" s="1"/>
  <c r="F177" i="3" s="1"/>
  <c r="F176" i="2"/>
  <c r="B176" i="3" s="1"/>
  <c r="F176" i="3" s="1"/>
  <c r="F175" i="2"/>
  <c r="B175" i="3" s="1"/>
  <c r="F175" i="3" s="1"/>
  <c r="F174" i="2"/>
  <c r="B174" i="3" s="1"/>
  <c r="F174" i="3" s="1"/>
  <c r="F173" i="2"/>
  <c r="B173" i="3" s="1"/>
  <c r="F173" i="3" s="1"/>
  <c r="B172" i="3"/>
  <c r="F172" i="3" s="1"/>
  <c r="B170" i="2"/>
  <c r="F169" i="2"/>
  <c r="B169" i="3" s="1"/>
  <c r="F169" i="3" s="1"/>
  <c r="F168" i="2"/>
  <c r="B168" i="3" s="1"/>
  <c r="F168" i="3" s="1"/>
  <c r="F167" i="2"/>
  <c r="B167" i="3" s="1"/>
  <c r="F167" i="3" s="1"/>
  <c r="F166" i="2"/>
  <c r="B166" i="3" s="1"/>
  <c r="F166" i="3" s="1"/>
  <c r="F165" i="2"/>
  <c r="B165" i="3" s="1"/>
  <c r="F165" i="3" s="1"/>
  <c r="F164" i="2"/>
  <c r="B164" i="3" s="1"/>
  <c r="B163" i="3"/>
  <c r="F163" i="3" s="1"/>
  <c r="B161" i="2"/>
  <c r="F160" i="2"/>
  <c r="B160" i="3" s="1"/>
  <c r="F160" i="3" s="1"/>
  <c r="F159" i="2"/>
  <c r="B159" i="3" s="1"/>
  <c r="F159" i="3" s="1"/>
  <c r="F158" i="2"/>
  <c r="B158" i="3" s="1"/>
  <c r="F158" i="3" s="1"/>
  <c r="F157" i="2"/>
  <c r="B157" i="3" s="1"/>
  <c r="F157" i="3" s="1"/>
  <c r="F156" i="2"/>
  <c r="B156" i="3" s="1"/>
  <c r="F156" i="3" s="1"/>
  <c r="F155" i="2"/>
  <c r="B155" i="3" s="1"/>
  <c r="F155" i="3" s="1"/>
  <c r="B154" i="3"/>
  <c r="F154" i="3" s="1"/>
  <c r="B152" i="2"/>
  <c r="F151" i="2"/>
  <c r="B151" i="3" s="1"/>
  <c r="F151" i="3" s="1"/>
  <c r="F150" i="2"/>
  <c r="B150" i="3" s="1"/>
  <c r="F149" i="2"/>
  <c r="B149" i="3" s="1"/>
  <c r="F149" i="3" s="1"/>
  <c r="F148" i="2"/>
  <c r="B148" i="3" s="1"/>
  <c r="F148" i="3" s="1"/>
  <c r="F147" i="2"/>
  <c r="B147" i="3" s="1"/>
  <c r="F147" i="3" s="1"/>
  <c r="F146" i="2"/>
  <c r="B146" i="3" s="1"/>
  <c r="F146" i="3" s="1"/>
  <c r="B145" i="3"/>
  <c r="F145" i="3" s="1"/>
  <c r="B143" i="2"/>
  <c r="F142" i="2"/>
  <c r="B142" i="3" s="1"/>
  <c r="F142" i="3" s="1"/>
  <c r="F141" i="2"/>
  <c r="B141" i="3" s="1"/>
  <c r="F141" i="3" s="1"/>
  <c r="F140" i="2"/>
  <c r="B140" i="3" s="1"/>
  <c r="F140" i="3" s="1"/>
  <c r="F139" i="2"/>
  <c r="B139" i="3" s="1"/>
  <c r="F139" i="3" s="1"/>
  <c r="F138" i="2"/>
  <c r="B138" i="3" s="1"/>
  <c r="F138" i="3" s="1"/>
  <c r="F137" i="2"/>
  <c r="B137" i="3" s="1"/>
  <c r="F137" i="3" s="1"/>
  <c r="B136" i="3"/>
  <c r="F136" i="3" s="1"/>
  <c r="B134" i="2"/>
  <c r="F133" i="2"/>
  <c r="B133" i="3" s="1"/>
  <c r="F133" i="3" s="1"/>
  <c r="F132" i="2"/>
  <c r="B132" i="3" s="1"/>
  <c r="F132" i="3" s="1"/>
  <c r="F131" i="2"/>
  <c r="B131" i="3" s="1"/>
  <c r="F131" i="3" s="1"/>
  <c r="F130" i="2"/>
  <c r="B130" i="3" s="1"/>
  <c r="F129" i="2"/>
  <c r="B129" i="3" s="1"/>
  <c r="F129" i="3" s="1"/>
  <c r="F128" i="2"/>
  <c r="B128" i="3" s="1"/>
  <c r="F128" i="3" s="1"/>
  <c r="B127" i="3"/>
  <c r="F127" i="3" s="1"/>
  <c r="B125" i="2"/>
  <c r="F124" i="2"/>
  <c r="B124" i="3" s="1"/>
  <c r="F124" i="3" s="1"/>
  <c r="F123" i="2"/>
  <c r="B123" i="3" s="1"/>
  <c r="F123" i="3" s="1"/>
  <c r="F122" i="2"/>
  <c r="B122" i="3" s="1"/>
  <c r="F121" i="2"/>
  <c r="B121" i="3" s="1"/>
  <c r="F120" i="2"/>
  <c r="B120" i="3" s="1"/>
  <c r="F120" i="3" s="1"/>
  <c r="F119" i="2"/>
  <c r="B119" i="3" s="1"/>
  <c r="F119" i="3" s="1"/>
  <c r="B118" i="3"/>
  <c r="F118" i="3" s="1"/>
  <c r="B116" i="2"/>
  <c r="F115" i="2"/>
  <c r="B115" i="3" s="1"/>
  <c r="F115" i="3" s="1"/>
  <c r="F114" i="2"/>
  <c r="B114" i="3" s="1"/>
  <c r="F114" i="3" s="1"/>
  <c r="F113" i="2"/>
  <c r="B113" i="3" s="1"/>
  <c r="F113" i="3" s="1"/>
  <c r="F112" i="2"/>
  <c r="B112" i="3" s="1"/>
  <c r="F111" i="2"/>
  <c r="B111" i="3" s="1"/>
  <c r="F110" i="2"/>
  <c r="B110" i="3" s="1"/>
  <c r="B109" i="3"/>
  <c r="F109" i="3" s="1"/>
  <c r="B107" i="2"/>
  <c r="F106" i="2"/>
  <c r="B106" i="3" s="1"/>
  <c r="F106" i="3" s="1"/>
  <c r="F105" i="2"/>
  <c r="B105" i="3" s="1"/>
  <c r="F104" i="2"/>
  <c r="B104" i="3" s="1"/>
  <c r="F104" i="3" s="1"/>
  <c r="F103" i="2"/>
  <c r="B103" i="3" s="1"/>
  <c r="F103" i="3" s="1"/>
  <c r="F102" i="2"/>
  <c r="B102" i="3" s="1"/>
  <c r="F102" i="3" s="1"/>
  <c r="F101" i="2"/>
  <c r="B101" i="3" s="1"/>
  <c r="F101" i="3" s="1"/>
  <c r="B100" i="3"/>
  <c r="F100" i="3" s="1"/>
  <c r="B98" i="2"/>
  <c r="F97" i="2"/>
  <c r="B97" i="3" s="1"/>
  <c r="F97" i="3" s="1"/>
  <c r="F96" i="2"/>
  <c r="B96" i="3" s="1"/>
  <c r="F96" i="3" s="1"/>
  <c r="F95" i="2"/>
  <c r="B95" i="3" s="1"/>
  <c r="F95" i="3" s="1"/>
  <c r="F94" i="2"/>
  <c r="B94" i="3" s="1"/>
  <c r="F94" i="3" s="1"/>
  <c r="F93" i="2"/>
  <c r="B93" i="3" s="1"/>
  <c r="F93" i="3" s="1"/>
  <c r="F92" i="2"/>
  <c r="B92" i="3" s="1"/>
  <c r="F92" i="3" s="1"/>
  <c r="B91" i="3"/>
  <c r="F91" i="3" s="1"/>
  <c r="B89" i="2"/>
  <c r="F88" i="2"/>
  <c r="B88" i="3" s="1"/>
  <c r="F88" i="3" s="1"/>
  <c r="F87" i="2"/>
  <c r="B87" i="3" s="1"/>
  <c r="F87" i="3" s="1"/>
  <c r="F86" i="2"/>
  <c r="B86" i="3" s="1"/>
  <c r="F86" i="3" s="1"/>
  <c r="F85" i="2"/>
  <c r="B85" i="3" s="1"/>
  <c r="F85" i="3" s="1"/>
  <c r="F84" i="2"/>
  <c r="B84" i="3" s="1"/>
  <c r="F84" i="3" s="1"/>
  <c r="F83" i="2"/>
  <c r="B83" i="3" s="1"/>
  <c r="F83" i="3" s="1"/>
  <c r="B82" i="3"/>
  <c r="B80" i="2"/>
  <c r="F79" i="2"/>
  <c r="B79" i="3" s="1"/>
  <c r="F79" i="3" s="1"/>
  <c r="F78" i="2"/>
  <c r="B78" i="3" s="1"/>
  <c r="F78" i="3" s="1"/>
  <c r="F77" i="2"/>
  <c r="B77" i="3" s="1"/>
  <c r="F77" i="3" s="1"/>
  <c r="F76" i="2"/>
  <c r="B76" i="3" s="1"/>
  <c r="F76" i="3" s="1"/>
  <c r="F75" i="2"/>
  <c r="B75" i="3" s="1"/>
  <c r="F75" i="3" s="1"/>
  <c r="F74" i="2"/>
  <c r="B74" i="3" s="1"/>
  <c r="F74" i="3" s="1"/>
  <c r="B73" i="3"/>
  <c r="F73" i="3" s="1"/>
  <c r="B71" i="2"/>
  <c r="F70" i="2"/>
  <c r="B70" i="3" s="1"/>
  <c r="F70" i="3" s="1"/>
  <c r="F69" i="2"/>
  <c r="B69" i="3" s="1"/>
  <c r="F69" i="3" s="1"/>
  <c r="F68" i="2"/>
  <c r="B68" i="3" s="1"/>
  <c r="F68" i="3" s="1"/>
  <c r="F67" i="2"/>
  <c r="B67" i="3" s="1"/>
  <c r="F67" i="3" s="1"/>
  <c r="F66" i="2"/>
  <c r="B66" i="3" s="1"/>
  <c r="F66" i="3" s="1"/>
  <c r="F65" i="2"/>
  <c r="B65" i="3" s="1"/>
  <c r="F65" i="3" s="1"/>
  <c r="B64" i="3"/>
  <c r="F64" i="3" s="1"/>
  <c r="B62" i="2"/>
  <c r="F61" i="2"/>
  <c r="B61" i="3" s="1"/>
  <c r="F61" i="3" s="1"/>
  <c r="F60" i="2"/>
  <c r="B60" i="3" s="1"/>
  <c r="F60" i="3" s="1"/>
  <c r="F59" i="2"/>
  <c r="B59" i="3" s="1"/>
  <c r="F59" i="3" s="1"/>
  <c r="F58" i="2"/>
  <c r="B58" i="3" s="1"/>
  <c r="F58" i="3" s="1"/>
  <c r="F57" i="2"/>
  <c r="B57" i="3" s="1"/>
  <c r="F57" i="3" s="1"/>
  <c r="F56" i="2"/>
  <c r="B56" i="3" s="1"/>
  <c r="F56" i="3" s="1"/>
  <c r="B55" i="3"/>
  <c r="F55" i="3" s="1"/>
  <c r="B53" i="2"/>
  <c r="F52" i="2"/>
  <c r="B52" i="3" s="1"/>
  <c r="F52" i="3" s="1"/>
  <c r="F51" i="2"/>
  <c r="B51" i="3" s="1"/>
  <c r="F51" i="3" s="1"/>
  <c r="F50" i="2"/>
  <c r="B50" i="3" s="1"/>
  <c r="F50" i="3" s="1"/>
  <c r="F49" i="2"/>
  <c r="B49" i="3" s="1"/>
  <c r="F49" i="3" s="1"/>
  <c r="F48" i="2"/>
  <c r="B48" i="3" s="1"/>
  <c r="F48" i="3" s="1"/>
  <c r="F47" i="2"/>
  <c r="B47" i="3" s="1"/>
  <c r="F47" i="3" s="1"/>
  <c r="F46" i="2"/>
  <c r="B44" i="2"/>
  <c r="F43" i="2"/>
  <c r="B43" i="3" s="1"/>
  <c r="F43" i="3" s="1"/>
  <c r="F42" i="2"/>
  <c r="B42" i="3" s="1"/>
  <c r="F42" i="3" s="1"/>
  <c r="F41" i="2"/>
  <c r="B41" i="3" s="1"/>
  <c r="F41" i="3" s="1"/>
  <c r="F40" i="2"/>
  <c r="B40" i="3" s="1"/>
  <c r="F40" i="3" s="1"/>
  <c r="F39" i="2"/>
  <c r="B39" i="3" s="1"/>
  <c r="F39" i="3" s="1"/>
  <c r="F38" i="2"/>
  <c r="B38" i="3" s="1"/>
  <c r="F38" i="3" s="1"/>
  <c r="B37" i="3"/>
  <c r="F37" i="3" s="1"/>
  <c r="B35" i="2"/>
  <c r="F34" i="2"/>
  <c r="B34" i="3" s="1"/>
  <c r="F34" i="3" s="1"/>
  <c r="F33" i="2"/>
  <c r="B33" i="3" s="1"/>
  <c r="F33" i="3" s="1"/>
  <c r="F32" i="2"/>
  <c r="B32" i="3" s="1"/>
  <c r="F32" i="3" s="1"/>
  <c r="F31" i="2"/>
  <c r="B31" i="3" s="1"/>
  <c r="F31" i="3" s="1"/>
  <c r="F30" i="2"/>
  <c r="B30" i="3" s="1"/>
  <c r="F30" i="3" s="1"/>
  <c r="F29" i="2"/>
  <c r="B29" i="3" s="1"/>
  <c r="F29" i="3" s="1"/>
  <c r="B28" i="3"/>
  <c r="F28" i="3" s="1"/>
  <c r="B26" i="2"/>
  <c r="F25" i="2"/>
  <c r="B25" i="3" s="1"/>
  <c r="F25" i="3" s="1"/>
  <c r="F24" i="2"/>
  <c r="B24" i="3" s="1"/>
  <c r="F24" i="3" s="1"/>
  <c r="F23" i="2"/>
  <c r="B23" i="3" s="1"/>
  <c r="F23" i="3" s="1"/>
  <c r="F22" i="2"/>
  <c r="B22" i="3" s="1"/>
  <c r="F22" i="3" s="1"/>
  <c r="F21" i="2"/>
  <c r="B21" i="3" s="1"/>
  <c r="F21" i="3" s="1"/>
  <c r="F20" i="2"/>
  <c r="B20" i="3" s="1"/>
  <c r="F20" i="3" s="1"/>
  <c r="B19" i="3"/>
  <c r="F19" i="3" s="1"/>
  <c r="B17" i="2"/>
  <c r="A16" i="2"/>
  <c r="A15" i="2"/>
  <c r="A14" i="2"/>
  <c r="A13" i="2"/>
  <c r="A12" i="2"/>
  <c r="A11" i="2"/>
  <c r="A10" i="2"/>
  <c r="F14" i="2"/>
  <c r="B14" i="3" s="1"/>
  <c r="F13" i="2"/>
  <c r="B13" i="3" s="1"/>
  <c r="F13" i="3" s="1"/>
  <c r="A18" i="1"/>
  <c r="A27" i="1" s="1"/>
  <c r="A36" i="1" s="1"/>
  <c r="A45" i="1" s="1"/>
  <c r="E11" i="3"/>
  <c r="E12" i="3"/>
  <c r="E15" i="3"/>
  <c r="E16" i="3"/>
  <c r="E10" i="3"/>
  <c r="I11" i="3"/>
  <c r="I12" i="3"/>
  <c r="I15" i="3"/>
  <c r="I16" i="3"/>
  <c r="I10" i="3"/>
  <c r="F15" i="2"/>
  <c r="B15" i="3" s="1"/>
  <c r="F15" i="3" s="1"/>
  <c r="F16" i="2"/>
  <c r="B16" i="3" s="1"/>
  <c r="F16" i="3" s="1"/>
  <c r="B46" i="3" l="1"/>
  <c r="F46" i="3" s="1"/>
  <c r="T8" i="1"/>
  <c r="J1090" i="1"/>
  <c r="T10" i="1"/>
  <c r="J1092" i="1"/>
  <c r="J1091" i="1"/>
  <c r="T9" i="1"/>
  <c r="M11" i="2"/>
  <c r="B5" i="16"/>
  <c r="I1090" i="3"/>
  <c r="I1089" i="3"/>
  <c r="I1091" i="3"/>
  <c r="A52" i="2"/>
  <c r="A51" i="2"/>
  <c r="A50" i="2"/>
  <c r="A49" i="2"/>
  <c r="A48" i="2"/>
  <c r="A47" i="2"/>
  <c r="A46" i="2"/>
  <c r="B45" i="2"/>
  <c r="A43" i="2"/>
  <c r="A42" i="2"/>
  <c r="A41" i="2"/>
  <c r="A40" i="2"/>
  <c r="A39" i="2"/>
  <c r="A38" i="2"/>
  <c r="A37" i="2"/>
  <c r="B36" i="2"/>
  <c r="A34" i="2"/>
  <c r="A33" i="2"/>
  <c r="A32" i="2"/>
  <c r="A31" i="2"/>
  <c r="A30" i="2"/>
  <c r="A29" i="2"/>
  <c r="A28" i="2"/>
  <c r="B27" i="2"/>
  <c r="A25" i="2"/>
  <c r="A24" i="2"/>
  <c r="A23" i="2"/>
  <c r="A22" i="2"/>
  <c r="A21" i="2"/>
  <c r="A20" i="2"/>
  <c r="A19" i="2"/>
  <c r="B18" i="2"/>
  <c r="A13" i="7"/>
  <c r="A13" i="8" s="1"/>
  <c r="A13" i="3"/>
  <c r="A13" i="4" s="1"/>
  <c r="C13" i="4" s="1"/>
  <c r="A14" i="7"/>
  <c r="A14" i="8" s="1"/>
  <c r="A14" i="3"/>
  <c r="A14" i="4" s="1"/>
  <c r="D14" i="4" s="1"/>
  <c r="I14" i="4" s="1"/>
  <c r="J14" i="4" s="1"/>
  <c r="B17" i="7"/>
  <c r="C17" i="8" s="1"/>
  <c r="B17" i="4"/>
  <c r="B17" i="3"/>
  <c r="B26" i="7"/>
  <c r="C26" i="8" s="1"/>
  <c r="B26" i="4"/>
  <c r="B26" i="3"/>
  <c r="B35" i="7"/>
  <c r="C35" i="8" s="1"/>
  <c r="B35" i="4"/>
  <c r="B35" i="3"/>
  <c r="B44" i="7"/>
  <c r="C44" i="8" s="1"/>
  <c r="B44" i="4"/>
  <c r="B44" i="3"/>
  <c r="B53" i="7"/>
  <c r="C53" i="8" s="1"/>
  <c r="B53" i="4"/>
  <c r="B53" i="3"/>
  <c r="B62" i="7"/>
  <c r="C62" i="8" s="1"/>
  <c r="B62" i="4"/>
  <c r="B62" i="3"/>
  <c r="B71" i="7"/>
  <c r="C71" i="8" s="1"/>
  <c r="B71" i="4"/>
  <c r="B71" i="3"/>
  <c r="B80" i="7"/>
  <c r="C80" i="8" s="1"/>
  <c r="B80" i="4"/>
  <c r="B80" i="3"/>
  <c r="B89" i="7"/>
  <c r="C89" i="8" s="1"/>
  <c r="B89" i="4"/>
  <c r="B89" i="3"/>
  <c r="B98" i="7"/>
  <c r="C98" i="8" s="1"/>
  <c r="B98" i="4"/>
  <c r="B98" i="3"/>
  <c r="B107" i="7"/>
  <c r="C107" i="8" s="1"/>
  <c r="B107" i="4"/>
  <c r="B107" i="3"/>
  <c r="B116" i="7"/>
  <c r="C116" i="8" s="1"/>
  <c r="B116" i="4"/>
  <c r="B116" i="3"/>
  <c r="B125" i="7"/>
  <c r="C125" i="8" s="1"/>
  <c r="B125" i="4"/>
  <c r="B125" i="3"/>
  <c r="B134" i="7"/>
  <c r="C134" i="8" s="1"/>
  <c r="B134" i="4"/>
  <c r="B134" i="3"/>
  <c r="B143" i="7"/>
  <c r="C143" i="8" s="1"/>
  <c r="B143" i="4"/>
  <c r="B143" i="3"/>
  <c r="B152" i="7"/>
  <c r="C152" i="8" s="1"/>
  <c r="B152" i="4"/>
  <c r="B152" i="3"/>
  <c r="B161" i="7"/>
  <c r="C161" i="8" s="1"/>
  <c r="B161" i="4"/>
  <c r="B161" i="3"/>
  <c r="B170" i="7"/>
  <c r="C170" i="8" s="1"/>
  <c r="B170" i="4"/>
  <c r="B170" i="3"/>
  <c r="B179" i="7"/>
  <c r="C179" i="8" s="1"/>
  <c r="B179" i="4"/>
  <c r="B179" i="3"/>
  <c r="B188" i="7"/>
  <c r="C188" i="8" s="1"/>
  <c r="B188" i="4"/>
  <c r="B188" i="3"/>
  <c r="B197" i="7"/>
  <c r="C197" i="8" s="1"/>
  <c r="B197" i="4"/>
  <c r="B197" i="3"/>
  <c r="B206" i="7"/>
  <c r="C206" i="8" s="1"/>
  <c r="B206" i="4"/>
  <c r="B206" i="3"/>
  <c r="B215" i="7"/>
  <c r="C215" i="8" s="1"/>
  <c r="B215" i="4"/>
  <c r="B215" i="3"/>
  <c r="B224" i="7"/>
  <c r="C224" i="8" s="1"/>
  <c r="B224" i="4"/>
  <c r="B224" i="3"/>
  <c r="B233" i="7"/>
  <c r="C233" i="8" s="1"/>
  <c r="B233" i="4"/>
  <c r="B233" i="3"/>
  <c r="B242" i="7"/>
  <c r="C242" i="8" s="1"/>
  <c r="B242" i="4"/>
  <c r="B242" i="3"/>
  <c r="B251" i="7"/>
  <c r="C251" i="8" s="1"/>
  <c r="B251" i="4"/>
  <c r="B251" i="3"/>
  <c r="B260" i="7"/>
  <c r="C260" i="8" s="1"/>
  <c r="B260" i="4"/>
  <c r="B260" i="3"/>
  <c r="B269" i="7"/>
  <c r="C269" i="8" s="1"/>
  <c r="B269" i="4"/>
  <c r="B269" i="3"/>
  <c r="B278" i="7"/>
  <c r="C278" i="8" s="1"/>
  <c r="B278" i="4"/>
  <c r="B278" i="3"/>
  <c r="B287" i="7"/>
  <c r="C287" i="8" s="1"/>
  <c r="B287" i="4"/>
  <c r="B287" i="3"/>
  <c r="B296" i="7"/>
  <c r="C296" i="8" s="1"/>
  <c r="B296" i="4"/>
  <c r="B296" i="3"/>
  <c r="B305" i="7"/>
  <c r="C305" i="8" s="1"/>
  <c r="B305" i="4"/>
  <c r="B305" i="3"/>
  <c r="B314" i="7"/>
  <c r="C314" i="8" s="1"/>
  <c r="B314" i="4"/>
  <c r="B314" i="3"/>
  <c r="B323" i="7"/>
  <c r="C323" i="8" s="1"/>
  <c r="B323" i="4"/>
  <c r="B323" i="3"/>
  <c r="B332" i="7"/>
  <c r="C332" i="8" s="1"/>
  <c r="B332" i="4"/>
  <c r="B332" i="3"/>
  <c r="B341" i="7"/>
  <c r="C341" i="8" s="1"/>
  <c r="B341" i="4"/>
  <c r="B341" i="3"/>
  <c r="B350" i="7"/>
  <c r="C350" i="8" s="1"/>
  <c r="B350" i="4"/>
  <c r="B350" i="3"/>
  <c r="B359" i="7"/>
  <c r="C359" i="8" s="1"/>
  <c r="B359" i="4"/>
  <c r="B359" i="3"/>
  <c r="B368" i="7"/>
  <c r="C368" i="8" s="1"/>
  <c r="B368" i="4"/>
  <c r="B368" i="3"/>
  <c r="B377" i="7"/>
  <c r="C377" i="8" s="1"/>
  <c r="B377" i="4"/>
  <c r="B377" i="3"/>
  <c r="B386" i="7"/>
  <c r="C386" i="8" s="1"/>
  <c r="B386" i="4"/>
  <c r="B386" i="3"/>
  <c r="B395" i="7"/>
  <c r="C395" i="8" s="1"/>
  <c r="B395" i="4"/>
  <c r="B395" i="3"/>
  <c r="B404" i="7"/>
  <c r="C404" i="8" s="1"/>
  <c r="B404" i="4"/>
  <c r="B404" i="3"/>
  <c r="B413" i="7"/>
  <c r="C413" i="8" s="1"/>
  <c r="B413" i="4"/>
  <c r="B413" i="3"/>
  <c r="B422" i="7"/>
  <c r="C422" i="8" s="1"/>
  <c r="B422" i="4"/>
  <c r="B422" i="3"/>
  <c r="B431" i="7"/>
  <c r="C431" i="8" s="1"/>
  <c r="B431" i="4"/>
  <c r="B431" i="3"/>
  <c r="B440" i="7"/>
  <c r="C440" i="8" s="1"/>
  <c r="B440" i="4"/>
  <c r="B440" i="3"/>
  <c r="B449" i="7"/>
  <c r="C449" i="8" s="1"/>
  <c r="B449" i="4"/>
  <c r="B449" i="3"/>
  <c r="B458" i="7"/>
  <c r="C458" i="8" s="1"/>
  <c r="B458" i="4"/>
  <c r="B458" i="3"/>
  <c r="B467" i="7"/>
  <c r="C467" i="8" s="1"/>
  <c r="B467" i="4"/>
  <c r="B467" i="3"/>
  <c r="B476" i="7"/>
  <c r="C476" i="8" s="1"/>
  <c r="B476" i="4"/>
  <c r="B476" i="3"/>
  <c r="B485" i="7"/>
  <c r="C485" i="8" s="1"/>
  <c r="B485" i="4"/>
  <c r="B485" i="3"/>
  <c r="B494" i="7"/>
  <c r="C494" i="8" s="1"/>
  <c r="B494" i="4"/>
  <c r="B494" i="3"/>
  <c r="B503" i="7"/>
  <c r="C503" i="8" s="1"/>
  <c r="B503" i="4"/>
  <c r="B503" i="3"/>
  <c r="B512" i="7"/>
  <c r="C512" i="8" s="1"/>
  <c r="B512" i="4"/>
  <c r="B512" i="3"/>
  <c r="B521" i="7"/>
  <c r="C521" i="8" s="1"/>
  <c r="B521" i="4"/>
  <c r="B521" i="3"/>
  <c r="B530" i="7"/>
  <c r="C530" i="8" s="1"/>
  <c r="B530" i="4"/>
  <c r="B530" i="3"/>
  <c r="B539" i="7"/>
  <c r="C539" i="8" s="1"/>
  <c r="B539" i="4"/>
  <c r="B539" i="3"/>
  <c r="B548" i="7"/>
  <c r="C548" i="8" s="1"/>
  <c r="B548" i="4"/>
  <c r="B548" i="3"/>
  <c r="B557" i="7"/>
  <c r="C557" i="8" s="1"/>
  <c r="B557" i="4"/>
  <c r="B557" i="3"/>
  <c r="B566" i="7"/>
  <c r="C566" i="8" s="1"/>
  <c r="B566" i="4"/>
  <c r="B566" i="3"/>
  <c r="B575" i="7"/>
  <c r="C575" i="8" s="1"/>
  <c r="B575" i="4"/>
  <c r="B575" i="3"/>
  <c r="B584" i="7"/>
  <c r="C584" i="8" s="1"/>
  <c r="B584" i="4"/>
  <c r="B584" i="3"/>
  <c r="B593" i="7"/>
  <c r="C593" i="8" s="1"/>
  <c r="B593" i="4"/>
  <c r="B593" i="3"/>
  <c r="B602" i="7"/>
  <c r="C602" i="8" s="1"/>
  <c r="B602" i="4"/>
  <c r="B602" i="3"/>
  <c r="B611" i="7"/>
  <c r="C611" i="8" s="1"/>
  <c r="B611" i="4"/>
  <c r="B611" i="3"/>
  <c r="B620" i="7"/>
  <c r="C620" i="8" s="1"/>
  <c r="B620" i="4"/>
  <c r="B620" i="3"/>
  <c r="B629" i="7"/>
  <c r="C629" i="8" s="1"/>
  <c r="B629" i="4"/>
  <c r="B629" i="3"/>
  <c r="B638" i="7"/>
  <c r="C638" i="8" s="1"/>
  <c r="B638" i="4"/>
  <c r="B638" i="3"/>
  <c r="B647" i="7"/>
  <c r="C647" i="8" s="1"/>
  <c r="B647" i="4"/>
  <c r="B647" i="3"/>
  <c r="B656" i="7"/>
  <c r="C656" i="8" s="1"/>
  <c r="B656" i="4"/>
  <c r="B656" i="3"/>
  <c r="B665" i="7"/>
  <c r="C665" i="8" s="1"/>
  <c r="B665" i="4"/>
  <c r="B665" i="3"/>
  <c r="B674" i="7"/>
  <c r="C674" i="8" s="1"/>
  <c r="B674" i="4"/>
  <c r="B674" i="3"/>
  <c r="B683" i="7"/>
  <c r="C683" i="8" s="1"/>
  <c r="B683" i="4"/>
  <c r="B683" i="3"/>
  <c r="B692" i="7"/>
  <c r="C692" i="8" s="1"/>
  <c r="B692" i="4"/>
  <c r="B692" i="3"/>
  <c r="B701" i="7"/>
  <c r="C701" i="8" s="1"/>
  <c r="B701" i="4"/>
  <c r="B701" i="3"/>
  <c r="B710" i="7"/>
  <c r="C710" i="8" s="1"/>
  <c r="B710" i="4"/>
  <c r="B710" i="3"/>
  <c r="B719" i="7"/>
  <c r="C719" i="8" s="1"/>
  <c r="B719" i="4"/>
  <c r="B719" i="3"/>
  <c r="B728" i="7"/>
  <c r="C728" i="8" s="1"/>
  <c r="B728" i="4"/>
  <c r="B728" i="3"/>
  <c r="B737" i="7"/>
  <c r="C737" i="8" s="1"/>
  <c r="B737" i="4"/>
  <c r="B737" i="3"/>
  <c r="B746" i="7"/>
  <c r="C746" i="8" s="1"/>
  <c r="B746" i="4"/>
  <c r="B746" i="3"/>
  <c r="B755" i="7"/>
  <c r="C755" i="8" s="1"/>
  <c r="B755" i="4"/>
  <c r="B755" i="3"/>
  <c r="B764" i="7"/>
  <c r="C764" i="8" s="1"/>
  <c r="B764" i="4"/>
  <c r="B764" i="3"/>
  <c r="B773" i="7"/>
  <c r="C773" i="8" s="1"/>
  <c r="B773" i="4"/>
  <c r="B773" i="3"/>
  <c r="B782" i="7"/>
  <c r="C782" i="8" s="1"/>
  <c r="B782" i="4"/>
  <c r="B782" i="3"/>
  <c r="B791" i="7"/>
  <c r="C791" i="8" s="1"/>
  <c r="B791" i="4"/>
  <c r="B791" i="3"/>
  <c r="B800" i="7"/>
  <c r="C800" i="8" s="1"/>
  <c r="B800" i="4"/>
  <c r="B800" i="3"/>
  <c r="B809" i="7"/>
  <c r="C809" i="8" s="1"/>
  <c r="B809" i="4"/>
  <c r="B809" i="3"/>
  <c r="B818" i="7"/>
  <c r="C818" i="8" s="1"/>
  <c r="B818" i="4"/>
  <c r="B818" i="3"/>
  <c r="B827" i="7"/>
  <c r="C827" i="8" s="1"/>
  <c r="B827" i="4"/>
  <c r="B827" i="3"/>
  <c r="B836" i="7"/>
  <c r="C836" i="8" s="1"/>
  <c r="B836" i="4"/>
  <c r="B836" i="3"/>
  <c r="B845" i="7"/>
  <c r="C845" i="8" s="1"/>
  <c r="B845" i="4"/>
  <c r="B845" i="3"/>
  <c r="B854" i="7"/>
  <c r="C854" i="8" s="1"/>
  <c r="B854" i="4"/>
  <c r="B854" i="3"/>
  <c r="B863" i="7"/>
  <c r="C863" i="8" s="1"/>
  <c r="B863" i="4"/>
  <c r="B863" i="3"/>
  <c r="B872" i="7"/>
  <c r="C872" i="8" s="1"/>
  <c r="B872" i="4"/>
  <c r="B872" i="3"/>
  <c r="B881" i="7"/>
  <c r="C881" i="8" s="1"/>
  <c r="B881" i="4"/>
  <c r="B881" i="3"/>
  <c r="B890" i="7"/>
  <c r="C890" i="8" s="1"/>
  <c r="B890" i="4"/>
  <c r="B890" i="3"/>
  <c r="B899" i="7"/>
  <c r="C899" i="8" s="1"/>
  <c r="B899" i="4"/>
  <c r="B899" i="3"/>
  <c r="B908" i="7"/>
  <c r="C908" i="8" s="1"/>
  <c r="B908" i="4"/>
  <c r="B908" i="3"/>
  <c r="B917" i="7"/>
  <c r="C917" i="8" s="1"/>
  <c r="B917" i="4"/>
  <c r="B917" i="3"/>
  <c r="B926" i="7"/>
  <c r="C926" i="8" s="1"/>
  <c r="B926" i="4"/>
  <c r="B926" i="3"/>
  <c r="B935" i="7"/>
  <c r="C935" i="8" s="1"/>
  <c r="B935" i="4"/>
  <c r="B935" i="3"/>
  <c r="B944" i="7"/>
  <c r="C944" i="8" s="1"/>
  <c r="B944" i="4"/>
  <c r="B944" i="3"/>
  <c r="B953" i="7"/>
  <c r="C953" i="8" s="1"/>
  <c r="B953" i="4"/>
  <c r="B953" i="3"/>
  <c r="B962" i="7"/>
  <c r="C962" i="8" s="1"/>
  <c r="B962" i="4"/>
  <c r="B962" i="3"/>
  <c r="B971" i="7"/>
  <c r="C971" i="8" s="1"/>
  <c r="B971" i="4"/>
  <c r="B971" i="3"/>
  <c r="B980" i="7"/>
  <c r="C980" i="8" s="1"/>
  <c r="B980" i="4"/>
  <c r="B980" i="3"/>
  <c r="B989" i="7"/>
  <c r="C989" i="8" s="1"/>
  <c r="B989" i="4"/>
  <c r="B989" i="3"/>
  <c r="B998" i="7"/>
  <c r="C998" i="8" s="1"/>
  <c r="B998" i="4"/>
  <c r="B998" i="3"/>
  <c r="B1007" i="7"/>
  <c r="C1007" i="8" s="1"/>
  <c r="B1007" i="4"/>
  <c r="B1007" i="3"/>
  <c r="B1016" i="7"/>
  <c r="C1016" i="8" s="1"/>
  <c r="B1016" i="4"/>
  <c r="B1016" i="3"/>
  <c r="B1025" i="7"/>
  <c r="C1025" i="8" s="1"/>
  <c r="B1025" i="4"/>
  <c r="B1025" i="3"/>
  <c r="B1034" i="7"/>
  <c r="C1034" i="8" s="1"/>
  <c r="B1034" i="4"/>
  <c r="B1034" i="3"/>
  <c r="B1043" i="7"/>
  <c r="C1043" i="8" s="1"/>
  <c r="B1043" i="4"/>
  <c r="B1043" i="3"/>
  <c r="B1052" i="7"/>
  <c r="C1052" i="8" s="1"/>
  <c r="B1052" i="4"/>
  <c r="B1052" i="3"/>
  <c r="B1061" i="7"/>
  <c r="C1061" i="8" s="1"/>
  <c r="B1061" i="4"/>
  <c r="B1061" i="3"/>
  <c r="B1070" i="7"/>
  <c r="C1070" i="8" s="1"/>
  <c r="B1070" i="4"/>
  <c r="B1070" i="3"/>
  <c r="B1079" i="7"/>
  <c r="C1079" i="8" s="1"/>
  <c r="B1079" i="4"/>
  <c r="B1079" i="3"/>
  <c r="F843" i="3"/>
  <c r="F844" i="3"/>
  <c r="F928" i="3"/>
  <c r="F505" i="3"/>
  <c r="F886" i="3"/>
  <c r="F1065" i="3"/>
  <c r="F110" i="3"/>
  <c r="F112" i="3"/>
  <c r="F164" i="3"/>
  <c r="F213" i="3"/>
  <c r="F281" i="3"/>
  <c r="F373" i="3"/>
  <c r="F382" i="3"/>
  <c r="F398" i="3"/>
  <c r="F402" i="3"/>
  <c r="F409" i="3"/>
  <c r="F416" i="3"/>
  <c r="F420" i="3"/>
  <c r="F429" i="3"/>
  <c r="F436" i="3"/>
  <c r="F443" i="3"/>
  <c r="F447" i="3"/>
  <c r="F454" i="3"/>
  <c r="F461" i="3"/>
  <c r="F463" i="3"/>
  <c r="F508" i="3"/>
  <c r="F650" i="3"/>
  <c r="F654" i="3"/>
  <c r="F812" i="3"/>
  <c r="F814" i="3"/>
  <c r="F816" i="3"/>
  <c r="F839" i="3"/>
  <c r="F859" i="3"/>
  <c r="F902" i="3"/>
  <c r="F920" i="3"/>
  <c r="F922" i="3"/>
  <c r="F985" i="3"/>
  <c r="F987" i="3"/>
  <c r="F992" i="3"/>
  <c r="F1039" i="3"/>
  <c r="F105" i="3"/>
  <c r="F130" i="3"/>
  <c r="F150" i="3"/>
  <c r="F209" i="3"/>
  <c r="F384" i="3"/>
  <c r="F389" i="3"/>
  <c r="F393" i="3"/>
  <c r="F400" i="3"/>
  <c r="F407" i="3"/>
  <c r="F411" i="3"/>
  <c r="F418" i="3"/>
  <c r="F425" i="3"/>
  <c r="F427" i="3"/>
  <c r="F434" i="3"/>
  <c r="F438" i="3"/>
  <c r="F445" i="3"/>
  <c r="F452" i="3"/>
  <c r="F456" i="3"/>
  <c r="F474" i="3"/>
  <c r="F481" i="3"/>
  <c r="F483" i="3"/>
  <c r="F490" i="3"/>
  <c r="F492" i="3"/>
  <c r="F499" i="3"/>
  <c r="F501" i="3"/>
  <c r="F515" i="3"/>
  <c r="F519" i="3"/>
  <c r="F524" i="3"/>
  <c r="F778" i="3"/>
  <c r="F122" i="3"/>
  <c r="F199" i="3"/>
  <c r="F235" i="3"/>
  <c r="F383" i="3"/>
  <c r="F385" i="3"/>
  <c r="F390" i="3"/>
  <c r="F397" i="3"/>
  <c r="F424" i="3"/>
  <c r="F428" i="3"/>
  <c r="F433" i="3"/>
  <c r="F437" i="3"/>
  <c r="F442" i="3"/>
  <c r="F446" i="3"/>
  <c r="F451" i="3"/>
  <c r="F455" i="3"/>
  <c r="F460" i="3"/>
  <c r="F473" i="3"/>
  <c r="F475" i="3"/>
  <c r="F480" i="3"/>
  <c r="F484" i="3"/>
  <c r="F487" i="3"/>
  <c r="F491" i="3"/>
  <c r="F493" i="3"/>
  <c r="F498" i="3"/>
  <c r="F509" i="3"/>
  <c r="F518" i="3"/>
  <c r="F772" i="3"/>
  <c r="F820" i="3"/>
  <c r="F838" i="3"/>
  <c r="F840" i="3"/>
  <c r="F858" i="3"/>
  <c r="F860" i="3"/>
  <c r="F878" i="3"/>
  <c r="F880" i="3"/>
  <c r="F898" i="3"/>
  <c r="F984" i="3"/>
  <c r="F986" i="3"/>
  <c r="F988" i="3"/>
  <c r="F991" i="3"/>
  <c r="F993" i="3"/>
  <c r="F111" i="3"/>
  <c r="F219" i="3"/>
  <c r="F255" i="3"/>
  <c r="F392" i="3"/>
  <c r="F394" i="3"/>
  <c r="F399" i="3"/>
  <c r="F426" i="3"/>
  <c r="F430" i="3"/>
  <c r="F435" i="3"/>
  <c r="F439" i="3"/>
  <c r="F444" i="3"/>
  <c r="F448" i="3"/>
  <c r="F453" i="3"/>
  <c r="F457" i="3"/>
  <c r="F462" i="3"/>
  <c r="F482" i="3"/>
  <c r="F500" i="3"/>
  <c r="F502" i="3"/>
  <c r="F514" i="3"/>
  <c r="F732" i="3"/>
  <c r="F736" i="3"/>
  <c r="F121" i="3"/>
  <c r="F380" i="3"/>
  <c r="F239" i="3"/>
  <c r="F401" i="3"/>
  <c r="F406" i="3"/>
  <c r="F229" i="3"/>
  <c r="F470" i="3"/>
  <c r="F275" i="3"/>
  <c r="F289" i="3"/>
  <c r="F374" i="3"/>
  <c r="F410" i="3"/>
  <c r="F415" i="3"/>
  <c r="F942" i="3"/>
  <c r="F947" i="3"/>
  <c r="F293" i="3"/>
  <c r="F379" i="3"/>
  <c r="F464" i="3"/>
  <c r="F604" i="3"/>
  <c r="F613" i="3"/>
  <c r="F640" i="3"/>
  <c r="F644" i="3"/>
  <c r="F752" i="3"/>
  <c r="F784" i="3"/>
  <c r="F802" i="3"/>
  <c r="F806" i="3"/>
  <c r="F833" i="3"/>
  <c r="F849" i="3"/>
  <c r="F853" i="3"/>
  <c r="F874" i="3"/>
  <c r="F894" i="3"/>
  <c r="F910" i="3"/>
  <c r="F914" i="3"/>
  <c r="F932" i="3"/>
  <c r="F937" i="3"/>
  <c r="F941" i="3"/>
  <c r="F955" i="3"/>
  <c r="F964" i="3"/>
  <c r="F966" i="3"/>
  <c r="F970" i="3"/>
  <c r="F975" i="3"/>
  <c r="F997" i="3"/>
  <c r="F1013" i="3"/>
  <c r="F1015" i="3"/>
  <c r="F1029" i="3"/>
  <c r="F1033" i="3"/>
  <c r="F1069" i="3"/>
  <c r="F1083" i="3"/>
  <c r="F748" i="3"/>
  <c r="F1002" i="3"/>
  <c r="F465" i="3"/>
  <c r="F403" i="3"/>
  <c r="F408" i="3"/>
  <c r="F412" i="3"/>
  <c r="F417" i="3"/>
  <c r="F291" i="3"/>
  <c r="F471" i="3"/>
  <c r="F588" i="3"/>
  <c r="F597" i="3"/>
  <c r="F601" i="3"/>
  <c r="F628" i="3"/>
  <c r="F768" i="3"/>
  <c r="F804" i="3"/>
  <c r="F808" i="3"/>
  <c r="F826" i="3"/>
  <c r="F842" i="3"/>
  <c r="F856" i="3"/>
  <c r="F876" i="3"/>
  <c r="F892" i="3"/>
  <c r="F896" i="3"/>
  <c r="F912" i="3"/>
  <c r="F916" i="3"/>
  <c r="F939" i="3"/>
  <c r="F948" i="3"/>
  <c r="F952" i="3"/>
  <c r="F957" i="3"/>
  <c r="F973" i="3"/>
  <c r="F977" i="3"/>
  <c r="F982" i="3"/>
  <c r="F995" i="3"/>
  <c r="F1000" i="3"/>
  <c r="F1004" i="3"/>
  <c r="F1009" i="3"/>
  <c r="F1011" i="3"/>
  <c r="F1045" i="3"/>
  <c r="F1049" i="3"/>
  <c r="F421" i="3"/>
  <c r="F472" i="3"/>
  <c r="F824" i="3"/>
  <c r="F866" i="3"/>
  <c r="F906" i="3"/>
  <c r="F961" i="3"/>
  <c r="F968" i="3"/>
  <c r="F1023" i="3"/>
  <c r="F607" i="3"/>
  <c r="F614" i="3"/>
  <c r="F618" i="3"/>
  <c r="F634" i="3"/>
  <c r="F742" i="3"/>
  <c r="F758" i="3"/>
  <c r="F762" i="3"/>
  <c r="F794" i="3"/>
  <c r="F796" i="3"/>
  <c r="F798" i="3"/>
  <c r="F830" i="3"/>
  <c r="F832" i="3"/>
  <c r="F834" i="3"/>
  <c r="F848" i="3"/>
  <c r="F852" i="3"/>
  <c r="F868" i="3"/>
  <c r="F870" i="3"/>
  <c r="F884" i="3"/>
  <c r="F924" i="3"/>
  <c r="F933" i="3"/>
  <c r="F938" i="3"/>
  <c r="F949" i="3"/>
  <c r="F951" i="3"/>
  <c r="F956" i="3"/>
  <c r="F958" i="3"/>
  <c r="F960" i="3"/>
  <c r="F965" i="3"/>
  <c r="F967" i="3"/>
  <c r="F969" i="3"/>
  <c r="F974" i="3"/>
  <c r="F976" i="3"/>
  <c r="F978" i="3"/>
  <c r="F983" i="3"/>
  <c r="F994" i="3"/>
  <c r="F996" i="3"/>
  <c r="F1001" i="3"/>
  <c r="F1003" i="3"/>
  <c r="F1010" i="3"/>
  <c r="F1012" i="3"/>
  <c r="F1014" i="3"/>
  <c r="F1019" i="3"/>
  <c r="F1055" i="3"/>
  <c r="F1059" i="3"/>
  <c r="F1073" i="3"/>
  <c r="F1075" i="3"/>
  <c r="F624" i="3"/>
  <c r="F788" i="3"/>
  <c r="F1081" i="3"/>
  <c r="F14" i="3"/>
  <c r="A54" i="1"/>
  <c r="B9" i="2"/>
  <c r="T11" i="1" l="1"/>
  <c r="T19" i="1" s="1"/>
  <c r="D13" i="4"/>
  <c r="I13" i="4" s="1"/>
  <c r="J13" i="4" s="1"/>
  <c r="B13" i="4"/>
  <c r="B14" i="7"/>
  <c r="B14" i="8" s="1"/>
  <c r="F14" i="8" s="1"/>
  <c r="M11" i="3"/>
  <c r="C13" i="16"/>
  <c r="C14" i="16" s="1"/>
  <c r="M10" i="3"/>
  <c r="B13" i="16"/>
  <c r="M12" i="3"/>
  <c r="D13" i="16"/>
  <c r="D14" i="16" s="1"/>
  <c r="B6" i="16"/>
  <c r="C14" i="4"/>
  <c r="B14" i="4"/>
  <c r="A61" i="2"/>
  <c r="A60" i="2"/>
  <c r="A59" i="2"/>
  <c r="A58" i="2"/>
  <c r="A57" i="2"/>
  <c r="A56" i="2"/>
  <c r="A55" i="2"/>
  <c r="B54" i="2"/>
  <c r="B18" i="7"/>
  <c r="C18" i="8" s="1"/>
  <c r="B18" i="4"/>
  <c r="B18" i="3"/>
  <c r="A19" i="7"/>
  <c r="A19" i="8" s="1"/>
  <c r="A19" i="3"/>
  <c r="A19" i="4" s="1"/>
  <c r="A20" i="7"/>
  <c r="A20" i="8" s="1"/>
  <c r="A20" i="3"/>
  <c r="A20" i="4" s="1"/>
  <c r="A21" i="7"/>
  <c r="A21" i="8" s="1"/>
  <c r="A21" i="3"/>
  <c r="A21" i="4" s="1"/>
  <c r="A22" i="7"/>
  <c r="A22" i="8" s="1"/>
  <c r="A22" i="3"/>
  <c r="A22" i="4" s="1"/>
  <c r="A23" i="7"/>
  <c r="A23" i="8" s="1"/>
  <c r="A23" i="3"/>
  <c r="A23" i="4" s="1"/>
  <c r="A24" i="7"/>
  <c r="A24" i="8" s="1"/>
  <c r="A24" i="3"/>
  <c r="A24" i="4" s="1"/>
  <c r="A25" i="7"/>
  <c r="A25" i="8" s="1"/>
  <c r="A25" i="3"/>
  <c r="A25" i="4" s="1"/>
  <c r="B27" i="7"/>
  <c r="C27" i="8" s="1"/>
  <c r="B27" i="4"/>
  <c r="B27" i="3"/>
  <c r="A28" i="7"/>
  <c r="A28" i="8" s="1"/>
  <c r="A28" i="3"/>
  <c r="A28" i="4" s="1"/>
  <c r="A29" i="7"/>
  <c r="A29" i="8" s="1"/>
  <c r="A29" i="3"/>
  <c r="A29" i="4" s="1"/>
  <c r="A30" i="7"/>
  <c r="A30" i="8" s="1"/>
  <c r="A30" i="3"/>
  <c r="A30" i="4" s="1"/>
  <c r="A31" i="7"/>
  <c r="A31" i="8" s="1"/>
  <c r="A31" i="3"/>
  <c r="A31" i="4" s="1"/>
  <c r="A32" i="7"/>
  <c r="A32" i="8" s="1"/>
  <c r="A32" i="3"/>
  <c r="A32" i="4" s="1"/>
  <c r="A33" i="7"/>
  <c r="A33" i="8" s="1"/>
  <c r="A33" i="3"/>
  <c r="A33" i="4" s="1"/>
  <c r="A34" i="7"/>
  <c r="A34" i="8" s="1"/>
  <c r="A34" i="3"/>
  <c r="A34" i="4" s="1"/>
  <c r="B36" i="7"/>
  <c r="C36" i="8" s="1"/>
  <c r="B36" i="4"/>
  <c r="B36" i="3"/>
  <c r="A37" i="7"/>
  <c r="A37" i="8" s="1"/>
  <c r="A37" i="3"/>
  <c r="A37" i="4" s="1"/>
  <c r="A38" i="7"/>
  <c r="A38" i="8" s="1"/>
  <c r="A38" i="3"/>
  <c r="A38" i="4" s="1"/>
  <c r="A39" i="7"/>
  <c r="A39" i="8" s="1"/>
  <c r="A39" i="3"/>
  <c r="A39" i="4" s="1"/>
  <c r="A40" i="7"/>
  <c r="A40" i="8" s="1"/>
  <c r="A40" i="3"/>
  <c r="A40" i="4" s="1"/>
  <c r="A41" i="7"/>
  <c r="A41" i="8" s="1"/>
  <c r="A41" i="3"/>
  <c r="A41" i="4" s="1"/>
  <c r="A42" i="7"/>
  <c r="A42" i="8" s="1"/>
  <c r="A42" i="3"/>
  <c r="A42" i="4" s="1"/>
  <c r="A43" i="7"/>
  <c r="A43" i="8" s="1"/>
  <c r="A43" i="3"/>
  <c r="A43" i="4" s="1"/>
  <c r="B45" i="7"/>
  <c r="C45" i="8" s="1"/>
  <c r="B45" i="4"/>
  <c r="B45" i="3"/>
  <c r="A46" i="7"/>
  <c r="A46" i="8" s="1"/>
  <c r="A46" i="3"/>
  <c r="A46" i="4" s="1"/>
  <c r="A47" i="7"/>
  <c r="A47" i="8" s="1"/>
  <c r="A47" i="3"/>
  <c r="A47" i="4" s="1"/>
  <c r="A48" i="7"/>
  <c r="A48" i="8" s="1"/>
  <c r="A48" i="3"/>
  <c r="A48" i="4" s="1"/>
  <c r="A49" i="7"/>
  <c r="A49" i="8" s="1"/>
  <c r="A49" i="3"/>
  <c r="A49" i="4" s="1"/>
  <c r="A50" i="7"/>
  <c r="A50" i="8" s="1"/>
  <c r="A50" i="3"/>
  <c r="A50" i="4" s="1"/>
  <c r="A51" i="7"/>
  <c r="A51" i="8" s="1"/>
  <c r="A51" i="3"/>
  <c r="A51" i="4" s="1"/>
  <c r="A52" i="7"/>
  <c r="A52" i="8" s="1"/>
  <c r="A52" i="3"/>
  <c r="A52" i="4" s="1"/>
  <c r="A63" i="1"/>
  <c r="F11" i="7"/>
  <c r="F12" i="7"/>
  <c r="F15" i="7"/>
  <c r="F16" i="7"/>
  <c r="A16" i="7"/>
  <c r="A16" i="8" s="1"/>
  <c r="A15" i="7"/>
  <c r="A15" i="8" s="1"/>
  <c r="A12" i="7"/>
  <c r="A12" i="8" s="1"/>
  <c r="A11" i="7"/>
  <c r="A11" i="8" s="1"/>
  <c r="A11" i="3"/>
  <c r="A11" i="4" s="1"/>
  <c r="A12" i="3"/>
  <c r="A15" i="3"/>
  <c r="A15" i="4" s="1"/>
  <c r="A16" i="3"/>
  <c r="A16" i="4" s="1"/>
  <c r="A10" i="3"/>
  <c r="A10" i="4" s="1"/>
  <c r="C5" i="16" l="1"/>
  <c r="C6" i="16" s="1"/>
  <c r="B13" i="7"/>
  <c r="B13" i="8" s="1"/>
  <c r="F13" i="8" s="1"/>
  <c r="E14" i="8"/>
  <c r="C14" i="8"/>
  <c r="D14" i="8" s="1"/>
  <c r="M13" i="3"/>
  <c r="M14" i="3" s="1"/>
  <c r="C13" i="8"/>
  <c r="D13" i="8" s="1"/>
  <c r="E13" i="16"/>
  <c r="E14" i="16" s="1"/>
  <c r="B14" i="16"/>
  <c r="A70" i="2"/>
  <c r="A69" i="2"/>
  <c r="A68" i="2"/>
  <c r="A67" i="2"/>
  <c r="A66" i="2"/>
  <c r="A65" i="2"/>
  <c r="A64" i="2"/>
  <c r="B63" i="2"/>
  <c r="B52" i="4"/>
  <c r="C52" i="4"/>
  <c r="D52" i="4"/>
  <c r="I52" i="4" s="1"/>
  <c r="J52" i="4" s="1"/>
  <c r="B52" i="7" s="1"/>
  <c r="B52" i="8" s="1"/>
  <c r="D51" i="4"/>
  <c r="I51" i="4" s="1"/>
  <c r="J51" i="4" s="1"/>
  <c r="B51" i="7" s="1"/>
  <c r="B51" i="8" s="1"/>
  <c r="B51" i="4"/>
  <c r="C51" i="4"/>
  <c r="B50" i="4"/>
  <c r="C50" i="4"/>
  <c r="D50" i="4"/>
  <c r="I50" i="4" s="1"/>
  <c r="J50" i="4" s="1"/>
  <c r="B50" i="7" s="1"/>
  <c r="B50" i="8" s="1"/>
  <c r="D49" i="4"/>
  <c r="I49" i="4" s="1"/>
  <c r="J49" i="4" s="1"/>
  <c r="B49" i="7" s="1"/>
  <c r="B49" i="8" s="1"/>
  <c r="B49" i="4"/>
  <c r="C49" i="4"/>
  <c r="B48" i="4"/>
  <c r="C48" i="4"/>
  <c r="D48" i="4"/>
  <c r="I48" i="4" s="1"/>
  <c r="J48" i="4" s="1"/>
  <c r="B48" i="7" s="1"/>
  <c r="B48" i="8" s="1"/>
  <c r="D47" i="4"/>
  <c r="I47" i="4" s="1"/>
  <c r="J47" i="4" s="1"/>
  <c r="B47" i="7" s="1"/>
  <c r="B47" i="8" s="1"/>
  <c r="B47" i="4"/>
  <c r="C47" i="4"/>
  <c r="B46" i="4"/>
  <c r="C46" i="4"/>
  <c r="D46" i="4"/>
  <c r="I46" i="4" s="1"/>
  <c r="J46" i="4" s="1"/>
  <c r="B46" i="7" s="1"/>
  <c r="B46" i="8" s="1"/>
  <c r="B43" i="4"/>
  <c r="C43" i="4"/>
  <c r="D43" i="4"/>
  <c r="I43" i="4" s="1"/>
  <c r="J43" i="4" s="1"/>
  <c r="B43" i="7" s="1"/>
  <c r="B43" i="8" s="1"/>
  <c r="D42" i="4"/>
  <c r="I42" i="4" s="1"/>
  <c r="J42" i="4" s="1"/>
  <c r="B42" i="7" s="1"/>
  <c r="B42" i="8" s="1"/>
  <c r="B42" i="4"/>
  <c r="C42" i="4"/>
  <c r="B41" i="4"/>
  <c r="C41" i="4"/>
  <c r="D41" i="4"/>
  <c r="I41" i="4" s="1"/>
  <c r="J41" i="4" s="1"/>
  <c r="B41" i="7" s="1"/>
  <c r="B41" i="8" s="1"/>
  <c r="D40" i="4"/>
  <c r="I40" i="4" s="1"/>
  <c r="J40" i="4" s="1"/>
  <c r="B40" i="7" s="1"/>
  <c r="B40" i="8" s="1"/>
  <c r="B40" i="4"/>
  <c r="C40" i="4"/>
  <c r="B39" i="4"/>
  <c r="C39" i="4"/>
  <c r="D39" i="4"/>
  <c r="I39" i="4" s="1"/>
  <c r="J39" i="4" s="1"/>
  <c r="B39" i="7" s="1"/>
  <c r="B39" i="8" s="1"/>
  <c r="D38" i="4"/>
  <c r="I38" i="4" s="1"/>
  <c r="J38" i="4" s="1"/>
  <c r="B38" i="7" s="1"/>
  <c r="B38" i="8" s="1"/>
  <c r="B38" i="4"/>
  <c r="C38" i="4"/>
  <c r="B37" i="4"/>
  <c r="C37" i="4"/>
  <c r="D37" i="4"/>
  <c r="I37" i="4" s="1"/>
  <c r="J37" i="4" s="1"/>
  <c r="B37" i="7" s="1"/>
  <c r="B37" i="8" s="1"/>
  <c r="B34" i="4"/>
  <c r="C34" i="4"/>
  <c r="D34" i="4"/>
  <c r="I34" i="4" s="1"/>
  <c r="J34" i="4" s="1"/>
  <c r="B34" i="7" s="1"/>
  <c r="B34" i="8" s="1"/>
  <c r="D33" i="4"/>
  <c r="I33" i="4" s="1"/>
  <c r="J33" i="4" s="1"/>
  <c r="B33" i="7" s="1"/>
  <c r="B33" i="8" s="1"/>
  <c r="B33" i="4"/>
  <c r="C33" i="4"/>
  <c r="B32" i="4"/>
  <c r="C32" i="4"/>
  <c r="D32" i="4"/>
  <c r="I32" i="4" s="1"/>
  <c r="J32" i="4" s="1"/>
  <c r="B32" i="7" s="1"/>
  <c r="B32" i="8" s="1"/>
  <c r="D31" i="4"/>
  <c r="I31" i="4" s="1"/>
  <c r="J31" i="4" s="1"/>
  <c r="B31" i="7" s="1"/>
  <c r="B31" i="8" s="1"/>
  <c r="B31" i="4"/>
  <c r="C31" i="4"/>
  <c r="B30" i="4"/>
  <c r="C30" i="4"/>
  <c r="D30" i="4"/>
  <c r="I30" i="4" s="1"/>
  <c r="J30" i="4" s="1"/>
  <c r="B30" i="7" s="1"/>
  <c r="B30" i="8" s="1"/>
  <c r="D29" i="4"/>
  <c r="I29" i="4" s="1"/>
  <c r="J29" i="4" s="1"/>
  <c r="B29" i="7" s="1"/>
  <c r="B29" i="8" s="1"/>
  <c r="B29" i="4"/>
  <c r="C29" i="4"/>
  <c r="B28" i="4"/>
  <c r="C28" i="4"/>
  <c r="D28" i="4"/>
  <c r="I28" i="4" s="1"/>
  <c r="J28" i="4" s="1"/>
  <c r="B28" i="7" s="1"/>
  <c r="B28" i="8" s="1"/>
  <c r="B25" i="4"/>
  <c r="C25" i="4"/>
  <c r="D25" i="4"/>
  <c r="I25" i="4" s="1"/>
  <c r="J25" i="4" s="1"/>
  <c r="B25" i="7" s="1"/>
  <c r="B25" i="8" s="1"/>
  <c r="D24" i="4"/>
  <c r="I24" i="4" s="1"/>
  <c r="J24" i="4" s="1"/>
  <c r="B24" i="7" s="1"/>
  <c r="B24" i="8" s="1"/>
  <c r="B24" i="4"/>
  <c r="C24" i="4"/>
  <c r="B23" i="4"/>
  <c r="C23" i="4"/>
  <c r="D23" i="4"/>
  <c r="I23" i="4" s="1"/>
  <c r="J23" i="4" s="1"/>
  <c r="B23" i="7" s="1"/>
  <c r="B23" i="8" s="1"/>
  <c r="D22" i="4"/>
  <c r="I22" i="4" s="1"/>
  <c r="J22" i="4" s="1"/>
  <c r="B22" i="7" s="1"/>
  <c r="B22" i="8" s="1"/>
  <c r="B22" i="4"/>
  <c r="C22" i="4"/>
  <c r="B21" i="4"/>
  <c r="C21" i="4"/>
  <c r="D21" i="4"/>
  <c r="I21" i="4" s="1"/>
  <c r="J21" i="4" s="1"/>
  <c r="B21" i="7" s="1"/>
  <c r="B21" i="8" s="1"/>
  <c r="D20" i="4"/>
  <c r="I20" i="4" s="1"/>
  <c r="J20" i="4" s="1"/>
  <c r="B20" i="7" s="1"/>
  <c r="B20" i="8" s="1"/>
  <c r="B20" i="4"/>
  <c r="C20" i="4"/>
  <c r="B19" i="4"/>
  <c r="C19" i="4"/>
  <c r="D19" i="4"/>
  <c r="I19" i="4" s="1"/>
  <c r="J19" i="4" s="1"/>
  <c r="B54" i="7"/>
  <c r="C54" i="8" s="1"/>
  <c r="B54" i="4"/>
  <c r="B54" i="3"/>
  <c r="A55" i="7"/>
  <c r="A55" i="8" s="1"/>
  <c r="A55" i="3"/>
  <c r="A55" i="4" s="1"/>
  <c r="A56" i="7"/>
  <c r="A56" i="8" s="1"/>
  <c r="A56" i="3"/>
  <c r="A56" i="4" s="1"/>
  <c r="A57" i="7"/>
  <c r="A57" i="8" s="1"/>
  <c r="A57" i="3"/>
  <c r="A57" i="4" s="1"/>
  <c r="A58" i="7"/>
  <c r="A58" i="8" s="1"/>
  <c r="A58" i="3"/>
  <c r="A58" i="4" s="1"/>
  <c r="A59" i="7"/>
  <c r="A59" i="8" s="1"/>
  <c r="A59" i="3"/>
  <c r="A59" i="4" s="1"/>
  <c r="A60" i="7"/>
  <c r="A60" i="8" s="1"/>
  <c r="A60" i="3"/>
  <c r="A60" i="4" s="1"/>
  <c r="A61" i="7"/>
  <c r="A61" i="8" s="1"/>
  <c r="A61" i="3"/>
  <c r="A61" i="4" s="1"/>
  <c r="B15" i="4"/>
  <c r="C15" i="4"/>
  <c r="D15" i="4"/>
  <c r="I15" i="4" s="1"/>
  <c r="J15" i="4" s="1"/>
  <c r="C10" i="4"/>
  <c r="D10" i="4"/>
  <c r="I10" i="4" s="1"/>
  <c r="J10" i="4" s="1"/>
  <c r="C11" i="4"/>
  <c r="D11" i="4"/>
  <c r="I11" i="4" s="1"/>
  <c r="J11" i="4" s="1"/>
  <c r="B16" i="4"/>
  <c r="C16" i="4"/>
  <c r="D16" i="4"/>
  <c r="I16" i="4" s="1"/>
  <c r="J16" i="4" s="1"/>
  <c r="A72" i="1"/>
  <c r="A81" i="1" s="1"/>
  <c r="A90" i="1" s="1"/>
  <c r="A99" i="1" s="1"/>
  <c r="A108" i="1" s="1"/>
  <c r="A117" i="1" s="1"/>
  <c r="A126" i="1" s="1"/>
  <c r="A135" i="1" s="1"/>
  <c r="A144" i="1" s="1"/>
  <c r="A153" i="1" s="1"/>
  <c r="A164" i="1" s="1"/>
  <c r="A173" i="1" s="1"/>
  <c r="A182" i="1" s="1"/>
  <c r="A191" i="1" s="1"/>
  <c r="A200" i="1" s="1"/>
  <c r="A209" i="1" s="1"/>
  <c r="A218" i="1" s="1"/>
  <c r="A227" i="1" s="1"/>
  <c r="A236" i="1" s="1"/>
  <c r="A245" i="1" s="1"/>
  <c r="A254" i="1" s="1"/>
  <c r="A263" i="1" s="1"/>
  <c r="A272" i="1" s="1"/>
  <c r="A281" i="1" s="1"/>
  <c r="A290" i="1" s="1"/>
  <c r="A299" i="1" s="1"/>
  <c r="A308" i="1" s="1"/>
  <c r="A317" i="1" s="1"/>
  <c r="A326" i="1" s="1"/>
  <c r="A335" i="1" s="1"/>
  <c r="A344" i="1" s="1"/>
  <c r="A353" i="1" s="1"/>
  <c r="A362" i="1" s="1"/>
  <c r="A371" i="1" s="1"/>
  <c r="A380" i="1" s="1"/>
  <c r="A389" i="1" s="1"/>
  <c r="A398" i="1" s="1"/>
  <c r="A407" i="1" s="1"/>
  <c r="A416" i="1" s="1"/>
  <c r="A425" i="1" s="1"/>
  <c r="A434" i="1" s="1"/>
  <c r="A443" i="1" s="1"/>
  <c r="A452" i="1" s="1"/>
  <c r="A461" i="1" s="1"/>
  <c r="A470" i="1" s="1"/>
  <c r="A479" i="1" s="1"/>
  <c r="A488" i="1" s="1"/>
  <c r="A497" i="1" s="1"/>
  <c r="A506" i="1" s="1"/>
  <c r="A515" i="1" s="1"/>
  <c r="A524" i="1" s="1"/>
  <c r="A533" i="1" s="1"/>
  <c r="A542" i="1" s="1"/>
  <c r="A551" i="1" s="1"/>
  <c r="A560" i="1" s="1"/>
  <c r="A569" i="1" s="1"/>
  <c r="A578" i="1" s="1"/>
  <c r="A587" i="1" s="1"/>
  <c r="A596" i="1" s="1"/>
  <c r="A605" i="1" s="1"/>
  <c r="A614" i="1" s="1"/>
  <c r="A623" i="1" s="1"/>
  <c r="A632" i="1" s="1"/>
  <c r="A641" i="1" s="1"/>
  <c r="A650" i="1" s="1"/>
  <c r="A659" i="1" s="1"/>
  <c r="A668" i="1" s="1"/>
  <c r="A677" i="1" s="1"/>
  <c r="A686" i="1" s="1"/>
  <c r="A695" i="1" s="1"/>
  <c r="A704" i="1" s="1"/>
  <c r="A713" i="1" s="1"/>
  <c r="A722" i="1" s="1"/>
  <c r="A731" i="1" s="1"/>
  <c r="A740" i="1" s="1"/>
  <c r="A749" i="1" s="1"/>
  <c r="A758" i="1" s="1"/>
  <c r="A767" i="1" s="1"/>
  <c r="A776" i="1" s="1"/>
  <c r="A785" i="1" s="1"/>
  <c r="A794" i="1" s="1"/>
  <c r="A803" i="1" s="1"/>
  <c r="A812" i="1" s="1"/>
  <c r="A821" i="1" s="1"/>
  <c r="A830" i="1" s="1"/>
  <c r="A839" i="1" s="1"/>
  <c r="A848" i="1" s="1"/>
  <c r="A857" i="1" s="1"/>
  <c r="A866" i="1" s="1"/>
  <c r="A875" i="1" s="1"/>
  <c r="A884" i="1" s="1"/>
  <c r="A893" i="1" s="1"/>
  <c r="A902" i="1" s="1"/>
  <c r="A911" i="1" s="1"/>
  <c r="A920" i="1" s="1"/>
  <c r="A929" i="1" s="1"/>
  <c r="A938" i="1" s="1"/>
  <c r="A947" i="1" s="1"/>
  <c r="A956" i="1" s="1"/>
  <c r="A965" i="1" s="1"/>
  <c r="A974" i="1" s="1"/>
  <c r="A983" i="1" s="1"/>
  <c r="A992" i="1" s="1"/>
  <c r="A1001" i="1" s="1"/>
  <c r="A1010" i="1" s="1"/>
  <c r="A1019" i="1" s="1"/>
  <c r="A1028" i="1" s="1"/>
  <c r="A1037" i="1" s="1"/>
  <c r="A1046" i="1" s="1"/>
  <c r="A1055" i="1" s="1"/>
  <c r="A1064" i="1" s="1"/>
  <c r="A1073" i="1" s="1"/>
  <c r="A1082" i="1" s="1"/>
  <c r="E13" i="8" l="1"/>
  <c r="B19" i="7"/>
  <c r="B19" i="8" s="1"/>
  <c r="F19" i="8" s="1"/>
  <c r="A79" i="2"/>
  <c r="A78" i="2"/>
  <c r="A77" i="2"/>
  <c r="A76" i="2"/>
  <c r="A75" i="2"/>
  <c r="A74" i="2"/>
  <c r="A73" i="2"/>
  <c r="B72" i="2"/>
  <c r="B61" i="4"/>
  <c r="C61" i="4"/>
  <c r="D61" i="4"/>
  <c r="I61" i="4" s="1"/>
  <c r="J61" i="4" s="1"/>
  <c r="B61" i="7" s="1"/>
  <c r="B61" i="8" s="1"/>
  <c r="D60" i="4"/>
  <c r="I60" i="4" s="1"/>
  <c r="J60" i="4" s="1"/>
  <c r="B60" i="7" s="1"/>
  <c r="B60" i="8" s="1"/>
  <c r="C60" i="4"/>
  <c r="B60" i="4"/>
  <c r="B59" i="4"/>
  <c r="C59" i="4"/>
  <c r="D59" i="4"/>
  <c r="I59" i="4" s="1"/>
  <c r="J59" i="4" s="1"/>
  <c r="B59" i="7" s="1"/>
  <c r="B59" i="8" s="1"/>
  <c r="D58" i="4"/>
  <c r="I58" i="4" s="1"/>
  <c r="J58" i="4" s="1"/>
  <c r="B58" i="7" s="1"/>
  <c r="B58" i="8" s="1"/>
  <c r="B58" i="4"/>
  <c r="C58" i="4"/>
  <c r="B57" i="4"/>
  <c r="C57" i="4"/>
  <c r="D57" i="4"/>
  <c r="I57" i="4" s="1"/>
  <c r="J57" i="4" s="1"/>
  <c r="B57" i="7" s="1"/>
  <c r="B57" i="8" s="1"/>
  <c r="D56" i="4"/>
  <c r="I56" i="4" s="1"/>
  <c r="J56" i="4" s="1"/>
  <c r="B56" i="7" s="1"/>
  <c r="B56" i="8" s="1"/>
  <c r="B56" i="4"/>
  <c r="C56" i="4"/>
  <c r="B55" i="4"/>
  <c r="C55" i="4"/>
  <c r="D55" i="4"/>
  <c r="I55" i="4" s="1"/>
  <c r="J55" i="4" s="1"/>
  <c r="B55" i="7" s="1"/>
  <c r="B55" i="8" s="1"/>
  <c r="C20" i="8"/>
  <c r="D20" i="8" s="1"/>
  <c r="E20" i="8"/>
  <c r="F20" i="8"/>
  <c r="F21" i="8"/>
  <c r="C21" i="8"/>
  <c r="D21" i="8" s="1"/>
  <c r="E21" i="8"/>
  <c r="C22" i="8"/>
  <c r="D22" i="8" s="1"/>
  <c r="E22" i="8"/>
  <c r="F22" i="8"/>
  <c r="F23" i="8"/>
  <c r="C23" i="8"/>
  <c r="D23" i="8" s="1"/>
  <c r="E23" i="8"/>
  <c r="C24" i="8"/>
  <c r="D24" i="8" s="1"/>
  <c r="E24" i="8"/>
  <c r="F24" i="8"/>
  <c r="F25" i="8"/>
  <c r="C25" i="8"/>
  <c r="D25" i="8" s="1"/>
  <c r="E25" i="8"/>
  <c r="F28" i="8"/>
  <c r="C28" i="8"/>
  <c r="D28" i="8" s="1"/>
  <c r="E28" i="8"/>
  <c r="F29" i="8"/>
  <c r="C29" i="8"/>
  <c r="D29" i="8" s="1"/>
  <c r="E29" i="8"/>
  <c r="F30" i="8"/>
  <c r="C30" i="8"/>
  <c r="D30" i="8" s="1"/>
  <c r="E30" i="8"/>
  <c r="F31" i="8"/>
  <c r="C31" i="8"/>
  <c r="D31" i="8" s="1"/>
  <c r="E31" i="8"/>
  <c r="F32" i="8"/>
  <c r="E32" i="8"/>
  <c r="C32" i="8"/>
  <c r="D32" i="8" s="1"/>
  <c r="F33" i="8"/>
  <c r="C33" i="8"/>
  <c r="D33" i="8" s="1"/>
  <c r="E33" i="8"/>
  <c r="F34" i="8"/>
  <c r="C34" i="8"/>
  <c r="D34" i="8" s="1"/>
  <c r="E34" i="8"/>
  <c r="F37" i="8"/>
  <c r="C37" i="8"/>
  <c r="D37" i="8" s="1"/>
  <c r="E37" i="8"/>
  <c r="F38" i="8"/>
  <c r="C38" i="8"/>
  <c r="D38" i="8" s="1"/>
  <c r="E38" i="8"/>
  <c r="F39" i="8"/>
  <c r="C39" i="8"/>
  <c r="D39" i="8" s="1"/>
  <c r="E39" i="8"/>
  <c r="F40" i="8"/>
  <c r="C40" i="8"/>
  <c r="D40" i="8" s="1"/>
  <c r="E40" i="8"/>
  <c r="F41" i="8"/>
  <c r="C41" i="8"/>
  <c r="D41" i="8" s="1"/>
  <c r="E41" i="8"/>
  <c r="F42" i="8"/>
  <c r="E42" i="8"/>
  <c r="C42" i="8"/>
  <c r="D42" i="8" s="1"/>
  <c r="F43" i="8"/>
  <c r="C43" i="8"/>
  <c r="D43" i="8" s="1"/>
  <c r="E43" i="8"/>
  <c r="F46" i="8"/>
  <c r="C46" i="8"/>
  <c r="D46" i="8" s="1"/>
  <c r="E46" i="8"/>
  <c r="F47" i="8"/>
  <c r="C47" i="8"/>
  <c r="D47" i="8" s="1"/>
  <c r="E47" i="8"/>
  <c r="F48" i="8"/>
  <c r="C48" i="8"/>
  <c r="D48" i="8" s="1"/>
  <c r="E48" i="8"/>
  <c r="F49" i="8"/>
  <c r="C49" i="8"/>
  <c r="D49" i="8" s="1"/>
  <c r="E49" i="8"/>
  <c r="F50" i="8"/>
  <c r="C50" i="8"/>
  <c r="D50" i="8" s="1"/>
  <c r="E50" i="8"/>
  <c r="F51" i="8"/>
  <c r="C51" i="8"/>
  <c r="D51" i="8" s="1"/>
  <c r="E51" i="8"/>
  <c r="F52" i="8"/>
  <c r="E52" i="8"/>
  <c r="C52" i="8"/>
  <c r="D52" i="8" s="1"/>
  <c r="B63" i="7"/>
  <c r="C63" i="8" s="1"/>
  <c r="B63" i="4"/>
  <c r="B63" i="3"/>
  <c r="A64" i="7"/>
  <c r="A64" i="8" s="1"/>
  <c r="A64" i="3"/>
  <c r="A64" i="4" s="1"/>
  <c r="A65" i="7"/>
  <c r="A65" i="8" s="1"/>
  <c r="A65" i="3"/>
  <c r="A65" i="4" s="1"/>
  <c r="A66" i="7"/>
  <c r="A66" i="8" s="1"/>
  <c r="A66" i="3"/>
  <c r="A66" i="4" s="1"/>
  <c r="A67" i="7"/>
  <c r="A67" i="8" s="1"/>
  <c r="A67" i="3"/>
  <c r="A67" i="4" s="1"/>
  <c r="A68" i="7"/>
  <c r="A68" i="8" s="1"/>
  <c r="A68" i="3"/>
  <c r="A68" i="4" s="1"/>
  <c r="A69" i="7"/>
  <c r="A69" i="8" s="1"/>
  <c r="A69" i="3"/>
  <c r="A69" i="4" s="1"/>
  <c r="A70" i="7"/>
  <c r="A70" i="8" s="1"/>
  <c r="A70" i="3"/>
  <c r="A70" i="4" s="1"/>
  <c r="B16" i="7"/>
  <c r="B16" i="8" s="1"/>
  <c r="B9" i="4"/>
  <c r="E79" i="10"/>
  <c r="E80" i="10"/>
  <c r="E28" i="10"/>
  <c r="E14" i="10"/>
  <c r="E11" i="10"/>
  <c r="E94" i="10"/>
  <c r="E59" i="10"/>
  <c r="E63" i="10"/>
  <c r="E58" i="10"/>
  <c r="E7" i="10"/>
  <c r="E62" i="10"/>
  <c r="E20" i="10"/>
  <c r="E56" i="10"/>
  <c r="E91" i="10"/>
  <c r="E45" i="10"/>
  <c r="E10" i="10"/>
  <c r="E86" i="10"/>
  <c r="E24" i="10"/>
  <c r="E26" i="10"/>
  <c r="A10" i="7"/>
  <c r="A3" i="2"/>
  <c r="L10" i="2" s="1"/>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3" i="10"/>
  <c r="E92" i="10"/>
  <c r="E90" i="10"/>
  <c r="E89" i="10"/>
  <c r="E88" i="10"/>
  <c r="E87" i="10"/>
  <c r="E85" i="10"/>
  <c r="E84" i="10"/>
  <c r="E83" i="10"/>
  <c r="E82" i="10"/>
  <c r="E81" i="10"/>
  <c r="E78" i="10"/>
  <c r="E77" i="10"/>
  <c r="E76" i="10"/>
  <c r="E75" i="10"/>
  <c r="E74" i="10"/>
  <c r="E73" i="10"/>
  <c r="E72" i="10"/>
  <c r="E71" i="10"/>
  <c r="E70" i="10"/>
  <c r="E69" i="10"/>
  <c r="E68" i="10"/>
  <c r="E67" i="10"/>
  <c r="E66" i="10"/>
  <c r="E65" i="10"/>
  <c r="E64" i="10"/>
  <c r="E61" i="10"/>
  <c r="E60" i="10"/>
  <c r="E57" i="10"/>
  <c r="E55" i="10"/>
  <c r="E54" i="10"/>
  <c r="E52" i="10"/>
  <c r="E51" i="10"/>
  <c r="E50" i="10"/>
  <c r="E49" i="10"/>
  <c r="E48" i="10"/>
  <c r="E47" i="10"/>
  <c r="E46" i="10"/>
  <c r="E44" i="10"/>
  <c r="E43" i="10"/>
  <c r="E41" i="10"/>
  <c r="E40" i="10"/>
  <c r="E39" i="10"/>
  <c r="E38" i="10"/>
  <c r="E37" i="10"/>
  <c r="E36" i="10"/>
  <c r="E35" i="10"/>
  <c r="E34" i="10"/>
  <c r="E32" i="10"/>
  <c r="E31" i="10"/>
  <c r="E30" i="10"/>
  <c r="E29" i="10"/>
  <c r="E25" i="10"/>
  <c r="E23" i="10"/>
  <c r="E22" i="10"/>
  <c r="E21" i="10"/>
  <c r="E19" i="10"/>
  <c r="E18" i="10"/>
  <c r="E17" i="10"/>
  <c r="E16" i="10"/>
  <c r="E15" i="10"/>
  <c r="E13" i="10"/>
  <c r="E12" i="10"/>
  <c r="E9" i="10"/>
  <c r="E8" i="10"/>
  <c r="E6" i="10"/>
  <c r="E5" i="10"/>
  <c r="E4" i="10"/>
  <c r="E3" i="10"/>
  <c r="F11" i="2" s="1"/>
  <c r="E2" i="10"/>
  <c r="A9" i="7"/>
  <c r="A9" i="8" s="1"/>
  <c r="A9" i="4"/>
  <c r="A2" i="4"/>
  <c r="A1" i="4"/>
  <c r="A9" i="3"/>
  <c r="A2" i="3"/>
  <c r="A1" i="3"/>
  <c r="B8" i="2"/>
  <c r="B8" i="3" s="1"/>
  <c r="A8" i="7"/>
  <c r="A8" i="8" s="1"/>
  <c r="E19" i="8" l="1"/>
  <c r="C19" i="8"/>
  <c r="D19" i="8" s="1"/>
  <c r="B11" i="3"/>
  <c r="F11" i="3" s="1"/>
  <c r="F12" i="2"/>
  <c r="B12" i="3" s="1"/>
  <c r="F12" i="3" s="1"/>
  <c r="A88" i="2"/>
  <c r="A87" i="2"/>
  <c r="A86" i="2"/>
  <c r="A85" i="2"/>
  <c r="A84" i="2"/>
  <c r="A83" i="2"/>
  <c r="A82" i="2"/>
  <c r="B81" i="2"/>
  <c r="B70" i="4"/>
  <c r="C70" i="4"/>
  <c r="D70" i="4"/>
  <c r="I70" i="4" s="1"/>
  <c r="J70" i="4" s="1"/>
  <c r="B70" i="7" s="1"/>
  <c r="B70" i="8" s="1"/>
  <c r="D69" i="4"/>
  <c r="I69" i="4" s="1"/>
  <c r="J69" i="4" s="1"/>
  <c r="B69" i="7" s="1"/>
  <c r="B69" i="8" s="1"/>
  <c r="B69" i="4"/>
  <c r="C69" i="4"/>
  <c r="B68" i="4"/>
  <c r="C68" i="4"/>
  <c r="D68" i="4"/>
  <c r="I68" i="4" s="1"/>
  <c r="J68" i="4" s="1"/>
  <c r="B68" i="7" s="1"/>
  <c r="B68" i="8" s="1"/>
  <c r="D67" i="4"/>
  <c r="I67" i="4" s="1"/>
  <c r="J67" i="4" s="1"/>
  <c r="B67" i="7" s="1"/>
  <c r="B67" i="8" s="1"/>
  <c r="B67" i="4"/>
  <c r="C67" i="4"/>
  <c r="B66" i="4"/>
  <c r="C66" i="4"/>
  <c r="D66" i="4"/>
  <c r="I66" i="4" s="1"/>
  <c r="J66" i="4" s="1"/>
  <c r="B66" i="7" s="1"/>
  <c r="B66" i="8" s="1"/>
  <c r="D65" i="4"/>
  <c r="I65" i="4" s="1"/>
  <c r="J65" i="4" s="1"/>
  <c r="B65" i="7" s="1"/>
  <c r="B65" i="8" s="1"/>
  <c r="B65" i="4"/>
  <c r="C65" i="4"/>
  <c r="B64" i="4"/>
  <c r="C64" i="4"/>
  <c r="D64" i="4"/>
  <c r="I64" i="4" s="1"/>
  <c r="J64" i="4" s="1"/>
  <c r="B64" i="7" s="1"/>
  <c r="B64" i="8" s="1"/>
  <c r="F55" i="8"/>
  <c r="C55" i="8"/>
  <c r="D55" i="8" s="1"/>
  <c r="E55" i="8"/>
  <c r="F56" i="8"/>
  <c r="C56" i="8"/>
  <c r="D56" i="8" s="1"/>
  <c r="E56" i="8"/>
  <c r="F57" i="8"/>
  <c r="C57" i="8"/>
  <c r="D57" i="8" s="1"/>
  <c r="E57" i="8"/>
  <c r="F58" i="8"/>
  <c r="C58" i="8"/>
  <c r="D58" i="8" s="1"/>
  <c r="E58" i="8"/>
  <c r="F59" i="8"/>
  <c r="C59" i="8"/>
  <c r="D59" i="8" s="1"/>
  <c r="E59" i="8"/>
  <c r="F60" i="8"/>
  <c r="C60" i="8"/>
  <c r="D60" i="8" s="1"/>
  <c r="E60" i="8"/>
  <c r="F61" i="8"/>
  <c r="C61" i="8"/>
  <c r="D61" i="8" s="1"/>
  <c r="E61" i="8"/>
  <c r="B72" i="7"/>
  <c r="C72" i="8" s="1"/>
  <c r="B72" i="4"/>
  <c r="B72" i="3"/>
  <c r="A73" i="7"/>
  <c r="A73" i="8" s="1"/>
  <c r="A73" i="3"/>
  <c r="A73" i="4" s="1"/>
  <c r="A74" i="7"/>
  <c r="A74" i="8" s="1"/>
  <c r="A74" i="3"/>
  <c r="A74" i="4" s="1"/>
  <c r="A75" i="7"/>
  <c r="A75" i="8" s="1"/>
  <c r="A75" i="3"/>
  <c r="A75" i="4" s="1"/>
  <c r="A76" i="7"/>
  <c r="A76" i="8" s="1"/>
  <c r="A76" i="3"/>
  <c r="A76" i="4" s="1"/>
  <c r="A77" i="7"/>
  <c r="A77" i="8" s="1"/>
  <c r="A77" i="3"/>
  <c r="A77" i="4" s="1"/>
  <c r="A78" i="7"/>
  <c r="A78" i="8" s="1"/>
  <c r="A78" i="3"/>
  <c r="A78" i="4" s="1"/>
  <c r="A79" i="7"/>
  <c r="A79" i="8" s="1"/>
  <c r="A79" i="3"/>
  <c r="A79" i="4" s="1"/>
  <c r="F16" i="8"/>
  <c r="C16" i="8"/>
  <c r="D16" i="8" s="1"/>
  <c r="E16" i="8"/>
  <c r="B10" i="3"/>
  <c r="B10" i="4" s="1"/>
  <c r="B15" i="7"/>
  <c r="B15" i="8" s="1"/>
  <c r="A12" i="4"/>
  <c r="A10" i="8"/>
  <c r="B9" i="7"/>
  <c r="C9" i="8" s="1"/>
  <c r="B8" i="7"/>
  <c r="C8" i="8" s="1"/>
  <c r="B9" i="3"/>
  <c r="B8" i="4"/>
  <c r="A3" i="4"/>
  <c r="A3" i="7" s="1"/>
  <c r="A3" i="8" s="1"/>
  <c r="A3" i="3"/>
  <c r="L8" i="3" s="1"/>
  <c r="A8" i="3"/>
  <c r="A8" i="4"/>
  <c r="B11" i="4" l="1"/>
  <c r="A97" i="2"/>
  <c r="A96" i="2"/>
  <c r="A95" i="2"/>
  <c r="A94" i="2"/>
  <c r="A93" i="2"/>
  <c r="A92" i="2"/>
  <c r="A91" i="2"/>
  <c r="B90" i="2"/>
  <c r="B79" i="4"/>
  <c r="C79" i="4"/>
  <c r="D79" i="4"/>
  <c r="I79" i="4" s="1"/>
  <c r="J79" i="4" s="1"/>
  <c r="B79" i="7" s="1"/>
  <c r="B79" i="8" s="1"/>
  <c r="D78" i="4"/>
  <c r="I78" i="4" s="1"/>
  <c r="J78" i="4" s="1"/>
  <c r="B78" i="7" s="1"/>
  <c r="B78" i="8" s="1"/>
  <c r="B78" i="4"/>
  <c r="C78" i="4"/>
  <c r="B77" i="4"/>
  <c r="C77" i="4"/>
  <c r="D77" i="4"/>
  <c r="I77" i="4" s="1"/>
  <c r="J77" i="4" s="1"/>
  <c r="B77" i="7" s="1"/>
  <c r="B77" i="8" s="1"/>
  <c r="D76" i="4"/>
  <c r="I76" i="4" s="1"/>
  <c r="J76" i="4" s="1"/>
  <c r="B76" i="7" s="1"/>
  <c r="B76" i="8" s="1"/>
  <c r="B76" i="4"/>
  <c r="C76" i="4"/>
  <c r="B75" i="4"/>
  <c r="C75" i="4"/>
  <c r="D75" i="4"/>
  <c r="I75" i="4" s="1"/>
  <c r="J75" i="4" s="1"/>
  <c r="B75" i="7" s="1"/>
  <c r="B75" i="8" s="1"/>
  <c r="D74" i="4"/>
  <c r="I74" i="4" s="1"/>
  <c r="J74" i="4" s="1"/>
  <c r="B74" i="7" s="1"/>
  <c r="B74" i="8" s="1"/>
  <c r="B74" i="4"/>
  <c r="C74" i="4"/>
  <c r="B73" i="4"/>
  <c r="C73" i="4"/>
  <c r="D73" i="4"/>
  <c r="I73" i="4" s="1"/>
  <c r="J73" i="4" s="1"/>
  <c r="B73" i="7" s="1"/>
  <c r="B73" i="8" s="1"/>
  <c r="F64" i="8"/>
  <c r="E64" i="8"/>
  <c r="C64" i="8"/>
  <c r="D64" i="8" s="1"/>
  <c r="F65" i="8"/>
  <c r="E65" i="8"/>
  <c r="C65" i="8"/>
  <c r="D65" i="8" s="1"/>
  <c r="F66" i="8"/>
  <c r="E66" i="8"/>
  <c r="C66" i="8"/>
  <c r="D66" i="8" s="1"/>
  <c r="F67" i="8"/>
  <c r="E67" i="8"/>
  <c r="C67" i="8"/>
  <c r="D67" i="8" s="1"/>
  <c r="F68" i="8"/>
  <c r="E68" i="8"/>
  <c r="C68" i="8"/>
  <c r="D68" i="8" s="1"/>
  <c r="F69" i="8"/>
  <c r="E69" i="8"/>
  <c r="C69" i="8"/>
  <c r="D69" i="8" s="1"/>
  <c r="F70" i="8"/>
  <c r="E70" i="8"/>
  <c r="C70" i="8"/>
  <c r="D70" i="8" s="1"/>
  <c r="B81" i="7"/>
  <c r="C81" i="8" s="1"/>
  <c r="B81" i="4"/>
  <c r="B81" i="3"/>
  <c r="A82" i="7"/>
  <c r="A82" i="8" s="1"/>
  <c r="A82" i="3"/>
  <c r="A82" i="4" s="1"/>
  <c r="A83" i="7"/>
  <c r="A83" i="8" s="1"/>
  <c r="A83" i="3"/>
  <c r="A83" i="4" s="1"/>
  <c r="A84" i="7"/>
  <c r="A84" i="8" s="1"/>
  <c r="A84" i="3"/>
  <c r="A84" i="4" s="1"/>
  <c r="A85" i="7"/>
  <c r="A85" i="8" s="1"/>
  <c r="A85" i="3"/>
  <c r="A85" i="4" s="1"/>
  <c r="A86" i="7"/>
  <c r="A86" i="8" s="1"/>
  <c r="A86" i="3"/>
  <c r="A86" i="4" s="1"/>
  <c r="A87" i="7"/>
  <c r="A87" i="8" s="1"/>
  <c r="A87" i="3"/>
  <c r="A87" i="4" s="1"/>
  <c r="A88" i="7"/>
  <c r="A88" i="8" s="1"/>
  <c r="A88" i="3"/>
  <c r="A88" i="4" s="1"/>
  <c r="D12" i="4"/>
  <c r="I12" i="4" s="1"/>
  <c r="J12" i="4" s="1"/>
  <c r="B12" i="4"/>
  <c r="C12" i="4"/>
  <c r="C15" i="8"/>
  <c r="D15" i="8" s="1"/>
  <c r="E15" i="8"/>
  <c r="F15" i="8"/>
  <c r="B11" i="7" l="1"/>
  <c r="B11" i="8" s="1"/>
  <c r="F11" i="8" s="1"/>
  <c r="A106" i="2"/>
  <c r="A105" i="2"/>
  <c r="A104" i="2"/>
  <c r="A103" i="2"/>
  <c r="A102" i="2"/>
  <c r="A101" i="2"/>
  <c r="A100" i="2"/>
  <c r="B99" i="2"/>
  <c r="B88" i="4"/>
  <c r="C88" i="4"/>
  <c r="D88" i="4"/>
  <c r="I88" i="4" s="1"/>
  <c r="J88" i="4" s="1"/>
  <c r="B88" i="7" s="1"/>
  <c r="B88" i="8" s="1"/>
  <c r="D87" i="4"/>
  <c r="I87" i="4" s="1"/>
  <c r="J87" i="4" s="1"/>
  <c r="B87" i="7" s="1"/>
  <c r="B87" i="8" s="1"/>
  <c r="B87" i="4"/>
  <c r="C87" i="4"/>
  <c r="B86" i="4"/>
  <c r="C86" i="4"/>
  <c r="D86" i="4"/>
  <c r="I86" i="4" s="1"/>
  <c r="J86" i="4" s="1"/>
  <c r="B86" i="7" s="1"/>
  <c r="B86" i="8" s="1"/>
  <c r="D85" i="4"/>
  <c r="I85" i="4" s="1"/>
  <c r="J85" i="4" s="1"/>
  <c r="B85" i="7" s="1"/>
  <c r="B85" i="8" s="1"/>
  <c r="B85" i="4"/>
  <c r="C85" i="4"/>
  <c r="B84" i="4"/>
  <c r="C84" i="4"/>
  <c r="D84" i="4"/>
  <c r="I84" i="4" s="1"/>
  <c r="J84" i="4" s="1"/>
  <c r="B84" i="7" s="1"/>
  <c r="B84" i="8" s="1"/>
  <c r="D83" i="4"/>
  <c r="I83" i="4" s="1"/>
  <c r="J83" i="4" s="1"/>
  <c r="B83" i="7" s="1"/>
  <c r="B83" i="8" s="1"/>
  <c r="B83" i="4"/>
  <c r="C83" i="4"/>
  <c r="B82" i="4"/>
  <c r="C82" i="4"/>
  <c r="D82" i="4"/>
  <c r="I82" i="4" s="1"/>
  <c r="J82" i="4" s="1"/>
  <c r="B82" i="7" s="1"/>
  <c r="B82" i="8" s="1"/>
  <c r="F73" i="8"/>
  <c r="E73" i="8"/>
  <c r="C73" i="8"/>
  <c r="D73" i="8" s="1"/>
  <c r="F74" i="8"/>
  <c r="E74" i="8"/>
  <c r="C74" i="8"/>
  <c r="D74" i="8" s="1"/>
  <c r="F75" i="8"/>
  <c r="E75" i="8"/>
  <c r="C75" i="8"/>
  <c r="D75" i="8" s="1"/>
  <c r="F76" i="8"/>
  <c r="E76" i="8"/>
  <c r="C76" i="8"/>
  <c r="D76" i="8" s="1"/>
  <c r="F77" i="8"/>
  <c r="E77" i="8"/>
  <c r="C77" i="8"/>
  <c r="D77" i="8" s="1"/>
  <c r="F78" i="8"/>
  <c r="E78" i="8"/>
  <c r="C78" i="8"/>
  <c r="D78" i="8" s="1"/>
  <c r="F79" i="8"/>
  <c r="C79" i="8"/>
  <c r="D79" i="8" s="1"/>
  <c r="E79" i="8"/>
  <c r="B90" i="7"/>
  <c r="C90" i="8" s="1"/>
  <c r="B90" i="4"/>
  <c r="B90" i="3"/>
  <c r="A91" i="7"/>
  <c r="A91" i="8" s="1"/>
  <c r="A91" i="3"/>
  <c r="A91" i="4" s="1"/>
  <c r="A92" i="7"/>
  <c r="A92" i="8" s="1"/>
  <c r="A92" i="3"/>
  <c r="A92" i="4" s="1"/>
  <c r="A93" i="7"/>
  <c r="A93" i="8" s="1"/>
  <c r="A93" i="3"/>
  <c r="A93" i="4" s="1"/>
  <c r="A94" i="7"/>
  <c r="A94" i="8" s="1"/>
  <c r="A94" i="3"/>
  <c r="A94" i="4" s="1"/>
  <c r="A95" i="7"/>
  <c r="A95" i="8" s="1"/>
  <c r="A95" i="3"/>
  <c r="A95" i="4" s="1"/>
  <c r="A96" i="7"/>
  <c r="A96" i="8" s="1"/>
  <c r="A96" i="3"/>
  <c r="A96" i="4" s="1"/>
  <c r="A97" i="7"/>
  <c r="A97" i="8" s="1"/>
  <c r="A97" i="3"/>
  <c r="A97" i="4" s="1"/>
  <c r="E11" i="8"/>
  <c r="F10" i="3"/>
  <c r="B12" i="7"/>
  <c r="B12" i="8" s="1"/>
  <c r="C11" i="8" l="1"/>
  <c r="D11" i="8" s="1"/>
  <c r="A115" i="2"/>
  <c r="A114" i="2"/>
  <c r="A113" i="2"/>
  <c r="A112" i="2"/>
  <c r="A111" i="2"/>
  <c r="A110" i="2"/>
  <c r="A109" i="2"/>
  <c r="B108" i="2"/>
  <c r="B97" i="4"/>
  <c r="C97" i="4"/>
  <c r="D97" i="4"/>
  <c r="I97" i="4" s="1"/>
  <c r="J97" i="4" s="1"/>
  <c r="B97" i="7" s="1"/>
  <c r="B97" i="8" s="1"/>
  <c r="D96" i="4"/>
  <c r="I96" i="4" s="1"/>
  <c r="J96" i="4" s="1"/>
  <c r="B96" i="7" s="1"/>
  <c r="B96" i="8" s="1"/>
  <c r="B96" i="4"/>
  <c r="C96" i="4"/>
  <c r="B95" i="4"/>
  <c r="C95" i="4"/>
  <c r="D95" i="4"/>
  <c r="I95" i="4" s="1"/>
  <c r="J95" i="4" s="1"/>
  <c r="B95" i="7" s="1"/>
  <c r="B95" i="8" s="1"/>
  <c r="D94" i="4"/>
  <c r="I94" i="4" s="1"/>
  <c r="J94" i="4" s="1"/>
  <c r="B94" i="7" s="1"/>
  <c r="B94" i="8" s="1"/>
  <c r="B94" i="4"/>
  <c r="C94" i="4"/>
  <c r="B93" i="4"/>
  <c r="C93" i="4"/>
  <c r="D93" i="4"/>
  <c r="I93" i="4" s="1"/>
  <c r="J93" i="4" s="1"/>
  <c r="B93" i="7" s="1"/>
  <c r="B93" i="8" s="1"/>
  <c r="D92" i="4"/>
  <c r="I92" i="4" s="1"/>
  <c r="J92" i="4" s="1"/>
  <c r="B92" i="7" s="1"/>
  <c r="B92" i="8" s="1"/>
  <c r="B92" i="4"/>
  <c r="C92" i="4"/>
  <c r="B91" i="4"/>
  <c r="C91" i="4"/>
  <c r="D91" i="4"/>
  <c r="I91" i="4" s="1"/>
  <c r="J91" i="4" s="1"/>
  <c r="B91" i="7" s="1"/>
  <c r="B91" i="8" s="1"/>
  <c r="F82" i="8"/>
  <c r="C82" i="8"/>
  <c r="D82" i="8" s="1"/>
  <c r="E82" i="8"/>
  <c r="F83" i="8"/>
  <c r="C83" i="8"/>
  <c r="D83" i="8" s="1"/>
  <c r="E83" i="8"/>
  <c r="F84" i="8"/>
  <c r="E84" i="8"/>
  <c r="C84" i="8"/>
  <c r="D84" i="8" s="1"/>
  <c r="F85" i="8"/>
  <c r="C85" i="8"/>
  <c r="D85" i="8" s="1"/>
  <c r="E85" i="8"/>
  <c r="F86" i="8"/>
  <c r="C86" i="8"/>
  <c r="D86" i="8" s="1"/>
  <c r="E86" i="8"/>
  <c r="F87" i="8"/>
  <c r="C87" i="8"/>
  <c r="D87" i="8" s="1"/>
  <c r="E87" i="8"/>
  <c r="F88" i="8"/>
  <c r="E88" i="8"/>
  <c r="C88" i="8"/>
  <c r="D88" i="8" s="1"/>
  <c r="B99" i="7"/>
  <c r="C99" i="8" s="1"/>
  <c r="B99" i="4"/>
  <c r="B99" i="3"/>
  <c r="A100" i="7"/>
  <c r="A100" i="8" s="1"/>
  <c r="A100" i="3"/>
  <c r="A100" i="4" s="1"/>
  <c r="A101" i="7"/>
  <c r="A101" i="8" s="1"/>
  <c r="A101" i="3"/>
  <c r="A101" i="4" s="1"/>
  <c r="A102" i="7"/>
  <c r="A102" i="8" s="1"/>
  <c r="A102" i="3"/>
  <c r="A102" i="4" s="1"/>
  <c r="A103" i="7"/>
  <c r="A103" i="8" s="1"/>
  <c r="A103" i="3"/>
  <c r="A103" i="4" s="1"/>
  <c r="A104" i="7"/>
  <c r="A104" i="8" s="1"/>
  <c r="A104" i="3"/>
  <c r="A104" i="4" s="1"/>
  <c r="A105" i="7"/>
  <c r="A105" i="8" s="1"/>
  <c r="A105" i="3"/>
  <c r="A105" i="4" s="1"/>
  <c r="A106" i="7"/>
  <c r="A106" i="8" s="1"/>
  <c r="A106" i="3"/>
  <c r="A106" i="4" s="1"/>
  <c r="E12" i="8"/>
  <c r="F12" i="8"/>
  <c r="C12" i="8"/>
  <c r="D12" i="8" s="1"/>
  <c r="B10" i="7"/>
  <c r="B10" i="8" s="1"/>
  <c r="C10" i="8" s="1"/>
  <c r="D10" i="8" s="1"/>
  <c r="A124" i="2" l="1"/>
  <c r="A123" i="2"/>
  <c r="A122" i="2"/>
  <c r="A121" i="2"/>
  <c r="A120" i="2"/>
  <c r="A119" i="2"/>
  <c r="A118" i="2"/>
  <c r="B117" i="2"/>
  <c r="C106" i="4"/>
  <c r="B106" i="4"/>
  <c r="D106" i="4"/>
  <c r="I106" i="4" s="1"/>
  <c r="J106" i="4" s="1"/>
  <c r="B106" i="7" s="1"/>
  <c r="B106" i="8" s="1"/>
  <c r="D105" i="4"/>
  <c r="I105" i="4" s="1"/>
  <c r="J105" i="4" s="1"/>
  <c r="B105" i="7" s="1"/>
  <c r="B105" i="8" s="1"/>
  <c r="B105" i="4"/>
  <c r="C105" i="4"/>
  <c r="C104" i="4"/>
  <c r="B104" i="4"/>
  <c r="D104" i="4"/>
  <c r="I104" i="4" s="1"/>
  <c r="J104" i="4" s="1"/>
  <c r="B104" i="7" s="1"/>
  <c r="B104" i="8" s="1"/>
  <c r="D103" i="4"/>
  <c r="I103" i="4" s="1"/>
  <c r="J103" i="4" s="1"/>
  <c r="B103" i="7" s="1"/>
  <c r="B103" i="8" s="1"/>
  <c r="B103" i="4"/>
  <c r="C103" i="4"/>
  <c r="C102" i="4"/>
  <c r="B102" i="4"/>
  <c r="D102" i="4"/>
  <c r="I102" i="4" s="1"/>
  <c r="J102" i="4" s="1"/>
  <c r="B102" i="7" s="1"/>
  <c r="B102" i="8" s="1"/>
  <c r="B101" i="4"/>
  <c r="C101" i="4"/>
  <c r="D101" i="4"/>
  <c r="I101" i="4" s="1"/>
  <c r="J101" i="4" s="1"/>
  <c r="B101" i="7" s="1"/>
  <c r="B101" i="8" s="1"/>
  <c r="B100" i="4"/>
  <c r="C100" i="4"/>
  <c r="D100" i="4"/>
  <c r="I100" i="4" s="1"/>
  <c r="J100" i="4" s="1"/>
  <c r="B100" i="7" s="1"/>
  <c r="B100" i="8" s="1"/>
  <c r="F91" i="8"/>
  <c r="C91" i="8"/>
  <c r="D91" i="8" s="1"/>
  <c r="E91" i="8"/>
  <c r="F92" i="8"/>
  <c r="C92" i="8"/>
  <c r="D92" i="8" s="1"/>
  <c r="E92" i="8"/>
  <c r="F93" i="8"/>
  <c r="C93" i="8"/>
  <c r="D93" i="8" s="1"/>
  <c r="E93" i="8"/>
  <c r="F94" i="8"/>
  <c r="E94" i="8"/>
  <c r="C94" i="8"/>
  <c r="D94" i="8" s="1"/>
  <c r="F95" i="8"/>
  <c r="C95" i="8"/>
  <c r="D95" i="8" s="1"/>
  <c r="E95" i="8"/>
  <c r="F96" i="8"/>
  <c r="C96" i="8"/>
  <c r="D96" i="8" s="1"/>
  <c r="E96" i="8"/>
  <c r="F97" i="8"/>
  <c r="C97" i="8"/>
  <c r="D97" i="8" s="1"/>
  <c r="E97" i="8"/>
  <c r="B108" i="7"/>
  <c r="C108" i="8" s="1"/>
  <c r="B108" i="4"/>
  <c r="B108" i="3"/>
  <c r="A109" i="7"/>
  <c r="A109" i="8" s="1"/>
  <c r="A109" i="3"/>
  <c r="A109" i="4" s="1"/>
  <c r="A110" i="7"/>
  <c r="A110" i="8" s="1"/>
  <c r="A110" i="3"/>
  <c r="A110" i="4" s="1"/>
  <c r="A111" i="7"/>
  <c r="A111" i="8" s="1"/>
  <c r="A111" i="3"/>
  <c r="A111" i="4" s="1"/>
  <c r="A112" i="7"/>
  <c r="A112" i="8" s="1"/>
  <c r="A112" i="3"/>
  <c r="A112" i="4" s="1"/>
  <c r="A113" i="7"/>
  <c r="A113" i="8" s="1"/>
  <c r="A113" i="3"/>
  <c r="A113" i="4" s="1"/>
  <c r="A114" i="7"/>
  <c r="A114" i="8" s="1"/>
  <c r="A114" i="3"/>
  <c r="A114" i="4" s="1"/>
  <c r="A115" i="7"/>
  <c r="A115" i="8" s="1"/>
  <c r="A115" i="3"/>
  <c r="A115" i="4" s="1"/>
  <c r="F10" i="8"/>
  <c r="E10" i="8"/>
  <c r="A133" i="2" l="1"/>
  <c r="A132" i="2"/>
  <c r="A131" i="2"/>
  <c r="A130" i="2"/>
  <c r="A129" i="2"/>
  <c r="A128" i="2"/>
  <c r="A127" i="2"/>
  <c r="B126" i="2"/>
  <c r="C115" i="4"/>
  <c r="D115" i="4"/>
  <c r="I115" i="4" s="1"/>
  <c r="J115" i="4" s="1"/>
  <c r="B115" i="7" s="1"/>
  <c r="B115" i="8" s="1"/>
  <c r="B115" i="4"/>
  <c r="B114" i="4"/>
  <c r="D114" i="4"/>
  <c r="I114" i="4" s="1"/>
  <c r="J114" i="4" s="1"/>
  <c r="B114" i="7" s="1"/>
  <c r="B114" i="8" s="1"/>
  <c r="C114" i="4"/>
  <c r="C113" i="4"/>
  <c r="B113" i="4"/>
  <c r="D113" i="4"/>
  <c r="I113" i="4" s="1"/>
  <c r="J113" i="4" s="1"/>
  <c r="B113" i="7" s="1"/>
  <c r="B113" i="8" s="1"/>
  <c r="B112" i="4"/>
  <c r="D112" i="4"/>
  <c r="I112" i="4" s="1"/>
  <c r="J112" i="4" s="1"/>
  <c r="B112" i="7" s="1"/>
  <c r="B112" i="8" s="1"/>
  <c r="C112" i="4"/>
  <c r="C111" i="4"/>
  <c r="B111" i="4"/>
  <c r="D111" i="4"/>
  <c r="I111" i="4" s="1"/>
  <c r="J111" i="4" s="1"/>
  <c r="B111" i="7" s="1"/>
  <c r="B111" i="8" s="1"/>
  <c r="B110" i="4"/>
  <c r="D110" i="4"/>
  <c r="I110" i="4" s="1"/>
  <c r="J110" i="4" s="1"/>
  <c r="B110" i="7" s="1"/>
  <c r="B110" i="8" s="1"/>
  <c r="C110" i="4"/>
  <c r="C109" i="4"/>
  <c r="B109" i="4"/>
  <c r="D109" i="4"/>
  <c r="I109" i="4" s="1"/>
  <c r="J109" i="4" s="1"/>
  <c r="B109" i="7" s="1"/>
  <c r="B109" i="8" s="1"/>
  <c r="F100" i="8"/>
  <c r="C100" i="8"/>
  <c r="D100" i="8" s="1"/>
  <c r="E100" i="8"/>
  <c r="F101" i="8"/>
  <c r="C101" i="8"/>
  <c r="D101" i="8" s="1"/>
  <c r="E101" i="8"/>
  <c r="F102" i="8"/>
  <c r="C102" i="8"/>
  <c r="D102" i="8" s="1"/>
  <c r="E102" i="8"/>
  <c r="F103" i="8"/>
  <c r="C103" i="8"/>
  <c r="D103" i="8" s="1"/>
  <c r="E103" i="8"/>
  <c r="F104" i="8"/>
  <c r="C104" i="8"/>
  <c r="D104" i="8" s="1"/>
  <c r="E104" i="8"/>
  <c r="F105" i="8"/>
  <c r="C105" i="8"/>
  <c r="D105" i="8" s="1"/>
  <c r="E105" i="8"/>
  <c r="F106" i="8"/>
  <c r="C106" i="8"/>
  <c r="D106" i="8" s="1"/>
  <c r="E106" i="8"/>
  <c r="B117" i="7"/>
  <c r="C117" i="8" s="1"/>
  <c r="B117" i="4"/>
  <c r="B117" i="3"/>
  <c r="A118" i="7"/>
  <c r="A118" i="8" s="1"/>
  <c r="A118" i="3"/>
  <c r="A118" i="4" s="1"/>
  <c r="A119" i="7"/>
  <c r="A119" i="8" s="1"/>
  <c r="A119" i="3"/>
  <c r="A119" i="4" s="1"/>
  <c r="A120" i="7"/>
  <c r="A120" i="8" s="1"/>
  <c r="A120" i="3"/>
  <c r="A120" i="4" s="1"/>
  <c r="A121" i="7"/>
  <c r="A121" i="8" s="1"/>
  <c r="A121" i="3"/>
  <c r="A121" i="4" s="1"/>
  <c r="A122" i="7"/>
  <c r="A122" i="8" s="1"/>
  <c r="A122" i="3"/>
  <c r="A122" i="4" s="1"/>
  <c r="A123" i="7"/>
  <c r="A123" i="8" s="1"/>
  <c r="A123" i="3"/>
  <c r="A123" i="4" s="1"/>
  <c r="A124" i="7"/>
  <c r="A124" i="8" s="1"/>
  <c r="A124" i="3"/>
  <c r="A124" i="4" s="1"/>
  <c r="A142" i="2" l="1"/>
  <c r="A141" i="2"/>
  <c r="A140" i="2"/>
  <c r="A139" i="2"/>
  <c r="A138" i="2"/>
  <c r="A137" i="2"/>
  <c r="A136" i="2"/>
  <c r="B135" i="2"/>
  <c r="B124" i="4"/>
  <c r="D124" i="4"/>
  <c r="I124" i="4" s="1"/>
  <c r="J124" i="4" s="1"/>
  <c r="B124" i="7" s="1"/>
  <c r="B124" i="8" s="1"/>
  <c r="C124" i="4"/>
  <c r="C123" i="4"/>
  <c r="B123" i="4"/>
  <c r="D123" i="4"/>
  <c r="I123" i="4" s="1"/>
  <c r="J123" i="4" s="1"/>
  <c r="B123" i="7" s="1"/>
  <c r="B123" i="8" s="1"/>
  <c r="B122" i="4"/>
  <c r="D122" i="4"/>
  <c r="I122" i="4" s="1"/>
  <c r="J122" i="4" s="1"/>
  <c r="B122" i="7" s="1"/>
  <c r="B122" i="8" s="1"/>
  <c r="C122" i="4"/>
  <c r="D121" i="4"/>
  <c r="I121" i="4" s="1"/>
  <c r="J121" i="4" s="1"/>
  <c r="B121" i="7" s="1"/>
  <c r="B121" i="8" s="1"/>
  <c r="C121" i="4"/>
  <c r="B121" i="4"/>
  <c r="B120" i="4"/>
  <c r="D120" i="4"/>
  <c r="I120" i="4" s="1"/>
  <c r="J120" i="4" s="1"/>
  <c r="B120" i="7" s="1"/>
  <c r="B120" i="8" s="1"/>
  <c r="C120" i="4"/>
  <c r="C119" i="4"/>
  <c r="D119" i="4"/>
  <c r="I119" i="4" s="1"/>
  <c r="J119" i="4" s="1"/>
  <c r="B119" i="7" s="1"/>
  <c r="B119" i="8" s="1"/>
  <c r="B119" i="4"/>
  <c r="B118" i="4"/>
  <c r="D118" i="4"/>
  <c r="I118" i="4" s="1"/>
  <c r="J118" i="4" s="1"/>
  <c r="B118" i="7" s="1"/>
  <c r="B118" i="8" s="1"/>
  <c r="C118" i="4"/>
  <c r="F109" i="8"/>
  <c r="C109" i="8"/>
  <c r="D109" i="8" s="1"/>
  <c r="E109" i="8"/>
  <c r="F110" i="8"/>
  <c r="C110" i="8"/>
  <c r="D110" i="8" s="1"/>
  <c r="E110" i="8"/>
  <c r="F111" i="8"/>
  <c r="C111" i="8"/>
  <c r="D111" i="8" s="1"/>
  <c r="E111" i="8"/>
  <c r="F112" i="8"/>
  <c r="C112" i="8"/>
  <c r="D112" i="8" s="1"/>
  <c r="E112" i="8"/>
  <c r="F113" i="8"/>
  <c r="C113" i="8"/>
  <c r="D113" i="8" s="1"/>
  <c r="E113" i="8"/>
  <c r="F114" i="8"/>
  <c r="C114" i="8"/>
  <c r="D114" i="8" s="1"/>
  <c r="E114" i="8"/>
  <c r="F115" i="8"/>
  <c r="C115" i="8"/>
  <c r="D115" i="8" s="1"/>
  <c r="E115" i="8"/>
  <c r="B126" i="7"/>
  <c r="C126" i="8" s="1"/>
  <c r="B126" i="4"/>
  <c r="B126" i="3"/>
  <c r="A127" i="7"/>
  <c r="A127" i="8" s="1"/>
  <c r="A127" i="3"/>
  <c r="A127" i="4" s="1"/>
  <c r="A128" i="7"/>
  <c r="A128" i="8" s="1"/>
  <c r="A128" i="3"/>
  <c r="A128" i="4" s="1"/>
  <c r="A129" i="7"/>
  <c r="A129" i="8" s="1"/>
  <c r="A129" i="3"/>
  <c r="A129" i="4" s="1"/>
  <c r="A130" i="7"/>
  <c r="A130" i="8" s="1"/>
  <c r="A130" i="3"/>
  <c r="A130" i="4" s="1"/>
  <c r="A131" i="7"/>
  <c r="A131" i="8" s="1"/>
  <c r="A131" i="3"/>
  <c r="A131" i="4" s="1"/>
  <c r="A132" i="7"/>
  <c r="A132" i="8" s="1"/>
  <c r="A132" i="3"/>
  <c r="A132" i="4" s="1"/>
  <c r="A133" i="7"/>
  <c r="A133" i="8" s="1"/>
  <c r="A133" i="3"/>
  <c r="A133" i="4" s="1"/>
  <c r="A151" i="2" l="1"/>
  <c r="A150" i="2"/>
  <c r="A149" i="2"/>
  <c r="A148" i="2"/>
  <c r="A147" i="2"/>
  <c r="A146" i="2"/>
  <c r="A145" i="2"/>
  <c r="B144" i="2"/>
  <c r="B133" i="4"/>
  <c r="C133" i="4"/>
  <c r="D133" i="4"/>
  <c r="I133" i="4" s="1"/>
  <c r="J133" i="4" s="1"/>
  <c r="B133" i="7" s="1"/>
  <c r="B133" i="8" s="1"/>
  <c r="B132" i="4"/>
  <c r="D132" i="4"/>
  <c r="I132" i="4" s="1"/>
  <c r="J132" i="4" s="1"/>
  <c r="B132" i="7" s="1"/>
  <c r="B132" i="8" s="1"/>
  <c r="C132" i="4"/>
  <c r="C131" i="4"/>
  <c r="B131" i="4"/>
  <c r="D131" i="4"/>
  <c r="I131" i="4" s="1"/>
  <c r="J131" i="4" s="1"/>
  <c r="B131" i="7" s="1"/>
  <c r="B131" i="8" s="1"/>
  <c r="B130" i="4"/>
  <c r="D130" i="4"/>
  <c r="I130" i="4" s="1"/>
  <c r="J130" i="4" s="1"/>
  <c r="B130" i="7" s="1"/>
  <c r="B130" i="8" s="1"/>
  <c r="C130" i="4"/>
  <c r="C129" i="4"/>
  <c r="B129" i="4"/>
  <c r="D129" i="4"/>
  <c r="I129" i="4" s="1"/>
  <c r="J129" i="4" s="1"/>
  <c r="B129" i="7" s="1"/>
  <c r="B129" i="8" s="1"/>
  <c r="B128" i="4"/>
  <c r="D128" i="4"/>
  <c r="I128" i="4" s="1"/>
  <c r="J128" i="4" s="1"/>
  <c r="B128" i="7" s="1"/>
  <c r="B128" i="8" s="1"/>
  <c r="C128" i="4"/>
  <c r="D127" i="4"/>
  <c r="I127" i="4" s="1"/>
  <c r="J127" i="4" s="1"/>
  <c r="B127" i="7" s="1"/>
  <c r="B127" i="8" s="1"/>
  <c r="C127" i="4"/>
  <c r="B127" i="4"/>
  <c r="F118" i="8"/>
  <c r="C118" i="8"/>
  <c r="D118" i="8" s="1"/>
  <c r="E118" i="8"/>
  <c r="F119" i="8"/>
  <c r="C119" i="8"/>
  <c r="D119" i="8" s="1"/>
  <c r="E119" i="8"/>
  <c r="F120" i="8"/>
  <c r="C120" i="8"/>
  <c r="D120" i="8" s="1"/>
  <c r="E120" i="8"/>
  <c r="F121" i="8"/>
  <c r="C121" i="8"/>
  <c r="D121" i="8" s="1"/>
  <c r="E121" i="8"/>
  <c r="F122" i="8"/>
  <c r="C122" i="8"/>
  <c r="D122" i="8" s="1"/>
  <c r="E122" i="8"/>
  <c r="F123" i="8"/>
  <c r="C123" i="8"/>
  <c r="D123" i="8" s="1"/>
  <c r="E123" i="8"/>
  <c r="F124" i="8"/>
  <c r="C124" i="8"/>
  <c r="D124" i="8" s="1"/>
  <c r="E124" i="8"/>
  <c r="B135" i="7"/>
  <c r="C135" i="8" s="1"/>
  <c r="B135" i="4"/>
  <c r="B135" i="3"/>
  <c r="A136" i="7"/>
  <c r="A136" i="8" s="1"/>
  <c r="A136" i="3"/>
  <c r="A136" i="4" s="1"/>
  <c r="A137" i="7"/>
  <c r="A137" i="8" s="1"/>
  <c r="A137" i="3"/>
  <c r="A137" i="4" s="1"/>
  <c r="A138" i="7"/>
  <c r="A138" i="8" s="1"/>
  <c r="A138" i="3"/>
  <c r="A138" i="4" s="1"/>
  <c r="A139" i="7"/>
  <c r="A139" i="8" s="1"/>
  <c r="A139" i="3"/>
  <c r="A139" i="4" s="1"/>
  <c r="A140" i="7"/>
  <c r="A140" i="8" s="1"/>
  <c r="A140" i="3"/>
  <c r="A140" i="4" s="1"/>
  <c r="A141" i="7"/>
  <c r="A141" i="8" s="1"/>
  <c r="A141" i="3"/>
  <c r="A141" i="4" s="1"/>
  <c r="A142" i="7"/>
  <c r="A142" i="8" s="1"/>
  <c r="A142" i="3"/>
  <c r="A142" i="4" s="1"/>
  <c r="A160" i="2" l="1"/>
  <c r="A159" i="2"/>
  <c r="A158" i="2"/>
  <c r="A157" i="2"/>
  <c r="A156" i="2"/>
  <c r="A155" i="2"/>
  <c r="A154" i="2"/>
  <c r="B153" i="2"/>
  <c r="B142" i="4"/>
  <c r="D142" i="4"/>
  <c r="I142" i="4" s="1"/>
  <c r="J142" i="4" s="1"/>
  <c r="B142" i="7" s="1"/>
  <c r="B142" i="8" s="1"/>
  <c r="C142" i="4"/>
  <c r="C141" i="4"/>
  <c r="B141" i="4"/>
  <c r="D141" i="4"/>
  <c r="I141" i="4" s="1"/>
  <c r="J141" i="4" s="1"/>
  <c r="B141" i="7" s="1"/>
  <c r="B141" i="8" s="1"/>
  <c r="B140" i="4"/>
  <c r="D140" i="4"/>
  <c r="I140" i="4" s="1"/>
  <c r="J140" i="4" s="1"/>
  <c r="B140" i="7" s="1"/>
  <c r="B140" i="8" s="1"/>
  <c r="C140" i="4"/>
  <c r="B139" i="4"/>
  <c r="C139" i="4"/>
  <c r="D139" i="4"/>
  <c r="I139" i="4" s="1"/>
  <c r="J139" i="4" s="1"/>
  <c r="B139" i="7" s="1"/>
  <c r="B139" i="8" s="1"/>
  <c r="D138" i="4"/>
  <c r="I138" i="4" s="1"/>
  <c r="J138" i="4" s="1"/>
  <c r="B138" i="7" s="1"/>
  <c r="B138" i="8" s="1"/>
  <c r="C138" i="4"/>
  <c r="B138" i="4"/>
  <c r="B137" i="4"/>
  <c r="C137" i="4"/>
  <c r="D137" i="4"/>
  <c r="I137" i="4" s="1"/>
  <c r="J137" i="4" s="1"/>
  <c r="B137" i="7" s="1"/>
  <c r="B137" i="8" s="1"/>
  <c r="D136" i="4"/>
  <c r="I136" i="4" s="1"/>
  <c r="J136" i="4" s="1"/>
  <c r="B136" i="7" s="1"/>
  <c r="B136" i="8" s="1"/>
  <c r="C136" i="4"/>
  <c r="B136" i="4"/>
  <c r="F127" i="8"/>
  <c r="C127" i="8"/>
  <c r="D127" i="8" s="1"/>
  <c r="E127" i="8"/>
  <c r="F128" i="8"/>
  <c r="C128" i="8"/>
  <c r="D128" i="8" s="1"/>
  <c r="E128" i="8"/>
  <c r="F129" i="8"/>
  <c r="C129" i="8"/>
  <c r="D129" i="8" s="1"/>
  <c r="E129" i="8"/>
  <c r="F130" i="8"/>
  <c r="C130" i="8"/>
  <c r="D130" i="8" s="1"/>
  <c r="E130" i="8"/>
  <c r="F131" i="8"/>
  <c r="C131" i="8"/>
  <c r="D131" i="8" s="1"/>
  <c r="E131" i="8"/>
  <c r="F132" i="8"/>
  <c r="C132" i="8"/>
  <c r="D132" i="8" s="1"/>
  <c r="E132" i="8"/>
  <c r="F133" i="8"/>
  <c r="C133" i="8"/>
  <c r="D133" i="8" s="1"/>
  <c r="E133" i="8"/>
  <c r="B144" i="7"/>
  <c r="C144" i="8" s="1"/>
  <c r="B144" i="4"/>
  <c r="B144" i="3"/>
  <c r="A145" i="7"/>
  <c r="A145" i="8" s="1"/>
  <c r="A145" i="3"/>
  <c r="A145" i="4" s="1"/>
  <c r="A146" i="7"/>
  <c r="A146" i="8" s="1"/>
  <c r="A146" i="3"/>
  <c r="A146" i="4" s="1"/>
  <c r="A147" i="7"/>
  <c r="A147" i="8" s="1"/>
  <c r="A147" i="3"/>
  <c r="A147" i="4" s="1"/>
  <c r="A148" i="7"/>
  <c r="A148" i="8" s="1"/>
  <c r="A148" i="3"/>
  <c r="A148" i="4" s="1"/>
  <c r="A149" i="7"/>
  <c r="A149" i="8" s="1"/>
  <c r="A149" i="3"/>
  <c r="A149" i="4" s="1"/>
  <c r="A150" i="7"/>
  <c r="A150" i="8" s="1"/>
  <c r="A150" i="3"/>
  <c r="A150" i="4" s="1"/>
  <c r="A151" i="7"/>
  <c r="A151" i="8" s="1"/>
  <c r="A151" i="3"/>
  <c r="A151" i="4" s="1"/>
  <c r="A169" i="2" l="1"/>
  <c r="A168" i="2"/>
  <c r="A167" i="2"/>
  <c r="A166" i="2"/>
  <c r="A165" i="2"/>
  <c r="A164" i="2"/>
  <c r="A163" i="2"/>
  <c r="B162" i="2"/>
  <c r="B151" i="4"/>
  <c r="C151" i="4"/>
  <c r="D151" i="4"/>
  <c r="I151" i="4" s="1"/>
  <c r="J151" i="4" s="1"/>
  <c r="B151" i="7" s="1"/>
  <c r="B151" i="8" s="1"/>
  <c r="B150" i="4"/>
  <c r="D150" i="4"/>
  <c r="I150" i="4" s="1"/>
  <c r="J150" i="4" s="1"/>
  <c r="B150" i="7" s="1"/>
  <c r="B150" i="8" s="1"/>
  <c r="C150" i="4"/>
  <c r="D149" i="4"/>
  <c r="I149" i="4" s="1"/>
  <c r="J149" i="4" s="1"/>
  <c r="B149" i="7" s="1"/>
  <c r="B149" i="8" s="1"/>
  <c r="B149" i="4"/>
  <c r="C149" i="4"/>
  <c r="D148" i="4"/>
  <c r="I148" i="4" s="1"/>
  <c r="J148" i="4" s="1"/>
  <c r="B148" i="7" s="1"/>
  <c r="B148" i="8" s="1"/>
  <c r="C148" i="4"/>
  <c r="B148" i="4"/>
  <c r="D147" i="4"/>
  <c r="I147" i="4" s="1"/>
  <c r="J147" i="4" s="1"/>
  <c r="B147" i="7" s="1"/>
  <c r="B147" i="8" s="1"/>
  <c r="B147" i="4"/>
  <c r="C147" i="4"/>
  <c r="B146" i="4"/>
  <c r="D146" i="4"/>
  <c r="I146" i="4" s="1"/>
  <c r="J146" i="4" s="1"/>
  <c r="B146" i="7" s="1"/>
  <c r="B146" i="8" s="1"/>
  <c r="C146" i="4"/>
  <c r="D145" i="4"/>
  <c r="I145" i="4" s="1"/>
  <c r="J145" i="4" s="1"/>
  <c r="B145" i="7" s="1"/>
  <c r="B145" i="8" s="1"/>
  <c r="B145" i="4"/>
  <c r="C145" i="4"/>
  <c r="F136" i="8"/>
  <c r="C136" i="8"/>
  <c r="D136" i="8" s="1"/>
  <c r="E136" i="8"/>
  <c r="F137" i="8"/>
  <c r="C137" i="8"/>
  <c r="D137" i="8" s="1"/>
  <c r="E137" i="8"/>
  <c r="F138" i="8"/>
  <c r="C138" i="8"/>
  <c r="D138" i="8" s="1"/>
  <c r="E138" i="8"/>
  <c r="F139" i="8"/>
  <c r="C139" i="8"/>
  <c r="D139" i="8" s="1"/>
  <c r="E139" i="8"/>
  <c r="F140" i="8"/>
  <c r="C140" i="8"/>
  <c r="D140" i="8" s="1"/>
  <c r="E140" i="8"/>
  <c r="F141" i="8"/>
  <c r="C141" i="8"/>
  <c r="D141" i="8" s="1"/>
  <c r="E141" i="8"/>
  <c r="F142" i="8"/>
  <c r="C142" i="8"/>
  <c r="D142" i="8" s="1"/>
  <c r="E142" i="8"/>
  <c r="B153" i="7"/>
  <c r="C153" i="8" s="1"/>
  <c r="B153" i="4"/>
  <c r="B153" i="3"/>
  <c r="A154" i="7"/>
  <c r="A154" i="8" s="1"/>
  <c r="A154" i="3"/>
  <c r="A154" i="4" s="1"/>
  <c r="A155" i="7"/>
  <c r="A155" i="8" s="1"/>
  <c r="A155" i="3"/>
  <c r="A155" i="4" s="1"/>
  <c r="A156" i="7"/>
  <c r="A156" i="8" s="1"/>
  <c r="A156" i="3"/>
  <c r="A156" i="4" s="1"/>
  <c r="A157" i="7"/>
  <c r="A157" i="8" s="1"/>
  <c r="A157" i="3"/>
  <c r="A157" i="4" s="1"/>
  <c r="A158" i="7"/>
  <c r="A158" i="8" s="1"/>
  <c r="A158" i="3"/>
  <c r="A158" i="4" s="1"/>
  <c r="A159" i="7"/>
  <c r="A159" i="8" s="1"/>
  <c r="A159" i="3"/>
  <c r="A159" i="4" s="1"/>
  <c r="A160" i="7"/>
  <c r="A160" i="8" s="1"/>
  <c r="A160" i="3"/>
  <c r="A160" i="4" s="1"/>
  <c r="A178" i="2" l="1"/>
  <c r="A177" i="2"/>
  <c r="A176" i="2"/>
  <c r="A175" i="2"/>
  <c r="A174" i="2"/>
  <c r="A173" i="2"/>
  <c r="A172" i="2"/>
  <c r="B171" i="2"/>
  <c r="B160" i="4"/>
  <c r="D160" i="4"/>
  <c r="I160" i="4" s="1"/>
  <c r="J160" i="4" s="1"/>
  <c r="B160" i="7" s="1"/>
  <c r="B160" i="8" s="1"/>
  <c r="C160" i="4"/>
  <c r="C159" i="4"/>
  <c r="B159" i="4"/>
  <c r="D159" i="4"/>
  <c r="I159" i="4" s="1"/>
  <c r="J159" i="4" s="1"/>
  <c r="B159" i="7" s="1"/>
  <c r="B159" i="8" s="1"/>
  <c r="D158" i="4"/>
  <c r="I158" i="4" s="1"/>
  <c r="J158" i="4" s="1"/>
  <c r="B158" i="7" s="1"/>
  <c r="B158" i="8" s="1"/>
  <c r="C158" i="4"/>
  <c r="B158" i="4"/>
  <c r="C157" i="4"/>
  <c r="B157" i="4"/>
  <c r="D157" i="4"/>
  <c r="I157" i="4" s="1"/>
  <c r="J157" i="4" s="1"/>
  <c r="B157" i="7" s="1"/>
  <c r="B157" i="8" s="1"/>
  <c r="B156" i="4"/>
  <c r="D156" i="4"/>
  <c r="I156" i="4" s="1"/>
  <c r="J156" i="4" s="1"/>
  <c r="B156" i="7" s="1"/>
  <c r="B156" i="8" s="1"/>
  <c r="C156" i="4"/>
  <c r="C155" i="4"/>
  <c r="B155" i="4"/>
  <c r="D155" i="4"/>
  <c r="I155" i="4" s="1"/>
  <c r="J155" i="4" s="1"/>
  <c r="B155" i="7" s="1"/>
  <c r="B155" i="8" s="1"/>
  <c r="B154" i="4"/>
  <c r="D154" i="4"/>
  <c r="I154" i="4" s="1"/>
  <c r="J154" i="4" s="1"/>
  <c r="B154" i="7" s="1"/>
  <c r="B154" i="8" s="1"/>
  <c r="C154" i="4"/>
  <c r="F145" i="8"/>
  <c r="C145" i="8"/>
  <c r="D145" i="8" s="1"/>
  <c r="E145" i="8"/>
  <c r="F146" i="8"/>
  <c r="C146" i="8"/>
  <c r="D146" i="8" s="1"/>
  <c r="E146" i="8"/>
  <c r="F147" i="8"/>
  <c r="C147" i="8"/>
  <c r="D147" i="8" s="1"/>
  <c r="E147" i="8"/>
  <c r="F148" i="8"/>
  <c r="C148" i="8"/>
  <c r="D148" i="8" s="1"/>
  <c r="E148" i="8"/>
  <c r="F149" i="8"/>
  <c r="C149" i="8"/>
  <c r="D149" i="8" s="1"/>
  <c r="E149" i="8"/>
  <c r="F150" i="8"/>
  <c r="C150" i="8"/>
  <c r="D150" i="8" s="1"/>
  <c r="E150" i="8"/>
  <c r="F151" i="8"/>
  <c r="C151" i="8"/>
  <c r="D151" i="8" s="1"/>
  <c r="E151" i="8"/>
  <c r="B162" i="7"/>
  <c r="C162" i="8" s="1"/>
  <c r="B162" i="4"/>
  <c r="B162" i="3"/>
  <c r="A163" i="7"/>
  <c r="A163" i="8" s="1"/>
  <c r="A163" i="3"/>
  <c r="A163" i="4" s="1"/>
  <c r="A164" i="7"/>
  <c r="A164" i="8" s="1"/>
  <c r="A164" i="3"/>
  <c r="A164" i="4" s="1"/>
  <c r="A165" i="7"/>
  <c r="A165" i="8" s="1"/>
  <c r="A165" i="3"/>
  <c r="A165" i="4" s="1"/>
  <c r="A166" i="7"/>
  <c r="A166" i="8" s="1"/>
  <c r="A166" i="3"/>
  <c r="A166" i="4" s="1"/>
  <c r="A167" i="7"/>
  <c r="A167" i="8" s="1"/>
  <c r="A167" i="3"/>
  <c r="A167" i="4" s="1"/>
  <c r="A168" i="7"/>
  <c r="A168" i="8" s="1"/>
  <c r="A168" i="3"/>
  <c r="A168" i="4" s="1"/>
  <c r="A169" i="7"/>
  <c r="A169" i="8" s="1"/>
  <c r="A169" i="3"/>
  <c r="A169" i="4" s="1"/>
  <c r="A187" i="2" l="1"/>
  <c r="A186" i="2"/>
  <c r="A185" i="2"/>
  <c r="A184" i="2"/>
  <c r="A183" i="2"/>
  <c r="A182" i="2"/>
  <c r="A181" i="2"/>
  <c r="B180" i="2"/>
  <c r="B169" i="4"/>
  <c r="D169" i="4"/>
  <c r="I169" i="4" s="1"/>
  <c r="J169" i="4" s="1"/>
  <c r="B169" i="7" s="1"/>
  <c r="B169" i="8" s="1"/>
  <c r="C169" i="4"/>
  <c r="D168" i="4"/>
  <c r="I168" i="4" s="1"/>
  <c r="J168" i="4" s="1"/>
  <c r="B168" i="7" s="1"/>
  <c r="B168" i="8" s="1"/>
  <c r="C168" i="4"/>
  <c r="B168" i="4"/>
  <c r="B167" i="4"/>
  <c r="D167" i="4"/>
  <c r="I167" i="4" s="1"/>
  <c r="J167" i="4" s="1"/>
  <c r="B167" i="7" s="1"/>
  <c r="B167" i="8" s="1"/>
  <c r="C167" i="4"/>
  <c r="B166" i="4"/>
  <c r="D166" i="4"/>
  <c r="I166" i="4" s="1"/>
  <c r="J166" i="4" s="1"/>
  <c r="B166" i="7" s="1"/>
  <c r="B166" i="8" s="1"/>
  <c r="C166" i="4"/>
  <c r="B165" i="4"/>
  <c r="D165" i="4"/>
  <c r="I165" i="4" s="1"/>
  <c r="J165" i="4" s="1"/>
  <c r="B165" i="7" s="1"/>
  <c r="B165" i="8" s="1"/>
  <c r="C165" i="4"/>
  <c r="B164" i="4"/>
  <c r="D164" i="4"/>
  <c r="I164" i="4" s="1"/>
  <c r="J164" i="4" s="1"/>
  <c r="B164" i="7" s="1"/>
  <c r="B164" i="8" s="1"/>
  <c r="C164" i="4"/>
  <c r="B163" i="4"/>
  <c r="D163" i="4"/>
  <c r="I163" i="4" s="1"/>
  <c r="J163" i="4" s="1"/>
  <c r="B163" i="7" s="1"/>
  <c r="B163" i="8" s="1"/>
  <c r="C163" i="4"/>
  <c r="F154" i="8"/>
  <c r="C154" i="8"/>
  <c r="D154" i="8" s="1"/>
  <c r="E154" i="8"/>
  <c r="F155" i="8"/>
  <c r="C155" i="8"/>
  <c r="D155" i="8" s="1"/>
  <c r="E155" i="8"/>
  <c r="F156" i="8"/>
  <c r="C156" i="8"/>
  <c r="D156" i="8" s="1"/>
  <c r="E156" i="8"/>
  <c r="F157" i="8"/>
  <c r="C157" i="8"/>
  <c r="D157" i="8" s="1"/>
  <c r="E157" i="8"/>
  <c r="F158" i="8"/>
  <c r="C158" i="8"/>
  <c r="D158" i="8" s="1"/>
  <c r="E158" i="8"/>
  <c r="F159" i="8"/>
  <c r="C159" i="8"/>
  <c r="D159" i="8" s="1"/>
  <c r="E159" i="8"/>
  <c r="F160" i="8"/>
  <c r="C160" i="8"/>
  <c r="D160" i="8" s="1"/>
  <c r="E160" i="8"/>
  <c r="B171" i="7"/>
  <c r="C171" i="8" s="1"/>
  <c r="B171" i="4"/>
  <c r="B171" i="3"/>
  <c r="A172" i="7"/>
  <c r="A172" i="8" s="1"/>
  <c r="A172" i="3"/>
  <c r="A172" i="4" s="1"/>
  <c r="A173" i="7"/>
  <c r="A173" i="8" s="1"/>
  <c r="A173" i="3"/>
  <c r="A173" i="4" s="1"/>
  <c r="A174" i="7"/>
  <c r="A174" i="8" s="1"/>
  <c r="A174" i="3"/>
  <c r="A174" i="4" s="1"/>
  <c r="A175" i="7"/>
  <c r="A175" i="8" s="1"/>
  <c r="A175" i="3"/>
  <c r="A175" i="4" s="1"/>
  <c r="A176" i="7"/>
  <c r="A176" i="8" s="1"/>
  <c r="A176" i="3"/>
  <c r="A176" i="4" s="1"/>
  <c r="A177" i="7"/>
  <c r="A177" i="8" s="1"/>
  <c r="A177" i="3"/>
  <c r="A177" i="4" s="1"/>
  <c r="A178" i="7"/>
  <c r="A178" i="8" s="1"/>
  <c r="A178" i="3"/>
  <c r="A178" i="4" s="1"/>
  <c r="A196" i="2" l="1"/>
  <c r="A195" i="2"/>
  <c r="A194" i="2"/>
  <c r="A193" i="2"/>
  <c r="A192" i="2"/>
  <c r="A191" i="2"/>
  <c r="A190" i="2"/>
  <c r="B189" i="2"/>
  <c r="D178" i="4"/>
  <c r="I178" i="4" s="1"/>
  <c r="J178" i="4" s="1"/>
  <c r="B178" i="7" s="1"/>
  <c r="B178" i="8" s="1"/>
  <c r="C178" i="4"/>
  <c r="B178" i="4"/>
  <c r="B177" i="4"/>
  <c r="C177" i="4"/>
  <c r="D177" i="4"/>
  <c r="I177" i="4" s="1"/>
  <c r="J177" i="4" s="1"/>
  <c r="B177" i="7" s="1"/>
  <c r="B177" i="8" s="1"/>
  <c r="D176" i="4"/>
  <c r="I176" i="4" s="1"/>
  <c r="J176" i="4" s="1"/>
  <c r="B176" i="7" s="1"/>
  <c r="B176" i="8" s="1"/>
  <c r="C176" i="4"/>
  <c r="B176" i="4"/>
  <c r="B175" i="4"/>
  <c r="C175" i="4"/>
  <c r="D175" i="4"/>
  <c r="I175" i="4" s="1"/>
  <c r="J175" i="4" s="1"/>
  <c r="B175" i="7" s="1"/>
  <c r="B175" i="8" s="1"/>
  <c r="B174" i="4"/>
  <c r="D174" i="4"/>
  <c r="I174" i="4" s="1"/>
  <c r="J174" i="4" s="1"/>
  <c r="B174" i="7" s="1"/>
  <c r="B174" i="8" s="1"/>
  <c r="C174" i="4"/>
  <c r="B173" i="4"/>
  <c r="C173" i="4"/>
  <c r="D173" i="4"/>
  <c r="I173" i="4" s="1"/>
  <c r="J173" i="4" s="1"/>
  <c r="B173" i="7" s="1"/>
  <c r="B173" i="8" s="1"/>
  <c r="B172" i="4"/>
  <c r="D172" i="4"/>
  <c r="I172" i="4" s="1"/>
  <c r="J172" i="4" s="1"/>
  <c r="B172" i="7" s="1"/>
  <c r="B172" i="8" s="1"/>
  <c r="C172" i="4"/>
  <c r="F163" i="8"/>
  <c r="C163" i="8"/>
  <c r="D163" i="8" s="1"/>
  <c r="E163" i="8"/>
  <c r="F164" i="8"/>
  <c r="C164" i="8"/>
  <c r="D164" i="8" s="1"/>
  <c r="E164" i="8"/>
  <c r="F165" i="8"/>
  <c r="C165" i="8"/>
  <c r="D165" i="8" s="1"/>
  <c r="E165" i="8"/>
  <c r="F166" i="8"/>
  <c r="C166" i="8"/>
  <c r="D166" i="8" s="1"/>
  <c r="E166" i="8"/>
  <c r="F167" i="8"/>
  <c r="C167" i="8"/>
  <c r="D167" i="8" s="1"/>
  <c r="E167" i="8"/>
  <c r="F168" i="8"/>
  <c r="C168" i="8"/>
  <c r="D168" i="8" s="1"/>
  <c r="E168" i="8"/>
  <c r="E169" i="8"/>
  <c r="F169" i="8"/>
  <c r="C169" i="8"/>
  <c r="D169" i="8" s="1"/>
  <c r="B180" i="7"/>
  <c r="C180" i="8" s="1"/>
  <c r="B180" i="4"/>
  <c r="B180" i="3"/>
  <c r="A181" i="7"/>
  <c r="A181" i="8" s="1"/>
  <c r="A181" i="3"/>
  <c r="A181" i="4" s="1"/>
  <c r="A182" i="7"/>
  <c r="A182" i="8" s="1"/>
  <c r="A182" i="3"/>
  <c r="A182" i="4" s="1"/>
  <c r="A183" i="7"/>
  <c r="A183" i="8" s="1"/>
  <c r="A183" i="3"/>
  <c r="A183" i="4" s="1"/>
  <c r="A184" i="7"/>
  <c r="A184" i="8" s="1"/>
  <c r="A184" i="3"/>
  <c r="A184" i="4" s="1"/>
  <c r="A185" i="7"/>
  <c r="A185" i="8" s="1"/>
  <c r="A185" i="3"/>
  <c r="A185" i="4" s="1"/>
  <c r="A186" i="7"/>
  <c r="A186" i="8" s="1"/>
  <c r="A186" i="3"/>
  <c r="A186" i="4" s="1"/>
  <c r="A187" i="7"/>
  <c r="A187" i="8" s="1"/>
  <c r="A187" i="3"/>
  <c r="A187" i="4" s="1"/>
  <c r="A205" i="2" l="1"/>
  <c r="A204" i="2"/>
  <c r="A203" i="2"/>
  <c r="A202" i="2"/>
  <c r="A201" i="2"/>
  <c r="A200" i="2"/>
  <c r="A199" i="2"/>
  <c r="B198" i="2"/>
  <c r="B187" i="4"/>
  <c r="C187" i="4"/>
  <c r="D187" i="4"/>
  <c r="I187" i="4" s="1"/>
  <c r="J187" i="4" s="1"/>
  <c r="B187" i="7" s="1"/>
  <c r="B187" i="8" s="1"/>
  <c r="B186" i="4"/>
  <c r="D186" i="4"/>
  <c r="I186" i="4" s="1"/>
  <c r="J186" i="4" s="1"/>
  <c r="B186" i="7" s="1"/>
  <c r="B186" i="8" s="1"/>
  <c r="C186" i="4"/>
  <c r="B185" i="4"/>
  <c r="C185" i="4"/>
  <c r="D185" i="4"/>
  <c r="I185" i="4" s="1"/>
  <c r="J185" i="4" s="1"/>
  <c r="B185" i="7" s="1"/>
  <c r="B185" i="8" s="1"/>
  <c r="B184" i="4"/>
  <c r="D184" i="4"/>
  <c r="I184" i="4" s="1"/>
  <c r="J184" i="4" s="1"/>
  <c r="B184" i="7" s="1"/>
  <c r="B184" i="8" s="1"/>
  <c r="C184" i="4"/>
  <c r="B183" i="4"/>
  <c r="D183" i="4"/>
  <c r="I183" i="4" s="1"/>
  <c r="J183" i="4" s="1"/>
  <c r="B183" i="7" s="1"/>
  <c r="B183" i="8" s="1"/>
  <c r="C183" i="4"/>
  <c r="B182" i="4"/>
  <c r="D182" i="4"/>
  <c r="I182" i="4" s="1"/>
  <c r="J182" i="4" s="1"/>
  <c r="B182" i="7" s="1"/>
  <c r="B182" i="8" s="1"/>
  <c r="C182" i="4"/>
  <c r="B181" i="4"/>
  <c r="C181" i="4"/>
  <c r="D181" i="4"/>
  <c r="I181" i="4" s="1"/>
  <c r="J181" i="4" s="1"/>
  <c r="B181" i="7" s="1"/>
  <c r="B181" i="8" s="1"/>
  <c r="E172" i="8"/>
  <c r="F172" i="8"/>
  <c r="C172" i="8"/>
  <c r="D172" i="8" s="1"/>
  <c r="F173" i="8"/>
  <c r="C173" i="8"/>
  <c r="D173" i="8" s="1"/>
  <c r="E173" i="8"/>
  <c r="E174" i="8"/>
  <c r="F174" i="8"/>
  <c r="C174" i="8"/>
  <c r="D174" i="8" s="1"/>
  <c r="E175" i="8"/>
  <c r="F175" i="8"/>
  <c r="C175" i="8"/>
  <c r="D175" i="8" s="1"/>
  <c r="E176" i="8"/>
  <c r="F176" i="8"/>
  <c r="C176" i="8"/>
  <c r="D176" i="8" s="1"/>
  <c r="F177" i="8"/>
  <c r="C177" i="8"/>
  <c r="D177" i="8" s="1"/>
  <c r="E177" i="8"/>
  <c r="E178" i="8"/>
  <c r="F178" i="8"/>
  <c r="C178" i="8"/>
  <c r="D178" i="8" s="1"/>
  <c r="B189" i="7"/>
  <c r="C189" i="8" s="1"/>
  <c r="B189" i="4"/>
  <c r="B189" i="3"/>
  <c r="A190" i="7"/>
  <c r="A190" i="8" s="1"/>
  <c r="A190" i="3"/>
  <c r="A190" i="4" s="1"/>
  <c r="A191" i="7"/>
  <c r="A191" i="8" s="1"/>
  <c r="A191" i="3"/>
  <c r="A191" i="4" s="1"/>
  <c r="A192" i="7"/>
  <c r="A192" i="8" s="1"/>
  <c r="A192" i="3"/>
  <c r="A192" i="4" s="1"/>
  <c r="A193" i="7"/>
  <c r="A193" i="8" s="1"/>
  <c r="A193" i="3"/>
  <c r="A193" i="4" s="1"/>
  <c r="A194" i="7"/>
  <c r="A194" i="8" s="1"/>
  <c r="A194" i="3"/>
  <c r="A194" i="4" s="1"/>
  <c r="A195" i="7"/>
  <c r="A195" i="8" s="1"/>
  <c r="A195" i="3"/>
  <c r="A195" i="4" s="1"/>
  <c r="A196" i="7"/>
  <c r="A196" i="8" s="1"/>
  <c r="A196" i="3"/>
  <c r="A196" i="4" s="1"/>
  <c r="A214" i="2" l="1"/>
  <c r="A213" i="2"/>
  <c r="A212" i="2"/>
  <c r="A211" i="2"/>
  <c r="A210" i="2"/>
  <c r="A209" i="2"/>
  <c r="A208" i="2"/>
  <c r="B207" i="2"/>
  <c r="D196" i="4"/>
  <c r="I196" i="4" s="1"/>
  <c r="J196" i="4" s="1"/>
  <c r="B196" i="7" s="1"/>
  <c r="B196" i="8" s="1"/>
  <c r="C196" i="4"/>
  <c r="B196" i="4"/>
  <c r="D195" i="4"/>
  <c r="I195" i="4" s="1"/>
  <c r="J195" i="4" s="1"/>
  <c r="B195" i="7" s="1"/>
  <c r="B195" i="8" s="1"/>
  <c r="C195" i="4"/>
  <c r="B195" i="4"/>
  <c r="D194" i="4"/>
  <c r="I194" i="4" s="1"/>
  <c r="J194" i="4" s="1"/>
  <c r="B194" i="7" s="1"/>
  <c r="B194" i="8" s="1"/>
  <c r="C194" i="4"/>
  <c r="B194" i="4"/>
  <c r="C193" i="4"/>
  <c r="D193" i="4"/>
  <c r="I193" i="4" s="1"/>
  <c r="J193" i="4" s="1"/>
  <c r="B193" i="7" s="1"/>
  <c r="B193" i="8" s="1"/>
  <c r="B193" i="4"/>
  <c r="D192" i="4"/>
  <c r="I192" i="4" s="1"/>
  <c r="J192" i="4" s="1"/>
  <c r="B192" i="7" s="1"/>
  <c r="B192" i="8" s="1"/>
  <c r="C192" i="4"/>
  <c r="B192" i="4"/>
  <c r="C191" i="4"/>
  <c r="D191" i="4"/>
  <c r="I191" i="4" s="1"/>
  <c r="J191" i="4" s="1"/>
  <c r="B191" i="7" s="1"/>
  <c r="B191" i="8" s="1"/>
  <c r="B191" i="4"/>
  <c r="D190" i="4"/>
  <c r="I190" i="4" s="1"/>
  <c r="J190" i="4" s="1"/>
  <c r="B190" i="7" s="1"/>
  <c r="B190" i="8" s="1"/>
  <c r="C190" i="4"/>
  <c r="B190" i="4"/>
  <c r="E181" i="8"/>
  <c r="F181" i="8"/>
  <c r="C181" i="8"/>
  <c r="D181" i="8" s="1"/>
  <c r="E182" i="8"/>
  <c r="F182" i="8"/>
  <c r="C182" i="8"/>
  <c r="D182" i="8" s="1"/>
  <c r="F183" i="8"/>
  <c r="C183" i="8"/>
  <c r="D183" i="8" s="1"/>
  <c r="E183" i="8"/>
  <c r="E184" i="8"/>
  <c r="F184" i="8"/>
  <c r="C184" i="8"/>
  <c r="D184" i="8" s="1"/>
  <c r="E185" i="8"/>
  <c r="F185" i="8"/>
  <c r="C185" i="8"/>
  <c r="D185" i="8" s="1"/>
  <c r="E186" i="8"/>
  <c r="F186" i="8"/>
  <c r="C186" i="8"/>
  <c r="D186" i="8" s="1"/>
  <c r="F187" i="8"/>
  <c r="C187" i="8"/>
  <c r="D187" i="8" s="1"/>
  <c r="E187" i="8"/>
  <c r="B198" i="7"/>
  <c r="C198" i="8" s="1"/>
  <c r="B198" i="4"/>
  <c r="B198" i="3"/>
  <c r="A199" i="7"/>
  <c r="A199" i="8" s="1"/>
  <c r="A199" i="3"/>
  <c r="A199" i="4" s="1"/>
  <c r="A200" i="7"/>
  <c r="A200" i="8" s="1"/>
  <c r="A200" i="3"/>
  <c r="A200" i="4" s="1"/>
  <c r="A201" i="7"/>
  <c r="A201" i="8" s="1"/>
  <c r="A201" i="3"/>
  <c r="A201" i="4" s="1"/>
  <c r="A202" i="7"/>
  <c r="A202" i="8" s="1"/>
  <c r="A202" i="3"/>
  <c r="A202" i="4" s="1"/>
  <c r="A203" i="7"/>
  <c r="A203" i="8" s="1"/>
  <c r="A203" i="3"/>
  <c r="A203" i="4" s="1"/>
  <c r="A204" i="7"/>
  <c r="A204" i="8" s="1"/>
  <c r="A204" i="3"/>
  <c r="A204" i="4" s="1"/>
  <c r="A205" i="7"/>
  <c r="A205" i="8" s="1"/>
  <c r="A205" i="3"/>
  <c r="A205" i="4" s="1"/>
  <c r="A223" i="2" l="1"/>
  <c r="A222" i="2"/>
  <c r="A221" i="2"/>
  <c r="A220" i="2"/>
  <c r="A219" i="2"/>
  <c r="A218" i="2"/>
  <c r="A217" i="2"/>
  <c r="B216" i="2"/>
  <c r="D205" i="4"/>
  <c r="I205" i="4" s="1"/>
  <c r="J205" i="4" s="1"/>
  <c r="B205" i="7" s="1"/>
  <c r="B205" i="8" s="1"/>
  <c r="C205" i="4"/>
  <c r="B205" i="4"/>
  <c r="D204" i="4"/>
  <c r="I204" i="4" s="1"/>
  <c r="J204" i="4" s="1"/>
  <c r="B204" i="7" s="1"/>
  <c r="B204" i="8" s="1"/>
  <c r="C204" i="4"/>
  <c r="B204" i="4"/>
  <c r="C203" i="4"/>
  <c r="B203" i="4"/>
  <c r="D203" i="4"/>
  <c r="I203" i="4" s="1"/>
  <c r="J203" i="4" s="1"/>
  <c r="B203" i="7" s="1"/>
  <c r="B203" i="8" s="1"/>
  <c r="D202" i="4"/>
  <c r="I202" i="4" s="1"/>
  <c r="J202" i="4" s="1"/>
  <c r="B202" i="7" s="1"/>
  <c r="B202" i="8" s="1"/>
  <c r="C202" i="4"/>
  <c r="B202" i="4"/>
  <c r="C201" i="4"/>
  <c r="D201" i="4"/>
  <c r="I201" i="4" s="1"/>
  <c r="J201" i="4" s="1"/>
  <c r="B201" i="7" s="1"/>
  <c r="B201" i="8" s="1"/>
  <c r="B201" i="4"/>
  <c r="D200" i="4"/>
  <c r="I200" i="4" s="1"/>
  <c r="J200" i="4" s="1"/>
  <c r="B200" i="7" s="1"/>
  <c r="B200" i="8" s="1"/>
  <c r="C200" i="4"/>
  <c r="B200" i="4"/>
  <c r="D199" i="4"/>
  <c r="I199" i="4" s="1"/>
  <c r="J199" i="4" s="1"/>
  <c r="B199" i="7" s="1"/>
  <c r="B199" i="8" s="1"/>
  <c r="C199" i="4"/>
  <c r="B199" i="4"/>
  <c r="F190" i="8"/>
  <c r="E190" i="8"/>
  <c r="C190" i="8"/>
  <c r="D190" i="8" s="1"/>
  <c r="F191" i="8"/>
  <c r="E191" i="8"/>
  <c r="C191" i="8"/>
  <c r="D191" i="8" s="1"/>
  <c r="F192" i="8"/>
  <c r="E192" i="8"/>
  <c r="C192" i="8"/>
  <c r="D192" i="8" s="1"/>
  <c r="F193" i="8"/>
  <c r="E193" i="8"/>
  <c r="C193" i="8"/>
  <c r="D193" i="8" s="1"/>
  <c r="F194" i="8"/>
  <c r="E194" i="8"/>
  <c r="C194" i="8"/>
  <c r="D194" i="8" s="1"/>
  <c r="F195" i="8"/>
  <c r="E195" i="8"/>
  <c r="C195" i="8"/>
  <c r="D195" i="8" s="1"/>
  <c r="F196" i="8"/>
  <c r="E196" i="8"/>
  <c r="C196" i="8"/>
  <c r="D196" i="8" s="1"/>
  <c r="B207" i="7"/>
  <c r="C207" i="8" s="1"/>
  <c r="B207" i="4"/>
  <c r="B207" i="3"/>
  <c r="A208" i="7"/>
  <c r="A208" i="8" s="1"/>
  <c r="A208" i="3"/>
  <c r="A208" i="4" s="1"/>
  <c r="A209" i="7"/>
  <c r="A209" i="8" s="1"/>
  <c r="A209" i="3"/>
  <c r="A209" i="4" s="1"/>
  <c r="A210" i="7"/>
  <c r="A210" i="8" s="1"/>
  <c r="A210" i="3"/>
  <c r="A210" i="4" s="1"/>
  <c r="A211" i="7"/>
  <c r="A211" i="8" s="1"/>
  <c r="A211" i="3"/>
  <c r="A211" i="4" s="1"/>
  <c r="A212" i="7"/>
  <c r="A212" i="8" s="1"/>
  <c r="A212" i="3"/>
  <c r="A212" i="4" s="1"/>
  <c r="A213" i="7"/>
  <c r="A213" i="8" s="1"/>
  <c r="A213" i="3"/>
  <c r="A213" i="4" s="1"/>
  <c r="A214" i="7"/>
  <c r="A214" i="8" s="1"/>
  <c r="A214" i="3"/>
  <c r="A214" i="4" s="1"/>
  <c r="A232" i="2" l="1"/>
  <c r="A231" i="2"/>
  <c r="A230" i="2"/>
  <c r="A229" i="2"/>
  <c r="A228" i="2"/>
  <c r="A227" i="2"/>
  <c r="A226" i="2"/>
  <c r="B225" i="2"/>
  <c r="D214" i="4"/>
  <c r="I214" i="4" s="1"/>
  <c r="J214" i="4" s="1"/>
  <c r="B214" i="7" s="1"/>
  <c r="B214" i="8" s="1"/>
  <c r="C214" i="4"/>
  <c r="B214" i="4"/>
  <c r="C213" i="4"/>
  <c r="D213" i="4"/>
  <c r="I213" i="4" s="1"/>
  <c r="J213" i="4" s="1"/>
  <c r="B213" i="7" s="1"/>
  <c r="B213" i="8" s="1"/>
  <c r="B213" i="4"/>
  <c r="D212" i="4"/>
  <c r="I212" i="4" s="1"/>
  <c r="J212" i="4" s="1"/>
  <c r="B212" i="7" s="1"/>
  <c r="B212" i="8" s="1"/>
  <c r="C212" i="4"/>
  <c r="B212" i="4"/>
  <c r="C211" i="4"/>
  <c r="D211" i="4"/>
  <c r="I211" i="4" s="1"/>
  <c r="J211" i="4" s="1"/>
  <c r="B211" i="7" s="1"/>
  <c r="B211" i="8" s="1"/>
  <c r="B211" i="4"/>
  <c r="D210" i="4"/>
  <c r="I210" i="4" s="1"/>
  <c r="J210" i="4" s="1"/>
  <c r="B210" i="7" s="1"/>
  <c r="B210" i="8" s="1"/>
  <c r="C210" i="4"/>
  <c r="B210" i="4"/>
  <c r="D209" i="4"/>
  <c r="I209" i="4" s="1"/>
  <c r="J209" i="4" s="1"/>
  <c r="B209" i="7" s="1"/>
  <c r="B209" i="8" s="1"/>
  <c r="B209" i="4"/>
  <c r="C209" i="4"/>
  <c r="D208" i="4"/>
  <c r="I208" i="4" s="1"/>
  <c r="J208" i="4" s="1"/>
  <c r="B208" i="7" s="1"/>
  <c r="B208" i="8" s="1"/>
  <c r="C208" i="4"/>
  <c r="B208" i="4"/>
  <c r="F199" i="8"/>
  <c r="E199" i="8"/>
  <c r="C199" i="8"/>
  <c r="D199" i="8" s="1"/>
  <c r="F200" i="8"/>
  <c r="E200" i="8"/>
  <c r="C200" i="8"/>
  <c r="D200" i="8" s="1"/>
  <c r="F201" i="8"/>
  <c r="E201" i="8"/>
  <c r="C201" i="8"/>
  <c r="D201" i="8" s="1"/>
  <c r="F202" i="8"/>
  <c r="E202" i="8"/>
  <c r="C202" i="8"/>
  <c r="D202" i="8" s="1"/>
  <c r="F203" i="8"/>
  <c r="E203" i="8"/>
  <c r="C203" i="8"/>
  <c r="D203" i="8" s="1"/>
  <c r="F204" i="8"/>
  <c r="E204" i="8"/>
  <c r="C204" i="8"/>
  <c r="D204" i="8" s="1"/>
  <c r="F205" i="8"/>
  <c r="E205" i="8"/>
  <c r="C205" i="8"/>
  <c r="D205" i="8" s="1"/>
  <c r="B216" i="7"/>
  <c r="C216" i="8" s="1"/>
  <c r="B216" i="4"/>
  <c r="B216" i="3"/>
  <c r="A217" i="7"/>
  <c r="A217" i="8" s="1"/>
  <c r="A217" i="3"/>
  <c r="A217" i="4" s="1"/>
  <c r="A218" i="7"/>
  <c r="A218" i="8" s="1"/>
  <c r="A218" i="3"/>
  <c r="A218" i="4" s="1"/>
  <c r="A219" i="7"/>
  <c r="A219" i="8" s="1"/>
  <c r="A219" i="3"/>
  <c r="A219" i="4" s="1"/>
  <c r="A220" i="7"/>
  <c r="A220" i="8" s="1"/>
  <c r="A220" i="3"/>
  <c r="A220" i="4" s="1"/>
  <c r="A221" i="7"/>
  <c r="A221" i="8" s="1"/>
  <c r="A221" i="3"/>
  <c r="A221" i="4" s="1"/>
  <c r="A222" i="7"/>
  <c r="A222" i="8" s="1"/>
  <c r="A222" i="3"/>
  <c r="A222" i="4" s="1"/>
  <c r="A223" i="7"/>
  <c r="A223" i="8" s="1"/>
  <c r="A223" i="3"/>
  <c r="A223" i="4" s="1"/>
  <c r="A241" i="2" l="1"/>
  <c r="A240" i="2"/>
  <c r="A239" i="2"/>
  <c r="A238" i="2"/>
  <c r="A237" i="2"/>
  <c r="A236" i="2"/>
  <c r="A235" i="2"/>
  <c r="B234" i="2"/>
  <c r="C223" i="4"/>
  <c r="B223" i="4"/>
  <c r="D223" i="4"/>
  <c r="I223" i="4" s="1"/>
  <c r="J223" i="4" s="1"/>
  <c r="B223" i="7" s="1"/>
  <c r="B223" i="8" s="1"/>
  <c r="D222" i="4"/>
  <c r="I222" i="4" s="1"/>
  <c r="J222" i="4" s="1"/>
  <c r="B222" i="7" s="1"/>
  <c r="B222" i="8" s="1"/>
  <c r="C222" i="4"/>
  <c r="B222" i="4"/>
  <c r="C221" i="4"/>
  <c r="D221" i="4"/>
  <c r="I221" i="4" s="1"/>
  <c r="J221" i="4" s="1"/>
  <c r="B221" i="7" s="1"/>
  <c r="B221" i="8" s="1"/>
  <c r="B221" i="4"/>
  <c r="D220" i="4"/>
  <c r="I220" i="4" s="1"/>
  <c r="J220" i="4" s="1"/>
  <c r="B220" i="7" s="1"/>
  <c r="B220" i="8" s="1"/>
  <c r="C220" i="4"/>
  <c r="B220" i="4"/>
  <c r="D219" i="4"/>
  <c r="I219" i="4" s="1"/>
  <c r="J219" i="4" s="1"/>
  <c r="B219" i="7" s="1"/>
  <c r="B219" i="8" s="1"/>
  <c r="C219" i="4"/>
  <c r="B219" i="4"/>
  <c r="D218" i="4"/>
  <c r="I218" i="4" s="1"/>
  <c r="J218" i="4" s="1"/>
  <c r="B218" i="7" s="1"/>
  <c r="B218" i="8" s="1"/>
  <c r="C218" i="4"/>
  <c r="B218" i="4"/>
  <c r="D217" i="4"/>
  <c r="I217" i="4" s="1"/>
  <c r="J217" i="4" s="1"/>
  <c r="B217" i="7" s="1"/>
  <c r="B217" i="8" s="1"/>
  <c r="C217" i="4"/>
  <c r="B217" i="4"/>
  <c r="F208" i="8"/>
  <c r="E208" i="8"/>
  <c r="C208" i="8"/>
  <c r="D208" i="8" s="1"/>
  <c r="F209" i="8"/>
  <c r="E209" i="8"/>
  <c r="C209" i="8"/>
  <c r="D209" i="8" s="1"/>
  <c r="F210" i="8"/>
  <c r="E210" i="8"/>
  <c r="C210" i="8"/>
  <c r="D210" i="8" s="1"/>
  <c r="F211" i="8"/>
  <c r="E211" i="8"/>
  <c r="C211" i="8"/>
  <c r="D211" i="8" s="1"/>
  <c r="F212" i="8"/>
  <c r="E212" i="8"/>
  <c r="C212" i="8"/>
  <c r="D212" i="8" s="1"/>
  <c r="F213" i="8"/>
  <c r="E213" i="8"/>
  <c r="C213" i="8"/>
  <c r="D213" i="8" s="1"/>
  <c r="F214" i="8"/>
  <c r="E214" i="8"/>
  <c r="C214" i="8"/>
  <c r="D214" i="8" s="1"/>
  <c r="B225" i="7"/>
  <c r="C225" i="8" s="1"/>
  <c r="B225" i="4"/>
  <c r="B225" i="3"/>
  <c r="A226" i="7"/>
  <c r="A226" i="8" s="1"/>
  <c r="A226" i="3"/>
  <c r="A226" i="4" s="1"/>
  <c r="A227" i="7"/>
  <c r="A227" i="8" s="1"/>
  <c r="A227" i="3"/>
  <c r="A227" i="4" s="1"/>
  <c r="A228" i="7"/>
  <c r="A228" i="8" s="1"/>
  <c r="A228" i="3"/>
  <c r="A228" i="4" s="1"/>
  <c r="A229" i="7"/>
  <c r="A229" i="8" s="1"/>
  <c r="A229" i="3"/>
  <c r="A229" i="4" s="1"/>
  <c r="A230" i="7"/>
  <c r="A230" i="8" s="1"/>
  <c r="A230" i="3"/>
  <c r="A230" i="4" s="1"/>
  <c r="A231" i="7"/>
  <c r="A231" i="8" s="1"/>
  <c r="A231" i="3"/>
  <c r="A231" i="4" s="1"/>
  <c r="A232" i="7"/>
  <c r="A232" i="8" s="1"/>
  <c r="A232" i="3"/>
  <c r="A232" i="4" s="1"/>
  <c r="A250" i="2" l="1"/>
  <c r="A249" i="2"/>
  <c r="A248" i="2"/>
  <c r="A247" i="2"/>
  <c r="A246" i="2"/>
  <c r="A245" i="2"/>
  <c r="A244" i="2"/>
  <c r="B243" i="2"/>
  <c r="D232" i="4"/>
  <c r="I232" i="4" s="1"/>
  <c r="J232" i="4" s="1"/>
  <c r="B232" i="7" s="1"/>
  <c r="B232" i="8" s="1"/>
  <c r="C232" i="4"/>
  <c r="B232" i="4"/>
  <c r="C231" i="4"/>
  <c r="D231" i="4"/>
  <c r="I231" i="4" s="1"/>
  <c r="J231" i="4" s="1"/>
  <c r="B231" i="7" s="1"/>
  <c r="B231" i="8" s="1"/>
  <c r="B231" i="4"/>
  <c r="D230" i="4"/>
  <c r="I230" i="4" s="1"/>
  <c r="J230" i="4" s="1"/>
  <c r="B230" i="7" s="1"/>
  <c r="B230" i="8" s="1"/>
  <c r="C230" i="4"/>
  <c r="B230" i="4"/>
  <c r="D229" i="4"/>
  <c r="I229" i="4" s="1"/>
  <c r="J229" i="4" s="1"/>
  <c r="B229" i="7" s="1"/>
  <c r="B229" i="8" s="1"/>
  <c r="B229" i="4"/>
  <c r="C229" i="4"/>
  <c r="D228" i="4"/>
  <c r="I228" i="4" s="1"/>
  <c r="J228" i="4" s="1"/>
  <c r="B228" i="7" s="1"/>
  <c r="B228" i="8" s="1"/>
  <c r="C228" i="4"/>
  <c r="B228" i="4"/>
  <c r="D227" i="4"/>
  <c r="I227" i="4" s="1"/>
  <c r="J227" i="4" s="1"/>
  <c r="B227" i="7" s="1"/>
  <c r="B227" i="8" s="1"/>
  <c r="C227" i="4"/>
  <c r="B227" i="4"/>
  <c r="D226" i="4"/>
  <c r="I226" i="4" s="1"/>
  <c r="J226" i="4" s="1"/>
  <c r="B226" i="7" s="1"/>
  <c r="B226" i="8" s="1"/>
  <c r="C226" i="4"/>
  <c r="B226" i="4"/>
  <c r="F217" i="8"/>
  <c r="E217" i="8"/>
  <c r="C217" i="8"/>
  <c r="D217" i="8" s="1"/>
  <c r="F218" i="8"/>
  <c r="E218" i="8"/>
  <c r="C218" i="8"/>
  <c r="D218" i="8" s="1"/>
  <c r="F219" i="8"/>
  <c r="E219" i="8"/>
  <c r="C219" i="8"/>
  <c r="D219" i="8" s="1"/>
  <c r="F220" i="8"/>
  <c r="E220" i="8"/>
  <c r="C220" i="8"/>
  <c r="D220" i="8" s="1"/>
  <c r="F221" i="8"/>
  <c r="E221" i="8"/>
  <c r="C221" i="8"/>
  <c r="D221" i="8" s="1"/>
  <c r="F222" i="8"/>
  <c r="E222" i="8"/>
  <c r="C222" i="8"/>
  <c r="D222" i="8" s="1"/>
  <c r="F223" i="8"/>
  <c r="E223" i="8"/>
  <c r="C223" i="8"/>
  <c r="D223" i="8" s="1"/>
  <c r="B234" i="7"/>
  <c r="C234" i="8" s="1"/>
  <c r="B234" i="4"/>
  <c r="B234" i="3"/>
  <c r="A235" i="7"/>
  <c r="A235" i="8" s="1"/>
  <c r="A235" i="3"/>
  <c r="A235" i="4" s="1"/>
  <c r="A236" i="7"/>
  <c r="A236" i="8" s="1"/>
  <c r="A236" i="3"/>
  <c r="A236" i="4" s="1"/>
  <c r="A237" i="7"/>
  <c r="A237" i="8" s="1"/>
  <c r="A237" i="3"/>
  <c r="A237" i="4" s="1"/>
  <c r="A238" i="7"/>
  <c r="A238" i="8" s="1"/>
  <c r="A238" i="3"/>
  <c r="A238" i="4" s="1"/>
  <c r="A239" i="7"/>
  <c r="A239" i="8" s="1"/>
  <c r="A239" i="3"/>
  <c r="A239" i="4" s="1"/>
  <c r="A240" i="7"/>
  <c r="A240" i="8" s="1"/>
  <c r="A240" i="3"/>
  <c r="A240" i="4" s="1"/>
  <c r="A241" i="7"/>
  <c r="A241" i="8" s="1"/>
  <c r="A241" i="3"/>
  <c r="A241" i="4" s="1"/>
  <c r="A259" i="2" l="1"/>
  <c r="A258" i="2"/>
  <c r="A257" i="2"/>
  <c r="A256" i="2"/>
  <c r="A255" i="2"/>
  <c r="A254" i="2"/>
  <c r="A253" i="2"/>
  <c r="B252" i="2"/>
  <c r="C241" i="4"/>
  <c r="D241" i="4"/>
  <c r="I241" i="4" s="1"/>
  <c r="J241" i="4" s="1"/>
  <c r="B241" i="7" s="1"/>
  <c r="B241" i="8" s="1"/>
  <c r="B241" i="4"/>
  <c r="D240" i="4"/>
  <c r="I240" i="4" s="1"/>
  <c r="J240" i="4" s="1"/>
  <c r="B240" i="7" s="1"/>
  <c r="B240" i="8" s="1"/>
  <c r="C240" i="4"/>
  <c r="B240" i="4"/>
  <c r="D239" i="4"/>
  <c r="I239" i="4" s="1"/>
  <c r="J239" i="4" s="1"/>
  <c r="B239" i="7" s="1"/>
  <c r="B239" i="8" s="1"/>
  <c r="C239" i="4"/>
  <c r="B239" i="4"/>
  <c r="D238" i="4"/>
  <c r="I238" i="4" s="1"/>
  <c r="J238" i="4" s="1"/>
  <c r="B238" i="7" s="1"/>
  <c r="B238" i="8" s="1"/>
  <c r="C238" i="4"/>
  <c r="B238" i="4"/>
  <c r="D237" i="4"/>
  <c r="I237" i="4" s="1"/>
  <c r="J237" i="4" s="1"/>
  <c r="B237" i="7" s="1"/>
  <c r="B237" i="8" s="1"/>
  <c r="C237" i="4"/>
  <c r="B237" i="4"/>
  <c r="D236" i="4"/>
  <c r="I236" i="4" s="1"/>
  <c r="J236" i="4" s="1"/>
  <c r="B236" i="7" s="1"/>
  <c r="B236" i="8" s="1"/>
  <c r="C236" i="4"/>
  <c r="B236" i="4"/>
  <c r="C235" i="4"/>
  <c r="D235" i="4"/>
  <c r="I235" i="4" s="1"/>
  <c r="J235" i="4" s="1"/>
  <c r="B235" i="7" s="1"/>
  <c r="B235" i="8" s="1"/>
  <c r="B235" i="4"/>
  <c r="F226" i="8"/>
  <c r="E226" i="8"/>
  <c r="C226" i="8"/>
  <c r="D226" i="8" s="1"/>
  <c r="F227" i="8"/>
  <c r="E227" i="8"/>
  <c r="C227" i="8"/>
  <c r="D227" i="8" s="1"/>
  <c r="F228" i="8"/>
  <c r="E228" i="8"/>
  <c r="C228" i="8"/>
  <c r="D228" i="8" s="1"/>
  <c r="F229" i="8"/>
  <c r="E229" i="8"/>
  <c r="C229" i="8"/>
  <c r="D229" i="8" s="1"/>
  <c r="F230" i="8"/>
  <c r="E230" i="8"/>
  <c r="C230" i="8"/>
  <c r="D230" i="8" s="1"/>
  <c r="F231" i="8"/>
  <c r="E231" i="8"/>
  <c r="C231" i="8"/>
  <c r="D231" i="8" s="1"/>
  <c r="F232" i="8"/>
  <c r="E232" i="8"/>
  <c r="C232" i="8"/>
  <c r="D232" i="8" s="1"/>
  <c r="B243" i="7"/>
  <c r="C243" i="8" s="1"/>
  <c r="B243" i="4"/>
  <c r="B243" i="3"/>
  <c r="A244" i="7"/>
  <c r="A244" i="8" s="1"/>
  <c r="A244" i="3"/>
  <c r="A244" i="4" s="1"/>
  <c r="A245" i="7"/>
  <c r="A245" i="8" s="1"/>
  <c r="A245" i="3"/>
  <c r="A245" i="4" s="1"/>
  <c r="A246" i="7"/>
  <c r="A246" i="8" s="1"/>
  <c r="A246" i="3"/>
  <c r="A246" i="4" s="1"/>
  <c r="A247" i="7"/>
  <c r="A247" i="8" s="1"/>
  <c r="A247" i="3"/>
  <c r="A247" i="4" s="1"/>
  <c r="A248" i="7"/>
  <c r="A248" i="8" s="1"/>
  <c r="A248" i="3"/>
  <c r="A248" i="4" s="1"/>
  <c r="A249" i="7"/>
  <c r="A249" i="8" s="1"/>
  <c r="A249" i="3"/>
  <c r="A249" i="4" s="1"/>
  <c r="A250" i="7"/>
  <c r="A250" i="8" s="1"/>
  <c r="A250" i="3"/>
  <c r="A250" i="4" s="1"/>
  <c r="A268" i="2" l="1"/>
  <c r="A267" i="2"/>
  <c r="A266" i="2"/>
  <c r="A265" i="2"/>
  <c r="A264" i="2"/>
  <c r="A263" i="2"/>
  <c r="A262" i="2"/>
  <c r="B261" i="2"/>
  <c r="C250" i="4"/>
  <c r="B250" i="4"/>
  <c r="D250" i="4"/>
  <c r="I250" i="4" s="1"/>
  <c r="J250" i="4" s="1"/>
  <c r="B250" i="7" s="1"/>
  <c r="B250" i="8" s="1"/>
  <c r="D249" i="4"/>
  <c r="I249" i="4" s="1"/>
  <c r="J249" i="4" s="1"/>
  <c r="B249" i="7" s="1"/>
  <c r="B249" i="8" s="1"/>
  <c r="B249" i="4"/>
  <c r="C249" i="4"/>
  <c r="D248" i="4"/>
  <c r="I248" i="4" s="1"/>
  <c r="J248" i="4" s="1"/>
  <c r="B248" i="7" s="1"/>
  <c r="B248" i="8" s="1"/>
  <c r="C248" i="4"/>
  <c r="B248" i="4"/>
  <c r="D247" i="4"/>
  <c r="I247" i="4" s="1"/>
  <c r="J247" i="4" s="1"/>
  <c r="B247" i="7" s="1"/>
  <c r="B247" i="8" s="1"/>
  <c r="C247" i="4"/>
  <c r="B247" i="4"/>
  <c r="D246" i="4"/>
  <c r="I246" i="4" s="1"/>
  <c r="J246" i="4" s="1"/>
  <c r="B246" i="7" s="1"/>
  <c r="B246" i="8" s="1"/>
  <c r="C246" i="4"/>
  <c r="B246" i="4"/>
  <c r="C245" i="4"/>
  <c r="B245" i="4"/>
  <c r="D245" i="4"/>
  <c r="I245" i="4" s="1"/>
  <c r="J245" i="4" s="1"/>
  <c r="B245" i="7" s="1"/>
  <c r="B245" i="8" s="1"/>
  <c r="D244" i="4"/>
  <c r="I244" i="4" s="1"/>
  <c r="J244" i="4" s="1"/>
  <c r="B244" i="7" s="1"/>
  <c r="B244" i="8" s="1"/>
  <c r="C244" i="4"/>
  <c r="B244" i="4"/>
  <c r="F235" i="8"/>
  <c r="E235" i="8"/>
  <c r="C235" i="8"/>
  <c r="D235" i="8" s="1"/>
  <c r="F236" i="8"/>
  <c r="E236" i="8"/>
  <c r="C236" i="8"/>
  <c r="D236" i="8" s="1"/>
  <c r="F237" i="8"/>
  <c r="E237" i="8"/>
  <c r="C237" i="8"/>
  <c r="D237" i="8" s="1"/>
  <c r="F238" i="8"/>
  <c r="E238" i="8"/>
  <c r="C238" i="8"/>
  <c r="D238" i="8" s="1"/>
  <c r="F239" i="8"/>
  <c r="E239" i="8"/>
  <c r="C239" i="8"/>
  <c r="D239" i="8" s="1"/>
  <c r="F240" i="8"/>
  <c r="E240" i="8"/>
  <c r="C240" i="8"/>
  <c r="D240" i="8" s="1"/>
  <c r="F241" i="8"/>
  <c r="E241" i="8"/>
  <c r="C241" i="8"/>
  <c r="D241" i="8" s="1"/>
  <c r="B252" i="7"/>
  <c r="C252" i="8" s="1"/>
  <c r="B252" i="4"/>
  <c r="B252" i="3"/>
  <c r="A253" i="7"/>
  <c r="A253" i="8" s="1"/>
  <c r="A253" i="3"/>
  <c r="A253" i="4" s="1"/>
  <c r="A254" i="7"/>
  <c r="A254" i="8" s="1"/>
  <c r="A254" i="3"/>
  <c r="A254" i="4" s="1"/>
  <c r="A255" i="7"/>
  <c r="A255" i="8" s="1"/>
  <c r="A255" i="3"/>
  <c r="A255" i="4" s="1"/>
  <c r="A256" i="7"/>
  <c r="A256" i="8" s="1"/>
  <c r="A256" i="3"/>
  <c r="A256" i="4" s="1"/>
  <c r="A257" i="7"/>
  <c r="A257" i="8" s="1"/>
  <c r="A257" i="3"/>
  <c r="A257" i="4" s="1"/>
  <c r="A258" i="7"/>
  <c r="A258" i="8" s="1"/>
  <c r="A258" i="3"/>
  <c r="A258" i="4" s="1"/>
  <c r="A259" i="7"/>
  <c r="A259" i="8" s="1"/>
  <c r="A259" i="3"/>
  <c r="A259" i="4" s="1"/>
  <c r="A277" i="2" l="1"/>
  <c r="A276" i="2"/>
  <c r="A275" i="2"/>
  <c r="A274" i="2"/>
  <c r="A273" i="2"/>
  <c r="A272" i="2"/>
  <c r="A271" i="2"/>
  <c r="B270" i="2"/>
  <c r="D259" i="4"/>
  <c r="I259" i="4" s="1"/>
  <c r="J259" i="4" s="1"/>
  <c r="B259" i="7" s="1"/>
  <c r="B259" i="8" s="1"/>
  <c r="B259" i="4"/>
  <c r="C259" i="4"/>
  <c r="B258" i="4"/>
  <c r="C258" i="4"/>
  <c r="D258" i="4"/>
  <c r="I258" i="4" s="1"/>
  <c r="J258" i="4" s="1"/>
  <c r="B258" i="7" s="1"/>
  <c r="B258" i="8" s="1"/>
  <c r="D257" i="4"/>
  <c r="I257" i="4" s="1"/>
  <c r="J257" i="4" s="1"/>
  <c r="B257" i="7" s="1"/>
  <c r="B257" i="8" s="1"/>
  <c r="C257" i="4"/>
  <c r="B257" i="4"/>
  <c r="B256" i="4"/>
  <c r="D256" i="4"/>
  <c r="I256" i="4" s="1"/>
  <c r="J256" i="4" s="1"/>
  <c r="B256" i="7" s="1"/>
  <c r="B256" i="8" s="1"/>
  <c r="C256" i="4"/>
  <c r="D255" i="4"/>
  <c r="I255" i="4" s="1"/>
  <c r="J255" i="4" s="1"/>
  <c r="B255" i="7" s="1"/>
  <c r="B255" i="8" s="1"/>
  <c r="C255" i="4"/>
  <c r="B255" i="4"/>
  <c r="B254" i="4"/>
  <c r="C254" i="4"/>
  <c r="D254" i="4"/>
  <c r="I254" i="4" s="1"/>
  <c r="J254" i="4" s="1"/>
  <c r="B254" i="7" s="1"/>
  <c r="B254" i="8" s="1"/>
  <c r="D253" i="4"/>
  <c r="I253" i="4" s="1"/>
  <c r="J253" i="4" s="1"/>
  <c r="B253" i="7" s="1"/>
  <c r="B253" i="8" s="1"/>
  <c r="B253" i="4"/>
  <c r="C253" i="4"/>
  <c r="F244" i="8"/>
  <c r="E244" i="8"/>
  <c r="C244" i="8"/>
  <c r="D244" i="8" s="1"/>
  <c r="F245" i="8"/>
  <c r="E245" i="8"/>
  <c r="C245" i="8"/>
  <c r="D245" i="8" s="1"/>
  <c r="F246" i="8"/>
  <c r="E246" i="8"/>
  <c r="C246" i="8"/>
  <c r="D246" i="8" s="1"/>
  <c r="F247" i="8"/>
  <c r="E247" i="8"/>
  <c r="C247" i="8"/>
  <c r="D247" i="8" s="1"/>
  <c r="F248" i="8"/>
  <c r="E248" i="8"/>
  <c r="C248" i="8"/>
  <c r="D248" i="8" s="1"/>
  <c r="F249" i="8"/>
  <c r="E249" i="8"/>
  <c r="C249" i="8"/>
  <c r="D249" i="8" s="1"/>
  <c r="F250" i="8"/>
  <c r="E250" i="8"/>
  <c r="C250" i="8"/>
  <c r="D250" i="8" s="1"/>
  <c r="B261" i="7"/>
  <c r="C261" i="8" s="1"/>
  <c r="B261" i="4"/>
  <c r="B261" i="3"/>
  <c r="A262" i="7"/>
  <c r="A262" i="8" s="1"/>
  <c r="A262" i="3"/>
  <c r="A262" i="4" s="1"/>
  <c r="A263" i="7"/>
  <c r="A263" i="8" s="1"/>
  <c r="A263" i="3"/>
  <c r="A263" i="4" s="1"/>
  <c r="A264" i="7"/>
  <c r="A264" i="8" s="1"/>
  <c r="A264" i="3"/>
  <c r="A264" i="4" s="1"/>
  <c r="A265" i="7"/>
  <c r="A265" i="8" s="1"/>
  <c r="A265" i="3"/>
  <c r="A265" i="4" s="1"/>
  <c r="A266" i="7"/>
  <c r="A266" i="8" s="1"/>
  <c r="A266" i="3"/>
  <c r="A266" i="4" s="1"/>
  <c r="A267" i="7"/>
  <c r="A267" i="8" s="1"/>
  <c r="A267" i="3"/>
  <c r="A267" i="4" s="1"/>
  <c r="A268" i="7"/>
  <c r="A268" i="8" s="1"/>
  <c r="A268" i="3"/>
  <c r="A268" i="4" s="1"/>
  <c r="A286" i="2" l="1"/>
  <c r="A285" i="2"/>
  <c r="A284" i="2"/>
  <c r="A283" i="2"/>
  <c r="A282" i="2"/>
  <c r="A281" i="2"/>
  <c r="A280" i="2"/>
  <c r="B279" i="2"/>
  <c r="B268" i="4"/>
  <c r="C268" i="4"/>
  <c r="D268" i="4"/>
  <c r="I268" i="4" s="1"/>
  <c r="J268" i="4" s="1"/>
  <c r="B268" i="7" s="1"/>
  <c r="B268" i="8" s="1"/>
  <c r="D267" i="4"/>
  <c r="I267" i="4" s="1"/>
  <c r="J267" i="4" s="1"/>
  <c r="B267" i="7" s="1"/>
  <c r="B267" i="8" s="1"/>
  <c r="C267" i="4"/>
  <c r="B267" i="4"/>
  <c r="B266" i="4"/>
  <c r="D266" i="4"/>
  <c r="I266" i="4" s="1"/>
  <c r="J266" i="4" s="1"/>
  <c r="B266" i="7" s="1"/>
  <c r="B266" i="8" s="1"/>
  <c r="C266" i="4"/>
  <c r="D265" i="4"/>
  <c r="I265" i="4" s="1"/>
  <c r="J265" i="4" s="1"/>
  <c r="B265" i="7" s="1"/>
  <c r="B265" i="8" s="1"/>
  <c r="B265" i="4"/>
  <c r="C265" i="4"/>
  <c r="D264" i="4"/>
  <c r="I264" i="4" s="1"/>
  <c r="J264" i="4" s="1"/>
  <c r="B264" i="7" s="1"/>
  <c r="B264" i="8" s="1"/>
  <c r="B264" i="4"/>
  <c r="C264" i="4"/>
  <c r="D263" i="4"/>
  <c r="I263" i="4" s="1"/>
  <c r="J263" i="4" s="1"/>
  <c r="B263" i="7" s="1"/>
  <c r="B263" i="8" s="1"/>
  <c r="C263" i="4"/>
  <c r="B263" i="4"/>
  <c r="D262" i="4"/>
  <c r="I262" i="4" s="1"/>
  <c r="J262" i="4" s="1"/>
  <c r="B262" i="7" s="1"/>
  <c r="B262" i="8" s="1"/>
  <c r="C262" i="4"/>
  <c r="B262" i="4"/>
  <c r="F253" i="8"/>
  <c r="E253" i="8"/>
  <c r="C253" i="8"/>
  <c r="D253" i="8" s="1"/>
  <c r="F254" i="8"/>
  <c r="E254" i="8"/>
  <c r="C254" i="8"/>
  <c r="D254" i="8" s="1"/>
  <c r="F255" i="8"/>
  <c r="E255" i="8"/>
  <c r="C255" i="8"/>
  <c r="D255" i="8" s="1"/>
  <c r="F256" i="8"/>
  <c r="E256" i="8"/>
  <c r="C256" i="8"/>
  <c r="D256" i="8" s="1"/>
  <c r="F257" i="8"/>
  <c r="E257" i="8"/>
  <c r="C257" i="8"/>
  <c r="D257" i="8" s="1"/>
  <c r="F258" i="8"/>
  <c r="E258" i="8"/>
  <c r="C258" i="8"/>
  <c r="D258" i="8" s="1"/>
  <c r="E259" i="8"/>
  <c r="F259" i="8"/>
  <c r="C259" i="8"/>
  <c r="D259" i="8" s="1"/>
  <c r="B270" i="7"/>
  <c r="C270" i="8" s="1"/>
  <c r="B270" i="4"/>
  <c r="B270" i="3"/>
  <c r="A271" i="7"/>
  <c r="A271" i="8" s="1"/>
  <c r="A271" i="3"/>
  <c r="A271" i="4" s="1"/>
  <c r="A272" i="7"/>
  <c r="A272" i="8" s="1"/>
  <c r="A272" i="3"/>
  <c r="A272" i="4" s="1"/>
  <c r="A273" i="7"/>
  <c r="A273" i="8" s="1"/>
  <c r="A273" i="3"/>
  <c r="A273" i="4" s="1"/>
  <c r="A274" i="7"/>
  <c r="A274" i="8" s="1"/>
  <c r="A274" i="3"/>
  <c r="A274" i="4" s="1"/>
  <c r="A275" i="7"/>
  <c r="A275" i="8" s="1"/>
  <c r="A275" i="3"/>
  <c r="A275" i="4" s="1"/>
  <c r="A276" i="7"/>
  <c r="A276" i="8" s="1"/>
  <c r="A276" i="3"/>
  <c r="A276" i="4" s="1"/>
  <c r="A277" i="7"/>
  <c r="A277" i="8" s="1"/>
  <c r="A277" i="3"/>
  <c r="A277" i="4" s="1"/>
  <c r="A295" i="2" l="1"/>
  <c r="A294" i="2"/>
  <c r="A293" i="2"/>
  <c r="A292" i="2"/>
  <c r="A291" i="2"/>
  <c r="A290" i="2"/>
  <c r="A289" i="2"/>
  <c r="B288" i="2"/>
  <c r="D277" i="4"/>
  <c r="I277" i="4" s="1"/>
  <c r="J277" i="4" s="1"/>
  <c r="B277" i="7" s="1"/>
  <c r="B277" i="8" s="1"/>
  <c r="B277" i="4"/>
  <c r="C277" i="4"/>
  <c r="D276" i="4"/>
  <c r="I276" i="4" s="1"/>
  <c r="J276" i="4" s="1"/>
  <c r="B276" i="7" s="1"/>
  <c r="B276" i="8" s="1"/>
  <c r="C276" i="4"/>
  <c r="B276" i="4"/>
  <c r="D275" i="4"/>
  <c r="I275" i="4" s="1"/>
  <c r="J275" i="4" s="1"/>
  <c r="B275" i="7" s="1"/>
  <c r="B275" i="8" s="1"/>
  <c r="B275" i="4"/>
  <c r="C275" i="4"/>
  <c r="B274" i="4"/>
  <c r="C274" i="4"/>
  <c r="D274" i="4"/>
  <c r="I274" i="4" s="1"/>
  <c r="J274" i="4" s="1"/>
  <c r="B274" i="7" s="1"/>
  <c r="B274" i="8" s="1"/>
  <c r="D273" i="4"/>
  <c r="I273" i="4" s="1"/>
  <c r="J273" i="4" s="1"/>
  <c r="B273" i="7" s="1"/>
  <c r="B273" i="8" s="1"/>
  <c r="B273" i="4"/>
  <c r="C273" i="4"/>
  <c r="C272" i="4"/>
  <c r="B272" i="4"/>
  <c r="D272" i="4"/>
  <c r="I272" i="4" s="1"/>
  <c r="J272" i="4" s="1"/>
  <c r="B272" i="7" s="1"/>
  <c r="B272" i="8" s="1"/>
  <c r="D271" i="4"/>
  <c r="I271" i="4" s="1"/>
  <c r="J271" i="4" s="1"/>
  <c r="B271" i="4"/>
  <c r="C271" i="4"/>
  <c r="E262" i="8"/>
  <c r="F262" i="8"/>
  <c r="C262" i="8"/>
  <c r="D262" i="8" s="1"/>
  <c r="F263" i="8"/>
  <c r="C263" i="8"/>
  <c r="D263" i="8" s="1"/>
  <c r="E263" i="8"/>
  <c r="E264" i="8"/>
  <c r="F264" i="8"/>
  <c r="C264" i="8"/>
  <c r="D264" i="8" s="1"/>
  <c r="E265" i="8"/>
  <c r="F265" i="8"/>
  <c r="C265" i="8"/>
  <c r="D265" i="8" s="1"/>
  <c r="E266" i="8"/>
  <c r="F266" i="8"/>
  <c r="C266" i="8"/>
  <c r="D266" i="8" s="1"/>
  <c r="F267" i="8"/>
  <c r="C267" i="8"/>
  <c r="D267" i="8" s="1"/>
  <c r="E267" i="8"/>
  <c r="E268" i="8"/>
  <c r="F268" i="8"/>
  <c r="C268" i="8"/>
  <c r="D268" i="8" s="1"/>
  <c r="B279" i="7"/>
  <c r="C279" i="8" s="1"/>
  <c r="B279" i="4"/>
  <c r="B279" i="3"/>
  <c r="A280" i="7"/>
  <c r="A280" i="8" s="1"/>
  <c r="A280" i="3"/>
  <c r="A280" i="4" s="1"/>
  <c r="A281" i="7"/>
  <c r="A281" i="8" s="1"/>
  <c r="A281" i="3"/>
  <c r="A281" i="4" s="1"/>
  <c r="A282" i="7"/>
  <c r="A282" i="8" s="1"/>
  <c r="A282" i="3"/>
  <c r="A282" i="4" s="1"/>
  <c r="A283" i="7"/>
  <c r="A283" i="8" s="1"/>
  <c r="A283" i="3"/>
  <c r="A283" i="4" s="1"/>
  <c r="A284" i="7"/>
  <c r="A284" i="8" s="1"/>
  <c r="A284" i="3"/>
  <c r="A284" i="4" s="1"/>
  <c r="A285" i="7"/>
  <c r="A285" i="8" s="1"/>
  <c r="A285" i="3"/>
  <c r="A285" i="4" s="1"/>
  <c r="A286" i="7"/>
  <c r="A286" i="8" s="1"/>
  <c r="A286" i="3"/>
  <c r="A286" i="4" s="1"/>
  <c r="B271" i="7" l="1"/>
  <c r="B271" i="8" s="1"/>
  <c r="A304" i="2"/>
  <c r="A303" i="2"/>
  <c r="A302" i="2"/>
  <c r="A301" i="2"/>
  <c r="A300" i="2"/>
  <c r="A299" i="2"/>
  <c r="A298" i="2"/>
  <c r="B297" i="2"/>
  <c r="D286" i="4"/>
  <c r="I286" i="4" s="1"/>
  <c r="J286" i="4" s="1"/>
  <c r="B286" i="7" s="1"/>
  <c r="B286" i="8" s="1"/>
  <c r="C286" i="4"/>
  <c r="B286" i="4"/>
  <c r="D285" i="4"/>
  <c r="I285" i="4" s="1"/>
  <c r="J285" i="4" s="1"/>
  <c r="B285" i="7" s="1"/>
  <c r="B285" i="8" s="1"/>
  <c r="B285" i="4"/>
  <c r="C285" i="4"/>
  <c r="C284" i="4"/>
  <c r="B284" i="4"/>
  <c r="D284" i="4"/>
  <c r="I284" i="4" s="1"/>
  <c r="J284" i="4" s="1"/>
  <c r="B284" i="7" s="1"/>
  <c r="B284" i="8" s="1"/>
  <c r="D283" i="4"/>
  <c r="I283" i="4" s="1"/>
  <c r="J283" i="4" s="1"/>
  <c r="B283" i="7" s="1"/>
  <c r="B283" i="8" s="1"/>
  <c r="B283" i="4"/>
  <c r="C283" i="4"/>
  <c r="C282" i="4"/>
  <c r="B282" i="4"/>
  <c r="D282" i="4"/>
  <c r="I282" i="4" s="1"/>
  <c r="J282" i="4" s="1"/>
  <c r="B282" i="7" s="1"/>
  <c r="B282" i="8" s="1"/>
  <c r="D281" i="4"/>
  <c r="I281" i="4" s="1"/>
  <c r="J281" i="4" s="1"/>
  <c r="B281" i="7" s="1"/>
  <c r="B281" i="8" s="1"/>
  <c r="C281" i="4"/>
  <c r="B281" i="4"/>
  <c r="D280" i="4"/>
  <c r="I280" i="4" s="1"/>
  <c r="J280" i="4" s="1"/>
  <c r="B280" i="7" s="1"/>
  <c r="B280" i="8" s="1"/>
  <c r="C280" i="4"/>
  <c r="B280" i="4"/>
  <c r="E271" i="8"/>
  <c r="F271" i="8"/>
  <c r="C271" i="8"/>
  <c r="D271" i="8" s="1"/>
  <c r="F272" i="8"/>
  <c r="C272" i="8"/>
  <c r="D272" i="8" s="1"/>
  <c r="E272" i="8"/>
  <c r="F273" i="8"/>
  <c r="C273" i="8"/>
  <c r="D273" i="8" s="1"/>
  <c r="E273" i="8"/>
  <c r="E274" i="8"/>
  <c r="F274" i="8"/>
  <c r="C274" i="8"/>
  <c r="D274" i="8" s="1"/>
  <c r="E275" i="8"/>
  <c r="F275" i="8"/>
  <c r="C275" i="8"/>
  <c r="D275" i="8" s="1"/>
  <c r="E276" i="8"/>
  <c r="F276" i="8"/>
  <c r="C276" i="8"/>
  <c r="D276" i="8" s="1"/>
  <c r="F277" i="8"/>
  <c r="C277" i="8"/>
  <c r="D277" i="8" s="1"/>
  <c r="E277" i="8"/>
  <c r="B288" i="7"/>
  <c r="C288" i="8" s="1"/>
  <c r="B288" i="4"/>
  <c r="B288" i="3"/>
  <c r="A289" i="7"/>
  <c r="A289" i="8" s="1"/>
  <c r="A289" i="3"/>
  <c r="A289" i="4" s="1"/>
  <c r="A290" i="7"/>
  <c r="A290" i="8" s="1"/>
  <c r="A290" i="3"/>
  <c r="A290" i="4" s="1"/>
  <c r="A291" i="7"/>
  <c r="A291" i="8" s="1"/>
  <c r="A291" i="3"/>
  <c r="A291" i="4" s="1"/>
  <c r="A292" i="7"/>
  <c r="A292" i="8" s="1"/>
  <c r="A292" i="3"/>
  <c r="A292" i="4" s="1"/>
  <c r="A293" i="7"/>
  <c r="A293" i="8" s="1"/>
  <c r="A293" i="3"/>
  <c r="A293" i="4" s="1"/>
  <c r="A294" i="7"/>
  <c r="A294" i="8" s="1"/>
  <c r="A294" i="3"/>
  <c r="A294" i="4" s="1"/>
  <c r="A295" i="7"/>
  <c r="A295" i="8" s="1"/>
  <c r="A295" i="3"/>
  <c r="A295" i="4" s="1"/>
  <c r="A313" i="2" l="1"/>
  <c r="A312" i="2"/>
  <c r="A311" i="2"/>
  <c r="A310" i="2"/>
  <c r="A309" i="2"/>
  <c r="A308" i="2"/>
  <c r="A307" i="2"/>
  <c r="B306" i="2"/>
  <c r="D295" i="4"/>
  <c r="I295" i="4" s="1"/>
  <c r="J295" i="4" s="1"/>
  <c r="B295" i="7" s="1"/>
  <c r="B295" i="8" s="1"/>
  <c r="B295" i="4"/>
  <c r="C295" i="4"/>
  <c r="D294" i="4"/>
  <c r="I294" i="4" s="1"/>
  <c r="J294" i="4" s="1"/>
  <c r="B294" i="7" s="1"/>
  <c r="B294" i="8" s="1"/>
  <c r="C294" i="4"/>
  <c r="B294" i="4"/>
  <c r="D293" i="4"/>
  <c r="I293" i="4" s="1"/>
  <c r="J293" i="4" s="1"/>
  <c r="B293" i="7" s="1"/>
  <c r="B293" i="8" s="1"/>
  <c r="B293" i="4"/>
  <c r="C293" i="4"/>
  <c r="D292" i="4"/>
  <c r="I292" i="4" s="1"/>
  <c r="J292" i="4" s="1"/>
  <c r="B292" i="7" s="1"/>
  <c r="B292" i="8" s="1"/>
  <c r="C292" i="4"/>
  <c r="B292" i="4"/>
  <c r="D291" i="4"/>
  <c r="I291" i="4" s="1"/>
  <c r="J291" i="4" s="1"/>
  <c r="B291" i="7" s="1"/>
  <c r="B291" i="8" s="1"/>
  <c r="B291" i="4"/>
  <c r="C291" i="4"/>
  <c r="D290" i="4"/>
  <c r="I290" i="4" s="1"/>
  <c r="J290" i="4" s="1"/>
  <c r="B290" i="7" s="1"/>
  <c r="B290" i="8" s="1"/>
  <c r="C290" i="4"/>
  <c r="B290" i="4"/>
  <c r="D289" i="4"/>
  <c r="I289" i="4" s="1"/>
  <c r="J289" i="4" s="1"/>
  <c r="B289" i="7" s="1"/>
  <c r="B289" i="8" s="1"/>
  <c r="B289" i="4"/>
  <c r="C289" i="4"/>
  <c r="F280" i="8"/>
  <c r="E280" i="8"/>
  <c r="C280" i="8"/>
  <c r="D280" i="8" s="1"/>
  <c r="F281" i="8"/>
  <c r="E281" i="8"/>
  <c r="C281" i="8"/>
  <c r="D281" i="8" s="1"/>
  <c r="F282" i="8"/>
  <c r="E282" i="8"/>
  <c r="C282" i="8"/>
  <c r="D282" i="8" s="1"/>
  <c r="F283" i="8"/>
  <c r="E283" i="8"/>
  <c r="C283" i="8"/>
  <c r="D283" i="8" s="1"/>
  <c r="F284" i="8"/>
  <c r="C284" i="8"/>
  <c r="D284" i="8" s="1"/>
  <c r="E284" i="8"/>
  <c r="F285" i="8"/>
  <c r="C285" i="8"/>
  <c r="D285" i="8" s="1"/>
  <c r="E285" i="8"/>
  <c r="F286" i="8"/>
  <c r="E286" i="8"/>
  <c r="C286" i="8"/>
  <c r="D286" i="8" s="1"/>
  <c r="B297" i="7"/>
  <c r="C297" i="8" s="1"/>
  <c r="B297" i="4"/>
  <c r="B297" i="3"/>
  <c r="A298" i="7"/>
  <c r="A298" i="8" s="1"/>
  <c r="A298" i="3"/>
  <c r="A298" i="4" s="1"/>
  <c r="A299" i="7"/>
  <c r="A299" i="8" s="1"/>
  <c r="A299" i="3"/>
  <c r="A299" i="4" s="1"/>
  <c r="A300" i="7"/>
  <c r="A300" i="8" s="1"/>
  <c r="A300" i="3"/>
  <c r="A300" i="4" s="1"/>
  <c r="A301" i="7"/>
  <c r="A301" i="8" s="1"/>
  <c r="A301" i="3"/>
  <c r="A301" i="4" s="1"/>
  <c r="A302" i="7"/>
  <c r="A302" i="8" s="1"/>
  <c r="A302" i="3"/>
  <c r="A302" i="4" s="1"/>
  <c r="A303" i="7"/>
  <c r="A303" i="8" s="1"/>
  <c r="A303" i="3"/>
  <c r="A303" i="4" s="1"/>
  <c r="A304" i="7"/>
  <c r="A304" i="8" s="1"/>
  <c r="A304" i="3"/>
  <c r="A304" i="4" s="1"/>
  <c r="A322" i="2" l="1"/>
  <c r="A321" i="2"/>
  <c r="A320" i="2"/>
  <c r="A319" i="2"/>
  <c r="A318" i="2"/>
  <c r="A317" i="2"/>
  <c r="A316" i="2"/>
  <c r="B315" i="2"/>
  <c r="C304" i="4"/>
  <c r="D304" i="4"/>
  <c r="I304" i="4" s="1"/>
  <c r="J304" i="4" s="1"/>
  <c r="B304" i="7" s="1"/>
  <c r="B304" i="8" s="1"/>
  <c r="B304" i="4"/>
  <c r="B303" i="4"/>
  <c r="D303" i="4"/>
  <c r="I303" i="4" s="1"/>
  <c r="J303" i="4" s="1"/>
  <c r="B303" i="7" s="1"/>
  <c r="B303" i="8" s="1"/>
  <c r="C303" i="4"/>
  <c r="C302" i="4"/>
  <c r="D302" i="4"/>
  <c r="I302" i="4" s="1"/>
  <c r="J302" i="4" s="1"/>
  <c r="B302" i="7" s="1"/>
  <c r="B302" i="8" s="1"/>
  <c r="B302" i="4"/>
  <c r="B301" i="4"/>
  <c r="C301" i="4"/>
  <c r="D301" i="4"/>
  <c r="I301" i="4" s="1"/>
  <c r="J301" i="4" s="1"/>
  <c r="B301" i="7" s="1"/>
  <c r="B301" i="8" s="1"/>
  <c r="D300" i="4"/>
  <c r="I300" i="4" s="1"/>
  <c r="J300" i="4" s="1"/>
  <c r="B300" i="7" s="1"/>
  <c r="B300" i="8" s="1"/>
  <c r="C300" i="4"/>
  <c r="B300" i="4"/>
  <c r="B299" i="4"/>
  <c r="D299" i="4"/>
  <c r="I299" i="4" s="1"/>
  <c r="J299" i="4" s="1"/>
  <c r="B299" i="7" s="1"/>
  <c r="B299" i="8" s="1"/>
  <c r="C299" i="4"/>
  <c r="D298" i="4"/>
  <c r="I298" i="4" s="1"/>
  <c r="J298" i="4" s="1"/>
  <c r="B298" i="7" s="1"/>
  <c r="B298" i="8" s="1"/>
  <c r="B298" i="4"/>
  <c r="C298" i="4"/>
  <c r="F289" i="8"/>
  <c r="C289" i="8"/>
  <c r="D289" i="8" s="1"/>
  <c r="E289" i="8"/>
  <c r="F290" i="8"/>
  <c r="C290" i="8"/>
  <c r="D290" i="8" s="1"/>
  <c r="E290" i="8"/>
  <c r="F291" i="8"/>
  <c r="C291" i="8"/>
  <c r="D291" i="8" s="1"/>
  <c r="E291" i="8"/>
  <c r="E292" i="8"/>
  <c r="F292" i="8"/>
  <c r="C292" i="8"/>
  <c r="D292" i="8" s="1"/>
  <c r="E293" i="8"/>
  <c r="F293" i="8"/>
  <c r="C293" i="8"/>
  <c r="D293" i="8" s="1"/>
  <c r="F294" i="8"/>
  <c r="C294" i="8"/>
  <c r="D294" i="8" s="1"/>
  <c r="E294" i="8"/>
  <c r="E295" i="8"/>
  <c r="F295" i="8"/>
  <c r="C295" i="8"/>
  <c r="D295" i="8" s="1"/>
  <c r="B306" i="7"/>
  <c r="C306" i="8" s="1"/>
  <c r="B306" i="4"/>
  <c r="B306" i="3"/>
  <c r="A307" i="7"/>
  <c r="A307" i="8" s="1"/>
  <c r="A307" i="3"/>
  <c r="A307" i="4" s="1"/>
  <c r="A308" i="7"/>
  <c r="A308" i="8" s="1"/>
  <c r="A308" i="3"/>
  <c r="A308" i="4" s="1"/>
  <c r="A309" i="7"/>
  <c r="A309" i="8" s="1"/>
  <c r="A309" i="3"/>
  <c r="A309" i="4" s="1"/>
  <c r="A310" i="7"/>
  <c r="A310" i="8" s="1"/>
  <c r="A310" i="3"/>
  <c r="A310" i="4" s="1"/>
  <c r="A311" i="7"/>
  <c r="A311" i="8" s="1"/>
  <c r="A311" i="3"/>
  <c r="A311" i="4" s="1"/>
  <c r="A312" i="7"/>
  <c r="A312" i="8" s="1"/>
  <c r="A312" i="3"/>
  <c r="A312" i="4" s="1"/>
  <c r="A313" i="7"/>
  <c r="A313" i="8" s="1"/>
  <c r="A313" i="3"/>
  <c r="A313" i="4" s="1"/>
  <c r="A331" i="2" l="1"/>
  <c r="A330" i="2"/>
  <c r="A329" i="2"/>
  <c r="A328" i="2"/>
  <c r="A327" i="2"/>
  <c r="A326" i="2"/>
  <c r="A325" i="2"/>
  <c r="B324" i="2"/>
  <c r="B313" i="4"/>
  <c r="C313" i="4"/>
  <c r="D313" i="4"/>
  <c r="I313" i="4" s="1"/>
  <c r="J313" i="4" s="1"/>
  <c r="B313" i="7" s="1"/>
  <c r="B313" i="8" s="1"/>
  <c r="D312" i="4"/>
  <c r="I312" i="4" s="1"/>
  <c r="J312" i="4" s="1"/>
  <c r="B312" i="7" s="1"/>
  <c r="B312" i="8" s="1"/>
  <c r="C312" i="4"/>
  <c r="B312" i="4"/>
  <c r="C311" i="4"/>
  <c r="B311" i="4"/>
  <c r="D311" i="4"/>
  <c r="I311" i="4" s="1"/>
  <c r="J311" i="4" s="1"/>
  <c r="B311" i="7" s="1"/>
  <c r="B311" i="8" s="1"/>
  <c r="D310" i="4"/>
  <c r="I310" i="4" s="1"/>
  <c r="J310" i="4" s="1"/>
  <c r="B310" i="7" s="1"/>
  <c r="B310" i="8" s="1"/>
  <c r="C310" i="4"/>
  <c r="B310" i="4"/>
  <c r="B309" i="4"/>
  <c r="C309" i="4"/>
  <c r="D309" i="4"/>
  <c r="I309" i="4" s="1"/>
  <c r="J309" i="4" s="1"/>
  <c r="B309" i="7" s="1"/>
  <c r="B309" i="8" s="1"/>
  <c r="D308" i="4"/>
  <c r="I308" i="4" s="1"/>
  <c r="J308" i="4" s="1"/>
  <c r="B308" i="7" s="1"/>
  <c r="B308" i="8" s="1"/>
  <c r="C308" i="4"/>
  <c r="B308" i="4"/>
  <c r="C307" i="4"/>
  <c r="B307" i="4"/>
  <c r="D307" i="4"/>
  <c r="I307" i="4" s="1"/>
  <c r="J307" i="4" s="1"/>
  <c r="B307" i="7" s="1"/>
  <c r="B307" i="8" s="1"/>
  <c r="E298" i="8"/>
  <c r="F298" i="8"/>
  <c r="C298" i="8"/>
  <c r="D298" i="8" s="1"/>
  <c r="E299" i="8"/>
  <c r="F299" i="8"/>
  <c r="C299" i="8"/>
  <c r="D299" i="8" s="1"/>
  <c r="F300" i="8"/>
  <c r="C300" i="8"/>
  <c r="D300" i="8" s="1"/>
  <c r="E300" i="8"/>
  <c r="E301" i="8"/>
  <c r="F301" i="8"/>
  <c r="C301" i="8"/>
  <c r="D301" i="8" s="1"/>
  <c r="E302" i="8"/>
  <c r="F302" i="8"/>
  <c r="C302" i="8"/>
  <c r="D302" i="8" s="1"/>
  <c r="E303" i="8"/>
  <c r="F303" i="8"/>
  <c r="C303" i="8"/>
  <c r="D303" i="8" s="1"/>
  <c r="F304" i="8"/>
  <c r="C304" i="8"/>
  <c r="D304" i="8" s="1"/>
  <c r="E304" i="8"/>
  <c r="B315" i="7"/>
  <c r="C315" i="8" s="1"/>
  <c r="B315" i="4"/>
  <c r="B315" i="3"/>
  <c r="A316" i="7"/>
  <c r="A316" i="8" s="1"/>
  <c r="A316" i="3"/>
  <c r="A316" i="4" s="1"/>
  <c r="A317" i="7"/>
  <c r="A317" i="8" s="1"/>
  <c r="A317" i="3"/>
  <c r="A317" i="4" s="1"/>
  <c r="A318" i="7"/>
  <c r="A318" i="8" s="1"/>
  <c r="A318" i="3"/>
  <c r="A318" i="4" s="1"/>
  <c r="A319" i="7"/>
  <c r="A319" i="8" s="1"/>
  <c r="A319" i="3"/>
  <c r="A319" i="4" s="1"/>
  <c r="A320" i="7"/>
  <c r="A320" i="8" s="1"/>
  <c r="A320" i="3"/>
  <c r="A320" i="4" s="1"/>
  <c r="A321" i="7"/>
  <c r="A321" i="8" s="1"/>
  <c r="A321" i="3"/>
  <c r="A321" i="4" s="1"/>
  <c r="A322" i="7"/>
  <c r="A322" i="8" s="1"/>
  <c r="A322" i="3"/>
  <c r="A322" i="4" s="1"/>
  <c r="A340" i="2" l="1"/>
  <c r="A339" i="2"/>
  <c r="A338" i="2"/>
  <c r="A337" i="2"/>
  <c r="A336" i="2"/>
  <c r="A335" i="2"/>
  <c r="A334" i="2"/>
  <c r="B333" i="2"/>
  <c r="D322" i="4"/>
  <c r="I322" i="4" s="1"/>
  <c r="J322" i="4" s="1"/>
  <c r="B322" i="7" s="1"/>
  <c r="B322" i="8" s="1"/>
  <c r="C322" i="4"/>
  <c r="B322" i="4"/>
  <c r="C321" i="4"/>
  <c r="B321" i="4"/>
  <c r="D321" i="4"/>
  <c r="I321" i="4" s="1"/>
  <c r="J321" i="4" s="1"/>
  <c r="B321" i="7" s="1"/>
  <c r="B321" i="8" s="1"/>
  <c r="D320" i="4"/>
  <c r="I320" i="4" s="1"/>
  <c r="J320" i="4" s="1"/>
  <c r="B320" i="7" s="1"/>
  <c r="B320" i="8" s="1"/>
  <c r="C320" i="4"/>
  <c r="B320" i="4"/>
  <c r="B319" i="4"/>
  <c r="C319" i="4"/>
  <c r="D319" i="4"/>
  <c r="I319" i="4" s="1"/>
  <c r="J319" i="4" s="1"/>
  <c r="B319" i="7" s="1"/>
  <c r="B319" i="8" s="1"/>
  <c r="D318" i="4"/>
  <c r="I318" i="4" s="1"/>
  <c r="J318" i="4" s="1"/>
  <c r="B318" i="7" s="1"/>
  <c r="B318" i="8" s="1"/>
  <c r="C318" i="4"/>
  <c r="B318" i="4"/>
  <c r="B317" i="4"/>
  <c r="C317" i="4"/>
  <c r="D317" i="4"/>
  <c r="I317" i="4" s="1"/>
  <c r="J317" i="4" s="1"/>
  <c r="B317" i="7" s="1"/>
  <c r="B317" i="8" s="1"/>
  <c r="D316" i="4"/>
  <c r="I316" i="4" s="1"/>
  <c r="J316" i="4" s="1"/>
  <c r="B316" i="7" s="1"/>
  <c r="B316" i="8" s="1"/>
  <c r="C316" i="4"/>
  <c r="B316" i="4"/>
  <c r="F307" i="8"/>
  <c r="C307" i="8"/>
  <c r="D307" i="8" s="1"/>
  <c r="E307" i="8"/>
  <c r="E308" i="8"/>
  <c r="F308" i="8"/>
  <c r="C308" i="8"/>
  <c r="D308" i="8" s="1"/>
  <c r="E309" i="8"/>
  <c r="F309" i="8"/>
  <c r="C309" i="8"/>
  <c r="D309" i="8" s="1"/>
  <c r="F310" i="8"/>
  <c r="C310" i="8"/>
  <c r="D310" i="8" s="1"/>
  <c r="E310" i="8"/>
  <c r="E311" i="8"/>
  <c r="F311" i="8"/>
  <c r="C311" i="8"/>
  <c r="D311" i="8" s="1"/>
  <c r="E312" i="8"/>
  <c r="F312" i="8"/>
  <c r="C312" i="8"/>
  <c r="D312" i="8" s="1"/>
  <c r="E313" i="8"/>
  <c r="F313" i="8"/>
  <c r="C313" i="8"/>
  <c r="D313" i="8" s="1"/>
  <c r="B324" i="7"/>
  <c r="C324" i="8" s="1"/>
  <c r="B324" i="4"/>
  <c r="B324" i="3"/>
  <c r="A325" i="7"/>
  <c r="A325" i="8" s="1"/>
  <c r="A325" i="3"/>
  <c r="A325" i="4" s="1"/>
  <c r="A326" i="7"/>
  <c r="A326" i="8" s="1"/>
  <c r="A326" i="3"/>
  <c r="A326" i="4" s="1"/>
  <c r="A327" i="7"/>
  <c r="A327" i="8" s="1"/>
  <c r="A327" i="3"/>
  <c r="A327" i="4" s="1"/>
  <c r="A328" i="7"/>
  <c r="A328" i="8" s="1"/>
  <c r="A328" i="3"/>
  <c r="A328" i="4" s="1"/>
  <c r="A329" i="7"/>
  <c r="A329" i="8" s="1"/>
  <c r="A329" i="3"/>
  <c r="A329" i="4" s="1"/>
  <c r="A330" i="7"/>
  <c r="A330" i="8" s="1"/>
  <c r="A330" i="3"/>
  <c r="A330" i="4" s="1"/>
  <c r="A331" i="7"/>
  <c r="A331" i="8" s="1"/>
  <c r="A331" i="3"/>
  <c r="A331" i="4" s="1"/>
  <c r="A349" i="2" l="1"/>
  <c r="A348" i="2"/>
  <c r="A347" i="2"/>
  <c r="A346" i="2"/>
  <c r="A345" i="2"/>
  <c r="A344" i="2"/>
  <c r="A343" i="2"/>
  <c r="B342" i="2"/>
  <c r="C331" i="4"/>
  <c r="B331" i="4"/>
  <c r="D331" i="4"/>
  <c r="I331" i="4" s="1"/>
  <c r="J331" i="4" s="1"/>
  <c r="B331" i="7" s="1"/>
  <c r="B331" i="8" s="1"/>
  <c r="D330" i="4"/>
  <c r="I330" i="4" s="1"/>
  <c r="J330" i="4" s="1"/>
  <c r="B330" i="7" s="1"/>
  <c r="B330" i="8" s="1"/>
  <c r="C330" i="4"/>
  <c r="B330" i="4"/>
  <c r="B329" i="4"/>
  <c r="C329" i="4"/>
  <c r="D329" i="4"/>
  <c r="I329" i="4" s="1"/>
  <c r="J329" i="4" s="1"/>
  <c r="B329" i="7" s="1"/>
  <c r="B329" i="8" s="1"/>
  <c r="D328" i="4"/>
  <c r="I328" i="4" s="1"/>
  <c r="J328" i="4" s="1"/>
  <c r="B328" i="7" s="1"/>
  <c r="B328" i="8" s="1"/>
  <c r="C328" i="4"/>
  <c r="B328" i="4"/>
  <c r="C327" i="4"/>
  <c r="B327" i="4"/>
  <c r="D327" i="4"/>
  <c r="I327" i="4" s="1"/>
  <c r="J327" i="4" s="1"/>
  <c r="B327" i="7" s="1"/>
  <c r="B327" i="8" s="1"/>
  <c r="D326" i="4"/>
  <c r="I326" i="4" s="1"/>
  <c r="J326" i="4" s="1"/>
  <c r="B326" i="7" s="1"/>
  <c r="B326" i="8" s="1"/>
  <c r="C326" i="4"/>
  <c r="B326" i="4"/>
  <c r="B325" i="4"/>
  <c r="C325" i="4"/>
  <c r="D325" i="4"/>
  <c r="I325" i="4" s="1"/>
  <c r="J325" i="4" s="1"/>
  <c r="B325" i="7" s="1"/>
  <c r="B325" i="8" s="1"/>
  <c r="F316" i="8"/>
  <c r="C316" i="8"/>
  <c r="D316" i="8" s="1"/>
  <c r="E316" i="8"/>
  <c r="E317" i="8"/>
  <c r="F317" i="8"/>
  <c r="C317" i="8"/>
  <c r="D317" i="8" s="1"/>
  <c r="E318" i="8"/>
  <c r="F318" i="8"/>
  <c r="C318" i="8"/>
  <c r="D318" i="8" s="1"/>
  <c r="E319" i="8"/>
  <c r="F319" i="8"/>
  <c r="C319" i="8"/>
  <c r="D319" i="8" s="1"/>
  <c r="F320" i="8"/>
  <c r="C320" i="8"/>
  <c r="D320" i="8" s="1"/>
  <c r="E320" i="8"/>
  <c r="E321" i="8"/>
  <c r="F321" i="8"/>
  <c r="C321" i="8"/>
  <c r="D321" i="8" s="1"/>
  <c r="E322" i="8"/>
  <c r="F322" i="8"/>
  <c r="C322" i="8"/>
  <c r="D322" i="8" s="1"/>
  <c r="B333" i="7"/>
  <c r="C333" i="8" s="1"/>
  <c r="B333" i="4"/>
  <c r="B333" i="3"/>
  <c r="A334" i="7"/>
  <c r="A334" i="8" s="1"/>
  <c r="A334" i="3"/>
  <c r="A334" i="4" s="1"/>
  <c r="A335" i="7"/>
  <c r="A335" i="8" s="1"/>
  <c r="A335" i="3"/>
  <c r="A335" i="4" s="1"/>
  <c r="A336" i="7"/>
  <c r="A336" i="8" s="1"/>
  <c r="A336" i="3"/>
  <c r="A336" i="4" s="1"/>
  <c r="A337" i="7"/>
  <c r="A337" i="8" s="1"/>
  <c r="A337" i="3"/>
  <c r="A337" i="4" s="1"/>
  <c r="A338" i="7"/>
  <c r="A338" i="8" s="1"/>
  <c r="A338" i="3"/>
  <c r="A338" i="4" s="1"/>
  <c r="A339" i="7"/>
  <c r="A339" i="8" s="1"/>
  <c r="A339" i="3"/>
  <c r="A339" i="4" s="1"/>
  <c r="A340" i="7"/>
  <c r="A340" i="8" s="1"/>
  <c r="A340" i="3"/>
  <c r="A340" i="4" s="1"/>
  <c r="A358" i="2" l="1"/>
  <c r="A357" i="2"/>
  <c r="A356" i="2"/>
  <c r="A355" i="2"/>
  <c r="A354" i="2"/>
  <c r="A353" i="2"/>
  <c r="A352" i="2"/>
  <c r="B351" i="2"/>
  <c r="D340" i="4"/>
  <c r="I340" i="4" s="1"/>
  <c r="J340" i="4" s="1"/>
  <c r="B340" i="7" s="1"/>
  <c r="B340" i="8" s="1"/>
  <c r="C340" i="4"/>
  <c r="B340" i="4"/>
  <c r="B339" i="4"/>
  <c r="C339" i="4"/>
  <c r="D339" i="4"/>
  <c r="I339" i="4" s="1"/>
  <c r="J339" i="4" s="1"/>
  <c r="B339" i="7" s="1"/>
  <c r="B339" i="8" s="1"/>
  <c r="D338" i="4"/>
  <c r="I338" i="4" s="1"/>
  <c r="J338" i="4" s="1"/>
  <c r="B338" i="7" s="1"/>
  <c r="B338" i="8" s="1"/>
  <c r="C338" i="4"/>
  <c r="B338" i="4"/>
  <c r="B337" i="4"/>
  <c r="C337" i="4"/>
  <c r="D337" i="4"/>
  <c r="I337" i="4" s="1"/>
  <c r="J337" i="4" s="1"/>
  <c r="B337" i="7" s="1"/>
  <c r="B337" i="8" s="1"/>
  <c r="D336" i="4"/>
  <c r="I336" i="4" s="1"/>
  <c r="J336" i="4" s="1"/>
  <c r="B336" i="7" s="1"/>
  <c r="B336" i="8" s="1"/>
  <c r="C336" i="4"/>
  <c r="B336" i="4"/>
  <c r="B335" i="4"/>
  <c r="C335" i="4"/>
  <c r="D335" i="4"/>
  <c r="I335" i="4" s="1"/>
  <c r="J335" i="4" s="1"/>
  <c r="B335" i="7" s="1"/>
  <c r="B335" i="8" s="1"/>
  <c r="D334" i="4"/>
  <c r="I334" i="4" s="1"/>
  <c r="J334" i="4" s="1"/>
  <c r="B334" i="7" s="1"/>
  <c r="B334" i="8" s="1"/>
  <c r="C334" i="4"/>
  <c r="B334" i="4"/>
  <c r="E325" i="8"/>
  <c r="F325" i="8"/>
  <c r="C325" i="8"/>
  <c r="D325" i="8" s="1"/>
  <c r="F326" i="8"/>
  <c r="C326" i="8"/>
  <c r="D326" i="8" s="1"/>
  <c r="E326" i="8"/>
  <c r="F327" i="8"/>
  <c r="C327" i="8"/>
  <c r="D327" i="8" s="1"/>
  <c r="E327" i="8"/>
  <c r="E328" i="8"/>
  <c r="F328" i="8"/>
  <c r="C328" i="8"/>
  <c r="D328" i="8" s="1"/>
  <c r="E329" i="8"/>
  <c r="F329" i="8"/>
  <c r="C329" i="8"/>
  <c r="D329" i="8" s="1"/>
  <c r="F330" i="8"/>
  <c r="C330" i="8"/>
  <c r="D330" i="8" s="1"/>
  <c r="E330" i="8"/>
  <c r="E331" i="8"/>
  <c r="F331" i="8"/>
  <c r="C331" i="8"/>
  <c r="D331" i="8" s="1"/>
  <c r="B342" i="7"/>
  <c r="C342" i="8" s="1"/>
  <c r="B342" i="4"/>
  <c r="B342" i="3"/>
  <c r="A343" i="7"/>
  <c r="A343" i="8" s="1"/>
  <c r="A343" i="3"/>
  <c r="A343" i="4" s="1"/>
  <c r="A344" i="7"/>
  <c r="A344" i="8" s="1"/>
  <c r="A344" i="3"/>
  <c r="A344" i="4" s="1"/>
  <c r="A345" i="7"/>
  <c r="A345" i="8" s="1"/>
  <c r="A345" i="3"/>
  <c r="A345" i="4" s="1"/>
  <c r="A346" i="7"/>
  <c r="A346" i="8" s="1"/>
  <c r="A346" i="3"/>
  <c r="A346" i="4" s="1"/>
  <c r="A347" i="7"/>
  <c r="A347" i="8" s="1"/>
  <c r="A347" i="3"/>
  <c r="A347" i="4" s="1"/>
  <c r="A348" i="7"/>
  <c r="A348" i="8" s="1"/>
  <c r="A348" i="3"/>
  <c r="A348" i="4" s="1"/>
  <c r="A349" i="7"/>
  <c r="A349" i="8" s="1"/>
  <c r="A349" i="3"/>
  <c r="A349" i="4" s="1"/>
  <c r="A367" i="2" l="1"/>
  <c r="A366" i="2"/>
  <c r="A365" i="2"/>
  <c r="A364" i="2"/>
  <c r="A363" i="2"/>
  <c r="A362" i="2"/>
  <c r="A361" i="2"/>
  <c r="B360" i="2"/>
  <c r="B349" i="4"/>
  <c r="C349" i="4"/>
  <c r="D349" i="4"/>
  <c r="I349" i="4" s="1"/>
  <c r="J349" i="4" s="1"/>
  <c r="B349" i="7" s="1"/>
  <c r="B349" i="8" s="1"/>
  <c r="D348" i="4"/>
  <c r="I348" i="4" s="1"/>
  <c r="J348" i="4" s="1"/>
  <c r="B348" i="7" s="1"/>
  <c r="B348" i="8" s="1"/>
  <c r="C348" i="4"/>
  <c r="B348" i="4"/>
  <c r="C347" i="4"/>
  <c r="B347" i="4"/>
  <c r="D347" i="4"/>
  <c r="I347" i="4" s="1"/>
  <c r="J347" i="4" s="1"/>
  <c r="B347" i="7" s="1"/>
  <c r="B347" i="8" s="1"/>
  <c r="D346" i="4"/>
  <c r="I346" i="4" s="1"/>
  <c r="J346" i="4" s="1"/>
  <c r="B346" i="7" s="1"/>
  <c r="B346" i="8" s="1"/>
  <c r="C346" i="4"/>
  <c r="B346" i="4"/>
  <c r="B345" i="4"/>
  <c r="C345" i="4"/>
  <c r="D345" i="4"/>
  <c r="I345" i="4" s="1"/>
  <c r="J345" i="4" s="1"/>
  <c r="B345" i="7" s="1"/>
  <c r="B345" i="8" s="1"/>
  <c r="D344" i="4"/>
  <c r="I344" i="4" s="1"/>
  <c r="J344" i="4" s="1"/>
  <c r="B344" i="7" s="1"/>
  <c r="B344" i="8" s="1"/>
  <c r="C344" i="4"/>
  <c r="B344" i="4"/>
  <c r="C343" i="4"/>
  <c r="B343" i="4"/>
  <c r="D343" i="4"/>
  <c r="I343" i="4" s="1"/>
  <c r="J343" i="4" s="1"/>
  <c r="B343" i="7" s="1"/>
  <c r="B343" i="8" s="1"/>
  <c r="E334" i="8"/>
  <c r="F334" i="8"/>
  <c r="C334" i="8"/>
  <c r="D334" i="8" s="1"/>
  <c r="E335" i="8"/>
  <c r="F335" i="8"/>
  <c r="C335" i="8"/>
  <c r="D335" i="8" s="1"/>
  <c r="F336" i="8"/>
  <c r="C336" i="8"/>
  <c r="D336" i="8" s="1"/>
  <c r="E336" i="8"/>
  <c r="F337" i="8"/>
  <c r="C337" i="8"/>
  <c r="D337" i="8" s="1"/>
  <c r="E337" i="8"/>
  <c r="E338" i="8"/>
  <c r="F338" i="8"/>
  <c r="C338" i="8"/>
  <c r="D338" i="8" s="1"/>
  <c r="E339" i="8"/>
  <c r="F339" i="8"/>
  <c r="C339" i="8"/>
  <c r="D339" i="8" s="1"/>
  <c r="F340" i="8"/>
  <c r="C340" i="8"/>
  <c r="D340" i="8" s="1"/>
  <c r="E340" i="8"/>
  <c r="B351" i="7"/>
  <c r="C351" i="8" s="1"/>
  <c r="B351" i="4"/>
  <c r="B351" i="3"/>
  <c r="A352" i="7"/>
  <c r="A352" i="8" s="1"/>
  <c r="A352" i="3"/>
  <c r="A352" i="4" s="1"/>
  <c r="A353" i="7"/>
  <c r="A353" i="8" s="1"/>
  <c r="A353" i="3"/>
  <c r="A353" i="4" s="1"/>
  <c r="A354" i="7"/>
  <c r="A354" i="8" s="1"/>
  <c r="A354" i="3"/>
  <c r="A354" i="4" s="1"/>
  <c r="A355" i="7"/>
  <c r="A355" i="8" s="1"/>
  <c r="A355" i="3"/>
  <c r="A355" i="4" s="1"/>
  <c r="A356" i="7"/>
  <c r="A356" i="8" s="1"/>
  <c r="A356" i="3"/>
  <c r="A356" i="4" s="1"/>
  <c r="A357" i="7"/>
  <c r="A357" i="8" s="1"/>
  <c r="A357" i="3"/>
  <c r="A357" i="4" s="1"/>
  <c r="A358" i="7"/>
  <c r="A358" i="8" s="1"/>
  <c r="A358" i="3"/>
  <c r="A358" i="4" s="1"/>
  <c r="A376" i="2" l="1"/>
  <c r="A375" i="2"/>
  <c r="A374" i="2"/>
  <c r="A373" i="2"/>
  <c r="A372" i="2"/>
  <c r="A371" i="2"/>
  <c r="A370" i="2"/>
  <c r="B369" i="2"/>
  <c r="D358" i="4"/>
  <c r="I358" i="4" s="1"/>
  <c r="J358" i="4" s="1"/>
  <c r="B358" i="7" s="1"/>
  <c r="B358" i="8" s="1"/>
  <c r="C358" i="4"/>
  <c r="B358" i="4"/>
  <c r="B357" i="4"/>
  <c r="C357" i="4"/>
  <c r="D357" i="4"/>
  <c r="I357" i="4" s="1"/>
  <c r="J357" i="4" s="1"/>
  <c r="B357" i="7" s="1"/>
  <c r="B357" i="8" s="1"/>
  <c r="D356" i="4"/>
  <c r="I356" i="4" s="1"/>
  <c r="J356" i="4" s="1"/>
  <c r="B356" i="7" s="1"/>
  <c r="B356" i="8" s="1"/>
  <c r="C356" i="4"/>
  <c r="B356" i="4"/>
  <c r="B355" i="4"/>
  <c r="C355" i="4"/>
  <c r="D355" i="4"/>
  <c r="I355" i="4" s="1"/>
  <c r="J355" i="4" s="1"/>
  <c r="B355" i="7" s="1"/>
  <c r="B355" i="8" s="1"/>
  <c r="D354" i="4"/>
  <c r="I354" i="4" s="1"/>
  <c r="J354" i="4" s="1"/>
  <c r="B354" i="7" s="1"/>
  <c r="B354" i="8" s="1"/>
  <c r="C354" i="4"/>
  <c r="B354" i="4"/>
  <c r="C353" i="4"/>
  <c r="B353" i="4"/>
  <c r="D353" i="4"/>
  <c r="I353" i="4" s="1"/>
  <c r="J353" i="4" s="1"/>
  <c r="B353" i="7" s="1"/>
  <c r="B353" i="8" s="1"/>
  <c r="D352" i="4"/>
  <c r="I352" i="4" s="1"/>
  <c r="J352" i="4" s="1"/>
  <c r="B352" i="7" s="1"/>
  <c r="B352" i="8" s="1"/>
  <c r="C352" i="4"/>
  <c r="B352" i="4"/>
  <c r="F343" i="8"/>
  <c r="C343" i="8"/>
  <c r="D343" i="8" s="1"/>
  <c r="E343" i="8"/>
  <c r="E344" i="8"/>
  <c r="F344" i="8"/>
  <c r="C344" i="8"/>
  <c r="D344" i="8" s="1"/>
  <c r="E345" i="8"/>
  <c r="F345" i="8"/>
  <c r="C345" i="8"/>
  <c r="D345" i="8" s="1"/>
  <c r="F346" i="8"/>
  <c r="C346" i="8"/>
  <c r="D346" i="8" s="1"/>
  <c r="E346" i="8"/>
  <c r="E347" i="8"/>
  <c r="F347" i="8"/>
  <c r="C347" i="8"/>
  <c r="D347" i="8" s="1"/>
  <c r="E348" i="8"/>
  <c r="F348" i="8"/>
  <c r="C348" i="8"/>
  <c r="D348" i="8" s="1"/>
  <c r="E349" i="8"/>
  <c r="F349" i="8"/>
  <c r="C349" i="8"/>
  <c r="D349" i="8" s="1"/>
  <c r="B360" i="7"/>
  <c r="C360" i="8" s="1"/>
  <c r="B360" i="4"/>
  <c r="B360" i="3"/>
  <c r="A361" i="7"/>
  <c r="A361" i="8" s="1"/>
  <c r="A361" i="3"/>
  <c r="A361" i="4" s="1"/>
  <c r="A362" i="7"/>
  <c r="A362" i="8" s="1"/>
  <c r="A362" i="3"/>
  <c r="A362" i="4" s="1"/>
  <c r="A363" i="7"/>
  <c r="A363" i="8" s="1"/>
  <c r="A363" i="3"/>
  <c r="A363" i="4" s="1"/>
  <c r="A364" i="7"/>
  <c r="A364" i="8" s="1"/>
  <c r="A364" i="3"/>
  <c r="A364" i="4" s="1"/>
  <c r="A365" i="7"/>
  <c r="A365" i="8" s="1"/>
  <c r="A365" i="3"/>
  <c r="A365" i="4" s="1"/>
  <c r="A366" i="7"/>
  <c r="A366" i="8" s="1"/>
  <c r="A366" i="3"/>
  <c r="A366" i="4" s="1"/>
  <c r="A367" i="7"/>
  <c r="A367" i="8" s="1"/>
  <c r="A367" i="3"/>
  <c r="A367" i="4" s="1"/>
  <c r="B367" i="4" l="1"/>
  <c r="C367" i="4"/>
  <c r="D367" i="4"/>
  <c r="I367" i="4" s="1"/>
  <c r="J367" i="4" s="1"/>
  <c r="B367" i="7" s="1"/>
  <c r="B367" i="8" s="1"/>
  <c r="D366" i="4"/>
  <c r="I366" i="4" s="1"/>
  <c r="J366" i="4" s="1"/>
  <c r="B366" i="7" s="1"/>
  <c r="B366" i="8" s="1"/>
  <c r="C366" i="4"/>
  <c r="B366" i="4"/>
  <c r="B365" i="4"/>
  <c r="C365" i="4"/>
  <c r="D365" i="4"/>
  <c r="I365" i="4" s="1"/>
  <c r="J365" i="4" s="1"/>
  <c r="B365" i="7" s="1"/>
  <c r="B365" i="8" s="1"/>
  <c r="D364" i="4"/>
  <c r="I364" i="4" s="1"/>
  <c r="J364" i="4" s="1"/>
  <c r="B364" i="7" s="1"/>
  <c r="B364" i="8" s="1"/>
  <c r="C364" i="4"/>
  <c r="B364" i="4"/>
  <c r="C363" i="4"/>
  <c r="B363" i="4"/>
  <c r="D363" i="4"/>
  <c r="I363" i="4" s="1"/>
  <c r="J363" i="4" s="1"/>
  <c r="B363" i="7" s="1"/>
  <c r="B363" i="8" s="1"/>
  <c r="D362" i="4"/>
  <c r="I362" i="4" s="1"/>
  <c r="J362" i="4" s="1"/>
  <c r="B362" i="7" s="1"/>
  <c r="B362" i="8" s="1"/>
  <c r="C362" i="4"/>
  <c r="B362" i="4"/>
  <c r="B361" i="4"/>
  <c r="C361" i="4"/>
  <c r="D361" i="4"/>
  <c r="I361" i="4" s="1"/>
  <c r="J361" i="4" s="1"/>
  <c r="B361" i="7" s="1"/>
  <c r="B361" i="8" s="1"/>
  <c r="F352" i="8"/>
  <c r="C352" i="8"/>
  <c r="D352" i="8" s="1"/>
  <c r="E352" i="8"/>
  <c r="E353" i="8"/>
  <c r="F353" i="8"/>
  <c r="C353" i="8"/>
  <c r="D353" i="8" s="1"/>
  <c r="E354" i="8"/>
  <c r="F354" i="8"/>
  <c r="C354" i="8"/>
  <c r="D354" i="8" s="1"/>
  <c r="E355" i="8"/>
  <c r="F355" i="8"/>
  <c r="C355" i="8"/>
  <c r="D355" i="8" s="1"/>
  <c r="F356" i="8"/>
  <c r="C356" i="8"/>
  <c r="D356" i="8" s="1"/>
  <c r="E356" i="8"/>
  <c r="E357" i="8"/>
  <c r="F357" i="8"/>
  <c r="C357" i="8"/>
  <c r="D357" i="8" s="1"/>
  <c r="E358" i="8"/>
  <c r="F358" i="8"/>
  <c r="C358" i="8"/>
  <c r="D358" i="8" s="1"/>
  <c r="B369" i="7"/>
  <c r="C369" i="8" s="1"/>
  <c r="B369" i="4"/>
  <c r="B369" i="3"/>
  <c r="A370" i="7"/>
  <c r="A370" i="8" s="1"/>
  <c r="A370" i="3"/>
  <c r="A370" i="4" s="1"/>
  <c r="A371" i="7"/>
  <c r="A371" i="8" s="1"/>
  <c r="A371" i="3"/>
  <c r="A371" i="4" s="1"/>
  <c r="A372" i="7"/>
  <c r="A372" i="8" s="1"/>
  <c r="A372" i="3"/>
  <c r="A372" i="4" s="1"/>
  <c r="A373" i="7"/>
  <c r="A373" i="8" s="1"/>
  <c r="A373" i="3"/>
  <c r="A373" i="4" s="1"/>
  <c r="A374" i="7"/>
  <c r="A374" i="8" s="1"/>
  <c r="A374" i="3"/>
  <c r="A374" i="4" s="1"/>
  <c r="A375" i="7"/>
  <c r="A375" i="8" s="1"/>
  <c r="A375" i="3"/>
  <c r="A375" i="4" s="1"/>
  <c r="A376" i="7"/>
  <c r="A376" i="8" s="1"/>
  <c r="A376" i="3"/>
  <c r="A376" i="4" s="1"/>
  <c r="A385" i="2"/>
  <c r="A384" i="2"/>
  <c r="A383" i="2"/>
  <c r="A382" i="2"/>
  <c r="A381" i="2"/>
  <c r="A380" i="2"/>
  <c r="A379" i="2"/>
  <c r="B378" i="2"/>
  <c r="B378" i="7" l="1"/>
  <c r="C378" i="8" s="1"/>
  <c r="B378" i="4"/>
  <c r="B378" i="3"/>
  <c r="A379" i="7"/>
  <c r="A379" i="8" s="1"/>
  <c r="A379" i="3"/>
  <c r="A379" i="4" s="1"/>
  <c r="A380" i="7"/>
  <c r="A380" i="8" s="1"/>
  <c r="A380" i="3"/>
  <c r="A380" i="4" s="1"/>
  <c r="A381" i="7"/>
  <c r="A381" i="8" s="1"/>
  <c r="A381" i="3"/>
  <c r="A381" i="4" s="1"/>
  <c r="A382" i="7"/>
  <c r="A382" i="8" s="1"/>
  <c r="A382" i="3"/>
  <c r="A382" i="4" s="1"/>
  <c r="A383" i="7"/>
  <c r="A383" i="8" s="1"/>
  <c r="A383" i="3"/>
  <c r="A383" i="4" s="1"/>
  <c r="A384" i="7"/>
  <c r="A384" i="8" s="1"/>
  <c r="A384" i="3"/>
  <c r="A384" i="4" s="1"/>
  <c r="A385" i="7"/>
  <c r="A385" i="8" s="1"/>
  <c r="A385" i="3"/>
  <c r="A385" i="4" s="1"/>
  <c r="A394" i="2"/>
  <c r="A393" i="2"/>
  <c r="A392" i="2"/>
  <c r="A391" i="2"/>
  <c r="A390" i="2"/>
  <c r="A389" i="2"/>
  <c r="A388" i="2"/>
  <c r="B387" i="2"/>
  <c r="C376" i="4"/>
  <c r="D376" i="4"/>
  <c r="I376" i="4" s="1"/>
  <c r="J376" i="4" s="1"/>
  <c r="B376" i="7" s="1"/>
  <c r="B376" i="8" s="1"/>
  <c r="B376" i="4"/>
  <c r="C375" i="4"/>
  <c r="B375" i="4"/>
  <c r="D375" i="4"/>
  <c r="I375" i="4" s="1"/>
  <c r="J375" i="4" s="1"/>
  <c r="B375" i="7" s="1"/>
  <c r="B375" i="8" s="1"/>
  <c r="D374" i="4"/>
  <c r="I374" i="4" s="1"/>
  <c r="J374" i="4" s="1"/>
  <c r="B374" i="7" s="1"/>
  <c r="B374" i="8" s="1"/>
  <c r="B374" i="4"/>
  <c r="C374" i="4"/>
  <c r="C373" i="4"/>
  <c r="B373" i="4"/>
  <c r="D373" i="4"/>
  <c r="I373" i="4" s="1"/>
  <c r="J373" i="4" s="1"/>
  <c r="B373" i="7" s="1"/>
  <c r="B373" i="8" s="1"/>
  <c r="C372" i="4"/>
  <c r="D372" i="4"/>
  <c r="I372" i="4" s="1"/>
  <c r="J372" i="4" s="1"/>
  <c r="B372" i="7" s="1"/>
  <c r="B372" i="8" s="1"/>
  <c r="B372" i="4"/>
  <c r="C371" i="4"/>
  <c r="B371" i="4"/>
  <c r="D371" i="4"/>
  <c r="I371" i="4" s="1"/>
  <c r="J371" i="4" s="1"/>
  <c r="B371" i="7" s="1"/>
  <c r="B371" i="8" s="1"/>
  <c r="D370" i="4"/>
  <c r="I370" i="4" s="1"/>
  <c r="J370" i="4" s="1"/>
  <c r="B370" i="7" s="1"/>
  <c r="B370" i="8" s="1"/>
  <c r="B370" i="4"/>
  <c r="C370" i="4"/>
  <c r="E361" i="8"/>
  <c r="F361" i="8"/>
  <c r="C361" i="8"/>
  <c r="D361" i="8" s="1"/>
  <c r="F362" i="8"/>
  <c r="C362" i="8"/>
  <c r="D362" i="8" s="1"/>
  <c r="E362" i="8"/>
  <c r="E363" i="8"/>
  <c r="F363" i="8"/>
  <c r="C363" i="8"/>
  <c r="D363" i="8" s="1"/>
  <c r="E364" i="8"/>
  <c r="F364" i="8"/>
  <c r="C364" i="8"/>
  <c r="D364" i="8" s="1"/>
  <c r="E365" i="8"/>
  <c r="F365" i="8"/>
  <c r="C365" i="8"/>
  <c r="D365" i="8" s="1"/>
  <c r="F366" i="8"/>
  <c r="C366" i="8"/>
  <c r="D366" i="8" s="1"/>
  <c r="E366" i="8"/>
  <c r="F367" i="8"/>
  <c r="C367" i="8"/>
  <c r="D367" i="8" s="1"/>
  <c r="E367" i="8"/>
  <c r="F370" i="8" l="1"/>
  <c r="C370" i="8"/>
  <c r="D370" i="8" s="1"/>
  <c r="E370" i="8"/>
  <c r="F371" i="8"/>
  <c r="C371" i="8"/>
  <c r="D371" i="8" s="1"/>
  <c r="E371" i="8"/>
  <c r="F372" i="8"/>
  <c r="C372" i="8"/>
  <c r="D372" i="8" s="1"/>
  <c r="E372" i="8"/>
  <c r="F373" i="8"/>
  <c r="C373" i="8"/>
  <c r="D373" i="8" s="1"/>
  <c r="E373" i="8"/>
  <c r="F374" i="8"/>
  <c r="C374" i="8"/>
  <c r="D374" i="8" s="1"/>
  <c r="E374" i="8"/>
  <c r="C375" i="8"/>
  <c r="D375" i="8" s="1"/>
  <c r="F375" i="8"/>
  <c r="E375" i="8"/>
  <c r="E376" i="8"/>
  <c r="F376" i="8"/>
  <c r="C376" i="8"/>
  <c r="D376" i="8" s="1"/>
  <c r="B387" i="7"/>
  <c r="C387" i="8" s="1"/>
  <c r="B387" i="4"/>
  <c r="B387" i="3"/>
  <c r="A388" i="7"/>
  <c r="A388" i="8" s="1"/>
  <c r="A388" i="3"/>
  <c r="A388" i="4" s="1"/>
  <c r="A389" i="7"/>
  <c r="A389" i="8" s="1"/>
  <c r="A389" i="3"/>
  <c r="A389" i="4" s="1"/>
  <c r="A390" i="7"/>
  <c r="A390" i="8" s="1"/>
  <c r="A390" i="3"/>
  <c r="A390" i="4" s="1"/>
  <c r="A391" i="7"/>
  <c r="A391" i="8" s="1"/>
  <c r="A391" i="3"/>
  <c r="A391" i="4" s="1"/>
  <c r="A392" i="7"/>
  <c r="A392" i="8" s="1"/>
  <c r="A392" i="3"/>
  <c r="A392" i="4" s="1"/>
  <c r="A393" i="7"/>
  <c r="A393" i="8" s="1"/>
  <c r="A393" i="3"/>
  <c r="A393" i="4" s="1"/>
  <c r="A394" i="7"/>
  <c r="A394" i="8" s="1"/>
  <c r="A394" i="3"/>
  <c r="A394" i="4" s="1"/>
  <c r="A403" i="2"/>
  <c r="A402" i="2"/>
  <c r="A401" i="2"/>
  <c r="A400" i="2"/>
  <c r="A399" i="2"/>
  <c r="A398" i="2"/>
  <c r="A397" i="2"/>
  <c r="B396" i="2"/>
  <c r="C385" i="4"/>
  <c r="B385" i="4"/>
  <c r="D385" i="4"/>
  <c r="I385" i="4" s="1"/>
  <c r="J385" i="4" s="1"/>
  <c r="B385" i="7" s="1"/>
  <c r="B385" i="8" s="1"/>
  <c r="D384" i="4"/>
  <c r="I384" i="4" s="1"/>
  <c r="J384" i="4" s="1"/>
  <c r="B384" i="7" s="1"/>
  <c r="B384" i="8" s="1"/>
  <c r="C384" i="4"/>
  <c r="B384" i="4"/>
  <c r="C383" i="4"/>
  <c r="B383" i="4"/>
  <c r="D383" i="4"/>
  <c r="I383" i="4" s="1"/>
  <c r="J383" i="4" s="1"/>
  <c r="B383" i="7" s="1"/>
  <c r="B383" i="8" s="1"/>
  <c r="D382" i="4"/>
  <c r="I382" i="4" s="1"/>
  <c r="J382" i="4" s="1"/>
  <c r="B382" i="7" s="1"/>
  <c r="B382" i="8" s="1"/>
  <c r="C382" i="4"/>
  <c r="B382" i="4"/>
  <c r="C381" i="4"/>
  <c r="B381" i="4"/>
  <c r="D381" i="4"/>
  <c r="I381" i="4" s="1"/>
  <c r="J381" i="4" s="1"/>
  <c r="B381" i="7" s="1"/>
  <c r="B381" i="8" s="1"/>
  <c r="D380" i="4"/>
  <c r="I380" i="4" s="1"/>
  <c r="J380" i="4" s="1"/>
  <c r="B380" i="7" s="1"/>
  <c r="B380" i="8" s="1"/>
  <c r="B380" i="4"/>
  <c r="C380" i="4"/>
  <c r="C379" i="4"/>
  <c r="B379" i="4"/>
  <c r="D379" i="4"/>
  <c r="I379" i="4" s="1"/>
  <c r="J379" i="4" s="1"/>
  <c r="B379" i="7" s="1"/>
  <c r="B379" i="8" s="1"/>
  <c r="C379" i="8" l="1"/>
  <c r="D379" i="8" s="1"/>
  <c r="E379" i="8"/>
  <c r="F379" i="8"/>
  <c r="E380" i="8"/>
  <c r="F380" i="8"/>
  <c r="C380" i="8"/>
  <c r="D380" i="8" s="1"/>
  <c r="C381" i="8"/>
  <c r="D381" i="8" s="1"/>
  <c r="F381" i="8"/>
  <c r="E381" i="8"/>
  <c r="E382" i="8"/>
  <c r="F382" i="8"/>
  <c r="C382" i="8"/>
  <c r="D382" i="8" s="1"/>
  <c r="C383" i="8"/>
  <c r="D383" i="8" s="1"/>
  <c r="E383" i="8"/>
  <c r="F383" i="8"/>
  <c r="E384" i="8"/>
  <c r="F384" i="8"/>
  <c r="C384" i="8"/>
  <c r="D384" i="8" s="1"/>
  <c r="C385" i="8"/>
  <c r="D385" i="8" s="1"/>
  <c r="F385" i="8"/>
  <c r="E385" i="8"/>
  <c r="B396" i="7"/>
  <c r="C396" i="8" s="1"/>
  <c r="B396" i="4"/>
  <c r="B396" i="3"/>
  <c r="A397" i="7"/>
  <c r="A397" i="8" s="1"/>
  <c r="A397" i="3"/>
  <c r="A397" i="4" s="1"/>
  <c r="A398" i="7"/>
  <c r="A398" i="8" s="1"/>
  <c r="A398" i="3"/>
  <c r="A398" i="4" s="1"/>
  <c r="A399" i="7"/>
  <c r="A399" i="8" s="1"/>
  <c r="A399" i="3"/>
  <c r="A399" i="4" s="1"/>
  <c r="A400" i="7"/>
  <c r="A400" i="8" s="1"/>
  <c r="A400" i="3"/>
  <c r="A400" i="4" s="1"/>
  <c r="A401" i="7"/>
  <c r="A401" i="8" s="1"/>
  <c r="A401" i="3"/>
  <c r="A401" i="4" s="1"/>
  <c r="A402" i="7"/>
  <c r="A402" i="8" s="1"/>
  <c r="A402" i="3"/>
  <c r="A402" i="4" s="1"/>
  <c r="A403" i="7"/>
  <c r="A403" i="8" s="1"/>
  <c r="A403" i="3"/>
  <c r="A403" i="4" s="1"/>
  <c r="A412" i="2"/>
  <c r="A411" i="2"/>
  <c r="A410" i="2"/>
  <c r="A409" i="2"/>
  <c r="A408" i="2"/>
  <c r="A407" i="2"/>
  <c r="A406" i="2"/>
  <c r="B405" i="2"/>
  <c r="D394" i="4"/>
  <c r="I394" i="4" s="1"/>
  <c r="J394" i="4" s="1"/>
  <c r="B394" i="7" s="1"/>
  <c r="B394" i="8" s="1"/>
  <c r="C394" i="4"/>
  <c r="B394" i="4"/>
  <c r="C393" i="4"/>
  <c r="D393" i="4"/>
  <c r="I393" i="4" s="1"/>
  <c r="J393" i="4" s="1"/>
  <c r="B393" i="7" s="1"/>
  <c r="B393" i="8" s="1"/>
  <c r="B393" i="4"/>
  <c r="D392" i="4"/>
  <c r="I392" i="4" s="1"/>
  <c r="J392" i="4" s="1"/>
  <c r="B392" i="7" s="1"/>
  <c r="B392" i="8" s="1"/>
  <c r="C392" i="4"/>
  <c r="B392" i="4"/>
  <c r="C391" i="4"/>
  <c r="B391" i="4"/>
  <c r="D391" i="4"/>
  <c r="I391" i="4" s="1"/>
  <c r="J391" i="4" s="1"/>
  <c r="B391" i="7" s="1"/>
  <c r="B391" i="8" s="1"/>
  <c r="D390" i="4"/>
  <c r="I390" i="4" s="1"/>
  <c r="J390" i="4" s="1"/>
  <c r="B390" i="7" s="1"/>
  <c r="B390" i="8" s="1"/>
  <c r="B390" i="4"/>
  <c r="C390" i="4"/>
  <c r="C389" i="4"/>
  <c r="B389" i="4"/>
  <c r="D389" i="4"/>
  <c r="I389" i="4" s="1"/>
  <c r="J389" i="4" s="1"/>
  <c r="B389" i="7" s="1"/>
  <c r="B389" i="8" s="1"/>
  <c r="C388" i="4"/>
  <c r="D388" i="4"/>
  <c r="I388" i="4" s="1"/>
  <c r="J388" i="4" s="1"/>
  <c r="B388" i="7" s="1"/>
  <c r="B388" i="8" s="1"/>
  <c r="B388" i="4"/>
  <c r="E388" i="8" l="1"/>
  <c r="F388" i="8"/>
  <c r="C388" i="8"/>
  <c r="D388" i="8" s="1"/>
  <c r="C389" i="8"/>
  <c r="D389" i="8" s="1"/>
  <c r="E389" i="8"/>
  <c r="F389" i="8"/>
  <c r="E390" i="8"/>
  <c r="F390" i="8"/>
  <c r="C390" i="8"/>
  <c r="D390" i="8" s="1"/>
  <c r="C391" i="8"/>
  <c r="D391" i="8" s="1"/>
  <c r="E391" i="8"/>
  <c r="F391" i="8"/>
  <c r="E392" i="8"/>
  <c r="F392" i="8"/>
  <c r="C392" i="8"/>
  <c r="D392" i="8" s="1"/>
  <c r="C393" i="8"/>
  <c r="D393" i="8" s="1"/>
  <c r="E393" i="8"/>
  <c r="F393" i="8"/>
  <c r="E394" i="8"/>
  <c r="F394" i="8"/>
  <c r="C394" i="8"/>
  <c r="D394" i="8" s="1"/>
  <c r="B405" i="7"/>
  <c r="C405" i="8" s="1"/>
  <c r="B405" i="4"/>
  <c r="B405" i="3"/>
  <c r="A406" i="7"/>
  <c r="A406" i="8" s="1"/>
  <c r="A406" i="3"/>
  <c r="A406" i="4" s="1"/>
  <c r="A407" i="7"/>
  <c r="A407" i="8" s="1"/>
  <c r="A407" i="3"/>
  <c r="A407" i="4" s="1"/>
  <c r="A408" i="7"/>
  <c r="A408" i="8" s="1"/>
  <c r="A408" i="3"/>
  <c r="A408" i="4" s="1"/>
  <c r="A409" i="7"/>
  <c r="A409" i="8" s="1"/>
  <c r="A409" i="3"/>
  <c r="A409" i="4" s="1"/>
  <c r="A410" i="7"/>
  <c r="A410" i="8" s="1"/>
  <c r="A410" i="3"/>
  <c r="A410" i="4" s="1"/>
  <c r="A411" i="7"/>
  <c r="A411" i="8" s="1"/>
  <c r="A411" i="3"/>
  <c r="A411" i="4" s="1"/>
  <c r="A412" i="7"/>
  <c r="A412" i="8" s="1"/>
  <c r="A412" i="3"/>
  <c r="A412" i="4" s="1"/>
  <c r="A421" i="2"/>
  <c r="A420" i="2"/>
  <c r="A419" i="2"/>
  <c r="A418" i="2"/>
  <c r="A417" i="2"/>
  <c r="A416" i="2"/>
  <c r="A415" i="2"/>
  <c r="B414" i="2"/>
  <c r="C403" i="4"/>
  <c r="D403" i="4"/>
  <c r="I403" i="4" s="1"/>
  <c r="J403" i="4" s="1"/>
  <c r="B403" i="7" s="1"/>
  <c r="B403" i="8" s="1"/>
  <c r="B403" i="4"/>
  <c r="D402" i="4"/>
  <c r="I402" i="4" s="1"/>
  <c r="J402" i="4" s="1"/>
  <c r="B402" i="7" s="1"/>
  <c r="B402" i="8" s="1"/>
  <c r="C402" i="4"/>
  <c r="B402" i="4"/>
  <c r="C401" i="4"/>
  <c r="D401" i="4"/>
  <c r="I401" i="4" s="1"/>
  <c r="J401" i="4" s="1"/>
  <c r="B401" i="7" s="1"/>
  <c r="B401" i="8" s="1"/>
  <c r="B401" i="4"/>
  <c r="D400" i="4"/>
  <c r="I400" i="4" s="1"/>
  <c r="J400" i="4" s="1"/>
  <c r="B400" i="7" s="1"/>
  <c r="B400" i="8" s="1"/>
  <c r="C400" i="4"/>
  <c r="B400" i="4"/>
  <c r="C399" i="4"/>
  <c r="D399" i="4"/>
  <c r="I399" i="4" s="1"/>
  <c r="J399" i="4" s="1"/>
  <c r="B399" i="7" s="1"/>
  <c r="B399" i="8" s="1"/>
  <c r="B399" i="4"/>
  <c r="D398" i="4"/>
  <c r="I398" i="4" s="1"/>
  <c r="J398" i="4" s="1"/>
  <c r="B398" i="7" s="1"/>
  <c r="B398" i="8" s="1"/>
  <c r="C398" i="4"/>
  <c r="B398" i="4"/>
  <c r="C397" i="4"/>
  <c r="D397" i="4"/>
  <c r="I397" i="4" s="1"/>
  <c r="J397" i="4" s="1"/>
  <c r="B397" i="7" s="1"/>
  <c r="B397" i="8" s="1"/>
  <c r="B397" i="4"/>
  <c r="C397" i="8" l="1"/>
  <c r="D397" i="8" s="1"/>
  <c r="E397" i="8"/>
  <c r="F397" i="8"/>
  <c r="E398" i="8"/>
  <c r="F398" i="8"/>
  <c r="C398" i="8"/>
  <c r="D398" i="8" s="1"/>
  <c r="C399" i="8"/>
  <c r="D399" i="8" s="1"/>
  <c r="E399" i="8"/>
  <c r="F399" i="8"/>
  <c r="E400" i="8"/>
  <c r="F400" i="8"/>
  <c r="C400" i="8"/>
  <c r="D400" i="8" s="1"/>
  <c r="C401" i="8"/>
  <c r="D401" i="8" s="1"/>
  <c r="E401" i="8"/>
  <c r="F401" i="8"/>
  <c r="E402" i="8"/>
  <c r="F402" i="8"/>
  <c r="C402" i="8"/>
  <c r="D402" i="8" s="1"/>
  <c r="C403" i="8"/>
  <c r="D403" i="8" s="1"/>
  <c r="E403" i="8"/>
  <c r="F403" i="8"/>
  <c r="A430" i="2"/>
  <c r="A429" i="2"/>
  <c r="A428" i="2"/>
  <c r="A427" i="2"/>
  <c r="A426" i="2"/>
  <c r="A425" i="2"/>
  <c r="A424" i="2"/>
  <c r="B423" i="2"/>
  <c r="B414" i="7"/>
  <c r="C414" i="8" s="1"/>
  <c r="B414" i="4"/>
  <c r="B414" i="3"/>
  <c r="A415" i="7"/>
  <c r="A415" i="8" s="1"/>
  <c r="A415" i="3"/>
  <c r="A415" i="4" s="1"/>
  <c r="A416" i="7"/>
  <c r="A416" i="8" s="1"/>
  <c r="A416" i="3"/>
  <c r="A416" i="4" s="1"/>
  <c r="A417" i="7"/>
  <c r="A417" i="8" s="1"/>
  <c r="A417" i="3"/>
  <c r="A417" i="4" s="1"/>
  <c r="A418" i="7"/>
  <c r="A418" i="8" s="1"/>
  <c r="A418" i="3"/>
  <c r="A418" i="4" s="1"/>
  <c r="A419" i="7"/>
  <c r="A419" i="8" s="1"/>
  <c r="A419" i="3"/>
  <c r="A419" i="4" s="1"/>
  <c r="A420" i="7"/>
  <c r="A420" i="8" s="1"/>
  <c r="A420" i="3"/>
  <c r="A420" i="4" s="1"/>
  <c r="A421" i="7"/>
  <c r="A421" i="8" s="1"/>
  <c r="A421" i="3"/>
  <c r="A421" i="4" s="1"/>
  <c r="D412" i="4"/>
  <c r="I412" i="4" s="1"/>
  <c r="J412" i="4" s="1"/>
  <c r="B412" i="7" s="1"/>
  <c r="B412" i="8" s="1"/>
  <c r="C412" i="4"/>
  <c r="B412" i="4"/>
  <c r="C411" i="4"/>
  <c r="D411" i="4"/>
  <c r="I411" i="4" s="1"/>
  <c r="J411" i="4" s="1"/>
  <c r="B411" i="7" s="1"/>
  <c r="B411" i="8" s="1"/>
  <c r="B411" i="4"/>
  <c r="D410" i="4"/>
  <c r="I410" i="4" s="1"/>
  <c r="J410" i="4" s="1"/>
  <c r="B410" i="7" s="1"/>
  <c r="B410" i="8" s="1"/>
  <c r="C410" i="4"/>
  <c r="B410" i="4"/>
  <c r="C409" i="4"/>
  <c r="D409" i="4"/>
  <c r="I409" i="4" s="1"/>
  <c r="J409" i="4" s="1"/>
  <c r="B409" i="7" s="1"/>
  <c r="B409" i="8" s="1"/>
  <c r="B409" i="4"/>
  <c r="D408" i="4"/>
  <c r="I408" i="4" s="1"/>
  <c r="J408" i="4" s="1"/>
  <c r="B408" i="7" s="1"/>
  <c r="B408" i="8" s="1"/>
  <c r="C408" i="4"/>
  <c r="B408" i="4"/>
  <c r="C407" i="4"/>
  <c r="D407" i="4"/>
  <c r="I407" i="4" s="1"/>
  <c r="J407" i="4" s="1"/>
  <c r="B407" i="7" s="1"/>
  <c r="B407" i="8" s="1"/>
  <c r="B407" i="4"/>
  <c r="D406" i="4"/>
  <c r="I406" i="4" s="1"/>
  <c r="J406" i="4" s="1"/>
  <c r="B406" i="7" s="1"/>
  <c r="B406" i="8" s="1"/>
  <c r="C406" i="4"/>
  <c r="B406" i="4"/>
  <c r="E406" i="8" l="1"/>
  <c r="F406" i="8"/>
  <c r="C406" i="8"/>
  <c r="D406" i="8" s="1"/>
  <c r="C407" i="8"/>
  <c r="D407" i="8" s="1"/>
  <c r="E407" i="8"/>
  <c r="F407" i="8"/>
  <c r="E408" i="8"/>
  <c r="F408" i="8"/>
  <c r="C408" i="8"/>
  <c r="D408" i="8" s="1"/>
  <c r="C409" i="8"/>
  <c r="D409" i="8" s="1"/>
  <c r="E409" i="8"/>
  <c r="F409" i="8"/>
  <c r="E410" i="8"/>
  <c r="F410" i="8"/>
  <c r="C410" i="8"/>
  <c r="D410" i="8" s="1"/>
  <c r="C411" i="8"/>
  <c r="D411" i="8" s="1"/>
  <c r="E411" i="8"/>
  <c r="F411" i="8"/>
  <c r="E412" i="8"/>
  <c r="F412" i="8"/>
  <c r="C412" i="8"/>
  <c r="D412" i="8" s="1"/>
  <c r="C421" i="4"/>
  <c r="D421" i="4"/>
  <c r="I421" i="4" s="1"/>
  <c r="J421" i="4" s="1"/>
  <c r="B421" i="7" s="1"/>
  <c r="B421" i="8" s="1"/>
  <c r="B421" i="4"/>
  <c r="D420" i="4"/>
  <c r="I420" i="4" s="1"/>
  <c r="J420" i="4" s="1"/>
  <c r="B420" i="7" s="1"/>
  <c r="B420" i="8" s="1"/>
  <c r="C420" i="4"/>
  <c r="B420" i="4"/>
  <c r="C419" i="4"/>
  <c r="D419" i="4"/>
  <c r="I419" i="4" s="1"/>
  <c r="J419" i="4" s="1"/>
  <c r="B419" i="7" s="1"/>
  <c r="B419" i="8" s="1"/>
  <c r="B419" i="4"/>
  <c r="D418" i="4"/>
  <c r="I418" i="4" s="1"/>
  <c r="J418" i="4" s="1"/>
  <c r="B418" i="7" s="1"/>
  <c r="B418" i="8" s="1"/>
  <c r="C418" i="4"/>
  <c r="B418" i="4"/>
  <c r="C417" i="4"/>
  <c r="D417" i="4"/>
  <c r="I417" i="4" s="1"/>
  <c r="J417" i="4" s="1"/>
  <c r="B417" i="7" s="1"/>
  <c r="B417" i="8" s="1"/>
  <c r="B417" i="4"/>
  <c r="D416" i="4"/>
  <c r="I416" i="4" s="1"/>
  <c r="J416" i="4" s="1"/>
  <c r="B416" i="7" s="1"/>
  <c r="B416" i="8" s="1"/>
  <c r="C416" i="4"/>
  <c r="B416" i="4"/>
  <c r="C415" i="4"/>
  <c r="D415" i="4"/>
  <c r="I415" i="4" s="1"/>
  <c r="J415" i="4" s="1"/>
  <c r="B415" i="7" s="1"/>
  <c r="B415" i="8" s="1"/>
  <c r="B415" i="4"/>
  <c r="A439" i="2"/>
  <c r="A438" i="2"/>
  <c r="A437" i="2"/>
  <c r="A436" i="2"/>
  <c r="A435" i="2"/>
  <c r="A434" i="2"/>
  <c r="A433" i="2"/>
  <c r="B432" i="2"/>
  <c r="B423" i="7"/>
  <c r="C423" i="8" s="1"/>
  <c r="B423" i="4"/>
  <c r="B423" i="3"/>
  <c r="A424" i="7"/>
  <c r="A424" i="8" s="1"/>
  <c r="A424" i="3"/>
  <c r="A424" i="4" s="1"/>
  <c r="A425" i="7"/>
  <c r="A425" i="8" s="1"/>
  <c r="A425" i="3"/>
  <c r="A425" i="4" s="1"/>
  <c r="A426" i="7"/>
  <c r="A426" i="8" s="1"/>
  <c r="A426" i="3"/>
  <c r="A426" i="4" s="1"/>
  <c r="A427" i="7"/>
  <c r="A427" i="8" s="1"/>
  <c r="A427" i="3"/>
  <c r="A427" i="4" s="1"/>
  <c r="A428" i="7"/>
  <c r="A428" i="8" s="1"/>
  <c r="A428" i="3"/>
  <c r="A428" i="4" s="1"/>
  <c r="A429" i="7"/>
  <c r="A429" i="8" s="1"/>
  <c r="A429" i="3"/>
  <c r="A429" i="4" s="1"/>
  <c r="A430" i="7"/>
  <c r="A430" i="8" s="1"/>
  <c r="A430" i="3"/>
  <c r="A430" i="4" s="1"/>
  <c r="D430" i="4" l="1"/>
  <c r="I430" i="4" s="1"/>
  <c r="J430" i="4" s="1"/>
  <c r="B430" i="7" s="1"/>
  <c r="B430" i="8" s="1"/>
  <c r="C430" i="4"/>
  <c r="B430" i="4"/>
  <c r="C429" i="4"/>
  <c r="D429" i="4"/>
  <c r="I429" i="4" s="1"/>
  <c r="J429" i="4" s="1"/>
  <c r="B429" i="7" s="1"/>
  <c r="B429" i="8" s="1"/>
  <c r="B429" i="4"/>
  <c r="D428" i="4"/>
  <c r="I428" i="4" s="1"/>
  <c r="J428" i="4" s="1"/>
  <c r="B428" i="7" s="1"/>
  <c r="B428" i="8" s="1"/>
  <c r="C428" i="4"/>
  <c r="B428" i="4"/>
  <c r="C427" i="4"/>
  <c r="D427" i="4"/>
  <c r="I427" i="4" s="1"/>
  <c r="J427" i="4" s="1"/>
  <c r="B427" i="7" s="1"/>
  <c r="B427" i="8" s="1"/>
  <c r="B427" i="4"/>
  <c r="D426" i="4"/>
  <c r="I426" i="4" s="1"/>
  <c r="J426" i="4" s="1"/>
  <c r="B426" i="7" s="1"/>
  <c r="B426" i="8" s="1"/>
  <c r="C426" i="4"/>
  <c r="B426" i="4"/>
  <c r="C425" i="4"/>
  <c r="D425" i="4"/>
  <c r="I425" i="4" s="1"/>
  <c r="J425" i="4" s="1"/>
  <c r="B425" i="7" s="1"/>
  <c r="B425" i="8" s="1"/>
  <c r="B425" i="4"/>
  <c r="D424" i="4"/>
  <c r="I424" i="4" s="1"/>
  <c r="J424" i="4" s="1"/>
  <c r="B424" i="7" s="1"/>
  <c r="B424" i="8" s="1"/>
  <c r="C424" i="4"/>
  <c r="B424" i="4"/>
  <c r="A448" i="2"/>
  <c r="A447" i="2"/>
  <c r="A446" i="2"/>
  <c r="A445" i="2"/>
  <c r="A444" i="2"/>
  <c r="A443" i="2"/>
  <c r="A442" i="2"/>
  <c r="B441" i="2"/>
  <c r="B432" i="7"/>
  <c r="C432" i="8" s="1"/>
  <c r="B432" i="4"/>
  <c r="B432" i="3"/>
  <c r="A433" i="7"/>
  <c r="A433" i="8" s="1"/>
  <c r="A433" i="3"/>
  <c r="A433" i="4" s="1"/>
  <c r="A434" i="7"/>
  <c r="A434" i="8" s="1"/>
  <c r="A434" i="3"/>
  <c r="A434" i="4" s="1"/>
  <c r="A435" i="7"/>
  <c r="A435" i="8" s="1"/>
  <c r="A435" i="3"/>
  <c r="A435" i="4" s="1"/>
  <c r="A436" i="7"/>
  <c r="A436" i="8" s="1"/>
  <c r="A436" i="3"/>
  <c r="A436" i="4" s="1"/>
  <c r="A437" i="7"/>
  <c r="A437" i="8" s="1"/>
  <c r="A437" i="3"/>
  <c r="A437" i="4" s="1"/>
  <c r="A438" i="7"/>
  <c r="A438" i="8" s="1"/>
  <c r="A438" i="3"/>
  <c r="A438" i="4" s="1"/>
  <c r="A439" i="7"/>
  <c r="A439" i="8" s="1"/>
  <c r="A439" i="3"/>
  <c r="A439" i="4" s="1"/>
  <c r="C415" i="8"/>
  <c r="D415" i="8" s="1"/>
  <c r="E415" i="8"/>
  <c r="F415" i="8"/>
  <c r="E416" i="8"/>
  <c r="F416" i="8"/>
  <c r="C416" i="8"/>
  <c r="D416" i="8" s="1"/>
  <c r="C417" i="8"/>
  <c r="D417" i="8" s="1"/>
  <c r="E417" i="8"/>
  <c r="F417" i="8"/>
  <c r="E418" i="8"/>
  <c r="F418" i="8"/>
  <c r="C418" i="8"/>
  <c r="D418" i="8" s="1"/>
  <c r="C419" i="8"/>
  <c r="D419" i="8" s="1"/>
  <c r="E419" i="8"/>
  <c r="F419" i="8"/>
  <c r="E420" i="8"/>
  <c r="F420" i="8"/>
  <c r="C420" i="8"/>
  <c r="D420" i="8" s="1"/>
  <c r="C421" i="8"/>
  <c r="D421" i="8" s="1"/>
  <c r="E421" i="8"/>
  <c r="F421" i="8"/>
  <c r="C439" i="4" l="1"/>
  <c r="D439" i="4"/>
  <c r="I439" i="4" s="1"/>
  <c r="J439" i="4" s="1"/>
  <c r="B439" i="7" s="1"/>
  <c r="B439" i="8" s="1"/>
  <c r="B439" i="4"/>
  <c r="D438" i="4"/>
  <c r="I438" i="4" s="1"/>
  <c r="J438" i="4" s="1"/>
  <c r="B438" i="7" s="1"/>
  <c r="B438" i="8" s="1"/>
  <c r="C438" i="4"/>
  <c r="B438" i="4"/>
  <c r="C437" i="4"/>
  <c r="D437" i="4"/>
  <c r="I437" i="4" s="1"/>
  <c r="J437" i="4" s="1"/>
  <c r="B437" i="7" s="1"/>
  <c r="B437" i="8" s="1"/>
  <c r="B437" i="4"/>
  <c r="D436" i="4"/>
  <c r="I436" i="4" s="1"/>
  <c r="J436" i="4" s="1"/>
  <c r="B436" i="7" s="1"/>
  <c r="B436" i="8" s="1"/>
  <c r="C436" i="4"/>
  <c r="B436" i="4"/>
  <c r="C435" i="4"/>
  <c r="D435" i="4"/>
  <c r="I435" i="4" s="1"/>
  <c r="J435" i="4" s="1"/>
  <c r="B435" i="7" s="1"/>
  <c r="B435" i="8" s="1"/>
  <c r="B435" i="4"/>
  <c r="D434" i="4"/>
  <c r="I434" i="4" s="1"/>
  <c r="J434" i="4" s="1"/>
  <c r="B434" i="7" s="1"/>
  <c r="B434" i="8" s="1"/>
  <c r="C434" i="4"/>
  <c r="B434" i="4"/>
  <c r="C433" i="4"/>
  <c r="D433" i="4"/>
  <c r="I433" i="4" s="1"/>
  <c r="J433" i="4" s="1"/>
  <c r="B433" i="7" s="1"/>
  <c r="B433" i="8" s="1"/>
  <c r="B433" i="4"/>
  <c r="A457" i="2"/>
  <c r="A456" i="2"/>
  <c r="A455" i="2"/>
  <c r="A454" i="2"/>
  <c r="A453" i="2"/>
  <c r="A452" i="2"/>
  <c r="A451" i="2"/>
  <c r="B450" i="2"/>
  <c r="B441" i="7"/>
  <c r="C441" i="8" s="1"/>
  <c r="B441" i="4"/>
  <c r="B441" i="3"/>
  <c r="A442" i="7"/>
  <c r="A442" i="8" s="1"/>
  <c r="A442" i="3"/>
  <c r="A442" i="4" s="1"/>
  <c r="A443" i="7"/>
  <c r="A443" i="8" s="1"/>
  <c r="A443" i="3"/>
  <c r="A443" i="4" s="1"/>
  <c r="A444" i="7"/>
  <c r="A444" i="8" s="1"/>
  <c r="A444" i="3"/>
  <c r="A444" i="4" s="1"/>
  <c r="A445" i="7"/>
  <c r="A445" i="8" s="1"/>
  <c r="A445" i="3"/>
  <c r="A445" i="4" s="1"/>
  <c r="A446" i="7"/>
  <c r="A446" i="8" s="1"/>
  <c r="A446" i="3"/>
  <c r="A446" i="4" s="1"/>
  <c r="A447" i="7"/>
  <c r="A447" i="8" s="1"/>
  <c r="A447" i="3"/>
  <c r="A447" i="4" s="1"/>
  <c r="A448" i="7"/>
  <c r="A448" i="8" s="1"/>
  <c r="A448" i="3"/>
  <c r="A448" i="4" s="1"/>
  <c r="E424" i="8"/>
  <c r="F424" i="8"/>
  <c r="C424" i="8"/>
  <c r="D424" i="8" s="1"/>
  <c r="C425" i="8"/>
  <c r="D425" i="8" s="1"/>
  <c r="E425" i="8"/>
  <c r="F425" i="8"/>
  <c r="E426" i="8"/>
  <c r="F426" i="8"/>
  <c r="C426" i="8"/>
  <c r="D426" i="8" s="1"/>
  <c r="C427" i="8"/>
  <c r="D427" i="8" s="1"/>
  <c r="E427" i="8"/>
  <c r="F427" i="8"/>
  <c r="E428" i="8"/>
  <c r="F428" i="8"/>
  <c r="C428" i="8"/>
  <c r="D428" i="8" s="1"/>
  <c r="C429" i="8"/>
  <c r="D429" i="8" s="1"/>
  <c r="E429" i="8"/>
  <c r="F429" i="8"/>
  <c r="E430" i="8"/>
  <c r="F430" i="8"/>
  <c r="C430" i="8"/>
  <c r="D430" i="8" s="1"/>
  <c r="D448" i="4" l="1"/>
  <c r="I448" i="4" s="1"/>
  <c r="J448" i="4" s="1"/>
  <c r="B448" i="7" s="1"/>
  <c r="B448" i="8" s="1"/>
  <c r="C448" i="4"/>
  <c r="B448" i="4"/>
  <c r="C447" i="4"/>
  <c r="D447" i="4"/>
  <c r="I447" i="4" s="1"/>
  <c r="J447" i="4" s="1"/>
  <c r="B447" i="7" s="1"/>
  <c r="B447" i="8" s="1"/>
  <c r="B447" i="4"/>
  <c r="D446" i="4"/>
  <c r="I446" i="4" s="1"/>
  <c r="J446" i="4" s="1"/>
  <c r="B446" i="7" s="1"/>
  <c r="B446" i="8" s="1"/>
  <c r="C446" i="4"/>
  <c r="B446" i="4"/>
  <c r="C445" i="4"/>
  <c r="D445" i="4"/>
  <c r="I445" i="4" s="1"/>
  <c r="J445" i="4" s="1"/>
  <c r="B445" i="7" s="1"/>
  <c r="B445" i="8" s="1"/>
  <c r="B445" i="4"/>
  <c r="D444" i="4"/>
  <c r="I444" i="4" s="1"/>
  <c r="J444" i="4" s="1"/>
  <c r="B444" i="7" s="1"/>
  <c r="B444" i="8" s="1"/>
  <c r="C444" i="4"/>
  <c r="B444" i="4"/>
  <c r="C443" i="4"/>
  <c r="D443" i="4"/>
  <c r="I443" i="4" s="1"/>
  <c r="J443" i="4" s="1"/>
  <c r="B443" i="7" s="1"/>
  <c r="B443" i="8" s="1"/>
  <c r="B443" i="4"/>
  <c r="D442" i="4"/>
  <c r="I442" i="4" s="1"/>
  <c r="J442" i="4" s="1"/>
  <c r="B442" i="7" s="1"/>
  <c r="B442" i="8" s="1"/>
  <c r="C442" i="4"/>
  <c r="B442" i="4"/>
  <c r="A466" i="2"/>
  <c r="A465" i="2"/>
  <c r="A464" i="2"/>
  <c r="A463" i="2"/>
  <c r="A462" i="2"/>
  <c r="A461" i="2"/>
  <c r="A460" i="2"/>
  <c r="B459" i="2"/>
  <c r="B450" i="7"/>
  <c r="C450" i="8" s="1"/>
  <c r="B450" i="4"/>
  <c r="B450" i="3"/>
  <c r="A451" i="7"/>
  <c r="A451" i="8" s="1"/>
  <c r="A451" i="3"/>
  <c r="A451" i="4" s="1"/>
  <c r="A452" i="7"/>
  <c r="A452" i="8" s="1"/>
  <c r="A452" i="3"/>
  <c r="A452" i="4" s="1"/>
  <c r="A453" i="7"/>
  <c r="A453" i="8" s="1"/>
  <c r="A453" i="3"/>
  <c r="A453" i="4" s="1"/>
  <c r="A454" i="7"/>
  <c r="A454" i="8" s="1"/>
  <c r="A454" i="3"/>
  <c r="A454" i="4" s="1"/>
  <c r="A455" i="7"/>
  <c r="A455" i="8" s="1"/>
  <c r="A455" i="3"/>
  <c r="A455" i="4" s="1"/>
  <c r="A456" i="7"/>
  <c r="A456" i="8" s="1"/>
  <c r="A456" i="3"/>
  <c r="A456" i="4" s="1"/>
  <c r="A457" i="7"/>
  <c r="A457" i="8" s="1"/>
  <c r="A457" i="3"/>
  <c r="A457" i="4" s="1"/>
  <c r="C433" i="8"/>
  <c r="D433" i="8" s="1"/>
  <c r="E433" i="8"/>
  <c r="F433" i="8"/>
  <c r="E434" i="8"/>
  <c r="F434" i="8"/>
  <c r="C434" i="8"/>
  <c r="D434" i="8" s="1"/>
  <c r="C435" i="8"/>
  <c r="D435" i="8" s="1"/>
  <c r="E435" i="8"/>
  <c r="F435" i="8"/>
  <c r="E436" i="8"/>
  <c r="F436" i="8"/>
  <c r="C436" i="8"/>
  <c r="D436" i="8" s="1"/>
  <c r="C437" i="8"/>
  <c r="D437" i="8" s="1"/>
  <c r="E437" i="8"/>
  <c r="F437" i="8"/>
  <c r="E438" i="8"/>
  <c r="F438" i="8"/>
  <c r="C438" i="8"/>
  <c r="D438" i="8" s="1"/>
  <c r="C439" i="8"/>
  <c r="D439" i="8" s="1"/>
  <c r="E439" i="8"/>
  <c r="F439" i="8"/>
  <c r="C457" i="4" l="1"/>
  <c r="D457" i="4"/>
  <c r="I457" i="4" s="1"/>
  <c r="J457" i="4" s="1"/>
  <c r="B457" i="7" s="1"/>
  <c r="B457" i="8" s="1"/>
  <c r="B457" i="4"/>
  <c r="D456" i="4"/>
  <c r="I456" i="4" s="1"/>
  <c r="J456" i="4" s="1"/>
  <c r="B456" i="7" s="1"/>
  <c r="B456" i="8" s="1"/>
  <c r="C456" i="4"/>
  <c r="B456" i="4"/>
  <c r="C455" i="4"/>
  <c r="D455" i="4"/>
  <c r="I455" i="4" s="1"/>
  <c r="J455" i="4" s="1"/>
  <c r="B455" i="7" s="1"/>
  <c r="B455" i="8" s="1"/>
  <c r="B455" i="4"/>
  <c r="D454" i="4"/>
  <c r="I454" i="4" s="1"/>
  <c r="J454" i="4" s="1"/>
  <c r="B454" i="7" s="1"/>
  <c r="B454" i="8" s="1"/>
  <c r="C454" i="4"/>
  <c r="B454" i="4"/>
  <c r="C453" i="4"/>
  <c r="D453" i="4"/>
  <c r="I453" i="4" s="1"/>
  <c r="J453" i="4" s="1"/>
  <c r="B453" i="7" s="1"/>
  <c r="B453" i="8" s="1"/>
  <c r="B453" i="4"/>
  <c r="D452" i="4"/>
  <c r="I452" i="4" s="1"/>
  <c r="J452" i="4" s="1"/>
  <c r="B452" i="7" s="1"/>
  <c r="B452" i="8" s="1"/>
  <c r="C452" i="4"/>
  <c r="B452" i="4"/>
  <c r="C451" i="4"/>
  <c r="D451" i="4"/>
  <c r="I451" i="4" s="1"/>
  <c r="J451" i="4" s="1"/>
  <c r="B451" i="7" s="1"/>
  <c r="B451" i="8" s="1"/>
  <c r="B451" i="4"/>
  <c r="A475" i="2"/>
  <c r="A474" i="2"/>
  <c r="A473" i="2"/>
  <c r="A472" i="2"/>
  <c r="A471" i="2"/>
  <c r="A470" i="2"/>
  <c r="A469" i="2"/>
  <c r="B468" i="2"/>
  <c r="B459" i="7"/>
  <c r="C459" i="8" s="1"/>
  <c r="B459" i="4"/>
  <c r="B459" i="3"/>
  <c r="A460" i="7"/>
  <c r="A460" i="8" s="1"/>
  <c r="A460" i="3"/>
  <c r="A460" i="4" s="1"/>
  <c r="A461" i="7"/>
  <c r="A461" i="8" s="1"/>
  <c r="A461" i="3"/>
  <c r="A461" i="4" s="1"/>
  <c r="A462" i="7"/>
  <c r="A462" i="8" s="1"/>
  <c r="A462" i="3"/>
  <c r="A462" i="4" s="1"/>
  <c r="A463" i="7"/>
  <c r="A463" i="8" s="1"/>
  <c r="A463" i="3"/>
  <c r="A463" i="4" s="1"/>
  <c r="A464" i="7"/>
  <c r="A464" i="8" s="1"/>
  <c r="A464" i="3"/>
  <c r="A464" i="4" s="1"/>
  <c r="A465" i="7"/>
  <c r="A465" i="8" s="1"/>
  <c r="A465" i="3"/>
  <c r="A465" i="4" s="1"/>
  <c r="A466" i="7"/>
  <c r="A466" i="8" s="1"/>
  <c r="A466" i="3"/>
  <c r="A466" i="4" s="1"/>
  <c r="E442" i="8"/>
  <c r="F442" i="8"/>
  <c r="C442" i="8"/>
  <c r="D442" i="8" s="1"/>
  <c r="C443" i="8"/>
  <c r="D443" i="8" s="1"/>
  <c r="E443" i="8"/>
  <c r="F443" i="8"/>
  <c r="E444" i="8"/>
  <c r="F444" i="8"/>
  <c r="C444" i="8"/>
  <c r="D444" i="8" s="1"/>
  <c r="C445" i="8"/>
  <c r="D445" i="8" s="1"/>
  <c r="E445" i="8"/>
  <c r="F445" i="8"/>
  <c r="E446" i="8"/>
  <c r="F446" i="8"/>
  <c r="C446" i="8"/>
  <c r="D446" i="8" s="1"/>
  <c r="C447" i="8"/>
  <c r="D447" i="8" s="1"/>
  <c r="E447" i="8"/>
  <c r="F447" i="8"/>
  <c r="E448" i="8"/>
  <c r="F448" i="8"/>
  <c r="C448" i="8"/>
  <c r="D448" i="8" s="1"/>
  <c r="D466" i="4" l="1"/>
  <c r="I466" i="4" s="1"/>
  <c r="J466" i="4" s="1"/>
  <c r="B466" i="7" s="1"/>
  <c r="B466" i="8" s="1"/>
  <c r="C466" i="4"/>
  <c r="B466" i="4"/>
  <c r="C465" i="4"/>
  <c r="D465" i="4"/>
  <c r="I465" i="4" s="1"/>
  <c r="J465" i="4" s="1"/>
  <c r="B465" i="7" s="1"/>
  <c r="B465" i="8" s="1"/>
  <c r="B465" i="4"/>
  <c r="D464" i="4"/>
  <c r="I464" i="4" s="1"/>
  <c r="J464" i="4" s="1"/>
  <c r="B464" i="7" s="1"/>
  <c r="B464" i="8" s="1"/>
  <c r="C464" i="4"/>
  <c r="B464" i="4"/>
  <c r="C463" i="4"/>
  <c r="D463" i="4"/>
  <c r="I463" i="4" s="1"/>
  <c r="J463" i="4" s="1"/>
  <c r="B463" i="7" s="1"/>
  <c r="B463" i="8" s="1"/>
  <c r="B463" i="4"/>
  <c r="D462" i="4"/>
  <c r="I462" i="4" s="1"/>
  <c r="J462" i="4" s="1"/>
  <c r="B462" i="7" s="1"/>
  <c r="B462" i="8" s="1"/>
  <c r="C462" i="4"/>
  <c r="B462" i="4"/>
  <c r="C461" i="4"/>
  <c r="D461" i="4"/>
  <c r="I461" i="4" s="1"/>
  <c r="J461" i="4" s="1"/>
  <c r="B461" i="7" s="1"/>
  <c r="B461" i="8" s="1"/>
  <c r="B461" i="4"/>
  <c r="D460" i="4"/>
  <c r="I460" i="4" s="1"/>
  <c r="J460" i="4" s="1"/>
  <c r="B460" i="7" s="1"/>
  <c r="B460" i="8" s="1"/>
  <c r="C460" i="4"/>
  <c r="B460" i="4"/>
  <c r="A484" i="2"/>
  <c r="A483" i="2"/>
  <c r="A482" i="2"/>
  <c r="A481" i="2"/>
  <c r="A480" i="2"/>
  <c r="A479" i="2"/>
  <c r="A478" i="2"/>
  <c r="B477" i="2"/>
  <c r="B468" i="7"/>
  <c r="C468" i="8" s="1"/>
  <c r="B468" i="4"/>
  <c r="B468" i="3"/>
  <c r="A469" i="7"/>
  <c r="A469" i="8" s="1"/>
  <c r="A469" i="3"/>
  <c r="A469" i="4" s="1"/>
  <c r="A470" i="7"/>
  <c r="A470" i="8" s="1"/>
  <c r="A470" i="3"/>
  <c r="A470" i="4" s="1"/>
  <c r="A471" i="7"/>
  <c r="A471" i="8" s="1"/>
  <c r="A471" i="3"/>
  <c r="A471" i="4" s="1"/>
  <c r="A472" i="7"/>
  <c r="A472" i="8" s="1"/>
  <c r="A472" i="3"/>
  <c r="A472" i="4" s="1"/>
  <c r="A473" i="7"/>
  <c r="A473" i="8" s="1"/>
  <c r="A473" i="3"/>
  <c r="A473" i="4" s="1"/>
  <c r="A474" i="7"/>
  <c r="A474" i="8" s="1"/>
  <c r="A474" i="3"/>
  <c r="A474" i="4" s="1"/>
  <c r="A475" i="7"/>
  <c r="A475" i="8" s="1"/>
  <c r="A475" i="3"/>
  <c r="A475" i="4" s="1"/>
  <c r="C451" i="8"/>
  <c r="D451" i="8" s="1"/>
  <c r="E451" i="8"/>
  <c r="F451" i="8"/>
  <c r="E452" i="8"/>
  <c r="C452" i="8"/>
  <c r="D452" i="8" s="1"/>
  <c r="F452" i="8"/>
  <c r="C453" i="8"/>
  <c r="D453" i="8" s="1"/>
  <c r="E453" i="8"/>
  <c r="F453" i="8"/>
  <c r="F454" i="8"/>
  <c r="E454" i="8"/>
  <c r="C454" i="8"/>
  <c r="D454" i="8" s="1"/>
  <c r="C455" i="8"/>
  <c r="D455" i="8" s="1"/>
  <c r="E455" i="8"/>
  <c r="F455" i="8"/>
  <c r="E456" i="8"/>
  <c r="C456" i="8"/>
  <c r="D456" i="8" s="1"/>
  <c r="F456" i="8"/>
  <c r="C457" i="8"/>
  <c r="D457" i="8" s="1"/>
  <c r="E457" i="8"/>
  <c r="F457" i="8"/>
  <c r="C475" i="4" l="1"/>
  <c r="D475" i="4"/>
  <c r="I475" i="4" s="1"/>
  <c r="J475" i="4" s="1"/>
  <c r="B475" i="7" s="1"/>
  <c r="B475" i="8" s="1"/>
  <c r="B475" i="4"/>
  <c r="D474" i="4"/>
  <c r="I474" i="4" s="1"/>
  <c r="J474" i="4" s="1"/>
  <c r="B474" i="7" s="1"/>
  <c r="B474" i="8" s="1"/>
  <c r="C474" i="4"/>
  <c r="B474" i="4"/>
  <c r="C473" i="4"/>
  <c r="D473" i="4"/>
  <c r="I473" i="4" s="1"/>
  <c r="J473" i="4" s="1"/>
  <c r="B473" i="7" s="1"/>
  <c r="B473" i="8" s="1"/>
  <c r="B473" i="4"/>
  <c r="D472" i="4"/>
  <c r="I472" i="4" s="1"/>
  <c r="J472" i="4" s="1"/>
  <c r="B472" i="7" s="1"/>
  <c r="B472" i="8" s="1"/>
  <c r="C472" i="4"/>
  <c r="B472" i="4"/>
  <c r="C471" i="4"/>
  <c r="D471" i="4"/>
  <c r="I471" i="4" s="1"/>
  <c r="J471" i="4" s="1"/>
  <c r="B471" i="7" s="1"/>
  <c r="B471" i="8" s="1"/>
  <c r="B471" i="4"/>
  <c r="D470" i="4"/>
  <c r="I470" i="4" s="1"/>
  <c r="J470" i="4" s="1"/>
  <c r="B470" i="7" s="1"/>
  <c r="B470" i="8" s="1"/>
  <c r="C470" i="4"/>
  <c r="B470" i="4"/>
  <c r="C469" i="4"/>
  <c r="D469" i="4"/>
  <c r="I469" i="4" s="1"/>
  <c r="J469" i="4" s="1"/>
  <c r="B469" i="7" s="1"/>
  <c r="B469" i="8" s="1"/>
  <c r="B469" i="4"/>
  <c r="A493" i="2"/>
  <c r="A492" i="2"/>
  <c r="A491" i="2"/>
  <c r="A490" i="2"/>
  <c r="A489" i="2"/>
  <c r="A488" i="2"/>
  <c r="A487" i="2"/>
  <c r="B486" i="2"/>
  <c r="B477" i="7"/>
  <c r="C477" i="8" s="1"/>
  <c r="B477" i="4"/>
  <c r="B477" i="3"/>
  <c r="A478" i="7"/>
  <c r="A478" i="8" s="1"/>
  <c r="A478" i="3"/>
  <c r="A478" i="4" s="1"/>
  <c r="A479" i="7"/>
  <c r="A479" i="8" s="1"/>
  <c r="A479" i="3"/>
  <c r="A479" i="4" s="1"/>
  <c r="A480" i="7"/>
  <c r="A480" i="8" s="1"/>
  <c r="A480" i="3"/>
  <c r="A480" i="4" s="1"/>
  <c r="A481" i="7"/>
  <c r="A481" i="8" s="1"/>
  <c r="A481" i="3"/>
  <c r="A481" i="4" s="1"/>
  <c r="A482" i="7"/>
  <c r="A482" i="8" s="1"/>
  <c r="A482" i="3"/>
  <c r="A482" i="4" s="1"/>
  <c r="A483" i="7"/>
  <c r="A483" i="8" s="1"/>
  <c r="A483" i="3"/>
  <c r="A483" i="4" s="1"/>
  <c r="A484" i="7"/>
  <c r="A484" i="8" s="1"/>
  <c r="A484" i="3"/>
  <c r="A484" i="4" s="1"/>
  <c r="F460" i="8"/>
  <c r="E460" i="8"/>
  <c r="C460" i="8"/>
  <c r="D460" i="8" s="1"/>
  <c r="C461" i="8"/>
  <c r="D461" i="8" s="1"/>
  <c r="E461" i="8"/>
  <c r="F461" i="8"/>
  <c r="E462" i="8"/>
  <c r="C462" i="8"/>
  <c r="D462" i="8" s="1"/>
  <c r="F462" i="8"/>
  <c r="C463" i="8"/>
  <c r="D463" i="8" s="1"/>
  <c r="E463" i="8"/>
  <c r="F463" i="8"/>
  <c r="F464" i="8"/>
  <c r="E464" i="8"/>
  <c r="C464" i="8"/>
  <c r="D464" i="8" s="1"/>
  <c r="C465" i="8"/>
  <c r="D465" i="8" s="1"/>
  <c r="E465" i="8"/>
  <c r="F465" i="8"/>
  <c r="E466" i="8"/>
  <c r="C466" i="8"/>
  <c r="D466" i="8" s="1"/>
  <c r="F466" i="8"/>
  <c r="D484" i="4" l="1"/>
  <c r="I484" i="4" s="1"/>
  <c r="J484" i="4" s="1"/>
  <c r="B484" i="7" s="1"/>
  <c r="B484" i="8" s="1"/>
  <c r="C484" i="4"/>
  <c r="B484" i="4"/>
  <c r="C483" i="4"/>
  <c r="D483" i="4"/>
  <c r="I483" i="4" s="1"/>
  <c r="J483" i="4" s="1"/>
  <c r="B483" i="7" s="1"/>
  <c r="B483" i="8" s="1"/>
  <c r="B483" i="4"/>
  <c r="D482" i="4"/>
  <c r="I482" i="4" s="1"/>
  <c r="J482" i="4" s="1"/>
  <c r="B482" i="7" s="1"/>
  <c r="B482" i="8" s="1"/>
  <c r="C482" i="4"/>
  <c r="B482" i="4"/>
  <c r="C481" i="4"/>
  <c r="B481" i="4"/>
  <c r="D481" i="4"/>
  <c r="I481" i="4" s="1"/>
  <c r="J481" i="4" s="1"/>
  <c r="B481" i="7" s="1"/>
  <c r="B481" i="8" s="1"/>
  <c r="D480" i="4"/>
  <c r="I480" i="4" s="1"/>
  <c r="J480" i="4" s="1"/>
  <c r="B480" i="7" s="1"/>
  <c r="B480" i="8" s="1"/>
  <c r="B480" i="4"/>
  <c r="C480" i="4"/>
  <c r="C479" i="4"/>
  <c r="B479" i="4"/>
  <c r="D479" i="4"/>
  <c r="I479" i="4" s="1"/>
  <c r="J479" i="4" s="1"/>
  <c r="B479" i="7" s="1"/>
  <c r="B479" i="8" s="1"/>
  <c r="C478" i="4"/>
  <c r="D478" i="4"/>
  <c r="I478" i="4" s="1"/>
  <c r="J478" i="4" s="1"/>
  <c r="B478" i="7" s="1"/>
  <c r="B478" i="8" s="1"/>
  <c r="B478" i="4"/>
  <c r="A502" i="2"/>
  <c r="A501" i="2"/>
  <c r="A500" i="2"/>
  <c r="A499" i="2"/>
  <c r="A498" i="2"/>
  <c r="A497" i="2"/>
  <c r="A496" i="2"/>
  <c r="B495" i="2"/>
  <c r="B486" i="7"/>
  <c r="C486" i="8" s="1"/>
  <c r="B486" i="4"/>
  <c r="B486" i="3"/>
  <c r="A487" i="7"/>
  <c r="A487" i="8" s="1"/>
  <c r="A487" i="3"/>
  <c r="A487" i="4" s="1"/>
  <c r="A488" i="7"/>
  <c r="A488" i="8" s="1"/>
  <c r="A488" i="3"/>
  <c r="A488" i="4" s="1"/>
  <c r="A489" i="7"/>
  <c r="A489" i="8" s="1"/>
  <c r="A489" i="3"/>
  <c r="A489" i="4" s="1"/>
  <c r="A490" i="7"/>
  <c r="A490" i="8" s="1"/>
  <c r="A490" i="3"/>
  <c r="A490" i="4" s="1"/>
  <c r="A491" i="7"/>
  <c r="A491" i="8" s="1"/>
  <c r="A491" i="3"/>
  <c r="A491" i="4" s="1"/>
  <c r="A492" i="7"/>
  <c r="A492" i="8" s="1"/>
  <c r="A492" i="3"/>
  <c r="A492" i="4" s="1"/>
  <c r="A493" i="7"/>
  <c r="A493" i="8" s="1"/>
  <c r="A493" i="3"/>
  <c r="A493" i="4" s="1"/>
  <c r="C469" i="8"/>
  <c r="D469" i="8" s="1"/>
  <c r="E469" i="8"/>
  <c r="F469" i="8"/>
  <c r="F470" i="8"/>
  <c r="E470" i="8"/>
  <c r="C470" i="8"/>
  <c r="D470" i="8" s="1"/>
  <c r="C471" i="8"/>
  <c r="D471" i="8" s="1"/>
  <c r="E471" i="8"/>
  <c r="F471" i="8"/>
  <c r="E472" i="8"/>
  <c r="C472" i="8"/>
  <c r="D472" i="8" s="1"/>
  <c r="F472" i="8"/>
  <c r="C473" i="8"/>
  <c r="D473" i="8" s="1"/>
  <c r="E473" i="8"/>
  <c r="F473" i="8"/>
  <c r="F474" i="8"/>
  <c r="E474" i="8"/>
  <c r="C474" i="8"/>
  <c r="D474" i="8" s="1"/>
  <c r="C475" i="8"/>
  <c r="D475" i="8" s="1"/>
  <c r="E475" i="8"/>
  <c r="F475" i="8"/>
  <c r="C493" i="4" l="1"/>
  <c r="D493" i="4"/>
  <c r="I493" i="4" s="1"/>
  <c r="J493" i="4" s="1"/>
  <c r="B493" i="7" s="1"/>
  <c r="B493" i="8" s="1"/>
  <c r="B493" i="4"/>
  <c r="D492" i="4"/>
  <c r="I492" i="4" s="1"/>
  <c r="J492" i="4" s="1"/>
  <c r="B492" i="7" s="1"/>
  <c r="B492" i="8" s="1"/>
  <c r="C492" i="4"/>
  <c r="B492" i="4"/>
  <c r="C491" i="4"/>
  <c r="B491" i="4"/>
  <c r="D491" i="4"/>
  <c r="I491" i="4" s="1"/>
  <c r="J491" i="4" s="1"/>
  <c r="B491" i="7" s="1"/>
  <c r="B491" i="8" s="1"/>
  <c r="D490" i="4"/>
  <c r="I490" i="4" s="1"/>
  <c r="J490" i="4" s="1"/>
  <c r="B490" i="7" s="1"/>
  <c r="B490" i="8" s="1"/>
  <c r="B490" i="4"/>
  <c r="C490" i="4"/>
  <c r="C489" i="4"/>
  <c r="B489" i="4"/>
  <c r="D489" i="4"/>
  <c r="I489" i="4" s="1"/>
  <c r="J489" i="4" s="1"/>
  <c r="B489" i="7" s="1"/>
  <c r="B489" i="8" s="1"/>
  <c r="C488" i="4"/>
  <c r="D488" i="4"/>
  <c r="I488" i="4" s="1"/>
  <c r="J488" i="4" s="1"/>
  <c r="B488" i="7" s="1"/>
  <c r="B488" i="8" s="1"/>
  <c r="B488" i="4"/>
  <c r="C487" i="4"/>
  <c r="D487" i="4"/>
  <c r="I487" i="4" s="1"/>
  <c r="J487" i="4" s="1"/>
  <c r="B487" i="7" s="1"/>
  <c r="B487" i="8" s="1"/>
  <c r="B487" i="4"/>
  <c r="A511" i="2"/>
  <c r="A510" i="2"/>
  <c r="A509" i="2"/>
  <c r="A508" i="2"/>
  <c r="A507" i="2"/>
  <c r="A506" i="2"/>
  <c r="A505" i="2"/>
  <c r="B504" i="2"/>
  <c r="B495" i="7"/>
  <c r="C495" i="8" s="1"/>
  <c r="B495" i="4"/>
  <c r="B495" i="3"/>
  <c r="A496" i="7"/>
  <c r="A496" i="8" s="1"/>
  <c r="A496" i="3"/>
  <c r="A496" i="4" s="1"/>
  <c r="A497" i="7"/>
  <c r="A497" i="8" s="1"/>
  <c r="A497" i="3"/>
  <c r="A497" i="4" s="1"/>
  <c r="A498" i="7"/>
  <c r="A498" i="8" s="1"/>
  <c r="A498" i="3"/>
  <c r="A498" i="4" s="1"/>
  <c r="A499" i="7"/>
  <c r="A499" i="8" s="1"/>
  <c r="A499" i="3"/>
  <c r="A499" i="4" s="1"/>
  <c r="A500" i="7"/>
  <c r="A500" i="8" s="1"/>
  <c r="A500" i="3"/>
  <c r="A500" i="4" s="1"/>
  <c r="A501" i="7"/>
  <c r="A501" i="8" s="1"/>
  <c r="A501" i="3"/>
  <c r="A501" i="4" s="1"/>
  <c r="A502" i="7"/>
  <c r="A502" i="8" s="1"/>
  <c r="A502" i="3"/>
  <c r="A502" i="4" s="1"/>
  <c r="E478" i="8"/>
  <c r="C478" i="8"/>
  <c r="D478" i="8" s="1"/>
  <c r="F478" i="8"/>
  <c r="C479" i="8"/>
  <c r="D479" i="8" s="1"/>
  <c r="E479" i="8"/>
  <c r="F479" i="8"/>
  <c r="F480" i="8"/>
  <c r="E480" i="8"/>
  <c r="C480" i="8"/>
  <c r="D480" i="8" s="1"/>
  <c r="C481" i="8"/>
  <c r="D481" i="8" s="1"/>
  <c r="E481" i="8"/>
  <c r="F481" i="8"/>
  <c r="E482" i="8"/>
  <c r="C482" i="8"/>
  <c r="D482" i="8" s="1"/>
  <c r="F482" i="8"/>
  <c r="C483" i="8"/>
  <c r="D483" i="8" s="1"/>
  <c r="E483" i="8"/>
  <c r="F483" i="8"/>
  <c r="F484" i="8"/>
  <c r="E484" i="8"/>
  <c r="C484" i="8"/>
  <c r="D484" i="8" s="1"/>
  <c r="D502" i="4" l="1"/>
  <c r="I502" i="4" s="1"/>
  <c r="J502" i="4" s="1"/>
  <c r="B502" i="7" s="1"/>
  <c r="B502" i="8" s="1"/>
  <c r="C502" i="4"/>
  <c r="B502" i="4"/>
  <c r="C501" i="4"/>
  <c r="D501" i="4"/>
  <c r="I501" i="4" s="1"/>
  <c r="J501" i="4" s="1"/>
  <c r="B501" i="7" s="1"/>
  <c r="B501" i="8" s="1"/>
  <c r="B501" i="4"/>
  <c r="D500" i="4"/>
  <c r="I500" i="4" s="1"/>
  <c r="J500" i="4" s="1"/>
  <c r="B500" i="7" s="1"/>
  <c r="B500" i="8" s="1"/>
  <c r="B500" i="4"/>
  <c r="C500" i="4"/>
  <c r="B499" i="4"/>
  <c r="C499" i="4"/>
  <c r="D499" i="4"/>
  <c r="I499" i="4" s="1"/>
  <c r="J499" i="4" s="1"/>
  <c r="B499" i="7" s="1"/>
  <c r="B499" i="8" s="1"/>
  <c r="C498" i="4"/>
  <c r="D498" i="4"/>
  <c r="I498" i="4" s="1"/>
  <c r="J498" i="4" s="1"/>
  <c r="B498" i="7" s="1"/>
  <c r="B498" i="8" s="1"/>
  <c r="B498" i="4"/>
  <c r="C497" i="4"/>
  <c r="B497" i="4"/>
  <c r="D497" i="4"/>
  <c r="I497" i="4" s="1"/>
  <c r="J497" i="4" s="1"/>
  <c r="B497" i="7" s="1"/>
  <c r="B497" i="8" s="1"/>
  <c r="D496" i="4"/>
  <c r="I496" i="4" s="1"/>
  <c r="J496" i="4" s="1"/>
  <c r="B496" i="7" s="1"/>
  <c r="B496" i="8" s="1"/>
  <c r="C496" i="4"/>
  <c r="B496" i="4"/>
  <c r="A520" i="2"/>
  <c r="A519" i="2"/>
  <c r="A518" i="2"/>
  <c r="A517" i="2"/>
  <c r="A516" i="2"/>
  <c r="A515" i="2"/>
  <c r="A514" i="2"/>
  <c r="B513" i="2"/>
  <c r="B504" i="7"/>
  <c r="C504" i="8" s="1"/>
  <c r="B504" i="4"/>
  <c r="B504" i="3"/>
  <c r="A505" i="7"/>
  <c r="A505" i="8" s="1"/>
  <c r="A505" i="3"/>
  <c r="A505" i="4" s="1"/>
  <c r="A506" i="7"/>
  <c r="A506" i="8" s="1"/>
  <c r="A506" i="3"/>
  <c r="A506" i="4" s="1"/>
  <c r="A507" i="7"/>
  <c r="A507" i="8" s="1"/>
  <c r="A507" i="3"/>
  <c r="A507" i="4" s="1"/>
  <c r="A508" i="7"/>
  <c r="A508" i="8" s="1"/>
  <c r="A508" i="3"/>
  <c r="A508" i="4" s="1"/>
  <c r="A509" i="7"/>
  <c r="A509" i="8" s="1"/>
  <c r="A509" i="3"/>
  <c r="A509" i="4" s="1"/>
  <c r="A510" i="7"/>
  <c r="A510" i="8" s="1"/>
  <c r="A510" i="3"/>
  <c r="A510" i="4" s="1"/>
  <c r="A511" i="7"/>
  <c r="A511" i="8" s="1"/>
  <c r="A511" i="3"/>
  <c r="A511" i="4" s="1"/>
  <c r="C487" i="8"/>
  <c r="D487" i="8" s="1"/>
  <c r="E487" i="8"/>
  <c r="F487" i="8"/>
  <c r="E488" i="8"/>
  <c r="C488" i="8"/>
  <c r="D488" i="8" s="1"/>
  <c r="F488" i="8"/>
  <c r="C489" i="8"/>
  <c r="D489" i="8" s="1"/>
  <c r="E489" i="8"/>
  <c r="F489" i="8"/>
  <c r="F490" i="8"/>
  <c r="E490" i="8"/>
  <c r="C490" i="8"/>
  <c r="D490" i="8" s="1"/>
  <c r="C491" i="8"/>
  <c r="D491" i="8" s="1"/>
  <c r="E491" i="8"/>
  <c r="F491" i="8"/>
  <c r="E492" i="8"/>
  <c r="C492" i="8"/>
  <c r="D492" i="8" s="1"/>
  <c r="F492" i="8"/>
  <c r="C493" i="8"/>
  <c r="D493" i="8" s="1"/>
  <c r="E493" i="8"/>
  <c r="F493" i="8"/>
  <c r="D511" i="4" l="1"/>
  <c r="I511" i="4" s="1"/>
  <c r="J511" i="4" s="1"/>
  <c r="B511" i="7" s="1"/>
  <c r="B511" i="8" s="1"/>
  <c r="C511" i="4"/>
  <c r="B511" i="4"/>
  <c r="C510" i="4"/>
  <c r="D510" i="4"/>
  <c r="I510" i="4" s="1"/>
  <c r="J510" i="4" s="1"/>
  <c r="B510" i="7" s="1"/>
  <c r="B510" i="8" s="1"/>
  <c r="B510" i="4"/>
  <c r="C509" i="4"/>
  <c r="B509" i="4"/>
  <c r="D509" i="4"/>
  <c r="I509" i="4" s="1"/>
  <c r="J509" i="4" s="1"/>
  <c r="B509" i="7" s="1"/>
  <c r="B509" i="8" s="1"/>
  <c r="C508" i="4"/>
  <c r="D508" i="4"/>
  <c r="I508" i="4" s="1"/>
  <c r="J508" i="4" s="1"/>
  <c r="B508" i="7" s="1"/>
  <c r="B508" i="8" s="1"/>
  <c r="B508" i="4"/>
  <c r="D507" i="4"/>
  <c r="I507" i="4" s="1"/>
  <c r="J507" i="4" s="1"/>
  <c r="B507" i="7" s="1"/>
  <c r="B507" i="8" s="1"/>
  <c r="C507" i="4"/>
  <c r="B507" i="4"/>
  <c r="B506" i="4"/>
  <c r="D506" i="4"/>
  <c r="I506" i="4" s="1"/>
  <c r="J506" i="4" s="1"/>
  <c r="B506" i="7" s="1"/>
  <c r="B506" i="8" s="1"/>
  <c r="C506" i="4"/>
  <c r="C505" i="4"/>
  <c r="D505" i="4"/>
  <c r="I505" i="4" s="1"/>
  <c r="J505" i="4" s="1"/>
  <c r="B505" i="7" s="1"/>
  <c r="B505" i="8" s="1"/>
  <c r="B505" i="4"/>
  <c r="A529" i="2"/>
  <c r="A528" i="2"/>
  <c r="A527" i="2"/>
  <c r="A526" i="2"/>
  <c r="A525" i="2"/>
  <c r="A524" i="2"/>
  <c r="A523" i="2"/>
  <c r="B522" i="2"/>
  <c r="B513" i="7"/>
  <c r="C513" i="8" s="1"/>
  <c r="B513" i="4"/>
  <c r="B513" i="3"/>
  <c r="A514" i="7"/>
  <c r="A514" i="8" s="1"/>
  <c r="A514" i="3"/>
  <c r="A514" i="4" s="1"/>
  <c r="A515" i="7"/>
  <c r="A515" i="8" s="1"/>
  <c r="A515" i="3"/>
  <c r="A515" i="4" s="1"/>
  <c r="A516" i="7"/>
  <c r="A516" i="8" s="1"/>
  <c r="A516" i="3"/>
  <c r="A516" i="4" s="1"/>
  <c r="A517" i="7"/>
  <c r="A517" i="8" s="1"/>
  <c r="A517" i="3"/>
  <c r="A517" i="4" s="1"/>
  <c r="A518" i="7"/>
  <c r="A518" i="8" s="1"/>
  <c r="A518" i="3"/>
  <c r="A518" i="4" s="1"/>
  <c r="A519" i="7"/>
  <c r="A519" i="8" s="1"/>
  <c r="A519" i="3"/>
  <c r="A519" i="4" s="1"/>
  <c r="A520" i="7"/>
  <c r="A520" i="8" s="1"/>
  <c r="A520" i="3"/>
  <c r="A520" i="4" s="1"/>
  <c r="F496" i="8"/>
  <c r="E496" i="8"/>
  <c r="C496" i="8"/>
  <c r="D496" i="8" s="1"/>
  <c r="C497" i="8"/>
  <c r="D497" i="8" s="1"/>
  <c r="E497" i="8"/>
  <c r="F497" i="8"/>
  <c r="E498" i="8"/>
  <c r="C498" i="8"/>
  <c r="D498" i="8" s="1"/>
  <c r="F498" i="8"/>
  <c r="C499" i="8"/>
  <c r="D499" i="8" s="1"/>
  <c r="E499" i="8"/>
  <c r="F499" i="8"/>
  <c r="F500" i="8"/>
  <c r="E500" i="8"/>
  <c r="C500" i="8"/>
  <c r="D500" i="8" s="1"/>
  <c r="C501" i="8"/>
  <c r="D501" i="8" s="1"/>
  <c r="E501" i="8"/>
  <c r="F501" i="8"/>
  <c r="E502" i="8"/>
  <c r="C502" i="8"/>
  <c r="D502" i="8" s="1"/>
  <c r="F502" i="8"/>
  <c r="D520" i="4" l="1"/>
  <c r="I520" i="4" s="1"/>
  <c r="J520" i="4" s="1"/>
  <c r="B520" i="7" s="1"/>
  <c r="B520" i="8" s="1"/>
  <c r="B520" i="4"/>
  <c r="C520" i="4"/>
  <c r="C519" i="4"/>
  <c r="B519" i="4"/>
  <c r="D519" i="4"/>
  <c r="I519" i="4" s="1"/>
  <c r="J519" i="4" s="1"/>
  <c r="B519" i="7" s="1"/>
  <c r="B519" i="8" s="1"/>
  <c r="C518" i="4"/>
  <c r="D518" i="4"/>
  <c r="I518" i="4" s="1"/>
  <c r="J518" i="4" s="1"/>
  <c r="B518" i="7" s="1"/>
  <c r="B518" i="8" s="1"/>
  <c r="B518" i="4"/>
  <c r="D517" i="4"/>
  <c r="I517" i="4" s="1"/>
  <c r="J517" i="4" s="1"/>
  <c r="B517" i="7" s="1"/>
  <c r="B517" i="8" s="1"/>
  <c r="C517" i="4"/>
  <c r="B517" i="4"/>
  <c r="B516" i="4"/>
  <c r="D516" i="4"/>
  <c r="I516" i="4" s="1"/>
  <c r="J516" i="4" s="1"/>
  <c r="B516" i="7" s="1"/>
  <c r="B516" i="8" s="1"/>
  <c r="C516" i="4"/>
  <c r="C515" i="4"/>
  <c r="D515" i="4"/>
  <c r="I515" i="4" s="1"/>
  <c r="J515" i="4" s="1"/>
  <c r="B515" i="7" s="1"/>
  <c r="B515" i="8" s="1"/>
  <c r="B515" i="4"/>
  <c r="D514" i="4"/>
  <c r="I514" i="4" s="1"/>
  <c r="J514" i="4" s="1"/>
  <c r="B514" i="7" s="1"/>
  <c r="B514" i="8" s="1"/>
  <c r="C514" i="4"/>
  <c r="B514" i="4"/>
  <c r="A538" i="2"/>
  <c r="A537" i="2"/>
  <c r="A536" i="2"/>
  <c r="A535" i="2"/>
  <c r="A534" i="2"/>
  <c r="A533" i="2"/>
  <c r="A532" i="2"/>
  <c r="B531" i="2"/>
  <c r="B522" i="7"/>
  <c r="C522" i="8" s="1"/>
  <c r="B522" i="4"/>
  <c r="B522" i="3"/>
  <c r="A523" i="7"/>
  <c r="A523" i="8" s="1"/>
  <c r="A523" i="3"/>
  <c r="A523" i="4" s="1"/>
  <c r="A524" i="7"/>
  <c r="A524" i="8" s="1"/>
  <c r="A524" i="3"/>
  <c r="A524" i="4" s="1"/>
  <c r="A525" i="7"/>
  <c r="A525" i="8" s="1"/>
  <c r="A525" i="3"/>
  <c r="A525" i="4" s="1"/>
  <c r="A526" i="7"/>
  <c r="A526" i="8" s="1"/>
  <c r="A526" i="3"/>
  <c r="A526" i="4" s="1"/>
  <c r="A527" i="7"/>
  <c r="A527" i="8" s="1"/>
  <c r="A527" i="3"/>
  <c r="A527" i="4" s="1"/>
  <c r="A528" i="7"/>
  <c r="A528" i="8" s="1"/>
  <c r="A528" i="3"/>
  <c r="A528" i="4" s="1"/>
  <c r="A529" i="7"/>
  <c r="A529" i="8" s="1"/>
  <c r="A529" i="3"/>
  <c r="A529" i="4" s="1"/>
  <c r="C505" i="8"/>
  <c r="D505" i="8" s="1"/>
  <c r="E505" i="8"/>
  <c r="F505" i="8"/>
  <c r="E506" i="8"/>
  <c r="C506" i="8"/>
  <c r="D506" i="8" s="1"/>
  <c r="F506" i="8"/>
  <c r="C507" i="8"/>
  <c r="D507" i="8" s="1"/>
  <c r="E507" i="8"/>
  <c r="F507" i="8"/>
  <c r="E508" i="8"/>
  <c r="C508" i="8"/>
  <c r="D508" i="8" s="1"/>
  <c r="F508" i="8"/>
  <c r="C509" i="8"/>
  <c r="D509" i="8" s="1"/>
  <c r="E509" i="8"/>
  <c r="F509" i="8"/>
  <c r="F510" i="8"/>
  <c r="E510" i="8"/>
  <c r="C510" i="8"/>
  <c r="D510" i="8" s="1"/>
  <c r="C511" i="8"/>
  <c r="D511" i="8" s="1"/>
  <c r="F511" i="8"/>
  <c r="E511" i="8"/>
  <c r="C529" i="4" l="1"/>
  <c r="B529" i="4"/>
  <c r="D529" i="4"/>
  <c r="I529" i="4" s="1"/>
  <c r="J529" i="4" s="1"/>
  <c r="B529" i="7" s="1"/>
  <c r="B529" i="8" s="1"/>
  <c r="C528" i="4"/>
  <c r="D528" i="4"/>
  <c r="I528" i="4" s="1"/>
  <c r="J528" i="4" s="1"/>
  <c r="B528" i="7" s="1"/>
  <c r="B528" i="8" s="1"/>
  <c r="B528" i="4"/>
  <c r="C527" i="4"/>
  <c r="B527" i="4"/>
  <c r="D527" i="4"/>
  <c r="I527" i="4" s="1"/>
  <c r="J527" i="4" s="1"/>
  <c r="B527" i="7" s="1"/>
  <c r="B527" i="8" s="1"/>
  <c r="D526" i="4"/>
  <c r="I526" i="4" s="1"/>
  <c r="J526" i="4" s="1"/>
  <c r="B526" i="7" s="1"/>
  <c r="B526" i="8" s="1"/>
  <c r="B526" i="4"/>
  <c r="C526" i="4"/>
  <c r="C525" i="4"/>
  <c r="B525" i="4"/>
  <c r="D525" i="4"/>
  <c r="I525" i="4" s="1"/>
  <c r="J525" i="4" s="1"/>
  <c r="B525" i="7" s="1"/>
  <c r="B525" i="8" s="1"/>
  <c r="C524" i="4"/>
  <c r="D524" i="4"/>
  <c r="I524" i="4" s="1"/>
  <c r="J524" i="4" s="1"/>
  <c r="B524" i="7" s="1"/>
  <c r="B524" i="8" s="1"/>
  <c r="B524" i="4"/>
  <c r="D523" i="4"/>
  <c r="I523" i="4" s="1"/>
  <c r="J523" i="4" s="1"/>
  <c r="B523" i="7" s="1"/>
  <c r="B523" i="8" s="1"/>
  <c r="C523" i="4"/>
  <c r="B523" i="4"/>
  <c r="A547" i="2"/>
  <c r="A546" i="2"/>
  <c r="A545" i="2"/>
  <c r="A544" i="2"/>
  <c r="A543" i="2"/>
  <c r="A542" i="2"/>
  <c r="A541" i="2"/>
  <c r="B540" i="2"/>
  <c r="B531" i="7"/>
  <c r="C531" i="8" s="1"/>
  <c r="B531" i="4"/>
  <c r="B531" i="3"/>
  <c r="A532" i="7"/>
  <c r="A532" i="8" s="1"/>
  <c r="A532" i="3"/>
  <c r="A532" i="4" s="1"/>
  <c r="A533" i="7"/>
  <c r="A533" i="8" s="1"/>
  <c r="A533" i="3"/>
  <c r="A533" i="4" s="1"/>
  <c r="A534" i="7"/>
  <c r="A534" i="8" s="1"/>
  <c r="A534" i="3"/>
  <c r="A534" i="4" s="1"/>
  <c r="A535" i="7"/>
  <c r="A535" i="8" s="1"/>
  <c r="A535" i="3"/>
  <c r="A535" i="4" s="1"/>
  <c r="A536" i="7"/>
  <c r="A536" i="8" s="1"/>
  <c r="A536" i="3"/>
  <c r="A536" i="4" s="1"/>
  <c r="A537" i="7"/>
  <c r="A537" i="8" s="1"/>
  <c r="A537" i="3"/>
  <c r="A537" i="4" s="1"/>
  <c r="A538" i="7"/>
  <c r="A538" i="8" s="1"/>
  <c r="A538" i="3"/>
  <c r="A538" i="4" s="1"/>
  <c r="E514" i="8"/>
  <c r="C514" i="8"/>
  <c r="D514" i="8" s="1"/>
  <c r="F514" i="8"/>
  <c r="C515" i="8"/>
  <c r="D515" i="8" s="1"/>
  <c r="F515" i="8"/>
  <c r="E515" i="8"/>
  <c r="E516" i="8"/>
  <c r="F516" i="8"/>
  <c r="C516" i="8"/>
  <c r="D516" i="8" s="1"/>
  <c r="C517" i="8"/>
  <c r="D517" i="8" s="1"/>
  <c r="E517" i="8"/>
  <c r="F517" i="8"/>
  <c r="E518" i="8"/>
  <c r="F518" i="8"/>
  <c r="C518" i="8"/>
  <c r="D518" i="8" s="1"/>
  <c r="C519" i="8"/>
  <c r="D519" i="8" s="1"/>
  <c r="F519" i="8"/>
  <c r="E519" i="8"/>
  <c r="E520" i="8"/>
  <c r="F520" i="8"/>
  <c r="C520" i="8"/>
  <c r="D520" i="8" s="1"/>
  <c r="C538" i="4" l="1"/>
  <c r="D538" i="4"/>
  <c r="I538" i="4" s="1"/>
  <c r="J538" i="4" s="1"/>
  <c r="B538" i="7" s="1"/>
  <c r="B538" i="8" s="1"/>
  <c r="B538" i="4"/>
  <c r="C537" i="4"/>
  <c r="B537" i="4"/>
  <c r="D537" i="4"/>
  <c r="I537" i="4" s="1"/>
  <c r="J537" i="4" s="1"/>
  <c r="B537" i="7" s="1"/>
  <c r="B537" i="8" s="1"/>
  <c r="D536" i="4"/>
  <c r="I536" i="4" s="1"/>
  <c r="J536" i="4" s="1"/>
  <c r="B536" i="7" s="1"/>
  <c r="B536" i="8" s="1"/>
  <c r="B536" i="4"/>
  <c r="C536" i="4"/>
  <c r="C535" i="4"/>
  <c r="B535" i="4"/>
  <c r="D535" i="4"/>
  <c r="I535" i="4" s="1"/>
  <c r="J535" i="4" s="1"/>
  <c r="B535" i="7" s="1"/>
  <c r="B535" i="8" s="1"/>
  <c r="C534" i="4"/>
  <c r="D534" i="4"/>
  <c r="I534" i="4" s="1"/>
  <c r="J534" i="4" s="1"/>
  <c r="B534" i="7" s="1"/>
  <c r="B534" i="8" s="1"/>
  <c r="B534" i="4"/>
  <c r="C533" i="4"/>
  <c r="B533" i="4"/>
  <c r="D533" i="4"/>
  <c r="I533" i="4" s="1"/>
  <c r="J533" i="4" s="1"/>
  <c r="B533" i="7" s="1"/>
  <c r="B533" i="8" s="1"/>
  <c r="D532" i="4"/>
  <c r="I532" i="4" s="1"/>
  <c r="J532" i="4" s="1"/>
  <c r="B532" i="7" s="1"/>
  <c r="B532" i="8" s="1"/>
  <c r="B532" i="4"/>
  <c r="C532" i="4"/>
  <c r="A556" i="2"/>
  <c r="A555" i="2"/>
  <c r="A554" i="2"/>
  <c r="A553" i="2"/>
  <c r="A552" i="2"/>
  <c r="A551" i="2"/>
  <c r="A550" i="2"/>
  <c r="B549" i="2"/>
  <c r="B540" i="7"/>
  <c r="C540" i="8" s="1"/>
  <c r="B540" i="4"/>
  <c r="B540" i="3"/>
  <c r="A541" i="7"/>
  <c r="A541" i="8" s="1"/>
  <c r="A541" i="3"/>
  <c r="A541" i="4" s="1"/>
  <c r="A542" i="7"/>
  <c r="A542" i="8" s="1"/>
  <c r="A542" i="3"/>
  <c r="A542" i="4" s="1"/>
  <c r="A543" i="7"/>
  <c r="A543" i="8" s="1"/>
  <c r="A543" i="3"/>
  <c r="A543" i="4" s="1"/>
  <c r="A544" i="7"/>
  <c r="A544" i="8" s="1"/>
  <c r="A544" i="3"/>
  <c r="A544" i="4" s="1"/>
  <c r="A545" i="7"/>
  <c r="A545" i="8" s="1"/>
  <c r="A545" i="3"/>
  <c r="A545" i="4" s="1"/>
  <c r="A546" i="7"/>
  <c r="A546" i="8" s="1"/>
  <c r="A546" i="3"/>
  <c r="A546" i="4" s="1"/>
  <c r="A547" i="7"/>
  <c r="A547" i="8" s="1"/>
  <c r="A547" i="3"/>
  <c r="A547" i="4" s="1"/>
  <c r="C523" i="8"/>
  <c r="D523" i="8" s="1"/>
  <c r="E523" i="8"/>
  <c r="F523" i="8"/>
  <c r="E524" i="8"/>
  <c r="C524" i="8"/>
  <c r="D524" i="8" s="1"/>
  <c r="F524" i="8"/>
  <c r="C525" i="8"/>
  <c r="D525" i="8" s="1"/>
  <c r="F525" i="8"/>
  <c r="E525" i="8"/>
  <c r="E526" i="8"/>
  <c r="F526" i="8"/>
  <c r="C526" i="8"/>
  <c r="D526" i="8" s="1"/>
  <c r="C527" i="8"/>
  <c r="D527" i="8" s="1"/>
  <c r="E527" i="8"/>
  <c r="F527" i="8"/>
  <c r="E528" i="8"/>
  <c r="C528" i="8"/>
  <c r="D528" i="8" s="1"/>
  <c r="F528" i="8"/>
  <c r="C529" i="8"/>
  <c r="D529" i="8" s="1"/>
  <c r="F529" i="8"/>
  <c r="E529" i="8"/>
  <c r="C547" i="4" l="1"/>
  <c r="B547" i="4"/>
  <c r="D547" i="4"/>
  <c r="I547" i="4" s="1"/>
  <c r="J547" i="4" s="1"/>
  <c r="B547" i="7" s="1"/>
  <c r="B547" i="8" s="1"/>
  <c r="D546" i="4"/>
  <c r="I546" i="4" s="1"/>
  <c r="J546" i="4" s="1"/>
  <c r="B546" i="7" s="1"/>
  <c r="B546" i="8" s="1"/>
  <c r="B546" i="4"/>
  <c r="C546" i="4"/>
  <c r="C545" i="4"/>
  <c r="B545" i="4"/>
  <c r="D545" i="4"/>
  <c r="I545" i="4" s="1"/>
  <c r="J545" i="4" s="1"/>
  <c r="B545" i="7" s="1"/>
  <c r="B545" i="8" s="1"/>
  <c r="C544" i="4"/>
  <c r="D544" i="4"/>
  <c r="I544" i="4" s="1"/>
  <c r="J544" i="4" s="1"/>
  <c r="B544" i="7" s="1"/>
  <c r="B544" i="8" s="1"/>
  <c r="B544" i="4"/>
  <c r="C543" i="4"/>
  <c r="B543" i="4"/>
  <c r="D543" i="4"/>
  <c r="I543" i="4" s="1"/>
  <c r="J543" i="4" s="1"/>
  <c r="B543" i="7" s="1"/>
  <c r="B543" i="8" s="1"/>
  <c r="D542" i="4"/>
  <c r="I542" i="4" s="1"/>
  <c r="J542" i="4" s="1"/>
  <c r="B542" i="7" s="1"/>
  <c r="B542" i="8" s="1"/>
  <c r="B542" i="4"/>
  <c r="C542" i="4"/>
  <c r="C541" i="4"/>
  <c r="B541" i="4"/>
  <c r="D541" i="4"/>
  <c r="I541" i="4" s="1"/>
  <c r="J541" i="4" s="1"/>
  <c r="B541" i="7" s="1"/>
  <c r="B541" i="8" s="1"/>
  <c r="A565" i="2"/>
  <c r="A564" i="2"/>
  <c r="A563" i="2"/>
  <c r="A562" i="2"/>
  <c r="A561" i="2"/>
  <c r="A560" i="2"/>
  <c r="A559" i="2"/>
  <c r="B558" i="2"/>
  <c r="B549" i="7"/>
  <c r="C549" i="8" s="1"/>
  <c r="B549" i="4"/>
  <c r="B549" i="3"/>
  <c r="A550" i="7"/>
  <c r="A550" i="8" s="1"/>
  <c r="A550" i="3"/>
  <c r="A550" i="4" s="1"/>
  <c r="A551" i="7"/>
  <c r="A551" i="8" s="1"/>
  <c r="A551" i="3"/>
  <c r="A551" i="4" s="1"/>
  <c r="A552" i="7"/>
  <c r="A552" i="8" s="1"/>
  <c r="A552" i="3"/>
  <c r="A552" i="4" s="1"/>
  <c r="A553" i="7"/>
  <c r="A553" i="8" s="1"/>
  <c r="A553" i="3"/>
  <c r="A553" i="4" s="1"/>
  <c r="A554" i="7"/>
  <c r="A554" i="8" s="1"/>
  <c r="A554" i="3"/>
  <c r="A554" i="4" s="1"/>
  <c r="A555" i="7"/>
  <c r="A555" i="8" s="1"/>
  <c r="A555" i="3"/>
  <c r="A555" i="4" s="1"/>
  <c r="A556" i="7"/>
  <c r="A556" i="8" s="1"/>
  <c r="A556" i="3"/>
  <c r="A556" i="4" s="1"/>
  <c r="E532" i="8"/>
  <c r="F532" i="8"/>
  <c r="C532" i="8"/>
  <c r="D532" i="8" s="1"/>
  <c r="C533" i="8"/>
  <c r="D533" i="8" s="1"/>
  <c r="F533" i="8"/>
  <c r="E533" i="8"/>
  <c r="E534" i="8"/>
  <c r="F534" i="8"/>
  <c r="C534" i="8"/>
  <c r="D534" i="8" s="1"/>
  <c r="C535" i="8"/>
  <c r="D535" i="8" s="1"/>
  <c r="F535" i="8"/>
  <c r="E535" i="8"/>
  <c r="E536" i="8"/>
  <c r="F536" i="8"/>
  <c r="C536" i="8"/>
  <c r="D536" i="8" s="1"/>
  <c r="C537" i="8"/>
  <c r="D537" i="8" s="1"/>
  <c r="F537" i="8"/>
  <c r="E537" i="8"/>
  <c r="E538" i="8"/>
  <c r="F538" i="8"/>
  <c r="C538" i="8"/>
  <c r="D538" i="8" s="1"/>
  <c r="D556" i="4" l="1"/>
  <c r="I556" i="4" s="1"/>
  <c r="J556" i="4" s="1"/>
  <c r="B556" i="7" s="1"/>
  <c r="B556" i="8" s="1"/>
  <c r="B556" i="4"/>
  <c r="C556" i="4"/>
  <c r="C555" i="4"/>
  <c r="B555" i="4"/>
  <c r="D555" i="4"/>
  <c r="I555" i="4" s="1"/>
  <c r="J555" i="4" s="1"/>
  <c r="B555" i="7" s="1"/>
  <c r="B555" i="8" s="1"/>
  <c r="C554" i="4"/>
  <c r="D554" i="4"/>
  <c r="I554" i="4" s="1"/>
  <c r="J554" i="4" s="1"/>
  <c r="B554" i="7" s="1"/>
  <c r="B554" i="8" s="1"/>
  <c r="B554" i="4"/>
  <c r="C553" i="4"/>
  <c r="B553" i="4"/>
  <c r="D553" i="4"/>
  <c r="I553" i="4" s="1"/>
  <c r="J553" i="4" s="1"/>
  <c r="B553" i="7" s="1"/>
  <c r="B553" i="8" s="1"/>
  <c r="D552" i="4"/>
  <c r="I552" i="4" s="1"/>
  <c r="J552" i="4" s="1"/>
  <c r="B552" i="7" s="1"/>
  <c r="B552" i="8" s="1"/>
  <c r="B552" i="4"/>
  <c r="C552" i="4"/>
  <c r="C551" i="4"/>
  <c r="B551" i="4"/>
  <c r="D551" i="4"/>
  <c r="I551" i="4" s="1"/>
  <c r="J551" i="4" s="1"/>
  <c r="B551" i="7" s="1"/>
  <c r="B551" i="8" s="1"/>
  <c r="C550" i="4"/>
  <c r="D550" i="4"/>
  <c r="I550" i="4" s="1"/>
  <c r="J550" i="4" s="1"/>
  <c r="B550" i="7" s="1"/>
  <c r="B550" i="8" s="1"/>
  <c r="B550" i="4"/>
  <c r="A574" i="2"/>
  <c r="A573" i="2"/>
  <c r="A572" i="2"/>
  <c r="A571" i="2"/>
  <c r="A570" i="2"/>
  <c r="A569" i="2"/>
  <c r="A568" i="2"/>
  <c r="B567" i="2"/>
  <c r="B558" i="7"/>
  <c r="C558" i="8" s="1"/>
  <c r="B558" i="4"/>
  <c r="B558" i="3"/>
  <c r="A559" i="7"/>
  <c r="A559" i="8" s="1"/>
  <c r="A559" i="3"/>
  <c r="A559" i="4" s="1"/>
  <c r="A560" i="7"/>
  <c r="A560" i="8" s="1"/>
  <c r="A560" i="3"/>
  <c r="A560" i="4" s="1"/>
  <c r="A561" i="7"/>
  <c r="A561" i="8" s="1"/>
  <c r="A561" i="3"/>
  <c r="A561" i="4" s="1"/>
  <c r="A562" i="7"/>
  <c r="A562" i="8" s="1"/>
  <c r="A562" i="3"/>
  <c r="A562" i="4" s="1"/>
  <c r="A563" i="7"/>
  <c r="A563" i="8" s="1"/>
  <c r="A563" i="3"/>
  <c r="A563" i="4" s="1"/>
  <c r="A564" i="7"/>
  <c r="A564" i="8" s="1"/>
  <c r="A564" i="3"/>
  <c r="A564" i="4" s="1"/>
  <c r="A565" i="7"/>
  <c r="A565" i="8" s="1"/>
  <c r="A565" i="3"/>
  <c r="A565" i="4" s="1"/>
  <c r="C541" i="8"/>
  <c r="D541" i="8" s="1"/>
  <c r="F541" i="8"/>
  <c r="E541" i="8"/>
  <c r="E542" i="8"/>
  <c r="F542" i="8"/>
  <c r="C542" i="8"/>
  <c r="D542" i="8" s="1"/>
  <c r="C543" i="8"/>
  <c r="D543" i="8" s="1"/>
  <c r="E543" i="8"/>
  <c r="F543" i="8"/>
  <c r="E544" i="8"/>
  <c r="C544" i="8"/>
  <c r="D544" i="8" s="1"/>
  <c r="F544" i="8"/>
  <c r="C545" i="8"/>
  <c r="D545" i="8" s="1"/>
  <c r="F545" i="8"/>
  <c r="E545" i="8"/>
  <c r="E546" i="8"/>
  <c r="F546" i="8"/>
  <c r="C546" i="8"/>
  <c r="D546" i="8" s="1"/>
  <c r="C547" i="8"/>
  <c r="D547" i="8" s="1"/>
  <c r="E547" i="8"/>
  <c r="F547" i="8"/>
  <c r="C565" i="4" l="1"/>
  <c r="B565" i="4"/>
  <c r="D565" i="4"/>
  <c r="I565" i="4" s="1"/>
  <c r="J565" i="4" s="1"/>
  <c r="B565" i="7" s="1"/>
  <c r="B565" i="8" s="1"/>
  <c r="C564" i="4"/>
  <c r="D564" i="4"/>
  <c r="I564" i="4" s="1"/>
  <c r="J564" i="4" s="1"/>
  <c r="B564" i="7" s="1"/>
  <c r="B564" i="8" s="1"/>
  <c r="B564" i="4"/>
  <c r="C563" i="4"/>
  <c r="B563" i="4"/>
  <c r="D563" i="4"/>
  <c r="I563" i="4" s="1"/>
  <c r="J563" i="4" s="1"/>
  <c r="B563" i="7" s="1"/>
  <c r="B563" i="8" s="1"/>
  <c r="D562" i="4"/>
  <c r="I562" i="4" s="1"/>
  <c r="J562" i="4" s="1"/>
  <c r="B562" i="7" s="1"/>
  <c r="B562" i="8" s="1"/>
  <c r="B562" i="4"/>
  <c r="C562" i="4"/>
  <c r="C561" i="4"/>
  <c r="B561" i="4"/>
  <c r="D561" i="4"/>
  <c r="I561" i="4" s="1"/>
  <c r="J561" i="4" s="1"/>
  <c r="B561" i="7" s="1"/>
  <c r="B561" i="8" s="1"/>
  <c r="C560" i="4"/>
  <c r="D560" i="4"/>
  <c r="I560" i="4" s="1"/>
  <c r="J560" i="4" s="1"/>
  <c r="B560" i="7" s="1"/>
  <c r="B560" i="8" s="1"/>
  <c r="B560" i="4"/>
  <c r="C559" i="4"/>
  <c r="B559" i="4"/>
  <c r="D559" i="4"/>
  <c r="I559" i="4" s="1"/>
  <c r="J559" i="4" s="1"/>
  <c r="B559" i="7" s="1"/>
  <c r="B559" i="8" s="1"/>
  <c r="A583" i="2"/>
  <c r="A582" i="2"/>
  <c r="A581" i="2"/>
  <c r="A580" i="2"/>
  <c r="A579" i="2"/>
  <c r="A578" i="2"/>
  <c r="A577" i="2"/>
  <c r="B576" i="2"/>
  <c r="B567" i="7"/>
  <c r="C567" i="8" s="1"/>
  <c r="B567" i="4"/>
  <c r="B567" i="3"/>
  <c r="A568" i="7"/>
  <c r="A568" i="8" s="1"/>
  <c r="A568" i="3"/>
  <c r="A568" i="4" s="1"/>
  <c r="A569" i="7"/>
  <c r="A569" i="8" s="1"/>
  <c r="A569" i="3"/>
  <c r="A569" i="4" s="1"/>
  <c r="A570" i="7"/>
  <c r="A570" i="8" s="1"/>
  <c r="A570" i="3"/>
  <c r="A570" i="4" s="1"/>
  <c r="A571" i="7"/>
  <c r="A571" i="8" s="1"/>
  <c r="A571" i="3"/>
  <c r="A571" i="4" s="1"/>
  <c r="A572" i="7"/>
  <c r="A572" i="8" s="1"/>
  <c r="A572" i="3"/>
  <c r="A572" i="4" s="1"/>
  <c r="A573" i="7"/>
  <c r="A573" i="8" s="1"/>
  <c r="A573" i="3"/>
  <c r="A573" i="4" s="1"/>
  <c r="A574" i="7"/>
  <c r="A574" i="8" s="1"/>
  <c r="A574" i="3"/>
  <c r="A574" i="4" s="1"/>
  <c r="E550" i="8"/>
  <c r="C550" i="8"/>
  <c r="D550" i="8" s="1"/>
  <c r="F550" i="8"/>
  <c r="C551" i="8"/>
  <c r="D551" i="8" s="1"/>
  <c r="F551" i="8"/>
  <c r="E551" i="8"/>
  <c r="E552" i="8"/>
  <c r="F552" i="8"/>
  <c r="C552" i="8"/>
  <c r="D552" i="8" s="1"/>
  <c r="C553" i="8"/>
  <c r="D553" i="8" s="1"/>
  <c r="F553" i="8"/>
  <c r="E553" i="8"/>
  <c r="C554" i="8"/>
  <c r="D554" i="8" s="1"/>
  <c r="E554" i="8"/>
  <c r="F554" i="8"/>
  <c r="C555" i="8"/>
  <c r="D555" i="8" s="1"/>
  <c r="F555" i="8"/>
  <c r="E555" i="8"/>
  <c r="E556" i="8"/>
  <c r="F556" i="8"/>
  <c r="C556" i="8"/>
  <c r="D556" i="8" s="1"/>
  <c r="C574" i="4" l="1"/>
  <c r="D574" i="4"/>
  <c r="I574" i="4" s="1"/>
  <c r="J574" i="4" s="1"/>
  <c r="B574" i="7" s="1"/>
  <c r="B574" i="8" s="1"/>
  <c r="B574" i="4"/>
  <c r="C573" i="4"/>
  <c r="B573" i="4"/>
  <c r="D573" i="4"/>
  <c r="I573" i="4" s="1"/>
  <c r="J573" i="4" s="1"/>
  <c r="B573" i="7" s="1"/>
  <c r="B573" i="8" s="1"/>
  <c r="D572" i="4"/>
  <c r="I572" i="4" s="1"/>
  <c r="J572" i="4" s="1"/>
  <c r="B572" i="7" s="1"/>
  <c r="B572" i="8" s="1"/>
  <c r="B572" i="4"/>
  <c r="C572" i="4"/>
  <c r="C571" i="4"/>
  <c r="B571" i="4"/>
  <c r="D571" i="4"/>
  <c r="I571" i="4" s="1"/>
  <c r="J571" i="4" s="1"/>
  <c r="B571" i="7" s="1"/>
  <c r="B571" i="8" s="1"/>
  <c r="C570" i="4"/>
  <c r="D570" i="4"/>
  <c r="I570" i="4" s="1"/>
  <c r="J570" i="4" s="1"/>
  <c r="B570" i="7" s="1"/>
  <c r="B570" i="8" s="1"/>
  <c r="B570" i="4"/>
  <c r="C569" i="4"/>
  <c r="B569" i="4"/>
  <c r="D569" i="4"/>
  <c r="I569" i="4" s="1"/>
  <c r="J569" i="4" s="1"/>
  <c r="B569" i="7" s="1"/>
  <c r="B569" i="8" s="1"/>
  <c r="D568" i="4"/>
  <c r="I568" i="4" s="1"/>
  <c r="J568" i="4" s="1"/>
  <c r="B568" i="7" s="1"/>
  <c r="B568" i="8" s="1"/>
  <c r="B568" i="4"/>
  <c r="C568" i="4"/>
  <c r="A592" i="2"/>
  <c r="A591" i="2"/>
  <c r="A590" i="2"/>
  <c r="A589" i="2"/>
  <c r="A588" i="2"/>
  <c r="A587" i="2"/>
  <c r="A586" i="2"/>
  <c r="B585" i="2"/>
  <c r="B576" i="7"/>
  <c r="C576" i="8" s="1"/>
  <c r="B576" i="4"/>
  <c r="B576" i="3"/>
  <c r="A577" i="7"/>
  <c r="A577" i="8" s="1"/>
  <c r="A577" i="3"/>
  <c r="A577" i="4" s="1"/>
  <c r="A578" i="7"/>
  <c r="A578" i="8" s="1"/>
  <c r="A578" i="3"/>
  <c r="A578" i="4" s="1"/>
  <c r="A579" i="7"/>
  <c r="A579" i="8" s="1"/>
  <c r="A579" i="3"/>
  <c r="A579" i="4" s="1"/>
  <c r="A580" i="7"/>
  <c r="A580" i="8" s="1"/>
  <c r="A580" i="3"/>
  <c r="A580" i="4" s="1"/>
  <c r="A581" i="7"/>
  <c r="A581" i="8" s="1"/>
  <c r="A581" i="3"/>
  <c r="A581" i="4" s="1"/>
  <c r="A582" i="7"/>
  <c r="A582" i="8" s="1"/>
  <c r="A582" i="3"/>
  <c r="A582" i="4" s="1"/>
  <c r="A583" i="7"/>
  <c r="A583" i="8" s="1"/>
  <c r="A583" i="3"/>
  <c r="A583" i="4" s="1"/>
  <c r="F559" i="8"/>
  <c r="C559" i="8"/>
  <c r="D559" i="8" s="1"/>
  <c r="E559" i="8"/>
  <c r="E560" i="8"/>
  <c r="F560" i="8"/>
  <c r="C560" i="8"/>
  <c r="D560" i="8" s="1"/>
  <c r="C561" i="8"/>
  <c r="D561" i="8" s="1"/>
  <c r="F561" i="8"/>
  <c r="E561" i="8"/>
  <c r="E562" i="8"/>
  <c r="F562" i="8"/>
  <c r="C562" i="8"/>
  <c r="D562" i="8" s="1"/>
  <c r="C563" i="8"/>
  <c r="D563" i="8" s="1"/>
  <c r="E563" i="8"/>
  <c r="F563" i="8"/>
  <c r="E564" i="8"/>
  <c r="C564" i="8"/>
  <c r="D564" i="8" s="1"/>
  <c r="F564" i="8"/>
  <c r="C565" i="8"/>
  <c r="D565" i="8" s="1"/>
  <c r="F565" i="8"/>
  <c r="E565" i="8"/>
  <c r="C583" i="4" l="1"/>
  <c r="B583" i="4"/>
  <c r="D583" i="4"/>
  <c r="I583" i="4" s="1"/>
  <c r="J583" i="4" s="1"/>
  <c r="B583" i="7" s="1"/>
  <c r="B583" i="8" s="1"/>
  <c r="D582" i="4"/>
  <c r="I582" i="4" s="1"/>
  <c r="J582" i="4" s="1"/>
  <c r="B582" i="7" s="1"/>
  <c r="B582" i="8" s="1"/>
  <c r="B582" i="4"/>
  <c r="C582" i="4"/>
  <c r="C581" i="4"/>
  <c r="B581" i="4"/>
  <c r="D581" i="4"/>
  <c r="I581" i="4" s="1"/>
  <c r="J581" i="4" s="1"/>
  <c r="B581" i="7" s="1"/>
  <c r="B581" i="8" s="1"/>
  <c r="C580" i="4"/>
  <c r="D580" i="4"/>
  <c r="I580" i="4" s="1"/>
  <c r="J580" i="4" s="1"/>
  <c r="B580" i="7" s="1"/>
  <c r="B580" i="8" s="1"/>
  <c r="B580" i="4"/>
  <c r="C579" i="4"/>
  <c r="B579" i="4"/>
  <c r="D579" i="4"/>
  <c r="I579" i="4" s="1"/>
  <c r="J579" i="4" s="1"/>
  <c r="B579" i="7" s="1"/>
  <c r="B579" i="8" s="1"/>
  <c r="D578" i="4"/>
  <c r="I578" i="4" s="1"/>
  <c r="J578" i="4" s="1"/>
  <c r="B578" i="7" s="1"/>
  <c r="B578" i="8" s="1"/>
  <c r="B578" i="4"/>
  <c r="C578" i="4"/>
  <c r="C577" i="4"/>
  <c r="B577" i="4"/>
  <c r="D577" i="4"/>
  <c r="I577" i="4" s="1"/>
  <c r="J577" i="4" s="1"/>
  <c r="B577" i="7" s="1"/>
  <c r="B577" i="8" s="1"/>
  <c r="A601" i="2"/>
  <c r="A600" i="2"/>
  <c r="A599" i="2"/>
  <c r="A598" i="2"/>
  <c r="A597" i="2"/>
  <c r="A596" i="2"/>
  <c r="A595" i="2"/>
  <c r="B594" i="2"/>
  <c r="B585" i="7"/>
  <c r="C585" i="8" s="1"/>
  <c r="B585" i="4"/>
  <c r="B585" i="3"/>
  <c r="A586" i="7"/>
  <c r="A586" i="8" s="1"/>
  <c r="A586" i="3"/>
  <c r="A586" i="4" s="1"/>
  <c r="A587" i="7"/>
  <c r="A587" i="8" s="1"/>
  <c r="A587" i="3"/>
  <c r="A587" i="4" s="1"/>
  <c r="A588" i="7"/>
  <c r="A588" i="8" s="1"/>
  <c r="A588" i="3"/>
  <c r="A588" i="4" s="1"/>
  <c r="A589" i="7"/>
  <c r="A589" i="8" s="1"/>
  <c r="A589" i="3"/>
  <c r="A589" i="4" s="1"/>
  <c r="A590" i="7"/>
  <c r="A590" i="8" s="1"/>
  <c r="A590" i="3"/>
  <c r="A590" i="4" s="1"/>
  <c r="A591" i="7"/>
  <c r="A591" i="8" s="1"/>
  <c r="A591" i="3"/>
  <c r="A591" i="4" s="1"/>
  <c r="A592" i="7"/>
  <c r="A592" i="8" s="1"/>
  <c r="A592" i="3"/>
  <c r="A592" i="4" s="1"/>
  <c r="E568" i="8"/>
  <c r="F568" i="8"/>
  <c r="C568" i="8"/>
  <c r="D568" i="8" s="1"/>
  <c r="C569" i="8"/>
  <c r="D569" i="8" s="1"/>
  <c r="E569" i="8"/>
  <c r="F569" i="8"/>
  <c r="E570" i="8"/>
  <c r="C570" i="8"/>
  <c r="D570" i="8" s="1"/>
  <c r="F570" i="8"/>
  <c r="C571" i="8"/>
  <c r="D571" i="8" s="1"/>
  <c r="F571" i="8"/>
  <c r="E571" i="8"/>
  <c r="E572" i="8"/>
  <c r="F572" i="8"/>
  <c r="C572" i="8"/>
  <c r="D572" i="8" s="1"/>
  <c r="E573" i="8"/>
  <c r="C573" i="8"/>
  <c r="D573" i="8" s="1"/>
  <c r="F573" i="8"/>
  <c r="E574" i="8"/>
  <c r="F574" i="8"/>
  <c r="C574" i="8"/>
  <c r="D574" i="8" s="1"/>
  <c r="D592" i="4" l="1"/>
  <c r="I592" i="4" s="1"/>
  <c r="J592" i="4" s="1"/>
  <c r="B592" i="7" s="1"/>
  <c r="B592" i="8" s="1"/>
  <c r="C592" i="4"/>
  <c r="B592" i="4"/>
  <c r="C591" i="4"/>
  <c r="D591" i="4"/>
  <c r="I591" i="4" s="1"/>
  <c r="J591" i="4" s="1"/>
  <c r="B591" i="7" s="1"/>
  <c r="B591" i="8" s="1"/>
  <c r="B591" i="4"/>
  <c r="C590" i="4"/>
  <c r="B590" i="4"/>
  <c r="D590" i="4"/>
  <c r="I590" i="4" s="1"/>
  <c r="J590" i="4" s="1"/>
  <c r="B590" i="7" s="1"/>
  <c r="B590" i="8" s="1"/>
  <c r="C589" i="4"/>
  <c r="B589" i="4"/>
  <c r="D589" i="4"/>
  <c r="I589" i="4" s="1"/>
  <c r="J589" i="4" s="1"/>
  <c r="B589" i="7" s="1"/>
  <c r="B589" i="8" s="1"/>
  <c r="C588" i="4"/>
  <c r="D588" i="4"/>
  <c r="I588" i="4" s="1"/>
  <c r="J588" i="4" s="1"/>
  <c r="B588" i="7" s="1"/>
  <c r="B588" i="8" s="1"/>
  <c r="B588" i="4"/>
  <c r="C587" i="4"/>
  <c r="B587" i="4"/>
  <c r="D587" i="4"/>
  <c r="I587" i="4" s="1"/>
  <c r="J587" i="4" s="1"/>
  <c r="B587" i="7" s="1"/>
  <c r="B587" i="8" s="1"/>
  <c r="C586" i="4"/>
  <c r="D586" i="4"/>
  <c r="I586" i="4" s="1"/>
  <c r="J586" i="4" s="1"/>
  <c r="B586" i="7" s="1"/>
  <c r="B586" i="8" s="1"/>
  <c r="B586" i="4"/>
  <c r="A610" i="2"/>
  <c r="A609" i="2"/>
  <c r="A608" i="2"/>
  <c r="A607" i="2"/>
  <c r="A606" i="2"/>
  <c r="A605" i="2"/>
  <c r="A604" i="2"/>
  <c r="B603" i="2"/>
  <c r="B594" i="7"/>
  <c r="C594" i="8" s="1"/>
  <c r="B594" i="4"/>
  <c r="B594" i="3"/>
  <c r="A595" i="7"/>
  <c r="A595" i="8" s="1"/>
  <c r="A595" i="3"/>
  <c r="A595" i="4" s="1"/>
  <c r="A596" i="7"/>
  <c r="A596" i="8" s="1"/>
  <c r="A596" i="3"/>
  <c r="A596" i="4" s="1"/>
  <c r="A597" i="7"/>
  <c r="A597" i="8" s="1"/>
  <c r="A597" i="3"/>
  <c r="A597" i="4" s="1"/>
  <c r="A598" i="7"/>
  <c r="A598" i="8" s="1"/>
  <c r="A598" i="3"/>
  <c r="A598" i="4" s="1"/>
  <c r="A599" i="7"/>
  <c r="A599" i="8" s="1"/>
  <c r="A599" i="3"/>
  <c r="A599" i="4" s="1"/>
  <c r="A600" i="7"/>
  <c r="A600" i="8" s="1"/>
  <c r="A600" i="3"/>
  <c r="A600" i="4" s="1"/>
  <c r="A601" i="7"/>
  <c r="A601" i="8" s="1"/>
  <c r="A601" i="3"/>
  <c r="A601" i="4" s="1"/>
  <c r="C577" i="8"/>
  <c r="D577" i="8" s="1"/>
  <c r="F577" i="8"/>
  <c r="E577" i="8"/>
  <c r="E578" i="8"/>
  <c r="F578" i="8"/>
  <c r="C578" i="8"/>
  <c r="D578" i="8" s="1"/>
  <c r="C579" i="8"/>
  <c r="D579" i="8" s="1"/>
  <c r="F579" i="8"/>
  <c r="E579" i="8"/>
  <c r="C580" i="8"/>
  <c r="D580" i="8" s="1"/>
  <c r="E580" i="8"/>
  <c r="F580" i="8"/>
  <c r="C581" i="8"/>
  <c r="D581" i="8" s="1"/>
  <c r="F581" i="8"/>
  <c r="E581" i="8"/>
  <c r="E582" i="8"/>
  <c r="F582" i="8"/>
  <c r="C582" i="8"/>
  <c r="D582" i="8" s="1"/>
  <c r="C583" i="8"/>
  <c r="D583" i="8" s="1"/>
  <c r="E583" i="8"/>
  <c r="F583" i="8"/>
  <c r="C601" i="4" l="1"/>
  <c r="B601" i="4"/>
  <c r="D601" i="4"/>
  <c r="I601" i="4" s="1"/>
  <c r="J601" i="4" s="1"/>
  <c r="B601" i="7" s="1"/>
  <c r="B601" i="8" s="1"/>
  <c r="D600" i="4"/>
  <c r="I600" i="4" s="1"/>
  <c r="J600" i="4" s="1"/>
  <c r="B600" i="7" s="1"/>
  <c r="B600" i="8" s="1"/>
  <c r="B600" i="4"/>
  <c r="C600" i="4"/>
  <c r="C599" i="4"/>
  <c r="B599" i="4"/>
  <c r="D599" i="4"/>
  <c r="I599" i="4" s="1"/>
  <c r="J599" i="4" s="1"/>
  <c r="B599" i="7" s="1"/>
  <c r="B599" i="8" s="1"/>
  <c r="C598" i="4"/>
  <c r="D598" i="4"/>
  <c r="I598" i="4" s="1"/>
  <c r="J598" i="4" s="1"/>
  <c r="B598" i="7" s="1"/>
  <c r="B598" i="8" s="1"/>
  <c r="B598" i="4"/>
  <c r="C597" i="4"/>
  <c r="B597" i="4"/>
  <c r="D597" i="4"/>
  <c r="I597" i="4" s="1"/>
  <c r="J597" i="4" s="1"/>
  <c r="B597" i="7" s="1"/>
  <c r="B597" i="8" s="1"/>
  <c r="C596" i="4"/>
  <c r="B596" i="4"/>
  <c r="D596" i="4"/>
  <c r="I596" i="4" s="1"/>
  <c r="J596" i="4" s="1"/>
  <c r="B596" i="7" s="1"/>
  <c r="B596" i="8" s="1"/>
  <c r="C595" i="4"/>
  <c r="B595" i="4"/>
  <c r="D595" i="4"/>
  <c r="I595" i="4" s="1"/>
  <c r="J595" i="4" s="1"/>
  <c r="B595" i="7" s="1"/>
  <c r="B595" i="8" s="1"/>
  <c r="A619" i="2"/>
  <c r="A618" i="2"/>
  <c r="A617" i="2"/>
  <c r="A616" i="2"/>
  <c r="A615" i="2"/>
  <c r="A614" i="2"/>
  <c r="A613" i="2"/>
  <c r="B612" i="2"/>
  <c r="B603" i="7"/>
  <c r="C603" i="8" s="1"/>
  <c r="B603" i="4"/>
  <c r="B603" i="3"/>
  <c r="A604" i="7"/>
  <c r="A604" i="8" s="1"/>
  <c r="A604" i="3"/>
  <c r="A604" i="4" s="1"/>
  <c r="A605" i="7"/>
  <c r="A605" i="8" s="1"/>
  <c r="A605" i="3"/>
  <c r="A605" i="4" s="1"/>
  <c r="A606" i="7"/>
  <c r="A606" i="8" s="1"/>
  <c r="A606" i="3"/>
  <c r="A606" i="4" s="1"/>
  <c r="A607" i="7"/>
  <c r="A607" i="8" s="1"/>
  <c r="A607" i="3"/>
  <c r="A607" i="4" s="1"/>
  <c r="A608" i="7"/>
  <c r="A608" i="8" s="1"/>
  <c r="A608" i="3"/>
  <c r="A608" i="4" s="1"/>
  <c r="A609" i="7"/>
  <c r="A609" i="8" s="1"/>
  <c r="A609" i="3"/>
  <c r="A609" i="4" s="1"/>
  <c r="A610" i="7"/>
  <c r="A610" i="8" s="1"/>
  <c r="A610" i="3"/>
  <c r="A610" i="4" s="1"/>
  <c r="E586" i="8"/>
  <c r="C586" i="8"/>
  <c r="D586" i="8" s="1"/>
  <c r="F586" i="8"/>
  <c r="C587" i="8"/>
  <c r="D587" i="8" s="1"/>
  <c r="F587" i="8"/>
  <c r="E587" i="8"/>
  <c r="E588" i="8"/>
  <c r="F588" i="8"/>
  <c r="C588" i="8"/>
  <c r="D588" i="8" s="1"/>
  <c r="C589" i="8"/>
  <c r="D589" i="8" s="1"/>
  <c r="E589" i="8"/>
  <c r="F589" i="8"/>
  <c r="E590" i="8"/>
  <c r="C590" i="8"/>
  <c r="D590" i="8" s="1"/>
  <c r="F590" i="8"/>
  <c r="C591" i="8"/>
  <c r="D591" i="8" s="1"/>
  <c r="F591" i="8"/>
  <c r="E591" i="8"/>
  <c r="E592" i="8"/>
  <c r="F592" i="8"/>
  <c r="C592" i="8"/>
  <c r="D592" i="8" s="1"/>
  <c r="D610" i="4" l="1"/>
  <c r="I610" i="4" s="1"/>
  <c r="J610" i="4" s="1"/>
  <c r="B610" i="7" s="1"/>
  <c r="B610" i="8" s="1"/>
  <c r="C610" i="4"/>
  <c r="B610" i="4"/>
  <c r="C609" i="4"/>
  <c r="B609" i="4"/>
  <c r="D609" i="4"/>
  <c r="I609" i="4" s="1"/>
  <c r="J609" i="4" s="1"/>
  <c r="B609" i="7" s="1"/>
  <c r="B609" i="8" s="1"/>
  <c r="C608" i="4"/>
  <c r="D608" i="4"/>
  <c r="I608" i="4" s="1"/>
  <c r="J608" i="4" s="1"/>
  <c r="B608" i="7" s="1"/>
  <c r="B608" i="8" s="1"/>
  <c r="B608" i="4"/>
  <c r="C607" i="4"/>
  <c r="B607" i="4"/>
  <c r="D607" i="4"/>
  <c r="I607" i="4" s="1"/>
  <c r="J607" i="4" s="1"/>
  <c r="B607" i="7" s="1"/>
  <c r="B607" i="8" s="1"/>
  <c r="C606" i="4"/>
  <c r="B606" i="4"/>
  <c r="D606" i="4"/>
  <c r="I606" i="4" s="1"/>
  <c r="J606" i="4" s="1"/>
  <c r="B606" i="7" s="1"/>
  <c r="B606" i="8" s="1"/>
  <c r="C605" i="4"/>
  <c r="B605" i="4"/>
  <c r="D605" i="4"/>
  <c r="I605" i="4" s="1"/>
  <c r="J605" i="4" s="1"/>
  <c r="B605" i="7" s="1"/>
  <c r="B605" i="8" s="1"/>
  <c r="D604" i="4"/>
  <c r="I604" i="4" s="1"/>
  <c r="J604" i="4" s="1"/>
  <c r="B604" i="7" s="1"/>
  <c r="B604" i="8" s="1"/>
  <c r="C604" i="4"/>
  <c r="B604" i="4"/>
  <c r="A628" i="2"/>
  <c r="A627" i="2"/>
  <c r="A626" i="2"/>
  <c r="A625" i="2"/>
  <c r="A624" i="2"/>
  <c r="A623" i="2"/>
  <c r="A622" i="2"/>
  <c r="B621" i="2"/>
  <c r="B612" i="7"/>
  <c r="C612" i="8" s="1"/>
  <c r="B612" i="4"/>
  <c r="B612" i="3"/>
  <c r="A613" i="7"/>
  <c r="A613" i="8" s="1"/>
  <c r="A613" i="3"/>
  <c r="A613" i="4" s="1"/>
  <c r="A614" i="7"/>
  <c r="A614" i="8" s="1"/>
  <c r="A614" i="3"/>
  <c r="A614" i="4" s="1"/>
  <c r="A615" i="7"/>
  <c r="A615" i="8" s="1"/>
  <c r="A615" i="3"/>
  <c r="A615" i="4" s="1"/>
  <c r="A616" i="7"/>
  <c r="A616" i="8" s="1"/>
  <c r="A616" i="3"/>
  <c r="A616" i="4" s="1"/>
  <c r="A617" i="7"/>
  <c r="A617" i="8" s="1"/>
  <c r="A617" i="3"/>
  <c r="A617" i="4" s="1"/>
  <c r="A618" i="7"/>
  <c r="A618" i="8" s="1"/>
  <c r="A618" i="3"/>
  <c r="A618" i="4" s="1"/>
  <c r="A619" i="7"/>
  <c r="A619" i="8" s="1"/>
  <c r="A619" i="3"/>
  <c r="A619" i="4" s="1"/>
  <c r="E595" i="8"/>
  <c r="C595" i="8"/>
  <c r="D595" i="8" s="1"/>
  <c r="F595" i="8"/>
  <c r="E596" i="8"/>
  <c r="F596" i="8"/>
  <c r="C596" i="8"/>
  <c r="D596" i="8" s="1"/>
  <c r="C597" i="8"/>
  <c r="D597" i="8" s="1"/>
  <c r="F597" i="8"/>
  <c r="E597" i="8"/>
  <c r="E598" i="8"/>
  <c r="F598" i="8"/>
  <c r="C598" i="8"/>
  <c r="D598" i="8" s="1"/>
  <c r="C599" i="8"/>
  <c r="D599" i="8" s="1"/>
  <c r="F599" i="8"/>
  <c r="E599" i="8"/>
  <c r="E600" i="8"/>
  <c r="F600" i="8"/>
  <c r="C600" i="8"/>
  <c r="D600" i="8" s="1"/>
  <c r="C601" i="8"/>
  <c r="D601" i="8" s="1"/>
  <c r="F601" i="8"/>
  <c r="E601" i="8"/>
  <c r="D619" i="4" l="1"/>
  <c r="I619" i="4" s="1"/>
  <c r="J619" i="4" s="1"/>
  <c r="B619" i="7" s="1"/>
  <c r="B619" i="8" s="1"/>
  <c r="C619" i="4"/>
  <c r="B619" i="4"/>
  <c r="D618" i="4"/>
  <c r="I618" i="4" s="1"/>
  <c r="J618" i="4" s="1"/>
  <c r="B618" i="7" s="1"/>
  <c r="B618" i="8" s="1"/>
  <c r="C618" i="4"/>
  <c r="B618" i="4"/>
  <c r="D617" i="4"/>
  <c r="I617" i="4" s="1"/>
  <c r="J617" i="4" s="1"/>
  <c r="B617" i="7" s="1"/>
  <c r="B617" i="8" s="1"/>
  <c r="C617" i="4"/>
  <c r="B617" i="4"/>
  <c r="C616" i="4"/>
  <c r="B616" i="4"/>
  <c r="D616" i="4"/>
  <c r="I616" i="4" s="1"/>
  <c r="J616" i="4" s="1"/>
  <c r="B616" i="7" s="1"/>
  <c r="B616" i="8" s="1"/>
  <c r="C615" i="4"/>
  <c r="B615" i="4"/>
  <c r="D615" i="4"/>
  <c r="I615" i="4" s="1"/>
  <c r="J615" i="4" s="1"/>
  <c r="B615" i="7" s="1"/>
  <c r="B615" i="8" s="1"/>
  <c r="D614" i="4"/>
  <c r="I614" i="4" s="1"/>
  <c r="J614" i="4" s="1"/>
  <c r="B614" i="7" s="1"/>
  <c r="B614" i="8" s="1"/>
  <c r="C614" i="4"/>
  <c r="B614" i="4"/>
  <c r="C613" i="4"/>
  <c r="B613" i="4"/>
  <c r="D613" i="4"/>
  <c r="I613" i="4" s="1"/>
  <c r="J613" i="4" s="1"/>
  <c r="B613" i="7" s="1"/>
  <c r="B613" i="8" s="1"/>
  <c r="A637" i="2"/>
  <c r="A636" i="2"/>
  <c r="A635" i="2"/>
  <c r="A634" i="2"/>
  <c r="A633" i="2"/>
  <c r="A632" i="2"/>
  <c r="A631" i="2"/>
  <c r="B630" i="2"/>
  <c r="B621" i="7"/>
  <c r="C621" i="8" s="1"/>
  <c r="B621" i="4"/>
  <c r="B621" i="3"/>
  <c r="A622" i="7"/>
  <c r="A622" i="8" s="1"/>
  <c r="A622" i="3"/>
  <c r="A622" i="4" s="1"/>
  <c r="A623" i="7"/>
  <c r="A623" i="8" s="1"/>
  <c r="A623" i="3"/>
  <c r="A623" i="4" s="1"/>
  <c r="A624" i="7"/>
  <c r="A624" i="8" s="1"/>
  <c r="A624" i="3"/>
  <c r="A624" i="4" s="1"/>
  <c r="A625" i="7"/>
  <c r="A625" i="8" s="1"/>
  <c r="A625" i="3"/>
  <c r="A625" i="4" s="1"/>
  <c r="A626" i="7"/>
  <c r="A626" i="8" s="1"/>
  <c r="A626" i="3"/>
  <c r="A626" i="4" s="1"/>
  <c r="A627" i="7"/>
  <c r="A627" i="8" s="1"/>
  <c r="A627" i="3"/>
  <c r="A627" i="4" s="1"/>
  <c r="A628" i="7"/>
  <c r="A628" i="8" s="1"/>
  <c r="A628" i="3"/>
  <c r="A628" i="4" s="1"/>
  <c r="E604" i="8"/>
  <c r="F604" i="8"/>
  <c r="C604" i="8"/>
  <c r="D604" i="8" s="1"/>
  <c r="C605" i="8"/>
  <c r="D605" i="8" s="1"/>
  <c r="E605" i="8"/>
  <c r="F605" i="8"/>
  <c r="E606" i="8"/>
  <c r="C606" i="8"/>
  <c r="D606" i="8" s="1"/>
  <c r="F606" i="8"/>
  <c r="C607" i="8"/>
  <c r="D607" i="8" s="1"/>
  <c r="F607" i="8"/>
  <c r="E607" i="8"/>
  <c r="E608" i="8"/>
  <c r="F608" i="8"/>
  <c r="C608" i="8"/>
  <c r="D608" i="8" s="1"/>
  <c r="C609" i="8"/>
  <c r="D609" i="8" s="1"/>
  <c r="E609" i="8"/>
  <c r="F609" i="8"/>
  <c r="E610" i="8"/>
  <c r="C610" i="8"/>
  <c r="D610" i="8" s="1"/>
  <c r="F610" i="8"/>
  <c r="D628" i="4" l="1"/>
  <c r="I628" i="4" s="1"/>
  <c r="J628" i="4" s="1"/>
  <c r="B628" i="7" s="1"/>
  <c r="B628" i="8" s="1"/>
  <c r="C628" i="4"/>
  <c r="B628" i="4"/>
  <c r="D627" i="4"/>
  <c r="I627" i="4" s="1"/>
  <c r="J627" i="4" s="1"/>
  <c r="B627" i="7" s="1"/>
  <c r="B627" i="8" s="1"/>
  <c r="B627" i="4"/>
  <c r="C627" i="4"/>
  <c r="C626" i="4"/>
  <c r="B626" i="4"/>
  <c r="D626" i="4"/>
  <c r="I626" i="4" s="1"/>
  <c r="J626" i="4" s="1"/>
  <c r="B626" i="7" s="1"/>
  <c r="B626" i="8" s="1"/>
  <c r="D625" i="4"/>
  <c r="I625" i="4" s="1"/>
  <c r="J625" i="4" s="1"/>
  <c r="B625" i="7" s="1"/>
  <c r="B625" i="8" s="1"/>
  <c r="C625" i="4"/>
  <c r="B625" i="4"/>
  <c r="C624" i="4"/>
  <c r="D624" i="4"/>
  <c r="I624" i="4" s="1"/>
  <c r="J624" i="4" s="1"/>
  <c r="B624" i="7" s="1"/>
  <c r="B624" i="8" s="1"/>
  <c r="B624" i="4"/>
  <c r="D623" i="4"/>
  <c r="I623" i="4" s="1"/>
  <c r="J623" i="4" s="1"/>
  <c r="B623" i="7" s="1"/>
  <c r="B623" i="8" s="1"/>
  <c r="C623" i="4"/>
  <c r="B623" i="4"/>
  <c r="D622" i="4"/>
  <c r="I622" i="4" s="1"/>
  <c r="J622" i="4" s="1"/>
  <c r="B622" i="7" s="1"/>
  <c r="B622" i="8" s="1"/>
  <c r="C622" i="4"/>
  <c r="B622" i="4"/>
  <c r="A646" i="2"/>
  <c r="A645" i="2"/>
  <c r="A644" i="2"/>
  <c r="A643" i="2"/>
  <c r="A642" i="2"/>
  <c r="A641" i="2"/>
  <c r="A640" i="2"/>
  <c r="B639" i="2"/>
  <c r="B630" i="7"/>
  <c r="C630" i="8" s="1"/>
  <c r="B630" i="4"/>
  <c r="B630" i="3"/>
  <c r="A631" i="7"/>
  <c r="A631" i="8" s="1"/>
  <c r="A631" i="3"/>
  <c r="A631" i="4" s="1"/>
  <c r="A632" i="7"/>
  <c r="A632" i="8" s="1"/>
  <c r="A632" i="3"/>
  <c r="A632" i="4" s="1"/>
  <c r="A633" i="7"/>
  <c r="A633" i="8" s="1"/>
  <c r="A633" i="3"/>
  <c r="A633" i="4" s="1"/>
  <c r="A634" i="7"/>
  <c r="A634" i="8" s="1"/>
  <c r="A634" i="3"/>
  <c r="A634" i="4" s="1"/>
  <c r="A635" i="7"/>
  <c r="A635" i="8" s="1"/>
  <c r="A635" i="3"/>
  <c r="A635" i="4" s="1"/>
  <c r="A636" i="7"/>
  <c r="A636" i="8" s="1"/>
  <c r="A636" i="3"/>
  <c r="A636" i="4" s="1"/>
  <c r="A637" i="7"/>
  <c r="A637" i="8" s="1"/>
  <c r="A637" i="3"/>
  <c r="A637" i="4" s="1"/>
  <c r="C613" i="8"/>
  <c r="D613" i="8" s="1"/>
  <c r="F613" i="8"/>
  <c r="E613" i="8"/>
  <c r="E614" i="8"/>
  <c r="F614" i="8"/>
  <c r="C614" i="8"/>
  <c r="D614" i="8" s="1"/>
  <c r="C615" i="8"/>
  <c r="D615" i="8" s="1"/>
  <c r="F615" i="8"/>
  <c r="E615" i="8"/>
  <c r="E616" i="8"/>
  <c r="F616" i="8"/>
  <c r="C616" i="8"/>
  <c r="D616" i="8" s="1"/>
  <c r="C617" i="8"/>
  <c r="D617" i="8" s="1"/>
  <c r="F617" i="8"/>
  <c r="E617" i="8"/>
  <c r="E618" i="8"/>
  <c r="F618" i="8"/>
  <c r="C618" i="8"/>
  <c r="D618" i="8" s="1"/>
  <c r="E619" i="8"/>
  <c r="F619" i="8"/>
  <c r="C619" i="8"/>
  <c r="D619" i="8" s="1"/>
  <c r="D637" i="4" l="1"/>
  <c r="I637" i="4" s="1"/>
  <c r="J637" i="4" s="1"/>
  <c r="B637" i="7" s="1"/>
  <c r="B637" i="8" s="1"/>
  <c r="B637" i="4"/>
  <c r="C637" i="4"/>
  <c r="C636" i="4"/>
  <c r="B636" i="4"/>
  <c r="D636" i="4"/>
  <c r="I636" i="4" s="1"/>
  <c r="J636" i="4" s="1"/>
  <c r="B636" i="7" s="1"/>
  <c r="B636" i="8" s="1"/>
  <c r="D635" i="4"/>
  <c r="I635" i="4" s="1"/>
  <c r="J635" i="4" s="1"/>
  <c r="B635" i="7" s="1"/>
  <c r="B635" i="8" s="1"/>
  <c r="B635" i="4"/>
  <c r="C635" i="4"/>
  <c r="C634" i="4"/>
  <c r="D634" i="4"/>
  <c r="I634" i="4" s="1"/>
  <c r="J634" i="4" s="1"/>
  <c r="B634" i="7" s="1"/>
  <c r="B634" i="8" s="1"/>
  <c r="B634" i="4"/>
  <c r="D633" i="4"/>
  <c r="I633" i="4" s="1"/>
  <c r="J633" i="4" s="1"/>
  <c r="B633" i="7" s="1"/>
  <c r="B633" i="8" s="1"/>
  <c r="B633" i="4"/>
  <c r="C633" i="4"/>
  <c r="D632" i="4"/>
  <c r="I632" i="4" s="1"/>
  <c r="J632" i="4" s="1"/>
  <c r="B632" i="7" s="1"/>
  <c r="B632" i="8" s="1"/>
  <c r="C632" i="4"/>
  <c r="B632" i="4"/>
  <c r="D631" i="4"/>
  <c r="I631" i="4" s="1"/>
  <c r="J631" i="4" s="1"/>
  <c r="B631" i="7" s="1"/>
  <c r="B631" i="8" s="1"/>
  <c r="B631" i="4"/>
  <c r="C631" i="4"/>
  <c r="A655" i="2"/>
  <c r="A654" i="2"/>
  <c r="A653" i="2"/>
  <c r="A652" i="2"/>
  <c r="A651" i="2"/>
  <c r="A650" i="2"/>
  <c r="A649" i="2"/>
  <c r="B648" i="2"/>
  <c r="B639" i="7"/>
  <c r="C639" i="8" s="1"/>
  <c r="B639" i="4"/>
  <c r="B639" i="3"/>
  <c r="A640" i="7"/>
  <c r="A640" i="8" s="1"/>
  <c r="A640" i="3"/>
  <c r="A640" i="4" s="1"/>
  <c r="A641" i="7"/>
  <c r="A641" i="8" s="1"/>
  <c r="A641" i="3"/>
  <c r="A641" i="4" s="1"/>
  <c r="A642" i="7"/>
  <c r="A642" i="8" s="1"/>
  <c r="A642" i="3"/>
  <c r="A642" i="4" s="1"/>
  <c r="A643" i="7"/>
  <c r="A643" i="8" s="1"/>
  <c r="A643" i="3"/>
  <c r="A643" i="4" s="1"/>
  <c r="A644" i="7"/>
  <c r="A644" i="8" s="1"/>
  <c r="A644" i="3"/>
  <c r="A644" i="4" s="1"/>
  <c r="A645" i="7"/>
  <c r="A645" i="8" s="1"/>
  <c r="A645" i="3"/>
  <c r="A645" i="4" s="1"/>
  <c r="A646" i="7"/>
  <c r="A646" i="8" s="1"/>
  <c r="A646" i="3"/>
  <c r="A646" i="4" s="1"/>
  <c r="F622" i="8"/>
  <c r="E622" i="8"/>
  <c r="C622" i="8"/>
  <c r="D622" i="8" s="1"/>
  <c r="F623" i="8"/>
  <c r="E623" i="8"/>
  <c r="C623" i="8"/>
  <c r="D623" i="8" s="1"/>
  <c r="F624" i="8"/>
  <c r="E624" i="8"/>
  <c r="C624" i="8"/>
  <c r="D624" i="8" s="1"/>
  <c r="F625" i="8"/>
  <c r="E625" i="8"/>
  <c r="C625" i="8"/>
  <c r="D625" i="8" s="1"/>
  <c r="F626" i="8"/>
  <c r="E626" i="8"/>
  <c r="C626" i="8"/>
  <c r="D626" i="8" s="1"/>
  <c r="F627" i="8"/>
  <c r="E627" i="8"/>
  <c r="C627" i="8"/>
  <c r="D627" i="8" s="1"/>
  <c r="F628" i="8"/>
  <c r="E628" i="8"/>
  <c r="C628" i="8"/>
  <c r="D628" i="8" s="1"/>
  <c r="C646" i="4" l="1"/>
  <c r="B646" i="4"/>
  <c r="D646" i="4"/>
  <c r="I646" i="4" s="1"/>
  <c r="J646" i="4" s="1"/>
  <c r="B646" i="7" s="1"/>
  <c r="B646" i="8" s="1"/>
  <c r="D645" i="4"/>
  <c r="I645" i="4" s="1"/>
  <c r="J645" i="4" s="1"/>
  <c r="B645" i="7" s="1"/>
  <c r="B645" i="8" s="1"/>
  <c r="B645" i="4"/>
  <c r="C645" i="4"/>
  <c r="C644" i="4"/>
  <c r="D644" i="4"/>
  <c r="I644" i="4" s="1"/>
  <c r="J644" i="4" s="1"/>
  <c r="B644" i="7" s="1"/>
  <c r="B644" i="8" s="1"/>
  <c r="B644" i="4"/>
  <c r="D643" i="4"/>
  <c r="I643" i="4" s="1"/>
  <c r="J643" i="4" s="1"/>
  <c r="B643" i="7" s="1"/>
  <c r="B643" i="8" s="1"/>
  <c r="B643" i="4"/>
  <c r="C643" i="4"/>
  <c r="D642" i="4"/>
  <c r="I642" i="4" s="1"/>
  <c r="J642" i="4" s="1"/>
  <c r="B642" i="7" s="1"/>
  <c r="B642" i="8" s="1"/>
  <c r="C642" i="4"/>
  <c r="B642" i="4"/>
  <c r="D641" i="4"/>
  <c r="I641" i="4" s="1"/>
  <c r="J641" i="4" s="1"/>
  <c r="B641" i="7" s="1"/>
  <c r="B641" i="8" s="1"/>
  <c r="B641" i="4"/>
  <c r="C641" i="4"/>
  <c r="D640" i="4"/>
  <c r="I640" i="4" s="1"/>
  <c r="J640" i="4" s="1"/>
  <c r="B640" i="7" s="1"/>
  <c r="B640" i="8" s="1"/>
  <c r="C640" i="4"/>
  <c r="B640" i="4"/>
  <c r="A664" i="2"/>
  <c r="A663" i="2"/>
  <c r="A662" i="2"/>
  <c r="A661" i="2"/>
  <c r="A660" i="2"/>
  <c r="A659" i="2"/>
  <c r="A658" i="2"/>
  <c r="B657" i="2"/>
  <c r="B648" i="7"/>
  <c r="C648" i="8" s="1"/>
  <c r="B648" i="4"/>
  <c r="B648" i="3"/>
  <c r="A649" i="7"/>
  <c r="A649" i="8" s="1"/>
  <c r="A649" i="3"/>
  <c r="A649" i="4" s="1"/>
  <c r="A650" i="7"/>
  <c r="A650" i="8" s="1"/>
  <c r="A650" i="3"/>
  <c r="A650" i="4" s="1"/>
  <c r="A651" i="7"/>
  <c r="A651" i="8" s="1"/>
  <c r="A651" i="3"/>
  <c r="A651" i="4" s="1"/>
  <c r="A652" i="7"/>
  <c r="A652" i="8" s="1"/>
  <c r="A652" i="3"/>
  <c r="A652" i="4" s="1"/>
  <c r="A653" i="7"/>
  <c r="A653" i="8" s="1"/>
  <c r="A653" i="3"/>
  <c r="A653" i="4" s="1"/>
  <c r="A654" i="7"/>
  <c r="A654" i="8" s="1"/>
  <c r="A654" i="3"/>
  <c r="A654" i="4" s="1"/>
  <c r="A655" i="7"/>
  <c r="A655" i="8" s="1"/>
  <c r="A655" i="3"/>
  <c r="A655" i="4" s="1"/>
  <c r="F631" i="8"/>
  <c r="E631" i="8"/>
  <c r="C631" i="8"/>
  <c r="D631" i="8" s="1"/>
  <c r="F632" i="8"/>
  <c r="E632" i="8"/>
  <c r="C632" i="8"/>
  <c r="D632" i="8" s="1"/>
  <c r="F633" i="8"/>
  <c r="E633" i="8"/>
  <c r="C633" i="8"/>
  <c r="D633" i="8" s="1"/>
  <c r="F634" i="8"/>
  <c r="E634" i="8"/>
  <c r="C634" i="8"/>
  <c r="D634" i="8" s="1"/>
  <c r="F635" i="8"/>
  <c r="E635" i="8"/>
  <c r="C635" i="8"/>
  <c r="D635" i="8" s="1"/>
  <c r="F636" i="8"/>
  <c r="E636" i="8"/>
  <c r="C636" i="8"/>
  <c r="D636" i="8" s="1"/>
  <c r="F637" i="8"/>
  <c r="E637" i="8"/>
  <c r="C637" i="8"/>
  <c r="D637" i="8" s="1"/>
  <c r="D655" i="4" l="1"/>
  <c r="I655" i="4" s="1"/>
  <c r="J655" i="4" s="1"/>
  <c r="B655" i="7" s="1"/>
  <c r="B655" i="8" s="1"/>
  <c r="B655" i="4"/>
  <c r="C655" i="4"/>
  <c r="C654" i="4"/>
  <c r="D654" i="4"/>
  <c r="I654" i="4" s="1"/>
  <c r="J654" i="4" s="1"/>
  <c r="B654" i="7" s="1"/>
  <c r="B654" i="8" s="1"/>
  <c r="B654" i="4"/>
  <c r="D653" i="4"/>
  <c r="I653" i="4" s="1"/>
  <c r="J653" i="4" s="1"/>
  <c r="B653" i="7" s="1"/>
  <c r="B653" i="8" s="1"/>
  <c r="B653" i="4"/>
  <c r="C653" i="4"/>
  <c r="D652" i="4"/>
  <c r="I652" i="4" s="1"/>
  <c r="J652" i="4" s="1"/>
  <c r="B652" i="7" s="1"/>
  <c r="B652" i="8" s="1"/>
  <c r="C652" i="4"/>
  <c r="B652" i="4"/>
  <c r="D651" i="4"/>
  <c r="I651" i="4" s="1"/>
  <c r="J651" i="4" s="1"/>
  <c r="B651" i="7" s="1"/>
  <c r="B651" i="8" s="1"/>
  <c r="B651" i="4"/>
  <c r="C651" i="4"/>
  <c r="D650" i="4"/>
  <c r="I650" i="4" s="1"/>
  <c r="J650" i="4" s="1"/>
  <c r="B650" i="7" s="1"/>
  <c r="B650" i="8" s="1"/>
  <c r="C650" i="4"/>
  <c r="B650" i="4"/>
  <c r="D649" i="4"/>
  <c r="I649" i="4" s="1"/>
  <c r="J649" i="4" s="1"/>
  <c r="B649" i="7" s="1"/>
  <c r="B649" i="8" s="1"/>
  <c r="B649" i="4"/>
  <c r="C649" i="4"/>
  <c r="A673" i="2"/>
  <c r="A672" i="2"/>
  <c r="A671" i="2"/>
  <c r="A670" i="2"/>
  <c r="A669" i="2"/>
  <c r="A668" i="2"/>
  <c r="A667" i="2"/>
  <c r="B666" i="2"/>
  <c r="B657" i="7"/>
  <c r="C657" i="8" s="1"/>
  <c r="B657" i="4"/>
  <c r="B657" i="3"/>
  <c r="A658" i="7"/>
  <c r="A658" i="8" s="1"/>
  <c r="A658" i="3"/>
  <c r="A658" i="4" s="1"/>
  <c r="A659" i="7"/>
  <c r="A659" i="8" s="1"/>
  <c r="A659" i="3"/>
  <c r="A659" i="4" s="1"/>
  <c r="A660" i="7"/>
  <c r="A660" i="8" s="1"/>
  <c r="A660" i="3"/>
  <c r="A660" i="4" s="1"/>
  <c r="A661" i="7"/>
  <c r="A661" i="8" s="1"/>
  <c r="A661" i="3"/>
  <c r="A661" i="4" s="1"/>
  <c r="A662" i="7"/>
  <c r="A662" i="8" s="1"/>
  <c r="A662" i="3"/>
  <c r="A662" i="4" s="1"/>
  <c r="A663" i="7"/>
  <c r="A663" i="8" s="1"/>
  <c r="A663" i="3"/>
  <c r="A663" i="4" s="1"/>
  <c r="A664" i="7"/>
  <c r="A664" i="8" s="1"/>
  <c r="A664" i="3"/>
  <c r="A664" i="4" s="1"/>
  <c r="F640" i="8"/>
  <c r="E640" i="8"/>
  <c r="C640" i="8"/>
  <c r="D640" i="8" s="1"/>
  <c r="F641" i="8"/>
  <c r="E641" i="8"/>
  <c r="C641" i="8"/>
  <c r="D641" i="8" s="1"/>
  <c r="F642" i="8"/>
  <c r="E642" i="8"/>
  <c r="C642" i="8"/>
  <c r="D642" i="8" s="1"/>
  <c r="F643" i="8"/>
  <c r="E643" i="8"/>
  <c r="C643" i="8"/>
  <c r="D643" i="8" s="1"/>
  <c r="F644" i="8"/>
  <c r="E644" i="8"/>
  <c r="C644" i="8"/>
  <c r="D644" i="8" s="1"/>
  <c r="F645" i="8"/>
  <c r="E645" i="8"/>
  <c r="C645" i="8"/>
  <c r="D645" i="8" s="1"/>
  <c r="F646" i="8"/>
  <c r="E646" i="8"/>
  <c r="C646" i="8"/>
  <c r="D646" i="8" s="1"/>
  <c r="C664" i="4" l="1"/>
  <c r="D664" i="4"/>
  <c r="I664" i="4" s="1"/>
  <c r="J664" i="4" s="1"/>
  <c r="B664" i="7" s="1"/>
  <c r="B664" i="8" s="1"/>
  <c r="B664" i="4"/>
  <c r="B663" i="4"/>
  <c r="D663" i="4"/>
  <c r="I663" i="4" s="1"/>
  <c r="J663" i="4" s="1"/>
  <c r="B663" i="7" s="1"/>
  <c r="B663" i="8" s="1"/>
  <c r="C663" i="4"/>
  <c r="C662" i="4"/>
  <c r="D662" i="4"/>
  <c r="I662" i="4" s="1"/>
  <c r="J662" i="4" s="1"/>
  <c r="B662" i="7" s="1"/>
  <c r="B662" i="8" s="1"/>
  <c r="B662" i="4"/>
  <c r="B661" i="4"/>
  <c r="D661" i="4"/>
  <c r="I661" i="4" s="1"/>
  <c r="J661" i="4" s="1"/>
  <c r="B661" i="7" s="1"/>
  <c r="B661" i="8" s="1"/>
  <c r="C661" i="4"/>
  <c r="C660" i="4"/>
  <c r="D660" i="4"/>
  <c r="I660" i="4" s="1"/>
  <c r="J660" i="4" s="1"/>
  <c r="B660" i="7" s="1"/>
  <c r="B660" i="8" s="1"/>
  <c r="B660" i="4"/>
  <c r="B659" i="4"/>
  <c r="D659" i="4"/>
  <c r="I659" i="4" s="1"/>
  <c r="J659" i="4" s="1"/>
  <c r="B659" i="7" s="1"/>
  <c r="B659" i="8" s="1"/>
  <c r="C659" i="4"/>
  <c r="C658" i="4"/>
  <c r="D658" i="4"/>
  <c r="I658" i="4" s="1"/>
  <c r="J658" i="4" s="1"/>
  <c r="B658" i="7" s="1"/>
  <c r="B658" i="8" s="1"/>
  <c r="B658" i="4"/>
  <c r="A682" i="2"/>
  <c r="A681" i="2"/>
  <c r="A680" i="2"/>
  <c r="A679" i="2"/>
  <c r="A678" i="2"/>
  <c r="A677" i="2"/>
  <c r="A676" i="2"/>
  <c r="B675" i="2"/>
  <c r="B666" i="7"/>
  <c r="C666" i="8" s="1"/>
  <c r="B666" i="4"/>
  <c r="B666" i="3"/>
  <c r="A667" i="7"/>
  <c r="A667" i="8" s="1"/>
  <c r="A667" i="3"/>
  <c r="A667" i="4" s="1"/>
  <c r="A668" i="7"/>
  <c r="A668" i="8" s="1"/>
  <c r="A668" i="3"/>
  <c r="A668" i="4" s="1"/>
  <c r="A669" i="7"/>
  <c r="A669" i="8" s="1"/>
  <c r="A669" i="3"/>
  <c r="A669" i="4" s="1"/>
  <c r="A670" i="7"/>
  <c r="A670" i="8" s="1"/>
  <c r="A670" i="3"/>
  <c r="A670" i="4" s="1"/>
  <c r="A671" i="7"/>
  <c r="A671" i="8" s="1"/>
  <c r="A671" i="3"/>
  <c r="A671" i="4" s="1"/>
  <c r="A672" i="7"/>
  <c r="A672" i="8" s="1"/>
  <c r="A672" i="3"/>
  <c r="A672" i="4" s="1"/>
  <c r="A673" i="7"/>
  <c r="A673" i="8" s="1"/>
  <c r="A673" i="3"/>
  <c r="A673" i="4" s="1"/>
  <c r="F649" i="8"/>
  <c r="E649" i="8"/>
  <c r="C649" i="8"/>
  <c r="D649" i="8" s="1"/>
  <c r="F650" i="8"/>
  <c r="E650" i="8"/>
  <c r="C650" i="8"/>
  <c r="D650" i="8" s="1"/>
  <c r="F651" i="8"/>
  <c r="E651" i="8"/>
  <c r="C651" i="8"/>
  <c r="D651" i="8" s="1"/>
  <c r="F652" i="8"/>
  <c r="E652" i="8"/>
  <c r="C652" i="8"/>
  <c r="D652" i="8" s="1"/>
  <c r="F653" i="8"/>
  <c r="E653" i="8"/>
  <c r="C653" i="8"/>
  <c r="D653" i="8" s="1"/>
  <c r="F654" i="8"/>
  <c r="E654" i="8"/>
  <c r="C654" i="8"/>
  <c r="D654" i="8" s="1"/>
  <c r="F655" i="8"/>
  <c r="E655" i="8"/>
  <c r="C655" i="8"/>
  <c r="D655" i="8" s="1"/>
  <c r="B673" i="4" l="1"/>
  <c r="C673" i="4"/>
  <c r="D673" i="4"/>
  <c r="I673" i="4" s="1"/>
  <c r="J673" i="4" s="1"/>
  <c r="B673" i="7" s="1"/>
  <c r="B673" i="8" s="1"/>
  <c r="C672" i="4"/>
  <c r="D672" i="4"/>
  <c r="I672" i="4" s="1"/>
  <c r="J672" i="4" s="1"/>
  <c r="B672" i="7" s="1"/>
  <c r="B672" i="8" s="1"/>
  <c r="B672" i="4"/>
  <c r="B671" i="4"/>
  <c r="D671" i="4"/>
  <c r="I671" i="4" s="1"/>
  <c r="J671" i="4" s="1"/>
  <c r="B671" i="7" s="1"/>
  <c r="B671" i="8" s="1"/>
  <c r="C671" i="4"/>
  <c r="C670" i="4"/>
  <c r="D670" i="4"/>
  <c r="I670" i="4" s="1"/>
  <c r="J670" i="4" s="1"/>
  <c r="B670" i="7" s="1"/>
  <c r="B670" i="8" s="1"/>
  <c r="B670" i="4"/>
  <c r="B669" i="4"/>
  <c r="D669" i="4"/>
  <c r="I669" i="4" s="1"/>
  <c r="J669" i="4" s="1"/>
  <c r="B669" i="7" s="1"/>
  <c r="B669" i="8" s="1"/>
  <c r="C669" i="4"/>
  <c r="C668" i="4"/>
  <c r="D668" i="4"/>
  <c r="I668" i="4" s="1"/>
  <c r="J668" i="4" s="1"/>
  <c r="B668" i="7" s="1"/>
  <c r="B668" i="8" s="1"/>
  <c r="B668" i="4"/>
  <c r="B667" i="4"/>
  <c r="D667" i="4"/>
  <c r="I667" i="4" s="1"/>
  <c r="J667" i="4" s="1"/>
  <c r="B667" i="7" s="1"/>
  <c r="B667" i="8" s="1"/>
  <c r="C667" i="4"/>
  <c r="A691" i="2"/>
  <c r="A690" i="2"/>
  <c r="A689" i="2"/>
  <c r="A688" i="2"/>
  <c r="A687" i="2"/>
  <c r="A686" i="2"/>
  <c r="A685" i="2"/>
  <c r="B684" i="2"/>
  <c r="B675" i="7"/>
  <c r="C675" i="8" s="1"/>
  <c r="B675" i="4"/>
  <c r="B675" i="3"/>
  <c r="A676" i="7"/>
  <c r="A676" i="8" s="1"/>
  <c r="A676" i="3"/>
  <c r="A676" i="4" s="1"/>
  <c r="A677" i="7"/>
  <c r="A677" i="8" s="1"/>
  <c r="A677" i="3"/>
  <c r="A677" i="4" s="1"/>
  <c r="A678" i="7"/>
  <c r="A678" i="8" s="1"/>
  <c r="A678" i="3"/>
  <c r="A678" i="4" s="1"/>
  <c r="A679" i="7"/>
  <c r="A679" i="8" s="1"/>
  <c r="A679" i="3"/>
  <c r="A679" i="4" s="1"/>
  <c r="A680" i="7"/>
  <c r="A680" i="8" s="1"/>
  <c r="A680" i="3"/>
  <c r="A680" i="4" s="1"/>
  <c r="A681" i="7"/>
  <c r="A681" i="8" s="1"/>
  <c r="A681" i="3"/>
  <c r="A681" i="4" s="1"/>
  <c r="A682" i="7"/>
  <c r="A682" i="8" s="1"/>
  <c r="A682" i="3"/>
  <c r="A682" i="4" s="1"/>
  <c r="F658" i="8"/>
  <c r="E658" i="8"/>
  <c r="C658" i="8"/>
  <c r="D658" i="8" s="1"/>
  <c r="F659" i="8"/>
  <c r="E659" i="8"/>
  <c r="C659" i="8"/>
  <c r="D659" i="8" s="1"/>
  <c r="F660" i="8"/>
  <c r="E660" i="8"/>
  <c r="C660" i="8"/>
  <c r="D660" i="8" s="1"/>
  <c r="F661" i="8"/>
  <c r="E661" i="8"/>
  <c r="C661" i="8"/>
  <c r="D661" i="8" s="1"/>
  <c r="F662" i="8"/>
  <c r="E662" i="8"/>
  <c r="C662" i="8"/>
  <c r="D662" i="8" s="1"/>
  <c r="F663" i="8"/>
  <c r="E663" i="8"/>
  <c r="C663" i="8"/>
  <c r="D663" i="8" s="1"/>
  <c r="F664" i="8"/>
  <c r="E664" i="8"/>
  <c r="C664" i="8"/>
  <c r="D664" i="8" s="1"/>
  <c r="D682" i="4" l="1"/>
  <c r="I682" i="4" s="1"/>
  <c r="J682" i="4" s="1"/>
  <c r="B682" i="7" s="1"/>
  <c r="B682" i="8" s="1"/>
  <c r="C682" i="4"/>
  <c r="B682" i="4"/>
  <c r="C681" i="4"/>
  <c r="B681" i="4"/>
  <c r="D681" i="4"/>
  <c r="I681" i="4" s="1"/>
  <c r="J681" i="4" s="1"/>
  <c r="B681" i="7" s="1"/>
  <c r="B681" i="8" s="1"/>
  <c r="D680" i="4"/>
  <c r="I680" i="4" s="1"/>
  <c r="J680" i="4" s="1"/>
  <c r="B680" i="7" s="1"/>
  <c r="B680" i="8" s="1"/>
  <c r="C680" i="4"/>
  <c r="B680" i="4"/>
  <c r="B679" i="4"/>
  <c r="C679" i="4"/>
  <c r="D679" i="4"/>
  <c r="I679" i="4" s="1"/>
  <c r="J679" i="4" s="1"/>
  <c r="B679" i="7" s="1"/>
  <c r="B679" i="8" s="1"/>
  <c r="D678" i="4"/>
  <c r="I678" i="4" s="1"/>
  <c r="J678" i="4" s="1"/>
  <c r="B678" i="7" s="1"/>
  <c r="B678" i="8" s="1"/>
  <c r="C678" i="4"/>
  <c r="B678" i="4"/>
  <c r="C677" i="4"/>
  <c r="B677" i="4"/>
  <c r="D677" i="4"/>
  <c r="I677" i="4" s="1"/>
  <c r="J677" i="4" s="1"/>
  <c r="B677" i="7" s="1"/>
  <c r="B677" i="8" s="1"/>
  <c r="D676" i="4"/>
  <c r="I676" i="4" s="1"/>
  <c r="J676" i="4" s="1"/>
  <c r="B676" i="7" s="1"/>
  <c r="B676" i="8" s="1"/>
  <c r="C676" i="4"/>
  <c r="B676" i="4"/>
  <c r="A700" i="2"/>
  <c r="A699" i="2"/>
  <c r="A698" i="2"/>
  <c r="A697" i="2"/>
  <c r="A696" i="2"/>
  <c r="A695" i="2"/>
  <c r="A694" i="2"/>
  <c r="B693" i="2"/>
  <c r="B684" i="7"/>
  <c r="C684" i="8" s="1"/>
  <c r="B684" i="4"/>
  <c r="B684" i="3"/>
  <c r="A685" i="7"/>
  <c r="A685" i="8" s="1"/>
  <c r="A685" i="3"/>
  <c r="A685" i="4" s="1"/>
  <c r="A686" i="7"/>
  <c r="A686" i="8" s="1"/>
  <c r="A686" i="3"/>
  <c r="A686" i="4" s="1"/>
  <c r="A687" i="7"/>
  <c r="A687" i="8" s="1"/>
  <c r="A687" i="3"/>
  <c r="A687" i="4" s="1"/>
  <c r="A688" i="7"/>
  <c r="A688" i="8" s="1"/>
  <c r="A688" i="3"/>
  <c r="A688" i="4" s="1"/>
  <c r="A689" i="7"/>
  <c r="A689" i="8" s="1"/>
  <c r="A689" i="3"/>
  <c r="A689" i="4" s="1"/>
  <c r="A690" i="7"/>
  <c r="A690" i="8" s="1"/>
  <c r="A690" i="3"/>
  <c r="A690" i="4" s="1"/>
  <c r="A691" i="7"/>
  <c r="A691" i="8" s="1"/>
  <c r="A691" i="3"/>
  <c r="A691" i="4" s="1"/>
  <c r="F667" i="8"/>
  <c r="E667" i="8"/>
  <c r="C667" i="8"/>
  <c r="D667" i="8" s="1"/>
  <c r="F668" i="8"/>
  <c r="E668" i="8"/>
  <c r="C668" i="8"/>
  <c r="D668" i="8" s="1"/>
  <c r="F669" i="8"/>
  <c r="E669" i="8"/>
  <c r="C669" i="8"/>
  <c r="D669" i="8" s="1"/>
  <c r="F670" i="8"/>
  <c r="E670" i="8"/>
  <c r="C670" i="8"/>
  <c r="D670" i="8" s="1"/>
  <c r="F671" i="8"/>
  <c r="E671" i="8"/>
  <c r="C671" i="8"/>
  <c r="D671" i="8" s="1"/>
  <c r="F672" i="8"/>
  <c r="E672" i="8"/>
  <c r="C672" i="8"/>
  <c r="D672" i="8" s="1"/>
  <c r="F673" i="8"/>
  <c r="E673" i="8"/>
  <c r="C673" i="8"/>
  <c r="D673" i="8" s="1"/>
  <c r="C691" i="4" l="1"/>
  <c r="B691" i="4"/>
  <c r="D691" i="4"/>
  <c r="I691" i="4" s="1"/>
  <c r="J691" i="4" s="1"/>
  <c r="B691" i="7" s="1"/>
  <c r="B691" i="8" s="1"/>
  <c r="D690" i="4"/>
  <c r="I690" i="4" s="1"/>
  <c r="J690" i="4" s="1"/>
  <c r="B690" i="7" s="1"/>
  <c r="B690" i="8" s="1"/>
  <c r="C690" i="4"/>
  <c r="B690" i="4"/>
  <c r="B689" i="4"/>
  <c r="C689" i="4"/>
  <c r="D689" i="4"/>
  <c r="I689" i="4" s="1"/>
  <c r="J689" i="4" s="1"/>
  <c r="B689" i="7" s="1"/>
  <c r="B689" i="8" s="1"/>
  <c r="D688" i="4"/>
  <c r="I688" i="4" s="1"/>
  <c r="J688" i="4" s="1"/>
  <c r="B688" i="7" s="1"/>
  <c r="B688" i="8" s="1"/>
  <c r="C688" i="4"/>
  <c r="B688" i="4"/>
  <c r="C687" i="4"/>
  <c r="B687" i="4"/>
  <c r="D687" i="4"/>
  <c r="I687" i="4" s="1"/>
  <c r="J687" i="4" s="1"/>
  <c r="B687" i="7" s="1"/>
  <c r="B687" i="8" s="1"/>
  <c r="D686" i="4"/>
  <c r="I686" i="4" s="1"/>
  <c r="J686" i="4" s="1"/>
  <c r="B686" i="7" s="1"/>
  <c r="B686" i="8" s="1"/>
  <c r="C686" i="4"/>
  <c r="B686" i="4"/>
  <c r="B685" i="4"/>
  <c r="C685" i="4"/>
  <c r="D685" i="4"/>
  <c r="I685" i="4" s="1"/>
  <c r="J685" i="4" s="1"/>
  <c r="B685" i="7" s="1"/>
  <c r="B685" i="8" s="1"/>
  <c r="A709" i="2"/>
  <c r="A708" i="2"/>
  <c r="A707" i="2"/>
  <c r="A706" i="2"/>
  <c r="A705" i="2"/>
  <c r="A704" i="2"/>
  <c r="A703" i="2"/>
  <c r="B702" i="2"/>
  <c r="B693" i="7"/>
  <c r="C693" i="8" s="1"/>
  <c r="B693" i="4"/>
  <c r="B693" i="3"/>
  <c r="A694" i="7"/>
  <c r="A694" i="8" s="1"/>
  <c r="A694" i="3"/>
  <c r="A694" i="4" s="1"/>
  <c r="A695" i="7"/>
  <c r="A695" i="8" s="1"/>
  <c r="A695" i="3"/>
  <c r="A695" i="4" s="1"/>
  <c r="A696" i="7"/>
  <c r="A696" i="8" s="1"/>
  <c r="A696" i="3"/>
  <c r="A696" i="4" s="1"/>
  <c r="A697" i="7"/>
  <c r="A697" i="8" s="1"/>
  <c r="A697" i="3"/>
  <c r="A697" i="4" s="1"/>
  <c r="A698" i="7"/>
  <c r="A698" i="8" s="1"/>
  <c r="A698" i="3"/>
  <c r="A698" i="4" s="1"/>
  <c r="A699" i="7"/>
  <c r="A699" i="8" s="1"/>
  <c r="A699" i="3"/>
  <c r="A699" i="4" s="1"/>
  <c r="A700" i="7"/>
  <c r="A700" i="8" s="1"/>
  <c r="A700" i="3"/>
  <c r="A700" i="4" s="1"/>
  <c r="F676" i="8"/>
  <c r="E676" i="8"/>
  <c r="C676" i="8"/>
  <c r="D676" i="8" s="1"/>
  <c r="F677" i="8"/>
  <c r="E677" i="8"/>
  <c r="C677" i="8"/>
  <c r="D677" i="8" s="1"/>
  <c r="F678" i="8"/>
  <c r="E678" i="8"/>
  <c r="C678" i="8"/>
  <c r="D678" i="8" s="1"/>
  <c r="F679" i="8"/>
  <c r="E679" i="8"/>
  <c r="C679" i="8"/>
  <c r="D679" i="8" s="1"/>
  <c r="F680" i="8"/>
  <c r="E680" i="8"/>
  <c r="C680" i="8"/>
  <c r="D680" i="8" s="1"/>
  <c r="F681" i="8"/>
  <c r="E681" i="8"/>
  <c r="C681" i="8"/>
  <c r="D681" i="8" s="1"/>
  <c r="F682" i="8"/>
  <c r="E682" i="8"/>
  <c r="C682" i="8"/>
  <c r="D682" i="8" s="1"/>
  <c r="D700" i="4" l="1"/>
  <c r="I700" i="4" s="1"/>
  <c r="J700" i="4" s="1"/>
  <c r="B700" i="7" s="1"/>
  <c r="B700" i="8" s="1"/>
  <c r="C700" i="4"/>
  <c r="B700" i="4"/>
  <c r="B699" i="4"/>
  <c r="C699" i="4"/>
  <c r="D699" i="4"/>
  <c r="I699" i="4" s="1"/>
  <c r="J699" i="4" s="1"/>
  <c r="B699" i="7" s="1"/>
  <c r="B699" i="8" s="1"/>
  <c r="D698" i="4"/>
  <c r="I698" i="4" s="1"/>
  <c r="J698" i="4" s="1"/>
  <c r="B698" i="7" s="1"/>
  <c r="B698" i="8" s="1"/>
  <c r="C698" i="4"/>
  <c r="B698" i="4"/>
  <c r="C697" i="4"/>
  <c r="B697" i="4"/>
  <c r="D697" i="4"/>
  <c r="I697" i="4" s="1"/>
  <c r="J697" i="4" s="1"/>
  <c r="B697" i="7" s="1"/>
  <c r="B697" i="8" s="1"/>
  <c r="D696" i="4"/>
  <c r="I696" i="4" s="1"/>
  <c r="J696" i="4" s="1"/>
  <c r="B696" i="7" s="1"/>
  <c r="B696" i="8" s="1"/>
  <c r="C696" i="4"/>
  <c r="B696" i="4"/>
  <c r="B695" i="4"/>
  <c r="C695" i="4"/>
  <c r="D695" i="4"/>
  <c r="I695" i="4" s="1"/>
  <c r="J695" i="4" s="1"/>
  <c r="B695" i="7" s="1"/>
  <c r="B695" i="8" s="1"/>
  <c r="D694" i="4"/>
  <c r="I694" i="4" s="1"/>
  <c r="J694" i="4" s="1"/>
  <c r="B694" i="7" s="1"/>
  <c r="B694" i="8" s="1"/>
  <c r="C694" i="4"/>
  <c r="B694" i="4"/>
  <c r="A718" i="2"/>
  <c r="A717" i="2"/>
  <c r="A716" i="2"/>
  <c r="A715" i="2"/>
  <c r="A714" i="2"/>
  <c r="A713" i="2"/>
  <c r="A712" i="2"/>
  <c r="B711" i="2"/>
  <c r="B702" i="7"/>
  <c r="C702" i="8" s="1"/>
  <c r="B702" i="4"/>
  <c r="B702" i="3"/>
  <c r="A703" i="7"/>
  <c r="A703" i="8" s="1"/>
  <c r="A703" i="3"/>
  <c r="A703" i="4" s="1"/>
  <c r="A704" i="7"/>
  <c r="A704" i="8" s="1"/>
  <c r="A704" i="3"/>
  <c r="A704" i="4" s="1"/>
  <c r="A705" i="7"/>
  <c r="A705" i="8" s="1"/>
  <c r="A705" i="3"/>
  <c r="A705" i="4" s="1"/>
  <c r="A706" i="7"/>
  <c r="A706" i="8" s="1"/>
  <c r="A706" i="3"/>
  <c r="A706" i="4" s="1"/>
  <c r="A707" i="7"/>
  <c r="A707" i="8" s="1"/>
  <c r="A707" i="3"/>
  <c r="A707" i="4" s="1"/>
  <c r="A708" i="7"/>
  <c r="A708" i="8" s="1"/>
  <c r="A708" i="3"/>
  <c r="A708" i="4" s="1"/>
  <c r="A709" i="7"/>
  <c r="A709" i="8" s="1"/>
  <c r="A709" i="3"/>
  <c r="A709" i="4" s="1"/>
  <c r="F685" i="8"/>
  <c r="E685" i="8"/>
  <c r="C685" i="8"/>
  <c r="D685" i="8" s="1"/>
  <c r="F686" i="8"/>
  <c r="E686" i="8"/>
  <c r="C686" i="8"/>
  <c r="D686" i="8" s="1"/>
  <c r="F687" i="8"/>
  <c r="E687" i="8"/>
  <c r="C687" i="8"/>
  <c r="D687" i="8" s="1"/>
  <c r="F688" i="8"/>
  <c r="E688" i="8"/>
  <c r="C688" i="8"/>
  <c r="D688" i="8" s="1"/>
  <c r="F689" i="8"/>
  <c r="E689" i="8"/>
  <c r="C689" i="8"/>
  <c r="D689" i="8" s="1"/>
  <c r="F690" i="8"/>
  <c r="E690" i="8"/>
  <c r="C690" i="8"/>
  <c r="D690" i="8" s="1"/>
  <c r="F691" i="8"/>
  <c r="E691" i="8"/>
  <c r="C691" i="8"/>
  <c r="D691" i="8" s="1"/>
  <c r="C709" i="4" l="1"/>
  <c r="B709" i="4"/>
  <c r="D709" i="4"/>
  <c r="I709" i="4" s="1"/>
  <c r="J709" i="4" s="1"/>
  <c r="B709" i="7" s="1"/>
  <c r="B709" i="8" s="1"/>
  <c r="D708" i="4"/>
  <c r="I708" i="4" s="1"/>
  <c r="J708" i="4" s="1"/>
  <c r="B708" i="7" s="1"/>
  <c r="B708" i="8" s="1"/>
  <c r="C708" i="4"/>
  <c r="B708" i="4"/>
  <c r="B707" i="4"/>
  <c r="C707" i="4"/>
  <c r="D707" i="4"/>
  <c r="I707" i="4" s="1"/>
  <c r="J707" i="4" s="1"/>
  <c r="B707" i="7" s="1"/>
  <c r="B707" i="8" s="1"/>
  <c r="D706" i="4"/>
  <c r="I706" i="4" s="1"/>
  <c r="J706" i="4" s="1"/>
  <c r="B706" i="7" s="1"/>
  <c r="B706" i="8" s="1"/>
  <c r="C706" i="4"/>
  <c r="B706" i="4"/>
  <c r="B705" i="4"/>
  <c r="C705" i="4"/>
  <c r="D705" i="4"/>
  <c r="I705" i="4" s="1"/>
  <c r="J705" i="4" s="1"/>
  <c r="B705" i="7" s="1"/>
  <c r="B705" i="8" s="1"/>
  <c r="D704" i="4"/>
  <c r="I704" i="4" s="1"/>
  <c r="J704" i="4" s="1"/>
  <c r="B704" i="7" s="1"/>
  <c r="B704" i="8" s="1"/>
  <c r="C704" i="4"/>
  <c r="B704" i="4"/>
  <c r="C703" i="4"/>
  <c r="B703" i="4"/>
  <c r="D703" i="4"/>
  <c r="I703" i="4" s="1"/>
  <c r="J703" i="4" s="1"/>
  <c r="B703" i="7" s="1"/>
  <c r="B703" i="8" s="1"/>
  <c r="A727" i="2"/>
  <c r="A726" i="2"/>
  <c r="A725" i="2"/>
  <c r="A724" i="2"/>
  <c r="A723" i="2"/>
  <c r="A722" i="2"/>
  <c r="A721" i="2"/>
  <c r="B720" i="2"/>
  <c r="B711" i="7"/>
  <c r="C711" i="8" s="1"/>
  <c r="B711" i="4"/>
  <c r="B711" i="3"/>
  <c r="A712" i="7"/>
  <c r="A712" i="8" s="1"/>
  <c r="A712" i="3"/>
  <c r="A712" i="4" s="1"/>
  <c r="A713" i="7"/>
  <c r="A713" i="8" s="1"/>
  <c r="A713" i="3"/>
  <c r="A713" i="4" s="1"/>
  <c r="A714" i="7"/>
  <c r="A714" i="8" s="1"/>
  <c r="A714" i="3"/>
  <c r="A714" i="4" s="1"/>
  <c r="A715" i="7"/>
  <c r="A715" i="8" s="1"/>
  <c r="A715" i="3"/>
  <c r="A715" i="4" s="1"/>
  <c r="A716" i="7"/>
  <c r="A716" i="8" s="1"/>
  <c r="A716" i="3"/>
  <c r="A716" i="4" s="1"/>
  <c r="A717" i="7"/>
  <c r="A717" i="8" s="1"/>
  <c r="A717" i="3"/>
  <c r="A717" i="4" s="1"/>
  <c r="A718" i="7"/>
  <c r="A718" i="8" s="1"/>
  <c r="A718" i="3"/>
  <c r="A718" i="4" s="1"/>
  <c r="F694" i="8"/>
  <c r="E694" i="8"/>
  <c r="C694" i="8"/>
  <c r="D694" i="8" s="1"/>
  <c r="F695" i="8"/>
  <c r="E695" i="8"/>
  <c r="C695" i="8"/>
  <c r="D695" i="8" s="1"/>
  <c r="F696" i="8"/>
  <c r="E696" i="8"/>
  <c r="C696" i="8"/>
  <c r="D696" i="8" s="1"/>
  <c r="F697" i="8"/>
  <c r="E697" i="8"/>
  <c r="C697" i="8"/>
  <c r="D697" i="8" s="1"/>
  <c r="F698" i="8"/>
  <c r="E698" i="8"/>
  <c r="C698" i="8"/>
  <c r="D698" i="8" s="1"/>
  <c r="F699" i="8"/>
  <c r="E699" i="8"/>
  <c r="C699" i="8"/>
  <c r="D699" i="8" s="1"/>
  <c r="F700" i="8"/>
  <c r="E700" i="8"/>
  <c r="C700" i="8"/>
  <c r="D700" i="8" s="1"/>
  <c r="D718" i="4" l="1"/>
  <c r="I718" i="4" s="1"/>
  <c r="J718" i="4" s="1"/>
  <c r="B718" i="7" s="1"/>
  <c r="B718" i="8" s="1"/>
  <c r="C718" i="4"/>
  <c r="B718" i="4"/>
  <c r="B717" i="4"/>
  <c r="C717" i="4"/>
  <c r="D717" i="4"/>
  <c r="I717" i="4" s="1"/>
  <c r="J717" i="4" s="1"/>
  <c r="B717" i="7" s="1"/>
  <c r="B717" i="8" s="1"/>
  <c r="D716" i="4"/>
  <c r="I716" i="4" s="1"/>
  <c r="J716" i="4" s="1"/>
  <c r="B716" i="7" s="1"/>
  <c r="B716" i="8" s="1"/>
  <c r="C716" i="4"/>
  <c r="B716" i="4"/>
  <c r="C715" i="4"/>
  <c r="B715" i="4"/>
  <c r="D715" i="4"/>
  <c r="I715" i="4" s="1"/>
  <c r="J715" i="4" s="1"/>
  <c r="B715" i="7" s="1"/>
  <c r="B715" i="8" s="1"/>
  <c r="D714" i="4"/>
  <c r="I714" i="4" s="1"/>
  <c r="J714" i="4" s="1"/>
  <c r="B714" i="7" s="1"/>
  <c r="B714" i="8" s="1"/>
  <c r="C714" i="4"/>
  <c r="B714" i="4"/>
  <c r="B713" i="4"/>
  <c r="C713" i="4"/>
  <c r="D713" i="4"/>
  <c r="I713" i="4" s="1"/>
  <c r="J713" i="4" s="1"/>
  <c r="B713" i="7" s="1"/>
  <c r="B713" i="8" s="1"/>
  <c r="D712" i="4"/>
  <c r="I712" i="4" s="1"/>
  <c r="J712" i="4" s="1"/>
  <c r="B712" i="7" s="1"/>
  <c r="B712" i="8" s="1"/>
  <c r="C712" i="4"/>
  <c r="B712" i="4"/>
  <c r="A736" i="2"/>
  <c r="A735" i="2"/>
  <c r="A734" i="2"/>
  <c r="A733" i="2"/>
  <c r="A732" i="2"/>
  <c r="A731" i="2"/>
  <c r="A730" i="2"/>
  <c r="B729" i="2"/>
  <c r="B720" i="7"/>
  <c r="C720" i="8" s="1"/>
  <c r="B720" i="4"/>
  <c r="B720" i="3"/>
  <c r="A721" i="7"/>
  <c r="A721" i="8" s="1"/>
  <c r="A721" i="3"/>
  <c r="A721" i="4" s="1"/>
  <c r="A722" i="7"/>
  <c r="A722" i="8" s="1"/>
  <c r="A722" i="3"/>
  <c r="A722" i="4" s="1"/>
  <c r="A723" i="7"/>
  <c r="A723" i="8" s="1"/>
  <c r="A723" i="3"/>
  <c r="A723" i="4" s="1"/>
  <c r="A724" i="7"/>
  <c r="A724" i="8" s="1"/>
  <c r="A724" i="3"/>
  <c r="A724" i="4" s="1"/>
  <c r="A725" i="7"/>
  <c r="A725" i="8" s="1"/>
  <c r="A725" i="3"/>
  <c r="A725" i="4" s="1"/>
  <c r="A726" i="7"/>
  <c r="A726" i="8" s="1"/>
  <c r="A726" i="3"/>
  <c r="A726" i="4" s="1"/>
  <c r="A727" i="7"/>
  <c r="A727" i="8" s="1"/>
  <c r="A727" i="3"/>
  <c r="A727" i="4" s="1"/>
  <c r="F703" i="8"/>
  <c r="E703" i="8"/>
  <c r="C703" i="8"/>
  <c r="D703" i="8" s="1"/>
  <c r="F704" i="8"/>
  <c r="E704" i="8"/>
  <c r="C704" i="8"/>
  <c r="D704" i="8" s="1"/>
  <c r="F705" i="8"/>
  <c r="E705" i="8"/>
  <c r="C705" i="8"/>
  <c r="D705" i="8" s="1"/>
  <c r="F706" i="8"/>
  <c r="E706" i="8"/>
  <c r="C706" i="8"/>
  <c r="D706" i="8" s="1"/>
  <c r="F707" i="8"/>
  <c r="E707" i="8"/>
  <c r="C707" i="8"/>
  <c r="D707" i="8" s="1"/>
  <c r="F708" i="8"/>
  <c r="E708" i="8"/>
  <c r="C708" i="8"/>
  <c r="D708" i="8" s="1"/>
  <c r="F709" i="8"/>
  <c r="E709" i="8"/>
  <c r="C709" i="8"/>
  <c r="D709" i="8" s="1"/>
  <c r="B727" i="4" l="1"/>
  <c r="C727" i="4"/>
  <c r="D727" i="4"/>
  <c r="I727" i="4" s="1"/>
  <c r="J727" i="4" s="1"/>
  <c r="B727" i="7" s="1"/>
  <c r="B727" i="8" s="1"/>
  <c r="D726" i="4"/>
  <c r="I726" i="4" s="1"/>
  <c r="J726" i="4" s="1"/>
  <c r="B726" i="7" s="1"/>
  <c r="B726" i="8" s="1"/>
  <c r="C726" i="4"/>
  <c r="B726" i="4"/>
  <c r="C725" i="4"/>
  <c r="B725" i="4"/>
  <c r="D725" i="4"/>
  <c r="I725" i="4" s="1"/>
  <c r="J725" i="4" s="1"/>
  <c r="B725" i="7" s="1"/>
  <c r="B725" i="8" s="1"/>
  <c r="D724" i="4"/>
  <c r="I724" i="4" s="1"/>
  <c r="J724" i="4" s="1"/>
  <c r="B724" i="7" s="1"/>
  <c r="B724" i="8" s="1"/>
  <c r="C724" i="4"/>
  <c r="B724" i="4"/>
  <c r="C723" i="4"/>
  <c r="B723" i="4"/>
  <c r="D723" i="4"/>
  <c r="I723" i="4" s="1"/>
  <c r="J723" i="4" s="1"/>
  <c r="B723" i="7" s="1"/>
  <c r="B723" i="8" s="1"/>
  <c r="D722" i="4"/>
  <c r="I722" i="4" s="1"/>
  <c r="J722" i="4" s="1"/>
  <c r="B722" i="7" s="1"/>
  <c r="B722" i="8" s="1"/>
  <c r="C722" i="4"/>
  <c r="B722" i="4"/>
  <c r="B721" i="4"/>
  <c r="C721" i="4"/>
  <c r="D721" i="4"/>
  <c r="I721" i="4" s="1"/>
  <c r="J721" i="4" s="1"/>
  <c r="B721" i="7" s="1"/>
  <c r="B721" i="8" s="1"/>
  <c r="A745" i="2"/>
  <c r="A744" i="2"/>
  <c r="A743" i="2"/>
  <c r="A742" i="2"/>
  <c r="A741" i="2"/>
  <c r="A740" i="2"/>
  <c r="A739" i="2"/>
  <c r="B738" i="2"/>
  <c r="B729" i="7"/>
  <c r="C729" i="8" s="1"/>
  <c r="B729" i="4"/>
  <c r="B729" i="3"/>
  <c r="A730" i="7"/>
  <c r="A730" i="8" s="1"/>
  <c r="A730" i="3"/>
  <c r="A730" i="4" s="1"/>
  <c r="A731" i="7"/>
  <c r="A731" i="8" s="1"/>
  <c r="A731" i="3"/>
  <c r="A731" i="4" s="1"/>
  <c r="A732" i="7"/>
  <c r="A732" i="8" s="1"/>
  <c r="A732" i="3"/>
  <c r="A732" i="4" s="1"/>
  <c r="A733" i="7"/>
  <c r="A733" i="8" s="1"/>
  <c r="A733" i="3"/>
  <c r="A733" i="4" s="1"/>
  <c r="A734" i="7"/>
  <c r="A734" i="8" s="1"/>
  <c r="A734" i="3"/>
  <c r="A734" i="4" s="1"/>
  <c r="A735" i="7"/>
  <c r="A735" i="8" s="1"/>
  <c r="A735" i="3"/>
  <c r="A735" i="4" s="1"/>
  <c r="A736" i="7"/>
  <c r="A736" i="8" s="1"/>
  <c r="A736" i="3"/>
  <c r="A736" i="4" s="1"/>
  <c r="F712" i="8"/>
  <c r="E712" i="8"/>
  <c r="C712" i="8"/>
  <c r="D712" i="8" s="1"/>
  <c r="F713" i="8"/>
  <c r="E713" i="8"/>
  <c r="C713" i="8"/>
  <c r="D713" i="8" s="1"/>
  <c r="F714" i="8"/>
  <c r="E714" i="8"/>
  <c r="C714" i="8"/>
  <c r="D714" i="8" s="1"/>
  <c r="F715" i="8"/>
  <c r="E715" i="8"/>
  <c r="C715" i="8"/>
  <c r="D715" i="8" s="1"/>
  <c r="F716" i="8"/>
  <c r="E716" i="8"/>
  <c r="C716" i="8"/>
  <c r="D716" i="8" s="1"/>
  <c r="F717" i="8"/>
  <c r="E717" i="8"/>
  <c r="C717" i="8"/>
  <c r="D717" i="8" s="1"/>
  <c r="F718" i="8"/>
  <c r="E718" i="8"/>
  <c r="C718" i="8"/>
  <c r="D718" i="8" s="1"/>
  <c r="D736" i="4" l="1"/>
  <c r="I736" i="4" s="1"/>
  <c r="J736" i="4" s="1"/>
  <c r="B736" i="7" s="1"/>
  <c r="B736" i="8" s="1"/>
  <c r="C736" i="4"/>
  <c r="B736" i="4"/>
  <c r="D735" i="4"/>
  <c r="I735" i="4" s="1"/>
  <c r="J735" i="4" s="1"/>
  <c r="B735" i="7" s="1"/>
  <c r="B735" i="8" s="1"/>
  <c r="C735" i="4"/>
  <c r="B735" i="4"/>
  <c r="D734" i="4"/>
  <c r="I734" i="4" s="1"/>
  <c r="J734" i="4" s="1"/>
  <c r="B734" i="7" s="1"/>
  <c r="B734" i="8" s="1"/>
  <c r="B734" i="4"/>
  <c r="C734" i="4"/>
  <c r="B733" i="4"/>
  <c r="C733" i="4"/>
  <c r="D733" i="4"/>
  <c r="I733" i="4" s="1"/>
  <c r="J733" i="4" s="1"/>
  <c r="B733" i="7" s="1"/>
  <c r="B733" i="8" s="1"/>
  <c r="D732" i="4"/>
  <c r="I732" i="4" s="1"/>
  <c r="J732" i="4" s="1"/>
  <c r="B732" i="7" s="1"/>
  <c r="B732" i="8" s="1"/>
  <c r="B732" i="4"/>
  <c r="C732" i="4"/>
  <c r="C731" i="4"/>
  <c r="B731" i="4"/>
  <c r="D731" i="4"/>
  <c r="I731" i="4" s="1"/>
  <c r="J731" i="4" s="1"/>
  <c r="B731" i="7" s="1"/>
  <c r="B731" i="8" s="1"/>
  <c r="D730" i="4"/>
  <c r="I730" i="4" s="1"/>
  <c r="J730" i="4" s="1"/>
  <c r="B730" i="7" s="1"/>
  <c r="B730" i="8" s="1"/>
  <c r="C730" i="4"/>
  <c r="B730" i="4"/>
  <c r="A754" i="2"/>
  <c r="A753" i="2"/>
  <c r="A752" i="2"/>
  <c r="A751" i="2"/>
  <c r="A750" i="2"/>
  <c r="A749" i="2"/>
  <c r="A748" i="2"/>
  <c r="B747" i="2"/>
  <c r="B738" i="7"/>
  <c r="C738" i="8" s="1"/>
  <c r="B738" i="4"/>
  <c r="B738" i="3"/>
  <c r="A739" i="7"/>
  <c r="A739" i="8" s="1"/>
  <c r="A739" i="3"/>
  <c r="A739" i="4" s="1"/>
  <c r="A740" i="7"/>
  <c r="A740" i="8" s="1"/>
  <c r="A740" i="3"/>
  <c r="A740" i="4" s="1"/>
  <c r="A741" i="7"/>
  <c r="A741" i="8" s="1"/>
  <c r="A741" i="3"/>
  <c r="A741" i="4" s="1"/>
  <c r="A742" i="7"/>
  <c r="A742" i="8" s="1"/>
  <c r="A742" i="3"/>
  <c r="A742" i="4" s="1"/>
  <c r="A743" i="7"/>
  <c r="A743" i="8" s="1"/>
  <c r="A743" i="3"/>
  <c r="A743" i="4" s="1"/>
  <c r="A744" i="7"/>
  <c r="A744" i="8" s="1"/>
  <c r="A744" i="3"/>
  <c r="A744" i="4" s="1"/>
  <c r="A745" i="7"/>
  <c r="A745" i="8" s="1"/>
  <c r="A745" i="3"/>
  <c r="A745" i="4" s="1"/>
  <c r="F721" i="8"/>
  <c r="E721" i="8"/>
  <c r="C721" i="8"/>
  <c r="D721" i="8" s="1"/>
  <c r="F722" i="8"/>
  <c r="E722" i="8"/>
  <c r="C722" i="8"/>
  <c r="D722" i="8" s="1"/>
  <c r="F723" i="8"/>
  <c r="E723" i="8"/>
  <c r="C723" i="8"/>
  <c r="D723" i="8" s="1"/>
  <c r="F724" i="8"/>
  <c r="E724" i="8"/>
  <c r="C724" i="8"/>
  <c r="D724" i="8" s="1"/>
  <c r="F725" i="8"/>
  <c r="E725" i="8"/>
  <c r="C725" i="8"/>
  <c r="D725" i="8" s="1"/>
  <c r="F726" i="8"/>
  <c r="E726" i="8"/>
  <c r="C726" i="8"/>
  <c r="D726" i="8" s="1"/>
  <c r="F727" i="8"/>
  <c r="C727" i="8"/>
  <c r="D727" i="8" s="1"/>
  <c r="E727" i="8"/>
  <c r="D745" i="4" l="1"/>
  <c r="I745" i="4" s="1"/>
  <c r="J745" i="4" s="1"/>
  <c r="B745" i="7" s="1"/>
  <c r="B745" i="8" s="1"/>
  <c r="C745" i="4"/>
  <c r="B745" i="4"/>
  <c r="D744" i="4"/>
  <c r="I744" i="4" s="1"/>
  <c r="J744" i="4" s="1"/>
  <c r="B744" i="7" s="1"/>
  <c r="B744" i="8" s="1"/>
  <c r="B744" i="4"/>
  <c r="C744" i="4"/>
  <c r="B743" i="4"/>
  <c r="C743" i="4"/>
  <c r="D743" i="4"/>
  <c r="I743" i="4" s="1"/>
  <c r="J743" i="4" s="1"/>
  <c r="B743" i="7" s="1"/>
  <c r="B743" i="8" s="1"/>
  <c r="D742" i="4"/>
  <c r="I742" i="4" s="1"/>
  <c r="J742" i="4" s="1"/>
  <c r="B742" i="7" s="1"/>
  <c r="B742" i="8" s="1"/>
  <c r="B742" i="4"/>
  <c r="C742" i="4"/>
  <c r="C741" i="4"/>
  <c r="B741" i="4"/>
  <c r="D741" i="4"/>
  <c r="I741" i="4" s="1"/>
  <c r="J741" i="4" s="1"/>
  <c r="B741" i="7" s="1"/>
  <c r="B741" i="8" s="1"/>
  <c r="D740" i="4"/>
  <c r="I740" i="4" s="1"/>
  <c r="J740" i="4" s="1"/>
  <c r="B740" i="7" s="1"/>
  <c r="B740" i="8" s="1"/>
  <c r="C740" i="4"/>
  <c r="B740" i="4"/>
  <c r="D739" i="4"/>
  <c r="I739" i="4" s="1"/>
  <c r="J739" i="4" s="1"/>
  <c r="B739" i="7" s="1"/>
  <c r="B739" i="8" s="1"/>
  <c r="B739" i="4"/>
  <c r="C739" i="4"/>
  <c r="A763" i="2"/>
  <c r="A762" i="2"/>
  <c r="A761" i="2"/>
  <c r="A760" i="2"/>
  <c r="A759" i="2"/>
  <c r="A758" i="2"/>
  <c r="A757" i="2"/>
  <c r="B756" i="2"/>
  <c r="B747" i="7"/>
  <c r="C747" i="8" s="1"/>
  <c r="B747" i="4"/>
  <c r="B747" i="3"/>
  <c r="A748" i="7"/>
  <c r="A748" i="8" s="1"/>
  <c r="A748" i="3"/>
  <c r="A748" i="4" s="1"/>
  <c r="A749" i="7"/>
  <c r="A749" i="8" s="1"/>
  <c r="A749" i="3"/>
  <c r="A749" i="4" s="1"/>
  <c r="A750" i="7"/>
  <c r="A750" i="8" s="1"/>
  <c r="A750" i="3"/>
  <c r="A750" i="4" s="1"/>
  <c r="A751" i="7"/>
  <c r="A751" i="8" s="1"/>
  <c r="A751" i="3"/>
  <c r="A751" i="4" s="1"/>
  <c r="A752" i="7"/>
  <c r="A752" i="8" s="1"/>
  <c r="A752" i="3"/>
  <c r="A752" i="4" s="1"/>
  <c r="A753" i="7"/>
  <c r="A753" i="8" s="1"/>
  <c r="A753" i="3"/>
  <c r="A753" i="4" s="1"/>
  <c r="A754" i="7"/>
  <c r="A754" i="8" s="1"/>
  <c r="A754" i="3"/>
  <c r="A754" i="4" s="1"/>
  <c r="C730" i="8"/>
  <c r="D730" i="8" s="1"/>
  <c r="F730" i="8"/>
  <c r="E730" i="8"/>
  <c r="E731" i="8"/>
  <c r="F731" i="8"/>
  <c r="C731" i="8"/>
  <c r="D731" i="8" s="1"/>
  <c r="C732" i="8"/>
  <c r="D732" i="8" s="1"/>
  <c r="E732" i="8"/>
  <c r="F732" i="8"/>
  <c r="E733" i="8"/>
  <c r="C733" i="8"/>
  <c r="D733" i="8" s="1"/>
  <c r="F733" i="8"/>
  <c r="C734" i="8"/>
  <c r="D734" i="8" s="1"/>
  <c r="F734" i="8"/>
  <c r="E734" i="8"/>
  <c r="E735" i="8"/>
  <c r="F735" i="8"/>
  <c r="C735" i="8"/>
  <c r="D735" i="8" s="1"/>
  <c r="C736" i="8"/>
  <c r="D736" i="8" s="1"/>
  <c r="F736" i="8"/>
  <c r="E736" i="8"/>
  <c r="D754" i="4" l="1"/>
  <c r="I754" i="4" s="1"/>
  <c r="J754" i="4" s="1"/>
  <c r="B754" i="7" s="1"/>
  <c r="B754" i="8" s="1"/>
  <c r="B754" i="4"/>
  <c r="C754" i="4"/>
  <c r="B753" i="4"/>
  <c r="C753" i="4"/>
  <c r="D753" i="4"/>
  <c r="I753" i="4" s="1"/>
  <c r="J753" i="4" s="1"/>
  <c r="B753" i="7" s="1"/>
  <c r="B753" i="8" s="1"/>
  <c r="D752" i="4"/>
  <c r="I752" i="4" s="1"/>
  <c r="J752" i="4" s="1"/>
  <c r="B752" i="7" s="1"/>
  <c r="B752" i="8" s="1"/>
  <c r="B752" i="4"/>
  <c r="C752" i="4"/>
  <c r="C751" i="4"/>
  <c r="B751" i="4"/>
  <c r="D751" i="4"/>
  <c r="I751" i="4" s="1"/>
  <c r="J751" i="4" s="1"/>
  <c r="B751" i="7" s="1"/>
  <c r="B751" i="8" s="1"/>
  <c r="D750" i="4"/>
  <c r="I750" i="4" s="1"/>
  <c r="J750" i="4" s="1"/>
  <c r="B750" i="7" s="1"/>
  <c r="B750" i="8" s="1"/>
  <c r="C750" i="4"/>
  <c r="B750" i="4"/>
  <c r="D749" i="4"/>
  <c r="I749" i="4" s="1"/>
  <c r="J749" i="4" s="1"/>
  <c r="B749" i="7" s="1"/>
  <c r="B749" i="8" s="1"/>
  <c r="B749" i="4"/>
  <c r="C749" i="4"/>
  <c r="D748" i="4"/>
  <c r="I748" i="4" s="1"/>
  <c r="J748" i="4" s="1"/>
  <c r="B748" i="7" s="1"/>
  <c r="B748" i="8" s="1"/>
  <c r="C748" i="4"/>
  <c r="B748" i="4"/>
  <c r="A772" i="2"/>
  <c r="A771" i="2"/>
  <c r="A770" i="2"/>
  <c r="A769" i="2"/>
  <c r="A768" i="2"/>
  <c r="A767" i="2"/>
  <c r="A766" i="2"/>
  <c r="B765" i="2"/>
  <c r="B756" i="7"/>
  <c r="C756" i="8" s="1"/>
  <c r="B756" i="4"/>
  <c r="B756" i="3"/>
  <c r="A757" i="7"/>
  <c r="A757" i="8" s="1"/>
  <c r="A757" i="3"/>
  <c r="A757" i="4" s="1"/>
  <c r="A758" i="7"/>
  <c r="A758" i="8" s="1"/>
  <c r="A758" i="3"/>
  <c r="A758" i="4" s="1"/>
  <c r="A759" i="7"/>
  <c r="A759" i="8" s="1"/>
  <c r="A759" i="3"/>
  <c r="A759" i="4" s="1"/>
  <c r="A760" i="7"/>
  <c r="A760" i="8" s="1"/>
  <c r="A760" i="3"/>
  <c r="A760" i="4" s="1"/>
  <c r="A761" i="7"/>
  <c r="A761" i="8" s="1"/>
  <c r="A761" i="3"/>
  <c r="A761" i="4" s="1"/>
  <c r="A762" i="7"/>
  <c r="A762" i="8" s="1"/>
  <c r="A762" i="3"/>
  <c r="A762" i="4" s="1"/>
  <c r="A763" i="7"/>
  <c r="A763" i="8" s="1"/>
  <c r="A763" i="3"/>
  <c r="A763" i="4" s="1"/>
  <c r="E739" i="8"/>
  <c r="C739" i="8"/>
  <c r="D739" i="8" s="1"/>
  <c r="F739" i="8"/>
  <c r="C740" i="8"/>
  <c r="D740" i="8" s="1"/>
  <c r="F740" i="8"/>
  <c r="E740" i="8"/>
  <c r="E741" i="8"/>
  <c r="F741" i="8"/>
  <c r="C741" i="8"/>
  <c r="D741" i="8" s="1"/>
  <c r="C742" i="8"/>
  <c r="D742" i="8" s="1"/>
  <c r="F742" i="8"/>
  <c r="E742" i="8"/>
  <c r="E743" i="8"/>
  <c r="C743" i="8"/>
  <c r="D743" i="8" s="1"/>
  <c r="F743" i="8"/>
  <c r="C744" i="8"/>
  <c r="D744" i="8" s="1"/>
  <c r="F744" i="8"/>
  <c r="E744" i="8"/>
  <c r="E745" i="8"/>
  <c r="F745" i="8"/>
  <c r="C745" i="8"/>
  <c r="D745" i="8" s="1"/>
  <c r="B763" i="4" l="1"/>
  <c r="C763" i="4"/>
  <c r="D763" i="4"/>
  <c r="I763" i="4" s="1"/>
  <c r="J763" i="4" s="1"/>
  <c r="B763" i="7" s="1"/>
  <c r="B763" i="8" s="1"/>
  <c r="D762" i="4"/>
  <c r="I762" i="4" s="1"/>
  <c r="J762" i="4" s="1"/>
  <c r="B762" i="7" s="1"/>
  <c r="B762" i="8" s="1"/>
  <c r="B762" i="4"/>
  <c r="C762" i="4"/>
  <c r="C761" i="4"/>
  <c r="B761" i="4"/>
  <c r="D761" i="4"/>
  <c r="I761" i="4" s="1"/>
  <c r="J761" i="4" s="1"/>
  <c r="B761" i="7" s="1"/>
  <c r="B761" i="8" s="1"/>
  <c r="D760" i="4"/>
  <c r="I760" i="4" s="1"/>
  <c r="J760" i="4" s="1"/>
  <c r="B760" i="7" s="1"/>
  <c r="B760" i="8" s="1"/>
  <c r="C760" i="4"/>
  <c r="B760" i="4"/>
  <c r="D759" i="4"/>
  <c r="I759" i="4" s="1"/>
  <c r="J759" i="4" s="1"/>
  <c r="B759" i="7" s="1"/>
  <c r="B759" i="8" s="1"/>
  <c r="B759" i="4"/>
  <c r="C759" i="4"/>
  <c r="D758" i="4"/>
  <c r="I758" i="4" s="1"/>
  <c r="J758" i="4" s="1"/>
  <c r="B758" i="7" s="1"/>
  <c r="B758" i="8" s="1"/>
  <c r="C758" i="4"/>
  <c r="B758" i="4"/>
  <c r="D757" i="4"/>
  <c r="I757" i="4" s="1"/>
  <c r="J757" i="4" s="1"/>
  <c r="B757" i="7" s="1"/>
  <c r="B757" i="8" s="1"/>
  <c r="C757" i="4"/>
  <c r="B757" i="4"/>
  <c r="A781" i="2"/>
  <c r="A780" i="2"/>
  <c r="A779" i="2"/>
  <c r="A778" i="2"/>
  <c r="A777" i="2"/>
  <c r="A776" i="2"/>
  <c r="A775" i="2"/>
  <c r="B774" i="2"/>
  <c r="B765" i="7"/>
  <c r="C765" i="8" s="1"/>
  <c r="B765" i="4"/>
  <c r="B765" i="3"/>
  <c r="A766" i="7"/>
  <c r="A766" i="8" s="1"/>
  <c r="A766" i="3"/>
  <c r="A766" i="4" s="1"/>
  <c r="A767" i="7"/>
  <c r="A767" i="8" s="1"/>
  <c r="A767" i="3"/>
  <c r="A767" i="4" s="1"/>
  <c r="A768" i="7"/>
  <c r="A768" i="8" s="1"/>
  <c r="A768" i="3"/>
  <c r="A768" i="4" s="1"/>
  <c r="A769" i="7"/>
  <c r="A769" i="8" s="1"/>
  <c r="A769" i="3"/>
  <c r="A769" i="4" s="1"/>
  <c r="A770" i="7"/>
  <c r="A770" i="8" s="1"/>
  <c r="A770" i="3"/>
  <c r="A770" i="4" s="1"/>
  <c r="A771" i="7"/>
  <c r="A771" i="8" s="1"/>
  <c r="A771" i="3"/>
  <c r="A771" i="4" s="1"/>
  <c r="A772" i="7"/>
  <c r="A772" i="8" s="1"/>
  <c r="A772" i="3"/>
  <c r="A772" i="4" s="1"/>
  <c r="C748" i="8"/>
  <c r="D748" i="8" s="1"/>
  <c r="F748" i="8"/>
  <c r="E748" i="8"/>
  <c r="E749" i="8"/>
  <c r="C749" i="8"/>
  <c r="D749" i="8" s="1"/>
  <c r="F749" i="8"/>
  <c r="C750" i="8"/>
  <c r="D750" i="8" s="1"/>
  <c r="F750" i="8"/>
  <c r="E750" i="8"/>
  <c r="E751" i="8"/>
  <c r="F751" i="8"/>
  <c r="C751" i="8"/>
  <c r="D751" i="8" s="1"/>
  <c r="C752" i="8"/>
  <c r="D752" i="8" s="1"/>
  <c r="E752" i="8"/>
  <c r="F752" i="8"/>
  <c r="E753" i="8"/>
  <c r="C753" i="8"/>
  <c r="D753" i="8" s="1"/>
  <c r="F753" i="8"/>
  <c r="C754" i="8"/>
  <c r="D754" i="8" s="1"/>
  <c r="F754" i="8"/>
  <c r="E754" i="8"/>
  <c r="D772" i="4" l="1"/>
  <c r="I772" i="4" s="1"/>
  <c r="J772" i="4" s="1"/>
  <c r="B772" i="7" s="1"/>
  <c r="B772" i="8" s="1"/>
  <c r="B772" i="4"/>
  <c r="C772" i="4"/>
  <c r="C771" i="4"/>
  <c r="B771" i="4"/>
  <c r="D771" i="4"/>
  <c r="I771" i="4" s="1"/>
  <c r="J771" i="4" s="1"/>
  <c r="B771" i="7" s="1"/>
  <c r="B771" i="8" s="1"/>
  <c r="D770" i="4"/>
  <c r="I770" i="4" s="1"/>
  <c r="J770" i="4" s="1"/>
  <c r="B770" i="7" s="1"/>
  <c r="B770" i="8" s="1"/>
  <c r="C770" i="4"/>
  <c r="B770" i="4"/>
  <c r="D769" i="4"/>
  <c r="I769" i="4" s="1"/>
  <c r="J769" i="4" s="1"/>
  <c r="B769" i="7" s="1"/>
  <c r="B769" i="8" s="1"/>
  <c r="B769" i="4"/>
  <c r="C769" i="4"/>
  <c r="D768" i="4"/>
  <c r="I768" i="4" s="1"/>
  <c r="J768" i="4" s="1"/>
  <c r="B768" i="7" s="1"/>
  <c r="B768" i="8" s="1"/>
  <c r="C768" i="4"/>
  <c r="B768" i="4"/>
  <c r="D767" i="4"/>
  <c r="I767" i="4" s="1"/>
  <c r="J767" i="4" s="1"/>
  <c r="B767" i="7" s="1"/>
  <c r="B767" i="8" s="1"/>
  <c r="C767" i="4"/>
  <c r="B767" i="4"/>
  <c r="D766" i="4"/>
  <c r="I766" i="4" s="1"/>
  <c r="J766" i="4" s="1"/>
  <c r="B766" i="7" s="1"/>
  <c r="B766" i="8" s="1"/>
  <c r="B766" i="4"/>
  <c r="C766" i="4"/>
  <c r="A790" i="2"/>
  <c r="A789" i="2"/>
  <c r="A788" i="2"/>
  <c r="A787" i="2"/>
  <c r="A786" i="2"/>
  <c r="A785" i="2"/>
  <c r="A784" i="2"/>
  <c r="B783" i="2"/>
  <c r="B774" i="7"/>
  <c r="C774" i="8" s="1"/>
  <c r="B774" i="4"/>
  <c r="B774" i="3"/>
  <c r="A775" i="7"/>
  <c r="A775" i="8" s="1"/>
  <c r="A775" i="3"/>
  <c r="A775" i="4" s="1"/>
  <c r="A776" i="7"/>
  <c r="A776" i="8" s="1"/>
  <c r="A776" i="3"/>
  <c r="A776" i="4" s="1"/>
  <c r="A777" i="7"/>
  <c r="A777" i="8" s="1"/>
  <c r="A777" i="3"/>
  <c r="A777" i="4" s="1"/>
  <c r="A778" i="7"/>
  <c r="A778" i="8" s="1"/>
  <c r="A778" i="3"/>
  <c r="A778" i="4" s="1"/>
  <c r="A779" i="7"/>
  <c r="A779" i="8" s="1"/>
  <c r="A779" i="3"/>
  <c r="A779" i="4" s="1"/>
  <c r="A780" i="7"/>
  <c r="A780" i="8" s="1"/>
  <c r="A780" i="3"/>
  <c r="A780" i="4" s="1"/>
  <c r="A781" i="7"/>
  <c r="A781" i="8" s="1"/>
  <c r="A781" i="3"/>
  <c r="A781" i="4" s="1"/>
  <c r="E757" i="8"/>
  <c r="F757" i="8"/>
  <c r="C757" i="8"/>
  <c r="D757" i="8" s="1"/>
  <c r="C758" i="8"/>
  <c r="D758" i="8" s="1"/>
  <c r="F758" i="8"/>
  <c r="E758" i="8"/>
  <c r="E759" i="8"/>
  <c r="C759" i="8"/>
  <c r="D759" i="8" s="1"/>
  <c r="F759" i="8"/>
  <c r="C760" i="8"/>
  <c r="D760" i="8" s="1"/>
  <c r="F760" i="8"/>
  <c r="E760" i="8"/>
  <c r="E761" i="8"/>
  <c r="F761" i="8"/>
  <c r="C761" i="8"/>
  <c r="D761" i="8" s="1"/>
  <c r="C762" i="8"/>
  <c r="D762" i="8" s="1"/>
  <c r="E762" i="8"/>
  <c r="F762" i="8"/>
  <c r="E763" i="8"/>
  <c r="F763" i="8"/>
  <c r="C763" i="8"/>
  <c r="D763" i="8" s="1"/>
  <c r="C781" i="4" l="1"/>
  <c r="B781" i="4"/>
  <c r="D781" i="4"/>
  <c r="I781" i="4" s="1"/>
  <c r="J781" i="4" s="1"/>
  <c r="B781" i="7" s="1"/>
  <c r="B781" i="8" s="1"/>
  <c r="D780" i="4"/>
  <c r="I780" i="4" s="1"/>
  <c r="J780" i="4" s="1"/>
  <c r="B780" i="7" s="1"/>
  <c r="B780" i="8" s="1"/>
  <c r="C780" i="4"/>
  <c r="B780" i="4"/>
  <c r="D779" i="4"/>
  <c r="I779" i="4" s="1"/>
  <c r="J779" i="4" s="1"/>
  <c r="B779" i="7" s="1"/>
  <c r="B779" i="8" s="1"/>
  <c r="B779" i="4"/>
  <c r="C779" i="4"/>
  <c r="D778" i="4"/>
  <c r="I778" i="4" s="1"/>
  <c r="J778" i="4" s="1"/>
  <c r="B778" i="7" s="1"/>
  <c r="B778" i="8" s="1"/>
  <c r="C778" i="4"/>
  <c r="B778" i="4"/>
  <c r="D777" i="4"/>
  <c r="I777" i="4" s="1"/>
  <c r="J777" i="4" s="1"/>
  <c r="B777" i="7" s="1"/>
  <c r="B777" i="8" s="1"/>
  <c r="C777" i="4"/>
  <c r="B777" i="4"/>
  <c r="D776" i="4"/>
  <c r="I776" i="4" s="1"/>
  <c r="J776" i="4" s="1"/>
  <c r="B776" i="7" s="1"/>
  <c r="B776" i="8" s="1"/>
  <c r="B776" i="4"/>
  <c r="C776" i="4"/>
  <c r="B775" i="4"/>
  <c r="C775" i="4"/>
  <c r="D775" i="4"/>
  <c r="I775" i="4" s="1"/>
  <c r="J775" i="4" s="1"/>
  <c r="B775" i="7" s="1"/>
  <c r="B775" i="8" s="1"/>
  <c r="A799" i="2"/>
  <c r="A798" i="2"/>
  <c r="A797" i="2"/>
  <c r="A796" i="2"/>
  <c r="A795" i="2"/>
  <c r="A794" i="2"/>
  <c r="A793" i="2"/>
  <c r="B792" i="2"/>
  <c r="B783" i="7"/>
  <c r="C783" i="8" s="1"/>
  <c r="B783" i="4"/>
  <c r="B783" i="3"/>
  <c r="A784" i="7"/>
  <c r="A784" i="8" s="1"/>
  <c r="A784" i="3"/>
  <c r="A784" i="4" s="1"/>
  <c r="A785" i="7"/>
  <c r="A785" i="8" s="1"/>
  <c r="A785" i="3"/>
  <c r="A785" i="4" s="1"/>
  <c r="A786" i="7"/>
  <c r="A786" i="8" s="1"/>
  <c r="A786" i="3"/>
  <c r="A786" i="4" s="1"/>
  <c r="A787" i="7"/>
  <c r="A787" i="8" s="1"/>
  <c r="A787" i="3"/>
  <c r="A787" i="4" s="1"/>
  <c r="A788" i="7"/>
  <c r="A788" i="8" s="1"/>
  <c r="A788" i="3"/>
  <c r="A788" i="4" s="1"/>
  <c r="A789" i="7"/>
  <c r="A789" i="8" s="1"/>
  <c r="A789" i="3"/>
  <c r="A789" i="4" s="1"/>
  <c r="A790" i="7"/>
  <c r="A790" i="8" s="1"/>
  <c r="A790" i="3"/>
  <c r="A790" i="4" s="1"/>
  <c r="C766" i="8"/>
  <c r="D766" i="8" s="1"/>
  <c r="E766" i="8"/>
  <c r="F766" i="8"/>
  <c r="E767" i="8"/>
  <c r="C767" i="8"/>
  <c r="D767" i="8" s="1"/>
  <c r="F767" i="8"/>
  <c r="C768" i="8"/>
  <c r="D768" i="8" s="1"/>
  <c r="E768" i="8"/>
  <c r="F768" i="8"/>
  <c r="E769" i="8"/>
  <c r="F769" i="8"/>
  <c r="C769" i="8"/>
  <c r="D769" i="8" s="1"/>
  <c r="C770" i="8"/>
  <c r="D770" i="8" s="1"/>
  <c r="E770" i="8"/>
  <c r="F770" i="8"/>
  <c r="E771" i="8"/>
  <c r="C771" i="8"/>
  <c r="D771" i="8" s="1"/>
  <c r="F771" i="8"/>
  <c r="C772" i="8"/>
  <c r="D772" i="8" s="1"/>
  <c r="E772" i="8"/>
  <c r="F772" i="8"/>
  <c r="D790" i="4" l="1"/>
  <c r="I790" i="4" s="1"/>
  <c r="J790" i="4" s="1"/>
  <c r="B790" i="7" s="1"/>
  <c r="B790" i="8" s="1"/>
  <c r="C790" i="4"/>
  <c r="B790" i="4"/>
  <c r="D789" i="4"/>
  <c r="I789" i="4" s="1"/>
  <c r="J789" i="4" s="1"/>
  <c r="B789" i="7" s="1"/>
  <c r="B789" i="8" s="1"/>
  <c r="B789" i="4"/>
  <c r="C789" i="4"/>
  <c r="D788" i="4"/>
  <c r="I788" i="4" s="1"/>
  <c r="J788" i="4" s="1"/>
  <c r="B788" i="7" s="1"/>
  <c r="B788" i="8" s="1"/>
  <c r="C788" i="4"/>
  <c r="B788" i="4"/>
  <c r="D787" i="4"/>
  <c r="I787" i="4" s="1"/>
  <c r="J787" i="4" s="1"/>
  <c r="B787" i="7" s="1"/>
  <c r="B787" i="8" s="1"/>
  <c r="C787" i="4"/>
  <c r="B787" i="4"/>
  <c r="D786" i="4"/>
  <c r="I786" i="4" s="1"/>
  <c r="J786" i="4" s="1"/>
  <c r="B786" i="7" s="1"/>
  <c r="B786" i="8" s="1"/>
  <c r="B786" i="4"/>
  <c r="C786" i="4"/>
  <c r="B785" i="4"/>
  <c r="C785" i="4"/>
  <c r="D785" i="4"/>
  <c r="I785" i="4" s="1"/>
  <c r="J785" i="4" s="1"/>
  <c r="B785" i="7" s="1"/>
  <c r="B785" i="8" s="1"/>
  <c r="D784" i="4"/>
  <c r="I784" i="4" s="1"/>
  <c r="J784" i="4" s="1"/>
  <c r="B784" i="7" s="1"/>
  <c r="B784" i="8" s="1"/>
  <c r="B784" i="4"/>
  <c r="C784" i="4"/>
  <c r="A808" i="2"/>
  <c r="A807" i="2"/>
  <c r="A806" i="2"/>
  <c r="A805" i="2"/>
  <c r="A804" i="2"/>
  <c r="A803" i="2"/>
  <c r="A802" i="2"/>
  <c r="B801" i="2"/>
  <c r="B792" i="7"/>
  <c r="C792" i="8" s="1"/>
  <c r="B792" i="4"/>
  <c r="B792" i="3"/>
  <c r="A793" i="7"/>
  <c r="A793" i="8" s="1"/>
  <c r="A793" i="3"/>
  <c r="A793" i="4" s="1"/>
  <c r="A794" i="7"/>
  <c r="A794" i="8" s="1"/>
  <c r="A794" i="3"/>
  <c r="A794" i="4" s="1"/>
  <c r="A795" i="7"/>
  <c r="A795" i="8" s="1"/>
  <c r="A795" i="3"/>
  <c r="A795" i="4" s="1"/>
  <c r="A796" i="7"/>
  <c r="A796" i="8" s="1"/>
  <c r="A796" i="3"/>
  <c r="A796" i="4" s="1"/>
  <c r="A797" i="7"/>
  <c r="A797" i="8" s="1"/>
  <c r="A797" i="3"/>
  <c r="A797" i="4" s="1"/>
  <c r="A798" i="7"/>
  <c r="A798" i="8" s="1"/>
  <c r="A798" i="3"/>
  <c r="A798" i="4" s="1"/>
  <c r="A799" i="7"/>
  <c r="A799" i="8" s="1"/>
  <c r="A799" i="3"/>
  <c r="A799" i="4" s="1"/>
  <c r="E775" i="8"/>
  <c r="F775" i="8"/>
  <c r="C775" i="8"/>
  <c r="D775" i="8" s="1"/>
  <c r="C776" i="8"/>
  <c r="D776" i="8" s="1"/>
  <c r="E776" i="8"/>
  <c r="F776" i="8"/>
  <c r="E777" i="8"/>
  <c r="C777" i="8"/>
  <c r="D777" i="8" s="1"/>
  <c r="F777" i="8"/>
  <c r="C778" i="8"/>
  <c r="D778" i="8" s="1"/>
  <c r="E778" i="8"/>
  <c r="F778" i="8"/>
  <c r="C779" i="8"/>
  <c r="D779" i="8" s="1"/>
  <c r="F779" i="8"/>
  <c r="E779" i="8"/>
  <c r="C780" i="8"/>
  <c r="D780" i="8" s="1"/>
  <c r="E780" i="8"/>
  <c r="F780" i="8"/>
  <c r="F781" i="8"/>
  <c r="C781" i="8"/>
  <c r="D781" i="8" s="1"/>
  <c r="E781" i="8"/>
  <c r="D799" i="4" l="1"/>
  <c r="I799" i="4" s="1"/>
  <c r="J799" i="4" s="1"/>
  <c r="B799" i="7" s="1"/>
  <c r="B799" i="8" s="1"/>
  <c r="C799" i="4"/>
  <c r="B799" i="4"/>
  <c r="D798" i="4"/>
  <c r="I798" i="4" s="1"/>
  <c r="J798" i="4" s="1"/>
  <c r="B798" i="7" s="1"/>
  <c r="B798" i="8" s="1"/>
  <c r="C798" i="4"/>
  <c r="B798" i="4"/>
  <c r="C797" i="4"/>
  <c r="B797" i="4"/>
  <c r="D797" i="4"/>
  <c r="I797" i="4" s="1"/>
  <c r="J797" i="4" s="1"/>
  <c r="B797" i="7" s="1"/>
  <c r="B797" i="8" s="1"/>
  <c r="D796" i="4"/>
  <c r="I796" i="4" s="1"/>
  <c r="J796" i="4" s="1"/>
  <c r="B796" i="7" s="1"/>
  <c r="B796" i="8" s="1"/>
  <c r="C796" i="4"/>
  <c r="B796" i="4"/>
  <c r="B795" i="4"/>
  <c r="C795" i="4"/>
  <c r="D795" i="4"/>
  <c r="I795" i="4" s="1"/>
  <c r="J795" i="4" s="1"/>
  <c r="B795" i="7" s="1"/>
  <c r="B795" i="8" s="1"/>
  <c r="D794" i="4"/>
  <c r="I794" i="4" s="1"/>
  <c r="J794" i="4" s="1"/>
  <c r="B794" i="7" s="1"/>
  <c r="B794" i="8" s="1"/>
  <c r="B794" i="4"/>
  <c r="C794" i="4"/>
  <c r="C793" i="4"/>
  <c r="B793" i="4"/>
  <c r="D793" i="4"/>
  <c r="I793" i="4" s="1"/>
  <c r="J793" i="4" s="1"/>
  <c r="B793" i="7" s="1"/>
  <c r="B793" i="8" s="1"/>
  <c r="A817" i="2"/>
  <c r="A816" i="2"/>
  <c r="A815" i="2"/>
  <c r="A814" i="2"/>
  <c r="A813" i="2"/>
  <c r="A812" i="2"/>
  <c r="A811" i="2"/>
  <c r="B810" i="2"/>
  <c r="B801" i="7"/>
  <c r="C801" i="8" s="1"/>
  <c r="B801" i="4"/>
  <c r="B801" i="3"/>
  <c r="A802" i="7"/>
  <c r="A802" i="8" s="1"/>
  <c r="A802" i="3"/>
  <c r="A802" i="4" s="1"/>
  <c r="A803" i="7"/>
  <c r="A803" i="8" s="1"/>
  <c r="A803" i="3"/>
  <c r="A803" i="4" s="1"/>
  <c r="A804" i="7"/>
  <c r="A804" i="8" s="1"/>
  <c r="A804" i="3"/>
  <c r="A804" i="4" s="1"/>
  <c r="A805" i="7"/>
  <c r="A805" i="8" s="1"/>
  <c r="A805" i="3"/>
  <c r="A805" i="4" s="1"/>
  <c r="A806" i="7"/>
  <c r="A806" i="8" s="1"/>
  <c r="A806" i="3"/>
  <c r="A806" i="4" s="1"/>
  <c r="A807" i="7"/>
  <c r="A807" i="8" s="1"/>
  <c r="A807" i="3"/>
  <c r="A807" i="4" s="1"/>
  <c r="A808" i="7"/>
  <c r="A808" i="8" s="1"/>
  <c r="A808" i="3"/>
  <c r="A808" i="4" s="1"/>
  <c r="C784" i="8"/>
  <c r="D784" i="8" s="1"/>
  <c r="E784" i="8"/>
  <c r="F784" i="8"/>
  <c r="F785" i="8"/>
  <c r="C785" i="8"/>
  <c r="D785" i="8" s="1"/>
  <c r="E785" i="8"/>
  <c r="C786" i="8"/>
  <c r="D786" i="8" s="1"/>
  <c r="E786" i="8"/>
  <c r="F786" i="8"/>
  <c r="F787" i="8"/>
  <c r="C787" i="8"/>
  <c r="D787" i="8" s="1"/>
  <c r="E787" i="8"/>
  <c r="C788" i="8"/>
  <c r="D788" i="8" s="1"/>
  <c r="E788" i="8"/>
  <c r="F788" i="8"/>
  <c r="F789" i="8"/>
  <c r="C789" i="8"/>
  <c r="D789" i="8" s="1"/>
  <c r="E789" i="8"/>
  <c r="C790" i="8"/>
  <c r="D790" i="8" s="1"/>
  <c r="E790" i="8"/>
  <c r="F790" i="8"/>
  <c r="D808" i="4" l="1"/>
  <c r="I808" i="4" s="1"/>
  <c r="J808" i="4" s="1"/>
  <c r="B808" i="7" s="1"/>
  <c r="B808" i="8" s="1"/>
  <c r="C808" i="4"/>
  <c r="B808" i="4"/>
  <c r="C807" i="4"/>
  <c r="B807" i="4"/>
  <c r="D807" i="4"/>
  <c r="I807" i="4" s="1"/>
  <c r="J807" i="4" s="1"/>
  <c r="B807" i="7" s="1"/>
  <c r="B807" i="8" s="1"/>
  <c r="D806" i="4"/>
  <c r="I806" i="4" s="1"/>
  <c r="J806" i="4" s="1"/>
  <c r="B806" i="7" s="1"/>
  <c r="B806" i="8" s="1"/>
  <c r="C806" i="4"/>
  <c r="B806" i="4"/>
  <c r="D805" i="4"/>
  <c r="I805" i="4" s="1"/>
  <c r="J805" i="4" s="1"/>
  <c r="B805" i="7" s="1"/>
  <c r="B805" i="8" s="1"/>
  <c r="C805" i="4"/>
  <c r="B805" i="4"/>
  <c r="D804" i="4"/>
  <c r="I804" i="4" s="1"/>
  <c r="J804" i="4" s="1"/>
  <c r="B804" i="7" s="1"/>
  <c r="B804" i="8" s="1"/>
  <c r="C804" i="4"/>
  <c r="B804" i="4"/>
  <c r="D803" i="4"/>
  <c r="I803" i="4" s="1"/>
  <c r="J803" i="4" s="1"/>
  <c r="B803" i="7" s="1"/>
  <c r="B803" i="8" s="1"/>
  <c r="C803" i="4"/>
  <c r="B803" i="4"/>
  <c r="D802" i="4"/>
  <c r="I802" i="4" s="1"/>
  <c r="J802" i="4" s="1"/>
  <c r="B802" i="7" s="1"/>
  <c r="B802" i="8" s="1"/>
  <c r="C802" i="4"/>
  <c r="B802" i="4"/>
  <c r="A826" i="2"/>
  <c r="A825" i="2"/>
  <c r="A824" i="2"/>
  <c r="A823" i="2"/>
  <c r="A822" i="2"/>
  <c r="A821" i="2"/>
  <c r="A820" i="2"/>
  <c r="B819" i="2"/>
  <c r="B810" i="7"/>
  <c r="C810" i="8" s="1"/>
  <c r="B810" i="4"/>
  <c r="B810" i="3"/>
  <c r="A811" i="7"/>
  <c r="A811" i="8" s="1"/>
  <c r="A811" i="3"/>
  <c r="A811" i="4" s="1"/>
  <c r="A812" i="7"/>
  <c r="A812" i="8" s="1"/>
  <c r="A812" i="3"/>
  <c r="A812" i="4" s="1"/>
  <c r="A813" i="7"/>
  <c r="A813" i="8" s="1"/>
  <c r="A813" i="3"/>
  <c r="A813" i="4" s="1"/>
  <c r="A814" i="7"/>
  <c r="A814" i="8" s="1"/>
  <c r="A814" i="3"/>
  <c r="A814" i="4" s="1"/>
  <c r="A815" i="7"/>
  <c r="A815" i="8" s="1"/>
  <c r="A815" i="3"/>
  <c r="A815" i="4" s="1"/>
  <c r="A816" i="7"/>
  <c r="A816" i="8" s="1"/>
  <c r="A816" i="3"/>
  <c r="A816" i="4" s="1"/>
  <c r="A817" i="7"/>
  <c r="A817" i="8" s="1"/>
  <c r="A817" i="3"/>
  <c r="A817" i="4" s="1"/>
  <c r="F793" i="8"/>
  <c r="C793" i="8"/>
  <c r="D793" i="8" s="1"/>
  <c r="E793" i="8"/>
  <c r="C794" i="8"/>
  <c r="D794" i="8" s="1"/>
  <c r="E794" i="8"/>
  <c r="F794" i="8"/>
  <c r="F795" i="8"/>
  <c r="C795" i="8"/>
  <c r="D795" i="8" s="1"/>
  <c r="E795" i="8"/>
  <c r="C796" i="8"/>
  <c r="D796" i="8" s="1"/>
  <c r="E796" i="8"/>
  <c r="F796" i="8"/>
  <c r="F797" i="8"/>
  <c r="C797" i="8"/>
  <c r="D797" i="8" s="1"/>
  <c r="E797" i="8"/>
  <c r="C798" i="8"/>
  <c r="D798" i="8" s="1"/>
  <c r="E798" i="8"/>
  <c r="F798" i="8"/>
  <c r="F799" i="8"/>
  <c r="C799" i="8"/>
  <c r="D799" i="8" s="1"/>
  <c r="E799" i="8"/>
  <c r="C817" i="4" l="1"/>
  <c r="B817" i="4"/>
  <c r="D817" i="4"/>
  <c r="I817" i="4" s="1"/>
  <c r="J817" i="4" s="1"/>
  <c r="B817" i="7" s="1"/>
  <c r="B817" i="8" s="1"/>
  <c r="D816" i="4"/>
  <c r="I816" i="4" s="1"/>
  <c r="J816" i="4" s="1"/>
  <c r="B816" i="7" s="1"/>
  <c r="B816" i="8" s="1"/>
  <c r="C816" i="4"/>
  <c r="B816" i="4"/>
  <c r="D815" i="4"/>
  <c r="I815" i="4" s="1"/>
  <c r="J815" i="4" s="1"/>
  <c r="B815" i="7" s="1"/>
  <c r="B815" i="8" s="1"/>
  <c r="C815" i="4"/>
  <c r="B815" i="4"/>
  <c r="D814" i="4"/>
  <c r="I814" i="4" s="1"/>
  <c r="J814" i="4" s="1"/>
  <c r="B814" i="7" s="1"/>
  <c r="B814" i="8" s="1"/>
  <c r="C814" i="4"/>
  <c r="B814" i="4"/>
  <c r="D813" i="4"/>
  <c r="I813" i="4" s="1"/>
  <c r="J813" i="4" s="1"/>
  <c r="B813" i="7" s="1"/>
  <c r="B813" i="8" s="1"/>
  <c r="C813" i="4"/>
  <c r="B813" i="4"/>
  <c r="D812" i="4"/>
  <c r="I812" i="4" s="1"/>
  <c r="J812" i="4" s="1"/>
  <c r="B812" i="7" s="1"/>
  <c r="B812" i="8" s="1"/>
  <c r="C812" i="4"/>
  <c r="B812" i="4"/>
  <c r="D811" i="4"/>
  <c r="I811" i="4" s="1"/>
  <c r="J811" i="4" s="1"/>
  <c r="B811" i="7" s="1"/>
  <c r="B811" i="8" s="1"/>
  <c r="C811" i="4"/>
  <c r="B811" i="4"/>
  <c r="A835" i="2"/>
  <c r="A834" i="2"/>
  <c r="A833" i="2"/>
  <c r="A832" i="2"/>
  <c r="A831" i="2"/>
  <c r="A830" i="2"/>
  <c r="A829" i="2"/>
  <c r="B828" i="2"/>
  <c r="B819" i="7"/>
  <c r="C819" i="8" s="1"/>
  <c r="B819" i="4"/>
  <c r="B819" i="3"/>
  <c r="A820" i="7"/>
  <c r="A820" i="8" s="1"/>
  <c r="A820" i="3"/>
  <c r="A820" i="4" s="1"/>
  <c r="A821" i="7"/>
  <c r="A821" i="8" s="1"/>
  <c r="A821" i="3"/>
  <c r="A821" i="4" s="1"/>
  <c r="A822" i="7"/>
  <c r="A822" i="8" s="1"/>
  <c r="A822" i="3"/>
  <c r="A822" i="4" s="1"/>
  <c r="A823" i="7"/>
  <c r="A823" i="8" s="1"/>
  <c r="A823" i="3"/>
  <c r="A823" i="4" s="1"/>
  <c r="A824" i="7"/>
  <c r="A824" i="8" s="1"/>
  <c r="A824" i="3"/>
  <c r="A824" i="4" s="1"/>
  <c r="A825" i="7"/>
  <c r="A825" i="8" s="1"/>
  <c r="A825" i="3"/>
  <c r="A825" i="4" s="1"/>
  <c r="A826" i="7"/>
  <c r="A826" i="8" s="1"/>
  <c r="A826" i="3"/>
  <c r="A826" i="4" s="1"/>
  <c r="C802" i="8"/>
  <c r="D802" i="8" s="1"/>
  <c r="E802" i="8"/>
  <c r="F802" i="8"/>
  <c r="F803" i="8"/>
  <c r="C803" i="8"/>
  <c r="D803" i="8" s="1"/>
  <c r="E803" i="8"/>
  <c r="C804" i="8"/>
  <c r="D804" i="8" s="1"/>
  <c r="E804" i="8"/>
  <c r="F804" i="8"/>
  <c r="F805" i="8"/>
  <c r="C805" i="8"/>
  <c r="D805" i="8" s="1"/>
  <c r="E805" i="8"/>
  <c r="C806" i="8"/>
  <c r="D806" i="8" s="1"/>
  <c r="E806" i="8"/>
  <c r="F806" i="8"/>
  <c r="F807" i="8"/>
  <c r="C807" i="8"/>
  <c r="D807" i="8" s="1"/>
  <c r="E807" i="8"/>
  <c r="C808" i="8"/>
  <c r="D808" i="8" s="1"/>
  <c r="E808" i="8"/>
  <c r="F808" i="8"/>
  <c r="D826" i="4" l="1"/>
  <c r="I826" i="4" s="1"/>
  <c r="J826" i="4" s="1"/>
  <c r="B826" i="7" s="1"/>
  <c r="B826" i="8" s="1"/>
  <c r="C826" i="4"/>
  <c r="B826" i="4"/>
  <c r="D825" i="4"/>
  <c r="I825" i="4" s="1"/>
  <c r="J825" i="4" s="1"/>
  <c r="B825" i="7" s="1"/>
  <c r="B825" i="8" s="1"/>
  <c r="C825" i="4"/>
  <c r="B825" i="4"/>
  <c r="D824" i="4"/>
  <c r="I824" i="4" s="1"/>
  <c r="J824" i="4" s="1"/>
  <c r="B824" i="7" s="1"/>
  <c r="B824" i="8" s="1"/>
  <c r="C824" i="4"/>
  <c r="B824" i="4"/>
  <c r="D823" i="4"/>
  <c r="I823" i="4" s="1"/>
  <c r="J823" i="4" s="1"/>
  <c r="B823" i="7" s="1"/>
  <c r="B823" i="8" s="1"/>
  <c r="C823" i="4"/>
  <c r="B823" i="4"/>
  <c r="D822" i="4"/>
  <c r="I822" i="4" s="1"/>
  <c r="J822" i="4" s="1"/>
  <c r="B822" i="7" s="1"/>
  <c r="B822" i="8" s="1"/>
  <c r="C822" i="4"/>
  <c r="B822" i="4"/>
  <c r="D821" i="4"/>
  <c r="I821" i="4" s="1"/>
  <c r="J821" i="4" s="1"/>
  <c r="B821" i="7" s="1"/>
  <c r="B821" i="8" s="1"/>
  <c r="C821" i="4"/>
  <c r="B821" i="4"/>
  <c r="D820" i="4"/>
  <c r="I820" i="4" s="1"/>
  <c r="J820" i="4" s="1"/>
  <c r="B820" i="7" s="1"/>
  <c r="B820" i="8" s="1"/>
  <c r="C820" i="4"/>
  <c r="B820" i="4"/>
  <c r="A844" i="2"/>
  <c r="A843" i="2"/>
  <c r="A842" i="2"/>
  <c r="A841" i="2"/>
  <c r="A840" i="2"/>
  <c r="A839" i="2"/>
  <c r="A838" i="2"/>
  <c r="B837" i="2"/>
  <c r="B828" i="7"/>
  <c r="C828" i="8" s="1"/>
  <c r="B828" i="4"/>
  <c r="B828" i="3"/>
  <c r="A829" i="7"/>
  <c r="A829" i="8" s="1"/>
  <c r="A829" i="3"/>
  <c r="A829" i="4" s="1"/>
  <c r="A830" i="7"/>
  <c r="A830" i="8" s="1"/>
  <c r="A830" i="3"/>
  <c r="A830" i="4" s="1"/>
  <c r="A831" i="7"/>
  <c r="A831" i="8" s="1"/>
  <c r="A831" i="3"/>
  <c r="A831" i="4" s="1"/>
  <c r="A832" i="7"/>
  <c r="A832" i="8" s="1"/>
  <c r="A832" i="3"/>
  <c r="A832" i="4" s="1"/>
  <c r="A833" i="7"/>
  <c r="A833" i="8" s="1"/>
  <c r="A833" i="3"/>
  <c r="A833" i="4" s="1"/>
  <c r="A834" i="7"/>
  <c r="A834" i="8" s="1"/>
  <c r="A834" i="3"/>
  <c r="A834" i="4" s="1"/>
  <c r="A835" i="7"/>
  <c r="A835" i="8" s="1"/>
  <c r="A835" i="3"/>
  <c r="A835" i="4" s="1"/>
  <c r="F811" i="8"/>
  <c r="C811" i="8"/>
  <c r="D811" i="8" s="1"/>
  <c r="E811" i="8"/>
  <c r="C812" i="8"/>
  <c r="D812" i="8" s="1"/>
  <c r="E812" i="8"/>
  <c r="F812" i="8"/>
  <c r="F813" i="8"/>
  <c r="C813" i="8"/>
  <c r="D813" i="8" s="1"/>
  <c r="E813" i="8"/>
  <c r="C814" i="8"/>
  <c r="D814" i="8" s="1"/>
  <c r="E814" i="8"/>
  <c r="F814" i="8"/>
  <c r="F815" i="8"/>
  <c r="C815" i="8"/>
  <c r="D815" i="8" s="1"/>
  <c r="E815" i="8"/>
  <c r="C816" i="8"/>
  <c r="D816" i="8" s="1"/>
  <c r="E816" i="8"/>
  <c r="F816" i="8"/>
  <c r="F817" i="8"/>
  <c r="C817" i="8"/>
  <c r="D817" i="8" s="1"/>
  <c r="E817" i="8"/>
  <c r="C835" i="4" l="1"/>
  <c r="D835" i="4"/>
  <c r="I835" i="4" s="1"/>
  <c r="J835" i="4" s="1"/>
  <c r="B835" i="7" s="1"/>
  <c r="B835" i="8" s="1"/>
  <c r="B835" i="4"/>
  <c r="D834" i="4"/>
  <c r="I834" i="4" s="1"/>
  <c r="J834" i="4" s="1"/>
  <c r="B834" i="7" s="1"/>
  <c r="B834" i="8" s="1"/>
  <c r="C834" i="4"/>
  <c r="B834" i="4"/>
  <c r="C833" i="4"/>
  <c r="D833" i="4"/>
  <c r="I833" i="4" s="1"/>
  <c r="J833" i="4" s="1"/>
  <c r="B833" i="7" s="1"/>
  <c r="B833" i="8" s="1"/>
  <c r="B833" i="4"/>
  <c r="D832" i="4"/>
  <c r="I832" i="4" s="1"/>
  <c r="J832" i="4" s="1"/>
  <c r="B832" i="7" s="1"/>
  <c r="B832" i="8" s="1"/>
  <c r="C832" i="4"/>
  <c r="B832" i="4"/>
  <c r="C831" i="4"/>
  <c r="D831" i="4"/>
  <c r="I831" i="4" s="1"/>
  <c r="J831" i="4" s="1"/>
  <c r="B831" i="7" s="1"/>
  <c r="B831" i="8" s="1"/>
  <c r="B831" i="4"/>
  <c r="D830" i="4"/>
  <c r="I830" i="4" s="1"/>
  <c r="J830" i="4" s="1"/>
  <c r="B830" i="7" s="1"/>
  <c r="B830" i="8" s="1"/>
  <c r="C830" i="4"/>
  <c r="B830" i="4"/>
  <c r="C829" i="4"/>
  <c r="B829" i="4"/>
  <c r="D829" i="4"/>
  <c r="I829" i="4" s="1"/>
  <c r="J829" i="4" s="1"/>
  <c r="B829" i="7" s="1"/>
  <c r="B829" i="8" s="1"/>
  <c r="A853" i="2"/>
  <c r="A852" i="2"/>
  <c r="A851" i="2"/>
  <c r="A850" i="2"/>
  <c r="A849" i="2"/>
  <c r="A848" i="2"/>
  <c r="A847" i="2"/>
  <c r="B846" i="2"/>
  <c r="B837" i="7"/>
  <c r="C837" i="8" s="1"/>
  <c r="B837" i="4"/>
  <c r="B837" i="3"/>
  <c r="A838" i="7"/>
  <c r="A838" i="8" s="1"/>
  <c r="A838" i="3"/>
  <c r="A838" i="4" s="1"/>
  <c r="A839" i="7"/>
  <c r="A839" i="8" s="1"/>
  <c r="A839" i="3"/>
  <c r="A839" i="4" s="1"/>
  <c r="A840" i="7"/>
  <c r="A840" i="8" s="1"/>
  <c r="A840" i="3"/>
  <c r="A840" i="4" s="1"/>
  <c r="A841" i="7"/>
  <c r="A841" i="8" s="1"/>
  <c r="A841" i="3"/>
  <c r="A841" i="4" s="1"/>
  <c r="A842" i="7"/>
  <c r="A842" i="8" s="1"/>
  <c r="A842" i="3"/>
  <c r="A842" i="4" s="1"/>
  <c r="A843" i="7"/>
  <c r="A843" i="8" s="1"/>
  <c r="A843" i="3"/>
  <c r="A843" i="4" s="1"/>
  <c r="A844" i="7"/>
  <c r="A844" i="8" s="1"/>
  <c r="A844" i="3"/>
  <c r="A844" i="4" s="1"/>
  <c r="C820" i="8"/>
  <c r="D820" i="8" s="1"/>
  <c r="E820" i="8"/>
  <c r="F820" i="8"/>
  <c r="F821" i="8"/>
  <c r="C821" i="8"/>
  <c r="D821" i="8" s="1"/>
  <c r="E821" i="8"/>
  <c r="C822" i="8"/>
  <c r="D822" i="8" s="1"/>
  <c r="E822" i="8"/>
  <c r="F822" i="8"/>
  <c r="F823" i="8"/>
  <c r="C823" i="8"/>
  <c r="D823" i="8" s="1"/>
  <c r="E823" i="8"/>
  <c r="C824" i="8"/>
  <c r="D824" i="8" s="1"/>
  <c r="E824" i="8"/>
  <c r="F824" i="8"/>
  <c r="F825" i="8"/>
  <c r="C825" i="8"/>
  <c r="D825" i="8" s="1"/>
  <c r="E825" i="8"/>
  <c r="C826" i="8"/>
  <c r="D826" i="8" s="1"/>
  <c r="E826" i="8"/>
  <c r="F826" i="8"/>
  <c r="D844" i="4" l="1"/>
  <c r="I844" i="4" s="1"/>
  <c r="J844" i="4" s="1"/>
  <c r="B844" i="7" s="1"/>
  <c r="B844" i="8" s="1"/>
  <c r="C844" i="4"/>
  <c r="B844" i="4"/>
  <c r="C843" i="4"/>
  <c r="D843" i="4"/>
  <c r="I843" i="4" s="1"/>
  <c r="J843" i="4" s="1"/>
  <c r="B843" i="7" s="1"/>
  <c r="B843" i="8" s="1"/>
  <c r="B843" i="4"/>
  <c r="D842" i="4"/>
  <c r="I842" i="4" s="1"/>
  <c r="J842" i="4" s="1"/>
  <c r="B842" i="7" s="1"/>
  <c r="B842" i="8" s="1"/>
  <c r="C842" i="4"/>
  <c r="B842" i="4"/>
  <c r="C841" i="4"/>
  <c r="D841" i="4"/>
  <c r="I841" i="4" s="1"/>
  <c r="J841" i="4" s="1"/>
  <c r="B841" i="7" s="1"/>
  <c r="B841" i="8" s="1"/>
  <c r="B841" i="4"/>
  <c r="D840" i="4"/>
  <c r="I840" i="4" s="1"/>
  <c r="J840" i="4" s="1"/>
  <c r="B840" i="7" s="1"/>
  <c r="B840" i="8" s="1"/>
  <c r="C840" i="4"/>
  <c r="B840" i="4"/>
  <c r="C839" i="4"/>
  <c r="D839" i="4"/>
  <c r="I839" i="4" s="1"/>
  <c r="J839" i="4" s="1"/>
  <c r="B839" i="7" s="1"/>
  <c r="B839" i="8" s="1"/>
  <c r="B839" i="4"/>
  <c r="D838" i="4"/>
  <c r="I838" i="4" s="1"/>
  <c r="J838" i="4" s="1"/>
  <c r="B838" i="7" s="1"/>
  <c r="B838" i="8" s="1"/>
  <c r="C838" i="4"/>
  <c r="B838" i="4"/>
  <c r="A862" i="2"/>
  <c r="A861" i="2"/>
  <c r="A860" i="2"/>
  <c r="A859" i="2"/>
  <c r="A858" i="2"/>
  <c r="A857" i="2"/>
  <c r="A856" i="2"/>
  <c r="B855" i="2"/>
  <c r="B846" i="7"/>
  <c r="C846" i="8" s="1"/>
  <c r="B846" i="4"/>
  <c r="B846" i="3"/>
  <c r="A847" i="7"/>
  <c r="A847" i="8" s="1"/>
  <c r="A847" i="3"/>
  <c r="A847" i="4" s="1"/>
  <c r="A848" i="7"/>
  <c r="A848" i="8" s="1"/>
  <c r="A848" i="3"/>
  <c r="A848" i="4" s="1"/>
  <c r="A849" i="7"/>
  <c r="A849" i="8" s="1"/>
  <c r="A849" i="3"/>
  <c r="A849" i="4" s="1"/>
  <c r="A850" i="7"/>
  <c r="A850" i="8" s="1"/>
  <c r="A850" i="3"/>
  <c r="A850" i="4" s="1"/>
  <c r="A851" i="7"/>
  <c r="A851" i="8" s="1"/>
  <c r="A851" i="3"/>
  <c r="A851" i="4" s="1"/>
  <c r="A852" i="7"/>
  <c r="A852" i="8" s="1"/>
  <c r="A852" i="3"/>
  <c r="A852" i="4" s="1"/>
  <c r="A853" i="7"/>
  <c r="A853" i="8" s="1"/>
  <c r="A853" i="3"/>
  <c r="A853" i="4" s="1"/>
  <c r="F829" i="8"/>
  <c r="C829" i="8"/>
  <c r="D829" i="8" s="1"/>
  <c r="E829" i="8"/>
  <c r="C830" i="8"/>
  <c r="D830" i="8" s="1"/>
  <c r="E830" i="8"/>
  <c r="F830" i="8"/>
  <c r="F831" i="8"/>
  <c r="C831" i="8"/>
  <c r="D831" i="8" s="1"/>
  <c r="E831" i="8"/>
  <c r="C832" i="8"/>
  <c r="D832" i="8" s="1"/>
  <c r="E832" i="8"/>
  <c r="F832" i="8"/>
  <c r="F833" i="8"/>
  <c r="C833" i="8"/>
  <c r="D833" i="8" s="1"/>
  <c r="E833" i="8"/>
  <c r="C834" i="8"/>
  <c r="D834" i="8" s="1"/>
  <c r="E834" i="8"/>
  <c r="F834" i="8"/>
  <c r="F835" i="8"/>
  <c r="C835" i="8"/>
  <c r="D835" i="8" s="1"/>
  <c r="E835" i="8"/>
  <c r="C853" i="4" l="1"/>
  <c r="D853" i="4"/>
  <c r="I853" i="4" s="1"/>
  <c r="J853" i="4" s="1"/>
  <c r="B853" i="7" s="1"/>
  <c r="B853" i="8" s="1"/>
  <c r="B853" i="4"/>
  <c r="D852" i="4"/>
  <c r="I852" i="4" s="1"/>
  <c r="J852" i="4" s="1"/>
  <c r="B852" i="7" s="1"/>
  <c r="B852" i="8" s="1"/>
  <c r="C852" i="4"/>
  <c r="B852" i="4"/>
  <c r="C851" i="4"/>
  <c r="B851" i="4"/>
  <c r="D851" i="4"/>
  <c r="I851" i="4" s="1"/>
  <c r="J851" i="4" s="1"/>
  <c r="B851" i="7" s="1"/>
  <c r="B851" i="8" s="1"/>
  <c r="D850" i="4"/>
  <c r="I850" i="4" s="1"/>
  <c r="J850" i="4" s="1"/>
  <c r="B850" i="7" s="1"/>
  <c r="B850" i="8" s="1"/>
  <c r="C850" i="4"/>
  <c r="B850" i="4"/>
  <c r="C849" i="4"/>
  <c r="D849" i="4"/>
  <c r="I849" i="4" s="1"/>
  <c r="J849" i="4" s="1"/>
  <c r="B849" i="7" s="1"/>
  <c r="B849" i="8" s="1"/>
  <c r="B849" i="4"/>
  <c r="D848" i="4"/>
  <c r="I848" i="4" s="1"/>
  <c r="J848" i="4" s="1"/>
  <c r="B848" i="7" s="1"/>
  <c r="B848" i="8" s="1"/>
  <c r="C848" i="4"/>
  <c r="B848" i="4"/>
  <c r="C847" i="4"/>
  <c r="D847" i="4"/>
  <c r="I847" i="4" s="1"/>
  <c r="J847" i="4" s="1"/>
  <c r="B847" i="7" s="1"/>
  <c r="B847" i="8" s="1"/>
  <c r="B847" i="4"/>
  <c r="A871" i="2"/>
  <c r="A870" i="2"/>
  <c r="A869" i="2"/>
  <c r="A868" i="2"/>
  <c r="A867" i="2"/>
  <c r="A866" i="2"/>
  <c r="A865" i="2"/>
  <c r="B864" i="2"/>
  <c r="B855" i="7"/>
  <c r="C855" i="8" s="1"/>
  <c r="B855" i="4"/>
  <c r="B855" i="3"/>
  <c r="A856" i="7"/>
  <c r="A856" i="8" s="1"/>
  <c r="A856" i="3"/>
  <c r="A856" i="4" s="1"/>
  <c r="A857" i="7"/>
  <c r="A857" i="8" s="1"/>
  <c r="A857" i="3"/>
  <c r="A857" i="4" s="1"/>
  <c r="A858" i="7"/>
  <c r="A858" i="8" s="1"/>
  <c r="A858" i="3"/>
  <c r="A858" i="4" s="1"/>
  <c r="A859" i="7"/>
  <c r="A859" i="8" s="1"/>
  <c r="A859" i="3"/>
  <c r="A859" i="4" s="1"/>
  <c r="A860" i="7"/>
  <c r="A860" i="8" s="1"/>
  <c r="A860" i="3"/>
  <c r="A860" i="4" s="1"/>
  <c r="A861" i="7"/>
  <c r="A861" i="8" s="1"/>
  <c r="A861" i="3"/>
  <c r="A861" i="4" s="1"/>
  <c r="A862" i="7"/>
  <c r="A862" i="8" s="1"/>
  <c r="A862" i="3"/>
  <c r="A862" i="4" s="1"/>
  <c r="C838" i="8"/>
  <c r="D838" i="8" s="1"/>
  <c r="E838" i="8"/>
  <c r="F838" i="8"/>
  <c r="F839" i="8"/>
  <c r="C839" i="8"/>
  <c r="D839" i="8" s="1"/>
  <c r="E839" i="8"/>
  <c r="C840" i="8"/>
  <c r="D840" i="8" s="1"/>
  <c r="E840" i="8"/>
  <c r="F840" i="8"/>
  <c r="F841" i="8"/>
  <c r="C841" i="8"/>
  <c r="D841" i="8" s="1"/>
  <c r="E841" i="8"/>
  <c r="C842" i="8"/>
  <c r="D842" i="8" s="1"/>
  <c r="E842" i="8"/>
  <c r="F842" i="8"/>
  <c r="F843" i="8"/>
  <c r="C843" i="8"/>
  <c r="D843" i="8" s="1"/>
  <c r="E843" i="8"/>
  <c r="C844" i="8"/>
  <c r="D844" i="8" s="1"/>
  <c r="E844" i="8"/>
  <c r="F844" i="8"/>
  <c r="D862" i="4" l="1"/>
  <c r="I862" i="4" s="1"/>
  <c r="J862" i="4" s="1"/>
  <c r="B862" i="7" s="1"/>
  <c r="B862" i="8" s="1"/>
  <c r="C862" i="4"/>
  <c r="B862" i="4"/>
  <c r="C861" i="4"/>
  <c r="B861" i="4"/>
  <c r="D861" i="4"/>
  <c r="I861" i="4" s="1"/>
  <c r="J861" i="4" s="1"/>
  <c r="B861" i="7" s="1"/>
  <c r="B861" i="8" s="1"/>
  <c r="D860" i="4"/>
  <c r="I860" i="4" s="1"/>
  <c r="J860" i="4" s="1"/>
  <c r="B860" i="7" s="1"/>
  <c r="B860" i="8" s="1"/>
  <c r="C860" i="4"/>
  <c r="B860" i="4"/>
  <c r="C859" i="4"/>
  <c r="D859" i="4"/>
  <c r="I859" i="4" s="1"/>
  <c r="J859" i="4" s="1"/>
  <c r="B859" i="7" s="1"/>
  <c r="B859" i="8" s="1"/>
  <c r="B859" i="4"/>
  <c r="D858" i="4"/>
  <c r="I858" i="4" s="1"/>
  <c r="J858" i="4" s="1"/>
  <c r="B858" i="7" s="1"/>
  <c r="B858" i="8" s="1"/>
  <c r="C858" i="4"/>
  <c r="B858" i="4"/>
  <c r="C857" i="4"/>
  <c r="B857" i="4"/>
  <c r="D857" i="4"/>
  <c r="I857" i="4" s="1"/>
  <c r="J857" i="4" s="1"/>
  <c r="B857" i="7" s="1"/>
  <c r="B857" i="8" s="1"/>
  <c r="D856" i="4"/>
  <c r="I856" i="4" s="1"/>
  <c r="J856" i="4" s="1"/>
  <c r="B856" i="7" s="1"/>
  <c r="B856" i="8" s="1"/>
  <c r="C856" i="4"/>
  <c r="B856" i="4"/>
  <c r="A880" i="2"/>
  <c r="A879" i="2"/>
  <c r="A878" i="2"/>
  <c r="A877" i="2"/>
  <c r="A876" i="2"/>
  <c r="A875" i="2"/>
  <c r="A874" i="2"/>
  <c r="B873" i="2"/>
  <c r="B864" i="7"/>
  <c r="C864" i="8" s="1"/>
  <c r="B864" i="4"/>
  <c r="B864" i="3"/>
  <c r="A865" i="7"/>
  <c r="A865" i="8" s="1"/>
  <c r="A865" i="3"/>
  <c r="A865" i="4" s="1"/>
  <c r="A866" i="7"/>
  <c r="A866" i="8" s="1"/>
  <c r="A866" i="3"/>
  <c r="A866" i="4" s="1"/>
  <c r="A867" i="7"/>
  <c r="A867" i="8" s="1"/>
  <c r="A867" i="3"/>
  <c r="A867" i="4" s="1"/>
  <c r="A868" i="7"/>
  <c r="A868" i="8" s="1"/>
  <c r="A868" i="3"/>
  <c r="A868" i="4" s="1"/>
  <c r="A869" i="7"/>
  <c r="A869" i="8" s="1"/>
  <c r="A869" i="3"/>
  <c r="A869" i="4" s="1"/>
  <c r="A870" i="7"/>
  <c r="A870" i="8" s="1"/>
  <c r="A870" i="3"/>
  <c r="A870" i="4" s="1"/>
  <c r="A871" i="7"/>
  <c r="A871" i="8" s="1"/>
  <c r="A871" i="3"/>
  <c r="A871" i="4" s="1"/>
  <c r="F847" i="8"/>
  <c r="C847" i="8"/>
  <c r="D847" i="8" s="1"/>
  <c r="E847" i="8"/>
  <c r="C848" i="8"/>
  <c r="D848" i="8" s="1"/>
  <c r="E848" i="8"/>
  <c r="F848" i="8"/>
  <c r="F849" i="8"/>
  <c r="C849" i="8"/>
  <c r="D849" i="8" s="1"/>
  <c r="E849" i="8"/>
  <c r="C850" i="8"/>
  <c r="D850" i="8" s="1"/>
  <c r="E850" i="8"/>
  <c r="F850" i="8"/>
  <c r="F851" i="8"/>
  <c r="C851" i="8"/>
  <c r="D851" i="8" s="1"/>
  <c r="E851" i="8"/>
  <c r="C852" i="8"/>
  <c r="D852" i="8" s="1"/>
  <c r="E852" i="8"/>
  <c r="F852" i="8"/>
  <c r="F853" i="8"/>
  <c r="C853" i="8"/>
  <c r="D853" i="8" s="1"/>
  <c r="E853" i="8"/>
  <c r="D871" i="4" l="1"/>
  <c r="I871" i="4" s="1"/>
  <c r="J871" i="4" s="1"/>
  <c r="B871" i="7" s="1"/>
  <c r="B871" i="8" s="1"/>
  <c r="C871" i="4"/>
  <c r="B871" i="4"/>
  <c r="D870" i="4"/>
  <c r="I870" i="4" s="1"/>
  <c r="J870" i="4" s="1"/>
  <c r="B870" i="7" s="1"/>
  <c r="B870" i="8" s="1"/>
  <c r="C870" i="4"/>
  <c r="B870" i="4"/>
  <c r="D869" i="4"/>
  <c r="I869" i="4" s="1"/>
  <c r="J869" i="4" s="1"/>
  <c r="B869" i="7" s="1"/>
  <c r="B869" i="8" s="1"/>
  <c r="C869" i="4"/>
  <c r="B869" i="4"/>
  <c r="D868" i="4"/>
  <c r="I868" i="4" s="1"/>
  <c r="J868" i="4" s="1"/>
  <c r="B868" i="7" s="1"/>
  <c r="B868" i="8" s="1"/>
  <c r="C868" i="4"/>
  <c r="B868" i="4"/>
  <c r="D867" i="4"/>
  <c r="I867" i="4" s="1"/>
  <c r="J867" i="4" s="1"/>
  <c r="B867" i="7" s="1"/>
  <c r="B867" i="8" s="1"/>
  <c r="C867" i="4"/>
  <c r="B867" i="4"/>
  <c r="D866" i="4"/>
  <c r="I866" i="4" s="1"/>
  <c r="J866" i="4" s="1"/>
  <c r="B866" i="7" s="1"/>
  <c r="B866" i="8" s="1"/>
  <c r="C866" i="4"/>
  <c r="B866" i="4"/>
  <c r="D865" i="4"/>
  <c r="I865" i="4" s="1"/>
  <c r="J865" i="4" s="1"/>
  <c r="B865" i="7" s="1"/>
  <c r="B865" i="8" s="1"/>
  <c r="C865" i="4"/>
  <c r="B865" i="4"/>
  <c r="A889" i="2"/>
  <c r="A888" i="2"/>
  <c r="A887" i="2"/>
  <c r="A886" i="2"/>
  <c r="A885" i="2"/>
  <c r="A884" i="2"/>
  <c r="A883" i="2"/>
  <c r="B882" i="2"/>
  <c r="B873" i="7"/>
  <c r="C873" i="8" s="1"/>
  <c r="B873" i="4"/>
  <c r="B873" i="3"/>
  <c r="A874" i="7"/>
  <c r="A874" i="8" s="1"/>
  <c r="A874" i="3"/>
  <c r="A874" i="4" s="1"/>
  <c r="A875" i="7"/>
  <c r="A875" i="8" s="1"/>
  <c r="A875" i="3"/>
  <c r="A875" i="4" s="1"/>
  <c r="A876" i="7"/>
  <c r="A876" i="8" s="1"/>
  <c r="A876" i="3"/>
  <c r="A876" i="4" s="1"/>
  <c r="A877" i="7"/>
  <c r="A877" i="8" s="1"/>
  <c r="A877" i="3"/>
  <c r="A877" i="4" s="1"/>
  <c r="A878" i="7"/>
  <c r="A878" i="8" s="1"/>
  <c r="A878" i="3"/>
  <c r="A878" i="4" s="1"/>
  <c r="A879" i="7"/>
  <c r="A879" i="8" s="1"/>
  <c r="A879" i="3"/>
  <c r="A879" i="4" s="1"/>
  <c r="A880" i="7"/>
  <c r="A880" i="8" s="1"/>
  <c r="A880" i="3"/>
  <c r="A880" i="4" s="1"/>
  <c r="C856" i="8"/>
  <c r="D856" i="8" s="1"/>
  <c r="E856" i="8"/>
  <c r="F856" i="8"/>
  <c r="F857" i="8"/>
  <c r="C857" i="8"/>
  <c r="D857" i="8" s="1"/>
  <c r="E857" i="8"/>
  <c r="C858" i="8"/>
  <c r="D858" i="8" s="1"/>
  <c r="E858" i="8"/>
  <c r="F858" i="8"/>
  <c r="F859" i="8"/>
  <c r="C859" i="8"/>
  <c r="D859" i="8" s="1"/>
  <c r="E859" i="8"/>
  <c r="C860" i="8"/>
  <c r="D860" i="8" s="1"/>
  <c r="E860" i="8"/>
  <c r="F860" i="8"/>
  <c r="F861" i="8"/>
  <c r="C861" i="8"/>
  <c r="D861" i="8" s="1"/>
  <c r="E861" i="8"/>
  <c r="C862" i="8"/>
  <c r="D862" i="8" s="1"/>
  <c r="E862" i="8"/>
  <c r="F862" i="8"/>
  <c r="D880" i="4" l="1"/>
  <c r="I880" i="4" s="1"/>
  <c r="J880" i="4" s="1"/>
  <c r="B880" i="7" s="1"/>
  <c r="B880" i="8" s="1"/>
  <c r="C880" i="4"/>
  <c r="B880" i="4"/>
  <c r="D879" i="4"/>
  <c r="I879" i="4" s="1"/>
  <c r="J879" i="4" s="1"/>
  <c r="B879" i="7" s="1"/>
  <c r="B879" i="8" s="1"/>
  <c r="C879" i="4"/>
  <c r="B879" i="4"/>
  <c r="D878" i="4"/>
  <c r="I878" i="4" s="1"/>
  <c r="J878" i="4" s="1"/>
  <c r="B878" i="7" s="1"/>
  <c r="B878" i="8" s="1"/>
  <c r="C878" i="4"/>
  <c r="B878" i="4"/>
  <c r="D877" i="4"/>
  <c r="I877" i="4" s="1"/>
  <c r="J877" i="4" s="1"/>
  <c r="B877" i="7" s="1"/>
  <c r="B877" i="8" s="1"/>
  <c r="C877" i="4"/>
  <c r="B877" i="4"/>
  <c r="D876" i="4"/>
  <c r="I876" i="4" s="1"/>
  <c r="J876" i="4" s="1"/>
  <c r="B876" i="7" s="1"/>
  <c r="B876" i="8" s="1"/>
  <c r="C876" i="4"/>
  <c r="B876" i="4"/>
  <c r="D875" i="4"/>
  <c r="I875" i="4" s="1"/>
  <c r="J875" i="4" s="1"/>
  <c r="B875" i="7" s="1"/>
  <c r="B875" i="8" s="1"/>
  <c r="C875" i="4"/>
  <c r="B875" i="4"/>
  <c r="D874" i="4"/>
  <c r="I874" i="4" s="1"/>
  <c r="J874" i="4" s="1"/>
  <c r="B874" i="7" s="1"/>
  <c r="B874" i="8" s="1"/>
  <c r="C874" i="4"/>
  <c r="B874" i="4"/>
  <c r="A898" i="2"/>
  <c r="A897" i="2"/>
  <c r="A896" i="2"/>
  <c r="A895" i="2"/>
  <c r="A894" i="2"/>
  <c r="A893" i="2"/>
  <c r="A892" i="2"/>
  <c r="B891" i="2"/>
  <c r="B882" i="7"/>
  <c r="C882" i="8" s="1"/>
  <c r="B882" i="4"/>
  <c r="B882" i="3"/>
  <c r="A883" i="7"/>
  <c r="A883" i="8" s="1"/>
  <c r="A883" i="3"/>
  <c r="A883" i="4" s="1"/>
  <c r="A884" i="7"/>
  <c r="A884" i="8" s="1"/>
  <c r="A884" i="3"/>
  <c r="A884" i="4" s="1"/>
  <c r="A885" i="7"/>
  <c r="A885" i="8" s="1"/>
  <c r="A885" i="3"/>
  <c r="A885" i="4" s="1"/>
  <c r="A886" i="7"/>
  <c r="A886" i="8" s="1"/>
  <c r="A886" i="3"/>
  <c r="A886" i="4" s="1"/>
  <c r="A887" i="7"/>
  <c r="A887" i="8" s="1"/>
  <c r="A887" i="3"/>
  <c r="A887" i="4" s="1"/>
  <c r="A888" i="7"/>
  <c r="A888" i="8" s="1"/>
  <c r="A888" i="3"/>
  <c r="A888" i="4" s="1"/>
  <c r="A889" i="7"/>
  <c r="A889" i="8" s="1"/>
  <c r="A889" i="3"/>
  <c r="A889" i="4" s="1"/>
  <c r="F865" i="8"/>
  <c r="C865" i="8"/>
  <c r="D865" i="8" s="1"/>
  <c r="E865" i="8"/>
  <c r="C866" i="8"/>
  <c r="D866" i="8" s="1"/>
  <c r="E866" i="8"/>
  <c r="F866" i="8"/>
  <c r="F867" i="8"/>
  <c r="C867" i="8"/>
  <c r="D867" i="8" s="1"/>
  <c r="E867" i="8"/>
  <c r="C868" i="8"/>
  <c r="D868" i="8" s="1"/>
  <c r="E868" i="8"/>
  <c r="F868" i="8"/>
  <c r="F869" i="8"/>
  <c r="C869" i="8"/>
  <c r="D869" i="8" s="1"/>
  <c r="E869" i="8"/>
  <c r="C870" i="8"/>
  <c r="D870" i="8" s="1"/>
  <c r="E870" i="8"/>
  <c r="F870" i="8"/>
  <c r="F871" i="8"/>
  <c r="C871" i="8"/>
  <c r="D871" i="8" s="1"/>
  <c r="E871" i="8"/>
  <c r="D889" i="4" l="1"/>
  <c r="I889" i="4" s="1"/>
  <c r="J889" i="4" s="1"/>
  <c r="B889" i="7" s="1"/>
  <c r="B889" i="8" s="1"/>
  <c r="C889" i="4"/>
  <c r="B889" i="4"/>
  <c r="D888" i="4"/>
  <c r="I888" i="4" s="1"/>
  <c r="J888" i="4" s="1"/>
  <c r="B888" i="7" s="1"/>
  <c r="B888" i="8" s="1"/>
  <c r="C888" i="4"/>
  <c r="B888" i="4"/>
  <c r="D887" i="4"/>
  <c r="I887" i="4" s="1"/>
  <c r="J887" i="4" s="1"/>
  <c r="B887" i="7" s="1"/>
  <c r="B887" i="8" s="1"/>
  <c r="C887" i="4"/>
  <c r="B887" i="4"/>
  <c r="D886" i="4"/>
  <c r="I886" i="4" s="1"/>
  <c r="J886" i="4" s="1"/>
  <c r="B886" i="7" s="1"/>
  <c r="B886" i="8" s="1"/>
  <c r="C886" i="4"/>
  <c r="B886" i="4"/>
  <c r="D885" i="4"/>
  <c r="I885" i="4" s="1"/>
  <c r="J885" i="4" s="1"/>
  <c r="B885" i="7" s="1"/>
  <c r="B885" i="8" s="1"/>
  <c r="C885" i="4"/>
  <c r="B885" i="4"/>
  <c r="D884" i="4"/>
  <c r="I884" i="4" s="1"/>
  <c r="J884" i="4" s="1"/>
  <c r="B884" i="7" s="1"/>
  <c r="B884" i="8" s="1"/>
  <c r="C884" i="4"/>
  <c r="B884" i="4"/>
  <c r="D883" i="4"/>
  <c r="I883" i="4" s="1"/>
  <c r="J883" i="4" s="1"/>
  <c r="B883" i="7" s="1"/>
  <c r="B883" i="8" s="1"/>
  <c r="C883" i="4"/>
  <c r="B883" i="4"/>
  <c r="A907" i="2"/>
  <c r="A906" i="2"/>
  <c r="A905" i="2"/>
  <c r="A904" i="2"/>
  <c r="A903" i="2"/>
  <c r="A902" i="2"/>
  <c r="A901" i="2"/>
  <c r="B900" i="2"/>
  <c r="B891" i="7"/>
  <c r="C891" i="8" s="1"/>
  <c r="B891" i="4"/>
  <c r="B891" i="3"/>
  <c r="A892" i="7"/>
  <c r="A892" i="8" s="1"/>
  <c r="A892" i="3"/>
  <c r="A892" i="4" s="1"/>
  <c r="A893" i="7"/>
  <c r="A893" i="8" s="1"/>
  <c r="A893" i="3"/>
  <c r="A893" i="4" s="1"/>
  <c r="A894" i="7"/>
  <c r="A894" i="8" s="1"/>
  <c r="A894" i="3"/>
  <c r="A894" i="4" s="1"/>
  <c r="A895" i="7"/>
  <c r="A895" i="8" s="1"/>
  <c r="A895" i="3"/>
  <c r="A895" i="4" s="1"/>
  <c r="A896" i="7"/>
  <c r="A896" i="8" s="1"/>
  <c r="A896" i="3"/>
  <c r="A896" i="4" s="1"/>
  <c r="A897" i="7"/>
  <c r="A897" i="8" s="1"/>
  <c r="A897" i="3"/>
  <c r="A897" i="4" s="1"/>
  <c r="A898" i="7"/>
  <c r="A898" i="8" s="1"/>
  <c r="A898" i="3"/>
  <c r="A898" i="4" s="1"/>
  <c r="F874" i="8"/>
  <c r="C874" i="8"/>
  <c r="D874" i="8" s="1"/>
  <c r="E874" i="8"/>
  <c r="F875" i="8"/>
  <c r="E875" i="8"/>
  <c r="C875" i="8"/>
  <c r="D875" i="8" s="1"/>
  <c r="F876" i="8"/>
  <c r="C876" i="8"/>
  <c r="D876" i="8" s="1"/>
  <c r="E876" i="8"/>
  <c r="F877" i="8"/>
  <c r="C877" i="8"/>
  <c r="D877" i="8" s="1"/>
  <c r="E877" i="8"/>
  <c r="F878" i="8"/>
  <c r="C878" i="8"/>
  <c r="D878" i="8" s="1"/>
  <c r="E878" i="8"/>
  <c r="E879" i="8"/>
  <c r="F879" i="8"/>
  <c r="C879" i="8"/>
  <c r="D879" i="8" s="1"/>
  <c r="C880" i="8"/>
  <c r="D880" i="8" s="1"/>
  <c r="E880" i="8"/>
  <c r="F880" i="8"/>
  <c r="D898" i="4" l="1"/>
  <c r="I898" i="4" s="1"/>
  <c r="J898" i="4" s="1"/>
  <c r="B898" i="7" s="1"/>
  <c r="B898" i="8" s="1"/>
  <c r="C898" i="4"/>
  <c r="B898" i="4"/>
  <c r="D897" i="4"/>
  <c r="I897" i="4" s="1"/>
  <c r="J897" i="4" s="1"/>
  <c r="B897" i="7" s="1"/>
  <c r="B897" i="8" s="1"/>
  <c r="C897" i="4"/>
  <c r="B897" i="4"/>
  <c r="D896" i="4"/>
  <c r="I896" i="4" s="1"/>
  <c r="J896" i="4" s="1"/>
  <c r="B896" i="7" s="1"/>
  <c r="B896" i="8" s="1"/>
  <c r="C896" i="4"/>
  <c r="B896" i="4"/>
  <c r="D895" i="4"/>
  <c r="I895" i="4" s="1"/>
  <c r="J895" i="4" s="1"/>
  <c r="B895" i="7" s="1"/>
  <c r="B895" i="8" s="1"/>
  <c r="C895" i="4"/>
  <c r="B895" i="4"/>
  <c r="D894" i="4"/>
  <c r="I894" i="4" s="1"/>
  <c r="J894" i="4" s="1"/>
  <c r="B894" i="7" s="1"/>
  <c r="B894" i="8" s="1"/>
  <c r="C894" i="4"/>
  <c r="B894" i="4"/>
  <c r="D893" i="4"/>
  <c r="I893" i="4" s="1"/>
  <c r="J893" i="4" s="1"/>
  <c r="B893" i="7" s="1"/>
  <c r="B893" i="8" s="1"/>
  <c r="C893" i="4"/>
  <c r="B893" i="4"/>
  <c r="D892" i="4"/>
  <c r="I892" i="4" s="1"/>
  <c r="J892" i="4" s="1"/>
  <c r="B892" i="7" s="1"/>
  <c r="B892" i="8" s="1"/>
  <c r="C892" i="4"/>
  <c r="B892" i="4"/>
  <c r="A916" i="2"/>
  <c r="A915" i="2"/>
  <c r="A914" i="2"/>
  <c r="A913" i="2"/>
  <c r="A912" i="2"/>
  <c r="A911" i="2"/>
  <c r="A910" i="2"/>
  <c r="B909" i="2"/>
  <c r="B900" i="7"/>
  <c r="C900" i="8" s="1"/>
  <c r="B900" i="4"/>
  <c r="B900" i="3"/>
  <c r="A901" i="7"/>
  <c r="A901" i="8" s="1"/>
  <c r="A901" i="3"/>
  <c r="A901" i="4" s="1"/>
  <c r="A902" i="7"/>
  <c r="A902" i="8" s="1"/>
  <c r="A902" i="3"/>
  <c r="A902" i="4" s="1"/>
  <c r="A903" i="7"/>
  <c r="A903" i="8" s="1"/>
  <c r="A903" i="3"/>
  <c r="A903" i="4" s="1"/>
  <c r="A904" i="7"/>
  <c r="A904" i="8" s="1"/>
  <c r="A904" i="3"/>
  <c r="A904" i="4" s="1"/>
  <c r="A905" i="7"/>
  <c r="A905" i="8" s="1"/>
  <c r="A905" i="3"/>
  <c r="A905" i="4" s="1"/>
  <c r="A906" i="7"/>
  <c r="A906" i="8" s="1"/>
  <c r="A906" i="3"/>
  <c r="A906" i="4" s="1"/>
  <c r="A907" i="7"/>
  <c r="A907" i="8" s="1"/>
  <c r="A907" i="3"/>
  <c r="A907" i="4" s="1"/>
  <c r="E883" i="8"/>
  <c r="F883" i="8"/>
  <c r="C883" i="8"/>
  <c r="D883" i="8" s="1"/>
  <c r="F884" i="8"/>
  <c r="C884" i="8"/>
  <c r="D884" i="8" s="1"/>
  <c r="E884" i="8"/>
  <c r="F885" i="8"/>
  <c r="C885" i="8"/>
  <c r="D885" i="8" s="1"/>
  <c r="E885" i="8"/>
  <c r="C886" i="8"/>
  <c r="D886" i="8" s="1"/>
  <c r="E886" i="8"/>
  <c r="F886" i="8"/>
  <c r="F887" i="8"/>
  <c r="C887" i="8"/>
  <c r="D887" i="8" s="1"/>
  <c r="E887" i="8"/>
  <c r="F888" i="8"/>
  <c r="C888" i="8"/>
  <c r="D888" i="8" s="1"/>
  <c r="E888" i="8"/>
  <c r="F889" i="8"/>
  <c r="C889" i="8"/>
  <c r="D889" i="8" s="1"/>
  <c r="E889" i="8"/>
  <c r="D907" i="4" l="1"/>
  <c r="I907" i="4" s="1"/>
  <c r="J907" i="4" s="1"/>
  <c r="B907" i="7" s="1"/>
  <c r="B907" i="8" s="1"/>
  <c r="C907" i="4"/>
  <c r="B907" i="4"/>
  <c r="D906" i="4"/>
  <c r="I906" i="4" s="1"/>
  <c r="J906" i="4" s="1"/>
  <c r="B906" i="7" s="1"/>
  <c r="B906" i="8" s="1"/>
  <c r="C906" i="4"/>
  <c r="B906" i="4"/>
  <c r="D905" i="4"/>
  <c r="I905" i="4" s="1"/>
  <c r="J905" i="4" s="1"/>
  <c r="B905" i="7" s="1"/>
  <c r="B905" i="8" s="1"/>
  <c r="C905" i="4"/>
  <c r="B905" i="4"/>
  <c r="D904" i="4"/>
  <c r="I904" i="4" s="1"/>
  <c r="J904" i="4" s="1"/>
  <c r="B904" i="7" s="1"/>
  <c r="B904" i="8" s="1"/>
  <c r="C904" i="4"/>
  <c r="B904" i="4"/>
  <c r="D903" i="4"/>
  <c r="I903" i="4" s="1"/>
  <c r="J903" i="4" s="1"/>
  <c r="B903" i="7" s="1"/>
  <c r="B903" i="8" s="1"/>
  <c r="C903" i="4"/>
  <c r="B903" i="4"/>
  <c r="D902" i="4"/>
  <c r="I902" i="4" s="1"/>
  <c r="J902" i="4" s="1"/>
  <c r="B902" i="7" s="1"/>
  <c r="B902" i="8" s="1"/>
  <c r="C902" i="4"/>
  <c r="B902" i="4"/>
  <c r="D901" i="4"/>
  <c r="I901" i="4" s="1"/>
  <c r="J901" i="4" s="1"/>
  <c r="B901" i="7" s="1"/>
  <c r="B901" i="8" s="1"/>
  <c r="C901" i="4"/>
  <c r="B901" i="4"/>
  <c r="A925" i="2"/>
  <c r="A924" i="2"/>
  <c r="A923" i="2"/>
  <c r="A922" i="2"/>
  <c r="A921" i="2"/>
  <c r="A920" i="2"/>
  <c r="A919" i="2"/>
  <c r="B918" i="2"/>
  <c r="B909" i="7"/>
  <c r="C909" i="8" s="1"/>
  <c r="B909" i="4"/>
  <c r="B909" i="3"/>
  <c r="A910" i="7"/>
  <c r="A910" i="8" s="1"/>
  <c r="A910" i="3"/>
  <c r="A910" i="4" s="1"/>
  <c r="A911" i="7"/>
  <c r="A911" i="8" s="1"/>
  <c r="A911" i="3"/>
  <c r="A911" i="4" s="1"/>
  <c r="A912" i="7"/>
  <c r="A912" i="8" s="1"/>
  <c r="A912" i="3"/>
  <c r="A912" i="4" s="1"/>
  <c r="A913" i="7"/>
  <c r="A913" i="8" s="1"/>
  <c r="A913" i="3"/>
  <c r="A913" i="4" s="1"/>
  <c r="A914" i="7"/>
  <c r="A914" i="8" s="1"/>
  <c r="A914" i="3"/>
  <c r="A914" i="4" s="1"/>
  <c r="A915" i="7"/>
  <c r="A915" i="8" s="1"/>
  <c r="A915" i="3"/>
  <c r="A915" i="4" s="1"/>
  <c r="A916" i="7"/>
  <c r="A916" i="8" s="1"/>
  <c r="A916" i="3"/>
  <c r="A916" i="4" s="1"/>
  <c r="C892" i="8"/>
  <c r="D892" i="8" s="1"/>
  <c r="E892" i="8"/>
  <c r="F892" i="8"/>
  <c r="F893" i="8"/>
  <c r="C893" i="8"/>
  <c r="D893" i="8" s="1"/>
  <c r="E893" i="8"/>
  <c r="F894" i="8"/>
  <c r="C894" i="8"/>
  <c r="D894" i="8" s="1"/>
  <c r="E894" i="8"/>
  <c r="F895" i="8"/>
  <c r="C895" i="8"/>
  <c r="D895" i="8" s="1"/>
  <c r="E895" i="8"/>
  <c r="C896" i="8"/>
  <c r="D896" i="8" s="1"/>
  <c r="E896" i="8"/>
  <c r="F896" i="8"/>
  <c r="E897" i="8"/>
  <c r="F897" i="8"/>
  <c r="C897" i="8"/>
  <c r="D897" i="8" s="1"/>
  <c r="F898" i="8"/>
  <c r="C898" i="8"/>
  <c r="D898" i="8" s="1"/>
  <c r="E898" i="8"/>
  <c r="D916" i="4" l="1"/>
  <c r="I916" i="4" s="1"/>
  <c r="J916" i="4" s="1"/>
  <c r="B916" i="7" s="1"/>
  <c r="B916" i="8" s="1"/>
  <c r="C916" i="4"/>
  <c r="B916" i="4"/>
  <c r="D915" i="4"/>
  <c r="I915" i="4" s="1"/>
  <c r="J915" i="4" s="1"/>
  <c r="B915" i="7" s="1"/>
  <c r="B915" i="8" s="1"/>
  <c r="C915" i="4"/>
  <c r="B915" i="4"/>
  <c r="D914" i="4"/>
  <c r="I914" i="4" s="1"/>
  <c r="J914" i="4" s="1"/>
  <c r="B914" i="7" s="1"/>
  <c r="B914" i="8" s="1"/>
  <c r="C914" i="4"/>
  <c r="B914" i="4"/>
  <c r="D913" i="4"/>
  <c r="I913" i="4" s="1"/>
  <c r="J913" i="4" s="1"/>
  <c r="B913" i="7" s="1"/>
  <c r="B913" i="8" s="1"/>
  <c r="C913" i="4"/>
  <c r="B913" i="4"/>
  <c r="D912" i="4"/>
  <c r="I912" i="4" s="1"/>
  <c r="J912" i="4" s="1"/>
  <c r="B912" i="7" s="1"/>
  <c r="B912" i="8" s="1"/>
  <c r="C912" i="4"/>
  <c r="B912" i="4"/>
  <c r="D911" i="4"/>
  <c r="I911" i="4" s="1"/>
  <c r="J911" i="4" s="1"/>
  <c r="B911" i="7" s="1"/>
  <c r="B911" i="8" s="1"/>
  <c r="C911" i="4"/>
  <c r="B911" i="4"/>
  <c r="D910" i="4"/>
  <c r="I910" i="4" s="1"/>
  <c r="J910" i="4" s="1"/>
  <c r="B910" i="7" s="1"/>
  <c r="B910" i="8" s="1"/>
  <c r="C910" i="4"/>
  <c r="B910" i="4"/>
  <c r="A934" i="2"/>
  <c r="A933" i="2"/>
  <c r="A932" i="2"/>
  <c r="A931" i="2"/>
  <c r="A930" i="2"/>
  <c r="A929" i="2"/>
  <c r="A928" i="2"/>
  <c r="B927" i="2"/>
  <c r="B918" i="7"/>
  <c r="C918" i="8" s="1"/>
  <c r="B918" i="4"/>
  <c r="B918" i="3"/>
  <c r="A919" i="7"/>
  <c r="A919" i="8" s="1"/>
  <c r="A919" i="3"/>
  <c r="A919" i="4" s="1"/>
  <c r="A920" i="7"/>
  <c r="A920" i="8" s="1"/>
  <c r="A920" i="3"/>
  <c r="A920" i="4" s="1"/>
  <c r="A921" i="7"/>
  <c r="A921" i="8" s="1"/>
  <c r="A921" i="3"/>
  <c r="A921" i="4" s="1"/>
  <c r="A922" i="7"/>
  <c r="A922" i="8" s="1"/>
  <c r="A922" i="3"/>
  <c r="A922" i="4" s="1"/>
  <c r="A923" i="7"/>
  <c r="A923" i="8" s="1"/>
  <c r="A923" i="3"/>
  <c r="A923" i="4" s="1"/>
  <c r="A924" i="7"/>
  <c r="A924" i="8" s="1"/>
  <c r="A924" i="3"/>
  <c r="A924" i="4" s="1"/>
  <c r="A925" i="7"/>
  <c r="A925" i="8" s="1"/>
  <c r="A925" i="3"/>
  <c r="A925" i="4" s="1"/>
  <c r="F901" i="8"/>
  <c r="C901" i="8"/>
  <c r="D901" i="8" s="1"/>
  <c r="E901" i="8"/>
  <c r="C902" i="8"/>
  <c r="D902" i="8" s="1"/>
  <c r="E902" i="8"/>
  <c r="F902" i="8"/>
  <c r="F903" i="8"/>
  <c r="C903" i="8"/>
  <c r="D903" i="8" s="1"/>
  <c r="E903" i="8"/>
  <c r="F904" i="8"/>
  <c r="C904" i="8"/>
  <c r="D904" i="8" s="1"/>
  <c r="E904" i="8"/>
  <c r="F905" i="8"/>
  <c r="C905" i="8"/>
  <c r="D905" i="8" s="1"/>
  <c r="E905" i="8"/>
  <c r="C906" i="8"/>
  <c r="D906" i="8" s="1"/>
  <c r="E906" i="8"/>
  <c r="F906" i="8"/>
  <c r="F907" i="8"/>
  <c r="C907" i="8"/>
  <c r="D907" i="8" s="1"/>
  <c r="E907" i="8"/>
  <c r="D925" i="4" l="1"/>
  <c r="I925" i="4" s="1"/>
  <c r="J925" i="4" s="1"/>
  <c r="B925" i="7" s="1"/>
  <c r="B925" i="8" s="1"/>
  <c r="C925" i="4"/>
  <c r="B925" i="4"/>
  <c r="D924" i="4"/>
  <c r="I924" i="4" s="1"/>
  <c r="J924" i="4" s="1"/>
  <c r="B924" i="7" s="1"/>
  <c r="B924" i="8" s="1"/>
  <c r="C924" i="4"/>
  <c r="B924" i="4"/>
  <c r="D923" i="4"/>
  <c r="I923" i="4" s="1"/>
  <c r="J923" i="4" s="1"/>
  <c r="B923" i="7" s="1"/>
  <c r="B923" i="8" s="1"/>
  <c r="C923" i="4"/>
  <c r="B923" i="4"/>
  <c r="D922" i="4"/>
  <c r="I922" i="4" s="1"/>
  <c r="J922" i="4" s="1"/>
  <c r="B922" i="7" s="1"/>
  <c r="B922" i="8" s="1"/>
  <c r="C922" i="4"/>
  <c r="B922" i="4"/>
  <c r="D921" i="4"/>
  <c r="I921" i="4" s="1"/>
  <c r="J921" i="4" s="1"/>
  <c r="B921" i="7" s="1"/>
  <c r="B921" i="8" s="1"/>
  <c r="C921" i="4"/>
  <c r="B921" i="4"/>
  <c r="D920" i="4"/>
  <c r="I920" i="4" s="1"/>
  <c r="J920" i="4" s="1"/>
  <c r="B920" i="7" s="1"/>
  <c r="B920" i="8" s="1"/>
  <c r="C920" i="4"/>
  <c r="B920" i="4"/>
  <c r="D919" i="4"/>
  <c r="I919" i="4" s="1"/>
  <c r="J919" i="4" s="1"/>
  <c r="B919" i="7" s="1"/>
  <c r="B919" i="8" s="1"/>
  <c r="C919" i="4"/>
  <c r="B919" i="4"/>
  <c r="A943" i="2"/>
  <c r="A942" i="2"/>
  <c r="A941" i="2"/>
  <c r="A940" i="2"/>
  <c r="A939" i="2"/>
  <c r="A938" i="2"/>
  <c r="A937" i="2"/>
  <c r="B936" i="2"/>
  <c r="B927" i="7"/>
  <c r="C927" i="8" s="1"/>
  <c r="B927" i="4"/>
  <c r="B927" i="3"/>
  <c r="A928" i="7"/>
  <c r="A928" i="8" s="1"/>
  <c r="A928" i="3"/>
  <c r="A928" i="4" s="1"/>
  <c r="A929" i="7"/>
  <c r="A929" i="8" s="1"/>
  <c r="A929" i="3"/>
  <c r="A929" i="4" s="1"/>
  <c r="A930" i="7"/>
  <c r="A930" i="8" s="1"/>
  <c r="A930" i="3"/>
  <c r="A930" i="4" s="1"/>
  <c r="A931" i="7"/>
  <c r="A931" i="8" s="1"/>
  <c r="A931" i="3"/>
  <c r="A931" i="4" s="1"/>
  <c r="A932" i="7"/>
  <c r="A932" i="8" s="1"/>
  <c r="A932" i="3"/>
  <c r="A932" i="4" s="1"/>
  <c r="A933" i="7"/>
  <c r="A933" i="8" s="1"/>
  <c r="A933" i="3"/>
  <c r="A933" i="4" s="1"/>
  <c r="A934" i="7"/>
  <c r="A934" i="8" s="1"/>
  <c r="A934" i="3"/>
  <c r="A934" i="4" s="1"/>
  <c r="F910" i="8"/>
  <c r="C910" i="8"/>
  <c r="D910" i="8" s="1"/>
  <c r="E910" i="8"/>
  <c r="F911" i="8"/>
  <c r="C911" i="8"/>
  <c r="D911" i="8" s="1"/>
  <c r="E911" i="8"/>
  <c r="E912" i="8"/>
  <c r="F912" i="8"/>
  <c r="C912" i="8"/>
  <c r="D912" i="8" s="1"/>
  <c r="F913" i="8"/>
  <c r="C913" i="8"/>
  <c r="D913" i="8" s="1"/>
  <c r="E913" i="8"/>
  <c r="F914" i="8"/>
  <c r="C914" i="8"/>
  <c r="D914" i="8" s="1"/>
  <c r="E914" i="8"/>
  <c r="F915" i="8"/>
  <c r="C915" i="8"/>
  <c r="D915" i="8" s="1"/>
  <c r="E915" i="8"/>
  <c r="E916" i="8"/>
  <c r="F916" i="8"/>
  <c r="C916" i="8"/>
  <c r="D916" i="8" s="1"/>
  <c r="C934" i="4" l="1"/>
  <c r="D934" i="4"/>
  <c r="I934" i="4" s="1"/>
  <c r="J934" i="4" s="1"/>
  <c r="B934" i="7" s="1"/>
  <c r="B934" i="8" s="1"/>
  <c r="B934" i="4"/>
  <c r="D933" i="4"/>
  <c r="I933" i="4" s="1"/>
  <c r="J933" i="4" s="1"/>
  <c r="B933" i="7" s="1"/>
  <c r="B933" i="8" s="1"/>
  <c r="C933" i="4"/>
  <c r="B933" i="4"/>
  <c r="C932" i="4"/>
  <c r="D932" i="4"/>
  <c r="I932" i="4" s="1"/>
  <c r="J932" i="4" s="1"/>
  <c r="B932" i="7" s="1"/>
  <c r="B932" i="8" s="1"/>
  <c r="B932" i="4"/>
  <c r="D931" i="4"/>
  <c r="I931" i="4" s="1"/>
  <c r="J931" i="4" s="1"/>
  <c r="B931" i="7" s="1"/>
  <c r="B931" i="8" s="1"/>
  <c r="C931" i="4"/>
  <c r="B931" i="4"/>
  <c r="D930" i="4"/>
  <c r="I930" i="4" s="1"/>
  <c r="J930" i="4" s="1"/>
  <c r="B930" i="7" s="1"/>
  <c r="B930" i="8" s="1"/>
  <c r="C930" i="4"/>
  <c r="B930" i="4"/>
  <c r="D929" i="4"/>
  <c r="I929" i="4" s="1"/>
  <c r="J929" i="4" s="1"/>
  <c r="B929" i="7" s="1"/>
  <c r="B929" i="8" s="1"/>
  <c r="C929" i="4"/>
  <c r="B929" i="4"/>
  <c r="D928" i="4"/>
  <c r="I928" i="4" s="1"/>
  <c r="J928" i="4" s="1"/>
  <c r="B928" i="7" s="1"/>
  <c r="B928" i="8" s="1"/>
  <c r="C928" i="4"/>
  <c r="B928" i="4"/>
  <c r="A952" i="2"/>
  <c r="A951" i="2"/>
  <c r="A950" i="2"/>
  <c r="A949" i="2"/>
  <c r="A948" i="2"/>
  <c r="A947" i="2"/>
  <c r="A946" i="2"/>
  <c r="B945" i="2"/>
  <c r="B936" i="7"/>
  <c r="C936" i="8" s="1"/>
  <c r="B936" i="4"/>
  <c r="B936" i="3"/>
  <c r="A937" i="7"/>
  <c r="A937" i="8" s="1"/>
  <c r="A937" i="3"/>
  <c r="A937" i="4" s="1"/>
  <c r="A938" i="7"/>
  <c r="A938" i="8" s="1"/>
  <c r="A938" i="3"/>
  <c r="A938" i="4" s="1"/>
  <c r="A939" i="7"/>
  <c r="A939" i="8" s="1"/>
  <c r="A939" i="3"/>
  <c r="A939" i="4" s="1"/>
  <c r="A940" i="7"/>
  <c r="A940" i="8" s="1"/>
  <c r="A940" i="3"/>
  <c r="A940" i="4" s="1"/>
  <c r="A941" i="7"/>
  <c r="A941" i="8" s="1"/>
  <c r="A941" i="3"/>
  <c r="A941" i="4" s="1"/>
  <c r="A942" i="7"/>
  <c r="A942" i="8" s="1"/>
  <c r="A942" i="3"/>
  <c r="A942" i="4" s="1"/>
  <c r="A943" i="7"/>
  <c r="A943" i="8" s="1"/>
  <c r="A943" i="3"/>
  <c r="A943" i="4" s="1"/>
  <c r="F919" i="8"/>
  <c r="C919" i="8"/>
  <c r="D919" i="8" s="1"/>
  <c r="E919" i="8"/>
  <c r="F920" i="8"/>
  <c r="C920" i="8"/>
  <c r="D920" i="8" s="1"/>
  <c r="E920" i="8"/>
  <c r="F921" i="8"/>
  <c r="C921" i="8"/>
  <c r="D921" i="8" s="1"/>
  <c r="E921" i="8"/>
  <c r="E922" i="8"/>
  <c r="F922" i="8"/>
  <c r="C922" i="8"/>
  <c r="D922" i="8" s="1"/>
  <c r="F923" i="8"/>
  <c r="C923" i="8"/>
  <c r="D923" i="8" s="1"/>
  <c r="E923" i="8"/>
  <c r="E924" i="8"/>
  <c r="F924" i="8"/>
  <c r="C924" i="8"/>
  <c r="D924" i="8" s="1"/>
  <c r="F925" i="8"/>
  <c r="C925" i="8"/>
  <c r="D925" i="8" s="1"/>
  <c r="E925" i="8"/>
  <c r="D943" i="4" l="1"/>
  <c r="I943" i="4" s="1"/>
  <c r="J943" i="4" s="1"/>
  <c r="B943" i="7" s="1"/>
  <c r="B943" i="8" s="1"/>
  <c r="C943" i="4"/>
  <c r="B943" i="4"/>
  <c r="C942" i="4"/>
  <c r="D942" i="4"/>
  <c r="I942" i="4" s="1"/>
  <c r="J942" i="4" s="1"/>
  <c r="B942" i="7" s="1"/>
  <c r="B942" i="8" s="1"/>
  <c r="B942" i="4"/>
  <c r="D941" i="4"/>
  <c r="I941" i="4" s="1"/>
  <c r="J941" i="4" s="1"/>
  <c r="B941" i="7" s="1"/>
  <c r="B941" i="8" s="1"/>
  <c r="C941" i="4"/>
  <c r="B941" i="4"/>
  <c r="C940" i="4"/>
  <c r="D940" i="4"/>
  <c r="I940" i="4" s="1"/>
  <c r="J940" i="4" s="1"/>
  <c r="B940" i="7" s="1"/>
  <c r="B940" i="8" s="1"/>
  <c r="B940" i="4"/>
  <c r="D939" i="4"/>
  <c r="I939" i="4" s="1"/>
  <c r="J939" i="4" s="1"/>
  <c r="B939" i="7" s="1"/>
  <c r="B939" i="8" s="1"/>
  <c r="C939" i="4"/>
  <c r="B939" i="4"/>
  <c r="C938" i="4"/>
  <c r="D938" i="4"/>
  <c r="I938" i="4" s="1"/>
  <c r="J938" i="4" s="1"/>
  <c r="B938" i="7" s="1"/>
  <c r="B938" i="8" s="1"/>
  <c r="B938" i="4"/>
  <c r="D937" i="4"/>
  <c r="I937" i="4" s="1"/>
  <c r="J937" i="4" s="1"/>
  <c r="B937" i="7" s="1"/>
  <c r="B937" i="8" s="1"/>
  <c r="C937" i="4"/>
  <c r="B937" i="4"/>
  <c r="A961" i="2"/>
  <c r="A960" i="2"/>
  <c r="A959" i="2"/>
  <c r="A958" i="2"/>
  <c r="A957" i="2"/>
  <c r="A956" i="2"/>
  <c r="A955" i="2"/>
  <c r="B954" i="2"/>
  <c r="B945" i="7"/>
  <c r="C945" i="8" s="1"/>
  <c r="B945" i="4"/>
  <c r="B945" i="3"/>
  <c r="A946" i="7"/>
  <c r="A946" i="8" s="1"/>
  <c r="A946" i="3"/>
  <c r="A946" i="4" s="1"/>
  <c r="A947" i="7"/>
  <c r="A947" i="8" s="1"/>
  <c r="A947" i="3"/>
  <c r="A947" i="4" s="1"/>
  <c r="A948" i="7"/>
  <c r="A948" i="8" s="1"/>
  <c r="A948" i="3"/>
  <c r="A948" i="4" s="1"/>
  <c r="A949" i="7"/>
  <c r="A949" i="8" s="1"/>
  <c r="A949" i="3"/>
  <c r="A949" i="4" s="1"/>
  <c r="A950" i="7"/>
  <c r="A950" i="8" s="1"/>
  <c r="A950" i="3"/>
  <c r="A950" i="4" s="1"/>
  <c r="A951" i="7"/>
  <c r="A951" i="8" s="1"/>
  <c r="A951" i="3"/>
  <c r="A951" i="4" s="1"/>
  <c r="A952" i="7"/>
  <c r="A952" i="8" s="1"/>
  <c r="A952" i="3"/>
  <c r="A952" i="4" s="1"/>
  <c r="E928" i="8"/>
  <c r="F928" i="8"/>
  <c r="C928" i="8"/>
  <c r="D928" i="8" s="1"/>
  <c r="F929" i="8"/>
  <c r="C929" i="8"/>
  <c r="D929" i="8" s="1"/>
  <c r="E929" i="8"/>
  <c r="E930" i="8"/>
  <c r="C930" i="8"/>
  <c r="D930" i="8" s="1"/>
  <c r="F930" i="8"/>
  <c r="F931" i="8"/>
  <c r="C931" i="8"/>
  <c r="D931" i="8" s="1"/>
  <c r="E931" i="8"/>
  <c r="E932" i="8"/>
  <c r="F932" i="8"/>
  <c r="C932" i="8"/>
  <c r="D932" i="8" s="1"/>
  <c r="F933" i="8"/>
  <c r="C933" i="8"/>
  <c r="D933" i="8" s="1"/>
  <c r="E933" i="8"/>
  <c r="E934" i="8"/>
  <c r="C934" i="8"/>
  <c r="D934" i="8" s="1"/>
  <c r="F934" i="8"/>
  <c r="C952" i="4" l="1"/>
  <c r="D952" i="4"/>
  <c r="I952" i="4" s="1"/>
  <c r="J952" i="4" s="1"/>
  <c r="B952" i="7" s="1"/>
  <c r="B952" i="8" s="1"/>
  <c r="B952" i="4"/>
  <c r="D951" i="4"/>
  <c r="I951" i="4" s="1"/>
  <c r="J951" i="4" s="1"/>
  <c r="B951" i="7" s="1"/>
  <c r="B951" i="8" s="1"/>
  <c r="C951" i="4"/>
  <c r="B951" i="4"/>
  <c r="C950" i="4"/>
  <c r="D950" i="4"/>
  <c r="I950" i="4" s="1"/>
  <c r="J950" i="4" s="1"/>
  <c r="B950" i="7" s="1"/>
  <c r="B950" i="8" s="1"/>
  <c r="B950" i="4"/>
  <c r="D949" i="4"/>
  <c r="I949" i="4" s="1"/>
  <c r="J949" i="4" s="1"/>
  <c r="B949" i="7" s="1"/>
  <c r="B949" i="8" s="1"/>
  <c r="C949" i="4"/>
  <c r="B949" i="4"/>
  <c r="C948" i="4"/>
  <c r="D948" i="4"/>
  <c r="I948" i="4" s="1"/>
  <c r="J948" i="4" s="1"/>
  <c r="B948" i="7" s="1"/>
  <c r="B948" i="8" s="1"/>
  <c r="B948" i="4"/>
  <c r="D947" i="4"/>
  <c r="I947" i="4" s="1"/>
  <c r="J947" i="4" s="1"/>
  <c r="B947" i="7" s="1"/>
  <c r="B947" i="8" s="1"/>
  <c r="C947" i="4"/>
  <c r="B947" i="4"/>
  <c r="C946" i="4"/>
  <c r="D946" i="4"/>
  <c r="I946" i="4" s="1"/>
  <c r="J946" i="4" s="1"/>
  <c r="B946" i="7" s="1"/>
  <c r="B946" i="8" s="1"/>
  <c r="B946" i="4"/>
  <c r="A970" i="2"/>
  <c r="A969" i="2"/>
  <c r="A968" i="2"/>
  <c r="A967" i="2"/>
  <c r="A966" i="2"/>
  <c r="A965" i="2"/>
  <c r="A964" i="2"/>
  <c r="B963" i="2"/>
  <c r="B954" i="7"/>
  <c r="C954" i="8" s="1"/>
  <c r="B954" i="4"/>
  <c r="B954" i="3"/>
  <c r="A955" i="7"/>
  <c r="A955" i="8" s="1"/>
  <c r="A955" i="3"/>
  <c r="A955" i="4" s="1"/>
  <c r="A956" i="7"/>
  <c r="A956" i="8" s="1"/>
  <c r="A956" i="3"/>
  <c r="A956" i="4" s="1"/>
  <c r="A957" i="7"/>
  <c r="A957" i="8" s="1"/>
  <c r="A957" i="3"/>
  <c r="A957" i="4" s="1"/>
  <c r="A958" i="7"/>
  <c r="A958" i="8" s="1"/>
  <c r="A958" i="3"/>
  <c r="A958" i="4" s="1"/>
  <c r="A959" i="7"/>
  <c r="A959" i="8" s="1"/>
  <c r="A959" i="3"/>
  <c r="A959" i="4" s="1"/>
  <c r="A960" i="7"/>
  <c r="A960" i="8" s="1"/>
  <c r="A960" i="3"/>
  <c r="A960" i="4" s="1"/>
  <c r="A961" i="7"/>
  <c r="A961" i="8" s="1"/>
  <c r="A961" i="3"/>
  <c r="A961" i="4" s="1"/>
  <c r="F937" i="8"/>
  <c r="E937" i="8"/>
  <c r="C937" i="8"/>
  <c r="D937" i="8" s="1"/>
  <c r="E938" i="8"/>
  <c r="F938" i="8"/>
  <c r="C938" i="8"/>
  <c r="D938" i="8" s="1"/>
  <c r="C939" i="8"/>
  <c r="D939" i="8" s="1"/>
  <c r="F939" i="8"/>
  <c r="E939" i="8"/>
  <c r="E940" i="8"/>
  <c r="F940" i="8"/>
  <c r="C940" i="8"/>
  <c r="D940" i="8" s="1"/>
  <c r="E941" i="8"/>
  <c r="F941" i="8"/>
  <c r="C941" i="8"/>
  <c r="D941" i="8" s="1"/>
  <c r="E942" i="8"/>
  <c r="F942" i="8"/>
  <c r="C942" i="8"/>
  <c r="D942" i="8" s="1"/>
  <c r="C943" i="8"/>
  <c r="D943" i="8" s="1"/>
  <c r="F943" i="8"/>
  <c r="E943" i="8"/>
  <c r="D961" i="4" l="1"/>
  <c r="I961" i="4" s="1"/>
  <c r="J961" i="4" s="1"/>
  <c r="B961" i="7" s="1"/>
  <c r="B961" i="8" s="1"/>
  <c r="C961" i="4"/>
  <c r="B961" i="4"/>
  <c r="C960" i="4"/>
  <c r="D960" i="4"/>
  <c r="I960" i="4" s="1"/>
  <c r="J960" i="4" s="1"/>
  <c r="B960" i="7" s="1"/>
  <c r="B960" i="8" s="1"/>
  <c r="B960" i="4"/>
  <c r="D959" i="4"/>
  <c r="I959" i="4" s="1"/>
  <c r="J959" i="4" s="1"/>
  <c r="B959" i="7" s="1"/>
  <c r="B959" i="8" s="1"/>
  <c r="C959" i="4"/>
  <c r="B959" i="4"/>
  <c r="C958" i="4"/>
  <c r="D958" i="4"/>
  <c r="I958" i="4" s="1"/>
  <c r="J958" i="4" s="1"/>
  <c r="B958" i="7" s="1"/>
  <c r="B958" i="8" s="1"/>
  <c r="B958" i="4"/>
  <c r="D957" i="4"/>
  <c r="I957" i="4" s="1"/>
  <c r="J957" i="4" s="1"/>
  <c r="B957" i="7" s="1"/>
  <c r="B957" i="8" s="1"/>
  <c r="C957" i="4"/>
  <c r="B957" i="4"/>
  <c r="C956" i="4"/>
  <c r="D956" i="4"/>
  <c r="I956" i="4" s="1"/>
  <c r="J956" i="4" s="1"/>
  <c r="B956" i="7" s="1"/>
  <c r="B956" i="8" s="1"/>
  <c r="B956" i="4"/>
  <c r="D955" i="4"/>
  <c r="I955" i="4" s="1"/>
  <c r="J955" i="4" s="1"/>
  <c r="B955" i="7" s="1"/>
  <c r="B955" i="8" s="1"/>
  <c r="C955" i="4"/>
  <c r="B955" i="4"/>
  <c r="A979" i="2"/>
  <c r="A978" i="2"/>
  <c r="A977" i="2"/>
  <c r="A976" i="2"/>
  <c r="A975" i="2"/>
  <c r="A974" i="2"/>
  <c r="A973" i="2"/>
  <c r="B972" i="2"/>
  <c r="B963" i="7"/>
  <c r="C963" i="8" s="1"/>
  <c r="B963" i="4"/>
  <c r="B963" i="3"/>
  <c r="A964" i="7"/>
  <c r="A964" i="8" s="1"/>
  <c r="A964" i="3"/>
  <c r="A964" i="4" s="1"/>
  <c r="A965" i="7"/>
  <c r="A965" i="8" s="1"/>
  <c r="A965" i="3"/>
  <c r="A965" i="4" s="1"/>
  <c r="A966" i="7"/>
  <c r="A966" i="8" s="1"/>
  <c r="A966" i="3"/>
  <c r="A966" i="4" s="1"/>
  <c r="A967" i="7"/>
  <c r="A967" i="8" s="1"/>
  <c r="A967" i="3"/>
  <c r="A967" i="4" s="1"/>
  <c r="A968" i="7"/>
  <c r="A968" i="8" s="1"/>
  <c r="A968" i="3"/>
  <c r="A968" i="4" s="1"/>
  <c r="A969" i="7"/>
  <c r="A969" i="8" s="1"/>
  <c r="A969" i="3"/>
  <c r="A969" i="4" s="1"/>
  <c r="A970" i="7"/>
  <c r="A970" i="8" s="1"/>
  <c r="A970" i="3"/>
  <c r="A970" i="4" s="1"/>
  <c r="E946" i="8"/>
  <c r="C946" i="8"/>
  <c r="D946" i="8" s="1"/>
  <c r="F946" i="8"/>
  <c r="F947" i="8"/>
  <c r="E947" i="8"/>
  <c r="C947" i="8"/>
  <c r="D947" i="8" s="1"/>
  <c r="E948" i="8"/>
  <c r="F948" i="8"/>
  <c r="C948" i="8"/>
  <c r="D948" i="8" s="1"/>
  <c r="F949" i="8"/>
  <c r="E949" i="8"/>
  <c r="C949" i="8"/>
  <c r="D949" i="8" s="1"/>
  <c r="E950" i="8"/>
  <c r="F950" i="8"/>
  <c r="C950" i="8"/>
  <c r="D950" i="8" s="1"/>
  <c r="F951" i="8"/>
  <c r="E951" i="8"/>
  <c r="C951" i="8"/>
  <c r="D951" i="8" s="1"/>
  <c r="E952" i="8"/>
  <c r="F952" i="8"/>
  <c r="C952" i="8"/>
  <c r="D952" i="8" s="1"/>
  <c r="C970" i="4" l="1"/>
  <c r="D970" i="4"/>
  <c r="I970" i="4" s="1"/>
  <c r="J970" i="4" s="1"/>
  <c r="B970" i="7" s="1"/>
  <c r="B970" i="8" s="1"/>
  <c r="B970" i="4"/>
  <c r="D969" i="4"/>
  <c r="I969" i="4" s="1"/>
  <c r="J969" i="4" s="1"/>
  <c r="B969" i="7" s="1"/>
  <c r="B969" i="8" s="1"/>
  <c r="C969" i="4"/>
  <c r="B969" i="4"/>
  <c r="C968" i="4"/>
  <c r="D968" i="4"/>
  <c r="I968" i="4" s="1"/>
  <c r="J968" i="4" s="1"/>
  <c r="B968" i="7" s="1"/>
  <c r="B968" i="8" s="1"/>
  <c r="B968" i="4"/>
  <c r="D967" i="4"/>
  <c r="I967" i="4" s="1"/>
  <c r="J967" i="4" s="1"/>
  <c r="B967" i="7" s="1"/>
  <c r="B967" i="8" s="1"/>
  <c r="C967" i="4"/>
  <c r="B967" i="4"/>
  <c r="C966" i="4"/>
  <c r="D966" i="4"/>
  <c r="I966" i="4" s="1"/>
  <c r="J966" i="4" s="1"/>
  <c r="B966" i="7" s="1"/>
  <c r="B966" i="8" s="1"/>
  <c r="B966" i="4"/>
  <c r="D965" i="4"/>
  <c r="I965" i="4" s="1"/>
  <c r="J965" i="4" s="1"/>
  <c r="B965" i="7" s="1"/>
  <c r="B965" i="8" s="1"/>
  <c r="C965" i="4"/>
  <c r="B965" i="4"/>
  <c r="C964" i="4"/>
  <c r="D964" i="4"/>
  <c r="I964" i="4" s="1"/>
  <c r="J964" i="4" s="1"/>
  <c r="B964" i="7" s="1"/>
  <c r="B964" i="8" s="1"/>
  <c r="B964" i="4"/>
  <c r="A988" i="2"/>
  <c r="A987" i="2"/>
  <c r="A986" i="2"/>
  <c r="A985" i="2"/>
  <c r="A984" i="2"/>
  <c r="A983" i="2"/>
  <c r="A982" i="2"/>
  <c r="B981" i="2"/>
  <c r="B972" i="7"/>
  <c r="C972" i="8" s="1"/>
  <c r="B972" i="4"/>
  <c r="B972" i="3"/>
  <c r="A973" i="7"/>
  <c r="A973" i="8" s="1"/>
  <c r="A973" i="3"/>
  <c r="A973" i="4" s="1"/>
  <c r="A974" i="7"/>
  <c r="A974" i="8" s="1"/>
  <c r="A974" i="3"/>
  <c r="A974" i="4" s="1"/>
  <c r="A975" i="7"/>
  <c r="A975" i="8" s="1"/>
  <c r="A975" i="3"/>
  <c r="A975" i="4" s="1"/>
  <c r="A976" i="7"/>
  <c r="A976" i="8" s="1"/>
  <c r="A976" i="3"/>
  <c r="A976" i="4" s="1"/>
  <c r="A977" i="7"/>
  <c r="A977" i="8" s="1"/>
  <c r="A977" i="3"/>
  <c r="A977" i="4" s="1"/>
  <c r="A978" i="7"/>
  <c r="A978" i="8" s="1"/>
  <c r="A978" i="3"/>
  <c r="A978" i="4" s="1"/>
  <c r="A979" i="7"/>
  <c r="A979" i="8" s="1"/>
  <c r="A979" i="3"/>
  <c r="A979" i="4" s="1"/>
  <c r="F955" i="8"/>
  <c r="E955" i="8"/>
  <c r="C955" i="8"/>
  <c r="D955" i="8" s="1"/>
  <c r="E956" i="8"/>
  <c r="C956" i="8"/>
  <c r="D956" i="8" s="1"/>
  <c r="F956" i="8"/>
  <c r="F957" i="8"/>
  <c r="C957" i="8"/>
  <c r="D957" i="8" s="1"/>
  <c r="E957" i="8"/>
  <c r="E958" i="8"/>
  <c r="F958" i="8"/>
  <c r="C958" i="8"/>
  <c r="D958" i="8" s="1"/>
  <c r="F959" i="8"/>
  <c r="C959" i="8"/>
  <c r="D959" i="8" s="1"/>
  <c r="E959" i="8"/>
  <c r="E960" i="8"/>
  <c r="C960" i="8"/>
  <c r="D960" i="8" s="1"/>
  <c r="F960" i="8"/>
  <c r="F961" i="8"/>
  <c r="E961" i="8"/>
  <c r="C961" i="8"/>
  <c r="D961" i="8" s="1"/>
  <c r="D979" i="4" l="1"/>
  <c r="I979" i="4" s="1"/>
  <c r="J979" i="4" s="1"/>
  <c r="B979" i="7" s="1"/>
  <c r="B979" i="8" s="1"/>
  <c r="C979" i="4"/>
  <c r="B979" i="4"/>
  <c r="C978" i="4"/>
  <c r="D978" i="4"/>
  <c r="I978" i="4" s="1"/>
  <c r="J978" i="4" s="1"/>
  <c r="B978" i="7" s="1"/>
  <c r="B978" i="8" s="1"/>
  <c r="B978" i="4"/>
  <c r="D977" i="4"/>
  <c r="I977" i="4" s="1"/>
  <c r="J977" i="4" s="1"/>
  <c r="B977" i="7" s="1"/>
  <c r="B977" i="8" s="1"/>
  <c r="C977" i="4"/>
  <c r="B977" i="4"/>
  <c r="C976" i="4"/>
  <c r="D976" i="4"/>
  <c r="I976" i="4" s="1"/>
  <c r="J976" i="4" s="1"/>
  <c r="B976" i="7" s="1"/>
  <c r="B976" i="8" s="1"/>
  <c r="B976" i="4"/>
  <c r="D975" i="4"/>
  <c r="I975" i="4" s="1"/>
  <c r="J975" i="4" s="1"/>
  <c r="B975" i="7" s="1"/>
  <c r="B975" i="8" s="1"/>
  <c r="C975" i="4"/>
  <c r="B975" i="4"/>
  <c r="C974" i="4"/>
  <c r="D974" i="4"/>
  <c r="I974" i="4" s="1"/>
  <c r="J974" i="4" s="1"/>
  <c r="B974" i="7" s="1"/>
  <c r="B974" i="8" s="1"/>
  <c r="B974" i="4"/>
  <c r="D973" i="4"/>
  <c r="I973" i="4" s="1"/>
  <c r="J973" i="4" s="1"/>
  <c r="B973" i="7" s="1"/>
  <c r="B973" i="8" s="1"/>
  <c r="C973" i="4"/>
  <c r="B973" i="4"/>
  <c r="A997" i="2"/>
  <c r="A996" i="2"/>
  <c r="A995" i="2"/>
  <c r="A994" i="2"/>
  <c r="A993" i="2"/>
  <c r="A992" i="2"/>
  <c r="A991" i="2"/>
  <c r="B990" i="2"/>
  <c r="B981" i="7"/>
  <c r="C981" i="8" s="1"/>
  <c r="B981" i="4"/>
  <c r="B981" i="3"/>
  <c r="A982" i="7"/>
  <c r="A982" i="8" s="1"/>
  <c r="A982" i="3"/>
  <c r="A982" i="4" s="1"/>
  <c r="A983" i="7"/>
  <c r="A983" i="8" s="1"/>
  <c r="A983" i="3"/>
  <c r="A983" i="4" s="1"/>
  <c r="A984" i="7"/>
  <c r="A984" i="8" s="1"/>
  <c r="A984" i="3"/>
  <c r="A984" i="4" s="1"/>
  <c r="A985" i="7"/>
  <c r="A985" i="8" s="1"/>
  <c r="A985" i="3"/>
  <c r="A985" i="4" s="1"/>
  <c r="A986" i="7"/>
  <c r="A986" i="8" s="1"/>
  <c r="A986" i="3"/>
  <c r="A986" i="4" s="1"/>
  <c r="A987" i="7"/>
  <c r="A987" i="8" s="1"/>
  <c r="A987" i="3"/>
  <c r="A987" i="4" s="1"/>
  <c r="A988" i="7"/>
  <c r="A988" i="8" s="1"/>
  <c r="A988" i="3"/>
  <c r="A988" i="4" s="1"/>
  <c r="E964" i="8"/>
  <c r="F964" i="8"/>
  <c r="C964" i="8"/>
  <c r="D964" i="8" s="1"/>
  <c r="F965" i="8"/>
  <c r="C965" i="8"/>
  <c r="D965" i="8" s="1"/>
  <c r="E965" i="8"/>
  <c r="E966" i="8"/>
  <c r="C966" i="8"/>
  <c r="D966" i="8" s="1"/>
  <c r="F966" i="8"/>
  <c r="F967" i="8"/>
  <c r="C967" i="8"/>
  <c r="D967" i="8" s="1"/>
  <c r="E967" i="8"/>
  <c r="E968" i="8"/>
  <c r="F968" i="8"/>
  <c r="C968" i="8"/>
  <c r="D968" i="8" s="1"/>
  <c r="F969" i="8"/>
  <c r="C969" i="8"/>
  <c r="D969" i="8" s="1"/>
  <c r="E969" i="8"/>
  <c r="E970" i="8"/>
  <c r="C970" i="8"/>
  <c r="D970" i="8" s="1"/>
  <c r="F970" i="8"/>
  <c r="C988" i="4" l="1"/>
  <c r="D988" i="4"/>
  <c r="I988" i="4" s="1"/>
  <c r="J988" i="4" s="1"/>
  <c r="B988" i="7" s="1"/>
  <c r="B988" i="8" s="1"/>
  <c r="B988" i="4"/>
  <c r="D987" i="4"/>
  <c r="I987" i="4" s="1"/>
  <c r="J987" i="4" s="1"/>
  <c r="B987" i="7" s="1"/>
  <c r="B987" i="8" s="1"/>
  <c r="C987" i="4"/>
  <c r="B987" i="4"/>
  <c r="C986" i="4"/>
  <c r="D986" i="4"/>
  <c r="I986" i="4" s="1"/>
  <c r="J986" i="4" s="1"/>
  <c r="B986" i="7" s="1"/>
  <c r="B986" i="8" s="1"/>
  <c r="B986" i="4"/>
  <c r="D985" i="4"/>
  <c r="I985" i="4" s="1"/>
  <c r="J985" i="4" s="1"/>
  <c r="B985" i="7" s="1"/>
  <c r="B985" i="8" s="1"/>
  <c r="C985" i="4"/>
  <c r="B985" i="4"/>
  <c r="C984" i="4"/>
  <c r="D984" i="4"/>
  <c r="I984" i="4" s="1"/>
  <c r="J984" i="4" s="1"/>
  <c r="B984" i="7" s="1"/>
  <c r="B984" i="8" s="1"/>
  <c r="B984" i="4"/>
  <c r="D983" i="4"/>
  <c r="I983" i="4" s="1"/>
  <c r="J983" i="4" s="1"/>
  <c r="B983" i="7" s="1"/>
  <c r="B983" i="8" s="1"/>
  <c r="C983" i="4"/>
  <c r="B983" i="4"/>
  <c r="C982" i="4"/>
  <c r="D982" i="4"/>
  <c r="I982" i="4" s="1"/>
  <c r="J982" i="4" s="1"/>
  <c r="B982" i="7" s="1"/>
  <c r="B982" i="8" s="1"/>
  <c r="B982" i="4"/>
  <c r="A1006" i="2"/>
  <c r="A1005" i="2"/>
  <c r="A1004" i="2"/>
  <c r="A1003" i="2"/>
  <c r="A1002" i="2"/>
  <c r="A1001" i="2"/>
  <c r="A1000" i="2"/>
  <c r="B999" i="2"/>
  <c r="B990" i="7"/>
  <c r="C990" i="8" s="1"/>
  <c r="B990" i="4"/>
  <c r="B990" i="3"/>
  <c r="A991" i="7"/>
  <c r="A991" i="8" s="1"/>
  <c r="A991" i="3"/>
  <c r="A991" i="4" s="1"/>
  <c r="A992" i="7"/>
  <c r="A992" i="8" s="1"/>
  <c r="A992" i="3"/>
  <c r="A992" i="4" s="1"/>
  <c r="A993" i="7"/>
  <c r="A993" i="8" s="1"/>
  <c r="A993" i="3"/>
  <c r="A993" i="4" s="1"/>
  <c r="A994" i="7"/>
  <c r="A994" i="8" s="1"/>
  <c r="A994" i="3"/>
  <c r="A994" i="4" s="1"/>
  <c r="A995" i="7"/>
  <c r="A995" i="8" s="1"/>
  <c r="A995" i="3"/>
  <c r="A995" i="4" s="1"/>
  <c r="A996" i="7"/>
  <c r="A996" i="8" s="1"/>
  <c r="A996" i="3"/>
  <c r="A996" i="4" s="1"/>
  <c r="A997" i="7"/>
  <c r="A997" i="8" s="1"/>
  <c r="A997" i="3"/>
  <c r="A997" i="4" s="1"/>
  <c r="F973" i="8"/>
  <c r="C973" i="8"/>
  <c r="D973" i="8" s="1"/>
  <c r="E973" i="8"/>
  <c r="E974" i="8"/>
  <c r="F974" i="8"/>
  <c r="C974" i="8"/>
  <c r="D974" i="8" s="1"/>
  <c r="F975" i="8"/>
  <c r="C975" i="8"/>
  <c r="D975" i="8" s="1"/>
  <c r="E975" i="8"/>
  <c r="E976" i="8"/>
  <c r="C976" i="8"/>
  <c r="D976" i="8" s="1"/>
  <c r="F976" i="8"/>
  <c r="F977" i="8"/>
  <c r="E977" i="8"/>
  <c r="C977" i="8"/>
  <c r="D977" i="8" s="1"/>
  <c r="E978" i="8"/>
  <c r="F978" i="8"/>
  <c r="C978" i="8"/>
  <c r="D978" i="8" s="1"/>
  <c r="F979" i="8"/>
  <c r="C979" i="8"/>
  <c r="D979" i="8" s="1"/>
  <c r="E979" i="8"/>
  <c r="D997" i="4" l="1"/>
  <c r="I997" i="4" s="1"/>
  <c r="J997" i="4" s="1"/>
  <c r="B997" i="7" s="1"/>
  <c r="B997" i="8" s="1"/>
  <c r="C997" i="4"/>
  <c r="B997" i="4"/>
  <c r="C996" i="4"/>
  <c r="D996" i="4"/>
  <c r="I996" i="4" s="1"/>
  <c r="J996" i="4" s="1"/>
  <c r="B996" i="7" s="1"/>
  <c r="B996" i="8" s="1"/>
  <c r="B996" i="4"/>
  <c r="D995" i="4"/>
  <c r="I995" i="4" s="1"/>
  <c r="J995" i="4" s="1"/>
  <c r="B995" i="7" s="1"/>
  <c r="B995" i="8" s="1"/>
  <c r="C995" i="4"/>
  <c r="B995" i="4"/>
  <c r="C994" i="4"/>
  <c r="D994" i="4"/>
  <c r="I994" i="4" s="1"/>
  <c r="J994" i="4" s="1"/>
  <c r="B994" i="7" s="1"/>
  <c r="B994" i="8" s="1"/>
  <c r="B994" i="4"/>
  <c r="D993" i="4"/>
  <c r="I993" i="4" s="1"/>
  <c r="J993" i="4" s="1"/>
  <c r="B993" i="7" s="1"/>
  <c r="B993" i="8" s="1"/>
  <c r="C993" i="4"/>
  <c r="B993" i="4"/>
  <c r="C992" i="4"/>
  <c r="D992" i="4"/>
  <c r="I992" i="4" s="1"/>
  <c r="J992" i="4" s="1"/>
  <c r="B992" i="7" s="1"/>
  <c r="B992" i="8" s="1"/>
  <c r="B992" i="4"/>
  <c r="D991" i="4"/>
  <c r="I991" i="4" s="1"/>
  <c r="J991" i="4" s="1"/>
  <c r="B991" i="7" s="1"/>
  <c r="B991" i="8" s="1"/>
  <c r="C991" i="4"/>
  <c r="B991" i="4"/>
  <c r="A1015" i="2"/>
  <c r="A1014" i="2"/>
  <c r="A1013" i="2"/>
  <c r="A1012" i="2"/>
  <c r="A1011" i="2"/>
  <c r="A1010" i="2"/>
  <c r="A1009" i="2"/>
  <c r="B1008" i="2"/>
  <c r="B999" i="7"/>
  <c r="C999" i="8" s="1"/>
  <c r="B999" i="4"/>
  <c r="B999" i="3"/>
  <c r="A1000" i="7"/>
  <c r="A1000" i="8" s="1"/>
  <c r="A1000" i="3"/>
  <c r="A1000" i="4" s="1"/>
  <c r="A1001" i="7"/>
  <c r="A1001" i="8" s="1"/>
  <c r="A1001" i="3"/>
  <c r="A1001" i="4" s="1"/>
  <c r="A1002" i="7"/>
  <c r="A1002" i="8" s="1"/>
  <c r="A1002" i="3"/>
  <c r="A1002" i="4" s="1"/>
  <c r="A1003" i="7"/>
  <c r="A1003" i="8" s="1"/>
  <c r="A1003" i="3"/>
  <c r="A1003" i="4" s="1"/>
  <c r="A1004" i="7"/>
  <c r="A1004" i="8" s="1"/>
  <c r="A1004" i="3"/>
  <c r="A1004" i="4" s="1"/>
  <c r="A1005" i="7"/>
  <c r="A1005" i="8" s="1"/>
  <c r="A1005" i="3"/>
  <c r="A1005" i="4" s="1"/>
  <c r="A1006" i="7"/>
  <c r="A1006" i="8" s="1"/>
  <c r="A1006" i="3"/>
  <c r="A1006" i="4" s="1"/>
  <c r="F982" i="8"/>
  <c r="C982" i="8"/>
  <c r="D982" i="8" s="1"/>
  <c r="E982" i="8"/>
  <c r="F983" i="8"/>
  <c r="C983" i="8"/>
  <c r="D983" i="8" s="1"/>
  <c r="E983" i="8"/>
  <c r="F984" i="8"/>
  <c r="C984" i="8"/>
  <c r="D984" i="8" s="1"/>
  <c r="E984" i="8"/>
  <c r="F985" i="8"/>
  <c r="C985" i="8"/>
  <c r="D985" i="8" s="1"/>
  <c r="E985" i="8"/>
  <c r="F986" i="8"/>
  <c r="C986" i="8"/>
  <c r="D986" i="8" s="1"/>
  <c r="E986" i="8"/>
  <c r="F987" i="8"/>
  <c r="C987" i="8"/>
  <c r="D987" i="8" s="1"/>
  <c r="E987" i="8"/>
  <c r="F988" i="8"/>
  <c r="C988" i="8"/>
  <c r="D988" i="8" s="1"/>
  <c r="E988" i="8"/>
  <c r="C1006" i="4" l="1"/>
  <c r="D1006" i="4"/>
  <c r="I1006" i="4" s="1"/>
  <c r="J1006" i="4" s="1"/>
  <c r="B1006" i="7" s="1"/>
  <c r="B1006" i="8" s="1"/>
  <c r="B1006" i="4"/>
  <c r="D1005" i="4"/>
  <c r="I1005" i="4" s="1"/>
  <c r="J1005" i="4" s="1"/>
  <c r="B1005" i="7" s="1"/>
  <c r="B1005" i="8" s="1"/>
  <c r="C1005" i="4"/>
  <c r="B1005" i="4"/>
  <c r="C1004" i="4"/>
  <c r="D1004" i="4"/>
  <c r="I1004" i="4" s="1"/>
  <c r="J1004" i="4" s="1"/>
  <c r="B1004" i="7" s="1"/>
  <c r="B1004" i="8" s="1"/>
  <c r="B1004" i="4"/>
  <c r="D1003" i="4"/>
  <c r="I1003" i="4" s="1"/>
  <c r="J1003" i="4" s="1"/>
  <c r="B1003" i="7" s="1"/>
  <c r="B1003" i="8" s="1"/>
  <c r="C1003" i="4"/>
  <c r="B1003" i="4"/>
  <c r="C1002" i="4"/>
  <c r="D1002" i="4"/>
  <c r="I1002" i="4" s="1"/>
  <c r="J1002" i="4" s="1"/>
  <c r="B1002" i="7" s="1"/>
  <c r="B1002" i="8" s="1"/>
  <c r="B1002" i="4"/>
  <c r="D1001" i="4"/>
  <c r="I1001" i="4" s="1"/>
  <c r="J1001" i="4" s="1"/>
  <c r="B1001" i="7" s="1"/>
  <c r="B1001" i="8" s="1"/>
  <c r="C1001" i="4"/>
  <c r="B1001" i="4"/>
  <c r="C1000" i="4"/>
  <c r="D1000" i="4"/>
  <c r="I1000" i="4" s="1"/>
  <c r="J1000" i="4" s="1"/>
  <c r="B1000" i="7" s="1"/>
  <c r="B1000" i="8" s="1"/>
  <c r="B1000" i="4"/>
  <c r="A1024" i="2"/>
  <c r="A1023" i="2"/>
  <c r="A1022" i="2"/>
  <c r="A1021" i="2"/>
  <c r="A1020" i="2"/>
  <c r="A1019" i="2"/>
  <c r="A1018" i="2"/>
  <c r="B1017" i="2"/>
  <c r="B1008" i="7"/>
  <c r="C1008" i="8" s="1"/>
  <c r="B1008" i="4"/>
  <c r="B1008" i="3"/>
  <c r="A1009" i="7"/>
  <c r="A1009" i="8" s="1"/>
  <c r="A1009" i="3"/>
  <c r="A1009" i="4" s="1"/>
  <c r="A1010" i="7"/>
  <c r="A1010" i="8" s="1"/>
  <c r="A1010" i="3"/>
  <c r="A1010" i="4" s="1"/>
  <c r="A1011" i="7"/>
  <c r="A1011" i="8" s="1"/>
  <c r="A1011" i="3"/>
  <c r="A1011" i="4" s="1"/>
  <c r="A1012" i="7"/>
  <c r="A1012" i="8" s="1"/>
  <c r="A1012" i="3"/>
  <c r="A1012" i="4" s="1"/>
  <c r="A1013" i="7"/>
  <c r="A1013" i="8" s="1"/>
  <c r="A1013" i="3"/>
  <c r="A1013" i="4" s="1"/>
  <c r="A1014" i="7"/>
  <c r="A1014" i="8" s="1"/>
  <c r="A1014" i="3"/>
  <c r="A1014" i="4" s="1"/>
  <c r="A1015" i="7"/>
  <c r="A1015" i="8" s="1"/>
  <c r="A1015" i="3"/>
  <c r="A1015" i="4" s="1"/>
  <c r="F991" i="8"/>
  <c r="C991" i="8"/>
  <c r="D991" i="8" s="1"/>
  <c r="E991" i="8"/>
  <c r="E992" i="8"/>
  <c r="F992" i="8"/>
  <c r="C992" i="8"/>
  <c r="D992" i="8" s="1"/>
  <c r="F993" i="8"/>
  <c r="C993" i="8"/>
  <c r="D993" i="8" s="1"/>
  <c r="E993" i="8"/>
  <c r="F994" i="8"/>
  <c r="C994" i="8"/>
  <c r="D994" i="8" s="1"/>
  <c r="E994" i="8"/>
  <c r="F995" i="8"/>
  <c r="C995" i="8"/>
  <c r="D995" i="8" s="1"/>
  <c r="E995" i="8"/>
  <c r="F996" i="8"/>
  <c r="C996" i="8"/>
  <c r="D996" i="8" s="1"/>
  <c r="E996" i="8"/>
  <c r="F997" i="8"/>
  <c r="C997" i="8"/>
  <c r="D997" i="8" s="1"/>
  <c r="E997" i="8"/>
  <c r="D1015" i="4" l="1"/>
  <c r="I1015" i="4" s="1"/>
  <c r="J1015" i="4" s="1"/>
  <c r="B1015" i="7" s="1"/>
  <c r="B1015" i="8" s="1"/>
  <c r="B1015" i="4"/>
  <c r="C1015" i="4"/>
  <c r="D1014" i="4"/>
  <c r="I1014" i="4" s="1"/>
  <c r="J1014" i="4" s="1"/>
  <c r="B1014" i="7" s="1"/>
  <c r="B1014" i="8" s="1"/>
  <c r="C1014" i="4"/>
  <c r="B1014" i="4"/>
  <c r="C1013" i="4"/>
  <c r="D1013" i="4"/>
  <c r="I1013" i="4" s="1"/>
  <c r="J1013" i="4" s="1"/>
  <c r="B1013" i="7" s="1"/>
  <c r="B1013" i="8" s="1"/>
  <c r="B1013" i="4"/>
  <c r="D1012" i="4"/>
  <c r="I1012" i="4" s="1"/>
  <c r="J1012" i="4" s="1"/>
  <c r="B1012" i="7" s="1"/>
  <c r="B1012" i="8" s="1"/>
  <c r="C1012" i="4"/>
  <c r="B1012" i="4"/>
  <c r="C1011" i="4"/>
  <c r="D1011" i="4"/>
  <c r="I1011" i="4" s="1"/>
  <c r="J1011" i="4" s="1"/>
  <c r="B1011" i="7" s="1"/>
  <c r="B1011" i="8" s="1"/>
  <c r="B1011" i="4"/>
  <c r="C1010" i="4"/>
  <c r="D1010" i="4"/>
  <c r="I1010" i="4" s="1"/>
  <c r="J1010" i="4" s="1"/>
  <c r="B1010" i="7" s="1"/>
  <c r="B1010" i="8" s="1"/>
  <c r="B1010" i="4"/>
  <c r="D1009" i="4"/>
  <c r="I1009" i="4" s="1"/>
  <c r="J1009" i="4" s="1"/>
  <c r="B1009" i="7" s="1"/>
  <c r="B1009" i="8" s="1"/>
  <c r="C1009" i="4"/>
  <c r="B1009" i="4"/>
  <c r="A1033" i="2"/>
  <c r="A1032" i="2"/>
  <c r="A1031" i="2"/>
  <c r="A1030" i="2"/>
  <c r="A1029" i="2"/>
  <c r="A1028" i="2"/>
  <c r="A1027" i="2"/>
  <c r="B1026" i="2"/>
  <c r="B1017" i="7"/>
  <c r="C1017" i="8" s="1"/>
  <c r="B1017" i="4"/>
  <c r="B1017" i="3"/>
  <c r="A1018" i="7"/>
  <c r="A1018" i="8" s="1"/>
  <c r="A1018" i="3"/>
  <c r="A1018" i="4" s="1"/>
  <c r="A1019" i="7"/>
  <c r="A1019" i="8" s="1"/>
  <c r="A1019" i="3"/>
  <c r="A1019" i="4" s="1"/>
  <c r="A1020" i="7"/>
  <c r="A1020" i="8" s="1"/>
  <c r="A1020" i="3"/>
  <c r="A1020" i="4" s="1"/>
  <c r="A1021" i="7"/>
  <c r="A1021" i="8" s="1"/>
  <c r="A1021" i="3"/>
  <c r="A1021" i="4" s="1"/>
  <c r="A1022" i="7"/>
  <c r="A1022" i="8" s="1"/>
  <c r="A1022" i="3"/>
  <c r="A1022" i="4" s="1"/>
  <c r="A1023" i="7"/>
  <c r="A1023" i="8" s="1"/>
  <c r="A1023" i="3"/>
  <c r="A1023" i="4" s="1"/>
  <c r="A1024" i="7"/>
  <c r="A1024" i="8" s="1"/>
  <c r="A1024" i="3"/>
  <c r="A1024" i="4" s="1"/>
  <c r="F1000" i="8"/>
  <c r="C1000" i="8"/>
  <c r="D1000" i="8" s="1"/>
  <c r="E1000" i="8"/>
  <c r="F1001" i="8"/>
  <c r="C1001" i="8"/>
  <c r="D1001" i="8" s="1"/>
  <c r="E1001" i="8"/>
  <c r="F1002" i="8"/>
  <c r="C1002" i="8"/>
  <c r="D1002" i="8" s="1"/>
  <c r="E1002" i="8"/>
  <c r="F1003" i="8"/>
  <c r="C1003" i="8"/>
  <c r="D1003" i="8" s="1"/>
  <c r="E1003" i="8"/>
  <c r="F1004" i="8"/>
  <c r="C1004" i="8"/>
  <c r="D1004" i="8" s="1"/>
  <c r="E1004" i="8"/>
  <c r="F1005" i="8"/>
  <c r="C1005" i="8"/>
  <c r="D1005" i="8" s="1"/>
  <c r="E1005" i="8"/>
  <c r="F1006" i="8"/>
  <c r="C1006" i="8"/>
  <c r="D1006" i="8" s="1"/>
  <c r="E1006" i="8"/>
  <c r="D1024" i="4" l="1"/>
  <c r="I1024" i="4" s="1"/>
  <c r="J1024" i="4" s="1"/>
  <c r="B1024" i="7" s="1"/>
  <c r="B1024" i="8" s="1"/>
  <c r="C1024" i="4"/>
  <c r="B1024" i="4"/>
  <c r="B1023" i="4"/>
  <c r="D1023" i="4"/>
  <c r="I1023" i="4" s="1"/>
  <c r="J1023" i="4" s="1"/>
  <c r="B1023" i="7" s="1"/>
  <c r="B1023" i="8" s="1"/>
  <c r="C1023" i="4"/>
  <c r="D1022" i="4"/>
  <c r="I1022" i="4" s="1"/>
  <c r="J1022" i="4" s="1"/>
  <c r="B1022" i="7" s="1"/>
  <c r="B1022" i="8" s="1"/>
  <c r="C1022" i="4"/>
  <c r="B1022" i="4"/>
  <c r="D1021" i="4"/>
  <c r="I1021" i="4" s="1"/>
  <c r="J1021" i="4" s="1"/>
  <c r="B1021" i="7" s="1"/>
  <c r="B1021" i="8" s="1"/>
  <c r="C1021" i="4"/>
  <c r="B1021" i="4"/>
  <c r="D1020" i="4"/>
  <c r="I1020" i="4" s="1"/>
  <c r="J1020" i="4" s="1"/>
  <c r="B1020" i="7" s="1"/>
  <c r="B1020" i="8" s="1"/>
  <c r="C1020" i="4"/>
  <c r="B1020" i="4"/>
  <c r="B1019" i="4"/>
  <c r="D1019" i="4"/>
  <c r="I1019" i="4" s="1"/>
  <c r="J1019" i="4" s="1"/>
  <c r="B1019" i="7" s="1"/>
  <c r="B1019" i="8" s="1"/>
  <c r="C1019" i="4"/>
  <c r="D1018" i="4"/>
  <c r="I1018" i="4" s="1"/>
  <c r="J1018" i="4" s="1"/>
  <c r="B1018" i="7" s="1"/>
  <c r="B1018" i="8" s="1"/>
  <c r="C1018" i="4"/>
  <c r="B1018" i="4"/>
  <c r="A1042" i="2"/>
  <c r="A1041" i="2"/>
  <c r="A1040" i="2"/>
  <c r="A1039" i="2"/>
  <c r="A1038" i="2"/>
  <c r="A1037" i="2"/>
  <c r="A1036" i="2"/>
  <c r="B1035" i="2"/>
  <c r="B1026" i="7"/>
  <c r="C1026" i="8" s="1"/>
  <c r="B1026" i="4"/>
  <c r="B1026" i="3"/>
  <c r="A1027" i="7"/>
  <c r="A1027" i="8" s="1"/>
  <c r="A1027" i="3"/>
  <c r="A1027" i="4" s="1"/>
  <c r="A1028" i="7"/>
  <c r="A1028" i="8" s="1"/>
  <c r="A1028" i="3"/>
  <c r="A1028" i="4" s="1"/>
  <c r="A1029" i="7"/>
  <c r="A1029" i="8" s="1"/>
  <c r="A1029" i="3"/>
  <c r="A1029" i="4" s="1"/>
  <c r="A1030" i="7"/>
  <c r="A1030" i="8" s="1"/>
  <c r="A1030" i="3"/>
  <c r="A1030" i="4" s="1"/>
  <c r="A1031" i="7"/>
  <c r="A1031" i="8" s="1"/>
  <c r="A1031" i="3"/>
  <c r="A1031" i="4" s="1"/>
  <c r="A1032" i="7"/>
  <c r="A1032" i="8" s="1"/>
  <c r="A1032" i="3"/>
  <c r="A1032" i="4" s="1"/>
  <c r="A1033" i="7"/>
  <c r="A1033" i="8" s="1"/>
  <c r="A1033" i="3"/>
  <c r="A1033" i="4" s="1"/>
  <c r="F1009" i="8"/>
  <c r="C1009" i="8"/>
  <c r="D1009" i="8" s="1"/>
  <c r="E1009" i="8"/>
  <c r="F1010" i="8"/>
  <c r="C1010" i="8"/>
  <c r="D1010" i="8" s="1"/>
  <c r="E1010" i="8"/>
  <c r="F1011" i="8"/>
  <c r="C1011" i="8"/>
  <c r="D1011" i="8" s="1"/>
  <c r="E1011" i="8"/>
  <c r="F1012" i="8"/>
  <c r="C1012" i="8"/>
  <c r="D1012" i="8" s="1"/>
  <c r="E1012" i="8"/>
  <c r="F1013" i="8"/>
  <c r="C1013" i="8"/>
  <c r="D1013" i="8" s="1"/>
  <c r="E1013" i="8"/>
  <c r="F1014" i="8"/>
  <c r="C1014" i="8"/>
  <c r="D1014" i="8" s="1"/>
  <c r="E1014" i="8"/>
  <c r="F1015" i="8"/>
  <c r="C1015" i="8"/>
  <c r="D1015" i="8" s="1"/>
  <c r="E1015" i="8"/>
  <c r="B1033" i="4" l="1"/>
  <c r="D1033" i="4"/>
  <c r="I1033" i="4" s="1"/>
  <c r="J1033" i="4" s="1"/>
  <c r="B1033" i="7" s="1"/>
  <c r="B1033" i="8" s="1"/>
  <c r="C1033" i="4"/>
  <c r="D1032" i="4"/>
  <c r="I1032" i="4" s="1"/>
  <c r="J1032" i="4" s="1"/>
  <c r="B1032" i="7" s="1"/>
  <c r="B1032" i="8" s="1"/>
  <c r="C1032" i="4"/>
  <c r="B1032" i="4"/>
  <c r="D1031" i="4"/>
  <c r="I1031" i="4" s="1"/>
  <c r="J1031" i="4" s="1"/>
  <c r="B1031" i="7" s="1"/>
  <c r="B1031" i="8" s="1"/>
  <c r="C1031" i="4"/>
  <c r="B1031" i="4"/>
  <c r="D1030" i="4"/>
  <c r="I1030" i="4" s="1"/>
  <c r="J1030" i="4" s="1"/>
  <c r="B1030" i="7" s="1"/>
  <c r="B1030" i="8" s="1"/>
  <c r="C1030" i="4"/>
  <c r="B1030" i="4"/>
  <c r="B1029" i="4"/>
  <c r="D1029" i="4"/>
  <c r="I1029" i="4" s="1"/>
  <c r="J1029" i="4" s="1"/>
  <c r="B1029" i="7" s="1"/>
  <c r="B1029" i="8" s="1"/>
  <c r="C1029" i="4"/>
  <c r="D1028" i="4"/>
  <c r="I1028" i="4" s="1"/>
  <c r="J1028" i="4" s="1"/>
  <c r="B1028" i="7" s="1"/>
  <c r="B1028" i="8" s="1"/>
  <c r="C1028" i="4"/>
  <c r="B1028" i="4"/>
  <c r="D1027" i="4"/>
  <c r="I1027" i="4" s="1"/>
  <c r="J1027" i="4" s="1"/>
  <c r="B1027" i="7" s="1"/>
  <c r="B1027" i="8" s="1"/>
  <c r="C1027" i="4"/>
  <c r="B1027" i="4"/>
  <c r="A1051" i="2"/>
  <c r="A1050" i="2"/>
  <c r="A1049" i="2"/>
  <c r="A1048" i="2"/>
  <c r="A1047" i="2"/>
  <c r="A1046" i="2"/>
  <c r="A1045" i="2"/>
  <c r="B1044" i="2"/>
  <c r="B1035" i="7"/>
  <c r="C1035" i="8" s="1"/>
  <c r="B1035" i="4"/>
  <c r="B1035" i="3"/>
  <c r="A1036" i="7"/>
  <c r="A1036" i="8" s="1"/>
  <c r="A1036" i="3"/>
  <c r="A1036" i="4" s="1"/>
  <c r="A1037" i="7"/>
  <c r="A1037" i="8" s="1"/>
  <c r="A1037" i="3"/>
  <c r="A1037" i="4" s="1"/>
  <c r="A1038" i="7"/>
  <c r="A1038" i="8" s="1"/>
  <c r="A1038" i="3"/>
  <c r="A1038" i="4" s="1"/>
  <c r="A1039" i="7"/>
  <c r="A1039" i="8" s="1"/>
  <c r="A1039" i="3"/>
  <c r="A1039" i="4" s="1"/>
  <c r="A1040" i="7"/>
  <c r="A1040" i="8" s="1"/>
  <c r="A1040" i="3"/>
  <c r="A1040" i="4" s="1"/>
  <c r="A1041" i="7"/>
  <c r="A1041" i="8" s="1"/>
  <c r="A1041" i="3"/>
  <c r="A1041" i="4" s="1"/>
  <c r="A1042" i="7"/>
  <c r="A1042" i="8" s="1"/>
  <c r="A1042" i="3"/>
  <c r="A1042" i="4" s="1"/>
  <c r="F1018" i="8"/>
  <c r="C1018" i="8"/>
  <c r="D1018" i="8" s="1"/>
  <c r="E1018" i="8"/>
  <c r="F1019" i="8"/>
  <c r="E1019" i="8"/>
  <c r="C1019" i="8"/>
  <c r="D1019" i="8" s="1"/>
  <c r="F1020" i="8"/>
  <c r="E1020" i="8"/>
  <c r="C1020" i="8"/>
  <c r="D1020" i="8" s="1"/>
  <c r="F1021" i="8"/>
  <c r="E1021" i="8"/>
  <c r="C1021" i="8"/>
  <c r="D1021" i="8" s="1"/>
  <c r="F1022" i="8"/>
  <c r="E1022" i="8"/>
  <c r="C1022" i="8"/>
  <c r="D1022" i="8" s="1"/>
  <c r="F1023" i="8"/>
  <c r="E1023" i="8"/>
  <c r="C1023" i="8"/>
  <c r="D1023" i="8" s="1"/>
  <c r="F1024" i="8"/>
  <c r="E1024" i="8"/>
  <c r="C1024" i="8"/>
  <c r="D1024" i="8" s="1"/>
  <c r="D1042" i="4" l="1"/>
  <c r="I1042" i="4" s="1"/>
  <c r="J1042" i="4" s="1"/>
  <c r="B1042" i="7" s="1"/>
  <c r="B1042" i="8" s="1"/>
  <c r="C1042" i="4"/>
  <c r="B1042" i="4"/>
  <c r="D1041" i="4"/>
  <c r="I1041" i="4" s="1"/>
  <c r="J1041" i="4" s="1"/>
  <c r="B1041" i="7" s="1"/>
  <c r="B1041" i="8" s="1"/>
  <c r="C1041" i="4"/>
  <c r="B1041" i="4"/>
  <c r="D1040" i="4"/>
  <c r="I1040" i="4" s="1"/>
  <c r="J1040" i="4" s="1"/>
  <c r="B1040" i="7" s="1"/>
  <c r="B1040" i="8" s="1"/>
  <c r="C1040" i="4"/>
  <c r="B1040" i="4"/>
  <c r="B1039" i="4"/>
  <c r="D1039" i="4"/>
  <c r="I1039" i="4" s="1"/>
  <c r="J1039" i="4" s="1"/>
  <c r="B1039" i="7" s="1"/>
  <c r="B1039" i="8" s="1"/>
  <c r="C1039" i="4"/>
  <c r="D1038" i="4"/>
  <c r="I1038" i="4" s="1"/>
  <c r="J1038" i="4" s="1"/>
  <c r="B1038" i="7" s="1"/>
  <c r="B1038" i="8" s="1"/>
  <c r="C1038" i="4"/>
  <c r="B1038" i="4"/>
  <c r="D1037" i="4"/>
  <c r="I1037" i="4" s="1"/>
  <c r="J1037" i="4" s="1"/>
  <c r="B1037" i="7" s="1"/>
  <c r="B1037" i="8" s="1"/>
  <c r="C1037" i="4"/>
  <c r="B1037" i="4"/>
  <c r="D1036" i="4"/>
  <c r="I1036" i="4" s="1"/>
  <c r="J1036" i="4" s="1"/>
  <c r="B1036" i="7" s="1"/>
  <c r="B1036" i="8" s="1"/>
  <c r="C1036" i="4"/>
  <c r="B1036" i="4"/>
  <c r="A1060" i="2"/>
  <c r="A1059" i="2"/>
  <c r="A1058" i="2"/>
  <c r="A1057" i="2"/>
  <c r="A1056" i="2"/>
  <c r="A1055" i="2"/>
  <c r="A1054" i="2"/>
  <c r="B1053" i="2"/>
  <c r="B1044" i="7"/>
  <c r="C1044" i="8" s="1"/>
  <c r="B1044" i="4"/>
  <c r="B1044" i="3"/>
  <c r="A1045" i="7"/>
  <c r="A1045" i="8" s="1"/>
  <c r="A1045" i="3"/>
  <c r="A1045" i="4" s="1"/>
  <c r="A1046" i="7"/>
  <c r="A1046" i="8" s="1"/>
  <c r="A1046" i="3"/>
  <c r="A1046" i="4" s="1"/>
  <c r="A1047" i="7"/>
  <c r="A1047" i="8" s="1"/>
  <c r="A1047" i="3"/>
  <c r="A1047" i="4" s="1"/>
  <c r="A1048" i="7"/>
  <c r="A1048" i="8" s="1"/>
  <c r="A1048" i="3"/>
  <c r="A1048" i="4" s="1"/>
  <c r="A1049" i="7"/>
  <c r="A1049" i="8" s="1"/>
  <c r="A1049" i="3"/>
  <c r="A1049" i="4" s="1"/>
  <c r="A1050" i="7"/>
  <c r="A1050" i="8" s="1"/>
  <c r="A1050" i="3"/>
  <c r="A1050" i="4" s="1"/>
  <c r="A1051" i="7"/>
  <c r="A1051" i="8" s="1"/>
  <c r="A1051" i="3"/>
  <c r="A1051" i="4" s="1"/>
  <c r="F1027" i="8"/>
  <c r="E1027" i="8"/>
  <c r="C1027" i="8"/>
  <c r="D1027" i="8" s="1"/>
  <c r="F1028" i="8"/>
  <c r="E1028" i="8"/>
  <c r="C1028" i="8"/>
  <c r="D1028" i="8" s="1"/>
  <c r="F1029" i="8"/>
  <c r="E1029" i="8"/>
  <c r="C1029" i="8"/>
  <c r="D1029" i="8" s="1"/>
  <c r="F1030" i="8"/>
  <c r="E1030" i="8"/>
  <c r="C1030" i="8"/>
  <c r="D1030" i="8" s="1"/>
  <c r="F1031" i="8"/>
  <c r="E1031" i="8"/>
  <c r="C1031" i="8"/>
  <c r="D1031" i="8" s="1"/>
  <c r="F1032" i="8"/>
  <c r="E1032" i="8"/>
  <c r="C1032" i="8"/>
  <c r="D1032" i="8" s="1"/>
  <c r="F1033" i="8"/>
  <c r="E1033" i="8"/>
  <c r="C1033" i="8"/>
  <c r="D1033" i="8" s="1"/>
  <c r="D1051" i="4" l="1"/>
  <c r="I1051" i="4" s="1"/>
  <c r="J1051" i="4" s="1"/>
  <c r="B1051" i="7" s="1"/>
  <c r="B1051" i="8" s="1"/>
  <c r="C1051" i="4"/>
  <c r="B1051" i="4"/>
  <c r="D1050" i="4"/>
  <c r="I1050" i="4" s="1"/>
  <c r="J1050" i="4" s="1"/>
  <c r="B1050" i="7" s="1"/>
  <c r="B1050" i="8" s="1"/>
  <c r="C1050" i="4"/>
  <c r="B1050" i="4"/>
  <c r="B1049" i="4"/>
  <c r="D1049" i="4"/>
  <c r="I1049" i="4" s="1"/>
  <c r="J1049" i="4" s="1"/>
  <c r="B1049" i="7" s="1"/>
  <c r="B1049" i="8" s="1"/>
  <c r="C1049" i="4"/>
  <c r="D1048" i="4"/>
  <c r="I1048" i="4" s="1"/>
  <c r="J1048" i="4" s="1"/>
  <c r="B1048" i="7" s="1"/>
  <c r="B1048" i="8" s="1"/>
  <c r="C1048" i="4"/>
  <c r="B1048" i="4"/>
  <c r="D1047" i="4"/>
  <c r="I1047" i="4" s="1"/>
  <c r="J1047" i="4" s="1"/>
  <c r="B1047" i="7" s="1"/>
  <c r="B1047" i="8" s="1"/>
  <c r="C1047" i="4"/>
  <c r="B1047" i="4"/>
  <c r="D1046" i="4"/>
  <c r="I1046" i="4" s="1"/>
  <c r="J1046" i="4" s="1"/>
  <c r="B1046" i="7" s="1"/>
  <c r="B1046" i="8" s="1"/>
  <c r="C1046" i="4"/>
  <c r="B1046" i="4"/>
  <c r="B1045" i="4"/>
  <c r="D1045" i="4"/>
  <c r="I1045" i="4" s="1"/>
  <c r="J1045" i="4" s="1"/>
  <c r="B1045" i="7" s="1"/>
  <c r="B1045" i="8" s="1"/>
  <c r="C1045" i="4"/>
  <c r="A1069" i="2"/>
  <c r="A1068" i="2"/>
  <c r="A1067" i="2"/>
  <c r="A1066" i="2"/>
  <c r="A1065" i="2"/>
  <c r="A1064" i="2"/>
  <c r="A1063" i="2"/>
  <c r="B1062" i="2"/>
  <c r="B1053" i="7"/>
  <c r="C1053" i="8" s="1"/>
  <c r="B1053" i="4"/>
  <c r="B1053" i="3"/>
  <c r="A1054" i="7"/>
  <c r="A1054" i="8" s="1"/>
  <c r="A1054" i="3"/>
  <c r="A1054" i="4" s="1"/>
  <c r="A1055" i="7"/>
  <c r="A1055" i="8" s="1"/>
  <c r="A1055" i="3"/>
  <c r="A1055" i="4" s="1"/>
  <c r="A1056" i="7"/>
  <c r="A1056" i="8" s="1"/>
  <c r="A1056" i="3"/>
  <c r="A1056" i="4" s="1"/>
  <c r="A1057" i="7"/>
  <c r="A1057" i="8" s="1"/>
  <c r="A1057" i="3"/>
  <c r="A1057" i="4" s="1"/>
  <c r="A1058" i="7"/>
  <c r="A1058" i="8" s="1"/>
  <c r="A1058" i="3"/>
  <c r="A1058" i="4" s="1"/>
  <c r="A1059" i="7"/>
  <c r="A1059" i="8" s="1"/>
  <c r="A1059" i="3"/>
  <c r="A1059" i="4" s="1"/>
  <c r="A1060" i="7"/>
  <c r="A1060" i="8" s="1"/>
  <c r="A1060" i="3"/>
  <c r="A1060" i="4" s="1"/>
  <c r="F1036" i="8"/>
  <c r="E1036" i="8"/>
  <c r="C1036" i="8"/>
  <c r="D1036" i="8" s="1"/>
  <c r="F1037" i="8"/>
  <c r="E1037" i="8"/>
  <c r="C1037" i="8"/>
  <c r="D1037" i="8" s="1"/>
  <c r="F1038" i="8"/>
  <c r="E1038" i="8"/>
  <c r="C1038" i="8"/>
  <c r="D1038" i="8" s="1"/>
  <c r="F1039" i="8"/>
  <c r="E1039" i="8"/>
  <c r="C1039" i="8"/>
  <c r="D1039" i="8" s="1"/>
  <c r="F1040" i="8"/>
  <c r="E1040" i="8"/>
  <c r="C1040" i="8"/>
  <c r="D1040" i="8" s="1"/>
  <c r="F1041" i="8"/>
  <c r="E1041" i="8"/>
  <c r="C1041" i="8"/>
  <c r="D1041" i="8" s="1"/>
  <c r="F1042" i="8"/>
  <c r="E1042" i="8"/>
  <c r="C1042" i="8"/>
  <c r="D1042" i="8" s="1"/>
  <c r="D1060" i="4" l="1"/>
  <c r="I1060" i="4" s="1"/>
  <c r="J1060" i="4" s="1"/>
  <c r="B1060" i="7" s="1"/>
  <c r="B1060" i="8" s="1"/>
  <c r="C1060" i="4"/>
  <c r="B1060" i="4"/>
  <c r="B1059" i="4"/>
  <c r="D1059" i="4"/>
  <c r="I1059" i="4" s="1"/>
  <c r="J1059" i="4" s="1"/>
  <c r="B1059" i="7" s="1"/>
  <c r="B1059" i="8" s="1"/>
  <c r="C1059" i="4"/>
  <c r="D1058" i="4"/>
  <c r="I1058" i="4" s="1"/>
  <c r="J1058" i="4" s="1"/>
  <c r="B1058" i="7" s="1"/>
  <c r="B1058" i="8" s="1"/>
  <c r="C1058" i="4"/>
  <c r="B1058" i="4"/>
  <c r="D1057" i="4"/>
  <c r="I1057" i="4" s="1"/>
  <c r="J1057" i="4" s="1"/>
  <c r="B1057" i="7" s="1"/>
  <c r="B1057" i="8" s="1"/>
  <c r="C1057" i="4"/>
  <c r="B1057" i="4"/>
  <c r="D1056" i="4"/>
  <c r="I1056" i="4" s="1"/>
  <c r="J1056" i="4" s="1"/>
  <c r="B1056" i="7" s="1"/>
  <c r="B1056" i="8" s="1"/>
  <c r="C1056" i="4"/>
  <c r="B1056" i="4"/>
  <c r="B1055" i="4"/>
  <c r="D1055" i="4"/>
  <c r="I1055" i="4" s="1"/>
  <c r="J1055" i="4" s="1"/>
  <c r="B1055" i="7" s="1"/>
  <c r="B1055" i="8" s="1"/>
  <c r="C1055" i="4"/>
  <c r="D1054" i="4"/>
  <c r="I1054" i="4" s="1"/>
  <c r="J1054" i="4" s="1"/>
  <c r="B1054" i="7" s="1"/>
  <c r="B1054" i="8" s="1"/>
  <c r="C1054" i="4"/>
  <c r="B1054" i="4"/>
  <c r="A1078" i="2"/>
  <c r="A1077" i="2"/>
  <c r="A1076" i="2"/>
  <c r="A1075" i="2"/>
  <c r="A1074" i="2"/>
  <c r="A1073" i="2"/>
  <c r="A1072" i="2"/>
  <c r="B1071" i="2"/>
  <c r="B1062" i="7"/>
  <c r="C1062" i="8" s="1"/>
  <c r="B1062" i="4"/>
  <c r="B1062" i="3"/>
  <c r="A1063" i="7"/>
  <c r="A1063" i="8" s="1"/>
  <c r="A1063" i="3"/>
  <c r="A1063" i="4" s="1"/>
  <c r="A1064" i="7"/>
  <c r="A1064" i="8" s="1"/>
  <c r="A1064" i="3"/>
  <c r="A1064" i="4" s="1"/>
  <c r="A1065" i="7"/>
  <c r="A1065" i="8" s="1"/>
  <c r="A1065" i="3"/>
  <c r="A1065" i="4" s="1"/>
  <c r="A1066" i="7"/>
  <c r="A1066" i="8" s="1"/>
  <c r="A1066" i="3"/>
  <c r="A1066" i="4" s="1"/>
  <c r="A1067" i="7"/>
  <c r="A1067" i="8" s="1"/>
  <c r="A1067" i="3"/>
  <c r="A1067" i="4" s="1"/>
  <c r="A1068" i="7"/>
  <c r="A1068" i="8" s="1"/>
  <c r="A1068" i="3"/>
  <c r="A1068" i="4" s="1"/>
  <c r="A1069" i="7"/>
  <c r="A1069" i="8" s="1"/>
  <c r="A1069" i="3"/>
  <c r="A1069" i="4" s="1"/>
  <c r="F1045" i="8"/>
  <c r="E1045" i="8"/>
  <c r="C1045" i="8"/>
  <c r="D1045" i="8" s="1"/>
  <c r="F1046" i="8"/>
  <c r="E1046" i="8"/>
  <c r="C1046" i="8"/>
  <c r="D1046" i="8" s="1"/>
  <c r="F1047" i="8"/>
  <c r="E1047" i="8"/>
  <c r="C1047" i="8"/>
  <c r="D1047" i="8" s="1"/>
  <c r="F1048" i="8"/>
  <c r="E1048" i="8"/>
  <c r="C1048" i="8"/>
  <c r="D1048" i="8" s="1"/>
  <c r="F1049" i="8"/>
  <c r="E1049" i="8"/>
  <c r="C1049" i="8"/>
  <c r="D1049" i="8" s="1"/>
  <c r="F1050" i="8"/>
  <c r="E1050" i="8"/>
  <c r="C1050" i="8"/>
  <c r="D1050" i="8" s="1"/>
  <c r="F1051" i="8"/>
  <c r="E1051" i="8"/>
  <c r="C1051" i="8"/>
  <c r="D1051" i="8" s="1"/>
  <c r="B1069" i="4" l="1"/>
  <c r="D1069" i="4"/>
  <c r="I1069" i="4" s="1"/>
  <c r="J1069" i="4" s="1"/>
  <c r="B1069" i="7" s="1"/>
  <c r="B1069" i="8" s="1"/>
  <c r="C1069" i="4"/>
  <c r="D1068" i="4"/>
  <c r="I1068" i="4" s="1"/>
  <c r="J1068" i="4" s="1"/>
  <c r="B1068" i="7" s="1"/>
  <c r="B1068" i="8" s="1"/>
  <c r="C1068" i="4"/>
  <c r="B1068" i="4"/>
  <c r="D1067" i="4"/>
  <c r="I1067" i="4" s="1"/>
  <c r="J1067" i="4" s="1"/>
  <c r="B1067" i="7" s="1"/>
  <c r="B1067" i="8" s="1"/>
  <c r="C1067" i="4"/>
  <c r="B1067" i="4"/>
  <c r="D1066" i="4"/>
  <c r="I1066" i="4" s="1"/>
  <c r="J1066" i="4" s="1"/>
  <c r="B1066" i="7" s="1"/>
  <c r="B1066" i="8" s="1"/>
  <c r="C1066" i="4"/>
  <c r="B1066" i="4"/>
  <c r="B1065" i="4"/>
  <c r="D1065" i="4"/>
  <c r="I1065" i="4" s="1"/>
  <c r="J1065" i="4" s="1"/>
  <c r="B1065" i="7" s="1"/>
  <c r="B1065" i="8" s="1"/>
  <c r="C1065" i="4"/>
  <c r="D1064" i="4"/>
  <c r="I1064" i="4" s="1"/>
  <c r="J1064" i="4" s="1"/>
  <c r="B1064" i="7" s="1"/>
  <c r="B1064" i="8" s="1"/>
  <c r="C1064" i="4"/>
  <c r="B1064" i="4"/>
  <c r="D1063" i="4"/>
  <c r="I1063" i="4" s="1"/>
  <c r="J1063" i="4" s="1"/>
  <c r="B1063" i="7" s="1"/>
  <c r="B1063" i="8" s="1"/>
  <c r="C1063" i="4"/>
  <c r="B1063" i="4"/>
  <c r="A1087" i="2"/>
  <c r="A1086" i="2"/>
  <c r="A1085" i="2"/>
  <c r="A1084" i="2"/>
  <c r="A1083" i="2"/>
  <c r="A1082" i="2"/>
  <c r="A1081" i="2"/>
  <c r="B1080" i="2"/>
  <c r="B1071" i="7"/>
  <c r="C1071" i="8" s="1"/>
  <c r="B1071" i="4"/>
  <c r="B1071" i="3"/>
  <c r="A1072" i="7"/>
  <c r="A1072" i="8" s="1"/>
  <c r="A1072" i="3"/>
  <c r="A1072" i="4" s="1"/>
  <c r="A1073" i="7"/>
  <c r="A1073" i="8" s="1"/>
  <c r="A1073" i="3"/>
  <c r="A1073" i="4" s="1"/>
  <c r="A1074" i="7"/>
  <c r="A1074" i="8" s="1"/>
  <c r="A1074" i="3"/>
  <c r="A1074" i="4" s="1"/>
  <c r="A1075" i="7"/>
  <c r="A1075" i="8" s="1"/>
  <c r="A1075" i="3"/>
  <c r="A1075" i="4" s="1"/>
  <c r="A1076" i="7"/>
  <c r="A1076" i="8" s="1"/>
  <c r="A1076" i="3"/>
  <c r="A1076" i="4" s="1"/>
  <c r="A1077" i="7"/>
  <c r="A1077" i="8" s="1"/>
  <c r="A1077" i="3"/>
  <c r="A1077" i="4" s="1"/>
  <c r="A1078" i="7"/>
  <c r="A1078" i="8" s="1"/>
  <c r="A1078" i="3"/>
  <c r="A1078" i="4" s="1"/>
  <c r="F1054" i="8"/>
  <c r="E1054" i="8"/>
  <c r="C1054" i="8"/>
  <c r="D1054" i="8" s="1"/>
  <c r="F1055" i="8"/>
  <c r="E1055" i="8"/>
  <c r="C1055" i="8"/>
  <c r="D1055" i="8" s="1"/>
  <c r="F1056" i="8"/>
  <c r="E1056" i="8"/>
  <c r="C1056" i="8"/>
  <c r="D1056" i="8" s="1"/>
  <c r="F1057" i="8"/>
  <c r="E1057" i="8"/>
  <c r="C1057" i="8"/>
  <c r="D1057" i="8" s="1"/>
  <c r="F1058" i="8"/>
  <c r="E1058" i="8"/>
  <c r="C1058" i="8"/>
  <c r="D1058" i="8" s="1"/>
  <c r="F1059" i="8"/>
  <c r="E1059" i="8"/>
  <c r="C1059" i="8"/>
  <c r="D1059" i="8" s="1"/>
  <c r="F1060" i="8"/>
  <c r="E1060" i="8"/>
  <c r="C1060" i="8"/>
  <c r="D1060" i="8" s="1"/>
  <c r="D1078" i="4" l="1"/>
  <c r="I1078" i="4" s="1"/>
  <c r="J1078" i="4" s="1"/>
  <c r="B1078" i="7" s="1"/>
  <c r="B1078" i="8" s="1"/>
  <c r="C1078" i="4"/>
  <c r="B1078" i="4"/>
  <c r="D1077" i="4"/>
  <c r="I1077" i="4" s="1"/>
  <c r="J1077" i="4" s="1"/>
  <c r="B1077" i="7" s="1"/>
  <c r="B1077" i="8" s="1"/>
  <c r="C1077" i="4"/>
  <c r="B1077" i="4"/>
  <c r="D1076" i="4"/>
  <c r="I1076" i="4" s="1"/>
  <c r="J1076" i="4" s="1"/>
  <c r="B1076" i="7" s="1"/>
  <c r="B1076" i="8" s="1"/>
  <c r="C1076" i="4"/>
  <c r="B1076" i="4"/>
  <c r="B1075" i="4"/>
  <c r="D1075" i="4"/>
  <c r="I1075" i="4" s="1"/>
  <c r="J1075" i="4" s="1"/>
  <c r="B1075" i="7" s="1"/>
  <c r="B1075" i="8" s="1"/>
  <c r="C1075" i="4"/>
  <c r="D1074" i="4"/>
  <c r="I1074" i="4" s="1"/>
  <c r="J1074" i="4" s="1"/>
  <c r="B1074" i="7" s="1"/>
  <c r="B1074" i="8" s="1"/>
  <c r="C1074" i="4"/>
  <c r="B1074" i="4"/>
  <c r="B1073" i="4"/>
  <c r="D1073" i="4"/>
  <c r="I1073" i="4" s="1"/>
  <c r="J1073" i="4" s="1"/>
  <c r="B1073" i="7" s="1"/>
  <c r="B1073" i="8" s="1"/>
  <c r="C1073" i="4"/>
  <c r="D1072" i="4"/>
  <c r="I1072" i="4" s="1"/>
  <c r="J1072" i="4" s="1"/>
  <c r="B1072" i="7" s="1"/>
  <c r="B1072" i="8" s="1"/>
  <c r="C1072" i="4"/>
  <c r="B1072" i="4"/>
  <c r="B1080" i="7"/>
  <c r="C1080" i="8" s="1"/>
  <c r="B1080" i="4"/>
  <c r="B1080" i="3"/>
  <c r="A1081" i="7"/>
  <c r="A1081" i="8" s="1"/>
  <c r="A1081" i="3"/>
  <c r="A1081" i="4" s="1"/>
  <c r="A1082" i="7"/>
  <c r="A1082" i="8" s="1"/>
  <c r="A1082" i="3"/>
  <c r="A1082" i="4" s="1"/>
  <c r="A1083" i="7"/>
  <c r="A1083" i="8" s="1"/>
  <c r="A1083" i="3"/>
  <c r="A1083" i="4" s="1"/>
  <c r="A1084" i="7"/>
  <c r="A1084" i="8" s="1"/>
  <c r="A1084" i="3"/>
  <c r="A1084" i="4" s="1"/>
  <c r="A1085" i="7"/>
  <c r="A1085" i="8" s="1"/>
  <c r="A1085" i="3"/>
  <c r="A1085" i="4" s="1"/>
  <c r="A1086" i="7"/>
  <c r="A1086" i="8" s="1"/>
  <c r="A1086" i="3"/>
  <c r="A1086" i="4" s="1"/>
  <c r="A1087" i="7"/>
  <c r="A1087" i="8" s="1"/>
  <c r="A1087" i="3"/>
  <c r="A1087" i="4" s="1"/>
  <c r="F1063" i="8"/>
  <c r="E1063" i="8"/>
  <c r="C1063" i="8"/>
  <c r="D1063" i="8" s="1"/>
  <c r="F1064" i="8"/>
  <c r="E1064" i="8"/>
  <c r="C1064" i="8"/>
  <c r="D1064" i="8" s="1"/>
  <c r="F1065" i="8"/>
  <c r="E1065" i="8"/>
  <c r="C1065" i="8"/>
  <c r="D1065" i="8" s="1"/>
  <c r="F1066" i="8"/>
  <c r="E1066" i="8"/>
  <c r="C1066" i="8"/>
  <c r="D1066" i="8" s="1"/>
  <c r="F1067" i="8"/>
  <c r="E1067" i="8"/>
  <c r="C1067" i="8"/>
  <c r="D1067" i="8" s="1"/>
  <c r="F1068" i="8"/>
  <c r="E1068" i="8"/>
  <c r="C1068" i="8"/>
  <c r="D1068" i="8" s="1"/>
  <c r="F1069" i="8"/>
  <c r="E1069" i="8"/>
  <c r="C1069" i="8"/>
  <c r="D1069" i="8" s="1"/>
  <c r="D1087" i="4" l="1"/>
  <c r="I1087" i="4" s="1"/>
  <c r="J1087" i="4" s="1"/>
  <c r="B1087" i="7" s="1"/>
  <c r="B1087" i="8" s="1"/>
  <c r="C1087" i="4"/>
  <c r="B1087" i="4"/>
  <c r="D1086" i="4"/>
  <c r="I1086" i="4" s="1"/>
  <c r="J1086" i="4" s="1"/>
  <c r="B1086" i="7" s="1"/>
  <c r="B1086" i="8" s="1"/>
  <c r="C1086" i="4"/>
  <c r="B1086" i="4"/>
  <c r="D1085" i="4"/>
  <c r="I1085" i="4" s="1"/>
  <c r="J1085" i="4" s="1"/>
  <c r="B1085" i="7" s="1"/>
  <c r="B1085" i="8" s="1"/>
  <c r="C1085" i="4"/>
  <c r="B1085" i="4"/>
  <c r="D1084" i="4"/>
  <c r="I1084" i="4" s="1"/>
  <c r="J1084" i="4" s="1"/>
  <c r="B1084" i="7" s="1"/>
  <c r="B1084" i="8" s="1"/>
  <c r="C1084" i="4"/>
  <c r="B1084" i="4"/>
  <c r="B1083" i="4"/>
  <c r="D1083" i="4"/>
  <c r="I1083" i="4" s="1"/>
  <c r="J1083" i="4" s="1"/>
  <c r="B1083" i="7" s="1"/>
  <c r="B1083" i="8" s="1"/>
  <c r="C1083" i="4"/>
  <c r="D1082" i="4"/>
  <c r="I1082" i="4" s="1"/>
  <c r="J1082" i="4" s="1"/>
  <c r="B1082" i="7" s="1"/>
  <c r="B1082" i="8" s="1"/>
  <c r="C1082" i="4"/>
  <c r="B1082" i="4"/>
  <c r="B1081" i="4"/>
  <c r="D1081" i="4"/>
  <c r="I1081" i="4" s="1"/>
  <c r="J1081" i="4" s="1"/>
  <c r="B1081" i="7" s="1"/>
  <c r="B1081" i="8" s="1"/>
  <c r="C1081" i="4"/>
  <c r="F1072" i="8"/>
  <c r="E1072" i="8"/>
  <c r="C1072" i="8"/>
  <c r="D1072" i="8" s="1"/>
  <c r="F1073" i="8"/>
  <c r="E1073" i="8"/>
  <c r="C1073" i="8"/>
  <c r="D1073" i="8" s="1"/>
  <c r="F1074" i="8"/>
  <c r="E1074" i="8"/>
  <c r="C1074" i="8"/>
  <c r="D1074" i="8" s="1"/>
  <c r="F1075" i="8"/>
  <c r="E1075" i="8"/>
  <c r="C1075" i="8"/>
  <c r="D1075" i="8" s="1"/>
  <c r="F1076" i="8"/>
  <c r="E1076" i="8"/>
  <c r="C1076" i="8"/>
  <c r="D1076" i="8" s="1"/>
  <c r="F1077" i="8"/>
  <c r="E1077" i="8"/>
  <c r="C1077" i="8"/>
  <c r="D1077" i="8" s="1"/>
  <c r="F1078" i="8"/>
  <c r="E1078" i="8"/>
  <c r="C1078" i="8"/>
  <c r="D1078" i="8" s="1"/>
  <c r="M9" i="4" l="1"/>
  <c r="U20" i="4"/>
  <c r="O60" i="4"/>
  <c r="U22" i="4"/>
  <c r="N53" i="4"/>
  <c r="U74" i="4"/>
  <c r="O59" i="4"/>
  <c r="O86" i="4"/>
  <c r="O38" i="4"/>
  <c r="N47" i="4"/>
  <c r="U65" i="4"/>
  <c r="U19" i="4"/>
  <c r="U66" i="4"/>
  <c r="V65" i="4"/>
  <c r="V74" i="4"/>
  <c r="N29" i="4"/>
  <c r="V70" i="4"/>
  <c r="U95" i="4"/>
  <c r="V50" i="4"/>
  <c r="V39" i="4"/>
  <c r="O95" i="4"/>
  <c r="O48" i="4"/>
  <c r="U47" i="4"/>
  <c r="O53" i="4"/>
  <c r="N82" i="4"/>
  <c r="N58" i="4"/>
  <c r="T81" i="4"/>
  <c r="V86" i="4"/>
  <c r="V54" i="4"/>
  <c r="N51" i="4"/>
  <c r="O50" i="4"/>
  <c r="U33" i="4"/>
  <c r="N94" i="4"/>
  <c r="O39" i="4"/>
  <c r="U35" i="4"/>
  <c r="O32" i="4"/>
  <c r="N30" i="4"/>
  <c r="V10" i="4"/>
  <c r="V28" i="4"/>
  <c r="U70" i="4"/>
  <c r="V66" i="4"/>
  <c r="O54" i="4"/>
  <c r="N76" i="4"/>
  <c r="U57" i="4"/>
  <c r="N70" i="4"/>
  <c r="U58" i="4"/>
  <c r="O35" i="4"/>
  <c r="N67" i="4"/>
  <c r="V48" i="4"/>
  <c r="M81" i="4"/>
  <c r="O28" i="4"/>
  <c r="O93" i="4"/>
  <c r="N92" i="4"/>
  <c r="V51" i="4"/>
  <c r="U60" i="4"/>
  <c r="U54" i="4"/>
  <c r="V34" i="4"/>
  <c r="O73" i="4"/>
  <c r="V96" i="4"/>
  <c r="U55" i="4"/>
  <c r="V94" i="4"/>
  <c r="V32" i="4"/>
  <c r="U30" i="4"/>
  <c r="M63" i="4"/>
  <c r="V67" i="4"/>
  <c r="N49" i="4"/>
  <c r="T27" i="4"/>
  <c r="V84" i="4"/>
  <c r="U15" i="4"/>
  <c r="U83" i="4"/>
  <c r="O33" i="4"/>
  <c r="O41" i="4"/>
  <c r="N46" i="4"/>
  <c r="O31" i="4"/>
  <c r="V57" i="4"/>
  <c r="V49" i="4"/>
  <c r="N78" i="4"/>
  <c r="V18" i="4"/>
  <c r="O57" i="4"/>
  <c r="U11" i="4"/>
  <c r="N95" i="4"/>
  <c r="N64" i="4"/>
  <c r="V59" i="4"/>
  <c r="U12" i="4"/>
  <c r="O70" i="4"/>
  <c r="V89" i="4"/>
  <c r="V58" i="4"/>
  <c r="U56" i="4"/>
  <c r="U92" i="4"/>
  <c r="U38" i="4"/>
  <c r="V60" i="4"/>
  <c r="O87" i="4"/>
  <c r="V42" i="4"/>
  <c r="U59" i="4"/>
  <c r="N39" i="4"/>
  <c r="U78" i="4"/>
  <c r="U93" i="4"/>
  <c r="V82" i="4"/>
  <c r="V47" i="4"/>
  <c r="V30" i="4"/>
  <c r="V85" i="4"/>
  <c r="U72" i="4"/>
  <c r="U16" i="4"/>
  <c r="N40" i="4"/>
  <c r="N77" i="4"/>
  <c r="O85" i="4"/>
  <c r="N91" i="4"/>
  <c r="N56" i="4"/>
  <c r="V17" i="4"/>
  <c r="V56" i="4"/>
  <c r="V95" i="4"/>
  <c r="O64" i="4"/>
  <c r="V76" i="4"/>
  <c r="O72" i="4"/>
  <c r="O52" i="4"/>
  <c r="V14" i="4"/>
  <c r="O40" i="4"/>
  <c r="U90" i="4"/>
  <c r="O91" i="4"/>
  <c r="N57" i="4"/>
  <c r="M27" i="4"/>
  <c r="O47" i="4"/>
  <c r="N42" i="4"/>
  <c r="O69" i="4"/>
  <c r="T63" i="4"/>
  <c r="U85" i="4"/>
  <c r="U71" i="4"/>
  <c r="N38" i="4"/>
  <c r="U40" i="4"/>
  <c r="N55" i="4"/>
  <c r="N88" i="4"/>
  <c r="V31" i="4"/>
  <c r="U28" i="4"/>
  <c r="N93" i="4"/>
  <c r="V93" i="4"/>
  <c r="U75" i="4"/>
  <c r="U36" i="4"/>
  <c r="N59" i="4"/>
  <c r="U89" i="4"/>
  <c r="O49" i="4"/>
  <c r="V19" i="4"/>
  <c r="O89" i="4"/>
  <c r="N74" i="4"/>
  <c r="U29" i="4"/>
  <c r="V36" i="4"/>
  <c r="N65" i="4"/>
  <c r="N87" i="4"/>
  <c r="U39" i="4"/>
  <c r="O65" i="4"/>
  <c r="V21" i="4"/>
  <c r="V23" i="4"/>
  <c r="V35" i="4"/>
  <c r="N96" i="4"/>
  <c r="V87" i="4"/>
  <c r="T9" i="4"/>
  <c r="V69" i="4"/>
  <c r="U50" i="4"/>
  <c r="O84" i="4"/>
  <c r="V64" i="4"/>
  <c r="V40" i="4"/>
  <c r="U34" i="4"/>
  <c r="U91" i="4"/>
  <c r="U52" i="4"/>
  <c r="U87" i="4"/>
  <c r="V77" i="4"/>
  <c r="U10" i="4"/>
  <c r="O10" i="4"/>
  <c r="N33" i="4"/>
  <c r="V41" i="4"/>
  <c r="V52" i="4"/>
  <c r="N71" i="4"/>
  <c r="N32" i="4"/>
  <c r="V88" i="4"/>
  <c r="N54" i="4"/>
  <c r="O29" i="4"/>
  <c r="V90" i="4"/>
  <c r="U76" i="4"/>
  <c r="O83" i="4"/>
  <c r="U42" i="4"/>
  <c r="O51" i="4"/>
  <c r="N73" i="4"/>
  <c r="V46" i="4"/>
  <c r="N31" i="4"/>
  <c r="O42" i="4"/>
  <c r="U69" i="4"/>
  <c r="V33" i="4"/>
  <c r="N72" i="4"/>
  <c r="U67" i="4"/>
  <c r="N48" i="4"/>
  <c r="V15" i="4"/>
  <c r="U37" i="4"/>
  <c r="O34" i="4"/>
  <c r="U18" i="4"/>
  <c r="U88" i="4"/>
  <c r="N52" i="4"/>
  <c r="O37" i="4"/>
  <c r="U64" i="4"/>
  <c r="N50" i="4"/>
  <c r="U13" i="4"/>
  <c r="N84" i="4"/>
  <c r="N60" i="4"/>
  <c r="V55" i="4"/>
  <c r="N10" i="4"/>
  <c r="N89" i="4"/>
  <c r="O92" i="4"/>
  <c r="O94" i="4"/>
  <c r="U41" i="4"/>
  <c r="V75" i="4"/>
  <c r="U94" i="4"/>
  <c r="U51" i="4"/>
  <c r="U96" i="4"/>
  <c r="O74" i="4"/>
  <c r="O71" i="4"/>
  <c r="N37" i="4"/>
  <c r="V73" i="4"/>
  <c r="O30" i="4"/>
  <c r="O96" i="4"/>
  <c r="V71" i="4"/>
  <c r="N35" i="4"/>
  <c r="V11" i="4"/>
  <c r="U14" i="4"/>
  <c r="O76" i="4"/>
  <c r="N68" i="4"/>
  <c r="N41" i="4"/>
  <c r="U32" i="4"/>
  <c r="O68" i="4"/>
  <c r="U17" i="4"/>
  <c r="V12" i="4"/>
  <c r="N90" i="4"/>
  <c r="U31" i="4"/>
  <c r="V83" i="4"/>
  <c r="V68" i="4"/>
  <c r="V37" i="4"/>
  <c r="U48" i="4"/>
  <c r="U82" i="4"/>
  <c r="U23" i="4"/>
  <c r="O88" i="4"/>
  <c r="N85" i="4"/>
  <c r="U86" i="4"/>
  <c r="U73" i="4"/>
  <c r="U49" i="4"/>
  <c r="O36" i="4"/>
  <c r="U21" i="4"/>
  <c r="V24" i="4"/>
  <c r="O77" i="4"/>
  <c r="O90" i="4"/>
  <c r="V78" i="4"/>
  <c r="V91" i="4"/>
  <c r="U53" i="4"/>
  <c r="V22" i="4"/>
  <c r="U24" i="4"/>
  <c r="N66" i="4"/>
  <c r="O55" i="4"/>
  <c r="V38" i="4"/>
  <c r="V20" i="4"/>
  <c r="O58" i="4"/>
  <c r="V72" i="4"/>
  <c r="U68" i="4"/>
  <c r="N69" i="4"/>
  <c r="N28" i="4"/>
  <c r="M45" i="4"/>
  <c r="V92" i="4"/>
  <c r="O82" i="4"/>
  <c r="U77" i="4"/>
  <c r="V29" i="4"/>
  <c r="O56" i="4"/>
  <c r="U84" i="4"/>
  <c r="V53" i="4"/>
  <c r="N83" i="4"/>
  <c r="N36" i="4"/>
  <c r="V13" i="4"/>
  <c r="N86" i="4"/>
  <c r="O75" i="4"/>
  <c r="V16" i="4"/>
  <c r="O78" i="4"/>
  <c r="O67" i="4"/>
  <c r="N75" i="4"/>
  <c r="O46" i="4"/>
  <c r="T45" i="4"/>
  <c r="U46" i="4"/>
  <c r="N34" i="4"/>
  <c r="O66" i="4"/>
  <c r="N16" i="4"/>
  <c r="N12" i="4"/>
  <c r="O13" i="4"/>
  <c r="O17" i="4"/>
  <c r="O23" i="4"/>
  <c r="N18" i="4"/>
  <c r="O16" i="4"/>
  <c r="O22" i="4"/>
  <c r="O11" i="4"/>
  <c r="N14" i="4"/>
  <c r="O19" i="4"/>
  <c r="O20" i="4"/>
  <c r="N13" i="4"/>
  <c r="N19" i="4"/>
  <c r="N23" i="4"/>
  <c r="O21" i="4"/>
  <c r="N15" i="4"/>
  <c r="O12" i="4"/>
  <c r="N20" i="4"/>
  <c r="O18" i="4"/>
  <c r="N21" i="4"/>
  <c r="O24" i="4"/>
  <c r="O14" i="4"/>
  <c r="O15" i="4"/>
  <c r="N17" i="4"/>
  <c r="N22" i="4"/>
  <c r="N11" i="4"/>
  <c r="N24" i="4"/>
  <c r="F1081" i="8"/>
  <c r="E1081" i="8"/>
  <c r="C1081" i="8"/>
  <c r="D1081" i="8" s="1"/>
  <c r="F1082" i="8"/>
  <c r="E1082" i="8"/>
  <c r="C1082" i="8"/>
  <c r="D1082" i="8" s="1"/>
  <c r="F1083" i="8"/>
  <c r="E1083" i="8"/>
  <c r="C1083" i="8"/>
  <c r="D1083" i="8" s="1"/>
  <c r="F1084" i="8"/>
  <c r="E1084" i="8"/>
  <c r="C1084" i="8"/>
  <c r="D1084" i="8" s="1"/>
  <c r="F1085" i="8"/>
  <c r="E1085" i="8"/>
  <c r="C1085" i="8"/>
  <c r="D1085" i="8" s="1"/>
  <c r="F1086" i="8"/>
  <c r="E1086" i="8"/>
  <c r="C1086" i="8"/>
  <c r="D1086" i="8" s="1"/>
  <c r="F1087" i="8"/>
  <c r="C1087" i="8"/>
  <c r="D1087" i="8" s="1"/>
  <c r="E1087" i="8"/>
  <c r="O97" i="4" l="1"/>
  <c r="O61" i="4"/>
  <c r="U61" i="4"/>
  <c r="N43" i="4"/>
  <c r="O79" i="4"/>
  <c r="U97" i="4"/>
  <c r="V79" i="4"/>
  <c r="O43" i="4"/>
  <c r="V43" i="4"/>
  <c r="V61" i="4"/>
  <c r="U25" i="4"/>
  <c r="V97" i="4"/>
  <c r="N79" i="4"/>
  <c r="V25" i="4"/>
  <c r="U79" i="4"/>
  <c r="U43" i="4"/>
  <c r="N61" i="4"/>
  <c r="N97" i="4"/>
  <c r="N25" i="4"/>
  <c r="O25" i="4"/>
  <c r="W79" i="4" l="1"/>
  <c r="P97" i="4"/>
  <c r="P79" i="4"/>
  <c r="P61" i="4"/>
  <c r="W43" i="4"/>
  <c r="W97" i="4"/>
  <c r="P43" i="4"/>
  <c r="W25" i="4"/>
  <c r="W61" i="4"/>
  <c r="P25" i="4"/>
  <c r="C20" i="16"/>
  <c r="C21" i="16" s="1"/>
  <c r="B20" i="16"/>
  <c r="D20" i="16" l="1"/>
  <c r="D21" i="16" s="1"/>
  <c r="B21" i="16"/>
</calcChain>
</file>

<file path=xl/sharedStrings.xml><?xml version="1.0" encoding="utf-8"?>
<sst xmlns="http://schemas.openxmlformats.org/spreadsheetml/2006/main" count="4281" uniqueCount="869">
  <si>
    <t>Unidad de Planificación del Ministerio de Gobernación y Policía</t>
  </si>
  <si>
    <t>Elaboración contenidos PAO:</t>
  </si>
  <si>
    <t>MSc Elma Bejarano Lichi</t>
  </si>
  <si>
    <t>Elaboración contenidos SEVRI:</t>
  </si>
  <si>
    <t>Licda. Irene Rojas Valerio</t>
  </si>
  <si>
    <t xml:space="preserve">Plantilla elaborado por: </t>
  </si>
  <si>
    <t>Máster Manuel Roberto Sánchez Portilla</t>
  </si>
  <si>
    <t xml:space="preserve">Fecha: </t>
  </si>
  <si>
    <t>Descripción y observaciones sobre su uso:</t>
  </si>
  <si>
    <t>El presente documento tiene como fin servir como herramienta a la hora de planificar el Plan Anual Operativo y aplicar el Sistema Específico de Valoración del Riesgo Institucional de cada una de las unidades y adscritas del Ministerio de Gobernación y Policía, según corresponda.</t>
  </si>
  <si>
    <t xml:space="preserve">Además, integran matrices del SEVRI, en cada hoja se transcribió la información contenida en cada una de las matrices, al cúal  ha sido tomada del procedimiento del SEVRI, aprobado por el Equipo Gerencial de Control Interno en el año 2014. </t>
  </si>
  <si>
    <t>CONTROL DE CAMBIOS DE LA PLANTILLA</t>
  </si>
  <si>
    <t>Versión:</t>
  </si>
  <si>
    <t>1.1</t>
  </si>
  <si>
    <t xml:space="preserve">Descripción de Cambios Inlcuídos: </t>
  </si>
  <si>
    <t>Se aumentan los espacios, para hasta 7 actividades por cada objetivo táctico. Se sombrean las celdas que se pueden modificar. Se automatiza la Matriz 4 de Administración y la Matriz 5 de Seguimiento</t>
  </si>
  <si>
    <t>Nombre</t>
  </si>
  <si>
    <t>Manuel Roberto Sánchez Portilla</t>
  </si>
  <si>
    <t>1.2</t>
  </si>
  <si>
    <t xml:space="preserve">Se aumenta esta versión para que puedan inlcuir hasta 120 objetivos. Se actualiza la cantidad de riesgos a incluir por cada objetivo estratégico (7 riesgos). Se actualizan todas la matrices de SEVRI para que coincidan con las todas las tablas. </t>
  </si>
  <si>
    <t>1.3</t>
  </si>
  <si>
    <t>20 septiembre del 2021</t>
  </si>
  <si>
    <t>1.4</t>
  </si>
  <si>
    <t>Fallon Madrigal Rovira</t>
  </si>
  <si>
    <t>1.5</t>
  </si>
  <si>
    <t>1.6</t>
  </si>
  <si>
    <t>MINISTERIO DE GOBERNACIÓN Y POLICÍA</t>
  </si>
  <si>
    <r>
      <t>Objetivo Estratégico:</t>
    </r>
    <r>
      <rPr>
        <sz val="11"/>
        <color theme="0"/>
        <rFont val="Arial"/>
        <family val="2"/>
      </rPr>
      <t xml:space="preserve"> </t>
    </r>
  </si>
  <si>
    <t>(a) Objetivo táctico o específico ¿Qué se pretende alcanzar y para qué?</t>
  </si>
  <si>
    <t>(b)	Meta ¿Qué se propone? Calidad y cantidad</t>
  </si>
  <si>
    <t>(c)	Indicador ¿Cómo medirlo? (número, cantidad, porcentaje)</t>
  </si>
  <si>
    <t xml:space="preserve"> (d)	Actividad (es) ¿Cómo lograrlo?</t>
  </si>
  <si>
    <t>(e)	Unidad (es) responsable (s)</t>
  </si>
  <si>
    <t>(f) Presupuesto (en caso de contar, sino colocar N/T)</t>
  </si>
  <si>
    <t>(g) Porcentaje de cumplimiento</t>
  </si>
  <si>
    <t>(h) Justificación</t>
  </si>
  <si>
    <t>(i) Evidencia (oficios, actas, minutas, correos, reglamentos, manuales, etc.)</t>
  </si>
  <si>
    <t>(j) Estado de la meta (MC, MPC, MNC)</t>
  </si>
  <si>
    <t>Total No Cumplidas</t>
  </si>
  <si>
    <t>Total Parcialmente Cumplidas</t>
  </si>
  <si>
    <t>Total Cumplidas</t>
  </si>
  <si>
    <t>Objetivos  estratégicos del PEI MGP 2020 - 2025:</t>
  </si>
  <si>
    <t>Porcentaje de Cumplimiento</t>
  </si>
  <si>
    <t>Meta No Cumplida (MNC)</t>
  </si>
  <si>
    <t>Meta Parcialmente Cumplida (MPC)</t>
  </si>
  <si>
    <t>Meta Cumplida (MC)</t>
  </si>
  <si>
    <t>(e) Estados de la meta</t>
  </si>
  <si>
    <t>SISTEMA ESPECÍFICO DE VALORACIÓN DE RIESGO INSTITUCIONAL</t>
  </si>
  <si>
    <t>Matriz Nº  1</t>
  </si>
  <si>
    <t>Identificación de Riesgos</t>
  </si>
  <si>
    <t>N° Riesgo/Evento</t>
  </si>
  <si>
    <t>a) Evento</t>
  </si>
  <si>
    <t>b) Causas</t>
  </si>
  <si>
    <t>c) Consecuencias</t>
  </si>
  <si>
    <t>Medidas de administración existentes</t>
  </si>
  <si>
    <t>Clasificación de acuerdo a la estructura de riesgo institucional</t>
  </si>
  <si>
    <t>Unidad administrativa</t>
  </si>
  <si>
    <t xml:space="preserve">Evidencias </t>
  </si>
  <si>
    <t>Código</t>
  </si>
  <si>
    <t>Riesgo</t>
  </si>
  <si>
    <t xml:space="preserve">Objetivo Estratégico: </t>
  </si>
  <si>
    <t>Objetivo táctico</t>
  </si>
  <si>
    <t>SUMATORIA DE RIESGOS</t>
  </si>
  <si>
    <t>Matriz Nº  2</t>
  </si>
  <si>
    <t>Análisis de Riesgo</t>
  </si>
  <si>
    <r>
      <t>SIN</t>
    </r>
    <r>
      <rPr>
        <b/>
        <sz val="11"/>
        <color rgb="FF000000"/>
        <rFont val="Calibri"/>
        <family val="2"/>
      </rPr>
      <t xml:space="preserve"> medidas administración</t>
    </r>
  </si>
  <si>
    <r>
      <t>CON</t>
    </r>
    <r>
      <rPr>
        <b/>
        <sz val="11"/>
        <color rgb="FF000000"/>
        <rFont val="Calibri"/>
        <family val="2"/>
      </rPr>
      <t xml:space="preserve"> medidas de administración existentes</t>
    </r>
  </si>
  <si>
    <t>Nº</t>
  </si>
  <si>
    <t>Código y riesgo
(matriz #1)</t>
  </si>
  <si>
    <t>Probabilidad</t>
  </si>
  <si>
    <t>Magnitud</t>
  </si>
  <si>
    <t>Nivel de riesgo inherente</t>
  </si>
  <si>
    <t>Medidas administración existentes</t>
  </si>
  <si>
    <t>Nivel de riesgo residual</t>
  </si>
  <si>
    <t>Nivel Riesgo Residual</t>
  </si>
  <si>
    <t xml:space="preserve">Alto </t>
  </si>
  <si>
    <t xml:space="preserve">Medio </t>
  </si>
  <si>
    <t>Bajo</t>
  </si>
  <si>
    <t xml:space="preserve">Total Riesgos: </t>
  </si>
  <si>
    <t xml:space="preserve">Comprobación con Matriz 1: </t>
  </si>
  <si>
    <t xml:space="preserve">Bajo </t>
  </si>
  <si>
    <t>Tabla 2</t>
  </si>
  <si>
    <t>Tabla Nº  3</t>
  </si>
  <si>
    <t>Tabla Nº 4</t>
  </si>
  <si>
    <t>Tabla  Nº 5</t>
  </si>
  <si>
    <t>Análisis Cualitativo de la Probabilidad</t>
  </si>
  <si>
    <t>Análisis Cuantitativo de la Probabilidad</t>
  </si>
  <si>
    <t>Análisis Cualitativo de la Magnitud</t>
  </si>
  <si>
    <t>Análisis Cuantitativo de la Magnitud</t>
  </si>
  <si>
    <t>Descripción de la categoría</t>
  </si>
  <si>
    <t>Categoría</t>
  </si>
  <si>
    <t>Descripción de la categoría en términos financieros</t>
  </si>
  <si>
    <t>Descripción de la categoría en términos generales</t>
  </si>
  <si>
    <t>-Es muy factible que el evento se presente.</t>
  </si>
  <si>
    <t>ALTA</t>
  </si>
  <si>
    <t>-Muy probable (1 vez al mes)</t>
  </si>
  <si>
    <t>Si el riesgo se materializa, tendría consecuencias de alto impacto y efectos en la entidad.</t>
  </si>
  <si>
    <t>Cuando el costo de la medida de administración es mayor o igual al 5% del presupuesto asignado para gastos operativos.</t>
  </si>
  <si>
    <t>Catástrofes, muertes, pérdidas materiales, escándalos públicos, pérdida de imagen.</t>
  </si>
  <si>
    <t>-Ha sido de frecuente ocurrencia.</t>
  </si>
  <si>
    <t>-Probable ( 3 veces al año)</t>
  </si>
  <si>
    <t>MEDIA</t>
  </si>
  <si>
    <t>Si el riesgo se materializa, tendría consecuencias de impacto y efectos medios en la entidad.</t>
  </si>
  <si>
    <t xml:space="preserve">Cuando el costo de la medida de administración es inferior al 5%  presupuesto  asignado para gastos operativos. </t>
  </si>
  <si>
    <t>Daños a personas, daños en activos, sistemas de información otros.</t>
  </si>
  <si>
    <t>-Es medianamente factible que el evento de presente.</t>
  </si>
  <si>
    <t>-Poco probable (1 vez cada 3 años)</t>
  </si>
  <si>
    <t>BAJA</t>
  </si>
  <si>
    <t>Si el riesgo se materializa, tendría consecuencias de bajo impacto o algunos efectos en la entidad.</t>
  </si>
  <si>
    <t xml:space="preserve">Cuando el costo de la medida de administración es igual o menor al 1% del presupuesto asignado para gastos operativos. </t>
  </si>
  <si>
    <t>Daños menores en general.</t>
  </si>
  <si>
    <t>-Ha sido de ocurrencia ocasional.</t>
  </si>
  <si>
    <t>-Es poco factible que el evento se presente.</t>
  </si>
  <si>
    <t>-Ha sido de ocurrencia aislada.</t>
  </si>
  <si>
    <t xml:space="preserve">Matriz Nº  3                                                                                                                                                                                                                                               </t>
  </si>
  <si>
    <t>Evaluación de Riesgos</t>
  </si>
  <si>
    <t>Código y riesgo
(matriz N°2)</t>
  </si>
  <si>
    <t>Nivel de Riesgo  en orden de prioridad</t>
  </si>
  <si>
    <t>Grado en que la Institución puede afectar las causas                          (tabla N°8)</t>
  </si>
  <si>
    <t xml:space="preserve">Importancia del área afectada
(tabla N°9)                      </t>
  </si>
  <si>
    <t>Eficiencia y eficacia de las medidas administración existentes</t>
  </si>
  <si>
    <t xml:space="preserve">Parámetros  de aceptabilidad del Riesgo
(tabla N°12) </t>
  </si>
  <si>
    <t>Resultados de la evaluación       (Administrar / No Administrar)</t>
  </si>
  <si>
    <t>Inherente (matriz N°2)</t>
  </si>
  <si>
    <t>Residual  (matriz N° 2)</t>
  </si>
  <si>
    <t>Costo de la medida                (tabla N°10)</t>
  </si>
  <si>
    <t>Análisis costo/ beneficio      (tabla N°11)</t>
  </si>
  <si>
    <t>Cantidad de Veces</t>
  </si>
  <si>
    <t>ADMINISTRAR</t>
  </si>
  <si>
    <t xml:space="preserve">NO ADMINISTRAR </t>
  </si>
  <si>
    <t xml:space="preserve">Total </t>
  </si>
  <si>
    <t>R001 Tecnologías de Información</t>
  </si>
  <si>
    <t>R002 Presupuestario</t>
  </si>
  <si>
    <t>R003 Operativo</t>
  </si>
  <si>
    <t>R004 Insumos</t>
  </si>
  <si>
    <t>R005 Estratégico</t>
  </si>
  <si>
    <t>R006 Información</t>
  </si>
  <si>
    <t>R007 Recurso Humano</t>
  </si>
  <si>
    <t>R008 Ambiente</t>
  </si>
  <si>
    <t>R009 Políticos</t>
  </si>
  <si>
    <t>R010 Ambiental</t>
  </si>
  <si>
    <t xml:space="preserve">R011 Financiero </t>
  </si>
  <si>
    <t>R012 Social</t>
  </si>
  <si>
    <t>R013 Legal</t>
  </si>
  <si>
    <t>R014 Información</t>
  </si>
  <si>
    <t>R015 Institucional</t>
  </si>
  <si>
    <t>Tabla Nº 8</t>
  </si>
  <si>
    <t xml:space="preserve">Tabla Nº 9 </t>
  </si>
  <si>
    <t>Tabla Nº 10</t>
  </si>
  <si>
    <t>Tabla Nº 11</t>
  </si>
  <si>
    <t>Criterios Institucionales  para evaluar el grado en que se puede afectar las causas</t>
  </si>
  <si>
    <t>Importancia del área afectada</t>
  </si>
  <si>
    <t>Costo de la Medida de Administración</t>
  </si>
  <si>
    <t>Análisis Costo Beneficio</t>
  </si>
  <si>
    <t>Grado de afectación</t>
  </si>
  <si>
    <t>Descripción</t>
  </si>
  <si>
    <t>Valor Númerico</t>
  </si>
  <si>
    <t xml:space="preserve">Importancia </t>
  </si>
  <si>
    <t>Costo</t>
  </si>
  <si>
    <t>Resultado del análisis</t>
  </si>
  <si>
    <r>
      <t xml:space="preserve">Si la Institución con medidas de administración,  puede incidir para </t>
    </r>
    <r>
      <rPr>
        <u/>
        <sz val="12"/>
        <color rgb="FF000000"/>
        <rFont val="Calibri"/>
        <family val="2"/>
      </rPr>
      <t>evitar</t>
    </r>
    <r>
      <rPr>
        <sz val="12"/>
        <color rgb="FF000000"/>
        <rFont val="Calibri"/>
        <family val="2"/>
      </rPr>
      <t xml:space="preserve">  las  causas  o afectarlas directamente.</t>
    </r>
  </si>
  <si>
    <r>
      <t xml:space="preserve">La importancia del área, sector, actividad, tarea, política, proyecto o función son de </t>
    </r>
    <r>
      <rPr>
        <u/>
        <sz val="12"/>
        <color rgb="FF000000"/>
        <rFont val="Calibri"/>
        <family val="2"/>
      </rPr>
      <t>Prioridad Alta</t>
    </r>
    <r>
      <rPr>
        <sz val="12"/>
        <color rgb="FF000000"/>
        <rFont val="Calibri"/>
        <family val="2"/>
      </rPr>
      <t xml:space="preserve"> para el cumplimiento de la Misión Institucional.</t>
    </r>
  </si>
  <si>
    <t>ALTO</t>
  </si>
  <si>
    <t xml:space="preserve">Cuando el costo de la medida de administración es mayor o igual a 5% del presupuesto para gastos operativos. </t>
  </si>
  <si>
    <t>POSITIVO</t>
  </si>
  <si>
    <t>De aplicar la medida los beneficios esperados son mayores a los costos.</t>
  </si>
  <si>
    <t>Si la Institución con medidas de administración,  puede incidir en  las  causas o afectarlas parcialmente.</t>
  </si>
  <si>
    <r>
      <t xml:space="preserve">La importancia del área, sector, actividad, tarea, política, proyecto o función son de </t>
    </r>
    <r>
      <rPr>
        <u/>
        <sz val="12"/>
        <color rgb="FF000000"/>
        <rFont val="Calibri"/>
        <family val="2"/>
      </rPr>
      <t>Prioridad Media</t>
    </r>
    <r>
      <rPr>
        <sz val="12"/>
        <color rgb="FF000000"/>
        <rFont val="Calibri"/>
        <family val="2"/>
      </rPr>
      <t xml:space="preserve"> para el cumplimiento de la Misión Institucional. (</t>
    </r>
    <r>
      <rPr>
        <i/>
        <sz val="12"/>
        <color rgb="FF000000"/>
        <rFont val="Calibri"/>
        <family val="2"/>
      </rPr>
      <t>prioridad media implica que la institución en esas condiciones puede seguir operando en el alcance de los objetivos)</t>
    </r>
  </si>
  <si>
    <t>MEDIO</t>
  </si>
  <si>
    <t>Cuando el costo de la medida de administración es menor a 5% del presupuesto para gastos operativos.</t>
  </si>
  <si>
    <t>PUNTO EQUILIBRADO</t>
  </si>
  <si>
    <t>De aplicar la medida beneficios igual costos.</t>
  </si>
  <si>
    <r>
      <t xml:space="preserve">Si la Institución con medidas de administración, </t>
    </r>
    <r>
      <rPr>
        <u/>
        <sz val="12"/>
        <color rgb="FF000000"/>
        <rFont val="Calibri"/>
        <family val="2"/>
      </rPr>
      <t>no</t>
    </r>
    <r>
      <rPr>
        <sz val="12"/>
        <color rgb="FF000000"/>
        <rFont val="Calibri"/>
        <family val="2"/>
      </rPr>
      <t xml:space="preserve"> puede incidir o afectar las causas (fenómenos naturales)</t>
    </r>
  </si>
  <si>
    <r>
      <t xml:space="preserve">La importancia del área, sector, actividad, tarea, política, proyecto o función son de </t>
    </r>
    <r>
      <rPr>
        <u/>
        <sz val="12"/>
        <color rgb="FF000000"/>
        <rFont val="Calibri"/>
        <family val="2"/>
      </rPr>
      <t>Prioridad Baja</t>
    </r>
    <r>
      <rPr>
        <sz val="12"/>
        <color rgb="FF000000"/>
        <rFont val="Calibri"/>
        <family val="2"/>
      </rPr>
      <t xml:space="preserve"> para el cumplimiento de la Misión Institucional. </t>
    </r>
  </si>
  <si>
    <t>BAJO</t>
  </si>
  <si>
    <t>Cuando el costo de la medida de administración es igual a 1% del presupuesto para gastos operativos.</t>
  </si>
  <si>
    <t>NEGATIVO</t>
  </si>
  <si>
    <t>De aplicar la medida los costos son mayores a los beneficios esperados.</t>
  </si>
  <si>
    <t>N/A</t>
  </si>
  <si>
    <t>Matriz Nº 4</t>
  </si>
  <si>
    <t>Administración de Riesgo</t>
  </si>
  <si>
    <t>Código y riesgo
(matriz N°1)</t>
  </si>
  <si>
    <t>Con nuevas medidas de administración</t>
  </si>
  <si>
    <t>Costo nueva medida de administración
(tabla N°10)</t>
  </si>
  <si>
    <t>Análisis costo/ beneficio
(tabla N°11)</t>
  </si>
  <si>
    <t>Capacidad e idoneidad actores</t>
  </si>
  <si>
    <t>La medida cumple con el interés público y el resguardo de la hacienda pública</t>
  </si>
  <si>
    <t>Viabilidad</t>
  </si>
  <si>
    <t>Medidas seleccionadas</t>
  </si>
  <si>
    <t xml:space="preserve">Plazo de implementación </t>
  </si>
  <si>
    <t>Responsable</t>
  </si>
  <si>
    <t>Nuevas medidas propuestas</t>
  </si>
  <si>
    <t>Cambio nivel de riesgo/con nueva medida de administración</t>
  </si>
  <si>
    <t>Jurídica</t>
  </si>
  <si>
    <t>Técnica</t>
  </si>
  <si>
    <t>Operacional</t>
  </si>
  <si>
    <t>SI/NO</t>
  </si>
  <si>
    <t>Opciones de administración</t>
  </si>
  <si>
    <t xml:space="preserve">Modificar </t>
  </si>
  <si>
    <t>Prevenir</t>
  </si>
  <si>
    <t>Transferir</t>
  </si>
  <si>
    <t>Retener</t>
  </si>
  <si>
    <t>Atender</t>
  </si>
  <si>
    <t>Suma</t>
  </si>
  <si>
    <t>Tabla Nº 12</t>
  </si>
  <si>
    <t>Parámetros de aceptabilidad del riesgo</t>
  </si>
  <si>
    <t xml:space="preserve">categorías de Administración del Riesgo </t>
  </si>
  <si>
    <t xml:space="preserve">Descripción </t>
  </si>
  <si>
    <t>Nivel Riesgo</t>
  </si>
  <si>
    <t>Parámetros de aceptabilidad</t>
  </si>
  <si>
    <t xml:space="preserve">Admintración </t>
  </si>
  <si>
    <t>MODIFICAR</t>
  </si>
  <si>
    <t>Si el riesgo resulta calificado como BAJO, en el apartado de “nivel de riesgo”.</t>
  </si>
  <si>
    <t>1-2</t>
  </si>
  <si>
    <t>ACEPTABLE</t>
  </si>
  <si>
    <t>TRANSFERIR</t>
  </si>
  <si>
    <t xml:space="preserve">Si el riesgo resulta calificado como MEDIO, en el apartado de “nivel de riesgo” y no se pueda mitigar con una medida de administración debido a que no se cuenta con los recursos necesarios.  </t>
  </si>
  <si>
    <t>3-4</t>
  </si>
  <si>
    <t>RETENER</t>
  </si>
  <si>
    <t>Si el riesgo resulta calificado como ALTO,  en el apartado de “nivel de riesgo”.</t>
  </si>
  <si>
    <t>5-9</t>
  </si>
  <si>
    <t>NO ACEPTABLE</t>
  </si>
  <si>
    <t>ATENDER</t>
  </si>
  <si>
    <t>PREVENIR</t>
  </si>
  <si>
    <t>Ambiente</t>
  </si>
  <si>
    <t xml:space="preserve">Código relacionado </t>
  </si>
  <si>
    <t>Posibles eventos que originen el riesgo (Catálogo de riesgos_revisar_)</t>
  </si>
  <si>
    <t xml:space="preserve">Concatenado </t>
  </si>
  <si>
    <t>Ambientes</t>
  </si>
  <si>
    <t xml:space="preserve">Códigos + Naturaleza del Riesgo </t>
  </si>
  <si>
    <t xml:space="preserve">Naturaleza del Riesgo </t>
  </si>
  <si>
    <t>Estado de cumplimiento</t>
  </si>
  <si>
    <t xml:space="preserve">Sí o No </t>
  </si>
  <si>
    <t>Interno</t>
  </si>
  <si>
    <t>R001</t>
  </si>
  <si>
    <t>Tecnologías de Información</t>
  </si>
  <si>
    <t>Fallas en las aplicaciones informáticas utilizadas en la unidad</t>
  </si>
  <si>
    <t xml:space="preserve">TOTAL </t>
  </si>
  <si>
    <t>SÍ</t>
  </si>
  <si>
    <t>Sin acceso a sistemas, datos e información</t>
  </si>
  <si>
    <t>Presupuestario</t>
  </si>
  <si>
    <t>PARCIAL</t>
  </si>
  <si>
    <t>NO</t>
  </si>
  <si>
    <t xml:space="preserve">Disponibilidad oportuna de la aplicación creada </t>
  </si>
  <si>
    <t>Operativo</t>
  </si>
  <si>
    <t>NADA</t>
  </si>
  <si>
    <t>Fallas en la infraestructura de información tecnológica efectiva (hardware, software, redes, entre otros)</t>
  </si>
  <si>
    <t>Insumos</t>
  </si>
  <si>
    <t xml:space="preserve">Relevancia de los sistemas, de las técnicas de recuperación, respaldos de la información y planes de contingencia </t>
  </si>
  <si>
    <t>Estratégico</t>
  </si>
  <si>
    <t>Mantenimiento correctivo/preventivo de los equipos</t>
  </si>
  <si>
    <t>Información</t>
  </si>
  <si>
    <t xml:space="preserve">Los sistemas no se ajustan a las necesidades institucionales </t>
  </si>
  <si>
    <t>Recurso Humano</t>
  </si>
  <si>
    <t>R002</t>
  </si>
  <si>
    <t>Falta de presupuesto asignado para la operación</t>
  </si>
  <si>
    <t>Subejecución presupuestaria</t>
  </si>
  <si>
    <t>Externo</t>
  </si>
  <si>
    <t>Políticos</t>
  </si>
  <si>
    <t>Falta de controles en la ejecución presupuestaria</t>
  </si>
  <si>
    <t>Ambiental</t>
  </si>
  <si>
    <t>Problemas con el flujo de caja</t>
  </si>
  <si>
    <t xml:space="preserve">Financiero </t>
  </si>
  <si>
    <t>R003</t>
  </si>
  <si>
    <t>Estructura Organizacional que no responde a las necesidades</t>
  </si>
  <si>
    <t>Social</t>
  </si>
  <si>
    <t>Incapacidad operativa para resolver los recursos presentados por la población migrante y refugiada.</t>
  </si>
  <si>
    <t>Legal</t>
  </si>
  <si>
    <t>Estructura Ocupacional acorde a las necesidades.</t>
  </si>
  <si>
    <t>Servicios institucionales que satisfagan las necesidades</t>
  </si>
  <si>
    <t>Institucional</t>
  </si>
  <si>
    <t xml:space="preserve">Estructuras de trabajo acordes a las necesidades demandadas por los usuarios  </t>
  </si>
  <si>
    <t>Manuales administrativos des-actualizados o no idóneos</t>
  </si>
  <si>
    <t>Procedimientos lineamientos e instrucciones claros para la efectiva realización del trabajo</t>
  </si>
  <si>
    <t>Inexistencia de manuales de procedimientos</t>
  </si>
  <si>
    <t>Manipulación de máquinas y herramientas peligrosas</t>
  </si>
  <si>
    <t xml:space="preserve">Manipulación de sustancias tóxicas </t>
  </si>
  <si>
    <t>Definición clara del centro de trabajo</t>
  </si>
  <si>
    <t>Insuficiencias en la trazabilidad de los documentos</t>
  </si>
  <si>
    <t>Restricciones a la movilidad</t>
  </si>
  <si>
    <t>Carencia de espacio fisíco adecuado</t>
  </si>
  <si>
    <t>Impericia Técnica ó Incapacidad Operativa</t>
  </si>
  <si>
    <t>Falta actualización de los controles auxiliares</t>
  </si>
  <si>
    <t xml:space="preserve">Tiempo de entrega del producto final </t>
  </si>
  <si>
    <t xml:space="preserve">Falta de seguimiento en los procesos </t>
  </si>
  <si>
    <t xml:space="preserve">Poca coordinación con los diferentes procesos </t>
  </si>
  <si>
    <t>R004</t>
  </si>
  <si>
    <t>Capacidad para adquirirlos</t>
  </si>
  <si>
    <t>Falta de insumos de oficina</t>
  </si>
  <si>
    <t>Proveedores no satisfacen las necesidades institucionales</t>
  </si>
  <si>
    <t>Mantenimiento continuo para la adecuada ejecución del trabajo</t>
  </si>
  <si>
    <t>Tener disponibilidad para atender necesidades de operación.</t>
  </si>
  <si>
    <t>Acceso oportuno para todos</t>
  </si>
  <si>
    <t>Uso adecuado y racional</t>
  </si>
  <si>
    <t>Calidad de la materia prima</t>
  </si>
  <si>
    <t>Manejo de activos (rotulación, certificación, baja, alta, inscripción de bienes intangibles, avalúos y bienes muebles e inmuebles)</t>
  </si>
  <si>
    <t>R005</t>
  </si>
  <si>
    <t>Procesos de planificación claros</t>
  </si>
  <si>
    <t>Desconocimiento de la misión, visión y objetivos organizacionales</t>
  </si>
  <si>
    <t>Cumplimiento de la misión, visión y objetivos organizacionales</t>
  </si>
  <si>
    <t>Imagen Institucional</t>
  </si>
  <si>
    <t>Incumplimiento ejecución objetivos planteados</t>
  </si>
  <si>
    <t>Liderazgo en la dirección del personal</t>
  </si>
  <si>
    <t>Líneas de autoridad efectivas</t>
  </si>
  <si>
    <t>Comunicación adecuada y veraz en todos los niveles</t>
  </si>
  <si>
    <t>Cultura organizacional</t>
  </si>
  <si>
    <t>Resistencia ante el cambio</t>
  </si>
  <si>
    <t>R006</t>
  </si>
  <si>
    <t>Información operativa</t>
  </si>
  <si>
    <t>Información estratégica</t>
  </si>
  <si>
    <t>Información insuficiente o no disponible</t>
  </si>
  <si>
    <t>Adecuados y eficientes canales de comunicación</t>
  </si>
  <si>
    <t>Información accesible, física o digital</t>
  </si>
  <si>
    <t>R007</t>
  </si>
  <si>
    <t>Falta de personal, plazas vacantes</t>
  </si>
  <si>
    <t>Salud ocupacional (mental, física y sicológica)</t>
  </si>
  <si>
    <t>Discriminación</t>
  </si>
  <si>
    <t>Acoso sexual</t>
  </si>
  <si>
    <t>Acoso laboral</t>
  </si>
  <si>
    <t xml:space="preserve">Trabajo rutinario y monótono </t>
  </si>
  <si>
    <t>Carencia de manual de puesto</t>
  </si>
  <si>
    <t>Falta de protocolos de accesibilidad</t>
  </si>
  <si>
    <t>Idoneidad del personal contratado</t>
  </si>
  <si>
    <t>Adecuados programas de incentivos y compensación</t>
  </si>
  <si>
    <t>Falta de procesos constantes de capacitación y/o sensibilización</t>
  </si>
  <si>
    <t>Falta de integridad en su labores</t>
  </si>
  <si>
    <t>Acceso a cursos de inducción</t>
  </si>
  <si>
    <t>Prácticas de seguridad</t>
  </si>
  <si>
    <t>Motivación y compensación</t>
  </si>
  <si>
    <t>Competencia Especifíca y Personalizada</t>
  </si>
  <si>
    <t>Desarrollo de personal en todos los niveles</t>
  </si>
  <si>
    <t>Disponibilidad laboral</t>
  </si>
  <si>
    <t>R008</t>
  </si>
  <si>
    <t xml:space="preserve">Contaminantes químicos o biológicos </t>
  </si>
  <si>
    <t>Iluminación del centro de trabajo</t>
  </si>
  <si>
    <t>Ruido del centro de trabajo</t>
  </si>
  <si>
    <t>Ventilación del centro de trabajo</t>
  </si>
  <si>
    <t>Incendio del centro de trabajo</t>
  </si>
  <si>
    <t>R009</t>
  </si>
  <si>
    <t>Cambio en las prioridades institucionales</t>
  </si>
  <si>
    <t>Cambios de jerarquías y/o enlaces técnicos y/o representantes</t>
  </si>
  <si>
    <t>Continuidad de políticas institucionales diseñadas</t>
  </si>
  <si>
    <t>Cambios de Gobierno</t>
  </si>
  <si>
    <t>Confianza extranjera</t>
  </si>
  <si>
    <t>Conflictos políticos</t>
  </si>
  <si>
    <t>Políticas públicas inconsistentes</t>
  </si>
  <si>
    <t>R010</t>
  </si>
  <si>
    <t>Pandemia, riesgos asociados a enfermedades</t>
  </si>
  <si>
    <t>Inundaciones, Huracanes, Terremotos, etc.</t>
  </si>
  <si>
    <t>Contaminación</t>
  </si>
  <si>
    <t xml:space="preserve">Incendios </t>
  </si>
  <si>
    <t>Acciones Humanas</t>
  </si>
  <si>
    <t>R011</t>
  </si>
  <si>
    <t>Recortes Presupuestarios</t>
  </si>
  <si>
    <t>Crisis económica</t>
  </si>
  <si>
    <t>Recesión económica</t>
  </si>
  <si>
    <t>Normas de ejecución de presupuestaria</t>
  </si>
  <si>
    <t>Fluctuación en tasa de interés</t>
  </si>
  <si>
    <t>Inflación</t>
  </si>
  <si>
    <t>R012</t>
  </si>
  <si>
    <t>Seguridad Ciudadana</t>
  </si>
  <si>
    <t>Influencia de los medios de comunicación</t>
  </si>
  <si>
    <t>Tolerancia a las diferencias culturales</t>
  </si>
  <si>
    <t>Satisfacción de los usuarios</t>
  </si>
  <si>
    <t>Conflictos o alianzas entre grupos</t>
  </si>
  <si>
    <t>Cambios demográficos</t>
  </si>
  <si>
    <t xml:space="preserve">Salud de los habitantes </t>
  </si>
  <si>
    <t>R013</t>
  </si>
  <si>
    <t>Ausencia de normativa</t>
  </si>
  <si>
    <t>Necesidades de Normativa</t>
  </si>
  <si>
    <t>Querellas o juicios que afectan a la institución</t>
  </si>
  <si>
    <t>Incumplimiento de normas, regulaciones, lineamientos y otros</t>
  </si>
  <si>
    <t>R014</t>
  </si>
  <si>
    <t>Información de gestión</t>
  </si>
  <si>
    <t>R015</t>
  </si>
  <si>
    <t>Organismos Internacionales que apoyan la Gestión</t>
  </si>
  <si>
    <t>Proveedores privados</t>
  </si>
  <si>
    <t>Entes privados que administran  fondos de la institución</t>
  </si>
  <si>
    <t>Denunciantes</t>
  </si>
  <si>
    <t>Colegios de profesionales</t>
  </si>
  <si>
    <t>Órganos de control externo</t>
  </si>
  <si>
    <t>Matriz Nº 5</t>
  </si>
  <si>
    <t>Seguimiento de Riesgo</t>
  </si>
  <si>
    <t>N°
Consecutivo
institucional</t>
  </si>
  <si>
    <t>Evento
(matriz N°1)</t>
  </si>
  <si>
    <t xml:space="preserve">Nuevas medidas de administración propuestas
(matriz N° 4)
</t>
  </si>
  <si>
    <t xml:space="preserve">Nivel de riesgo con la nueva medida de administración
</t>
  </si>
  <si>
    <t xml:space="preserve">Costo nueva medida de administración
</t>
  </si>
  <si>
    <t>Justificación sobre el estado de cumplimiento</t>
  </si>
  <si>
    <t>Nuevas medidas para lograr o mejorar el cumplimiento</t>
  </si>
  <si>
    <t>Responsable de la ejecución</t>
  </si>
  <si>
    <t>Cuadro N° 1</t>
  </si>
  <si>
    <t>Ministerio de Gobernación y Policía</t>
  </si>
  <si>
    <t>Consolidado de Riesgos identificados Programas/Subprogramas/Órganos</t>
  </si>
  <si>
    <t>Programas/Subprogramas/Órganos</t>
  </si>
  <si>
    <t>Sumatoria de Riesgos</t>
  </si>
  <si>
    <t>Representación Porcentual</t>
  </si>
  <si>
    <t>Cuadro N° 2</t>
  </si>
  <si>
    <t>Riesgos analizados por Programas/Órganos</t>
  </si>
  <si>
    <t xml:space="preserve">Riesgo Residual </t>
  </si>
  <si>
    <t xml:space="preserve">044-Actividad Central </t>
  </si>
  <si>
    <t xml:space="preserve">Suma </t>
  </si>
  <si>
    <t>Cuadro N.9</t>
  </si>
  <si>
    <t>Evaluación de riesgos Programas/Órganos Administrar</t>
  </si>
  <si>
    <t>Administrar</t>
  </si>
  <si>
    <t>No Administrar</t>
  </si>
  <si>
    <r>
      <t>Cuadro N</t>
    </r>
    <r>
      <rPr>
        <b/>
        <vertAlign val="superscript"/>
        <sz val="11"/>
        <color theme="1"/>
        <rFont val="Calibri"/>
        <family val="2"/>
        <scheme val="minor"/>
      </rPr>
      <t>o</t>
    </r>
    <r>
      <rPr>
        <b/>
        <sz val="11"/>
        <color theme="1"/>
        <rFont val="Calibri"/>
        <family val="2"/>
        <scheme val="minor"/>
      </rPr>
      <t xml:space="preserve"> 10</t>
    </r>
  </si>
  <si>
    <t xml:space="preserve">Matriz  de los Problemas y los Eventos Materializados en SEVRI  por Dependencia </t>
  </si>
  <si>
    <t>Año:   2021</t>
  </si>
  <si>
    <t xml:space="preserve">Nombre del Programa y/o Subprograma: </t>
  </si>
  <si>
    <t xml:space="preserve">203- Ministerio de Gobernación y Policía </t>
  </si>
  <si>
    <t xml:space="preserve">Dependencia:  </t>
  </si>
  <si>
    <t xml:space="preserve">Unidad / Dependencia </t>
  </si>
  <si>
    <t xml:space="preserve">Objetivo Táctico(a): </t>
  </si>
  <si>
    <t>a) Factores de incumplimiento del objetivo</t>
  </si>
  <si>
    <t>Medidas establecidas para el evento del problema (b)</t>
  </si>
  <si>
    <t>Nuevas medidas propuestas para el evento o el problema (c)</t>
  </si>
  <si>
    <t xml:space="preserve">Causas de la materialización del evento o el problema (d)  </t>
  </si>
  <si>
    <t>Responsable de la Atención del evento o el problema  (e)</t>
  </si>
  <si>
    <t>Fecha de presentación del Evento o el problema (f)</t>
  </si>
  <si>
    <t>Estimación del costo del evento o el problema  (g)</t>
  </si>
  <si>
    <t>Problemas presentados (a.1)</t>
  </si>
  <si>
    <t>Eventos materializados (a.2)</t>
  </si>
  <si>
    <t>Tabla Nº 6</t>
  </si>
  <si>
    <t>Análisis Cualitativo Probabilidad versus Magnitud</t>
  </si>
  <si>
    <t xml:space="preserve">Magnitud </t>
  </si>
  <si>
    <t>Si el riesgo se materializa, tendría consecuencias de bajo impacto o algunos efectos en la entidad</t>
  </si>
  <si>
    <t>Si el riesgo se materializa, tendría consecuencias de impacto y efectos medios en la entidad</t>
  </si>
  <si>
    <t>Si el riesgo se materializa, tendría consecuencias de alto impacto y efectos en la entidad</t>
  </si>
  <si>
    <t>Es muy factible que el evento se presente.</t>
  </si>
  <si>
    <t>Es medianamente factible que el evento de presente.</t>
  </si>
  <si>
    <t>Es poco factible que el evento se presente.</t>
  </si>
  <si>
    <t>Tabla N° 6.1</t>
  </si>
  <si>
    <t>Nivel de Riesgo</t>
  </si>
  <si>
    <t>Nivel de riesgo</t>
  </si>
  <si>
    <t>Rango de resultados</t>
  </si>
  <si>
    <t>5 a 9</t>
  </si>
  <si>
    <t>3 a 4</t>
  </si>
  <si>
    <t>1 a 2</t>
  </si>
  <si>
    <t>Tabla  Nº 7</t>
  </si>
  <si>
    <t>Análisis Cuantitativo Probabilidad versus Magnitud</t>
  </si>
  <si>
    <t>MAGNITUD DEL IMPACTO</t>
  </si>
  <si>
    <t xml:space="preserve">Igual al 1% del presupuesto para gastos operativos. </t>
  </si>
  <si>
    <t xml:space="preserve">Menor 5% del presupuesto para gastos operativos. </t>
  </si>
  <si>
    <t>Mayor o igual al 5% del presupuesto  para gastos operativos.</t>
  </si>
  <si>
    <t>Daños menores</t>
  </si>
  <si>
    <t>Daños a personas, activos, sistemas información.</t>
  </si>
  <si>
    <t>Catástrofes, muertes, escándalos.</t>
  </si>
  <si>
    <t>1 vez al mes</t>
  </si>
  <si>
    <t>Muy probable</t>
  </si>
  <si>
    <t>3 veces al año</t>
  </si>
  <si>
    <t>Probable</t>
  </si>
  <si>
    <t>1 vez cada 3 años</t>
  </si>
  <si>
    <t>Poco probable</t>
  </si>
  <si>
    <t xml:space="preserve">Tabla N° 7.1 </t>
  </si>
  <si>
    <t>Sumatorias de riesgos en Matriz N°1, celda L9:M9, cuadro suma riesgos residuales en MatrizN°2 celda L9:M12.</t>
  </si>
  <si>
    <t xml:space="preserve">Se incluyen los cuadros y compilados para el informe en diferentes hojas. </t>
  </si>
  <si>
    <t>Jueves 18 de Noviembre de 2021</t>
  </si>
  <si>
    <t>Imprenta Nacional - Modernizar la Imprenta Nacional, en un plazo de 5 años; de tal manera que permita la mejora de los niveles con prácticas amigables con el ambiente</t>
  </si>
  <si>
    <t>Imprenta Nacional - Mejorar la gestión de la Imprenta Nacional, en un plazo de 5 años; a tal grado que permita la integración de los procesos en la prestación de los servicios y la sostenibilidad en el tiempo</t>
  </si>
  <si>
    <t>PLAN ANUAL OPERATIVO AÑO 2022</t>
  </si>
  <si>
    <t>Modificar</t>
  </si>
  <si>
    <t>Martes 8 de febrero de 2022</t>
  </si>
  <si>
    <t>A traves de las difentes hojas, puede modificar/incluir datos y/o contenido en las celdas que estan sombreadas con este color de fondo</t>
  </si>
  <si>
    <t>Ajustes a los objetivos estratégicos producto de la reformulación del PEI. Escala de valoración de objetivos táctivos. La matriz de PAO se modifica para calificar el objetivo en una sola línea.</t>
  </si>
  <si>
    <t>MATRIZ DE FORMULACIÓN Y SEGUIMIENTO</t>
  </si>
  <si>
    <t>VALOR NO ADMITIDO</t>
  </si>
  <si>
    <t xml:space="preserve">Cambios en el formato de las líneas de los objetivos en las matrices 3 y 4. Cambio en las formulas para la valoración del objetivo específico. </t>
  </si>
  <si>
    <t>DINADECO - 1. Desarrollar las acciones con diversos tipos de entidades de Gobierno, de cooperación y de base comunal, que permitan canalizar recursos para el fortalecimiento intitucional de Dinadeco y de las organizaciones de desarrollo comunal, y evidenciar los resultados del adecuado y transparente uso de dichos recursos.</t>
  </si>
  <si>
    <t>DINADECO - 2. Diseñar e implementar actividades de capacitación para el desarrollo y mejora de las capacidades y competencias de personas afiliadas a organizaciones de desarrollo comunal, y personal de Dinadeco, que consideren la colaboración y articulación con entes educativos.</t>
  </si>
  <si>
    <t>DINADECO - 3. Contribuir en la mejora de condiciones económicas y sociales de las comunidades, mediante el desarrollo de programas y proyectos especìficos en materia socioproductiva, zonas vulnerables y grupos de población que requieren mayor protagonismo en el quehacer comunal.</t>
  </si>
  <si>
    <t>DINADECO - 4. Modernizar los sistemas sustantivos de información institucional y sus procesos asociados, que permitan una gestión eficiente y eficaz hacia el movimiento comunal y otras partes interesadas.</t>
  </si>
  <si>
    <t>DINADECO - 5. Objetivo estratégico. Incorporar la ética y los valores como conceptos intervinientes en la gestión institucional</t>
  </si>
  <si>
    <t>DINADECO - 6. Modernización y mejoramiento institucional con enfoque regional</t>
  </si>
  <si>
    <t>DINADECO -  7. Objetivo estratégico. Incorporar la ética y los valores como conceptos intervinientes en la gestión institucional</t>
  </si>
  <si>
    <t xml:space="preserve">MGP-TAM-OCP 1. Fortalecer la articulación presupuestaria y controlar la ejecución de los recursos asignados.	</t>
  </si>
  <si>
    <t xml:space="preserve">MGP-TAM-OCP 2. Mejorar las habilidades técnicas y analíticas del personal para entregar bienes y servicios de mayor calidad.		</t>
  </si>
  <si>
    <t xml:space="preserve">MGP-TAM-OCP 3. Fortalecer la representación gubernamental del ministerio en las distintas instancias de decisión. 		</t>
  </si>
  <si>
    <t xml:space="preserve">MGP-TAM-OCP 4. Impulsar acciones desde la competencia del MGP alineadas con los Objetivos de Desarrollo Sostenible (ODS). 		</t>
  </si>
  <si>
    <t xml:space="preserve">MGP-TAM-OCP 5. Aplicar y emitir criterio desde el marco jurídico que regule el accionar del MGP.		</t>
  </si>
  <si>
    <t xml:space="preserve">MGP-TAM-OCP 6. Reglamentar las leyes que amparan los servicios que brinda el MGP en concordancia con el marco normativo.	</t>
  </si>
  <si>
    <t xml:space="preserve">MGP-TAM-OCP 7. Impulsar la estrategia de teletrabajo.		</t>
  </si>
  <si>
    <t>MGP-TAM-OCP 8. Visualizar las responsabilidades sustantivas a partir de las competencias del MGP.</t>
  </si>
  <si>
    <t>MGP-TAM-OCP 9. Fiscalizar la administración activa conforme al marco legal- técnico en respuesta a los órganos internos y externos.</t>
  </si>
  <si>
    <t>MGP-TAM-OCP 10. Incluir buenas prácticas éticas en los procesos y procedimientos de cada unidad institucional.</t>
  </si>
  <si>
    <t xml:space="preserve"> (d)	Actividad (es) Según formulación</t>
  </si>
  <si>
    <t xml:space="preserve">Lunes 21 de febrero de 2022 </t>
  </si>
  <si>
    <t>I Seguimiento</t>
  </si>
  <si>
    <t>II Seguimiento</t>
  </si>
  <si>
    <t>Comprobación</t>
  </si>
  <si>
    <t>ETAPA DE FORMULACIÓN</t>
  </si>
  <si>
    <t xml:space="preserve"> I SEGUIMIENTO  (AGOSTO)</t>
  </si>
  <si>
    <t xml:space="preserve"> II SEGUIMIENTO  (ENERO AÑO SIGUIENTE)</t>
  </si>
  <si>
    <t xml:space="preserve">Cambios efectuados en el PAO en las columnas del I seguimiento, se desplazo la columna a la par del porcentaje. Además, se agregan columnas extras para el II Seguimiento. La columna "K" toma la información de  las actividades ingresadas en el planeamiento. </t>
  </si>
  <si>
    <t>Versión 1.7 Febrero_2022</t>
  </si>
  <si>
    <t>1.7</t>
  </si>
  <si>
    <t>1.8</t>
  </si>
  <si>
    <t>1.9</t>
  </si>
  <si>
    <t>2.1</t>
  </si>
  <si>
    <t>2.2</t>
  </si>
  <si>
    <t>2.3</t>
  </si>
  <si>
    <t>2.4</t>
  </si>
  <si>
    <t>Almacen y Distribución</t>
  </si>
  <si>
    <t>Mantener el equipo asegurado con la poliza correspondiente</t>
  </si>
  <si>
    <t>Solicitud de cita para la Revisión Técnica Vehicular en la fecha que corresponda (febrero)</t>
  </si>
  <si>
    <t>Efectuando la aquisición de los productos cuando el equipo de acuerdo a su funcionamiento y necesidad lo requiera</t>
  </si>
  <si>
    <t>Contratación de Poliza</t>
  </si>
  <si>
    <t>Garantizar el convivio cultural de los funcionarios de la Imprenta Nacional</t>
  </si>
  <si>
    <t>Convivio cultural de los funcionarios de la Imprenta que se realiza una vez al año.</t>
  </si>
  <si>
    <t>Dirección General</t>
  </si>
  <si>
    <t>Asegurar la calidad del principal insumo de producción asi como la efectividad y fiscalización del contrato en vigencia.</t>
  </si>
  <si>
    <t xml:space="preserve">Desarrollar la contratación. Dar seguimiento a esta y fiscalizar el proceso y la ejecución. </t>
  </si>
  <si>
    <t>Dirección de Producción</t>
  </si>
  <si>
    <t xml:space="preserve"> Brindar al personal las condiciones de salud ocupacional y seguridad requeridas para el desempeño de sus funciones.</t>
  </si>
  <si>
    <t xml:space="preserve">Contar con un sistema de producción de Diarios Oficiales que facilite el desarrollo eficiente de los servicios de publicación. </t>
  </si>
  <si>
    <t xml:space="preserve">Mantenimiento preventivo y correctivo </t>
  </si>
  <si>
    <t>Diarios Oficiales</t>
  </si>
  <si>
    <t xml:space="preserve">Dotar a los funcionarios del departamento de Diarios Oficiales con las herramientas de trabajo requeridas y según las necesidaes existentes. </t>
  </si>
  <si>
    <t>Compras realizadas / compras programadas</t>
  </si>
  <si>
    <t xml:space="preserve">Tramitar oportunamente la compra de  los productos requeridos correspondientes al departamento de Diarios Oficiales. </t>
  </si>
  <si>
    <t>Cumplir con normativa de salud ocupacional y ambiental que permitan una protección óptima de los trabajadores de la Imprenta Nacional.</t>
  </si>
  <si>
    <t>Salud Ocupacional</t>
  </si>
  <si>
    <t>Suplir a los trabajadores del área de Producción de los implementos y condiciones necesarios que permitan garantizar su protección física.</t>
  </si>
  <si>
    <t>Ejecución de todas las compras que se requieren para el cumplimiento de los objetivos de la Salud Ocupacional y darle contenido a los contratos existentes</t>
  </si>
  <si>
    <t>Accidente por uso del montacargas</t>
  </si>
  <si>
    <t>Irrespeto a las medidas de seguridad, negligencia o desconocimiento  de las medidas</t>
  </si>
  <si>
    <t>Lesión, golpes o muerte de personas</t>
  </si>
  <si>
    <t>Colocación de cintas y conos de transito para restringir el paso.</t>
  </si>
  <si>
    <t>Adquisición de insumos de baja calidad.</t>
  </si>
  <si>
    <t>Falta de especificaciones técnicas en los carteles para los insumos adquirir por parte de los operarios. Criterio de menor precio en los productos. Desconocimiento de la materia de compras públicas por parte de los operarios.</t>
  </si>
  <si>
    <t>Perdidas en materiales y mano de obra.  Incumplimiento en tiempos de entrega. Baja calidad en el trabajo final.</t>
  </si>
  <si>
    <t xml:space="preserve">Realizar con detalle los requerimientos donde existan las indicaciones técnicas claras de producto a requerir, Con el motivo de eliminar productos de baja calidad o inclusive que no cumplan con su cometido. Realizar pruebas a los insumos. Solicitar al departamento de recursos Humanos capacitaciones en compras administrativas. </t>
  </si>
  <si>
    <t>Contar con los insumos de producción requeridos en los procesos que se realizan para la prestación eficiente de los servicios por medio de la contratación administrativa</t>
  </si>
  <si>
    <t xml:space="preserve">Demanda reducida en Artes Gráficas y Diarios Oficiales </t>
  </si>
  <si>
    <t xml:space="preserve">La tendencia global de digitalización de servicios, procesos, educación y otros.
Reducción de las necesidades de impresión y servicios de artes gráficas en el mercado. 
Instituciones estatales han desarrollado nuevas modalidades  para informar a la ciudadanía en sustitución de los Diarios Oficiales por ejemplo sus sitios web oficiales. </t>
  </si>
  <si>
    <t xml:space="preserve">Cierre técnico de algunas unidades por escases de trabajo con el personal ocioso.
Depreciación o desactualziación de equipos de desuso. 
Reducción de demanda de servicios en Diarios Oficiales. </t>
  </si>
  <si>
    <t>Diversificación de servicios combinando la impresión con la tecnología e información.
Participar de un comité que busca solicitar que se actualice la legislación para permitir  ampliar la oferta de servicios de la institución así como las condiciones en las estos se brindan.</t>
  </si>
  <si>
    <t>Sistemas informáticos vulnerables a fallas</t>
  </si>
  <si>
    <t>Desconexiones o fallas en sistemas. 
Sistemas poco amigables para los ajustes y mejoras. </t>
  </si>
  <si>
    <t xml:space="preserve">Pérdida de información contenida en sistemas o dificultad para accederla.
Dependencia de los sistemas para prestación de servicios o ejecución de tareas.
</t>
  </si>
  <si>
    <t>Destinar inversión para mejoras y automatización en los sistemas actuales.</t>
  </si>
  <si>
    <t>R001 Tecnologías de información</t>
  </si>
  <si>
    <t>Daños en escaner.</t>
  </si>
  <si>
    <t>Equipo cerca de culminar su vida util. 
Ausencia de presupuesto para mantenimiento preventivo y correctivo.</t>
  </si>
  <si>
    <t>Errores en escaneo de documentos a publicar.</t>
  </si>
  <si>
    <t>Daños en sistema de publicaciones</t>
  </si>
  <si>
    <t>Ausencia de presupuesto para mantenimiento preventivo y correctivo del sistema.</t>
  </si>
  <si>
    <t xml:space="preserve">Atrasos en el recibo de documentos en los Diarios Oficiales. 
Demandas a la institución.
Clientes molestos, quejas ante la Contraloría de Servicios.
Perdida de imagen institucional. 
Interrupción del servicio y mala calidad de este.
Demandas a la institución.
</t>
  </si>
  <si>
    <t xml:space="preserve">Implementar algún plan de contingencia para recibir el documento o trámitarlo.
Reportar al departamento de informatica a traves de la mesa de ayuda del TI.
Comunicar a las instancias correspondientes por los medios disponibles para informar la problematica. </t>
  </si>
  <si>
    <t>Inicio o conato de incendio</t>
  </si>
  <si>
    <t>Uso de artefactos eléctricos en lugares inadecuados. Sobre calentamiento o recarga de líneas eléctricas. Equipos en mal estado. Ausencia de sistema alarma y combate contra incendio. Ausencia de equipo para combate contra incendio. Extintores descargados.</t>
  </si>
  <si>
    <t>Pérdida de vidas humanas. Equipos y materiales. Retraso en los procesos. Pérdida de clientes. Daño imagen. Pago de indemnizaciones.</t>
  </si>
  <si>
    <t>Ubicación de extintores en el edificio. Contrato y mantenimiento de recarga de extintores. Traslado de artefactos eléctricos al área de la soda comedor.</t>
  </si>
  <si>
    <t>R010 Ambiente</t>
  </si>
  <si>
    <t>Accidentes laborales de cualquier tipo</t>
  </si>
  <si>
    <t>Descuido de los funcionarios por dolo o error involuntario durante la ejecución de las tareas laborales. Cultura de no uso en equipo para protección. Fatiga del funcionario. Disminución de presupuesto para las compras de suministros para protección</t>
  </si>
  <si>
    <t>Accidentes laborales. Exposición a riesgos laborales. Pérdidas económicas y humanas. Sanciones legales, demandas.</t>
  </si>
  <si>
    <t>Capacitación en el uso y manejo de las máquinas y realización de los procesos. Entrega de equipo de protección. Capacitación en uso de equipo para protección. Recomendación de vacaciones a funcionarios.</t>
  </si>
  <si>
    <t>Proveer los servicios públicos generales: Agua, Electricidad, Correos, telecomunicaciones, municipales y de salud</t>
  </si>
  <si>
    <t>Servicios Generales</t>
  </si>
  <si>
    <t>Dar el debido tratamiento a los desechos bioinfecciosos de acuerdo a la legislación existente.</t>
  </si>
  <si>
    <t>Mediante contratación de empresa que maneje los desechos bioinfecciosos</t>
  </si>
  <si>
    <t xml:space="preserve">Proveer los servicios internos de medicina de empresa, limpieza, seguridad, fumigacion, guarda documentos y  cerrajeria, revision técnica de vehículos   </t>
  </si>
  <si>
    <t>Gestionar y administrar todos los servicios contratados que la institucion compra a efecto de contar de manera oportuna con cada uno de ellos.</t>
  </si>
  <si>
    <t>Garantizar a la organización contar con la protección y salvaguarda de los activos, mediante la  prestación de los servicios públicos indispensables, bajo la modalidad de SEGUROS DEL ESTADO (Póliza de Incendio, Equipo Informático, Rresponsabilidad Civil y seguros de la flotilla vehicular)</t>
  </si>
  <si>
    <t>Pago de servicio público de transporte en taxi, en situaciones que no haya disponibilidad de transporte con los vehículos de la institución por medio de la reserva presupuestaria.</t>
  </si>
  <si>
    <t>Reportes de visitas de mantenimiento por orden de pedido o servicio</t>
  </si>
  <si>
    <t xml:space="preserve">Atender las actividades propias y frecuentes requeridas por los servicios de mantenimiento en las diferentes unidades y departamentos para mantener las condiciones de la infraestructura y los sistemas </t>
  </si>
  <si>
    <t xml:space="preserve">Reparación de llantas por medio Contratando un  taller de mecánica en general </t>
  </si>
  <si>
    <t>Contar con el mecanismo adecuado que permita brindar  un mantenimiento  preventivo y correctivo a los vehículos de la institución</t>
  </si>
  <si>
    <t>% de vehículos revisados y en buen estado en relación al total de vehículos</t>
  </si>
  <si>
    <t xml:space="preserve">Contratando un  taller de mecánica en general </t>
  </si>
  <si>
    <t xml:space="preserve">Pago de Deducible Para eventuales accidentes </t>
  </si>
  <si>
    <t>Pago derechos de circulación Pagando  derechos de circulación</t>
  </si>
  <si>
    <t>Cantidad de recargas solicitadas entre las programadas</t>
  </si>
  <si>
    <t>Mediante pago por caja chica a empresa que da este servicio</t>
  </si>
  <si>
    <t xml:space="preserve">Compra de refrigerante para radiador (coolant) con el próposito de mantener el buen funcionamiento de los vehículos institucionales </t>
  </si>
  <si>
    <t>Compra  combustible, para flotilla vehicualr, monta cargas y planta eléctrica</t>
  </si>
  <si>
    <t>Adquiriendo combustible en las estaciones de servicio</t>
  </si>
  <si>
    <t xml:space="preserve">Garantizar la continuidad del  funcionamiento del sistema de circuito cerrado de TV y Central Telefonica </t>
  </si>
  <si>
    <t>Gestionar la compra  de repuestos para el sistema de Circuito Cerrado y Central Telefonica</t>
  </si>
  <si>
    <t>Dar mantenimiento a los orinales colocados en los servicios sanitarios de los hombres, debido a que, por tratarse de nuevas tecnologias "libres de agua", requieren sustitucion de filtros cada 7000 usos. Registro de mantenimientos que se efectuén</t>
  </si>
  <si>
    <t>Garantizar el insumo necesario que permita el funcionamaiento eficiente de los dispensadores o fuentes de agua que funcionan en diferentes lugares de la institución por medio de Gestionar la compra de filtros para las fuentes de agua ubicadas en la institución</t>
  </si>
  <si>
    <t xml:space="preserve">Disponer de un stock mínimo de insumos para atender y brindar los primeros auxilios básicos en caso de requerirse por parte del Consultorio y la Brigada de acuerdo al Reglamento de Seguridad e Higiene. Mediante contratación de empresa farmacéutica que distribuya estos insumos </t>
  </si>
  <si>
    <t xml:space="preserve">En el marco de la prevención de enfermedades sobre todo en el área de salud que vela por los colaboradores de la Imprenta Nacional, se requiere constantemente contar con toallas descartables que minimicen cualquier afectación a la salud del personal médico o de los usuarios. Tramitar oportunamente la compra de bienes y servicios  que corresponden a  la Unidad de Servicios Generales  </t>
  </si>
  <si>
    <t>Proveer a los departamentos de Imprenta Nacional de materiales y suministros de oficina requeridos para el desempeño de sus actividades diarias. Gestionar oportunamente la compra de materiales y utiles de oficina</t>
  </si>
  <si>
    <t xml:space="preserve">Aportar el insumo necesario que permita la higiene necesaria e indispensable para las personas de la institución, así como para los visitantes que realizan gestiones. El papel higiénico en todos los sanitarios resulta además en un compromiso de salud pública. Tramitar oportunamente la compra de bienes y servicios  que corresponden a  la Unidad de Servicios Generales  </t>
  </si>
  <si>
    <t xml:space="preserve">Disponer de un stock mínimo de medicamentos para uso del consultorio médico. Mediante contratación de empresa farmacéutica que distribuya estos insumos </t>
  </si>
  <si>
    <t>Tener los repuestos indispensables para la operación continúa de los equipos  que son utilizados en el consultorio médico que brinda servicio en la institución. Mediante contratación de empresa que distribuya estos insumos o servicios.</t>
  </si>
  <si>
    <t>Disponer de repuestos para la dispensa de papel higienico y jabon liquido por medio. Gestionar oportunamente la compra de materiales y utiles de oficina 5 unidades</t>
  </si>
  <si>
    <t>Contribuir con la higiene de las personas, abasteciendo de 400 unidades de jabón líquido los dispensadores ubicados, tanto en los servicios sanitarios como en otros lugares estratégicos, en procura de minimizar riesgos de contagio de enfermedades. Tramitar oportunamente la compra de este suministro  que corresponde a  la Unidad de Servicios Generales</t>
  </si>
  <si>
    <t xml:space="preserve">Procurar un ambiente libre de gérmenes y otras bacterias que puedan afectar la salud de las personas que laboran o visitan la Imprenta Nacional, este es el fin de contar con 25 unidades de desodorante ambiental adecuado. Tramitar oportunamente la compra de este suministro  que corresponde a  la Unidad de Servicios Generales  </t>
  </si>
  <si>
    <t>Garantizar la continuidad del  funcionamiento del sistema de circuito cerrado de TV.. Gestionar la compra de equipos (cámaras) mediante los mecanismos que permite la ley</t>
  </si>
  <si>
    <t xml:space="preserve">Gestionar la compra de componentes diferentes a las cámaras que se localizan en el grabador principal del sistema.  Por ejemplo: disco duro u otros similares </t>
  </si>
  <si>
    <t>Contar con un empresa especializada en sistemas de aire comprimido que brinde los servicios de mantenimiento del sistema actual instalado en la Imprenta Nacional y que abastece a los equipos productivos de las diferentes unidades donde se requiere como insumo necesario en el proceso productivo. Por medio de visitas frecuentes de mantenimiento preventivo y correctivo.</t>
  </si>
  <si>
    <t>Contar con una empresa especializada en sistemas de inyección y extracción de aire y ventilación mecánica ue brinde los servicios de mantenimiento del sistema actual instalado en la Imprenta Nacional y que forman parte de las mejores prácticas de salud ambiental en locales cerrados y que mejoran las condiciones de trabajo de los colaboradores.  Por medio de visitas frecuentes de mantenimiento preventivo y correctivo.</t>
  </si>
  <si>
    <t>Visitas frecuentes de mantenimiento preventivo, visitas de mantenimiento correctivo en caso de ser necesario y propuestas de mejora o actualización de los sistemas y sus componentes. Por medio de visitas frecuentes de mantenimiento preventivo y correctivo.</t>
  </si>
  <si>
    <t>Contratar una empresa que brinde los servicios de mantenimiento al parque de equipos de aire acondicionado instalados en las diferentes oficinas y áreas productivas de la Imprenta Nacional, garantizado así las mejores condiciones de climatización para cada espacio. Por medio de visitas frecuentes de mantenimiento preventivo y correctivo.</t>
  </si>
  <si>
    <t>Contar con un empresa especializada en sistemas de potencia ininterrumpida UPS como los actuales instalados en la Imprenta Nacional y que en caso de falla del sistema de abastecimiento electrico externo brinda soporte y energía  a los principales procesos que se desarrollan en la Imprenta Nacional y a la vez funciona com filtro de calidad del suminsitro de energía previniendo eventuales daños a los equipos que alimenta.  Por medio de visitas frecuentes de mantenimiento preventivo y correctivo.</t>
  </si>
  <si>
    <t>Adquirir los repuestos y accesorios necesarios para la atención de servicios de mantenimiento correctivo, sustitución o mejoras de los diferentes sistemas electromecánicos con los que cuenta la Imprenta Nacional. Tramitar la compra de repuestos y accesorios para cada uno de los sistemas cuando se requiera realizar en ellos alguna actividad de tipo correctiva o de mejora en la funicionalida del mismo.</t>
  </si>
  <si>
    <t xml:space="preserve">Adquirir los materiales requeridos para la atención y contiuidad de los servicios a cargo de la Unidad y de labores propias de mantenimiento preventivo, correctivo proyectivo y remodelaciones, ampliaciones y mejoras por ejecutar en la infraestructrura y sistemas varios de la Imprenta Nacional. Tramitar oportunamente la compra de materiales e insumos que corresponden a  la Unidad de Mantenimiento para la atención de las necesidades. </t>
  </si>
  <si>
    <t>Brindar alto nivel de servicios de soporte y mantenimiento al equipo de cómputo, Impresión, Servidores,  Equipo de Conectividad y Seguridad informática</t>
  </si>
  <si>
    <t>Contratos establecidos / contratos proyectados</t>
  </si>
  <si>
    <t>Contrato de Servicios por renting de equipos</t>
  </si>
  <si>
    <t>Informática</t>
  </si>
  <si>
    <t>Contrato de Servicios por renting para renovación de tecnologías del Datacenter</t>
  </si>
  <si>
    <t>Brindar los servicios de Internet y correos mediante el pago de los derechos de líneas de conexión  para todos los usuarios y sistema de mensajeria</t>
  </si>
  <si>
    <t>Dar continuidad a nuevos contratos  de Líneas de Internet por Fibra Óptica y  DSL</t>
  </si>
  <si>
    <t>Dar continuidad al negocio y operaciones de la Imprenta Nacional y los diarios oficiales por medio de centros de procesamiento de datos  alternos y de contingencia.</t>
  </si>
  <si>
    <t>Contratación de plataforma Tecnológica como servicio para continuidad del Negocio de la Institución, que incluye nube híbrida para Diarios Oficiales y Sistemas Oracle internos (Prórroga)</t>
  </si>
  <si>
    <t>Proporcionar el mantenimiento preventivo, correctivo y evolutivo del hardware, software y bases de datos de los sistemas instalados al servicio de toda la Institución.</t>
  </si>
  <si>
    <t>Contratos actualizados / Contrato proyectados</t>
  </si>
  <si>
    <t>Actualizar los contratos de servicios con proveedores externos</t>
  </si>
  <si>
    <t>Sustituir elementos tecnológicos y actualizar los derechos de uso por medio de licencias y soporte del fabricante</t>
  </si>
  <si>
    <t>Pagos realizados / pagos proyectados</t>
  </si>
  <si>
    <t>Pago de derechos al fabricante</t>
  </si>
  <si>
    <t>Dar continuidad al negocio y operaciones de la Imprenta Nacional mediante las compras institucionales</t>
  </si>
  <si>
    <t>Proporcionar el mantenimiento preventivo y correctivo mediante contratación de servicios especializados</t>
  </si>
  <si>
    <t>Suspensión de servicios públicos por falta de pago</t>
  </si>
  <si>
    <t>Rebajos en las partidas presupuestarias por parte de la administración argumentando que hay mucho personal en teletrabajo y eso ha reducido los gastos por estos conceptos.</t>
  </si>
  <si>
    <t xml:space="preserve">Paro de la actividad operativa y administrativa de la institución. Posibles daños en equipos. </t>
  </si>
  <si>
    <t>Mantener informada a la administración superior sobre el comportamiento de pago de los servicios públicos y posibles consecuencias del retorno de funcionarios a trabajar de manera presencial.</t>
  </si>
  <si>
    <t>R002 Presupuesto</t>
  </si>
  <si>
    <t>Suspensión de contratos por falta de planificación o recursos financieros.</t>
  </si>
  <si>
    <t>Recortes presupuestarios en las partidas que afectan a los contratos. No ejecución a tiempo en sistema Sicop de contratos o prórrogas ya establecidas. Falta de programación de fechas de vencimiento de contratos.</t>
  </si>
  <si>
    <t>Posibles demandas por parte de las empresas contratadas por incumplimientos en los contratos. Afectaciones graves en las operaciones que desarrolla la institución. Afectaciones en servicios que se reciben por contratos. Aumento del costo de reparación de bienes por no darles el adecuado mantenimiento preventivo.</t>
  </si>
  <si>
    <t xml:space="preserve">Solicitud oportuna de presupuestos con las debidas justificaciones ante las autoridades competentes. Mantener una base de datos con los registros actualizados de los contratos a fin de prever con tiempo las prórrogas respectivas o la generación en Sicop de nuevos contratos. </t>
  </si>
  <si>
    <t>Pérdida de personal clave en las unidades que dan soporte para la gestión efectiva del Departamento de Servicios Generales</t>
  </si>
  <si>
    <t>Jubilaciones de personal y no reposición de plazas por recortes presupuestarios. Directriz H-023 Presidencial. Directrices de entes rectores.</t>
  </si>
  <si>
    <t>No tener la capacidad operativa para brindar o supervisar los servicios que debe prestar el Departamento.</t>
  </si>
  <si>
    <t xml:space="preserve">Redistribución de las tareas. Capacitar al personal en diferentes tareas que permitan asumir nuevos retos, siempre considerando sus puestos y funciones. Enviar oficios a los superiores justificando la necesidad de contar con personal calificado que permita al Departamento asumir las tareas que corresponden de manera eficiente, rápida y eficaz de acuerdo a los objetivos planteados. </t>
  </si>
  <si>
    <t>Instalar el sistema de detección y combate de incendio</t>
  </si>
  <si>
    <t>Si</t>
  </si>
  <si>
    <t>3 años</t>
  </si>
  <si>
    <t>Dirección General y Dirección Adtva Financiera</t>
  </si>
  <si>
    <t>Recortes presupuestarios por el ente rector</t>
  </si>
  <si>
    <t>Suspensión de la actividad cultural</t>
  </si>
  <si>
    <t>Generar un compromiso por el gasto</t>
  </si>
  <si>
    <t>Solicitar presupuesto para el cambio de escaner e impresoras</t>
  </si>
  <si>
    <t>Velar por la definición de la planificación estratégica, la planificación operativa y el seguimiento y rendición de cuentas de ambas.</t>
  </si>
  <si>
    <t>Cumplimiento al 100% de los informes de seguimiento</t>
  </si>
  <si>
    <t>¢ 17 000 000</t>
  </si>
  <si>
    <t>Planificación</t>
  </si>
  <si>
    <t>Actividades de plan de trabajo alcanzadas en relación con las actividades del plan de trabajo</t>
  </si>
  <si>
    <t>Baja calidad en los informes y procesos de la UPI</t>
  </si>
  <si>
    <t>Falta de actualizacion metodoligíca del personal.
Recargo de funciones en el personal.</t>
  </si>
  <si>
    <t>Llamadas de atención a nivel interinstitucional para el director y subalternos.</t>
  </si>
  <si>
    <t>* Elaborar diagnóstico de necesidades de capacitación. * Solicitar al departamento de becas, capacitaciones para los funcionarios de la UPI. * Mantener la curva de conocimientos en ascenso.  * Solicitar presupuesto para actividades de capacitación.</t>
  </si>
  <si>
    <t>capacitar los funcionarios de la UPI en temas críticos de la unidad.</t>
  </si>
  <si>
    <t>Durante todo el año</t>
  </si>
  <si>
    <t>Jefatura de planificación.</t>
  </si>
  <si>
    <t>Interrupciones breves  o mala calidad  de la prestación de servicios basada en la infraestructura y la telemática</t>
  </si>
  <si>
    <t>Metodologías inadecuadas para mantener la integridad de los datos.  Funcionamiento inadecuado de aplicaciones de software que afectan el proceso del negocio. Fallas temporales de los servidores o equipos de computo.   Falta de mecanismos eficacez de seguridad</t>
  </si>
  <si>
    <t>Provoca datos inexactos e información poco fidedigna. Interrupción de las operaciones administrativas y financieras. Falta de confianza en la infraestructura computacional utilizada. Ataques cibernéticos</t>
  </si>
  <si>
    <t>Estableciendo metodologías para validaciones y procedimientos claros de trabajo con los usuarios.  Depuración de las aplicaciones que presenten problemas  operacionales.  Tener y ejecutar un plan de mantenimiento preventivo y correctivo que garantice la confianza en los equipos.   Adquirir y mantener actualizados los certificados de seguridad, así como elementos de protección anti malware e implementar políticas de seguridad informática</t>
  </si>
  <si>
    <t>Interrupción de los servicios y aplicaciones del portal Web</t>
  </si>
  <si>
    <t>Fallas técnicas en el data center. Carencia de conectividad (internet). Factores humanos ligados a la administración y utilización del Portal Web.</t>
  </si>
  <si>
    <t>No se puede atender a los usuarios (internos y externos) del portal web. Sub utilización del portal web o  inconsistencia en los datos.  No lograr el alcance, tiempo, calidad en el proyecto.</t>
  </si>
  <si>
    <t xml:space="preserve">Adecuado servicio de mantenimiento al data center.  Replicación de líneas y un apropiado SLA. Soporte apropiado a las aplicaciones del portal web y su arquitectura. Estrategias de inducción, capacitación y sensibilización de los usuarios. </t>
  </si>
  <si>
    <t>Suspención prolongada de los servicios informáticos</t>
  </si>
  <si>
    <t>Daño grave o fallas en el Centro de Procesamiento de Datos (Datacenter), servidores o redes. Falla crítica a nivel de base de datos. Interrupción prolongada del servicio de Internet.</t>
  </si>
  <si>
    <t>Interrupción de las operaciones administrativas y financieras. Los sistemas se vuelven inoperantes y por ende se produce la interrupción de los servicios. Pérdida de imagen institucional.</t>
  </si>
  <si>
    <t>Respaldo de datos y aplicaciones en otros servidores. Restauración de bases de datos por medio de contratos con DBA y protocolos estandarizados debidamente conocidos. Crear redundancia a nivel de telecomunicaciones.</t>
  </si>
  <si>
    <t>Ataques cibernéticos materializados</t>
  </si>
  <si>
    <t>Carencia de herramientas antimalware adecuadas.  Debil control de parches del los sistemas operativos y antivirus. Carnecia de muros de fuego adecuados a la Web y certificados de seguridad.</t>
  </si>
  <si>
    <t>Espacios abiertos a los ataques cibernéticos. Vulnerabilidades que pueden utilizar los Hakers. Ataques cibernéticos por medio de la Web</t>
  </si>
  <si>
    <t>Adquirir las herramientas de detección y protección ante posibles ataques. Mantener actualizados el inventario de sistemas instalados y parches aplicados. Implementar los mecanismos de seguridad adecuados a las transacciones y manejo de información.</t>
  </si>
  <si>
    <t>Incumplimientos legales por derechos de autor  en licenciamiento inadecuados o desactualizados</t>
  </si>
  <si>
    <t>Licencias insuficientes para cubrir todos los requerimientos.  Software instalado ilegalmente. Carencia de Presupuesto asignado para poner al día las Licencias.</t>
  </si>
  <si>
    <t>Interrupción de Servicios.  Problemas con derechos de autor. Licencias desactualizadas.</t>
  </si>
  <si>
    <t>Contrato de suscripción por servicios al softtware en lugar de comprar el licenciamiento para bajar costos.  Contratar la actualización de licencias para darles vigencia y poner al día los derechos. Preveer el presupuesto para licenciamiento.</t>
  </si>
  <si>
    <t>Contar con  recursos que nos permitan efectuar el cambio o reparación del montacargas en forma expedita cuando este sufra algun tipo de problema que le impida un normal funcionamiento.</t>
  </si>
  <si>
    <t>Contar con el 100% del presupuesto solicitado.</t>
  </si>
  <si>
    <t>Porcentaje de presupuesto ejecutado en relación al presupuesto solicitado</t>
  </si>
  <si>
    <t>Realizar las gestiones para obtener el derecho de circulación del montacargas</t>
  </si>
  <si>
    <t>Obtener la revisión técnica vehicular para el montacargas</t>
  </si>
  <si>
    <t>Porcentaje de gestiones realizadas para obtener la revisión técnica vehicular</t>
  </si>
  <si>
    <t>Contar con combustible y lubricantes para la operación del montacargas</t>
  </si>
  <si>
    <t>Contar con el 100% de conbustible y lubricantes requerido para operar el montacargas</t>
  </si>
  <si>
    <t>Porcentajes de consumo de combustible y lubricantes para el montacargas.</t>
  </si>
  <si>
    <t>Contar con el 100% de cobertura de los seguros para el equipo.</t>
  </si>
  <si>
    <t>Polizas al día.</t>
  </si>
  <si>
    <t>Realizar la semana cultural anual.</t>
  </si>
  <si>
    <t>Porcentaje de actividades de la semana cultural realizadas</t>
  </si>
  <si>
    <t>Gestionar o continuar con la contratación de papel que se requiere para las operaciones del año.</t>
  </si>
  <si>
    <t xml:space="preserve">Porcentajes del proceso de contratación  </t>
  </si>
  <si>
    <t>Porcentaje de avance de la contratación de suministros de salud ocupacional</t>
  </si>
  <si>
    <t>Gestionar o continuar con la contratación del sistema de producción.</t>
  </si>
  <si>
    <t>Porcentajes de avance en en el proceso de contratación del sistema de producción.</t>
  </si>
  <si>
    <t xml:space="preserve">Contar con una empresa que brinde los servicios de mantenimiento correctivo y preventivo para las impresoras de punto de venta y escaner del departamento de Diarios Oficiales. </t>
  </si>
  <si>
    <t>Contratar al menos una visita por trimestre para mantenimiento correctivo y preventivo</t>
  </si>
  <si>
    <t xml:space="preserve"> Mantenimientos realizados en relación con los mantenimientos contratados</t>
  </si>
  <si>
    <t xml:space="preserve">Realizar las compras de materiales y suministros necesarios para suplir a tres unidades de Diarios Oficiales </t>
  </si>
  <si>
    <t>Contar con el 100% de suministros que permitan gestionar las condiciones básicas de salud ocupacional.</t>
  </si>
  <si>
    <t>Porcentaje de trámites de contratación realizados en relación a los trámites programados.</t>
  </si>
  <si>
    <t>Adquirir el 100% de los implementos necesarios para garantizar las condiciones de protección física de los trabajadores</t>
  </si>
  <si>
    <t>Porcentaje de compras ejecutadas en relación a las  compras programadas</t>
  </si>
  <si>
    <t>Porcentaje de facturación de servicios básicos.</t>
  </si>
  <si>
    <t xml:space="preserve">Dar el debido tratamiento a los desechos bioinfecciosos durante los 12 meses. </t>
  </si>
  <si>
    <t>Porcentaje de desechos bioinfecciosos tratados mediante gestor autorizado</t>
  </si>
  <si>
    <t>Porcentaje de servicios internos brindados a la institución.</t>
  </si>
  <si>
    <t xml:space="preserve">Gestionar los servicios de soporte a la institución durante 12 meses </t>
  </si>
  <si>
    <t xml:space="preserve">Gestionar las polizas de seguros que garanticen cobertura por 12 meses </t>
  </si>
  <si>
    <t>Cantidad de pólizas activas en relación al total de pólizas de la institución.</t>
  </si>
  <si>
    <t>Contar con una empresa que brinde los servicios de mantenimiento preventivo, correctivo, proyectivo, mejoras, adiciones y remodelaciones del edificio de la Imprenta Nacional y los sistemas electromecánicos conexos según las necesidades institucionales</t>
  </si>
  <si>
    <t>Porcentaje de reportes por  visitas de mantenimiento según orden de pedido o servicio</t>
  </si>
  <si>
    <t>Contratar una empresa que brinde servicios de mantenimiento a la Imprenta Nacional</t>
  </si>
  <si>
    <t>Garantizar mantenimiento y repuestos de los  servicios sanitarios y dispensadores de agua</t>
  </si>
  <si>
    <t>Contar con un stock de repuestos para los servicios sanitarios y dispensadores de agua durante todo el año.</t>
  </si>
  <si>
    <t>Porcentaje de repuestos adquiridos</t>
  </si>
  <si>
    <t xml:space="preserve">Brindar mantenimiento durante los 12 meses </t>
  </si>
  <si>
    <t>Mantener en optimas condiciones el equipo para aplicar los primeros auxilios básicos</t>
  </si>
  <si>
    <t>Contar durante los doce meses con equipo en óptimas condiciones para brindar primeros auxilios</t>
  </si>
  <si>
    <t xml:space="preserve">Contar con el combustible necesario para operar durante los doce meses del año </t>
  </si>
  <si>
    <t>Montos de facturas generadas por este concepto en relación al presupuesto aprobado.</t>
  </si>
  <si>
    <t>Porcentaje de facturas generadas por este concepto en relación al presupuesto aprobado</t>
  </si>
  <si>
    <t>Realizar el 100% de las compras programadas</t>
  </si>
  <si>
    <t>Programar visitas preventivas  trimestrales como mínimo y correctivas según necesidad</t>
  </si>
  <si>
    <t>Contar con el 100% de servicio de  circuito cerrado de TV y Central Telefonica.</t>
  </si>
  <si>
    <t>Revisión Tecnica Efectuada</t>
  </si>
  <si>
    <t>Estiquer de Aprobación</t>
  </si>
  <si>
    <t>El mantenimiento realizado y la compra de combustible se ha realizado a travez del departamento de servicios Generales</t>
  </si>
  <si>
    <t>Pago de Factura N°00100001010000000777 del taller DITROSA</t>
  </si>
  <si>
    <t>El vencimiento de la poliza es el 17 de octubre del 2022</t>
  </si>
  <si>
    <t xml:space="preserve">Esta programada a realizarse para el mes de noviembre </t>
  </si>
  <si>
    <t xml:space="preserve">Finalizo la contratacion por demanda. El poveedor no quso continuar la prooroga por los altos costos de importacion y materia prima que esta brindando el mercado (2021 y 2022). Se ha logrado cubrir la demada de producto con el inventario que se mantenía en la institución. </t>
  </si>
  <si>
    <t>DP 087-2022 para actualizacion de consumo de papel para II semestre del 2022.</t>
  </si>
  <si>
    <t>Nota del proveedor SUPAPEL, en el que manifiesta no continuar la Licitacion por Demanda. Del 01 de junio del 2022.</t>
  </si>
  <si>
    <t>Uniformes (camisas y pantalones) a todo el personal de planta. (95%)</t>
  </si>
  <si>
    <t>Sistema AVANCE, entregas realizadas en Almcaen. Entrega al personal. Factura cancelada al proveedor.</t>
  </si>
  <si>
    <t xml:space="preserve">Pendiente recepción de uniformes faltantes (5%). </t>
  </si>
  <si>
    <t xml:space="preserve">Se solicitará en el Plan de inversiones (2023-2025) nuevamente el presupuesto. DP </t>
  </si>
  <si>
    <t xml:space="preserve">Informe de presupuesto del 2022 y 2023. </t>
  </si>
  <si>
    <t>Contratación de mantenimiento correctivo, suministros e instalación de repuestos para escáneres del departamento de Diarios Oficiales, en las unidades Central en Uruca y  Desconcentrada en el Registro Nacional modulo 3.</t>
  </si>
  <si>
    <t xml:space="preserve">Decisión inicial 1680-2022. Importante mencionar que es un mantenimiento al año y está contratación ya se encuentra en la Proveeduría para ejecutarse. </t>
  </si>
  <si>
    <t xml:space="preserve">Contar con los equipos apropiados para garantizar la continuidad del servicio el departamento de Diarios Oficiales. </t>
  </si>
  <si>
    <t>Decisión inicial 1655-2022. La contratación ya se finalizó y se está a la espera de la entrega por parte del provedor a la institución.</t>
  </si>
  <si>
    <t>Se realizará antes de que finalice el II semestre del año, ya que la producción no ha sido tan alta como para que se requieran estos análisis en ambos semestres.</t>
  </si>
  <si>
    <t xml:space="preserve">Esta compra se trasladó para el II semestre en vista de que aún se contaba con equipo y con el fin de abordar algunas necesidades adicionales que tuvieran los departamentos en cuanto a este tema. </t>
  </si>
  <si>
    <t>Se consume de acuerdo a la cantidad de personal trabajando fisicamente en la Institución</t>
  </si>
  <si>
    <t>Previsión, de acuerdo a las necesidades que surgan</t>
  </si>
  <si>
    <t xml:space="preserve">Se han realizado renovaciones a los contratos </t>
  </si>
  <si>
    <t>Se cancela de acuerdo a lo que la Municipalidad y sus variaciones generen</t>
  </si>
  <si>
    <t>NO existe dentro del presupuesto 2022 contenido presupuestario para dicho servicio</t>
  </si>
  <si>
    <t>D.I 1568</t>
  </si>
  <si>
    <t>D.I 1569</t>
  </si>
  <si>
    <t>Caja Chica N°1295</t>
  </si>
  <si>
    <t>Correos generados a nuestro ejecutivo del servicio al cliente con fecha 23 de marzo de 2022. Oficio INF-006-2022</t>
  </si>
  <si>
    <t>D.I 1570</t>
  </si>
  <si>
    <t>Se esta tramitando mediante caja chica N°1306 el servicio solicitado. Aunado a lo anterior, a partir de mayo del año en curso se efectuó el retorno el personal que se encontraba en teletrabajo, por lo que el volumen de atencion en meses anteriores era muy relativamente bajo. Además es una previsión, de acuerdo a la cantidad de pacientes atendidos en el Consultorio Médico</t>
  </si>
  <si>
    <t>Oficio SG-56-2022 y caja chica N°1306</t>
  </si>
  <si>
    <t>Se tramitan los pagos de manera mensual</t>
  </si>
  <si>
    <t>De acuerdo al servicio que solicite la Unidad de Archivo</t>
  </si>
  <si>
    <t>D.I 1625 y 1619</t>
  </si>
  <si>
    <t>D.I 1575 Y 1679</t>
  </si>
  <si>
    <t>OFICIOSG-004-2022 Y D.I 1574-2022</t>
  </si>
  <si>
    <t xml:space="preserve">D.I 1683 y 1653 </t>
  </si>
  <si>
    <t>Se tramitan los pagos de manera anual</t>
  </si>
  <si>
    <t>D.I 1572</t>
  </si>
  <si>
    <t xml:space="preserve">Se tramitó el reporte de necesidades anivel de sistema AVANCE número 1665-2022 para la contratación vía convenio marco de los servicios de mantenimiento, en este caso en especifico para atender el proyecto de mantenimiento correctivo y sustitución de las paredes de Despacho con una asignación presupuestaria para las partidas involucradas por un monto de ₡16,500,000 </t>
  </si>
  <si>
    <t>DI 1665-2022
Solicitud de Mantenimiento SERMAC - Paredes Despacho
ANEXO 5 FORMULARIO DE COTIZACION (FC)
Correo Solicitud de cotización Convenio Marco Servicios de Mantenimiento</t>
  </si>
  <si>
    <t>Dicho monto NO corresponde al mantenimiento de los orinales, de acuerdo al presupuesto 2022</t>
  </si>
  <si>
    <t>Se realizan visitas de manera trimestral de acuerdo al contrato</t>
  </si>
  <si>
    <t>Se realizan visitas de manera trimestral de acuerdo al contrato donde se incluyen los filtros</t>
  </si>
  <si>
    <t>D.I 1581 y 1664</t>
  </si>
  <si>
    <t>Previsión, de acuerdo a las necesidades que surgan. Aunado a lo anterior se cuenta con un contrato de mantenimiento de vehículos</t>
  </si>
  <si>
    <t>Se han venido realizando diversos trabajos a los vehículos 250-9, 250-10, 250-12 y 250-11</t>
  </si>
  <si>
    <t xml:space="preserve">Previsión, de acuerdo a las necesidades que surgan. </t>
  </si>
  <si>
    <t>Se efectua el tramite en el mes de Diciembre</t>
  </si>
  <si>
    <t>D.I 1576 y 1638</t>
  </si>
  <si>
    <t>Se efectuo de manera satisfactoria la compra de materiales de uso médico</t>
  </si>
  <si>
    <t>Se efectuo de manera satisfactoria la compra de materiales de uso médico y de higiene</t>
  </si>
  <si>
    <t>D.I 1615</t>
  </si>
  <si>
    <t>Se ha realizado el servicio de transporte de manera satisfactoria,, mediante las boletas de transportes</t>
  </si>
  <si>
    <t>Se han venido realizando los siguientes oficios de informe de combustible ante el departamento Financiero y la DAF: UT-01-02  y oficios SG-014-029-032-043-049</t>
  </si>
  <si>
    <t>Se han venido efectuando  compras de acuerdo a las necesidades que surgan</t>
  </si>
  <si>
    <t>Se realizo de manera satisfactoria la compra de las medicinas</t>
  </si>
  <si>
    <t>Se actualiza el monto; además realizo de manera satisfactoria orden de pedido. Se debe promever contratación nueva para el mes de noviembre de 2022</t>
  </si>
  <si>
    <t>Se realizo de manera satisfactoria la compra de jabón liquido</t>
  </si>
  <si>
    <t>Se realizo de manera satisfactoria la compra del desodorante ambienta</t>
  </si>
  <si>
    <t xml:space="preserve">D.I 1672 </t>
  </si>
  <si>
    <t>D.I 1602 Y D.I 1667</t>
  </si>
  <si>
    <t>Oficio SG-011 y D.I 1610</t>
  </si>
  <si>
    <t>D.I 1592</t>
  </si>
  <si>
    <t>Se han realizado los procedimientos correspndientes a trámite de continuidad del contrato, solicitud de ordenes de pedido, atención de visitas y tramite de facturación y pago.</t>
  </si>
  <si>
    <t>Se pretendía realizar la atención por medio del uso del Convenio Marco existente, sin embargo, se determino realizar una contratación independiente especializada.</t>
  </si>
  <si>
    <t>Se tiene en trámite en Proveeduría la elaboración del cartel de contrtación de servicios</t>
  </si>
  <si>
    <t>Previsión presupuestaria para uso dentro de los diferentes contratos de mantenimiento establecidos para la eventual adquisicón de repuestos</t>
  </si>
  <si>
    <t xml:space="preserve">
Oficio SG-MI-007 OdP 2 Serv Mto Preventivo Compresores ENESA
Oficio SG-MI-013 OdP 3 Serv Mto Preventivo Compresores ENESA</t>
  </si>
  <si>
    <t>RN 1675-2022  Mto Elevador Star 10 2022 UV
Solicitud de contratación SICOP 006202200120006</t>
  </si>
  <si>
    <t>RN 1670-2022  DI Mto Equipo AC 2022 
Solicitud de contratación SICOP 006202200120006</t>
  </si>
  <si>
    <t>RN 1661-22 prorroga 3 Mto UPS
Oficio SG-MI-002 OdP 14  Serv Mto UPS SIGMA
Oficio SG-MI-005 OdP 15  Serv Mto UPS SIGMA
Oficio SG-MI-012 OdP 16  Serv Mto UPS SIGMA</t>
  </si>
  <si>
    <t>Según los reportes anteriores no ha sido necesario hacer uso de ese presupuesto hasta la fecha</t>
  </si>
  <si>
    <t>Se han efectuado ordenes de pedido de acuerdo a las necesidades que surgan</t>
  </si>
  <si>
    <t>Se han efectuado ordenes de pedido de acuerdo a las necesidades que surgan. Para el mes de octubre de debe realizar la prorroga de la contratación</t>
  </si>
  <si>
    <t>Se realizo la prorroga de la contratación de manera satisfactoria</t>
  </si>
  <si>
    <t>Se realizo orden de pedido de manera satisfactoria, se debe promover contratacipon nueva para el mes de noviembre</t>
  </si>
  <si>
    <t>Se esta tramitando lacompra de audífonos con micrófono tipo diadema en procura de mejorar y minimizar los costos relacionados con temas de comunicación.</t>
  </si>
  <si>
    <t>Oficios SG-010 y SG-012 y D.I 1609 y D.I 1621</t>
  </si>
  <si>
    <t>Oficios SG-012 y D.I 1621 y 1577</t>
  </si>
  <si>
    <t>D.I 1578 y 1603</t>
  </si>
  <si>
    <t>D.I 1669</t>
  </si>
  <si>
    <t>Este contrato  renta de equipos fue prorrogado y es de pago mensual por lo tanto la ejecución del 50% corresponde a los 6 meses de enero a junio</t>
  </si>
  <si>
    <t>Contratación N°2018LN-000001-0007900001 con prórroga vigente, orden N° 0432018001000107-04</t>
  </si>
  <si>
    <t>La prórroga de este contrato corresponde hacerla en el mes de octubre 2022, sus servicios se reciben de forma mensual por lo tanto su nivel de ejecución a junio es tambien del 50%</t>
  </si>
  <si>
    <t>Contratación 2019LN-000001-0007900001 con prórroga vigente, orden N° 0432020001000019-01</t>
  </si>
  <si>
    <t>Contrato de pago mensual renovado desde enero 2022, con vigencia el año completo</t>
  </si>
  <si>
    <t>RACSA Cuentas 15815002, 15815003, 15815005</t>
  </si>
  <si>
    <t>Contrato de pago mensual con prórroga prevista para octubre 2022</t>
  </si>
  <si>
    <t>Contratación 2020CD-000024-0007900001 con Prórroga vigente 0432020001000035-01</t>
  </si>
  <si>
    <t>Este contrato de servicios administrados con data center alterno en nube híbrida se renovó en mayo 2022 con vigencia para todo el año.</t>
  </si>
  <si>
    <t xml:space="preserve">Contratación 2018CD-000013-0007900001 con Prórroga vigente 0432018001000011-05 </t>
  </si>
  <si>
    <t>La ejecución del 50% es por ser una contratación de servicios de pago mensual, su  prórroga de este año procede en octubre 2022</t>
  </si>
  <si>
    <t>Contratación  N°2021LA-000004-0007900001 Y CONTRATO 0432021001000028-00 PRORROGABLE</t>
  </si>
  <si>
    <t>La ejecución este contrato fue mayor a la esperada porque existieron mayores requisitos en los sistemas Web, se renovó en Mayo 2022</t>
  </si>
  <si>
    <t>Contrato 0432021001000014-00, correspondiente al procedimiento 2021LA-000001-0007900001</t>
  </si>
  <si>
    <t>Durante el primer semestre hubo pocas solicitudes de mejoras por lo que el contrato se uso en menos proporción de la esperada</t>
  </si>
  <si>
    <t>Contratación N°2021LA-000004-0007900001, CONTRATO 0432021001000027-00 PRORROGABLE</t>
  </si>
  <si>
    <t>La contratación está prevista para el segundo semestre del 2022</t>
  </si>
  <si>
    <t>Ver reportes de necesidades N° 1678</t>
  </si>
  <si>
    <t>Hay previstas tres contrataciones de esta partida para el segundo semestre del 2022</t>
  </si>
  <si>
    <t>Ver reportes de necesidades N° 1695</t>
  </si>
  <si>
    <t>La contratación de este servicios es anual  y su adjudicación está prevista para el segundo semestre del 2022</t>
  </si>
  <si>
    <t>Ver reportes de necesidades N° 1694</t>
  </si>
  <si>
    <t>Existe un reclamo administrativo de Oracle por lo cual se utilizará este presupuesto para el pago de la factura por pagar en cuestión durante el segundo semestre</t>
  </si>
  <si>
    <t>Solicitud reclamo administrativo firmado.pdf, emitido por Oracle de Centroamérica</t>
  </si>
  <si>
    <t>Contratación de Herramienta de Ciberseguridad CorteX en proceso de estudio para el segundo semestre</t>
  </si>
  <si>
    <t>Estamos en proceso de hacer el estudio de mercado para iniciar la contratación en el segundo semestre.</t>
  </si>
  <si>
    <t xml:space="preserve">Solicitud de presupuesto suficiente para cubrir las necesidades </t>
  </si>
  <si>
    <t>El montacargas no ha sufrido problemas que requieran cambio de partes o repuestos.</t>
  </si>
  <si>
    <t xml:space="preserve">Gestionar el 100% de la contratación de suministros requeridos para garantizar la salud ocupacional. </t>
  </si>
  <si>
    <t>Uniformes (camisas y pantalones) a todo el personal de planta. (5%) Pendiente.</t>
  </si>
  <si>
    <t>No se asigno presupuesto para el 2022 ni para el 2023.</t>
  </si>
  <si>
    <t>Efectuar trámites de contratación para aquellas necesidades de salud ocupacional que lo requieran.</t>
  </si>
  <si>
    <t xml:space="preserve">Garantizar los servicios básicos de la Imprenta durante los 12 meses </t>
  </si>
  <si>
    <t>Electricidad</t>
  </si>
  <si>
    <t>Servicio de apartado postal</t>
  </si>
  <si>
    <t>Agua</t>
  </si>
  <si>
    <t>Planes telefónicos</t>
  </si>
  <si>
    <t>Pago celulares</t>
  </si>
  <si>
    <t>Servicios Municipales</t>
  </si>
  <si>
    <t>Seguridad</t>
  </si>
  <si>
    <t>Servicios de guardadocumentos</t>
  </si>
  <si>
    <t>Limpieza</t>
  </si>
  <si>
    <t>Seguro incendio</t>
  </si>
  <si>
    <t>Seguro equipo computo</t>
  </si>
  <si>
    <t>Seguro reponsabilidad civil</t>
  </si>
  <si>
    <t>Mantenimiento de orinales</t>
  </si>
  <si>
    <t>Mantenimiento circuito cerrado</t>
  </si>
  <si>
    <t>Mantenimiento central telefónica</t>
  </si>
  <si>
    <t>Reparación de equipo médico</t>
  </si>
  <si>
    <t>materiales electricos</t>
  </si>
  <si>
    <t>materiales asfalticos</t>
  </si>
  <si>
    <t>Madera</t>
  </si>
  <si>
    <t>Materiales electricos</t>
  </si>
  <si>
    <t>Productos de vidrio</t>
  </si>
  <si>
    <t>Materiales de plasticos</t>
  </si>
  <si>
    <t>Materiales de construcción</t>
  </si>
  <si>
    <t>Dicho monto corresponde al mantenimiento de los orinales, de acuerdo al presupuesto 2022</t>
  </si>
  <si>
    <t>Se ha realizado una limpieza al tanque de aguas químicas y una salida de residuos especiales y peligrosos. Solo se han realizado esas actividades porque la producción de artes gráficas se mantiene en poca demanda</t>
  </si>
  <si>
    <t>Desarrollar las actividades de la comisión ambiental (50%)</t>
  </si>
  <si>
    <t>PAO, POI y PEI (100%)</t>
  </si>
  <si>
    <t>MACU Matrices deseguimiento de auditorías (100%)</t>
  </si>
  <si>
    <t>ICG Índice de capacidad de Gestión (100%)</t>
  </si>
  <si>
    <t>Procedimientos institucionales (100%)</t>
  </si>
  <si>
    <t>Estudios de reorganización (100%)</t>
  </si>
  <si>
    <t>Control Interno y SEVRI (100%)</t>
  </si>
  <si>
    <t>Imprenta Nacional</t>
  </si>
  <si>
    <t>Mauricio Rivas Camacho / Nombre de la jefatura - German Quirós Agüero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</si>
</sst>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140A]* #,##0.00_-;\-[$₡-140A]* #,##0.00_-;_-[$₡-140A]* &quot;-&quot;??_-;_-@_-"/>
    <numFmt numFmtId="165" formatCode="[$-F800]dddd\,\ mmmm\ dd\,\ yyyy"/>
  </numFmts>
  <fonts count="47" x14ac:knownFonts="1">
    <font>
      <sz val="11"/>
      <color rgb="FF000000"/>
      <name val="Calibri"/>
    </font>
    <font>
      <sz val="11"/>
      <color theme="1"/>
      <name val="Calibri"/>
      <family val="2"/>
      <scheme val="minor"/>
    </font>
    <font>
      <b/>
      <sz val="11"/>
      <color rgb="FF000000"/>
      <name val="Arial"/>
      <family val="2"/>
    </font>
    <font>
      <sz val="11"/>
      <name val="Calibri"/>
      <family val="2"/>
    </font>
    <font>
      <b/>
      <sz val="11"/>
      <color theme="0"/>
      <name val="Arial"/>
      <family val="2"/>
    </font>
    <font>
      <sz val="10"/>
      <color rgb="FF000000"/>
      <name val="Arial"/>
      <family val="2"/>
    </font>
    <font>
      <sz val="11"/>
      <color theme="1"/>
      <name val="Calibri"/>
      <family val="2"/>
    </font>
    <font>
      <b/>
      <sz val="11"/>
      <color rgb="FF000000"/>
      <name val="Calibri"/>
      <family val="2"/>
    </font>
    <font>
      <b/>
      <sz val="10"/>
      <color theme="1"/>
      <name val="Arial"/>
      <family val="2"/>
    </font>
    <font>
      <b/>
      <sz val="10"/>
      <color rgb="FF000000"/>
      <name val="Arial"/>
      <family val="2"/>
    </font>
    <font>
      <sz val="10"/>
      <color theme="1"/>
      <name val="Calibri"/>
      <family val="2"/>
    </font>
    <font>
      <b/>
      <u/>
      <sz val="12"/>
      <color rgb="FF000000"/>
      <name val="Calibri"/>
      <family val="2"/>
    </font>
    <font>
      <b/>
      <sz val="12"/>
      <color rgb="FF000000"/>
      <name val="Calibri"/>
      <family val="2"/>
    </font>
    <font>
      <sz val="12"/>
      <color rgb="FF000000"/>
      <name val="Calibri"/>
      <family val="2"/>
    </font>
    <font>
      <b/>
      <sz val="10"/>
      <color rgb="FF000000"/>
      <name val="Calibri"/>
      <family val="2"/>
    </font>
    <font>
      <sz val="9"/>
      <color rgb="FF000000"/>
      <name val="Calibri"/>
      <family val="2"/>
    </font>
    <font>
      <sz val="10"/>
      <color rgb="FF000000"/>
      <name val="Calibri"/>
      <family val="2"/>
    </font>
    <font>
      <b/>
      <sz val="10"/>
      <color theme="1"/>
      <name val="Calibri"/>
      <family val="2"/>
    </font>
    <font>
      <sz val="11"/>
      <color theme="0"/>
      <name val="Arial"/>
      <family val="2"/>
    </font>
    <font>
      <u/>
      <sz val="12"/>
      <color rgb="FF000000"/>
      <name val="Calibri"/>
      <family val="2"/>
    </font>
    <font>
      <i/>
      <sz val="12"/>
      <color rgb="FF000000"/>
      <name val="Calibri"/>
      <family val="2"/>
    </font>
    <font>
      <sz val="11"/>
      <color rgb="FF000000"/>
      <name val="Calibri"/>
      <family val="2"/>
    </font>
    <font>
      <sz val="10"/>
      <color rgb="FF000000"/>
      <name val="Arial"/>
      <family val="2"/>
    </font>
    <font>
      <b/>
      <sz val="24"/>
      <color rgb="FF000000"/>
      <name val="Arial"/>
      <family val="2"/>
    </font>
    <font>
      <b/>
      <sz val="10"/>
      <color theme="0"/>
      <name val="Arial"/>
      <family val="2"/>
    </font>
    <font>
      <sz val="11"/>
      <name val="Arial"/>
      <family val="2"/>
    </font>
    <font>
      <sz val="11"/>
      <color rgb="FF000000"/>
      <name val="Arial"/>
      <family val="2"/>
    </font>
    <font>
      <sz val="8"/>
      <name val="Calibri"/>
      <family val="2"/>
    </font>
    <font>
      <sz val="8"/>
      <name val="Calibri"/>
      <family val="2"/>
    </font>
    <font>
      <b/>
      <sz val="11"/>
      <name val="Calibri"/>
      <family val="2"/>
    </font>
    <font>
      <sz val="10"/>
      <color theme="1"/>
      <name val="Arial"/>
      <family val="2"/>
    </font>
    <font>
      <b/>
      <sz val="11"/>
      <color theme="0"/>
      <name val="Calibri"/>
      <family val="2"/>
      <scheme val="minor"/>
    </font>
    <font>
      <b/>
      <sz val="11"/>
      <color theme="1"/>
      <name val="Calibri"/>
      <family val="2"/>
      <scheme val="minor"/>
    </font>
    <font>
      <sz val="11"/>
      <color theme="0"/>
      <name val="Calibri"/>
      <family val="2"/>
      <scheme val="minor"/>
    </font>
    <font>
      <b/>
      <sz val="11"/>
      <color rgb="FF000000"/>
      <name val="Calibri"/>
      <family val="2"/>
      <scheme val="minor"/>
    </font>
    <font>
      <sz val="11"/>
      <color rgb="FF000000"/>
      <name val="Calibri"/>
      <family val="2"/>
      <scheme val="minor"/>
    </font>
    <font>
      <b/>
      <vertAlign val="superscript"/>
      <sz val="11"/>
      <color theme="1"/>
      <name val="Calibri"/>
      <family val="2"/>
      <scheme val="minor"/>
    </font>
    <font>
      <b/>
      <sz val="11"/>
      <color rgb="FFFF0000"/>
      <name val="Calibri"/>
      <family val="2"/>
      <scheme val="minor"/>
    </font>
    <font>
      <sz val="9"/>
      <color rgb="FF000000"/>
      <name val="Arial"/>
      <family val="2"/>
    </font>
    <font>
      <sz val="9"/>
      <color rgb="FFFF0000"/>
      <name val="Arial"/>
      <family val="2"/>
    </font>
    <font>
      <b/>
      <sz val="14"/>
      <color theme="0"/>
      <name val="Arial"/>
      <family val="2"/>
    </font>
    <font>
      <b/>
      <sz val="14"/>
      <color theme="1" tint="4.9989318521683403E-2"/>
      <name val="Arial"/>
      <family val="2"/>
    </font>
    <font>
      <b/>
      <sz val="14"/>
      <color rgb="FF000000"/>
      <name val="Arial"/>
      <family val="2"/>
    </font>
    <font>
      <sz val="11"/>
      <color theme="0"/>
      <name val="Calibri"/>
      <family val="2"/>
    </font>
    <font>
      <b/>
      <sz val="12"/>
      <name val="Calibri"/>
      <family val="2"/>
    </font>
    <font>
      <b/>
      <sz val="11"/>
      <name val="Arial"/>
      <family val="2"/>
    </font>
    <font>
      <b/>
      <sz val="16"/>
      <color rgb="FF000000"/>
      <name val="Calibri"/>
      <family val="2"/>
    </font>
  </fonts>
  <fills count="25">
    <fill>
      <patternFill patternType="none"/>
    </fill>
    <fill>
      <patternFill patternType="gray125"/>
    </fill>
    <fill>
      <patternFill patternType="solid">
        <fgColor rgb="FFC2D69B"/>
        <bgColor rgb="FFC2D69B"/>
      </patternFill>
    </fill>
    <fill>
      <patternFill patternType="solid">
        <fgColor rgb="FF366092"/>
        <bgColor rgb="FF366092"/>
      </patternFill>
    </fill>
    <fill>
      <patternFill patternType="solid">
        <fgColor rgb="FF969696"/>
        <bgColor rgb="FF969696"/>
      </patternFill>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92D050"/>
        <bgColor rgb="FF92D050"/>
      </patternFill>
    </fill>
    <fill>
      <patternFill patternType="solid">
        <fgColor theme="6" tint="-0.249977111117893"/>
        <bgColor indexed="64"/>
      </patternFill>
    </fill>
    <fill>
      <patternFill patternType="solid">
        <fgColor theme="0"/>
        <bgColor indexed="64"/>
      </patternFill>
    </fill>
    <fill>
      <patternFill patternType="solid">
        <fgColor theme="4" tint="0.39997558519241921"/>
        <bgColor rgb="FF366092"/>
      </patternFill>
    </fill>
    <fill>
      <patternFill patternType="solid">
        <fgColor rgb="FF92D05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79998168889431442"/>
        <bgColor theme="0"/>
      </patternFill>
    </fill>
    <fill>
      <patternFill patternType="solid">
        <fgColor rgb="FFDAEEF3"/>
        <bgColor indexed="64"/>
      </patternFill>
    </fill>
    <fill>
      <patternFill patternType="solid">
        <fgColor rgb="FFFF0000"/>
        <bgColor indexed="64"/>
      </patternFill>
    </fill>
    <fill>
      <patternFill patternType="solid">
        <fgColor rgb="FF002060"/>
        <bgColor indexed="64"/>
      </patternFill>
    </fill>
    <fill>
      <patternFill patternType="solid">
        <fgColor rgb="FFFFFF00"/>
        <bgColor indexed="64"/>
      </patternFill>
    </fill>
    <fill>
      <patternFill patternType="solid">
        <fgColor rgb="FF548235"/>
        <bgColor indexed="64"/>
      </patternFill>
    </fill>
    <fill>
      <patternFill patternType="solid">
        <fgColor rgb="FF0070C0"/>
        <bgColor rgb="FF366092"/>
      </patternFill>
    </fill>
    <fill>
      <patternFill patternType="solid">
        <fgColor theme="4" tint="0.79998168889431442"/>
        <bgColor rgb="FF366092"/>
      </patternFill>
    </fill>
    <fill>
      <patternFill patternType="solid">
        <fgColor theme="0"/>
        <bgColor rgb="FF366092"/>
      </patternFill>
    </fill>
    <fill>
      <patternFill patternType="solid">
        <fgColor theme="0"/>
        <bgColor rgb="FF969696"/>
      </patternFill>
    </fill>
  </fills>
  <borders count="72">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diagonal/>
    </border>
    <border>
      <left/>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rgb="FF000000"/>
      </bottom>
      <diagonal/>
    </border>
    <border>
      <left/>
      <right style="medium">
        <color indexed="64"/>
      </right>
      <top style="medium">
        <color rgb="FF000000"/>
      </top>
      <bottom style="medium">
        <color rgb="FF000000"/>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rgb="FF000000"/>
      </top>
      <bottom style="medium">
        <color indexed="64"/>
      </bottom>
      <diagonal/>
    </border>
    <border>
      <left style="thin">
        <color rgb="FF000000"/>
      </left>
      <right/>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style="thin">
        <color indexed="64"/>
      </left>
      <right style="thin">
        <color indexed="64"/>
      </right>
      <top/>
      <bottom style="medium">
        <color indexed="64"/>
      </bottom>
      <diagonal/>
    </border>
    <border>
      <left/>
      <right/>
      <top/>
      <bottom style="thin">
        <color rgb="FF000000"/>
      </bottom>
      <diagonal/>
    </border>
    <border>
      <left/>
      <right style="medium">
        <color indexed="64"/>
      </right>
      <top style="medium">
        <color rgb="FF000000"/>
      </top>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style="thin">
        <color rgb="FF000000"/>
      </right>
      <top/>
      <bottom style="thin">
        <color rgb="FF000000"/>
      </bottom>
      <diagonal/>
    </border>
    <border>
      <left style="thin">
        <color rgb="FF000000"/>
      </left>
      <right/>
      <top style="medium">
        <color indexed="64"/>
      </top>
      <bottom style="thin">
        <color indexed="64"/>
      </bottom>
      <diagonal/>
    </border>
    <border>
      <left/>
      <right/>
      <top style="medium">
        <color indexed="64"/>
      </top>
      <bottom style="thin">
        <color indexed="64"/>
      </bottom>
      <diagonal/>
    </border>
    <border>
      <left/>
      <right style="thin">
        <color rgb="FF000000"/>
      </right>
      <top style="medium">
        <color indexed="64"/>
      </top>
      <bottom style="thin">
        <color indexed="64"/>
      </bottom>
      <diagonal/>
    </border>
  </borders>
  <cellStyleXfs count="3">
    <xf numFmtId="0" fontId="0" fillId="0" borderId="0"/>
    <xf numFmtId="9" fontId="21" fillId="0" borderId="0" applyFont="0" applyFill="0" applyBorder="0" applyAlignment="0" applyProtection="0"/>
    <xf numFmtId="0" fontId="1" fillId="0" borderId="1"/>
  </cellStyleXfs>
  <cellXfs count="464">
    <xf numFmtId="0" fontId="0" fillId="0" borderId="0" xfId="0"/>
    <xf numFmtId="0" fontId="0" fillId="0" borderId="0" xfId="0" applyAlignment="1">
      <alignment wrapText="1"/>
    </xf>
    <xf numFmtId="0" fontId="5" fillId="4" borderId="6" xfId="0" applyFont="1" applyFill="1" applyBorder="1" applyAlignment="1">
      <alignment horizontal="center" vertical="center" wrapText="1"/>
    </xf>
    <xf numFmtId="0" fontId="5" fillId="4" borderId="6" xfId="0" applyFont="1" applyFill="1" applyBorder="1" applyAlignment="1">
      <alignment vertical="center" wrapText="1"/>
    </xf>
    <xf numFmtId="0" fontId="7" fillId="0" borderId="8" xfId="0" applyFont="1" applyBorder="1" applyAlignment="1">
      <alignment horizontal="center" vertical="center" wrapText="1"/>
    </xf>
    <xf numFmtId="0" fontId="8" fillId="0" borderId="8" xfId="0" applyFont="1" applyBorder="1" applyAlignment="1">
      <alignment horizontal="left" vertical="center" wrapText="1"/>
    </xf>
    <xf numFmtId="0" fontId="6" fillId="0" borderId="0" xfId="0" applyFont="1"/>
    <xf numFmtId="0" fontId="10" fillId="0" borderId="0" xfId="0" applyFont="1" applyAlignment="1">
      <alignment horizontal="center" vertical="center"/>
    </xf>
    <xf numFmtId="0" fontId="9" fillId="4" borderId="6"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7" fillId="0" borderId="8" xfId="0" applyFont="1" applyBorder="1" applyAlignment="1">
      <alignment horizontal="center" vertical="top" wrapText="1"/>
    </xf>
    <xf numFmtId="0" fontId="7"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vertical="center" wrapText="1"/>
    </xf>
    <xf numFmtId="0" fontId="13" fillId="0" borderId="4" xfId="0" applyFont="1" applyBorder="1" applyAlignment="1">
      <alignment vertical="center" wrapText="1"/>
    </xf>
    <xf numFmtId="0" fontId="12" fillId="0" borderId="20" xfId="0" applyFont="1" applyBorder="1" applyAlignment="1">
      <alignment horizontal="center" vertical="center" wrapText="1"/>
    </xf>
    <xf numFmtId="0" fontId="12" fillId="0" borderId="12" xfId="0" applyFont="1" applyBorder="1" applyAlignment="1">
      <alignment horizontal="center" vertical="center" wrapText="1"/>
    </xf>
    <xf numFmtId="49" fontId="12" fillId="0" borderId="6" xfId="0" applyNumberFormat="1" applyFont="1" applyBorder="1" applyAlignment="1">
      <alignment horizontal="center" vertical="center" wrapText="1"/>
    </xf>
    <xf numFmtId="0" fontId="14" fillId="0" borderId="8" xfId="0" applyFont="1" applyBorder="1" applyAlignment="1">
      <alignment horizontal="center" vertical="center" wrapText="1"/>
    </xf>
    <xf numFmtId="0" fontId="10" fillId="0" borderId="8" xfId="0" applyFont="1" applyBorder="1" applyAlignment="1">
      <alignment horizontal="left" vertical="top" wrapText="1"/>
    </xf>
    <xf numFmtId="0" fontId="10" fillId="0" borderId="0" xfId="0" applyFont="1" applyAlignment="1">
      <alignment vertical="top"/>
    </xf>
    <xf numFmtId="0" fontId="10" fillId="0" borderId="0" xfId="0" applyFont="1" applyAlignment="1">
      <alignment horizontal="center" vertical="top"/>
    </xf>
    <xf numFmtId="0" fontId="10" fillId="0" borderId="0" xfId="0" applyFont="1" applyAlignment="1">
      <alignment horizontal="left" vertical="top"/>
    </xf>
    <xf numFmtId="0" fontId="17" fillId="0" borderId="5" xfId="0" applyFont="1" applyBorder="1" applyAlignment="1">
      <alignment vertical="center" wrapText="1"/>
    </xf>
    <xf numFmtId="0" fontId="10" fillId="0" borderId="7" xfId="0" applyFont="1" applyBorder="1" applyAlignment="1">
      <alignment horizontal="left" vertical="top"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Border="1"/>
    <xf numFmtId="0" fontId="10" fillId="0" borderId="0" xfId="0" applyFont="1"/>
    <xf numFmtId="0" fontId="12" fillId="0" borderId="0" xfId="0" applyFont="1"/>
    <xf numFmtId="0" fontId="12" fillId="0" borderId="3" xfId="0" applyFont="1" applyBorder="1" applyAlignment="1">
      <alignment horizontal="center" vertical="center" wrapText="1"/>
    </xf>
    <xf numFmtId="0" fontId="13" fillId="0" borderId="6" xfId="0" applyFont="1" applyBorder="1" applyAlignment="1">
      <alignment vertical="center" wrapText="1"/>
    </xf>
    <xf numFmtId="0" fontId="12" fillId="0" borderId="11" xfId="0" applyFont="1" applyBorder="1" applyAlignment="1">
      <alignment vertical="center" wrapText="1"/>
    </xf>
    <xf numFmtId="0" fontId="12" fillId="0" borderId="6" xfId="0" applyFont="1" applyBorder="1" applyAlignment="1">
      <alignment vertical="center" wrapText="1"/>
    </xf>
    <xf numFmtId="0" fontId="12" fillId="0" borderId="0" xfId="0" applyFont="1" applyAlignment="1">
      <alignment horizontal="center" vertical="center" wrapText="1"/>
    </xf>
    <xf numFmtId="0" fontId="12" fillId="0" borderId="14"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vertical="center" wrapText="1"/>
    </xf>
    <xf numFmtId="0" fontId="12" fillId="6" borderId="22"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0" borderId="5" xfId="0" applyFont="1" applyBorder="1" applyAlignment="1">
      <alignment vertical="center" wrapText="1"/>
    </xf>
    <xf numFmtId="0" fontId="13" fillId="0" borderId="0" xfId="0" applyFont="1" applyAlignment="1">
      <alignment vertical="center"/>
    </xf>
    <xf numFmtId="0" fontId="12" fillId="0" borderId="0" xfId="0" applyFont="1" applyAlignment="1">
      <alignment horizontal="center" vertical="center"/>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0" fillId="7" borderId="22" xfId="0" applyFill="1" applyBorder="1" applyAlignment="1">
      <alignment horizontal="center" vertical="center" wrapText="1"/>
    </xf>
    <xf numFmtId="0" fontId="0" fillId="6" borderId="22" xfId="0" applyFill="1" applyBorder="1" applyAlignment="1">
      <alignment horizontal="center" vertical="center" wrapText="1"/>
    </xf>
    <xf numFmtId="0" fontId="0" fillId="8" borderId="22" xfId="0" applyFill="1" applyBorder="1" applyAlignment="1">
      <alignment horizontal="center" vertical="center" wrapText="1"/>
    </xf>
    <xf numFmtId="0" fontId="13" fillId="0" borderId="0" xfId="0" applyFont="1" applyAlignment="1">
      <alignment horizontal="center" vertical="center"/>
    </xf>
    <xf numFmtId="0" fontId="0" fillId="0" borderId="9" xfId="0" applyBorder="1" applyAlignment="1">
      <alignment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2" xfId="0" applyBorder="1" applyAlignment="1">
      <alignment vertical="center" wrapText="1"/>
    </xf>
    <xf numFmtId="0" fontId="0" fillId="0" borderId="13" xfId="0" applyBorder="1" applyAlignment="1">
      <alignment vertical="center" wrapText="1"/>
    </xf>
    <xf numFmtId="0" fontId="13" fillId="6" borderId="23"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8" borderId="23" xfId="0" applyFont="1" applyFill="1" applyBorder="1" applyAlignment="1">
      <alignment horizontal="center" vertical="center" wrapText="1"/>
    </xf>
    <xf numFmtId="0" fontId="13" fillId="8" borderId="22" xfId="0" applyFont="1" applyFill="1" applyBorder="1" applyAlignment="1">
      <alignment horizontal="center" vertical="center" wrapText="1"/>
    </xf>
    <xf numFmtId="9" fontId="0" fillId="0" borderId="0" xfId="0" applyNumberFormat="1"/>
    <xf numFmtId="9" fontId="0" fillId="0" borderId="0" xfId="1" applyFont="1" applyAlignment="1"/>
    <xf numFmtId="0" fontId="4" fillId="3" borderId="39" xfId="0" applyFont="1" applyFill="1" applyBorder="1" applyAlignment="1">
      <alignment vertical="center"/>
    </xf>
    <xf numFmtId="0" fontId="4" fillId="3" borderId="40" xfId="0" applyFont="1" applyFill="1" applyBorder="1" applyAlignment="1">
      <alignment vertical="center"/>
    </xf>
    <xf numFmtId="0" fontId="4" fillId="3" borderId="37" xfId="0" applyFont="1" applyFill="1" applyBorder="1" applyAlignment="1">
      <alignment vertical="center"/>
    </xf>
    <xf numFmtId="0" fontId="5" fillId="4" borderId="23" xfId="0" applyFont="1" applyFill="1" applyBorder="1" applyAlignment="1">
      <alignment horizontal="center" vertical="center" wrapText="1"/>
    </xf>
    <xf numFmtId="0" fontId="5" fillId="4" borderId="37" xfId="0" applyFont="1" applyFill="1" applyBorder="1" applyAlignment="1">
      <alignment horizontal="center" vertical="center" wrapText="1"/>
    </xf>
    <xf numFmtId="10" fontId="0" fillId="0" borderId="24" xfId="0" applyNumberFormat="1" applyBorder="1" applyAlignment="1">
      <alignment horizontal="center" vertical="center"/>
    </xf>
    <xf numFmtId="0" fontId="24" fillId="3" borderId="37" xfId="0" applyFont="1" applyFill="1" applyBorder="1" applyAlignment="1">
      <alignment vertical="center"/>
    </xf>
    <xf numFmtId="0" fontId="0" fillId="9" borderId="0" xfId="0" applyFill="1"/>
    <xf numFmtId="0" fontId="7" fillId="0" borderId="8" xfId="0" applyFont="1" applyBorder="1" applyAlignment="1">
      <alignment horizontal="left" vertical="center"/>
    </xf>
    <xf numFmtId="0" fontId="14" fillId="0" borderId="7" xfId="0" applyFont="1" applyBorder="1" applyAlignment="1">
      <alignment horizontal="left" vertical="center" wrapText="1"/>
    </xf>
    <xf numFmtId="0" fontId="12" fillId="0" borderId="37" xfId="0" applyFont="1" applyBorder="1" applyAlignment="1">
      <alignment horizontal="center" vertical="center" wrapText="1"/>
    </xf>
    <xf numFmtId="0" fontId="13" fillId="0" borderId="37" xfId="0" applyFont="1" applyBorder="1" applyAlignment="1">
      <alignment horizontal="left" vertical="center" wrapText="1"/>
    </xf>
    <xf numFmtId="0" fontId="26" fillId="0" borderId="0" xfId="0" applyFont="1"/>
    <xf numFmtId="0" fontId="22" fillId="0" borderId="0" xfId="0" applyFont="1"/>
    <xf numFmtId="0" fontId="26" fillId="0" borderId="0" xfId="0" applyFont="1" applyAlignment="1">
      <alignment wrapText="1"/>
    </xf>
    <xf numFmtId="0" fontId="12" fillId="0" borderId="37" xfId="0" applyFont="1" applyBorder="1" applyAlignment="1">
      <alignment vertical="center" wrapText="1"/>
    </xf>
    <xf numFmtId="0" fontId="12" fillId="0" borderId="22" xfId="0" applyFont="1" applyBorder="1" applyAlignment="1">
      <alignment horizontal="center" vertical="center" wrapText="1"/>
    </xf>
    <xf numFmtId="0" fontId="13" fillId="0" borderId="23" xfId="0" applyFont="1" applyBorder="1" applyAlignment="1">
      <alignment horizontal="left" vertical="center" wrapText="1"/>
    </xf>
    <xf numFmtId="0" fontId="13" fillId="0" borderId="37" xfId="0" applyFont="1" applyBorder="1" applyAlignment="1">
      <alignment vertical="center" wrapText="1"/>
    </xf>
    <xf numFmtId="0" fontId="6" fillId="0" borderId="0" xfId="0" applyFont="1" applyAlignment="1">
      <alignment horizontal="left" wrapText="1"/>
    </xf>
    <xf numFmtId="0" fontId="17" fillId="0" borderId="4" xfId="0" applyFont="1" applyBorder="1" applyAlignment="1">
      <alignment vertical="center" wrapText="1"/>
    </xf>
    <xf numFmtId="0" fontId="17" fillId="0" borderId="5" xfId="0" applyFont="1" applyBorder="1" applyAlignment="1">
      <alignment horizontal="center" vertical="center" wrapText="1"/>
    </xf>
    <xf numFmtId="0" fontId="17" fillId="0" borderId="13" xfId="0" applyFont="1" applyBorder="1" applyAlignment="1">
      <alignment horizontal="center" vertical="center" wrapText="1"/>
    </xf>
    <xf numFmtId="0" fontId="0" fillId="12" borderId="0" xfId="0" applyFill="1"/>
    <xf numFmtId="0" fontId="12" fillId="0" borderId="1" xfId="0" applyFont="1" applyBorder="1" applyAlignment="1">
      <alignment horizontal="center" vertical="center" wrapText="1"/>
    </xf>
    <xf numFmtId="0" fontId="2" fillId="0" borderId="17" xfId="0" applyFont="1" applyBorder="1" applyAlignment="1">
      <alignment horizontal="center" vertical="center" wrapText="1"/>
    </xf>
    <xf numFmtId="0" fontId="26" fillId="9" borderId="0" xfId="0" applyFont="1" applyFill="1"/>
    <xf numFmtId="0" fontId="2" fillId="0" borderId="55" xfId="0" applyFont="1" applyBorder="1" applyAlignment="1">
      <alignment vertical="center"/>
    </xf>
    <xf numFmtId="0" fontId="7" fillId="0" borderId="19" xfId="0" applyFont="1" applyBorder="1" applyAlignment="1">
      <alignment horizontal="center" vertical="center" wrapText="1"/>
    </xf>
    <xf numFmtId="0" fontId="7" fillId="0" borderId="24"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8" xfId="0" applyFont="1" applyBorder="1" applyAlignment="1">
      <alignment horizontal="left" vertical="center" wrapText="1"/>
    </xf>
    <xf numFmtId="0" fontId="10" fillId="0" borderId="8" xfId="0" applyFont="1" applyBorder="1" applyAlignment="1">
      <alignment horizontal="left" vertical="center" wrapText="1"/>
    </xf>
    <xf numFmtId="0" fontId="16" fillId="0" borderId="8" xfId="0" applyFont="1" applyBorder="1" applyAlignment="1">
      <alignment horizontal="left" vertical="center" wrapText="1"/>
    </xf>
    <xf numFmtId="0" fontId="7" fillId="14" borderId="8" xfId="0" applyFont="1" applyFill="1" applyBorder="1" applyAlignment="1">
      <alignment horizontal="center" vertical="center"/>
    </xf>
    <xf numFmtId="0" fontId="7" fillId="14" borderId="43" xfId="0" applyFont="1" applyFill="1" applyBorder="1" applyAlignment="1">
      <alignment horizontal="center" vertical="center" wrapText="1"/>
    </xf>
    <xf numFmtId="0" fontId="7" fillId="14" borderId="24" xfId="0" applyFont="1" applyFill="1" applyBorder="1" applyAlignment="1">
      <alignment horizontal="center" vertical="center" wrapText="1"/>
    </xf>
    <xf numFmtId="0" fontId="14" fillId="14" borderId="17" xfId="0" applyFont="1" applyFill="1" applyBorder="1" applyAlignment="1">
      <alignment horizontal="center" vertical="center" wrapText="1"/>
    </xf>
    <xf numFmtId="0" fontId="14" fillId="14" borderId="8" xfId="0" applyFont="1" applyFill="1" applyBorder="1" applyAlignment="1">
      <alignment horizontal="center" vertical="center" wrapText="1"/>
    </xf>
    <xf numFmtId="0" fontId="0" fillId="14" borderId="8" xfId="0" applyFill="1" applyBorder="1" applyAlignment="1">
      <alignment vertical="center"/>
    </xf>
    <xf numFmtId="0" fontId="0" fillId="14" borderId="8" xfId="0" applyFill="1" applyBorder="1" applyAlignment="1">
      <alignment vertical="center" wrapText="1"/>
    </xf>
    <xf numFmtId="0" fontId="23" fillId="5" borderId="53" xfId="0" applyFont="1" applyFill="1" applyBorder="1" applyAlignment="1">
      <alignment horizontal="center" vertical="center" wrapText="1"/>
    </xf>
    <xf numFmtId="0" fontId="21" fillId="0" borderId="0" xfId="0" applyFont="1"/>
    <xf numFmtId="0" fontId="0" fillId="0" borderId="12" xfId="0" applyBorder="1" applyAlignment="1">
      <alignment horizontal="center" vertical="top"/>
    </xf>
    <xf numFmtId="0" fontId="21" fillId="13" borderId="37" xfId="0" applyFont="1" applyFill="1" applyBorder="1"/>
    <xf numFmtId="0" fontId="0" fillId="13" borderId="37" xfId="0" applyFill="1" applyBorder="1"/>
    <xf numFmtId="0" fontId="21" fillId="14" borderId="37" xfId="0" applyFont="1" applyFill="1" applyBorder="1"/>
    <xf numFmtId="0" fontId="0" fillId="14" borderId="37" xfId="0" applyFill="1" applyBorder="1"/>
    <xf numFmtId="0" fontId="0" fillId="0" borderId="4" xfId="0" applyBorder="1" applyAlignment="1">
      <alignment horizontal="center" vertical="top"/>
    </xf>
    <xf numFmtId="0" fontId="8" fillId="14" borderId="24" xfId="0" applyFont="1" applyFill="1" applyBorder="1" applyAlignment="1">
      <alignment horizontal="left" vertical="center" wrapText="1"/>
    </xf>
    <xf numFmtId="0" fontId="8" fillId="14" borderId="57" xfId="0" applyFont="1" applyFill="1" applyBorder="1" applyAlignment="1">
      <alignment horizontal="left" vertical="center" wrapText="1"/>
    </xf>
    <xf numFmtId="0" fontId="5" fillId="14" borderId="24" xfId="0" applyFont="1" applyFill="1" applyBorder="1" applyAlignment="1">
      <alignment horizontal="left" vertical="center" wrapText="1"/>
    </xf>
    <xf numFmtId="164" fontId="5" fillId="14" borderId="24" xfId="0" applyNumberFormat="1" applyFont="1" applyFill="1" applyBorder="1" applyAlignment="1">
      <alignment horizontal="left" vertical="center" wrapText="1"/>
    </xf>
    <xf numFmtId="0" fontId="15" fillId="14" borderId="8" xfId="0" applyFont="1" applyFill="1" applyBorder="1" applyAlignment="1">
      <alignment horizontal="left" vertical="center" wrapText="1"/>
    </xf>
    <xf numFmtId="0" fontId="16" fillId="14" borderId="8" xfId="0" applyFont="1" applyFill="1" applyBorder="1" applyAlignment="1">
      <alignment horizontal="left" vertical="center" wrapText="1"/>
    </xf>
    <xf numFmtId="0" fontId="30" fillId="0" borderId="24" xfId="0" applyFont="1" applyBorder="1" applyAlignment="1">
      <alignment horizontal="left" vertical="top" wrapText="1"/>
    </xf>
    <xf numFmtId="0" fontId="9" fillId="14" borderId="57" xfId="0" applyFont="1" applyFill="1" applyBorder="1" applyAlignment="1">
      <alignment horizontal="center" vertical="center" wrapText="1"/>
    </xf>
    <xf numFmtId="0" fontId="9" fillId="14" borderId="25" xfId="0" applyFont="1" applyFill="1" applyBorder="1" applyAlignment="1">
      <alignment horizontal="center" vertical="center" wrapText="1"/>
    </xf>
    <xf numFmtId="0" fontId="2" fillId="0" borderId="61" xfId="0" applyFont="1" applyBorder="1"/>
    <xf numFmtId="0" fontId="7" fillId="0" borderId="62" xfId="0" applyFont="1" applyBorder="1"/>
    <xf numFmtId="0" fontId="2" fillId="0" borderId="63" xfId="0" applyFont="1" applyBorder="1"/>
    <xf numFmtId="0" fontId="7" fillId="0" borderId="64" xfId="0" applyFont="1" applyBorder="1"/>
    <xf numFmtId="0" fontId="2" fillId="0" borderId="65" xfId="0" applyFont="1" applyBorder="1"/>
    <xf numFmtId="0" fontId="7" fillId="0" borderId="66" xfId="0" applyFont="1" applyBorder="1"/>
    <xf numFmtId="0" fontId="12" fillId="0" borderId="4" xfId="0" applyFont="1" applyBorder="1" applyAlignment="1">
      <alignment horizontal="center" vertical="center" wrapText="1"/>
    </xf>
    <xf numFmtId="0" fontId="12" fillId="0" borderId="9" xfId="0" applyFont="1" applyBorder="1" applyAlignment="1">
      <alignment horizontal="center" vertical="center" wrapText="1"/>
    </xf>
    <xf numFmtId="0" fontId="21" fillId="14" borderId="24" xfId="0" applyFont="1" applyFill="1" applyBorder="1"/>
    <xf numFmtId="0" fontId="5" fillId="4" borderId="20" xfId="0" applyFont="1" applyFill="1" applyBorder="1" applyAlignment="1">
      <alignment horizontal="center" vertical="center" wrapText="1"/>
    </xf>
    <xf numFmtId="0" fontId="5" fillId="0" borderId="0" xfId="0" applyFont="1"/>
    <xf numFmtId="0" fontId="7" fillId="0" borderId="8" xfId="0" applyFont="1" applyBorder="1" applyAlignment="1">
      <alignment horizontal="center" vertical="center"/>
    </xf>
    <xf numFmtId="0" fontId="12" fillId="0" borderId="23" xfId="0" applyFont="1" applyBorder="1" applyAlignment="1">
      <alignment horizontal="center" vertical="center" wrapText="1"/>
    </xf>
    <xf numFmtId="0" fontId="13" fillId="0" borderId="22" xfId="0" applyFont="1" applyBorder="1" applyAlignment="1">
      <alignment vertical="center" wrapText="1"/>
    </xf>
    <xf numFmtId="0" fontId="11" fillId="0" borderId="5" xfId="0" applyFont="1" applyBorder="1" applyAlignment="1">
      <alignment horizontal="center" vertical="center" wrapText="1"/>
    </xf>
    <xf numFmtId="0" fontId="11" fillId="0" borderId="22" xfId="0" applyFont="1" applyBorder="1" applyAlignment="1">
      <alignment horizontal="center" vertical="center" wrapText="1"/>
    </xf>
    <xf numFmtId="0" fontId="13" fillId="0" borderId="22" xfId="0" applyFont="1" applyBorder="1" applyAlignment="1">
      <alignment horizontal="left" vertical="center" wrapText="1"/>
    </xf>
    <xf numFmtId="0" fontId="12" fillId="0" borderId="22" xfId="0" applyFont="1" applyBorder="1" applyAlignment="1">
      <alignment vertical="center" wrapText="1"/>
    </xf>
    <xf numFmtId="0" fontId="0" fillId="0" borderId="24" xfId="0" applyBorder="1" applyAlignment="1">
      <alignment wrapText="1"/>
    </xf>
    <xf numFmtId="0" fontId="21" fillId="0" borderId="0" xfId="0" applyFont="1" applyAlignment="1">
      <alignment wrapText="1"/>
    </xf>
    <xf numFmtId="0" fontId="0" fillId="0" borderId="24" xfId="0" applyBorder="1" applyAlignment="1">
      <alignment vertical="center"/>
    </xf>
    <xf numFmtId="0" fontId="0" fillId="0" borderId="24" xfId="0" applyBorder="1"/>
    <xf numFmtId="0" fontId="1" fillId="0" borderId="1" xfId="2" applyAlignment="1">
      <alignment wrapText="1"/>
    </xf>
    <xf numFmtId="0" fontId="31" fillId="18" borderId="67" xfId="2" applyFont="1" applyFill="1" applyBorder="1" applyAlignment="1">
      <alignment vertical="center" wrapText="1"/>
    </xf>
    <xf numFmtId="0" fontId="31" fillId="18" borderId="30" xfId="2" applyFont="1" applyFill="1" applyBorder="1" applyAlignment="1">
      <alignment horizontal="center" vertical="center" wrapText="1"/>
    </xf>
    <xf numFmtId="0" fontId="35" fillId="10" borderId="24" xfId="2" applyFont="1" applyFill="1" applyBorder="1" applyAlignment="1">
      <alignment vertical="center" wrapText="1"/>
    </xf>
    <xf numFmtId="0" fontId="35" fillId="10" borderId="24" xfId="2" applyFont="1" applyFill="1" applyBorder="1" applyAlignment="1">
      <alignment horizontal="center" vertical="center" wrapText="1"/>
    </xf>
    <xf numFmtId="9" fontId="35" fillId="10" borderId="24" xfId="2" applyNumberFormat="1" applyFont="1" applyFill="1" applyBorder="1" applyAlignment="1">
      <alignment horizontal="center" vertical="center" wrapText="1"/>
    </xf>
    <xf numFmtId="0" fontId="31" fillId="18" borderId="25" xfId="2" applyFont="1" applyFill="1" applyBorder="1" applyAlignment="1">
      <alignment vertical="center" wrapText="1"/>
    </xf>
    <xf numFmtId="0" fontId="31" fillId="18" borderId="25" xfId="2" applyFont="1" applyFill="1" applyBorder="1" applyAlignment="1">
      <alignment horizontal="center" vertical="center" wrapText="1"/>
    </xf>
    <xf numFmtId="9" fontId="33" fillId="18" borderId="25" xfId="2" applyNumberFormat="1" applyFont="1" applyFill="1" applyBorder="1" applyAlignment="1">
      <alignment horizontal="center" vertical="center" wrapText="1"/>
    </xf>
    <xf numFmtId="0" fontId="34" fillId="17" borderId="24" xfId="2" applyFont="1" applyFill="1" applyBorder="1" applyAlignment="1">
      <alignment horizontal="center" vertical="center" wrapText="1"/>
    </xf>
    <xf numFmtId="0" fontId="34" fillId="19" borderId="24" xfId="2" applyFont="1" applyFill="1" applyBorder="1" applyAlignment="1">
      <alignment horizontal="center" vertical="center" wrapText="1"/>
    </xf>
    <xf numFmtId="0" fontId="34" fillId="20" borderId="24" xfId="2" applyFont="1" applyFill="1" applyBorder="1" applyAlignment="1">
      <alignment horizontal="center" vertical="center" wrapText="1"/>
    </xf>
    <xf numFmtId="0" fontId="34" fillId="10" borderId="24" xfId="2" applyFont="1" applyFill="1" applyBorder="1" applyAlignment="1">
      <alignment vertical="center" wrapText="1"/>
    </xf>
    <xf numFmtId="0" fontId="31" fillId="18" borderId="24" xfId="2" applyFont="1" applyFill="1" applyBorder="1" applyAlignment="1">
      <alignment vertical="center" wrapText="1"/>
    </xf>
    <xf numFmtId="0" fontId="31" fillId="18" borderId="24" xfId="2" applyFont="1" applyFill="1" applyBorder="1" applyAlignment="1">
      <alignment horizontal="center" vertical="center" wrapText="1"/>
    </xf>
    <xf numFmtId="0" fontId="31" fillId="18" borderId="48" xfId="2" applyFont="1" applyFill="1" applyBorder="1" applyAlignment="1">
      <alignment horizontal="center" vertical="center" wrapText="1"/>
    </xf>
    <xf numFmtId="0" fontId="31" fillId="18" borderId="28" xfId="2" applyFont="1" applyFill="1" applyBorder="1" applyAlignment="1">
      <alignment horizontal="center" vertical="center" wrapText="1"/>
    </xf>
    <xf numFmtId="0" fontId="34" fillId="10" borderId="24" xfId="2" applyFont="1" applyFill="1" applyBorder="1" applyAlignment="1">
      <alignment horizontal="center" vertical="center" wrapText="1"/>
    </xf>
    <xf numFmtId="0" fontId="31" fillId="18" borderId="33" xfId="2" applyFont="1" applyFill="1" applyBorder="1" applyAlignment="1">
      <alignment vertical="center" wrapText="1"/>
    </xf>
    <xf numFmtId="0" fontId="31" fillId="18" borderId="34" xfId="2" applyFont="1" applyFill="1" applyBorder="1" applyAlignment="1">
      <alignment horizontal="center" vertical="center" wrapText="1"/>
    </xf>
    <xf numFmtId="0" fontId="37" fillId="10" borderId="24" xfId="2" applyFont="1" applyFill="1" applyBorder="1" applyAlignment="1">
      <alignment horizontal="center" vertical="center" wrapText="1"/>
    </xf>
    <xf numFmtId="0" fontId="7" fillId="0" borderId="44" xfId="0" applyFont="1" applyBorder="1" applyAlignment="1">
      <alignment vertical="top" wrapText="1"/>
    </xf>
    <xf numFmtId="0" fontId="7" fillId="0" borderId="45" xfId="0" applyFont="1" applyBorder="1" applyAlignment="1">
      <alignment vertical="top" wrapText="1"/>
    </xf>
    <xf numFmtId="0" fontId="7" fillId="0" borderId="27" xfId="0" applyFont="1" applyBorder="1" applyAlignment="1">
      <alignment vertical="top" wrapText="1"/>
    </xf>
    <xf numFmtId="0" fontId="7" fillId="0" borderId="46" xfId="0" applyFont="1" applyBorder="1" applyAlignment="1">
      <alignment vertical="top" wrapText="1"/>
    </xf>
    <xf numFmtId="0" fontId="9" fillId="0" borderId="0" xfId="0" applyFont="1" applyAlignment="1">
      <alignment horizontal="center" vertical="top" wrapText="1"/>
    </xf>
    <xf numFmtId="0" fontId="5" fillId="0" borderId="0" xfId="0" applyFont="1" applyAlignment="1">
      <alignment wrapText="1"/>
    </xf>
    <xf numFmtId="0" fontId="5" fillId="9" borderId="0" xfId="0" applyFont="1" applyFill="1"/>
    <xf numFmtId="0" fontId="5" fillId="0" borderId="24" xfId="0" applyFont="1" applyBorder="1" applyAlignment="1">
      <alignment wrapText="1"/>
    </xf>
    <xf numFmtId="0" fontId="5" fillId="0" borderId="0" xfId="0" applyFont="1" applyAlignment="1">
      <alignment horizontal="center"/>
    </xf>
    <xf numFmtId="0" fontId="5" fillId="0" borderId="0" xfId="0" applyFont="1" applyAlignment="1">
      <alignment horizontal="center" wrapText="1"/>
    </xf>
    <xf numFmtId="0" fontId="5" fillId="9" borderId="0" xfId="0" applyFont="1" applyFill="1" applyAlignment="1">
      <alignment horizontal="center"/>
    </xf>
    <xf numFmtId="0" fontId="15" fillId="0" borderId="0" xfId="0" applyFont="1" applyAlignment="1">
      <alignment vertical="center"/>
    </xf>
    <xf numFmtId="0" fontId="38" fillId="0" borderId="37" xfId="0" applyFont="1" applyBorder="1" applyAlignment="1">
      <alignment vertical="center" wrapText="1"/>
    </xf>
    <xf numFmtId="0" fontId="15" fillId="0" borderId="0" xfId="0" applyFont="1" applyAlignment="1">
      <alignment horizontal="center" vertical="center"/>
    </xf>
    <xf numFmtId="0" fontId="38" fillId="0" borderId="37" xfId="0" applyFont="1" applyBorder="1" applyAlignment="1">
      <alignment horizontal="center" vertical="center" wrapText="1"/>
    </xf>
    <xf numFmtId="0" fontId="39" fillId="0" borderId="37" xfId="0" applyFont="1" applyBorder="1" applyAlignment="1">
      <alignment horizontal="center" vertical="center" wrapText="1"/>
    </xf>
    <xf numFmtId="10" fontId="5" fillId="14" borderId="54" xfId="0" applyNumberFormat="1" applyFont="1" applyFill="1" applyBorder="1" applyAlignment="1">
      <alignment horizontal="center" vertical="center" wrapText="1"/>
    </xf>
    <xf numFmtId="10" fontId="5" fillId="14" borderId="53" xfId="0" applyNumberFormat="1" applyFont="1" applyFill="1" applyBorder="1" applyAlignment="1">
      <alignment horizontal="center" vertical="center" wrapText="1"/>
    </xf>
    <xf numFmtId="10" fontId="5" fillId="14" borderId="56" xfId="0" applyNumberFormat="1" applyFont="1" applyFill="1" applyBorder="1" applyAlignment="1">
      <alignment horizontal="center" vertical="center" wrapText="1"/>
    </xf>
    <xf numFmtId="0" fontId="5" fillId="4" borderId="20" xfId="0" applyFont="1" applyFill="1" applyBorder="1" applyAlignment="1">
      <alignment horizontal="center" vertical="center" wrapText="1"/>
    </xf>
    <xf numFmtId="0" fontId="0" fillId="0" borderId="0" xfId="0" applyAlignment="1">
      <alignment horizontal="center" vertical="center" wrapText="1"/>
    </xf>
    <xf numFmtId="0" fontId="15" fillId="0" borderId="0" xfId="0" applyFont="1" applyAlignment="1">
      <alignment wrapText="1"/>
    </xf>
    <xf numFmtId="0" fontId="21" fillId="14" borderId="24" xfId="0" applyFont="1" applyFill="1" applyBorder="1" applyAlignment="1">
      <alignment wrapText="1"/>
    </xf>
    <xf numFmtId="0" fontId="0" fillId="10" borderId="0" xfId="0" applyFill="1"/>
    <xf numFmtId="0" fontId="32" fillId="10" borderId="24" xfId="2" applyFont="1" applyFill="1" applyBorder="1" applyAlignment="1">
      <alignment horizontal="center" vertical="center" wrapText="1"/>
    </xf>
    <xf numFmtId="0" fontId="0" fillId="10" borderId="24" xfId="0" applyFill="1" applyBorder="1"/>
    <xf numFmtId="0" fontId="2" fillId="0" borderId="61" xfId="0" applyFont="1" applyBorder="1" applyAlignment="1">
      <alignment wrapText="1"/>
    </xf>
    <xf numFmtId="0" fontId="2" fillId="0" borderId="63" xfId="0" applyFont="1" applyBorder="1" applyAlignment="1">
      <alignment wrapText="1"/>
    </xf>
    <xf numFmtId="0" fontId="2" fillId="0" borderId="65" xfId="0" applyFont="1" applyBorder="1" applyAlignment="1">
      <alignment wrapText="1"/>
    </xf>
    <xf numFmtId="9" fontId="0" fillId="0" borderId="0" xfId="1" applyNumberFormat="1" applyFont="1" applyAlignment="1"/>
    <xf numFmtId="0" fontId="5" fillId="4" borderId="20" xfId="0" applyFont="1" applyFill="1" applyBorder="1" applyAlignment="1">
      <alignment horizontal="center" vertical="center" wrapText="1"/>
    </xf>
    <xf numFmtId="0" fontId="5" fillId="10" borderId="24" xfId="0" applyFont="1" applyFill="1" applyBorder="1" applyAlignment="1">
      <alignment horizontal="left" vertical="center" wrapText="1"/>
    </xf>
    <xf numFmtId="0" fontId="43" fillId="10" borderId="1" xfId="0" applyFont="1" applyFill="1" applyBorder="1"/>
    <xf numFmtId="49" fontId="5" fillId="10" borderId="24" xfId="0" applyNumberFormat="1" applyFont="1" applyFill="1" applyBorder="1" applyAlignment="1">
      <alignment horizontal="left" vertical="center" wrapText="1"/>
    </xf>
    <xf numFmtId="0" fontId="3" fillId="10" borderId="1" xfId="0" applyFont="1" applyFill="1" applyBorder="1"/>
    <xf numFmtId="0" fontId="3" fillId="0" borderId="0" xfId="0" applyFont="1"/>
    <xf numFmtId="0" fontId="45" fillId="10" borderId="1" xfId="0" applyFont="1" applyFill="1" applyBorder="1" applyAlignment="1">
      <alignment wrapText="1"/>
    </xf>
    <xf numFmtId="0" fontId="45" fillId="10" borderId="24" xfId="0" applyFont="1" applyFill="1" applyBorder="1" applyAlignment="1">
      <alignment wrapText="1"/>
    </xf>
    <xf numFmtId="0" fontId="43" fillId="0" borderId="0" xfId="0" applyFont="1"/>
    <xf numFmtId="14" fontId="21" fillId="14" borderId="8" xfId="0" applyNumberFormat="1" applyFont="1" applyFill="1" applyBorder="1" applyAlignment="1">
      <alignment vertical="center"/>
    </xf>
    <xf numFmtId="15" fontId="21" fillId="14" borderId="8" xfId="0" applyNumberFormat="1" applyFont="1" applyFill="1" applyBorder="1" applyAlignment="1">
      <alignment vertical="center"/>
    </xf>
    <xf numFmtId="17" fontId="15" fillId="14" borderId="8" xfId="0" applyNumberFormat="1" applyFont="1" applyFill="1" applyBorder="1" applyAlignment="1">
      <alignment horizontal="left" vertical="center" wrapText="1"/>
    </xf>
    <xf numFmtId="0" fontId="8" fillId="14" borderId="24" xfId="0" applyFont="1" applyFill="1" applyBorder="1" applyAlignment="1">
      <alignment horizontal="left" vertical="top" wrapText="1"/>
    </xf>
    <xf numFmtId="0" fontId="8" fillId="14" borderId="57" xfId="0" applyFont="1" applyFill="1" applyBorder="1" applyAlignment="1">
      <alignment horizontal="left" vertical="top" wrapText="1"/>
    </xf>
    <xf numFmtId="0" fontId="5" fillId="14" borderId="24" xfId="0" applyFont="1" applyFill="1" applyBorder="1" applyAlignment="1">
      <alignment horizontal="left" vertical="top" wrapText="1"/>
    </xf>
    <xf numFmtId="0" fontId="7" fillId="14" borderId="25"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68" xfId="0" applyFont="1" applyBorder="1" applyAlignment="1">
      <alignment horizontal="center" vertical="center" wrapText="1"/>
    </xf>
    <xf numFmtId="0" fontId="14" fillId="14" borderId="8" xfId="0" applyFont="1" applyFill="1" applyBorder="1" applyAlignment="1">
      <alignment horizontal="left" vertical="top" wrapText="1"/>
    </xf>
    <xf numFmtId="0" fontId="21" fillId="14" borderId="8" xfId="0" applyFont="1" applyFill="1" applyBorder="1" applyAlignment="1">
      <alignment vertical="center"/>
    </xf>
    <xf numFmtId="0" fontId="21" fillId="14" borderId="8" xfId="0" applyFont="1" applyFill="1" applyBorder="1" applyAlignment="1">
      <alignment vertical="center" wrapText="1"/>
    </xf>
    <xf numFmtId="10" fontId="5" fillId="14" borderId="54" xfId="0" applyNumberFormat="1" applyFont="1" applyFill="1" applyBorder="1" applyAlignment="1">
      <alignment horizontal="center" vertical="center" wrapText="1"/>
    </xf>
    <xf numFmtId="0" fontId="21" fillId="14" borderId="24" xfId="0" applyFont="1" applyFill="1" applyBorder="1" applyAlignment="1">
      <alignment vertical="center" wrapText="1"/>
    </xf>
    <xf numFmtId="0" fontId="21" fillId="14" borderId="24" xfId="0" applyFont="1" applyFill="1" applyBorder="1" applyAlignment="1">
      <alignment vertical="center"/>
    </xf>
    <xf numFmtId="9" fontId="5" fillId="14" borderId="24" xfId="0" applyNumberFormat="1" applyFont="1" applyFill="1" applyBorder="1" applyAlignment="1">
      <alignment horizontal="left" vertical="center" wrapText="1"/>
    </xf>
    <xf numFmtId="0" fontId="5" fillId="4" borderId="20" xfId="0" applyFont="1" applyFill="1" applyBorder="1" applyAlignment="1">
      <alignment horizontal="center" vertical="center" wrapText="1"/>
    </xf>
    <xf numFmtId="0" fontId="21" fillId="14" borderId="24" xfId="0" applyFont="1" applyFill="1" applyBorder="1" applyAlignment="1">
      <alignment horizontal="center" wrapText="1"/>
    </xf>
    <xf numFmtId="0" fontId="7" fillId="13" borderId="38" xfId="0" applyFont="1" applyFill="1" applyBorder="1" applyAlignment="1">
      <alignment horizontal="left" vertical="center"/>
    </xf>
    <xf numFmtId="0" fontId="7" fillId="13" borderId="39" xfId="0" applyFont="1" applyFill="1" applyBorder="1" applyAlignment="1">
      <alignment horizontal="left" vertical="center"/>
    </xf>
    <xf numFmtId="0" fontId="7" fillId="13" borderId="40" xfId="0" applyFont="1" applyFill="1" applyBorder="1" applyAlignment="1">
      <alignment horizontal="left" vertical="center"/>
    </xf>
    <xf numFmtId="0" fontId="21" fillId="13" borderId="38" xfId="0" applyFont="1" applyFill="1" applyBorder="1" applyAlignment="1">
      <alignment horizontal="center"/>
    </xf>
    <xf numFmtId="0" fontId="0" fillId="13" borderId="39" xfId="0" applyFill="1" applyBorder="1" applyAlignment="1">
      <alignment horizontal="center"/>
    </xf>
    <xf numFmtId="0" fontId="0" fillId="13" borderId="40" xfId="0" applyFill="1" applyBorder="1" applyAlignment="1">
      <alignment horizontal="center"/>
    </xf>
    <xf numFmtId="15" fontId="7" fillId="13" borderId="38" xfId="0" applyNumberFormat="1" applyFont="1" applyFill="1" applyBorder="1" applyAlignment="1">
      <alignment horizontal="left" vertical="center"/>
    </xf>
    <xf numFmtId="15" fontId="21" fillId="13" borderId="26" xfId="0" applyNumberFormat="1" applyFont="1" applyFill="1" applyBorder="1" applyAlignment="1">
      <alignment horizontal="center" wrapText="1"/>
    </xf>
    <xf numFmtId="15" fontId="0" fillId="13" borderId="27" xfId="0" applyNumberFormat="1" applyFill="1" applyBorder="1" applyAlignment="1">
      <alignment horizontal="center" wrapText="1"/>
    </xf>
    <xf numFmtId="15" fontId="0" fillId="13" borderId="28" xfId="0" applyNumberFormat="1" applyFill="1" applyBorder="1" applyAlignment="1">
      <alignment horizontal="center" wrapText="1"/>
    </xf>
    <xf numFmtId="15" fontId="0" fillId="13" borderId="33" xfId="0" applyNumberFormat="1" applyFill="1" applyBorder="1" applyAlignment="1">
      <alignment horizontal="center" wrapText="1"/>
    </xf>
    <xf numFmtId="15" fontId="0" fillId="13" borderId="34" xfId="0" applyNumberFormat="1" applyFill="1" applyBorder="1" applyAlignment="1">
      <alignment horizontal="center" wrapText="1"/>
    </xf>
    <xf numFmtId="15" fontId="0" fillId="13" borderId="41" xfId="0" applyNumberFormat="1" applyFill="1" applyBorder="1" applyAlignment="1">
      <alignment horizontal="center" wrapText="1"/>
    </xf>
    <xf numFmtId="0" fontId="7" fillId="14" borderId="38" xfId="0" applyFont="1" applyFill="1" applyBorder="1" applyAlignment="1">
      <alignment horizontal="left" vertical="center"/>
    </xf>
    <xf numFmtId="0" fontId="7" fillId="14" borderId="39" xfId="0" applyFont="1" applyFill="1" applyBorder="1" applyAlignment="1">
      <alignment horizontal="left" vertical="center"/>
    </xf>
    <xf numFmtId="0" fontId="7" fillId="14" borderId="40" xfId="0" applyFont="1" applyFill="1" applyBorder="1" applyAlignment="1">
      <alignment horizontal="left" vertical="center"/>
    </xf>
    <xf numFmtId="0" fontId="21" fillId="14" borderId="38" xfId="0" applyFont="1" applyFill="1" applyBorder="1" applyAlignment="1">
      <alignment horizontal="center"/>
    </xf>
    <xf numFmtId="0" fontId="0" fillId="14" borderId="39" xfId="0" applyFill="1" applyBorder="1" applyAlignment="1">
      <alignment horizontal="center"/>
    </xf>
    <xf numFmtId="0" fontId="0" fillId="14" borderId="40" xfId="0" applyFill="1" applyBorder="1" applyAlignment="1">
      <alignment horizontal="center"/>
    </xf>
    <xf numFmtId="165" fontId="7" fillId="16" borderId="35" xfId="0" applyNumberFormat="1" applyFont="1" applyFill="1" applyBorder="1" applyAlignment="1">
      <alignment horizontal="left" vertical="center"/>
    </xf>
    <xf numFmtId="165" fontId="29" fillId="16" borderId="35" xfId="0" applyNumberFormat="1" applyFont="1" applyFill="1" applyBorder="1" applyAlignment="1">
      <alignment horizontal="left" vertical="center"/>
    </xf>
    <xf numFmtId="165" fontId="29" fillId="16" borderId="36" xfId="0" applyNumberFormat="1" applyFont="1" applyFill="1" applyBorder="1" applyAlignment="1">
      <alignment horizontal="left" vertical="center"/>
    </xf>
    <xf numFmtId="15" fontId="21" fillId="14" borderId="26" xfId="0" applyNumberFormat="1" applyFont="1" applyFill="1" applyBorder="1" applyAlignment="1">
      <alignment horizontal="left" wrapText="1"/>
    </xf>
    <xf numFmtId="15" fontId="0" fillId="14" borderId="27" xfId="0" applyNumberFormat="1" applyFill="1" applyBorder="1" applyAlignment="1">
      <alignment horizontal="left" wrapText="1"/>
    </xf>
    <xf numFmtId="15" fontId="0" fillId="14" borderId="28" xfId="0" applyNumberFormat="1" applyFill="1" applyBorder="1" applyAlignment="1">
      <alignment horizontal="left" wrapText="1"/>
    </xf>
    <xf numFmtId="15" fontId="0" fillId="14" borderId="33" xfId="0" applyNumberFormat="1" applyFill="1" applyBorder="1" applyAlignment="1">
      <alignment horizontal="left" wrapText="1"/>
    </xf>
    <xf numFmtId="15" fontId="0" fillId="14" borderId="34" xfId="0" applyNumberFormat="1" applyFill="1" applyBorder="1" applyAlignment="1">
      <alignment horizontal="left" wrapText="1"/>
    </xf>
    <xf numFmtId="15" fontId="0" fillId="14" borderId="41" xfId="0" applyNumberFormat="1" applyFill="1" applyBorder="1" applyAlignment="1">
      <alignment horizontal="left" wrapText="1"/>
    </xf>
    <xf numFmtId="0" fontId="7" fillId="16" borderId="38" xfId="0" applyFont="1" applyFill="1" applyBorder="1" applyAlignment="1">
      <alignment horizontal="left" vertical="center"/>
    </xf>
    <xf numFmtId="0" fontId="7" fillId="16" borderId="39" xfId="0" applyFont="1" applyFill="1" applyBorder="1" applyAlignment="1">
      <alignment horizontal="left" vertical="center"/>
    </xf>
    <xf numFmtId="0" fontId="7" fillId="16" borderId="40" xfId="0" applyFont="1" applyFill="1" applyBorder="1" applyAlignment="1">
      <alignment horizontal="left" vertical="center"/>
    </xf>
    <xf numFmtId="15" fontId="21" fillId="14" borderId="26" xfId="0" applyNumberFormat="1" applyFont="1" applyFill="1" applyBorder="1" applyAlignment="1">
      <alignment horizontal="left" vertical="center" wrapText="1"/>
    </xf>
    <xf numFmtId="15" fontId="0" fillId="14" borderId="27" xfId="0" applyNumberFormat="1" applyFill="1" applyBorder="1" applyAlignment="1">
      <alignment horizontal="left" vertical="center" wrapText="1"/>
    </xf>
    <xf numFmtId="15" fontId="0" fillId="14" borderId="28" xfId="0" applyNumberFormat="1" applyFill="1" applyBorder="1" applyAlignment="1">
      <alignment horizontal="left" vertical="center" wrapText="1"/>
    </xf>
    <xf numFmtId="15" fontId="0" fillId="14" borderId="33" xfId="0" applyNumberFormat="1" applyFill="1" applyBorder="1" applyAlignment="1">
      <alignment horizontal="left" vertical="center" wrapText="1"/>
    </xf>
    <xf numFmtId="15" fontId="0" fillId="14" borderId="34" xfId="0" applyNumberFormat="1" applyFill="1" applyBorder="1" applyAlignment="1">
      <alignment horizontal="left" vertical="center" wrapText="1"/>
    </xf>
    <xf numFmtId="15" fontId="0" fillId="14" borderId="41" xfId="0" applyNumberFormat="1" applyFill="1" applyBorder="1" applyAlignment="1">
      <alignment horizontal="left" vertical="center" wrapText="1"/>
    </xf>
    <xf numFmtId="0" fontId="7" fillId="0" borderId="38"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21" fillId="0" borderId="50" xfId="0" applyFont="1" applyBorder="1" applyAlignment="1">
      <alignment horizontal="left" vertical="center" wrapText="1"/>
    </xf>
    <xf numFmtId="0" fontId="21" fillId="0" borderId="51" xfId="0" applyFont="1" applyBorder="1" applyAlignment="1">
      <alignment horizontal="left" vertical="center" wrapText="1"/>
    </xf>
    <xf numFmtId="0" fontId="21" fillId="0" borderId="52" xfId="0" applyFont="1" applyBorder="1" applyAlignment="1">
      <alignment horizontal="left" vertical="center" wrapText="1"/>
    </xf>
    <xf numFmtId="0" fontId="3" fillId="0" borderId="38" xfId="0" applyFont="1" applyBorder="1" applyAlignment="1">
      <alignment horizontal="center"/>
    </xf>
    <xf numFmtId="0" fontId="3" fillId="0" borderId="39" xfId="0" applyFont="1" applyBorder="1" applyAlignment="1">
      <alignment horizontal="center"/>
    </xf>
    <xf numFmtId="0" fontId="3" fillId="0" borderId="40" xfId="0" applyFont="1" applyBorder="1" applyAlignment="1">
      <alignment horizontal="center"/>
    </xf>
    <xf numFmtId="0" fontId="3" fillId="0" borderId="33" xfId="0" applyFont="1" applyBorder="1" applyAlignment="1">
      <alignment horizontal="center"/>
    </xf>
    <xf numFmtId="0" fontId="3" fillId="0" borderId="34" xfId="0" applyFont="1" applyBorder="1" applyAlignment="1">
      <alignment horizontal="center"/>
    </xf>
    <xf numFmtId="0" fontId="3" fillId="0" borderId="41" xfId="0" applyFont="1" applyBorder="1" applyAlignment="1">
      <alignment horizontal="center"/>
    </xf>
    <xf numFmtId="0" fontId="3" fillId="0" borderId="14" xfId="0" applyFont="1" applyBorder="1" applyAlignment="1">
      <alignment horizontal="left"/>
    </xf>
    <xf numFmtId="0" fontId="3" fillId="0" borderId="31" xfId="0" applyFont="1" applyBorder="1" applyAlignment="1">
      <alignment horizontal="left"/>
    </xf>
    <xf numFmtId="0" fontId="0" fillId="0" borderId="2" xfId="0" applyBorder="1" applyAlignment="1">
      <alignment horizontal="left" vertical="top"/>
    </xf>
    <xf numFmtId="0" fontId="3" fillId="0" borderId="21" xfId="0" applyFont="1" applyBorder="1" applyAlignment="1"/>
    <xf numFmtId="0" fontId="3" fillId="0" borderId="32" xfId="0" applyFont="1" applyBorder="1" applyAlignment="1"/>
    <xf numFmtId="165" fontId="0" fillId="0" borderId="10" xfId="0" applyNumberFormat="1" applyBorder="1" applyAlignment="1">
      <alignment horizontal="left" vertical="top"/>
    </xf>
    <xf numFmtId="165" fontId="3" fillId="0" borderId="10" xfId="0" applyNumberFormat="1" applyFont="1" applyBorder="1" applyAlignment="1"/>
    <xf numFmtId="165" fontId="3" fillId="0" borderId="58" xfId="0" applyNumberFormat="1" applyFont="1" applyBorder="1" applyAlignment="1"/>
    <xf numFmtId="0" fontId="21" fillId="0" borderId="29" xfId="0" applyFont="1" applyBorder="1" applyAlignment="1">
      <alignment horizontal="center" vertical="center"/>
    </xf>
    <xf numFmtId="0" fontId="0" fillId="0" borderId="1" xfId="0" applyBorder="1" applyAlignment="1">
      <alignment horizontal="center" vertical="center"/>
    </xf>
    <xf numFmtId="0" fontId="0" fillId="0" borderId="23" xfId="0" applyBorder="1" applyAlignment="1">
      <alignment horizontal="center" vertical="center"/>
    </xf>
    <xf numFmtId="0" fontId="0" fillId="0" borderId="29" xfId="0" applyBorder="1" applyAlignment="1">
      <alignment horizontal="center" vertical="center"/>
    </xf>
    <xf numFmtId="0" fontId="3" fillId="0" borderId="21" xfId="0" applyFont="1" applyBorder="1" applyAlignment="1">
      <alignment horizontal="left"/>
    </xf>
    <xf numFmtId="0" fontId="3" fillId="0" borderId="32" xfId="0" applyFont="1" applyBorder="1" applyAlignment="1">
      <alignment horizontal="left"/>
    </xf>
    <xf numFmtId="0" fontId="29" fillId="0" borderId="38" xfId="0" applyFont="1" applyBorder="1" applyAlignment="1">
      <alignment horizontal="center" wrapText="1"/>
    </xf>
    <xf numFmtId="0" fontId="29" fillId="0" borderId="39" xfId="0" applyFont="1" applyBorder="1" applyAlignment="1">
      <alignment horizontal="center" wrapText="1"/>
    </xf>
    <xf numFmtId="0" fontId="29" fillId="0" borderId="40" xfId="0" applyFont="1" applyBorder="1" applyAlignment="1">
      <alignment horizontal="center" wrapText="1"/>
    </xf>
    <xf numFmtId="165" fontId="7" fillId="13" borderId="35" xfId="0" applyNumberFormat="1" applyFont="1" applyFill="1" applyBorder="1" applyAlignment="1">
      <alignment horizontal="left" vertical="center"/>
    </xf>
    <xf numFmtId="165" fontId="29" fillId="13" borderId="35" xfId="0" applyNumberFormat="1" applyFont="1" applyFill="1" applyBorder="1" applyAlignment="1">
      <alignment horizontal="left" vertical="center"/>
    </xf>
    <xf numFmtId="165" fontId="29" fillId="13" borderId="36" xfId="0" applyNumberFormat="1" applyFont="1" applyFill="1" applyBorder="1" applyAlignment="1">
      <alignment horizontal="left" vertical="center"/>
    </xf>
    <xf numFmtId="165" fontId="21" fillId="13" borderId="26" xfId="0" applyNumberFormat="1" applyFont="1" applyFill="1" applyBorder="1" applyAlignment="1">
      <alignment horizontal="left" vertical="top" wrapText="1"/>
    </xf>
    <xf numFmtId="165" fontId="0" fillId="13" borderId="27" xfId="0" applyNumberFormat="1" applyFill="1" applyBorder="1" applyAlignment="1">
      <alignment horizontal="left" vertical="top" wrapText="1"/>
    </xf>
    <xf numFmtId="165" fontId="0" fillId="13" borderId="28" xfId="0" applyNumberFormat="1" applyFill="1" applyBorder="1" applyAlignment="1">
      <alignment horizontal="left" vertical="top" wrapText="1"/>
    </xf>
    <xf numFmtId="165" fontId="0" fillId="13" borderId="33" xfId="0" applyNumberFormat="1" applyFill="1" applyBorder="1" applyAlignment="1">
      <alignment horizontal="left" vertical="top" wrapText="1"/>
    </xf>
    <xf numFmtId="165" fontId="0" fillId="13" borderId="34" xfId="0" applyNumberFormat="1" applyFill="1" applyBorder="1" applyAlignment="1">
      <alignment horizontal="left" vertical="top" wrapText="1"/>
    </xf>
    <xf numFmtId="165" fontId="0" fillId="13" borderId="41" xfId="0" applyNumberFormat="1" applyFill="1" applyBorder="1" applyAlignment="1">
      <alignment horizontal="left" vertical="top" wrapText="1"/>
    </xf>
    <xf numFmtId="0" fontId="7" fillId="14" borderId="50" xfId="0" applyFont="1" applyFill="1" applyBorder="1" applyAlignment="1">
      <alignment horizontal="left" vertical="center"/>
    </xf>
    <xf numFmtId="0" fontId="0" fillId="14" borderId="51" xfId="0" applyFill="1" applyBorder="1" applyAlignment="1">
      <alignment horizontal="left" vertical="center"/>
    </xf>
    <xf numFmtId="0" fontId="0" fillId="14" borderId="52" xfId="0" applyFill="1" applyBorder="1" applyAlignment="1">
      <alignment horizontal="left" vertic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15" fontId="0" fillId="13" borderId="26" xfId="0" applyNumberFormat="1" applyFill="1" applyBorder="1" applyAlignment="1">
      <alignment horizontal="center"/>
    </xf>
    <xf numFmtId="15" fontId="0" fillId="13" borderId="27" xfId="0" applyNumberFormat="1" applyFill="1" applyBorder="1" applyAlignment="1">
      <alignment horizontal="center"/>
    </xf>
    <xf numFmtId="15" fontId="0" fillId="13" borderId="28" xfId="0" applyNumberFormat="1" applyFill="1" applyBorder="1" applyAlignment="1">
      <alignment horizontal="center"/>
    </xf>
    <xf numFmtId="15" fontId="0" fillId="13" borderId="33" xfId="0" applyNumberFormat="1" applyFill="1" applyBorder="1" applyAlignment="1">
      <alignment horizontal="center"/>
    </xf>
    <xf numFmtId="15" fontId="0" fillId="13" borderId="34" xfId="0" applyNumberFormat="1" applyFill="1" applyBorder="1" applyAlignment="1">
      <alignment horizontal="center"/>
    </xf>
    <xf numFmtId="15" fontId="0" fillId="13" borderId="41" xfId="0" applyNumberFormat="1" applyFill="1" applyBorder="1" applyAlignment="1">
      <alignment horizontal="center"/>
    </xf>
    <xf numFmtId="10" fontId="5" fillId="14" borderId="54" xfId="0" applyNumberFormat="1" applyFont="1" applyFill="1" applyBorder="1" applyAlignment="1">
      <alignment horizontal="center" vertical="center" wrapText="1"/>
    </xf>
    <xf numFmtId="10" fontId="5" fillId="14" borderId="53" xfId="0" applyNumberFormat="1" applyFont="1" applyFill="1" applyBorder="1" applyAlignment="1">
      <alignment horizontal="center" vertical="center" wrapText="1"/>
    </xf>
    <xf numFmtId="10" fontId="5" fillId="14" borderId="56" xfId="0" applyNumberFormat="1" applyFont="1" applyFill="1" applyBorder="1" applyAlignment="1">
      <alignment horizontal="center" vertical="center" wrapText="1"/>
    </xf>
    <xf numFmtId="0" fontId="0" fillId="0" borderId="54" xfId="0" applyBorder="1" applyAlignment="1">
      <alignment horizontal="center" vertical="center" wrapText="1"/>
    </xf>
    <xf numFmtId="0" fontId="0" fillId="0" borderId="53" xfId="0" applyBorder="1" applyAlignment="1">
      <alignment horizontal="center" vertical="center" wrapText="1"/>
    </xf>
    <xf numFmtId="0" fontId="0" fillId="0" borderId="56" xfId="0" applyBorder="1" applyAlignment="1">
      <alignment horizontal="center" vertical="center" wrapText="1"/>
    </xf>
    <xf numFmtId="0" fontId="46" fillId="0" borderId="38" xfId="0" applyFont="1" applyBorder="1" applyAlignment="1">
      <alignment horizontal="center"/>
    </xf>
    <xf numFmtId="0" fontId="46" fillId="0" borderId="40" xfId="0" applyFont="1" applyBorder="1" applyAlignment="1">
      <alignment horizontal="center"/>
    </xf>
    <xf numFmtId="0" fontId="44" fillId="10" borderId="1" xfId="0" applyFont="1" applyFill="1" applyBorder="1" applyAlignment="1">
      <alignment horizontal="center"/>
    </xf>
    <xf numFmtId="0" fontId="42" fillId="2" borderId="29" xfId="0" applyFont="1" applyFill="1" applyBorder="1" applyAlignment="1">
      <alignment horizontal="center" vertical="center"/>
    </xf>
    <xf numFmtId="0" fontId="42" fillId="2" borderId="1" xfId="0" applyFont="1" applyFill="1" applyBorder="1" applyAlignment="1">
      <alignment horizontal="center" vertical="center"/>
    </xf>
    <xf numFmtId="10" fontId="5" fillId="14" borderId="54" xfId="0" applyNumberFormat="1" applyFont="1" applyFill="1" applyBorder="1" applyAlignment="1">
      <alignment horizontal="center" vertical="center"/>
    </xf>
    <xf numFmtId="10" fontId="5" fillId="14" borderId="53" xfId="0" applyNumberFormat="1" applyFont="1" applyFill="1" applyBorder="1" applyAlignment="1">
      <alignment horizontal="center" vertical="center"/>
    </xf>
    <xf numFmtId="10" fontId="5" fillId="14" borderId="56" xfId="0" applyNumberFormat="1" applyFont="1" applyFill="1" applyBorder="1" applyAlignment="1">
      <alignment horizontal="center" vertical="center"/>
    </xf>
    <xf numFmtId="0" fontId="41" fillId="22" borderId="38" xfId="0" applyFont="1" applyFill="1" applyBorder="1" applyAlignment="1">
      <alignment horizontal="center" vertical="center"/>
    </xf>
    <xf numFmtId="0" fontId="41" fillId="22" borderId="39" xfId="0" applyFont="1" applyFill="1" applyBorder="1" applyAlignment="1">
      <alignment horizontal="center" vertical="center"/>
    </xf>
    <xf numFmtId="0" fontId="41" fillId="22" borderId="40" xfId="0" applyFont="1" applyFill="1" applyBorder="1" applyAlignment="1">
      <alignment horizontal="center" vertical="center"/>
    </xf>
    <xf numFmtId="0" fontId="5" fillId="15" borderId="54" xfId="0" applyFont="1" applyFill="1" applyBorder="1" applyAlignment="1">
      <alignment horizontal="center" vertical="center" wrapText="1"/>
    </xf>
    <xf numFmtId="0" fontId="5" fillId="15" borderId="53" xfId="0" applyFont="1" applyFill="1" applyBorder="1" applyAlignment="1">
      <alignment horizontal="center" vertical="center" wrapText="1"/>
    </xf>
    <xf numFmtId="0" fontId="5" fillId="15" borderId="56" xfId="0" applyFont="1" applyFill="1" applyBorder="1" applyAlignment="1">
      <alignment horizontal="center" vertical="center" wrapText="1"/>
    </xf>
    <xf numFmtId="9" fontId="5" fillId="14" borderId="54" xfId="0" applyNumberFormat="1" applyFont="1" applyFill="1" applyBorder="1" applyAlignment="1">
      <alignment horizontal="center" vertical="center" wrapText="1"/>
    </xf>
    <xf numFmtId="0" fontId="5" fillId="14" borderId="53" xfId="0" applyFont="1" applyFill="1" applyBorder="1" applyAlignment="1">
      <alignment horizontal="center" vertical="center" wrapText="1"/>
    </xf>
    <xf numFmtId="0" fontId="5" fillId="14" borderId="56" xfId="0" applyFont="1" applyFill="1" applyBorder="1" applyAlignment="1">
      <alignment horizontal="center" vertical="center" wrapText="1"/>
    </xf>
    <xf numFmtId="0" fontId="4" fillId="3" borderId="38" xfId="0" applyFont="1" applyFill="1" applyBorder="1" applyAlignment="1">
      <alignment horizontal="left" vertical="center"/>
    </xf>
    <xf numFmtId="0" fontId="4" fillId="3" borderId="39" xfId="0" applyFont="1" applyFill="1" applyBorder="1" applyAlignment="1">
      <alignment horizontal="left" vertical="center"/>
    </xf>
    <xf numFmtId="0" fontId="5" fillId="14" borderId="54" xfId="0" applyFont="1" applyFill="1" applyBorder="1" applyAlignment="1">
      <alignment horizontal="center" vertical="center" wrapText="1"/>
    </xf>
    <xf numFmtId="0" fontId="21" fillId="14" borderId="54" xfId="0" applyFont="1" applyFill="1" applyBorder="1" applyAlignment="1">
      <alignment horizontal="center" vertical="center" wrapText="1"/>
    </xf>
    <xf numFmtId="0" fontId="21" fillId="14" borderId="53" xfId="0" applyFont="1" applyFill="1" applyBorder="1" applyAlignment="1">
      <alignment horizontal="center" vertical="center" wrapText="1"/>
    </xf>
    <xf numFmtId="0" fontId="21" fillId="14" borderId="56" xfId="0" applyFont="1" applyFill="1" applyBorder="1" applyAlignment="1">
      <alignment horizontal="center" vertical="center" wrapText="1"/>
    </xf>
    <xf numFmtId="0" fontId="21" fillId="14" borderId="53" xfId="0" applyFont="1" applyFill="1" applyBorder="1" applyAlignment="1">
      <alignment horizontal="center" vertical="center"/>
    </xf>
    <xf numFmtId="0" fontId="21" fillId="14" borderId="56" xfId="0" applyFont="1" applyFill="1" applyBorder="1" applyAlignment="1">
      <alignment horizontal="center" vertical="center"/>
    </xf>
    <xf numFmtId="0" fontId="40" fillId="21" borderId="29" xfId="0" applyFont="1" applyFill="1" applyBorder="1" applyAlignment="1">
      <alignment horizontal="center" vertical="center"/>
    </xf>
    <xf numFmtId="0" fontId="40" fillId="21" borderId="1" xfId="0" applyFont="1" applyFill="1" applyBorder="1" applyAlignment="1">
      <alignment horizontal="center" vertical="center"/>
    </xf>
    <xf numFmtId="0" fontId="40" fillId="21" borderId="30"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34" xfId="0" applyFont="1" applyFill="1" applyBorder="1" applyAlignment="1">
      <alignment horizontal="center" vertical="center"/>
    </xf>
    <xf numFmtId="0" fontId="40" fillId="21" borderId="41" xfId="0" applyFont="1" applyFill="1" applyBorder="1" applyAlignment="1">
      <alignment horizontal="center" vertical="center"/>
    </xf>
    <xf numFmtId="0" fontId="40" fillId="11" borderId="27" xfId="0" applyFont="1" applyFill="1" applyBorder="1" applyAlignment="1">
      <alignment horizontal="center" vertical="center"/>
    </xf>
    <xf numFmtId="0" fontId="40" fillId="11" borderId="28" xfId="0" applyFont="1" applyFill="1" applyBorder="1" applyAlignment="1">
      <alignment horizontal="center" vertical="center"/>
    </xf>
    <xf numFmtId="0" fontId="40" fillId="11" borderId="34" xfId="0" applyFont="1" applyFill="1" applyBorder="1" applyAlignment="1">
      <alignment horizontal="center" vertical="center"/>
    </xf>
    <xf numFmtId="0" fontId="40" fillId="11" borderId="41" xfId="0" applyFont="1" applyFill="1" applyBorder="1" applyAlignment="1">
      <alignment horizontal="center" vertical="center"/>
    </xf>
    <xf numFmtId="0" fontId="5" fillId="14" borderId="25" xfId="0" applyFont="1" applyFill="1" applyBorder="1" applyAlignment="1">
      <alignment horizontal="center" vertical="center" wrapText="1"/>
    </xf>
    <xf numFmtId="0" fontId="5" fillId="0" borderId="24" xfId="0" applyFont="1" applyBorder="1" applyAlignment="1">
      <alignment horizontal="center" vertical="center"/>
    </xf>
    <xf numFmtId="0" fontId="26" fillId="10" borderId="50" xfId="0" applyFont="1" applyFill="1" applyBorder="1" applyAlignment="1">
      <alignment horizontal="center"/>
    </xf>
    <xf numFmtId="0" fontId="26" fillId="10" borderId="52" xfId="0" applyFont="1" applyFill="1" applyBorder="1" applyAlignment="1">
      <alignment horizontal="center"/>
    </xf>
    <xf numFmtId="0" fontId="5" fillId="4" borderId="20" xfId="0" applyFont="1" applyFill="1" applyBorder="1" applyAlignment="1">
      <alignment horizontal="center" vertical="center" wrapText="1"/>
    </xf>
    <xf numFmtId="0" fontId="25" fillId="0" borderId="5" xfId="0" applyFont="1" applyBorder="1" applyAlignment="1"/>
    <xf numFmtId="0" fontId="5" fillId="4" borderId="15" xfId="0" applyFont="1" applyFill="1" applyBorder="1" applyAlignment="1">
      <alignment horizontal="center" vertical="center" wrapText="1"/>
    </xf>
    <xf numFmtId="0" fontId="25" fillId="0" borderId="16" xfId="0" applyFont="1" applyBorder="1" applyAlignment="1"/>
    <xf numFmtId="0" fontId="5" fillId="4" borderId="48" xfId="0" applyFont="1" applyFill="1" applyBorder="1" applyAlignment="1">
      <alignment horizontal="center" vertical="center" wrapText="1"/>
    </xf>
    <xf numFmtId="0" fontId="5" fillId="4" borderId="49" xfId="0" applyFont="1" applyFill="1" applyBorder="1" applyAlignment="1">
      <alignment horizontal="center" vertical="center" wrapText="1"/>
    </xf>
    <xf numFmtId="0" fontId="2" fillId="0" borderId="50" xfId="0" applyFont="1" applyBorder="1" applyAlignment="1">
      <alignment horizontal="left" vertical="center" wrapText="1"/>
    </xf>
    <xf numFmtId="0" fontId="2" fillId="0" borderId="51" xfId="0" applyFont="1" applyBorder="1" applyAlignment="1">
      <alignment horizontal="left" vertical="center" wrapText="1"/>
    </xf>
    <xf numFmtId="0" fontId="2" fillId="0" borderId="52" xfId="0" applyFont="1" applyBorder="1" applyAlignment="1">
      <alignment horizontal="left" vertical="center" wrapText="1"/>
    </xf>
    <xf numFmtId="0" fontId="2" fillId="2" borderId="12" xfId="0" applyFont="1" applyFill="1" applyBorder="1" applyAlignment="1">
      <alignment horizontal="center"/>
    </xf>
    <xf numFmtId="0" fontId="2" fillId="2" borderId="1" xfId="0" applyFont="1" applyFill="1" applyBorder="1" applyAlignment="1">
      <alignment horizontal="center"/>
    </xf>
    <xf numFmtId="0" fontId="5" fillId="4" borderId="12" xfId="0" applyFont="1" applyFill="1" applyBorder="1" applyAlignment="1">
      <alignment horizontal="center" vertical="center" wrapText="1"/>
    </xf>
    <xf numFmtId="0" fontId="25" fillId="0" borderId="13" xfId="0" applyFont="1" applyBorder="1" applyAlignment="1"/>
    <xf numFmtId="0" fontId="24" fillId="3" borderId="59" xfId="0" applyFont="1" applyFill="1" applyBorder="1" applyAlignment="1">
      <alignment horizontal="left" vertical="center"/>
    </xf>
    <xf numFmtId="0" fontId="24" fillId="3" borderId="60" xfId="0" applyFont="1" applyFill="1" applyBorder="1" applyAlignment="1">
      <alignment horizontal="left" vertical="center"/>
    </xf>
    <xf numFmtId="0" fontId="38" fillId="0" borderId="38" xfId="0" applyFont="1" applyBorder="1" applyAlignment="1">
      <alignment horizontal="center" vertical="center"/>
    </xf>
    <xf numFmtId="0" fontId="38" fillId="0" borderId="40" xfId="0" applyFont="1" applyBorder="1" applyAlignment="1">
      <alignment horizontal="center" vertical="center"/>
    </xf>
    <xf numFmtId="0" fontId="7" fillId="0" borderId="17" xfId="0" applyFont="1" applyBorder="1" applyAlignment="1">
      <alignment horizontal="left" vertical="center"/>
    </xf>
    <xf numFmtId="0" fontId="3" fillId="0" borderId="18" xfId="0" applyFont="1" applyBorder="1" applyAlignment="1"/>
    <xf numFmtId="0" fontId="3" fillId="0" borderId="19" xfId="0" applyFont="1" applyBorder="1" applyAlignment="1"/>
    <xf numFmtId="0" fontId="24" fillId="3" borderId="42"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6" xfId="0" applyFont="1" applyFill="1" applyBorder="1" applyAlignment="1">
      <alignment horizontal="left" vertical="center"/>
    </xf>
    <xf numFmtId="0" fontId="2" fillId="2" borderId="9" xfId="0" applyFont="1" applyFill="1" applyBorder="1" applyAlignment="1">
      <alignment horizontal="center" vertical="center"/>
    </xf>
    <xf numFmtId="0" fontId="3" fillId="0" borderId="10" xfId="0" applyFont="1" applyBorder="1" applyAlignment="1"/>
    <xf numFmtId="0" fontId="3" fillId="0" borderId="11" xfId="0" applyFont="1" applyBorder="1" applyAlignment="1"/>
    <xf numFmtId="0" fontId="2" fillId="2" borderId="12" xfId="0" applyFont="1" applyFill="1" applyBorder="1" applyAlignment="1">
      <alignment horizontal="center" vertical="center"/>
    </xf>
    <xf numFmtId="0" fontId="3" fillId="0" borderId="1" xfId="0" applyFont="1" applyBorder="1" applyAlignment="1"/>
    <xf numFmtId="0" fontId="3" fillId="0" borderId="23" xfId="0" applyFont="1" applyBorder="1" applyAlignment="1"/>
    <xf numFmtId="0" fontId="2" fillId="2" borderId="13" xfId="0" applyFont="1" applyFill="1" applyBorder="1" applyAlignment="1">
      <alignment horizontal="center" vertical="center"/>
    </xf>
    <xf numFmtId="0" fontId="3" fillId="0" borderId="14" xfId="0" applyFont="1" applyBorder="1" applyAlignment="1"/>
    <xf numFmtId="0" fontId="3" fillId="0" borderId="22" xfId="0" applyFont="1" applyBorder="1" applyAlignment="1"/>
    <xf numFmtId="0" fontId="5" fillId="4" borderId="13" xfId="0" applyFont="1" applyFill="1" applyBorder="1" applyAlignment="1">
      <alignment horizontal="center" vertical="center" wrapText="1"/>
    </xf>
    <xf numFmtId="0" fontId="7" fillId="0" borderId="17" xfId="0" applyFont="1" applyBorder="1" applyAlignment="1">
      <alignment horizontal="left" vertical="center" wrapText="1"/>
    </xf>
    <xf numFmtId="0" fontId="3" fillId="0" borderId="18" xfId="0" applyFont="1" applyBorder="1" applyAlignment="1">
      <alignment wrapText="1"/>
    </xf>
    <xf numFmtId="0" fontId="3" fillId="0" borderId="19" xfId="0" applyFont="1" applyBorder="1" applyAlignment="1">
      <alignment wrapText="1"/>
    </xf>
    <xf numFmtId="0" fontId="11" fillId="0" borderId="2" xfId="0" applyFont="1" applyBorder="1" applyAlignment="1">
      <alignment horizontal="center" vertical="center"/>
    </xf>
    <xf numFmtId="0" fontId="3" fillId="0" borderId="3" xfId="0" applyFont="1" applyBorder="1" applyAlignment="1"/>
    <xf numFmtId="0" fontId="24" fillId="3" borderId="42" xfId="0" applyFont="1" applyFill="1" applyBorder="1" applyAlignment="1">
      <alignment horizontal="left" vertical="center" wrapText="1"/>
    </xf>
    <xf numFmtId="0" fontId="24" fillId="3" borderId="35" xfId="0" applyFont="1" applyFill="1" applyBorder="1" applyAlignment="1">
      <alignment horizontal="left" vertical="center" wrapText="1"/>
    </xf>
    <xf numFmtId="0" fontId="7" fillId="0" borderId="69" xfId="0" applyFont="1" applyBorder="1" applyAlignment="1">
      <alignment horizontal="left" vertical="top" wrapText="1"/>
    </xf>
    <xf numFmtId="0" fontId="7" fillId="0" borderId="70" xfId="0" applyFont="1" applyBorder="1" applyAlignment="1">
      <alignment horizontal="left" vertical="top" wrapText="1"/>
    </xf>
    <xf numFmtId="0" fontId="7" fillId="0" borderId="71" xfId="0" applyFont="1" applyBorder="1" applyAlignment="1">
      <alignment horizontal="left" vertical="top" wrapText="1"/>
    </xf>
    <xf numFmtId="0" fontId="21" fillId="0" borderId="54"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25" xfId="0" applyFont="1" applyBorder="1" applyAlignment="1">
      <alignment horizontal="center" vertical="center" wrapText="1"/>
    </xf>
    <xf numFmtId="0" fontId="2" fillId="2" borderId="9" xfId="0" applyFont="1" applyFill="1" applyBorder="1" applyAlignment="1">
      <alignment horizontal="center"/>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49" fontId="24" fillId="3" borderId="42" xfId="0" applyNumberFormat="1" applyFont="1" applyFill="1" applyBorder="1" applyAlignment="1">
      <alignment horizontal="left" vertical="center" wrapText="1"/>
    </xf>
    <xf numFmtId="49" fontId="24" fillId="3" borderId="35" xfId="0" applyNumberFormat="1" applyFont="1" applyFill="1" applyBorder="1" applyAlignment="1">
      <alignment horizontal="left" vertical="center" wrapText="1"/>
    </xf>
    <xf numFmtId="0" fontId="7" fillId="0" borderId="44" xfId="0" applyFont="1" applyBorder="1" applyAlignment="1">
      <alignment horizontal="left" vertical="top" wrapText="1"/>
    </xf>
    <xf numFmtId="0" fontId="7" fillId="0" borderId="45" xfId="0" applyFont="1" applyBorder="1" applyAlignment="1">
      <alignment horizontal="left" vertical="top" wrapText="1"/>
    </xf>
    <xf numFmtId="0" fontId="7" fillId="0" borderId="27" xfId="0" applyFont="1" applyBorder="1" applyAlignment="1">
      <alignment horizontal="left" vertical="top" wrapText="1"/>
    </xf>
    <xf numFmtId="0" fontId="7" fillId="0" borderId="46" xfId="0" applyFont="1" applyBorder="1" applyAlignment="1">
      <alignment horizontal="left" vertical="top" wrapText="1"/>
    </xf>
    <xf numFmtId="49" fontId="21" fillId="0" borderId="54" xfId="0" applyNumberFormat="1" applyFont="1" applyBorder="1" applyAlignment="1">
      <alignment horizontal="center" vertical="center" wrapText="1"/>
    </xf>
    <xf numFmtId="49" fontId="21" fillId="0" borderId="53" xfId="0" applyNumberFormat="1" applyFont="1" applyBorder="1" applyAlignment="1">
      <alignment horizontal="center" vertical="center" wrapText="1"/>
    </xf>
    <xf numFmtId="49" fontId="21" fillId="0" borderId="25" xfId="0" applyNumberFormat="1" applyFont="1" applyBorder="1" applyAlignment="1">
      <alignment horizontal="center" vertical="center" wrapText="1"/>
    </xf>
    <xf numFmtId="0" fontId="3" fillId="0" borderId="5" xfId="0" applyFont="1" applyBorder="1" applyAlignment="1"/>
    <xf numFmtId="0" fontId="7" fillId="0" borderId="2" xfId="0" applyFont="1" applyBorder="1" applyAlignment="1">
      <alignment horizontal="center" vertical="center"/>
    </xf>
    <xf numFmtId="0" fontId="11" fillId="0" borderId="2" xfId="0" applyFont="1" applyBorder="1" applyAlignment="1">
      <alignment horizontal="center" vertical="center" wrapText="1"/>
    </xf>
    <xf numFmtId="0" fontId="14" fillId="0" borderId="44"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5" fillId="4" borderId="4"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2" fillId="2" borderId="13" xfId="0" applyFont="1" applyFill="1" applyBorder="1" applyAlignment="1">
      <alignment horizontal="center"/>
    </xf>
    <xf numFmtId="0" fontId="11" fillId="0" borderId="12" xfId="0" applyFont="1" applyBorder="1" applyAlignment="1">
      <alignment horizontal="center" vertical="center"/>
    </xf>
    <xf numFmtId="0" fontId="0" fillId="0" borderId="0" xfId="0" applyAlignment="1"/>
    <xf numFmtId="0" fontId="11" fillId="0" borderId="13" xfId="0" applyFont="1" applyBorder="1" applyAlignment="1">
      <alignment horizontal="center" vertical="center"/>
    </xf>
    <xf numFmtId="0" fontId="5" fillId="5" borderId="2" xfId="0" applyFont="1" applyFill="1" applyBorder="1" applyAlignment="1">
      <alignment horizontal="center" vertical="center" wrapText="1"/>
    </xf>
    <xf numFmtId="0" fontId="14" fillId="0" borderId="17" xfId="0" applyFont="1" applyBorder="1" applyAlignment="1">
      <alignment horizontal="left" vertical="center" wrapText="1"/>
    </xf>
    <xf numFmtId="0" fontId="3" fillId="0" borderId="18" xfId="0" applyFont="1" applyBorder="1" applyAlignment="1">
      <alignment horizontal="left"/>
    </xf>
    <xf numFmtId="0" fontId="3" fillId="0" borderId="19" xfId="0" applyFont="1" applyBorder="1" applyAlignment="1">
      <alignment horizontal="left"/>
    </xf>
    <xf numFmtId="0" fontId="24" fillId="3" borderId="47" xfId="0" applyFont="1" applyFill="1" applyBorder="1" applyAlignment="1">
      <alignment horizontal="center" vertical="center"/>
    </xf>
    <xf numFmtId="0" fontId="24" fillId="3" borderId="32" xfId="0" applyFont="1" applyFill="1" applyBorder="1" applyAlignment="1">
      <alignment horizontal="center" vertical="center"/>
    </xf>
    <xf numFmtId="0" fontId="24" fillId="3" borderId="47" xfId="0" applyFont="1" applyFill="1" applyBorder="1" applyAlignment="1">
      <alignment horizontal="left" vertical="center"/>
    </xf>
    <xf numFmtId="0" fontId="24" fillId="3" borderId="21" xfId="0" applyFont="1" applyFill="1" applyBorder="1" applyAlignment="1">
      <alignment horizontal="left" vertical="center"/>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32" fillId="0" borderId="1" xfId="2" applyFont="1" applyAlignment="1">
      <alignment horizontal="center" vertical="center" wrapText="1"/>
    </xf>
    <xf numFmtId="0" fontId="32" fillId="0" borderId="1" xfId="2" applyFont="1" applyAlignment="1">
      <alignment horizontal="center" wrapText="1"/>
    </xf>
    <xf numFmtId="0" fontId="32" fillId="0" borderId="34" xfId="2" applyFont="1" applyBorder="1" applyAlignment="1">
      <alignment horizontal="center" wrapText="1"/>
    </xf>
    <xf numFmtId="0" fontId="31" fillId="18" borderId="24" xfId="2" applyFont="1" applyFill="1" applyBorder="1" applyAlignment="1">
      <alignment horizontal="center" vertical="center" wrapText="1"/>
    </xf>
    <xf numFmtId="0" fontId="34" fillId="0" borderId="1" xfId="2" applyFont="1" applyAlignment="1">
      <alignment horizontal="center" vertical="center" wrapText="1"/>
    </xf>
    <xf numFmtId="0" fontId="34" fillId="0" borderId="34" xfId="2" applyFont="1" applyBorder="1" applyAlignment="1">
      <alignment horizontal="center" vertical="center" wrapText="1"/>
    </xf>
    <xf numFmtId="0" fontId="17" fillId="0" borderId="14" xfId="0" applyFont="1" applyBorder="1" applyAlignment="1">
      <alignment horizontal="left" vertical="center" wrapText="1"/>
    </xf>
    <xf numFmtId="0" fontId="17"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6" fillId="0" borderId="0" xfId="0" applyFont="1" applyAlignment="1">
      <alignment horizontal="left"/>
    </xf>
    <xf numFmtId="0" fontId="17" fillId="0" borderId="13" xfId="0" applyFont="1" applyBorder="1" applyAlignment="1">
      <alignment horizontal="center" vertical="center"/>
    </xf>
    <xf numFmtId="0" fontId="17" fillId="0" borderId="38" xfId="0" applyFont="1" applyBorder="1" applyAlignment="1">
      <alignment horizontal="center" vertical="center" wrapText="1"/>
    </xf>
    <xf numFmtId="0" fontId="0" fillId="0" borderId="40" xfId="0" applyBorder="1" applyAlignment="1"/>
    <xf numFmtId="0" fontId="17" fillId="0" borderId="11" xfId="0" applyFont="1" applyBorder="1" applyAlignment="1">
      <alignment horizontal="center" vertical="center" wrapText="1"/>
    </xf>
    <xf numFmtId="0" fontId="17" fillId="0" borderId="13" xfId="0" applyFont="1" applyBorder="1" applyAlignment="1">
      <alignment horizontal="left" vertical="center"/>
    </xf>
    <xf numFmtId="0" fontId="12" fillId="0" borderId="4" xfId="0" applyFont="1" applyBorder="1" applyAlignment="1">
      <alignment horizontal="center" vertical="center" wrapText="1"/>
    </xf>
    <xf numFmtId="0" fontId="12" fillId="8" borderId="4"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1" fillId="0" borderId="1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9" xfId="0" applyFont="1" applyBorder="1" applyAlignment="1">
      <alignment horizontal="center" vertical="center" wrapText="1"/>
    </xf>
    <xf numFmtId="0" fontId="3" fillId="0" borderId="13" xfId="0" applyFont="1" applyBorder="1" applyAlignment="1"/>
    <xf numFmtId="0" fontId="4" fillId="23" borderId="39" xfId="0" applyFont="1" applyFill="1" applyBorder="1" applyAlignment="1">
      <alignment vertical="center"/>
    </xf>
    <xf numFmtId="0" fontId="5" fillId="24" borderId="20" xfId="0" applyFont="1" applyFill="1" applyBorder="1" applyAlignment="1">
      <alignment horizontal="center" vertical="center" wrapText="1"/>
    </xf>
  </cellXfs>
  <cellStyles count="3">
    <cellStyle name="Normal" xfId="0" builtinId="0"/>
    <cellStyle name="Normal 2" xfId="2" xr:uid="{00000000-0005-0000-0000-000001000000}"/>
    <cellStyle name="Porcentaje" xfId="1" builtinId="5"/>
  </cellStyles>
  <dxfs count="6437">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bgColor rgb="FFFF0000"/>
        </patternFill>
      </fill>
    </dxf>
    <dxf>
      <fill>
        <patternFill>
          <bgColor rgb="FFFF0000"/>
        </patternFill>
      </fill>
    </dxf>
    <dxf>
      <fill>
        <patternFill>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bgColor rgb="FF00B050"/>
        </patternFill>
      </fill>
    </dxf>
    <dxf>
      <fill>
        <patternFill>
          <bgColor rgb="FFFF0000"/>
        </patternFill>
      </fill>
    </dxf>
  </dxfs>
  <tableStyles count="0" defaultTableStyle="TableStyleMedium2" defaultPivotStyle="PivotStyleLight16"/>
  <colors>
    <mruColors>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17</xdr:col>
      <xdr:colOff>419100</xdr:colOff>
      <xdr:row>1</xdr:row>
      <xdr:rowOff>28575</xdr:rowOff>
    </xdr:from>
    <xdr:to>
      <xdr:col>28</xdr:col>
      <xdr:colOff>589690</xdr:colOff>
      <xdr:row>16</xdr:row>
      <xdr:rowOff>85361</xdr:rowOff>
    </xdr:to>
    <xdr:pic>
      <xdr:nvPicPr>
        <xdr:cNvPr id="2" name="Picture 1">
          <a:extLst>
            <a:ext uri="{FF2B5EF4-FFF2-40B4-BE49-F238E27FC236}">
              <a16:creationId xmlns:a16="http://schemas.microsoft.com/office/drawing/2014/main" id="{27F22D3A-0812-440C-8DB6-89F9F87CD394}"/>
            </a:ext>
          </a:extLst>
        </xdr:cNvPr>
        <xdr:cNvPicPr>
          <a:picLocks noChangeAspect="1"/>
        </xdr:cNvPicPr>
      </xdr:nvPicPr>
      <xdr:blipFill>
        <a:blip xmlns:r="http://schemas.openxmlformats.org/officeDocument/2006/relationships" r:embed="rId1"/>
        <a:stretch>
          <a:fillRect/>
        </a:stretch>
      </xdr:blipFill>
      <xdr:spPr>
        <a:xfrm>
          <a:off x="13350688" y="219075"/>
          <a:ext cx="6888517" cy="2914286"/>
        </a:xfrm>
        <a:prstGeom prst="rect">
          <a:avLst/>
        </a:prstGeom>
      </xdr:spPr>
    </xdr:pic>
    <xdr:clientData/>
  </xdr:twoCellAnchor>
  <xdr:twoCellAnchor editAs="oneCell">
    <xdr:from>
      <xdr:col>0</xdr:col>
      <xdr:colOff>0</xdr:colOff>
      <xdr:row>65</xdr:row>
      <xdr:rowOff>164523</xdr:rowOff>
    </xdr:from>
    <xdr:to>
      <xdr:col>8</xdr:col>
      <xdr:colOff>301322</xdr:colOff>
      <xdr:row>75</xdr:row>
      <xdr:rowOff>40475</xdr:rowOff>
    </xdr:to>
    <xdr:pic>
      <xdr:nvPicPr>
        <xdr:cNvPr id="3" name="Picture 2">
          <a:extLst>
            <a:ext uri="{FF2B5EF4-FFF2-40B4-BE49-F238E27FC236}">
              <a16:creationId xmlns:a16="http://schemas.microsoft.com/office/drawing/2014/main" id="{A215A18A-05F2-4AD9-A818-2DF4143C5E02}"/>
            </a:ext>
          </a:extLst>
        </xdr:cNvPr>
        <xdr:cNvPicPr>
          <a:picLocks noChangeAspect="1"/>
        </xdr:cNvPicPr>
      </xdr:nvPicPr>
      <xdr:blipFill>
        <a:blip xmlns:r="http://schemas.openxmlformats.org/officeDocument/2006/relationships" r:embed="rId2"/>
        <a:stretch>
          <a:fillRect/>
        </a:stretch>
      </xdr:blipFill>
      <xdr:spPr>
        <a:xfrm>
          <a:off x="0" y="11594523"/>
          <a:ext cx="7038095" cy="1780952"/>
        </a:xfrm>
        <a:prstGeom prst="rect">
          <a:avLst/>
        </a:prstGeom>
      </xdr:spPr>
    </xdr:pic>
    <xdr:clientData/>
  </xdr:twoCellAnchor>
  <xdr:twoCellAnchor editAs="oneCell">
    <xdr:from>
      <xdr:col>0</xdr:col>
      <xdr:colOff>0</xdr:colOff>
      <xdr:row>54</xdr:row>
      <xdr:rowOff>103908</xdr:rowOff>
    </xdr:from>
    <xdr:to>
      <xdr:col>8</xdr:col>
      <xdr:colOff>120370</xdr:colOff>
      <xdr:row>63</xdr:row>
      <xdr:rowOff>189408</xdr:rowOff>
    </xdr:to>
    <xdr:pic>
      <xdr:nvPicPr>
        <xdr:cNvPr id="4" name="Picture 3">
          <a:extLst>
            <a:ext uri="{FF2B5EF4-FFF2-40B4-BE49-F238E27FC236}">
              <a16:creationId xmlns:a16="http://schemas.microsoft.com/office/drawing/2014/main" id="{3C143842-0E0A-4AA1-9FA0-0765D42BA5BF}"/>
            </a:ext>
          </a:extLst>
        </xdr:cNvPr>
        <xdr:cNvPicPr>
          <a:picLocks noChangeAspect="1"/>
        </xdr:cNvPicPr>
      </xdr:nvPicPr>
      <xdr:blipFill>
        <a:blip xmlns:r="http://schemas.openxmlformats.org/officeDocument/2006/relationships" r:embed="rId3"/>
        <a:stretch>
          <a:fillRect/>
        </a:stretch>
      </xdr:blipFill>
      <xdr:spPr>
        <a:xfrm>
          <a:off x="0" y="9438408"/>
          <a:ext cx="6857143"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161925</xdr:colOff>
      <xdr:row>1</xdr:row>
      <xdr:rowOff>38100</xdr:rowOff>
    </xdr:from>
    <xdr:to>
      <xdr:col>20</xdr:col>
      <xdr:colOff>236793</xdr:colOff>
      <xdr:row>13</xdr:row>
      <xdr:rowOff>27880</xdr:rowOff>
    </xdr:to>
    <xdr:pic>
      <xdr:nvPicPr>
        <xdr:cNvPr id="2" name="Picture 1">
          <a:extLst>
            <a:ext uri="{FF2B5EF4-FFF2-40B4-BE49-F238E27FC236}">
              <a16:creationId xmlns:a16="http://schemas.microsoft.com/office/drawing/2014/main" id="{B0721587-75D7-4D88-8481-60E128913B4B}"/>
            </a:ext>
          </a:extLst>
        </xdr:cNvPr>
        <xdr:cNvPicPr>
          <a:picLocks noChangeAspect="1"/>
        </xdr:cNvPicPr>
      </xdr:nvPicPr>
      <xdr:blipFill>
        <a:blip xmlns:r="http://schemas.openxmlformats.org/officeDocument/2006/relationships" r:embed="rId1"/>
        <a:stretch>
          <a:fillRect/>
        </a:stretch>
      </xdr:blipFill>
      <xdr:spPr>
        <a:xfrm>
          <a:off x="12106275" y="238125"/>
          <a:ext cx="10657143" cy="556190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5"/>
  <sheetViews>
    <sheetView workbookViewId="0">
      <selection activeCell="A4" sqref="A4:D5"/>
    </sheetView>
  </sheetViews>
  <sheetFormatPr baseColWidth="10" defaultColWidth="9.109375" defaultRowHeight="14.4" x14ac:dyDescent="0.3"/>
  <cols>
    <col min="5" max="5" width="29.44140625" customWidth="1"/>
    <col min="6" max="6" width="12.44140625" customWidth="1"/>
    <col min="7" max="7" width="15.88671875" customWidth="1"/>
    <col min="8" max="8" width="21.88671875" customWidth="1"/>
    <col min="9" max="9" width="24.6640625" customWidth="1"/>
  </cols>
  <sheetData>
    <row r="1" spans="1:9" ht="15.75" customHeight="1" thickBot="1" x14ac:dyDescent="0.35">
      <c r="A1" s="262" t="s">
        <v>0</v>
      </c>
      <c r="B1" s="263"/>
      <c r="C1" s="263"/>
      <c r="D1" s="263"/>
      <c r="E1" s="263"/>
      <c r="F1" s="263"/>
      <c r="G1" s="263"/>
      <c r="H1" s="263"/>
      <c r="I1" s="264"/>
    </row>
    <row r="2" spans="1:9" ht="15" thickBot="1" x14ac:dyDescent="0.35">
      <c r="A2" s="271" t="s">
        <v>1</v>
      </c>
      <c r="B2" s="272"/>
      <c r="C2" s="272"/>
      <c r="D2" s="272"/>
      <c r="E2" s="273"/>
      <c r="F2" s="274" t="s">
        <v>2</v>
      </c>
      <c r="G2" s="274"/>
      <c r="H2" s="274"/>
      <c r="I2" s="275"/>
    </row>
    <row r="3" spans="1:9" ht="15" thickBot="1" x14ac:dyDescent="0.35">
      <c r="A3" s="268" t="s">
        <v>3</v>
      </c>
      <c r="B3" s="269"/>
      <c r="C3" s="269"/>
      <c r="D3" s="269"/>
      <c r="E3" s="270"/>
      <c r="F3" s="286" t="s">
        <v>4</v>
      </c>
      <c r="G3" s="286"/>
      <c r="H3" s="286"/>
      <c r="I3" s="287"/>
    </row>
    <row r="4" spans="1:9" ht="15" thickBot="1" x14ac:dyDescent="0.35">
      <c r="A4" s="282" t="s">
        <v>494</v>
      </c>
      <c r="B4" s="283"/>
      <c r="C4" s="283"/>
      <c r="D4" s="284"/>
      <c r="E4" s="110" t="s">
        <v>5</v>
      </c>
      <c r="F4" s="276" t="s">
        <v>6</v>
      </c>
      <c r="G4" s="277"/>
      <c r="H4" s="277"/>
      <c r="I4" s="278"/>
    </row>
    <row r="5" spans="1:9" x14ac:dyDescent="0.3">
      <c r="A5" s="285"/>
      <c r="B5" s="283"/>
      <c r="C5" s="283"/>
      <c r="D5" s="284"/>
      <c r="E5" s="115" t="s">
        <v>7</v>
      </c>
      <c r="F5" s="279">
        <v>44256</v>
      </c>
      <c r="G5" s="280"/>
      <c r="H5" s="280"/>
      <c r="I5" s="281"/>
    </row>
    <row r="6" spans="1:9" x14ac:dyDescent="0.3">
      <c r="A6" s="265" t="s">
        <v>8</v>
      </c>
      <c r="B6" s="266"/>
      <c r="C6" s="266"/>
      <c r="D6" s="266"/>
      <c r="E6" s="266"/>
      <c r="F6" s="266"/>
      <c r="G6" s="266"/>
      <c r="H6" s="266"/>
      <c r="I6" s="267"/>
    </row>
    <row r="7" spans="1:9" ht="48.75" customHeight="1" x14ac:dyDescent="0.3">
      <c r="A7" s="265" t="s">
        <v>9</v>
      </c>
      <c r="B7" s="266"/>
      <c r="C7" s="266"/>
      <c r="D7" s="266"/>
      <c r="E7" s="266"/>
      <c r="F7" s="266"/>
      <c r="G7" s="266"/>
      <c r="H7" s="266"/>
      <c r="I7" s="267"/>
    </row>
    <row r="8" spans="1:9" ht="45" customHeight="1" x14ac:dyDescent="0.3">
      <c r="A8" s="265" t="s">
        <v>10</v>
      </c>
      <c r="B8" s="266"/>
      <c r="C8" s="266"/>
      <c r="D8" s="266"/>
      <c r="E8" s="266"/>
      <c r="F8" s="266"/>
      <c r="G8" s="266"/>
      <c r="H8" s="266"/>
      <c r="I8" s="267"/>
    </row>
    <row r="9" spans="1:9" ht="42.75" customHeight="1" x14ac:dyDescent="0.3">
      <c r="A9" s="300" t="s">
        <v>463</v>
      </c>
      <c r="B9" s="301"/>
      <c r="C9" s="301"/>
      <c r="D9" s="301"/>
      <c r="E9" s="301"/>
      <c r="F9" s="301"/>
      <c r="G9" s="301"/>
      <c r="H9" s="301"/>
      <c r="I9" s="302"/>
    </row>
    <row r="10" spans="1:9" ht="42.75" customHeight="1" x14ac:dyDescent="0.3">
      <c r="A10" s="303"/>
      <c r="B10" s="304"/>
      <c r="C10" s="304"/>
      <c r="D10" s="304"/>
      <c r="E10" s="304"/>
      <c r="F10" s="304"/>
      <c r="G10" s="304"/>
      <c r="H10" s="304"/>
      <c r="I10" s="305"/>
    </row>
    <row r="11" spans="1:9" ht="48" customHeight="1" x14ac:dyDescent="0.3">
      <c r="A11" s="303"/>
      <c r="B11" s="304"/>
      <c r="C11" s="304"/>
      <c r="D11" s="304"/>
      <c r="E11" s="304"/>
      <c r="F11" s="304"/>
      <c r="G11" s="304"/>
      <c r="H11" s="304"/>
      <c r="I11" s="305"/>
    </row>
    <row r="12" spans="1:9" ht="36" customHeight="1" thickBot="1" x14ac:dyDescent="0.35">
      <c r="A12" s="303"/>
      <c r="B12" s="304"/>
      <c r="C12" s="304"/>
      <c r="D12" s="304"/>
      <c r="E12" s="304"/>
      <c r="F12" s="304"/>
      <c r="G12" s="304"/>
      <c r="H12" s="304"/>
      <c r="I12" s="305"/>
    </row>
    <row r="13" spans="1:9" ht="17.25" customHeight="1" thickBot="1" x14ac:dyDescent="0.35">
      <c r="A13" s="288" t="s">
        <v>11</v>
      </c>
      <c r="B13" s="289"/>
      <c r="C13" s="289"/>
      <c r="D13" s="289"/>
      <c r="E13" s="289"/>
      <c r="F13" s="289"/>
      <c r="G13" s="289"/>
      <c r="H13" s="289"/>
      <c r="I13" s="290"/>
    </row>
    <row r="14" spans="1:9" ht="24" customHeight="1" thickBot="1" x14ac:dyDescent="0.35">
      <c r="A14" s="111" t="s">
        <v>12</v>
      </c>
      <c r="B14" s="225" t="s">
        <v>13</v>
      </c>
      <c r="C14" s="226"/>
      <c r="D14" s="226"/>
      <c r="E14" s="227"/>
      <c r="F14" s="228" t="s">
        <v>14</v>
      </c>
      <c r="G14" s="229"/>
      <c r="H14" s="229"/>
      <c r="I14" s="230"/>
    </row>
    <row r="15" spans="1:9" ht="26.25" customHeight="1" thickBot="1" x14ac:dyDescent="0.35">
      <c r="A15" s="112" t="s">
        <v>7</v>
      </c>
      <c r="B15" s="291">
        <v>44305</v>
      </c>
      <c r="C15" s="292"/>
      <c r="D15" s="292"/>
      <c r="E15" s="293"/>
      <c r="F15" s="294" t="s">
        <v>15</v>
      </c>
      <c r="G15" s="295"/>
      <c r="H15" s="295"/>
      <c r="I15" s="296"/>
    </row>
    <row r="16" spans="1:9" ht="29.25" customHeight="1" thickBot="1" x14ac:dyDescent="0.35">
      <c r="A16" s="112" t="s">
        <v>16</v>
      </c>
      <c r="B16" s="225" t="s">
        <v>17</v>
      </c>
      <c r="C16" s="226"/>
      <c r="D16" s="226"/>
      <c r="E16" s="227"/>
      <c r="F16" s="297"/>
      <c r="G16" s="298"/>
      <c r="H16" s="298"/>
      <c r="I16" s="299"/>
    </row>
    <row r="17" spans="1:9" ht="15.75" customHeight="1" thickBot="1" x14ac:dyDescent="0.35">
      <c r="A17" s="113" t="s">
        <v>12</v>
      </c>
      <c r="B17" s="238" t="s">
        <v>18</v>
      </c>
      <c r="C17" s="239"/>
      <c r="D17" s="239"/>
      <c r="E17" s="240"/>
      <c r="F17" s="241" t="s">
        <v>14</v>
      </c>
      <c r="G17" s="242"/>
      <c r="H17" s="242"/>
      <c r="I17" s="243"/>
    </row>
    <row r="18" spans="1:9" ht="22.5" customHeight="1" thickBot="1" x14ac:dyDescent="0.35">
      <c r="A18" s="114" t="s">
        <v>7</v>
      </c>
      <c r="B18" s="244">
        <v>44349</v>
      </c>
      <c r="C18" s="245"/>
      <c r="D18" s="245"/>
      <c r="E18" s="246"/>
      <c r="F18" s="247" t="s">
        <v>19</v>
      </c>
      <c r="G18" s="248"/>
      <c r="H18" s="248"/>
      <c r="I18" s="249"/>
    </row>
    <row r="19" spans="1:9" ht="29.25" customHeight="1" thickBot="1" x14ac:dyDescent="0.35">
      <c r="A19" s="114" t="s">
        <v>16</v>
      </c>
      <c r="B19" s="253" t="s">
        <v>17</v>
      </c>
      <c r="C19" s="254"/>
      <c r="D19" s="254"/>
      <c r="E19" s="255"/>
      <c r="F19" s="250"/>
      <c r="G19" s="251"/>
      <c r="H19" s="251"/>
      <c r="I19" s="252"/>
    </row>
    <row r="20" spans="1:9" ht="15" thickBot="1" x14ac:dyDescent="0.35">
      <c r="A20" s="111" t="s">
        <v>12</v>
      </c>
      <c r="B20" s="225" t="s">
        <v>20</v>
      </c>
      <c r="C20" s="226"/>
      <c r="D20" s="226"/>
      <c r="E20" s="227"/>
      <c r="F20" s="228" t="s">
        <v>14</v>
      </c>
      <c r="G20" s="229"/>
      <c r="H20" s="229"/>
      <c r="I20" s="230"/>
    </row>
    <row r="21" spans="1:9" ht="24.75" customHeight="1" thickBot="1" x14ac:dyDescent="0.35">
      <c r="A21" s="112" t="s">
        <v>7</v>
      </c>
      <c r="B21" s="231" t="s">
        <v>21</v>
      </c>
      <c r="C21" s="226"/>
      <c r="D21" s="226"/>
      <c r="E21" s="227"/>
      <c r="F21" s="232" t="s">
        <v>455</v>
      </c>
      <c r="G21" s="233"/>
      <c r="H21" s="233"/>
      <c r="I21" s="234"/>
    </row>
    <row r="22" spans="1:9" ht="30.75" customHeight="1" thickBot="1" x14ac:dyDescent="0.35">
      <c r="A22" s="112" t="s">
        <v>16</v>
      </c>
      <c r="B22" s="225" t="s">
        <v>17</v>
      </c>
      <c r="C22" s="226"/>
      <c r="D22" s="226"/>
      <c r="E22" s="227"/>
      <c r="F22" s="235"/>
      <c r="G22" s="236"/>
      <c r="H22" s="236"/>
      <c r="I22" s="237"/>
    </row>
    <row r="23" spans="1:9" ht="15" thickBot="1" x14ac:dyDescent="0.35">
      <c r="A23" s="113" t="s">
        <v>12</v>
      </c>
      <c r="B23" s="238" t="s">
        <v>22</v>
      </c>
      <c r="C23" s="239"/>
      <c r="D23" s="239"/>
      <c r="E23" s="240"/>
      <c r="F23" s="241" t="s">
        <v>14</v>
      </c>
      <c r="G23" s="242"/>
      <c r="H23" s="242"/>
      <c r="I23" s="243"/>
    </row>
    <row r="24" spans="1:9" ht="24.75" customHeight="1" thickBot="1" x14ac:dyDescent="0.35">
      <c r="A24" s="114" t="s">
        <v>7</v>
      </c>
      <c r="B24" s="244">
        <v>44517</v>
      </c>
      <c r="C24" s="245"/>
      <c r="D24" s="245"/>
      <c r="E24" s="246"/>
      <c r="F24" s="256" t="s">
        <v>456</v>
      </c>
      <c r="G24" s="257"/>
      <c r="H24" s="257"/>
      <c r="I24" s="258"/>
    </row>
    <row r="25" spans="1:9" ht="24" customHeight="1" thickBot="1" x14ac:dyDescent="0.35">
      <c r="A25" s="114" t="s">
        <v>16</v>
      </c>
      <c r="B25" s="253" t="s">
        <v>23</v>
      </c>
      <c r="C25" s="254"/>
      <c r="D25" s="254"/>
      <c r="E25" s="255"/>
      <c r="F25" s="259"/>
      <c r="G25" s="260"/>
      <c r="H25" s="260"/>
      <c r="I25" s="261"/>
    </row>
    <row r="26" spans="1:9" ht="15" thickBot="1" x14ac:dyDescent="0.35">
      <c r="A26" s="111" t="s">
        <v>12</v>
      </c>
      <c r="B26" s="225" t="s">
        <v>24</v>
      </c>
      <c r="C26" s="226"/>
      <c r="D26" s="226"/>
      <c r="E26" s="227"/>
      <c r="F26" s="228" t="s">
        <v>14</v>
      </c>
      <c r="G26" s="229"/>
      <c r="H26" s="229"/>
      <c r="I26" s="230"/>
    </row>
    <row r="27" spans="1:9" ht="26.25" customHeight="1" thickBot="1" x14ac:dyDescent="0.35">
      <c r="A27" s="112" t="s">
        <v>7</v>
      </c>
      <c r="B27" s="231" t="s">
        <v>457</v>
      </c>
      <c r="C27" s="226"/>
      <c r="D27" s="226"/>
      <c r="E27" s="227"/>
      <c r="F27" s="232" t="s">
        <v>464</v>
      </c>
      <c r="G27" s="233"/>
      <c r="H27" s="233"/>
      <c r="I27" s="234"/>
    </row>
    <row r="28" spans="1:9" ht="27" customHeight="1" thickBot="1" x14ac:dyDescent="0.35">
      <c r="A28" s="112" t="s">
        <v>16</v>
      </c>
      <c r="B28" s="225" t="s">
        <v>17</v>
      </c>
      <c r="C28" s="226"/>
      <c r="D28" s="226"/>
      <c r="E28" s="227"/>
      <c r="F28" s="235"/>
      <c r="G28" s="236"/>
      <c r="H28" s="236"/>
      <c r="I28" s="237"/>
    </row>
    <row r="29" spans="1:9" ht="15" thickBot="1" x14ac:dyDescent="0.35">
      <c r="A29" s="113" t="s">
        <v>12</v>
      </c>
      <c r="B29" s="238" t="s">
        <v>25</v>
      </c>
      <c r="C29" s="239"/>
      <c r="D29" s="239"/>
      <c r="E29" s="240"/>
      <c r="F29" s="241" t="s">
        <v>14</v>
      </c>
      <c r="G29" s="242"/>
      <c r="H29" s="242"/>
      <c r="I29" s="243"/>
    </row>
    <row r="30" spans="1:9" ht="15" thickBot="1" x14ac:dyDescent="0.35">
      <c r="A30" s="114" t="s">
        <v>7</v>
      </c>
      <c r="B30" s="244" t="s">
        <v>462</v>
      </c>
      <c r="C30" s="245"/>
      <c r="D30" s="245"/>
      <c r="E30" s="246"/>
      <c r="F30" s="247" t="s">
        <v>467</v>
      </c>
      <c r="G30" s="248"/>
      <c r="H30" s="248"/>
      <c r="I30" s="249"/>
    </row>
    <row r="31" spans="1:9" ht="15" thickBot="1" x14ac:dyDescent="0.35">
      <c r="A31" s="114" t="s">
        <v>16</v>
      </c>
      <c r="B31" s="253" t="s">
        <v>17</v>
      </c>
      <c r="C31" s="254"/>
      <c r="D31" s="254"/>
      <c r="E31" s="255"/>
      <c r="F31" s="250"/>
      <c r="G31" s="251"/>
      <c r="H31" s="251"/>
      <c r="I31" s="252"/>
    </row>
    <row r="32" spans="1:9" ht="15" thickBot="1" x14ac:dyDescent="0.35">
      <c r="A32" s="111" t="s">
        <v>12</v>
      </c>
      <c r="B32" s="225" t="s">
        <v>495</v>
      </c>
      <c r="C32" s="226"/>
      <c r="D32" s="226"/>
      <c r="E32" s="227"/>
      <c r="F32" s="228" t="s">
        <v>14</v>
      </c>
      <c r="G32" s="229"/>
      <c r="H32" s="229"/>
      <c r="I32" s="230"/>
    </row>
    <row r="33" spans="1:9" ht="29.25" customHeight="1" thickBot="1" x14ac:dyDescent="0.35">
      <c r="A33" s="112" t="s">
        <v>7</v>
      </c>
      <c r="B33" s="231" t="s">
        <v>486</v>
      </c>
      <c r="C33" s="226"/>
      <c r="D33" s="226"/>
      <c r="E33" s="227"/>
      <c r="F33" s="232" t="s">
        <v>493</v>
      </c>
      <c r="G33" s="233"/>
      <c r="H33" s="233"/>
      <c r="I33" s="234"/>
    </row>
    <row r="34" spans="1:9" ht="33" customHeight="1" thickBot="1" x14ac:dyDescent="0.35">
      <c r="A34" s="112" t="s">
        <v>16</v>
      </c>
      <c r="B34" s="225" t="s">
        <v>17</v>
      </c>
      <c r="C34" s="226"/>
      <c r="D34" s="226"/>
      <c r="E34" s="227"/>
      <c r="F34" s="235"/>
      <c r="G34" s="236"/>
      <c r="H34" s="236"/>
      <c r="I34" s="237"/>
    </row>
    <row r="35" spans="1:9" ht="15" thickBot="1" x14ac:dyDescent="0.35">
      <c r="A35" s="113" t="s">
        <v>12</v>
      </c>
      <c r="B35" s="238" t="s">
        <v>496</v>
      </c>
      <c r="C35" s="239"/>
      <c r="D35" s="239"/>
      <c r="E35" s="240"/>
      <c r="F35" s="241" t="s">
        <v>14</v>
      </c>
      <c r="G35" s="242"/>
      <c r="H35" s="242"/>
      <c r="I35" s="243"/>
    </row>
    <row r="36" spans="1:9" ht="15" thickBot="1" x14ac:dyDescent="0.35">
      <c r="A36" s="114" t="s">
        <v>7</v>
      </c>
      <c r="B36" s="244"/>
      <c r="C36" s="245"/>
      <c r="D36" s="245"/>
      <c r="E36" s="246"/>
      <c r="F36" s="247"/>
      <c r="G36" s="248"/>
      <c r="H36" s="248"/>
      <c r="I36" s="249"/>
    </row>
    <row r="37" spans="1:9" ht="15" thickBot="1" x14ac:dyDescent="0.35">
      <c r="A37" s="114" t="s">
        <v>16</v>
      </c>
      <c r="B37" s="253"/>
      <c r="C37" s="254"/>
      <c r="D37" s="254"/>
      <c r="E37" s="255"/>
      <c r="F37" s="250"/>
      <c r="G37" s="251"/>
      <c r="H37" s="251"/>
      <c r="I37" s="252"/>
    </row>
    <row r="38" spans="1:9" ht="15" thickBot="1" x14ac:dyDescent="0.35">
      <c r="A38" s="111" t="s">
        <v>12</v>
      </c>
      <c r="B38" s="225" t="s">
        <v>497</v>
      </c>
      <c r="C38" s="226"/>
      <c r="D38" s="226"/>
      <c r="E38" s="227"/>
      <c r="F38" s="228" t="s">
        <v>14</v>
      </c>
      <c r="G38" s="229"/>
      <c r="H38" s="229"/>
      <c r="I38" s="230"/>
    </row>
    <row r="39" spans="1:9" ht="15" thickBot="1" x14ac:dyDescent="0.35">
      <c r="A39" s="112" t="s">
        <v>7</v>
      </c>
      <c r="B39" s="231"/>
      <c r="C39" s="226"/>
      <c r="D39" s="226"/>
      <c r="E39" s="227"/>
      <c r="F39" s="306"/>
      <c r="G39" s="307"/>
      <c r="H39" s="307"/>
      <c r="I39" s="308"/>
    </row>
    <row r="40" spans="1:9" ht="15" thickBot="1" x14ac:dyDescent="0.35">
      <c r="A40" s="112" t="s">
        <v>16</v>
      </c>
      <c r="B40" s="225"/>
      <c r="C40" s="226"/>
      <c r="D40" s="226"/>
      <c r="E40" s="227"/>
      <c r="F40" s="309"/>
      <c r="G40" s="310"/>
      <c r="H40" s="310"/>
      <c r="I40" s="311"/>
    </row>
    <row r="41" spans="1:9" ht="15" thickBot="1" x14ac:dyDescent="0.35">
      <c r="A41" s="113" t="s">
        <v>12</v>
      </c>
      <c r="B41" s="238">
        <v>2</v>
      </c>
      <c r="C41" s="239"/>
      <c r="D41" s="239"/>
      <c r="E41" s="240"/>
      <c r="F41" s="241" t="s">
        <v>14</v>
      </c>
      <c r="G41" s="242"/>
      <c r="H41" s="242"/>
      <c r="I41" s="243"/>
    </row>
    <row r="42" spans="1:9" ht="15" thickBot="1" x14ac:dyDescent="0.35">
      <c r="A42" s="114" t="s">
        <v>7</v>
      </c>
      <c r="B42" s="244"/>
      <c r="C42" s="245"/>
      <c r="D42" s="245"/>
      <c r="E42" s="246"/>
      <c r="F42" s="247"/>
      <c r="G42" s="248"/>
      <c r="H42" s="248"/>
      <c r="I42" s="249"/>
    </row>
    <row r="43" spans="1:9" ht="15" thickBot="1" x14ac:dyDescent="0.35">
      <c r="A43" s="114" t="s">
        <v>16</v>
      </c>
      <c r="B43" s="253"/>
      <c r="C43" s="254"/>
      <c r="D43" s="254"/>
      <c r="E43" s="255"/>
      <c r="F43" s="250"/>
      <c r="G43" s="251"/>
      <c r="H43" s="251"/>
      <c r="I43" s="252"/>
    </row>
    <row r="44" spans="1:9" ht="15" thickBot="1" x14ac:dyDescent="0.35">
      <c r="A44" s="111" t="s">
        <v>12</v>
      </c>
      <c r="B44" s="225" t="s">
        <v>498</v>
      </c>
      <c r="C44" s="226"/>
      <c r="D44" s="226"/>
      <c r="E44" s="227"/>
      <c r="F44" s="228" t="s">
        <v>14</v>
      </c>
      <c r="G44" s="229"/>
      <c r="H44" s="229"/>
      <c r="I44" s="230"/>
    </row>
    <row r="45" spans="1:9" ht="15" thickBot="1" x14ac:dyDescent="0.35">
      <c r="A45" s="112" t="s">
        <v>7</v>
      </c>
      <c r="B45" s="231"/>
      <c r="C45" s="226"/>
      <c r="D45" s="226"/>
      <c r="E45" s="227"/>
      <c r="F45" s="306"/>
      <c r="G45" s="307"/>
      <c r="H45" s="307"/>
      <c r="I45" s="308"/>
    </row>
    <row r="46" spans="1:9" ht="15" thickBot="1" x14ac:dyDescent="0.35">
      <c r="A46" s="112" t="s">
        <v>16</v>
      </c>
      <c r="B46" s="225"/>
      <c r="C46" s="226"/>
      <c r="D46" s="226"/>
      <c r="E46" s="227"/>
      <c r="F46" s="309"/>
      <c r="G46" s="310"/>
      <c r="H46" s="310"/>
      <c r="I46" s="311"/>
    </row>
    <row r="47" spans="1:9" ht="15" thickBot="1" x14ac:dyDescent="0.35">
      <c r="A47" s="113" t="s">
        <v>12</v>
      </c>
      <c r="B47" s="238" t="s">
        <v>499</v>
      </c>
      <c r="C47" s="239"/>
      <c r="D47" s="239"/>
      <c r="E47" s="240"/>
      <c r="F47" s="241" t="s">
        <v>14</v>
      </c>
      <c r="G47" s="242"/>
      <c r="H47" s="242"/>
      <c r="I47" s="243"/>
    </row>
    <row r="48" spans="1:9" ht="15" thickBot="1" x14ac:dyDescent="0.35">
      <c r="A48" s="114" t="s">
        <v>7</v>
      </c>
      <c r="B48" s="244"/>
      <c r="C48" s="245"/>
      <c r="D48" s="245"/>
      <c r="E48" s="246"/>
      <c r="F48" s="247"/>
      <c r="G48" s="248"/>
      <c r="H48" s="248"/>
      <c r="I48" s="249"/>
    </row>
    <row r="49" spans="1:9" ht="15" thickBot="1" x14ac:dyDescent="0.35">
      <c r="A49" s="114" t="s">
        <v>16</v>
      </c>
      <c r="B49" s="253"/>
      <c r="C49" s="254"/>
      <c r="D49" s="254"/>
      <c r="E49" s="255"/>
      <c r="F49" s="250"/>
      <c r="G49" s="251"/>
      <c r="H49" s="251"/>
      <c r="I49" s="252"/>
    </row>
    <row r="50" spans="1:9" ht="15" thickBot="1" x14ac:dyDescent="0.35">
      <c r="A50" s="111" t="s">
        <v>12</v>
      </c>
      <c r="B50" s="225" t="s">
        <v>500</v>
      </c>
      <c r="C50" s="226"/>
      <c r="D50" s="226"/>
      <c r="E50" s="227"/>
      <c r="F50" s="228" t="s">
        <v>14</v>
      </c>
      <c r="G50" s="229"/>
      <c r="H50" s="229"/>
      <c r="I50" s="230"/>
    </row>
    <row r="51" spans="1:9" ht="15" thickBot="1" x14ac:dyDescent="0.35">
      <c r="A51" s="112" t="s">
        <v>7</v>
      </c>
      <c r="B51" s="231"/>
      <c r="C51" s="226"/>
      <c r="D51" s="226"/>
      <c r="E51" s="227"/>
      <c r="F51" s="306"/>
      <c r="G51" s="307"/>
      <c r="H51" s="307"/>
      <c r="I51" s="308"/>
    </row>
    <row r="52" spans="1:9" ht="15" thickBot="1" x14ac:dyDescent="0.35">
      <c r="A52" s="112" t="s">
        <v>16</v>
      </c>
      <c r="B52" s="225"/>
      <c r="C52" s="226"/>
      <c r="D52" s="226"/>
      <c r="E52" s="227"/>
      <c r="F52" s="309"/>
      <c r="G52" s="310"/>
      <c r="H52" s="310"/>
      <c r="I52" s="311"/>
    </row>
    <row r="53" spans="1:9" ht="15" thickBot="1" x14ac:dyDescent="0.35">
      <c r="A53" s="113" t="s">
        <v>12</v>
      </c>
      <c r="B53" s="238" t="s">
        <v>501</v>
      </c>
      <c r="C53" s="239"/>
      <c r="D53" s="239"/>
      <c r="E53" s="240"/>
      <c r="F53" s="241" t="s">
        <v>14</v>
      </c>
      <c r="G53" s="242"/>
      <c r="H53" s="242"/>
      <c r="I53" s="243"/>
    </row>
    <row r="54" spans="1:9" ht="15" thickBot="1" x14ac:dyDescent="0.35">
      <c r="A54" s="114" t="s">
        <v>7</v>
      </c>
      <c r="B54" s="244"/>
      <c r="C54" s="245"/>
      <c r="D54" s="245"/>
      <c r="E54" s="246"/>
      <c r="F54" s="247"/>
      <c r="G54" s="248"/>
      <c r="H54" s="248"/>
      <c r="I54" s="249"/>
    </row>
    <row r="55" spans="1:9" ht="15" thickBot="1" x14ac:dyDescent="0.35">
      <c r="A55" s="114" t="s">
        <v>16</v>
      </c>
      <c r="B55" s="253"/>
      <c r="C55" s="254"/>
      <c r="D55" s="254"/>
      <c r="E55" s="255"/>
      <c r="F55" s="250"/>
      <c r="G55" s="251"/>
      <c r="H55" s="251"/>
      <c r="I55" s="252"/>
    </row>
  </sheetData>
  <mergeCells count="86">
    <mergeCell ref="B53:E53"/>
    <mergeCell ref="F53:I53"/>
    <mergeCell ref="B54:E54"/>
    <mergeCell ref="F54:I55"/>
    <mergeCell ref="B55:E55"/>
    <mergeCell ref="B50:E50"/>
    <mergeCell ref="F50:I50"/>
    <mergeCell ref="B51:E51"/>
    <mergeCell ref="F51:I52"/>
    <mergeCell ref="B52:E52"/>
    <mergeCell ref="B47:E47"/>
    <mergeCell ref="F47:I47"/>
    <mergeCell ref="B48:E48"/>
    <mergeCell ref="F48:I49"/>
    <mergeCell ref="B49:E49"/>
    <mergeCell ref="B44:E44"/>
    <mergeCell ref="F44:I44"/>
    <mergeCell ref="B45:E45"/>
    <mergeCell ref="F45:I46"/>
    <mergeCell ref="B46:E46"/>
    <mergeCell ref="B41:E41"/>
    <mergeCell ref="F41:I41"/>
    <mergeCell ref="B42:E42"/>
    <mergeCell ref="F42:I43"/>
    <mergeCell ref="B43:E43"/>
    <mergeCell ref="B38:E38"/>
    <mergeCell ref="F38:I38"/>
    <mergeCell ref="B39:E39"/>
    <mergeCell ref="F39:I40"/>
    <mergeCell ref="B40:E40"/>
    <mergeCell ref="B35:E35"/>
    <mergeCell ref="F35:I35"/>
    <mergeCell ref="B36:E36"/>
    <mergeCell ref="F36:I37"/>
    <mergeCell ref="B37:E37"/>
    <mergeCell ref="B14:E14"/>
    <mergeCell ref="B15:E15"/>
    <mergeCell ref="F15:I16"/>
    <mergeCell ref="F21:I22"/>
    <mergeCell ref="A9:I9"/>
    <mergeCell ref="A10:I10"/>
    <mergeCell ref="A11:I11"/>
    <mergeCell ref="A12:I12"/>
    <mergeCell ref="B16:E16"/>
    <mergeCell ref="B17:E17"/>
    <mergeCell ref="B18:E18"/>
    <mergeCell ref="B19:E19"/>
    <mergeCell ref="B20:E20"/>
    <mergeCell ref="B21:E21"/>
    <mergeCell ref="B22:E22"/>
    <mergeCell ref="A1:I1"/>
    <mergeCell ref="F17:I17"/>
    <mergeCell ref="F20:I20"/>
    <mergeCell ref="A6:I6"/>
    <mergeCell ref="F18:I19"/>
    <mergeCell ref="A3:E3"/>
    <mergeCell ref="A2:E2"/>
    <mergeCell ref="F2:I2"/>
    <mergeCell ref="F4:I4"/>
    <mergeCell ref="F5:I5"/>
    <mergeCell ref="A4:D5"/>
    <mergeCell ref="F3:I3"/>
    <mergeCell ref="F14:I14"/>
    <mergeCell ref="A7:I7"/>
    <mergeCell ref="A8:I8"/>
    <mergeCell ref="A13:I13"/>
    <mergeCell ref="B23:E23"/>
    <mergeCell ref="F23:I23"/>
    <mergeCell ref="B24:E24"/>
    <mergeCell ref="F24:I25"/>
    <mergeCell ref="B25:E25"/>
    <mergeCell ref="B26:E26"/>
    <mergeCell ref="F26:I26"/>
    <mergeCell ref="B27:E27"/>
    <mergeCell ref="F27:I28"/>
    <mergeCell ref="B28:E28"/>
    <mergeCell ref="B29:E29"/>
    <mergeCell ref="F29:I29"/>
    <mergeCell ref="B30:E30"/>
    <mergeCell ref="F30:I31"/>
    <mergeCell ref="B31:E31"/>
    <mergeCell ref="B32:E32"/>
    <mergeCell ref="F32:I32"/>
    <mergeCell ref="B33:E33"/>
    <mergeCell ref="F33:I34"/>
    <mergeCell ref="B34:E3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2035"/>
  <sheetViews>
    <sheetView showGridLines="0" zoomScale="70" zoomScaleNormal="70" workbookViewId="0">
      <pane ySplit="7" topLeftCell="A8" activePane="bottomLeft" state="frozen"/>
      <selection pane="bottomLeft" activeCell="P272" sqref="P272"/>
    </sheetView>
  </sheetViews>
  <sheetFormatPr baseColWidth="10" defaultColWidth="14.44140625" defaultRowHeight="15" customHeight="1" x14ac:dyDescent="0.3"/>
  <cols>
    <col min="1" max="1" width="26.109375" customWidth="1"/>
    <col min="2" max="2" width="19.5546875" customWidth="1"/>
    <col min="3" max="3" width="21.6640625" customWidth="1"/>
    <col min="4" max="4" width="14.44140625" customWidth="1"/>
    <col min="5" max="5" width="11.6640625" customWidth="1"/>
    <col min="6" max="6" width="17.109375" customWidth="1"/>
    <col min="7" max="7" width="14.109375" customWidth="1"/>
    <col min="8" max="8" width="16.6640625" customWidth="1"/>
    <col min="9" max="9" width="16" customWidth="1"/>
    <col min="10" max="10" width="15.5546875" customWidth="1"/>
    <col min="11" max="12" width="11.33203125" customWidth="1"/>
    <col min="13" max="13" width="12" customWidth="1"/>
    <col min="14" max="14" width="10.44140625" customWidth="1"/>
    <col min="15" max="15" width="16.109375" customWidth="1"/>
    <col min="16" max="16" width="15.5546875" customWidth="1"/>
    <col min="17" max="17" width="18.5546875" customWidth="1"/>
    <col min="18" max="18" width="11.44140625" customWidth="1"/>
    <col min="19" max="19" width="12.5546875" bestFit="1" customWidth="1"/>
    <col min="20" max="26" width="11.44140625" customWidth="1"/>
  </cols>
  <sheetData>
    <row r="1" spans="1:26" ht="14.4" x14ac:dyDescent="0.3">
      <c r="A1" s="403" t="s">
        <v>26</v>
      </c>
      <c r="B1" s="381"/>
      <c r="C1" s="381"/>
      <c r="D1" s="381"/>
      <c r="E1" s="381"/>
      <c r="F1" s="381"/>
      <c r="G1" s="381"/>
      <c r="H1" s="381"/>
      <c r="I1" s="381"/>
      <c r="J1" s="381"/>
      <c r="K1" s="381"/>
      <c r="L1" s="381"/>
      <c r="M1" s="381"/>
      <c r="N1" s="381"/>
      <c r="O1" s="381"/>
      <c r="P1" s="381"/>
      <c r="Q1" s="382"/>
    </row>
    <row r="2" spans="1:26" ht="14.4" x14ac:dyDescent="0.3">
      <c r="A2" s="366" t="s">
        <v>47</v>
      </c>
      <c r="B2" s="384"/>
      <c r="C2" s="384"/>
      <c r="D2" s="384"/>
      <c r="E2" s="384"/>
      <c r="F2" s="384"/>
      <c r="G2" s="384"/>
      <c r="H2" s="384"/>
      <c r="I2" s="384"/>
      <c r="J2" s="384"/>
      <c r="K2" s="384"/>
      <c r="L2" s="384"/>
      <c r="M2" s="384"/>
      <c r="N2" s="384"/>
      <c r="O2" s="384"/>
      <c r="P2" s="384"/>
      <c r="Q2" s="385"/>
    </row>
    <row r="3" spans="1:26" ht="14.4" x14ac:dyDescent="0.3">
      <c r="A3" s="366" t="str">
        <f>'Matriz Nº3 Evaluación'!A3:J3</f>
        <v>Imprenta Nacional</v>
      </c>
      <c r="B3" s="384"/>
      <c r="C3" s="384"/>
      <c r="D3" s="384"/>
      <c r="E3" s="384"/>
      <c r="F3" s="384"/>
      <c r="G3" s="384"/>
      <c r="H3" s="384"/>
      <c r="I3" s="384"/>
      <c r="J3" s="384"/>
      <c r="K3" s="384"/>
      <c r="L3" s="384"/>
      <c r="M3" s="384"/>
      <c r="N3" s="384"/>
      <c r="O3" s="384"/>
      <c r="P3" s="384"/>
      <c r="Q3" s="385"/>
    </row>
    <row r="4" spans="1:26" ht="15.75" customHeight="1" x14ac:dyDescent="0.3">
      <c r="A4" s="366" t="s">
        <v>179</v>
      </c>
      <c r="B4" s="384"/>
      <c r="C4" s="384"/>
      <c r="D4" s="384"/>
      <c r="E4" s="384"/>
      <c r="F4" s="384"/>
      <c r="G4" s="384"/>
      <c r="H4" s="384"/>
      <c r="I4" s="384"/>
      <c r="J4" s="384"/>
      <c r="K4" s="384"/>
      <c r="L4" s="384"/>
      <c r="M4" s="384"/>
      <c r="N4" s="384"/>
      <c r="O4" s="384"/>
      <c r="P4" s="384"/>
      <c r="Q4" s="385"/>
    </row>
    <row r="5" spans="1:26" ht="15.75" customHeight="1" x14ac:dyDescent="0.3">
      <c r="A5" s="423" t="s">
        <v>180</v>
      </c>
      <c r="B5" s="387"/>
      <c r="C5" s="387"/>
      <c r="D5" s="387"/>
      <c r="E5" s="387"/>
      <c r="F5" s="387"/>
      <c r="G5" s="387"/>
      <c r="H5" s="387"/>
      <c r="I5" s="387"/>
      <c r="J5" s="387"/>
      <c r="K5" s="387"/>
      <c r="L5" s="387"/>
      <c r="M5" s="387"/>
      <c r="N5" s="387"/>
      <c r="O5" s="387"/>
      <c r="P5" s="387"/>
      <c r="Q5" s="388"/>
    </row>
    <row r="6" spans="1:26" ht="42" customHeight="1" x14ac:dyDescent="0.3">
      <c r="A6" s="421" t="s">
        <v>67</v>
      </c>
      <c r="B6" s="421" t="s">
        <v>181</v>
      </c>
      <c r="C6" s="422" t="s">
        <v>182</v>
      </c>
      <c r="D6" s="277"/>
      <c r="E6" s="277"/>
      <c r="F6" s="394"/>
      <c r="G6" s="421" t="s">
        <v>183</v>
      </c>
      <c r="H6" s="421" t="s">
        <v>184</v>
      </c>
      <c r="I6" s="421" t="s">
        <v>185</v>
      </c>
      <c r="J6" s="421" t="s">
        <v>186</v>
      </c>
      <c r="K6" s="422" t="s">
        <v>187</v>
      </c>
      <c r="L6" s="277"/>
      <c r="M6" s="394"/>
      <c r="N6" s="422" t="s">
        <v>188</v>
      </c>
      <c r="O6" s="277"/>
      <c r="P6" s="421" t="s">
        <v>189</v>
      </c>
      <c r="Q6" s="421" t="s">
        <v>190</v>
      </c>
      <c r="R6" s="10"/>
      <c r="S6" s="10"/>
      <c r="T6" s="10"/>
      <c r="U6" s="10"/>
      <c r="V6" s="10"/>
      <c r="W6" s="10"/>
      <c r="X6" s="10"/>
      <c r="Y6" s="10"/>
      <c r="Z6" s="10"/>
    </row>
    <row r="7" spans="1:26" ht="61.5" customHeight="1" thickBot="1" x14ac:dyDescent="0.35">
      <c r="A7" s="415"/>
      <c r="B7" s="415"/>
      <c r="C7" s="2" t="s">
        <v>191</v>
      </c>
      <c r="D7" s="2" t="s">
        <v>69</v>
      </c>
      <c r="E7" s="2" t="s">
        <v>70</v>
      </c>
      <c r="F7" s="2" t="s">
        <v>192</v>
      </c>
      <c r="G7" s="415"/>
      <c r="H7" s="415"/>
      <c r="I7" s="415"/>
      <c r="J7" s="415"/>
      <c r="K7" s="2" t="s">
        <v>193</v>
      </c>
      <c r="L7" s="2" t="s">
        <v>194</v>
      </c>
      <c r="M7" s="2" t="s">
        <v>195</v>
      </c>
      <c r="N7" s="2" t="s">
        <v>196</v>
      </c>
      <c r="O7" s="2" t="s">
        <v>197</v>
      </c>
      <c r="P7" s="415"/>
      <c r="Q7" s="415"/>
      <c r="R7" s="10"/>
      <c r="S7" s="10"/>
      <c r="T7" s="10"/>
      <c r="U7" s="10"/>
      <c r="V7" s="10"/>
      <c r="W7" s="10"/>
      <c r="X7" s="10"/>
      <c r="Y7" s="10"/>
      <c r="Z7" s="10"/>
    </row>
    <row r="8" spans="1:26" ht="33" customHeight="1" thickBot="1" x14ac:dyDescent="0.35">
      <c r="A8" s="73" t="str">
        <f>'Matriz Nº1 Identificación'!A8</f>
        <v xml:space="preserve">Objetivo Estratégico: </v>
      </c>
      <c r="B8" s="377">
        <f>'Matriz Nº1 Identificación'!B8</f>
        <v>0</v>
      </c>
      <c r="C8" s="378"/>
      <c r="D8" s="378"/>
      <c r="E8" s="378"/>
      <c r="F8" s="378"/>
      <c r="G8" s="378"/>
      <c r="H8" s="378"/>
      <c r="I8" s="378"/>
      <c r="J8" s="378"/>
      <c r="K8" s="378"/>
      <c r="L8" s="378"/>
      <c r="M8" s="378"/>
      <c r="N8" s="378"/>
      <c r="O8" s="378"/>
      <c r="P8" s="378"/>
      <c r="Q8" s="379"/>
    </row>
    <row r="9" spans="1:26" ht="42.75" customHeight="1" x14ac:dyDescent="0.3">
      <c r="A9" s="76" t="str">
        <f>'Matriz Nº1 Identificación'!A9</f>
        <v>Objetivo táctico</v>
      </c>
      <c r="B9" s="418" t="str">
        <f>'Matriz Nº1 Identificación'!B9</f>
        <v>1. Contar con  recursos que nos permitan efectuar el cambio o reparación del montacargas en forma expedita cuando este sufra algun tipo de problema que le impida un normal funcionamiento.</v>
      </c>
      <c r="C9" s="419"/>
      <c r="D9" s="419"/>
      <c r="E9" s="419"/>
      <c r="F9" s="419"/>
      <c r="G9" s="419"/>
      <c r="H9" s="419"/>
      <c r="I9" s="419"/>
      <c r="J9" s="419"/>
      <c r="K9" s="419"/>
      <c r="L9" s="419"/>
      <c r="M9" s="419"/>
      <c r="N9" s="419"/>
      <c r="O9" s="419"/>
      <c r="P9" s="419"/>
      <c r="Q9" s="420"/>
      <c r="S9" s="191"/>
      <c r="T9" s="191"/>
      <c r="U9" s="191"/>
    </row>
    <row r="10" spans="1:26" ht="67.5" customHeight="1" x14ac:dyDescent="0.3">
      <c r="A10" s="21" t="str">
        <f>'Matriz Nº1 Identificación'!A10</f>
        <v>1. 1</v>
      </c>
      <c r="B10" s="21" t="str">
        <f>IF('Matriz Nº3 Evaluación'!J10="Administrar",'Matriz Nº3 Evaluación'!B10,"No administrar")</f>
        <v>No administrar</v>
      </c>
      <c r="C10" s="105"/>
      <c r="D10" s="101"/>
      <c r="E10" s="101"/>
      <c r="F10" s="4" t="str">
        <f>IFERROR(+IF((VLOOKUP(D10,'Tabla 2-3-4-5'!$B$10:$C$12,2,FALSE)*(VLOOKUP(E10,'Tabla 2-3-4-5'!$B$10:$C$12,2,FALSE)))&lt;3,"BAJO",IF((VLOOKUP(D10,'Tabla 2-3-4-5'!$B$10:$C$12,2,FALSE)*(VLOOKUP(E10,'Tabla 2-3-4-5'!$B$10:$C$12,2,FALSE)))&gt;5,"ALTO","MEDIO"))," ")</f>
        <v xml:space="preserve"> </v>
      </c>
      <c r="G10" s="105"/>
      <c r="H10" s="105"/>
      <c r="I10" s="105"/>
      <c r="J10" s="105"/>
      <c r="K10" s="105"/>
      <c r="L10" s="105"/>
      <c r="M10" s="105"/>
      <c r="N10" s="105"/>
      <c r="O10" s="104"/>
      <c r="P10" s="208"/>
      <c r="Q10" s="107"/>
      <c r="S10" s="192" t="s">
        <v>461</v>
      </c>
      <c r="T10" s="193">
        <f>+COUNTIF($O$10:$O$1087,$S10)</f>
        <v>0</v>
      </c>
      <c r="U10" s="191"/>
    </row>
    <row r="11" spans="1:26" ht="53.25" customHeight="1" x14ac:dyDescent="0.3">
      <c r="A11" s="21" t="str">
        <f>'Matriz Nº1 Identificación'!A11</f>
        <v>1. 2</v>
      </c>
      <c r="B11" s="21" t="str">
        <f>IF('Matriz Nº3 Evaluación'!J11="Administrar",'Matriz Nº3 Evaluación'!B11,"No administrar")</f>
        <v>No administrar</v>
      </c>
      <c r="C11" s="105"/>
      <c r="D11" s="101"/>
      <c r="E11" s="101"/>
      <c r="F11" s="4" t="str">
        <f>IFERROR(+IF((VLOOKUP(D11,'Tabla 2-3-4-5'!$B$10:$C$12,2,FALSE)*(VLOOKUP(E11,'Tabla 2-3-4-5'!$B$10:$C$12,2,FALSE)))&lt;3,"BAJO",IF((VLOOKUP(D11,'Tabla 2-3-4-5'!$B$10:$C$12,2,FALSE)*(VLOOKUP(E11,'Tabla 2-3-4-5'!$B$10:$C$12,2,FALSE)))&gt;5,"ALTO","MEDIO"))," ")</f>
        <v xml:space="preserve"> </v>
      </c>
      <c r="G11" s="105"/>
      <c r="H11" s="105"/>
      <c r="I11" s="105"/>
      <c r="J11" s="105"/>
      <c r="K11" s="105"/>
      <c r="L11" s="105"/>
      <c r="M11" s="105"/>
      <c r="N11" s="105"/>
      <c r="O11" s="104"/>
      <c r="P11" s="207"/>
      <c r="Q11" s="107"/>
      <c r="S11" s="192" t="s">
        <v>199</v>
      </c>
      <c r="T11" s="193">
        <f t="shared" ref="T11:T15" si="0">+COUNTIF($O$10:$O$1087,$S11)</f>
        <v>1</v>
      </c>
      <c r="U11" s="191"/>
    </row>
    <row r="12" spans="1:26" ht="29.25" customHeight="1" x14ac:dyDescent="0.3">
      <c r="A12" s="21" t="str">
        <f>'Matriz Nº1 Identificación'!A12</f>
        <v>1. 3</v>
      </c>
      <c r="B12" s="21" t="str">
        <f>IF('Matriz Nº3 Evaluación'!J12="Administrar",'Matriz Nº3 Evaluación'!B12,"No administrar")</f>
        <v>No administrar</v>
      </c>
      <c r="C12" s="105"/>
      <c r="D12" s="101"/>
      <c r="E12" s="101"/>
      <c r="F12" s="4" t="str">
        <f>IFERROR(+IF((VLOOKUP(D12,'Tabla 2-3-4-5'!$B$10:$C$12,2,FALSE)*(VLOOKUP(E12,'Tabla 2-3-4-5'!$B$10:$C$12,2,FALSE)))&lt;3,"BAJO",IF((VLOOKUP(D12,'Tabla 2-3-4-5'!$B$10:$C$12,2,FALSE)*(VLOOKUP(E12,'Tabla 2-3-4-5'!$B$10:$C$12,2,FALSE)))&gt;5,"ALTO","MEDIO"))," ")</f>
        <v xml:space="preserve"> </v>
      </c>
      <c r="G12" s="105"/>
      <c r="H12" s="105"/>
      <c r="I12" s="105"/>
      <c r="J12" s="105"/>
      <c r="K12" s="105"/>
      <c r="L12" s="105"/>
      <c r="M12" s="105"/>
      <c r="N12" s="105"/>
      <c r="O12" s="104"/>
      <c r="P12" s="106"/>
      <c r="Q12" s="107"/>
      <c r="S12" s="192" t="s">
        <v>200</v>
      </c>
      <c r="T12" s="193">
        <f t="shared" si="0"/>
        <v>1</v>
      </c>
      <c r="U12" s="191"/>
    </row>
    <row r="13" spans="1:26" ht="35.25" customHeight="1" x14ac:dyDescent="0.3">
      <c r="A13" s="21" t="str">
        <f>'Matriz Nº1 Identificación'!A13</f>
        <v>1. 4</v>
      </c>
      <c r="B13" s="21" t="str">
        <f>IF('Matriz Nº3 Evaluación'!J13="Administrar",'Matriz Nº3 Evaluación'!B13,"No administrar")</f>
        <v>No administrar</v>
      </c>
      <c r="C13" s="105"/>
      <c r="D13" s="101"/>
      <c r="E13" s="101"/>
      <c r="F13" s="4" t="str">
        <f>IFERROR(+IF((VLOOKUP(D13,'Tabla 2-3-4-5'!$B$10:$C$12,2,FALSE)*(VLOOKUP(E13,'Tabla 2-3-4-5'!$B$10:$C$12,2,FALSE)))&lt;3,"BAJO",IF((VLOOKUP(D13,'Tabla 2-3-4-5'!$B$10:$C$12,2,FALSE)*(VLOOKUP(E13,'Tabla 2-3-4-5'!$B$10:$C$12,2,FALSE)))&gt;5,"ALTO","MEDIO"))," ")</f>
        <v xml:space="preserve"> </v>
      </c>
      <c r="G13" s="105"/>
      <c r="H13" s="105"/>
      <c r="I13" s="105"/>
      <c r="J13" s="105"/>
      <c r="K13" s="105"/>
      <c r="L13" s="105"/>
      <c r="M13" s="105"/>
      <c r="N13" s="105"/>
      <c r="O13" s="104"/>
      <c r="P13" s="106"/>
      <c r="Q13" s="107"/>
      <c r="S13" s="192" t="s">
        <v>201</v>
      </c>
      <c r="T13" s="193">
        <f t="shared" si="0"/>
        <v>0</v>
      </c>
      <c r="U13" s="191"/>
    </row>
    <row r="14" spans="1:26" ht="35.25" customHeight="1" x14ac:dyDescent="0.3">
      <c r="A14" s="21" t="str">
        <f>'Matriz Nº1 Identificación'!A14</f>
        <v>1. 5</v>
      </c>
      <c r="B14" s="21" t="str">
        <f>IF('Matriz Nº3 Evaluación'!J14="Administrar",'Matriz Nº3 Evaluación'!B14,"No administrar")</f>
        <v>No administrar</v>
      </c>
      <c r="C14" s="105"/>
      <c r="D14" s="101"/>
      <c r="E14" s="101"/>
      <c r="F14" s="4" t="str">
        <f>IFERROR(+IF((VLOOKUP(D14,'Tabla 2-3-4-5'!$B$10:$C$12,2,FALSE)*(VLOOKUP(E14,'Tabla 2-3-4-5'!$B$10:$C$12,2,FALSE)))&lt;3,"BAJO",IF((VLOOKUP(D14,'Tabla 2-3-4-5'!$B$10:$C$12,2,FALSE)*(VLOOKUP(E14,'Tabla 2-3-4-5'!$B$10:$C$12,2,FALSE)))&gt;5,"ALTO","MEDIO"))," ")</f>
        <v xml:space="preserve"> </v>
      </c>
      <c r="G14" s="105"/>
      <c r="H14" s="105"/>
      <c r="I14" s="105"/>
      <c r="J14" s="105"/>
      <c r="K14" s="105"/>
      <c r="L14" s="105"/>
      <c r="M14" s="105"/>
      <c r="N14" s="105"/>
      <c r="O14" s="104"/>
      <c r="P14" s="106"/>
      <c r="Q14" s="107"/>
      <c r="S14" s="192" t="s">
        <v>202</v>
      </c>
      <c r="T14" s="193">
        <f t="shared" si="0"/>
        <v>0</v>
      </c>
      <c r="U14" s="191"/>
    </row>
    <row r="15" spans="1:26" ht="35.25" customHeight="1" x14ac:dyDescent="0.3">
      <c r="A15" s="21" t="str">
        <f>'Matriz Nº1 Identificación'!A15</f>
        <v>1. 6</v>
      </c>
      <c r="B15" s="21" t="str">
        <f>IF('Matriz Nº3 Evaluación'!J15="Administrar",'Matriz Nº3 Evaluación'!B15,"No administrar")</f>
        <v>No administrar</v>
      </c>
      <c r="C15" s="105"/>
      <c r="D15" s="101"/>
      <c r="E15" s="101"/>
      <c r="F15" s="4" t="str">
        <f>IFERROR(+IF((VLOOKUP(D15,'Tabla 2-3-4-5'!$B$10:$C$12,2,FALSE)*(VLOOKUP(E15,'Tabla 2-3-4-5'!$B$10:$C$12,2,FALSE)))&lt;3,"BAJO",IF((VLOOKUP(D15,'Tabla 2-3-4-5'!$B$10:$C$12,2,FALSE)*(VLOOKUP(E15,'Tabla 2-3-4-5'!$B$10:$C$12,2,FALSE)))&gt;5,"ALTO","MEDIO"))," ")</f>
        <v xml:space="preserve"> </v>
      </c>
      <c r="G15" s="105"/>
      <c r="H15" s="105"/>
      <c r="I15" s="105"/>
      <c r="J15" s="105"/>
      <c r="K15" s="105"/>
      <c r="L15" s="105"/>
      <c r="M15" s="105"/>
      <c r="N15" s="105"/>
      <c r="O15" s="104"/>
      <c r="P15" s="106"/>
      <c r="Q15" s="107"/>
      <c r="S15" s="192" t="s">
        <v>203</v>
      </c>
      <c r="T15" s="193">
        <f t="shared" si="0"/>
        <v>0</v>
      </c>
      <c r="U15" s="191"/>
    </row>
    <row r="16" spans="1:26" ht="35.25" customHeight="1" thickBot="1" x14ac:dyDescent="0.35">
      <c r="A16" s="21" t="str">
        <f>'Matriz Nº1 Identificación'!A16</f>
        <v>1. 7</v>
      </c>
      <c r="B16" s="21" t="str">
        <f>IF('Matriz Nº3 Evaluación'!J16="Administrar",'Matriz Nº3 Evaluación'!B16,"No administrar")</f>
        <v>No administrar</v>
      </c>
      <c r="C16" s="105"/>
      <c r="D16" s="101"/>
      <c r="E16" s="101"/>
      <c r="F16" s="4" t="str">
        <f>IFERROR(+IF((VLOOKUP(D16,'Tabla 2-3-4-5'!$B$10:$C$12,2,FALSE)*(VLOOKUP(E16,'Tabla 2-3-4-5'!$B$10:$C$12,2,FALSE)))&lt;3,"BAJO",IF((VLOOKUP(D16,'Tabla 2-3-4-5'!$B$10:$C$12,2,FALSE)*(VLOOKUP(E16,'Tabla 2-3-4-5'!$B$10:$C$12,2,FALSE)))&gt;5,"ALTO","MEDIO"))," ")</f>
        <v xml:space="preserve"> </v>
      </c>
      <c r="G16" s="105"/>
      <c r="H16" s="105"/>
      <c r="I16" s="105"/>
      <c r="J16" s="105"/>
      <c r="K16" s="105"/>
      <c r="L16" s="105"/>
      <c r="M16" s="105"/>
      <c r="N16" s="105"/>
      <c r="O16" s="104"/>
      <c r="P16" s="106"/>
      <c r="Q16" s="107"/>
      <c r="S16" s="191"/>
      <c r="T16" s="191"/>
      <c r="U16" s="191"/>
    </row>
    <row r="17" spans="1:17" ht="33" customHeight="1" thickBot="1" x14ac:dyDescent="0.35">
      <c r="A17" s="73" t="str">
        <f>'Matriz Nº1 Identificación'!A17</f>
        <v xml:space="preserve">Objetivo Estratégico: </v>
      </c>
      <c r="B17" s="377">
        <f>'Matriz Nº1 Identificación'!B17</f>
        <v>0</v>
      </c>
      <c r="C17" s="378"/>
      <c r="D17" s="378"/>
      <c r="E17" s="378"/>
      <c r="F17" s="378"/>
      <c r="G17" s="378"/>
      <c r="H17" s="378"/>
      <c r="I17" s="378"/>
      <c r="J17" s="378"/>
      <c r="K17" s="378"/>
      <c r="L17" s="378"/>
      <c r="M17" s="378"/>
      <c r="N17" s="378"/>
      <c r="O17" s="378"/>
      <c r="P17" s="378"/>
      <c r="Q17" s="379"/>
    </row>
    <row r="18" spans="1:17" ht="24.75" customHeight="1" x14ac:dyDescent="0.3">
      <c r="A18" s="76" t="str">
        <f>'Matriz Nº1 Identificación'!A18</f>
        <v>Objetivo táctico</v>
      </c>
      <c r="B18" s="418" t="str">
        <f>'Matriz Nº1 Identificación'!B18</f>
        <v>2. Realizar las gestiones para obtener el derecho de circulación del montacargas</v>
      </c>
      <c r="C18" s="419"/>
      <c r="D18" s="419"/>
      <c r="E18" s="419"/>
      <c r="F18" s="419"/>
      <c r="G18" s="419"/>
      <c r="H18" s="419"/>
      <c r="I18" s="419"/>
      <c r="J18" s="419"/>
      <c r="K18" s="419"/>
      <c r="L18" s="419"/>
      <c r="M18" s="419"/>
      <c r="N18" s="419"/>
      <c r="O18" s="419"/>
      <c r="P18" s="419"/>
      <c r="Q18" s="420"/>
    </row>
    <row r="19" spans="1:17" ht="67.5" customHeight="1" x14ac:dyDescent="0.3">
      <c r="A19" s="21" t="str">
        <f>'Matriz Nº1 Identificación'!A19</f>
        <v>2. 1</v>
      </c>
      <c r="B19" s="21" t="str">
        <f>IF('Matriz Nº3 Evaluación'!J19="Administrar",'Matriz Nº3 Evaluación'!B19,"No administrar")</f>
        <v>No administrar</v>
      </c>
      <c r="C19" s="105"/>
      <c r="D19" s="101"/>
      <c r="E19" s="101"/>
      <c r="F19" s="4" t="str">
        <f>IFERROR(+IF((VLOOKUP(D19,'Tabla 2-3-4-5'!$B$10:$C$12,2,FALSE)*(VLOOKUP(E19,'Tabla 2-3-4-5'!$B$10:$C$12,2,FALSE)))&lt;3,"BAJO",IF((VLOOKUP(D19,'Tabla 2-3-4-5'!$B$10:$C$12,2,FALSE)*(VLOOKUP(E19,'Tabla 2-3-4-5'!$B$10:$C$12,2,FALSE)))&gt;5,"ALTO","MEDIO"))," ")</f>
        <v xml:space="preserve"> </v>
      </c>
      <c r="G19" s="105"/>
      <c r="H19" s="105"/>
      <c r="I19" s="105"/>
      <c r="J19" s="105"/>
      <c r="K19" s="105"/>
      <c r="L19" s="105"/>
      <c r="M19" s="105"/>
      <c r="N19" s="105"/>
      <c r="O19" s="104"/>
      <c r="P19" s="106"/>
      <c r="Q19" s="107"/>
    </row>
    <row r="20" spans="1:17" ht="31.5" customHeight="1" x14ac:dyDescent="0.3">
      <c r="A20" s="21" t="str">
        <f>'Matriz Nº1 Identificación'!A20</f>
        <v>2. 2</v>
      </c>
      <c r="B20" s="21" t="str">
        <f>IF('Matriz Nº3 Evaluación'!J20="Administrar",'Matriz Nº3 Evaluación'!B20,"No administrar")</f>
        <v>No administrar</v>
      </c>
      <c r="C20" s="105"/>
      <c r="D20" s="101"/>
      <c r="E20" s="101"/>
      <c r="F20" s="4" t="str">
        <f>IFERROR(+IF((VLOOKUP(D20,'Tabla 2-3-4-5'!$B$10:$C$12,2,FALSE)*(VLOOKUP(E20,'Tabla 2-3-4-5'!$B$10:$C$12,2,FALSE)))&lt;3,"BAJO",IF((VLOOKUP(D20,'Tabla 2-3-4-5'!$B$10:$C$12,2,FALSE)*(VLOOKUP(E20,'Tabla 2-3-4-5'!$B$10:$C$12,2,FALSE)))&gt;5,"ALTO","MEDIO"))," ")</f>
        <v xml:space="preserve"> </v>
      </c>
      <c r="G20" s="105"/>
      <c r="H20" s="105"/>
      <c r="I20" s="105"/>
      <c r="J20" s="105"/>
      <c r="K20" s="105"/>
      <c r="L20" s="105"/>
      <c r="M20" s="105"/>
      <c r="N20" s="105"/>
      <c r="O20" s="104"/>
      <c r="P20" s="106"/>
      <c r="Q20" s="107"/>
    </row>
    <row r="21" spans="1:17" ht="29.25" customHeight="1" x14ac:dyDescent="0.3">
      <c r="A21" s="21" t="str">
        <f>'Matriz Nº1 Identificación'!A21</f>
        <v>2. 3</v>
      </c>
      <c r="B21" s="21" t="str">
        <f>IF('Matriz Nº3 Evaluación'!J21="Administrar",'Matriz Nº3 Evaluación'!B21,"No administrar")</f>
        <v>No administrar</v>
      </c>
      <c r="C21" s="105"/>
      <c r="D21" s="101"/>
      <c r="E21" s="101"/>
      <c r="F21" s="4" t="str">
        <f>IFERROR(+IF((VLOOKUP(D21,'Tabla 2-3-4-5'!$B$10:$C$12,2,FALSE)*(VLOOKUP(E21,'Tabla 2-3-4-5'!$B$10:$C$12,2,FALSE)))&lt;3,"BAJO",IF((VLOOKUP(D21,'Tabla 2-3-4-5'!$B$10:$C$12,2,FALSE)*(VLOOKUP(E21,'Tabla 2-3-4-5'!$B$10:$C$12,2,FALSE)))&gt;5,"ALTO","MEDIO"))," ")</f>
        <v xml:space="preserve"> </v>
      </c>
      <c r="G21" s="105"/>
      <c r="H21" s="105"/>
      <c r="I21" s="105"/>
      <c r="J21" s="105"/>
      <c r="K21" s="105"/>
      <c r="L21" s="105"/>
      <c r="M21" s="105"/>
      <c r="N21" s="105"/>
      <c r="O21" s="104"/>
      <c r="P21" s="106"/>
      <c r="Q21" s="107"/>
    </row>
    <row r="22" spans="1:17" ht="35.25" customHeight="1" x14ac:dyDescent="0.3">
      <c r="A22" s="21" t="str">
        <f>'Matriz Nº1 Identificación'!A22</f>
        <v>2. 4</v>
      </c>
      <c r="B22" s="21" t="str">
        <f>IF('Matriz Nº3 Evaluación'!J22="Administrar",'Matriz Nº3 Evaluación'!B22,"No administrar")</f>
        <v>No administrar</v>
      </c>
      <c r="C22" s="105"/>
      <c r="D22" s="101"/>
      <c r="E22" s="101"/>
      <c r="F22" s="4" t="str">
        <f>IFERROR(+IF((VLOOKUP(D22,'Tabla 2-3-4-5'!$B$10:$C$12,2,FALSE)*(VLOOKUP(E22,'Tabla 2-3-4-5'!$B$10:$C$12,2,FALSE)))&lt;3,"BAJO",IF((VLOOKUP(D22,'Tabla 2-3-4-5'!$B$10:$C$12,2,FALSE)*(VLOOKUP(E22,'Tabla 2-3-4-5'!$B$10:$C$12,2,FALSE)))&gt;5,"ALTO","MEDIO"))," ")</f>
        <v xml:space="preserve"> </v>
      </c>
      <c r="G22" s="105"/>
      <c r="H22" s="105"/>
      <c r="I22" s="105"/>
      <c r="J22" s="105"/>
      <c r="K22" s="105"/>
      <c r="L22" s="105"/>
      <c r="M22" s="105"/>
      <c r="N22" s="105"/>
      <c r="O22" s="104"/>
      <c r="P22" s="106"/>
      <c r="Q22" s="107"/>
    </row>
    <row r="23" spans="1:17" ht="35.25" customHeight="1" x14ac:dyDescent="0.3">
      <c r="A23" s="21" t="str">
        <f>'Matriz Nº1 Identificación'!A23</f>
        <v>2. 5</v>
      </c>
      <c r="B23" s="21" t="str">
        <f>IF('Matriz Nº3 Evaluación'!J23="Administrar",'Matriz Nº3 Evaluación'!B23,"No administrar")</f>
        <v>No administrar</v>
      </c>
      <c r="C23" s="105"/>
      <c r="D23" s="101"/>
      <c r="E23" s="101"/>
      <c r="F23" s="4" t="str">
        <f>IFERROR(+IF((VLOOKUP(D23,'Tabla 2-3-4-5'!$B$10:$C$12,2,FALSE)*(VLOOKUP(E23,'Tabla 2-3-4-5'!$B$10:$C$12,2,FALSE)))&lt;3,"BAJO",IF((VLOOKUP(D23,'Tabla 2-3-4-5'!$B$10:$C$12,2,FALSE)*(VLOOKUP(E23,'Tabla 2-3-4-5'!$B$10:$C$12,2,FALSE)))&gt;5,"ALTO","MEDIO"))," ")</f>
        <v xml:space="preserve"> </v>
      </c>
      <c r="G23" s="105"/>
      <c r="H23" s="105"/>
      <c r="I23" s="105"/>
      <c r="J23" s="105"/>
      <c r="K23" s="105"/>
      <c r="L23" s="105"/>
      <c r="M23" s="105"/>
      <c r="N23" s="105"/>
      <c r="O23" s="104"/>
      <c r="P23" s="106"/>
      <c r="Q23" s="107"/>
    </row>
    <row r="24" spans="1:17" ht="35.25" customHeight="1" x14ac:dyDescent="0.3">
      <c r="A24" s="21" t="str">
        <f>'Matriz Nº1 Identificación'!A24</f>
        <v>2. 6</v>
      </c>
      <c r="B24" s="21" t="str">
        <f>IF('Matriz Nº3 Evaluación'!J24="Administrar",'Matriz Nº3 Evaluación'!B24,"No administrar")</f>
        <v>No administrar</v>
      </c>
      <c r="C24" s="105"/>
      <c r="D24" s="101"/>
      <c r="E24" s="101"/>
      <c r="F24" s="4" t="str">
        <f>IFERROR(+IF((VLOOKUP(D24,'Tabla 2-3-4-5'!$B$10:$C$12,2,FALSE)*(VLOOKUP(E24,'Tabla 2-3-4-5'!$B$10:$C$12,2,FALSE)))&lt;3,"BAJO",IF((VLOOKUP(D24,'Tabla 2-3-4-5'!$B$10:$C$12,2,FALSE)*(VLOOKUP(E24,'Tabla 2-3-4-5'!$B$10:$C$12,2,FALSE)))&gt;5,"ALTO","MEDIO"))," ")</f>
        <v xml:space="preserve"> </v>
      </c>
      <c r="G24" s="105"/>
      <c r="H24" s="105"/>
      <c r="I24" s="105"/>
      <c r="J24" s="105"/>
      <c r="K24" s="105"/>
      <c r="L24" s="105"/>
      <c r="M24" s="105"/>
      <c r="N24" s="105"/>
      <c r="O24" s="104"/>
      <c r="P24" s="106"/>
      <c r="Q24" s="107"/>
    </row>
    <row r="25" spans="1:17" ht="35.25" customHeight="1" thickBot="1" x14ac:dyDescent="0.35">
      <c r="A25" s="21" t="str">
        <f>'Matriz Nº1 Identificación'!A25</f>
        <v>2. 7</v>
      </c>
      <c r="B25" s="21" t="str">
        <f>IF('Matriz Nº3 Evaluación'!J25="Administrar",'Matriz Nº3 Evaluación'!B25,"No administrar")</f>
        <v>No administrar</v>
      </c>
      <c r="C25" s="105"/>
      <c r="D25" s="101"/>
      <c r="E25" s="101"/>
      <c r="F25" s="4" t="str">
        <f>IFERROR(+IF((VLOOKUP(D25,'Tabla 2-3-4-5'!$B$10:$C$12,2,FALSE)*(VLOOKUP(E25,'Tabla 2-3-4-5'!$B$10:$C$12,2,FALSE)))&lt;3,"BAJO",IF((VLOOKUP(D25,'Tabla 2-3-4-5'!$B$10:$C$12,2,FALSE)*(VLOOKUP(E25,'Tabla 2-3-4-5'!$B$10:$C$12,2,FALSE)))&gt;5,"ALTO","MEDIO"))," ")</f>
        <v xml:space="preserve"> </v>
      </c>
      <c r="G25" s="105"/>
      <c r="H25" s="105"/>
      <c r="I25" s="105"/>
      <c r="J25" s="105"/>
      <c r="K25" s="105"/>
      <c r="L25" s="105"/>
      <c r="M25" s="105"/>
      <c r="N25" s="105"/>
      <c r="O25" s="104"/>
      <c r="P25" s="106"/>
      <c r="Q25" s="107"/>
    </row>
    <row r="26" spans="1:17" ht="33" customHeight="1" thickBot="1" x14ac:dyDescent="0.35">
      <c r="A26" s="73" t="str">
        <f>'Matriz Nº1 Identificación'!A26</f>
        <v xml:space="preserve">Objetivo Estratégico: </v>
      </c>
      <c r="B26" s="377">
        <f>'Matriz Nº1 Identificación'!B26</f>
        <v>0</v>
      </c>
      <c r="C26" s="378"/>
      <c r="D26" s="378"/>
      <c r="E26" s="378"/>
      <c r="F26" s="378"/>
      <c r="G26" s="378"/>
      <c r="H26" s="378"/>
      <c r="I26" s="378"/>
      <c r="J26" s="378"/>
      <c r="K26" s="378"/>
      <c r="L26" s="378"/>
      <c r="M26" s="378"/>
      <c r="N26" s="378"/>
      <c r="O26" s="378"/>
      <c r="P26" s="378"/>
      <c r="Q26" s="379"/>
    </row>
    <row r="27" spans="1:17" ht="24.75" customHeight="1" x14ac:dyDescent="0.3">
      <c r="A27" s="76" t="str">
        <f>'Matriz Nº1 Identificación'!A27</f>
        <v>Objetivo táctico</v>
      </c>
      <c r="B27" s="418" t="str">
        <f>'Matriz Nº1 Identificación'!B27</f>
        <v>3. Contar con combustible y lubricantes para la operación del montacargas</v>
      </c>
      <c r="C27" s="419"/>
      <c r="D27" s="419"/>
      <c r="E27" s="419"/>
      <c r="F27" s="419"/>
      <c r="G27" s="419"/>
      <c r="H27" s="419"/>
      <c r="I27" s="419"/>
      <c r="J27" s="419"/>
      <c r="K27" s="419"/>
      <c r="L27" s="419"/>
      <c r="M27" s="419"/>
      <c r="N27" s="419"/>
      <c r="O27" s="419"/>
      <c r="P27" s="419"/>
      <c r="Q27" s="420"/>
    </row>
    <row r="28" spans="1:17" ht="27.75" customHeight="1" x14ac:dyDescent="0.3">
      <c r="A28" s="21" t="str">
        <f>'Matriz Nº1 Identificación'!A28</f>
        <v>3. 1</v>
      </c>
      <c r="B28" s="21" t="str">
        <f>IF('Matriz Nº3 Evaluación'!J28="Administrar",'Matriz Nº3 Evaluación'!B28,"No administrar")</f>
        <v>No administrar</v>
      </c>
      <c r="C28" s="105"/>
      <c r="D28" s="101"/>
      <c r="E28" s="101"/>
      <c r="F28" s="4" t="str">
        <f>IFERROR(+IF((VLOOKUP(D28,'Tabla 2-3-4-5'!$B$10:$C$12,2,FALSE)*(VLOOKUP(E28,'Tabla 2-3-4-5'!$B$10:$C$12,2,FALSE)))&lt;3,"BAJO",IF((VLOOKUP(D28,'Tabla 2-3-4-5'!$B$10:$C$12,2,FALSE)*(VLOOKUP(E28,'Tabla 2-3-4-5'!$B$10:$C$12,2,FALSE)))&gt;5,"ALTO","MEDIO"))," ")</f>
        <v xml:space="preserve"> </v>
      </c>
      <c r="G28" s="105"/>
      <c r="H28" s="105"/>
      <c r="I28" s="105"/>
      <c r="J28" s="105"/>
      <c r="K28" s="105"/>
      <c r="L28" s="105"/>
      <c r="M28" s="105"/>
      <c r="N28" s="105"/>
      <c r="O28" s="104"/>
      <c r="P28" s="106"/>
      <c r="Q28" s="107"/>
    </row>
    <row r="29" spans="1:17" ht="31.5" customHeight="1" x14ac:dyDescent="0.3">
      <c r="A29" s="21" t="str">
        <f>'Matriz Nº1 Identificación'!A29</f>
        <v>3. 2</v>
      </c>
      <c r="B29" s="21" t="str">
        <f>IF('Matriz Nº3 Evaluación'!J29="Administrar",'Matriz Nº3 Evaluación'!B29,"No administrar")</f>
        <v>No administrar</v>
      </c>
      <c r="C29" s="105"/>
      <c r="D29" s="101"/>
      <c r="E29" s="101"/>
      <c r="F29" s="4" t="str">
        <f>IFERROR(+IF((VLOOKUP(D29,'Tabla 2-3-4-5'!$B$10:$C$12,2,FALSE)*(VLOOKUP(E29,'Tabla 2-3-4-5'!$B$10:$C$12,2,FALSE)))&lt;3,"BAJO",IF((VLOOKUP(D29,'Tabla 2-3-4-5'!$B$10:$C$12,2,FALSE)*(VLOOKUP(E29,'Tabla 2-3-4-5'!$B$10:$C$12,2,FALSE)))&gt;5,"ALTO","MEDIO"))," ")</f>
        <v xml:space="preserve"> </v>
      </c>
      <c r="G29" s="105"/>
      <c r="H29" s="105"/>
      <c r="I29" s="105"/>
      <c r="J29" s="105"/>
      <c r="K29" s="105"/>
      <c r="L29" s="105"/>
      <c r="M29" s="105"/>
      <c r="N29" s="105"/>
      <c r="O29" s="104"/>
      <c r="P29" s="106"/>
      <c r="Q29" s="107"/>
    </row>
    <row r="30" spans="1:17" ht="29.25" customHeight="1" x14ac:dyDescent="0.3">
      <c r="A30" s="21" t="str">
        <f>'Matriz Nº1 Identificación'!A30</f>
        <v>3. 3</v>
      </c>
      <c r="B30" s="21" t="str">
        <f>IF('Matriz Nº3 Evaluación'!J30="Administrar",'Matriz Nº3 Evaluación'!B30,"No administrar")</f>
        <v>No administrar</v>
      </c>
      <c r="C30" s="105"/>
      <c r="D30" s="101"/>
      <c r="E30" s="101"/>
      <c r="F30" s="4" t="str">
        <f>IFERROR(+IF((VLOOKUP(D30,'Tabla 2-3-4-5'!$B$10:$C$12,2,FALSE)*(VLOOKUP(E30,'Tabla 2-3-4-5'!$B$10:$C$12,2,FALSE)))&lt;3,"BAJO",IF((VLOOKUP(D30,'Tabla 2-3-4-5'!$B$10:$C$12,2,FALSE)*(VLOOKUP(E30,'Tabla 2-3-4-5'!$B$10:$C$12,2,FALSE)))&gt;5,"ALTO","MEDIO"))," ")</f>
        <v xml:space="preserve"> </v>
      </c>
      <c r="G30" s="105"/>
      <c r="H30" s="105"/>
      <c r="I30" s="105"/>
      <c r="J30" s="105"/>
      <c r="K30" s="105"/>
      <c r="L30" s="105"/>
      <c r="M30" s="105"/>
      <c r="N30" s="105"/>
      <c r="O30" s="104"/>
      <c r="P30" s="106"/>
      <c r="Q30" s="107"/>
    </row>
    <row r="31" spans="1:17" ht="35.25" customHeight="1" x14ac:dyDescent="0.3">
      <c r="A31" s="21" t="str">
        <f>'Matriz Nº1 Identificación'!A31</f>
        <v>3. 4</v>
      </c>
      <c r="B31" s="21" t="str">
        <f>IF('Matriz Nº3 Evaluación'!J31="Administrar",'Matriz Nº3 Evaluación'!B31,"No administrar")</f>
        <v>No administrar</v>
      </c>
      <c r="C31" s="105"/>
      <c r="D31" s="101"/>
      <c r="E31" s="101"/>
      <c r="F31" s="4" t="str">
        <f>IFERROR(+IF((VLOOKUP(D31,'Tabla 2-3-4-5'!$B$10:$C$12,2,FALSE)*(VLOOKUP(E31,'Tabla 2-3-4-5'!$B$10:$C$12,2,FALSE)))&lt;3,"BAJO",IF((VLOOKUP(D31,'Tabla 2-3-4-5'!$B$10:$C$12,2,FALSE)*(VLOOKUP(E31,'Tabla 2-3-4-5'!$B$10:$C$12,2,FALSE)))&gt;5,"ALTO","MEDIO"))," ")</f>
        <v xml:space="preserve"> </v>
      </c>
      <c r="G31" s="105"/>
      <c r="H31" s="105"/>
      <c r="I31" s="105"/>
      <c r="J31" s="105"/>
      <c r="K31" s="105"/>
      <c r="L31" s="105"/>
      <c r="M31" s="105"/>
      <c r="N31" s="105"/>
      <c r="O31" s="104"/>
      <c r="P31" s="106"/>
      <c r="Q31" s="107"/>
    </row>
    <row r="32" spans="1:17" ht="35.25" customHeight="1" x14ac:dyDescent="0.3">
      <c r="A32" s="21" t="str">
        <f>'Matriz Nº1 Identificación'!A32</f>
        <v>3. 5</v>
      </c>
      <c r="B32" s="21" t="str">
        <f>IF('Matriz Nº3 Evaluación'!J32="Administrar",'Matriz Nº3 Evaluación'!B32,"No administrar")</f>
        <v>No administrar</v>
      </c>
      <c r="C32" s="105"/>
      <c r="D32" s="101"/>
      <c r="E32" s="101"/>
      <c r="F32" s="4" t="str">
        <f>IFERROR(+IF((VLOOKUP(D32,'Tabla 2-3-4-5'!$B$10:$C$12,2,FALSE)*(VLOOKUP(E32,'Tabla 2-3-4-5'!$B$10:$C$12,2,FALSE)))&lt;3,"BAJO",IF((VLOOKUP(D32,'Tabla 2-3-4-5'!$B$10:$C$12,2,FALSE)*(VLOOKUP(E32,'Tabla 2-3-4-5'!$B$10:$C$12,2,FALSE)))&gt;5,"ALTO","MEDIO"))," ")</f>
        <v xml:space="preserve"> </v>
      </c>
      <c r="G32" s="105"/>
      <c r="H32" s="105"/>
      <c r="I32" s="105"/>
      <c r="J32" s="105"/>
      <c r="K32" s="105"/>
      <c r="L32" s="105"/>
      <c r="M32" s="105"/>
      <c r="N32" s="105"/>
      <c r="O32" s="104"/>
      <c r="P32" s="106"/>
      <c r="Q32" s="107"/>
    </row>
    <row r="33" spans="1:17" ht="35.25" customHeight="1" x14ac:dyDescent="0.3">
      <c r="A33" s="21" t="str">
        <f>'Matriz Nº1 Identificación'!A33</f>
        <v>3. 6</v>
      </c>
      <c r="B33" s="21" t="str">
        <f>IF('Matriz Nº3 Evaluación'!J33="Administrar",'Matriz Nº3 Evaluación'!B33,"No administrar")</f>
        <v>No administrar</v>
      </c>
      <c r="C33" s="105"/>
      <c r="D33" s="101"/>
      <c r="E33" s="101"/>
      <c r="F33" s="4" t="str">
        <f>IFERROR(+IF((VLOOKUP(D33,'Tabla 2-3-4-5'!$B$10:$C$12,2,FALSE)*(VLOOKUP(E33,'Tabla 2-3-4-5'!$B$10:$C$12,2,FALSE)))&lt;3,"BAJO",IF((VLOOKUP(D33,'Tabla 2-3-4-5'!$B$10:$C$12,2,FALSE)*(VLOOKUP(E33,'Tabla 2-3-4-5'!$B$10:$C$12,2,FALSE)))&gt;5,"ALTO","MEDIO"))," ")</f>
        <v xml:space="preserve"> </v>
      </c>
      <c r="G33" s="105"/>
      <c r="H33" s="105"/>
      <c r="I33" s="105"/>
      <c r="J33" s="105"/>
      <c r="K33" s="105"/>
      <c r="L33" s="105"/>
      <c r="M33" s="105"/>
      <c r="N33" s="105"/>
      <c r="O33" s="104"/>
      <c r="P33" s="106"/>
      <c r="Q33" s="107"/>
    </row>
    <row r="34" spans="1:17" ht="35.25" customHeight="1" thickBot="1" x14ac:dyDescent="0.35">
      <c r="A34" s="21" t="str">
        <f>'Matriz Nº1 Identificación'!A34</f>
        <v>3. 7</v>
      </c>
      <c r="B34" s="21" t="str">
        <f>IF('Matriz Nº3 Evaluación'!J34="Administrar",'Matriz Nº3 Evaluación'!B34,"No administrar")</f>
        <v>No administrar</v>
      </c>
      <c r="C34" s="105"/>
      <c r="D34" s="101"/>
      <c r="E34" s="101"/>
      <c r="F34" s="4" t="str">
        <f>IFERROR(+IF((VLOOKUP(D34,'Tabla 2-3-4-5'!$B$10:$C$12,2,FALSE)*(VLOOKUP(E34,'Tabla 2-3-4-5'!$B$10:$C$12,2,FALSE)))&lt;3,"BAJO",IF((VLOOKUP(D34,'Tabla 2-3-4-5'!$B$10:$C$12,2,FALSE)*(VLOOKUP(E34,'Tabla 2-3-4-5'!$B$10:$C$12,2,FALSE)))&gt;5,"ALTO","MEDIO"))," ")</f>
        <v xml:space="preserve"> </v>
      </c>
      <c r="G34" s="105"/>
      <c r="H34" s="105"/>
      <c r="I34" s="105"/>
      <c r="J34" s="105"/>
      <c r="K34" s="105"/>
      <c r="L34" s="105"/>
      <c r="M34" s="105"/>
      <c r="N34" s="105"/>
      <c r="O34" s="104"/>
      <c r="P34" s="106"/>
      <c r="Q34" s="107"/>
    </row>
    <row r="35" spans="1:17" ht="33" customHeight="1" thickBot="1" x14ac:dyDescent="0.35">
      <c r="A35" s="73" t="str">
        <f>'Matriz Nº1 Identificación'!A35</f>
        <v xml:space="preserve">Objetivo Estratégico: </v>
      </c>
      <c r="B35" s="377">
        <f>'Matriz Nº1 Identificación'!B35</f>
        <v>0</v>
      </c>
      <c r="C35" s="378"/>
      <c r="D35" s="378"/>
      <c r="E35" s="378"/>
      <c r="F35" s="378"/>
      <c r="G35" s="378"/>
      <c r="H35" s="378"/>
      <c r="I35" s="378"/>
      <c r="J35" s="378"/>
      <c r="K35" s="378"/>
      <c r="L35" s="378"/>
      <c r="M35" s="378"/>
      <c r="N35" s="378"/>
      <c r="O35" s="378"/>
      <c r="P35" s="378"/>
      <c r="Q35" s="379"/>
    </row>
    <row r="36" spans="1:17" ht="24.75" customHeight="1" x14ac:dyDescent="0.3">
      <c r="A36" s="76" t="str">
        <f>'Matriz Nº1 Identificación'!A36</f>
        <v>Objetivo táctico</v>
      </c>
      <c r="B36" s="418" t="str">
        <f>'Matriz Nº1 Identificación'!B36</f>
        <v>4. Mantener el equipo asegurado con la poliza correspondiente</v>
      </c>
      <c r="C36" s="419"/>
      <c r="D36" s="419"/>
      <c r="E36" s="419"/>
      <c r="F36" s="419"/>
      <c r="G36" s="419"/>
      <c r="H36" s="419"/>
      <c r="I36" s="419"/>
      <c r="J36" s="419"/>
      <c r="K36" s="419"/>
      <c r="L36" s="419"/>
      <c r="M36" s="419"/>
      <c r="N36" s="419"/>
      <c r="O36" s="419"/>
      <c r="P36" s="419"/>
      <c r="Q36" s="420"/>
    </row>
    <row r="37" spans="1:17" ht="27.75" customHeight="1" x14ac:dyDescent="0.3">
      <c r="A37" s="21" t="str">
        <f>'Matriz Nº1 Identificación'!A37</f>
        <v>4. 1</v>
      </c>
      <c r="B37" s="21" t="str">
        <f>IF('Matriz Nº3 Evaluación'!J37="Administrar",'Matriz Nº3 Evaluación'!B37,"No administrar")</f>
        <v>No administrar</v>
      </c>
      <c r="C37" s="105"/>
      <c r="D37" s="101"/>
      <c r="E37" s="101"/>
      <c r="F37" s="4" t="str">
        <f>IFERROR(+IF((VLOOKUP(D37,'Tabla 2-3-4-5'!$B$10:$C$12,2,FALSE)*(VLOOKUP(E37,'Tabla 2-3-4-5'!$B$10:$C$12,2,FALSE)))&lt;3,"BAJO",IF((VLOOKUP(D37,'Tabla 2-3-4-5'!$B$10:$C$12,2,FALSE)*(VLOOKUP(E37,'Tabla 2-3-4-5'!$B$10:$C$12,2,FALSE)))&gt;5,"ALTO","MEDIO"))," ")</f>
        <v xml:space="preserve"> </v>
      </c>
      <c r="G37" s="105"/>
      <c r="H37" s="105"/>
      <c r="I37" s="105"/>
      <c r="J37" s="105"/>
      <c r="K37" s="105"/>
      <c r="L37" s="105"/>
      <c r="M37" s="105"/>
      <c r="N37" s="105"/>
      <c r="O37" s="104"/>
      <c r="P37" s="106"/>
      <c r="Q37" s="107"/>
    </row>
    <row r="38" spans="1:17" ht="31.5" customHeight="1" x14ac:dyDescent="0.3">
      <c r="A38" s="21" t="str">
        <f>'Matriz Nº1 Identificación'!A38</f>
        <v>4. 2</v>
      </c>
      <c r="B38" s="21" t="str">
        <f>IF('Matriz Nº3 Evaluación'!J38="Administrar",'Matriz Nº3 Evaluación'!B38,"No administrar")</f>
        <v>No administrar</v>
      </c>
      <c r="C38" s="105"/>
      <c r="D38" s="101"/>
      <c r="E38" s="101"/>
      <c r="F38" s="4" t="str">
        <f>IFERROR(+IF((VLOOKUP(D38,'Tabla 2-3-4-5'!$B$10:$C$12,2,FALSE)*(VLOOKUP(E38,'Tabla 2-3-4-5'!$B$10:$C$12,2,FALSE)))&lt;3,"BAJO",IF((VLOOKUP(D38,'Tabla 2-3-4-5'!$B$10:$C$12,2,FALSE)*(VLOOKUP(E38,'Tabla 2-3-4-5'!$B$10:$C$12,2,FALSE)))&gt;5,"ALTO","MEDIO"))," ")</f>
        <v xml:space="preserve"> </v>
      </c>
      <c r="G38" s="105"/>
      <c r="H38" s="105"/>
      <c r="I38" s="105"/>
      <c r="J38" s="105"/>
      <c r="K38" s="105"/>
      <c r="L38" s="105"/>
      <c r="M38" s="105"/>
      <c r="N38" s="105"/>
      <c r="O38" s="104"/>
      <c r="P38" s="106"/>
      <c r="Q38" s="107"/>
    </row>
    <row r="39" spans="1:17" ht="29.25" customHeight="1" x14ac:dyDescent="0.3">
      <c r="A39" s="21" t="str">
        <f>'Matriz Nº1 Identificación'!A39</f>
        <v>4. 3</v>
      </c>
      <c r="B39" s="21" t="str">
        <f>IF('Matriz Nº3 Evaluación'!J39="Administrar",'Matriz Nº3 Evaluación'!B39,"No administrar")</f>
        <v>No administrar</v>
      </c>
      <c r="C39" s="105"/>
      <c r="D39" s="101"/>
      <c r="E39" s="101"/>
      <c r="F39" s="4" t="str">
        <f>IFERROR(+IF((VLOOKUP(D39,'Tabla 2-3-4-5'!$B$10:$C$12,2,FALSE)*(VLOOKUP(E39,'Tabla 2-3-4-5'!$B$10:$C$12,2,FALSE)))&lt;3,"BAJO",IF((VLOOKUP(D39,'Tabla 2-3-4-5'!$B$10:$C$12,2,FALSE)*(VLOOKUP(E39,'Tabla 2-3-4-5'!$B$10:$C$12,2,FALSE)))&gt;5,"ALTO","MEDIO"))," ")</f>
        <v xml:space="preserve"> </v>
      </c>
      <c r="G39" s="105"/>
      <c r="H39" s="105"/>
      <c r="I39" s="105"/>
      <c r="J39" s="105"/>
      <c r="K39" s="105"/>
      <c r="L39" s="105"/>
      <c r="M39" s="105"/>
      <c r="N39" s="105"/>
      <c r="O39" s="104"/>
      <c r="P39" s="106"/>
      <c r="Q39" s="107"/>
    </row>
    <row r="40" spans="1:17" ht="35.25" customHeight="1" x14ac:dyDescent="0.3">
      <c r="A40" s="21" t="str">
        <f>'Matriz Nº1 Identificación'!A40</f>
        <v>4. 4</v>
      </c>
      <c r="B40" s="21" t="str">
        <f>IF('Matriz Nº3 Evaluación'!J40="Administrar",'Matriz Nº3 Evaluación'!B40,"No administrar")</f>
        <v>No administrar</v>
      </c>
      <c r="C40" s="105"/>
      <c r="D40" s="101"/>
      <c r="E40" s="101"/>
      <c r="F40" s="4" t="str">
        <f>IFERROR(+IF((VLOOKUP(D40,'Tabla 2-3-4-5'!$B$10:$C$12,2,FALSE)*(VLOOKUP(E40,'Tabla 2-3-4-5'!$B$10:$C$12,2,FALSE)))&lt;3,"BAJO",IF((VLOOKUP(D40,'Tabla 2-3-4-5'!$B$10:$C$12,2,FALSE)*(VLOOKUP(E40,'Tabla 2-3-4-5'!$B$10:$C$12,2,FALSE)))&gt;5,"ALTO","MEDIO"))," ")</f>
        <v xml:space="preserve"> </v>
      </c>
      <c r="G40" s="105"/>
      <c r="H40" s="105"/>
      <c r="I40" s="105"/>
      <c r="J40" s="105"/>
      <c r="K40" s="105"/>
      <c r="L40" s="105"/>
      <c r="M40" s="105"/>
      <c r="N40" s="105"/>
      <c r="O40" s="104"/>
      <c r="P40" s="106"/>
      <c r="Q40" s="107"/>
    </row>
    <row r="41" spans="1:17" ht="35.25" customHeight="1" x14ac:dyDescent="0.3">
      <c r="A41" s="21" t="str">
        <f>'Matriz Nº1 Identificación'!A41</f>
        <v>4. 5</v>
      </c>
      <c r="B41" s="21" t="str">
        <f>IF('Matriz Nº3 Evaluación'!J41="Administrar",'Matriz Nº3 Evaluación'!B41,"No administrar")</f>
        <v>No administrar</v>
      </c>
      <c r="C41" s="105"/>
      <c r="D41" s="101"/>
      <c r="E41" s="101"/>
      <c r="F41" s="4" t="str">
        <f>IFERROR(+IF((VLOOKUP(D41,'Tabla 2-3-4-5'!$B$10:$C$12,2,FALSE)*(VLOOKUP(E41,'Tabla 2-3-4-5'!$B$10:$C$12,2,FALSE)))&lt;3,"BAJO",IF((VLOOKUP(D41,'Tabla 2-3-4-5'!$B$10:$C$12,2,FALSE)*(VLOOKUP(E41,'Tabla 2-3-4-5'!$B$10:$C$12,2,FALSE)))&gt;5,"ALTO","MEDIO"))," ")</f>
        <v xml:space="preserve"> </v>
      </c>
      <c r="G41" s="105"/>
      <c r="H41" s="105"/>
      <c r="I41" s="105"/>
      <c r="J41" s="105"/>
      <c r="K41" s="105"/>
      <c r="L41" s="105"/>
      <c r="M41" s="105"/>
      <c r="N41" s="105"/>
      <c r="O41" s="104"/>
      <c r="P41" s="106"/>
      <c r="Q41" s="107"/>
    </row>
    <row r="42" spans="1:17" ht="35.25" customHeight="1" x14ac:dyDescent="0.3">
      <c r="A42" s="21" t="str">
        <f>'Matriz Nº1 Identificación'!A42</f>
        <v>4. 6</v>
      </c>
      <c r="B42" s="21" t="str">
        <f>IF('Matriz Nº3 Evaluación'!J42="Administrar",'Matriz Nº3 Evaluación'!B42,"No administrar")</f>
        <v>No administrar</v>
      </c>
      <c r="C42" s="105"/>
      <c r="D42" s="101"/>
      <c r="E42" s="101"/>
      <c r="F42" s="4" t="str">
        <f>IFERROR(+IF((VLOOKUP(D42,'Tabla 2-3-4-5'!$B$10:$C$12,2,FALSE)*(VLOOKUP(E42,'Tabla 2-3-4-5'!$B$10:$C$12,2,FALSE)))&lt;3,"BAJO",IF((VLOOKUP(D42,'Tabla 2-3-4-5'!$B$10:$C$12,2,FALSE)*(VLOOKUP(E42,'Tabla 2-3-4-5'!$B$10:$C$12,2,FALSE)))&gt;5,"ALTO","MEDIO"))," ")</f>
        <v xml:space="preserve"> </v>
      </c>
      <c r="G42" s="105"/>
      <c r="H42" s="105"/>
      <c r="I42" s="105"/>
      <c r="J42" s="105"/>
      <c r="K42" s="105"/>
      <c r="L42" s="105"/>
      <c r="M42" s="105"/>
      <c r="N42" s="105"/>
      <c r="O42" s="104"/>
      <c r="P42" s="106"/>
      <c r="Q42" s="107"/>
    </row>
    <row r="43" spans="1:17" ht="35.25" customHeight="1" thickBot="1" x14ac:dyDescent="0.35">
      <c r="A43" s="21" t="str">
        <f>'Matriz Nº1 Identificación'!A43</f>
        <v>4. 7</v>
      </c>
      <c r="B43" s="21" t="str">
        <f>IF('Matriz Nº3 Evaluación'!J43="Administrar",'Matriz Nº3 Evaluación'!B43,"No administrar")</f>
        <v>No administrar</v>
      </c>
      <c r="C43" s="105"/>
      <c r="D43" s="101"/>
      <c r="E43" s="101"/>
      <c r="F43" s="4" t="str">
        <f>IFERROR(+IF((VLOOKUP(D43,'Tabla 2-3-4-5'!$B$10:$C$12,2,FALSE)*(VLOOKUP(E43,'Tabla 2-3-4-5'!$B$10:$C$12,2,FALSE)))&lt;3,"BAJO",IF((VLOOKUP(D43,'Tabla 2-3-4-5'!$B$10:$C$12,2,FALSE)*(VLOOKUP(E43,'Tabla 2-3-4-5'!$B$10:$C$12,2,FALSE)))&gt;5,"ALTO","MEDIO"))," ")</f>
        <v xml:space="preserve"> </v>
      </c>
      <c r="G43" s="105"/>
      <c r="H43" s="105"/>
      <c r="I43" s="105"/>
      <c r="J43" s="105"/>
      <c r="K43" s="105"/>
      <c r="L43" s="105"/>
      <c r="M43" s="105"/>
      <c r="N43" s="105"/>
      <c r="O43" s="104"/>
      <c r="P43" s="106"/>
      <c r="Q43" s="107"/>
    </row>
    <row r="44" spans="1:17" ht="33" customHeight="1" thickBot="1" x14ac:dyDescent="0.35">
      <c r="A44" s="73" t="str">
        <f>'Matriz Nº1 Identificación'!A44</f>
        <v xml:space="preserve">Objetivo Estratégico: </v>
      </c>
      <c r="B44" s="377">
        <f>'Matriz Nº1 Identificación'!B44</f>
        <v>0</v>
      </c>
      <c r="C44" s="378"/>
      <c r="D44" s="378"/>
      <c r="E44" s="378"/>
      <c r="F44" s="378"/>
      <c r="G44" s="378"/>
      <c r="H44" s="378"/>
      <c r="I44" s="378"/>
      <c r="J44" s="378"/>
      <c r="K44" s="378"/>
      <c r="L44" s="378"/>
      <c r="M44" s="378"/>
      <c r="N44" s="378"/>
      <c r="O44" s="378"/>
      <c r="P44" s="378"/>
      <c r="Q44" s="379"/>
    </row>
    <row r="45" spans="1:17" ht="24.75" customHeight="1" x14ac:dyDescent="0.3">
      <c r="A45" s="76" t="str">
        <f>'Matriz Nº1 Identificación'!A45</f>
        <v>Objetivo táctico</v>
      </c>
      <c r="B45" s="418" t="str">
        <f>'Matriz Nº1 Identificación'!B45</f>
        <v>5. Garantizar el convivio cultural de los funcionarios de la Imprenta Nacional</v>
      </c>
      <c r="C45" s="419"/>
      <c r="D45" s="419"/>
      <c r="E45" s="419"/>
      <c r="F45" s="419"/>
      <c r="G45" s="419"/>
      <c r="H45" s="419"/>
      <c r="I45" s="419"/>
      <c r="J45" s="419"/>
      <c r="K45" s="419"/>
      <c r="L45" s="419"/>
      <c r="M45" s="419"/>
      <c r="N45" s="419"/>
      <c r="O45" s="419"/>
      <c r="P45" s="419"/>
      <c r="Q45" s="420"/>
    </row>
    <row r="46" spans="1:17" ht="27.75" customHeight="1" x14ac:dyDescent="0.3">
      <c r="A46" s="21" t="str">
        <f>'Matriz Nº1 Identificación'!A46</f>
        <v>5. 1</v>
      </c>
      <c r="B46" s="21" t="str">
        <f>IF('Matriz Nº3 Evaluación'!J46="Administrar",'Matriz Nº3 Evaluación'!B46,"No administrar")</f>
        <v>No administrar</v>
      </c>
      <c r="C46" s="105"/>
      <c r="D46" s="101"/>
      <c r="E46" s="101"/>
      <c r="F46" s="4" t="str">
        <f>IFERROR(+IF((VLOOKUP(D46,'Tabla 2-3-4-5'!$B$10:$C$12,2,FALSE)*(VLOOKUP(E46,'Tabla 2-3-4-5'!$B$10:$C$12,2,FALSE)))&lt;3,"BAJO",IF((VLOOKUP(D46,'Tabla 2-3-4-5'!$B$10:$C$12,2,FALSE)*(VLOOKUP(E46,'Tabla 2-3-4-5'!$B$10:$C$12,2,FALSE)))&gt;5,"ALTO","MEDIO"))," ")</f>
        <v xml:space="preserve"> </v>
      </c>
      <c r="G46" s="105"/>
      <c r="H46" s="105"/>
      <c r="I46" s="105"/>
      <c r="J46" s="105"/>
      <c r="K46" s="105"/>
      <c r="L46" s="105"/>
      <c r="M46" s="105"/>
      <c r="N46" s="105"/>
      <c r="O46" s="104"/>
      <c r="P46" s="106"/>
      <c r="Q46" s="107"/>
    </row>
    <row r="47" spans="1:17" ht="31.5" customHeight="1" x14ac:dyDescent="0.3">
      <c r="A47" s="21" t="str">
        <f>'Matriz Nº1 Identificación'!A47</f>
        <v>5. 2</v>
      </c>
      <c r="B47" s="21" t="str">
        <f>IF('Matriz Nº3 Evaluación'!J47="Administrar",'Matriz Nº3 Evaluación'!B47,"No administrar")</f>
        <v>No administrar</v>
      </c>
      <c r="C47" s="105"/>
      <c r="D47" s="101"/>
      <c r="E47" s="101"/>
      <c r="F47" s="4" t="str">
        <f>IFERROR(+IF((VLOOKUP(D47,'Tabla 2-3-4-5'!$B$10:$C$12,2,FALSE)*(VLOOKUP(E47,'Tabla 2-3-4-5'!$B$10:$C$12,2,FALSE)))&lt;3,"BAJO",IF((VLOOKUP(D47,'Tabla 2-3-4-5'!$B$10:$C$12,2,FALSE)*(VLOOKUP(E47,'Tabla 2-3-4-5'!$B$10:$C$12,2,FALSE)))&gt;5,"ALTO","MEDIO"))," ")</f>
        <v xml:space="preserve"> </v>
      </c>
      <c r="G47" s="105"/>
      <c r="H47" s="105"/>
      <c r="I47" s="105"/>
      <c r="J47" s="105"/>
      <c r="K47" s="105"/>
      <c r="L47" s="105"/>
      <c r="M47" s="105"/>
      <c r="N47" s="105"/>
      <c r="O47" s="104"/>
      <c r="P47" s="106"/>
      <c r="Q47" s="107"/>
    </row>
    <row r="48" spans="1:17" ht="29.25" customHeight="1" x14ac:dyDescent="0.3">
      <c r="A48" s="21" t="str">
        <f>'Matriz Nº1 Identificación'!A48</f>
        <v>5. 3</v>
      </c>
      <c r="B48" s="21" t="str">
        <f>IF('Matriz Nº3 Evaluación'!J48="Administrar",'Matriz Nº3 Evaluación'!B48,"No administrar")</f>
        <v>No administrar</v>
      </c>
      <c r="C48" s="105"/>
      <c r="D48" s="101"/>
      <c r="E48" s="101"/>
      <c r="F48" s="4" t="str">
        <f>IFERROR(+IF((VLOOKUP(D48,'Tabla 2-3-4-5'!$B$10:$C$12,2,FALSE)*(VLOOKUP(E48,'Tabla 2-3-4-5'!$B$10:$C$12,2,FALSE)))&lt;3,"BAJO",IF((VLOOKUP(D48,'Tabla 2-3-4-5'!$B$10:$C$12,2,FALSE)*(VLOOKUP(E48,'Tabla 2-3-4-5'!$B$10:$C$12,2,FALSE)))&gt;5,"ALTO","MEDIO"))," ")</f>
        <v xml:space="preserve"> </v>
      </c>
      <c r="G48" s="105"/>
      <c r="H48" s="105"/>
      <c r="I48" s="105"/>
      <c r="J48" s="105"/>
      <c r="K48" s="105"/>
      <c r="L48" s="105"/>
      <c r="M48" s="105"/>
      <c r="N48" s="105"/>
      <c r="O48" s="104"/>
      <c r="P48" s="106"/>
      <c r="Q48" s="107"/>
    </row>
    <row r="49" spans="1:17" ht="35.25" customHeight="1" x14ac:dyDescent="0.3">
      <c r="A49" s="21" t="str">
        <f>'Matriz Nº1 Identificación'!A49</f>
        <v>5. 4</v>
      </c>
      <c r="B49" s="21" t="str">
        <f>IF('Matriz Nº3 Evaluación'!J49="Administrar",'Matriz Nº3 Evaluación'!B49,"No administrar")</f>
        <v>No administrar</v>
      </c>
      <c r="C49" s="105"/>
      <c r="D49" s="101"/>
      <c r="E49" s="101"/>
      <c r="F49" s="4" t="str">
        <f>IFERROR(+IF((VLOOKUP(D49,'Tabla 2-3-4-5'!$B$10:$C$12,2,FALSE)*(VLOOKUP(E49,'Tabla 2-3-4-5'!$B$10:$C$12,2,FALSE)))&lt;3,"BAJO",IF((VLOOKUP(D49,'Tabla 2-3-4-5'!$B$10:$C$12,2,FALSE)*(VLOOKUP(E49,'Tabla 2-3-4-5'!$B$10:$C$12,2,FALSE)))&gt;5,"ALTO","MEDIO"))," ")</f>
        <v xml:space="preserve"> </v>
      </c>
      <c r="G49" s="105"/>
      <c r="H49" s="105"/>
      <c r="I49" s="105"/>
      <c r="J49" s="105"/>
      <c r="K49" s="105"/>
      <c r="L49" s="105"/>
      <c r="M49" s="105"/>
      <c r="N49" s="105"/>
      <c r="O49" s="104"/>
      <c r="P49" s="106"/>
      <c r="Q49" s="107"/>
    </row>
    <row r="50" spans="1:17" ht="35.25" customHeight="1" x14ac:dyDescent="0.3">
      <c r="A50" s="21" t="str">
        <f>'Matriz Nº1 Identificación'!A50</f>
        <v>5. 5</v>
      </c>
      <c r="B50" s="21" t="str">
        <f>IF('Matriz Nº3 Evaluación'!J50="Administrar",'Matriz Nº3 Evaluación'!B50,"No administrar")</f>
        <v>No administrar</v>
      </c>
      <c r="C50" s="105"/>
      <c r="D50" s="101"/>
      <c r="E50" s="101"/>
      <c r="F50" s="4" t="str">
        <f>IFERROR(+IF((VLOOKUP(D50,'Tabla 2-3-4-5'!$B$10:$C$12,2,FALSE)*(VLOOKUP(E50,'Tabla 2-3-4-5'!$B$10:$C$12,2,FALSE)))&lt;3,"BAJO",IF((VLOOKUP(D50,'Tabla 2-3-4-5'!$B$10:$C$12,2,FALSE)*(VLOOKUP(E50,'Tabla 2-3-4-5'!$B$10:$C$12,2,FALSE)))&gt;5,"ALTO","MEDIO"))," ")</f>
        <v xml:space="preserve"> </v>
      </c>
      <c r="G50" s="105"/>
      <c r="H50" s="105"/>
      <c r="I50" s="105"/>
      <c r="J50" s="105"/>
      <c r="K50" s="105"/>
      <c r="L50" s="105"/>
      <c r="M50" s="105"/>
      <c r="N50" s="105"/>
      <c r="O50" s="104"/>
      <c r="P50" s="106"/>
      <c r="Q50" s="107"/>
    </row>
    <row r="51" spans="1:17" ht="35.25" customHeight="1" x14ac:dyDescent="0.3">
      <c r="A51" s="21" t="str">
        <f>'Matriz Nº1 Identificación'!A51</f>
        <v>5. 6</v>
      </c>
      <c r="B51" s="21" t="str">
        <f>IF('Matriz Nº3 Evaluación'!J51="Administrar",'Matriz Nº3 Evaluación'!B51,"No administrar")</f>
        <v>No administrar</v>
      </c>
      <c r="C51" s="105"/>
      <c r="D51" s="101"/>
      <c r="E51" s="101"/>
      <c r="F51" s="4" t="str">
        <f>IFERROR(+IF((VLOOKUP(D51,'Tabla 2-3-4-5'!$B$10:$C$12,2,FALSE)*(VLOOKUP(E51,'Tabla 2-3-4-5'!$B$10:$C$12,2,FALSE)))&lt;3,"BAJO",IF((VLOOKUP(D51,'Tabla 2-3-4-5'!$B$10:$C$12,2,FALSE)*(VLOOKUP(E51,'Tabla 2-3-4-5'!$B$10:$C$12,2,FALSE)))&gt;5,"ALTO","MEDIO"))," ")</f>
        <v xml:space="preserve"> </v>
      </c>
      <c r="G51" s="105"/>
      <c r="H51" s="105"/>
      <c r="I51" s="105"/>
      <c r="J51" s="105"/>
      <c r="K51" s="105"/>
      <c r="L51" s="105"/>
      <c r="M51" s="105"/>
      <c r="N51" s="105"/>
      <c r="O51" s="104"/>
      <c r="P51" s="106"/>
      <c r="Q51" s="107"/>
    </row>
    <row r="52" spans="1:17" ht="35.25" customHeight="1" thickBot="1" x14ac:dyDescent="0.35">
      <c r="A52" s="21" t="str">
        <f>'Matriz Nº1 Identificación'!A52</f>
        <v>5. 7</v>
      </c>
      <c r="B52" s="21" t="str">
        <f>IF('Matriz Nº3 Evaluación'!J52="Administrar",'Matriz Nº3 Evaluación'!B52,"No administrar")</f>
        <v>No administrar</v>
      </c>
      <c r="C52" s="105"/>
      <c r="D52" s="101"/>
      <c r="E52" s="101"/>
      <c r="F52" s="4" t="str">
        <f>IFERROR(+IF((VLOOKUP(D52,'Tabla 2-3-4-5'!$B$10:$C$12,2,FALSE)*(VLOOKUP(E52,'Tabla 2-3-4-5'!$B$10:$C$12,2,FALSE)))&lt;3,"BAJO",IF((VLOOKUP(D52,'Tabla 2-3-4-5'!$B$10:$C$12,2,FALSE)*(VLOOKUP(E52,'Tabla 2-3-4-5'!$B$10:$C$12,2,FALSE)))&gt;5,"ALTO","MEDIO"))," ")</f>
        <v xml:space="preserve"> </v>
      </c>
      <c r="G52" s="105"/>
      <c r="H52" s="105"/>
      <c r="I52" s="105"/>
      <c r="J52" s="105"/>
      <c r="K52" s="105"/>
      <c r="L52" s="105"/>
      <c r="M52" s="105"/>
      <c r="N52" s="105"/>
      <c r="O52" s="104"/>
      <c r="P52" s="106"/>
      <c r="Q52" s="107"/>
    </row>
    <row r="53" spans="1:17" ht="33" customHeight="1" thickBot="1" x14ac:dyDescent="0.35">
      <c r="A53" s="73" t="str">
        <f>'Matriz Nº1 Identificación'!A53</f>
        <v xml:space="preserve">Objetivo Estratégico: </v>
      </c>
      <c r="B53" s="377">
        <f>'Matriz Nº1 Identificación'!B53</f>
        <v>0</v>
      </c>
      <c r="C53" s="378"/>
      <c r="D53" s="378"/>
      <c r="E53" s="378"/>
      <c r="F53" s="378"/>
      <c r="G53" s="378"/>
      <c r="H53" s="378"/>
      <c r="I53" s="378"/>
      <c r="J53" s="378"/>
      <c r="K53" s="378"/>
      <c r="L53" s="378"/>
      <c r="M53" s="378"/>
      <c r="N53" s="378"/>
      <c r="O53" s="378"/>
      <c r="P53" s="378"/>
      <c r="Q53" s="379"/>
    </row>
    <row r="54" spans="1:17" ht="24.75" customHeight="1" x14ac:dyDescent="0.3">
      <c r="A54" s="76" t="str">
        <f>'Matriz Nº1 Identificación'!A54</f>
        <v>Objetivo táctico</v>
      </c>
      <c r="B54" s="418" t="str">
        <f>'Matriz Nº1 Identificación'!B54</f>
        <v>6. Asegurar la calidad del principal insumo de producción asi como la efectividad y fiscalización del contrato en vigencia.</v>
      </c>
      <c r="C54" s="419"/>
      <c r="D54" s="419"/>
      <c r="E54" s="419"/>
      <c r="F54" s="419"/>
      <c r="G54" s="419"/>
      <c r="H54" s="419"/>
      <c r="I54" s="419"/>
      <c r="J54" s="419"/>
      <c r="K54" s="419"/>
      <c r="L54" s="419"/>
      <c r="M54" s="419"/>
      <c r="N54" s="419"/>
      <c r="O54" s="419"/>
      <c r="P54" s="419"/>
      <c r="Q54" s="420"/>
    </row>
    <row r="55" spans="1:17" ht="27.75" customHeight="1" x14ac:dyDescent="0.3">
      <c r="A55" s="21" t="str">
        <f>'Matriz Nº1 Identificación'!A55</f>
        <v>6. 1</v>
      </c>
      <c r="B55" s="21" t="str">
        <f>IF('Matriz Nº3 Evaluación'!J55="Administrar",'Matriz Nº3 Evaluación'!B55,"No administrar")</f>
        <v>No administrar</v>
      </c>
      <c r="C55" s="105"/>
      <c r="D55" s="101"/>
      <c r="E55" s="101"/>
      <c r="F55" s="4" t="str">
        <f>IFERROR(+IF((VLOOKUP(D55,'Tabla 2-3-4-5'!$B$10:$C$12,2,FALSE)*(VLOOKUP(E55,'Tabla 2-3-4-5'!$B$10:$C$12,2,FALSE)))&lt;3,"BAJO",IF((VLOOKUP(D55,'Tabla 2-3-4-5'!$B$10:$C$12,2,FALSE)*(VLOOKUP(E55,'Tabla 2-3-4-5'!$B$10:$C$12,2,FALSE)))&gt;5,"ALTO","MEDIO"))," ")</f>
        <v xml:space="preserve"> </v>
      </c>
      <c r="G55" s="105"/>
      <c r="H55" s="105"/>
      <c r="I55" s="105"/>
      <c r="J55" s="105"/>
      <c r="K55" s="105"/>
      <c r="L55" s="105"/>
      <c r="M55" s="105"/>
      <c r="N55" s="105"/>
      <c r="O55" s="104"/>
      <c r="P55" s="106"/>
      <c r="Q55" s="107"/>
    </row>
    <row r="56" spans="1:17" ht="31.5" customHeight="1" x14ac:dyDescent="0.3">
      <c r="A56" s="21" t="str">
        <f>'Matriz Nº1 Identificación'!A56</f>
        <v>6. 2</v>
      </c>
      <c r="B56" s="21" t="str">
        <f>IF('Matriz Nº3 Evaluación'!J56="Administrar",'Matriz Nº3 Evaluación'!B56,"No administrar")</f>
        <v>No administrar</v>
      </c>
      <c r="C56" s="105"/>
      <c r="D56" s="101"/>
      <c r="E56" s="101"/>
      <c r="F56" s="4" t="str">
        <f>IFERROR(+IF((VLOOKUP(D56,'Tabla 2-3-4-5'!$B$10:$C$12,2,FALSE)*(VLOOKUP(E56,'Tabla 2-3-4-5'!$B$10:$C$12,2,FALSE)))&lt;3,"BAJO",IF((VLOOKUP(D56,'Tabla 2-3-4-5'!$B$10:$C$12,2,FALSE)*(VLOOKUP(E56,'Tabla 2-3-4-5'!$B$10:$C$12,2,FALSE)))&gt;5,"ALTO","MEDIO"))," ")</f>
        <v xml:space="preserve"> </v>
      </c>
      <c r="G56" s="105"/>
      <c r="H56" s="105"/>
      <c r="I56" s="105"/>
      <c r="J56" s="105"/>
      <c r="K56" s="105"/>
      <c r="L56" s="105"/>
      <c r="M56" s="105"/>
      <c r="N56" s="105"/>
      <c r="O56" s="104"/>
      <c r="P56" s="106"/>
      <c r="Q56" s="107"/>
    </row>
    <row r="57" spans="1:17" ht="29.25" customHeight="1" x14ac:dyDescent="0.3">
      <c r="A57" s="21" t="str">
        <f>'Matriz Nº1 Identificación'!A57</f>
        <v>6. 3</v>
      </c>
      <c r="B57" s="21" t="str">
        <f>IF('Matriz Nº3 Evaluación'!J57="Administrar",'Matriz Nº3 Evaluación'!B57,"No administrar")</f>
        <v>No administrar</v>
      </c>
      <c r="C57" s="105"/>
      <c r="D57" s="101"/>
      <c r="E57" s="101"/>
      <c r="F57" s="4" t="str">
        <f>IFERROR(+IF((VLOOKUP(D57,'Tabla 2-3-4-5'!$B$10:$C$12,2,FALSE)*(VLOOKUP(E57,'Tabla 2-3-4-5'!$B$10:$C$12,2,FALSE)))&lt;3,"BAJO",IF((VLOOKUP(D57,'Tabla 2-3-4-5'!$B$10:$C$12,2,FALSE)*(VLOOKUP(E57,'Tabla 2-3-4-5'!$B$10:$C$12,2,FALSE)))&gt;5,"ALTO","MEDIO"))," ")</f>
        <v xml:space="preserve"> </v>
      </c>
      <c r="G57" s="105"/>
      <c r="H57" s="105"/>
      <c r="I57" s="105"/>
      <c r="J57" s="105"/>
      <c r="K57" s="105"/>
      <c r="L57" s="105"/>
      <c r="M57" s="105"/>
      <c r="N57" s="105"/>
      <c r="O57" s="104"/>
      <c r="P57" s="106"/>
      <c r="Q57" s="107"/>
    </row>
    <row r="58" spans="1:17" ht="35.25" customHeight="1" x14ac:dyDescent="0.3">
      <c r="A58" s="21" t="str">
        <f>'Matriz Nº1 Identificación'!A58</f>
        <v>6. 4</v>
      </c>
      <c r="B58" s="21" t="str">
        <f>IF('Matriz Nº3 Evaluación'!J58="Administrar",'Matriz Nº3 Evaluación'!B58,"No administrar")</f>
        <v>No administrar</v>
      </c>
      <c r="C58" s="105"/>
      <c r="D58" s="101"/>
      <c r="E58" s="101"/>
      <c r="F58" s="4" t="str">
        <f>IFERROR(+IF((VLOOKUP(D58,'Tabla 2-3-4-5'!$B$10:$C$12,2,FALSE)*(VLOOKUP(E58,'Tabla 2-3-4-5'!$B$10:$C$12,2,FALSE)))&lt;3,"BAJO",IF((VLOOKUP(D58,'Tabla 2-3-4-5'!$B$10:$C$12,2,FALSE)*(VLOOKUP(E58,'Tabla 2-3-4-5'!$B$10:$C$12,2,FALSE)))&gt;5,"ALTO","MEDIO"))," ")</f>
        <v xml:space="preserve"> </v>
      </c>
      <c r="G58" s="105"/>
      <c r="H58" s="105"/>
      <c r="I58" s="105"/>
      <c r="J58" s="105"/>
      <c r="K58" s="105"/>
      <c r="L58" s="105"/>
      <c r="M58" s="105"/>
      <c r="N58" s="105"/>
      <c r="O58" s="104"/>
      <c r="P58" s="106"/>
      <c r="Q58" s="107"/>
    </row>
    <row r="59" spans="1:17" ht="35.25" customHeight="1" x14ac:dyDescent="0.3">
      <c r="A59" s="21" t="str">
        <f>'Matriz Nº1 Identificación'!A59</f>
        <v>6. 5</v>
      </c>
      <c r="B59" s="21" t="str">
        <f>IF('Matriz Nº3 Evaluación'!J59="Administrar",'Matriz Nº3 Evaluación'!B59,"No administrar")</f>
        <v>No administrar</v>
      </c>
      <c r="C59" s="105"/>
      <c r="D59" s="101"/>
      <c r="E59" s="101"/>
      <c r="F59" s="4" t="str">
        <f>IFERROR(+IF((VLOOKUP(D59,'Tabla 2-3-4-5'!$B$10:$C$12,2,FALSE)*(VLOOKUP(E59,'Tabla 2-3-4-5'!$B$10:$C$12,2,FALSE)))&lt;3,"BAJO",IF((VLOOKUP(D59,'Tabla 2-3-4-5'!$B$10:$C$12,2,FALSE)*(VLOOKUP(E59,'Tabla 2-3-4-5'!$B$10:$C$12,2,FALSE)))&gt;5,"ALTO","MEDIO"))," ")</f>
        <v xml:space="preserve"> </v>
      </c>
      <c r="G59" s="105"/>
      <c r="H59" s="105"/>
      <c r="I59" s="105"/>
      <c r="J59" s="105"/>
      <c r="K59" s="105"/>
      <c r="L59" s="105"/>
      <c r="M59" s="105"/>
      <c r="N59" s="105"/>
      <c r="O59" s="104"/>
      <c r="P59" s="106"/>
      <c r="Q59" s="107"/>
    </row>
    <row r="60" spans="1:17" ht="35.25" customHeight="1" x14ac:dyDescent="0.3">
      <c r="A60" s="21" t="str">
        <f>'Matriz Nº1 Identificación'!A60</f>
        <v>6. 6</v>
      </c>
      <c r="B60" s="21" t="str">
        <f>IF('Matriz Nº3 Evaluación'!J60="Administrar",'Matriz Nº3 Evaluación'!B60,"No administrar")</f>
        <v>No administrar</v>
      </c>
      <c r="C60" s="105"/>
      <c r="D60" s="101"/>
      <c r="E60" s="101"/>
      <c r="F60" s="4" t="str">
        <f>IFERROR(+IF((VLOOKUP(D60,'Tabla 2-3-4-5'!$B$10:$C$12,2,FALSE)*(VLOOKUP(E60,'Tabla 2-3-4-5'!$B$10:$C$12,2,FALSE)))&lt;3,"BAJO",IF((VLOOKUP(D60,'Tabla 2-3-4-5'!$B$10:$C$12,2,FALSE)*(VLOOKUP(E60,'Tabla 2-3-4-5'!$B$10:$C$12,2,FALSE)))&gt;5,"ALTO","MEDIO"))," ")</f>
        <v xml:space="preserve"> </v>
      </c>
      <c r="G60" s="105"/>
      <c r="H60" s="105"/>
      <c r="I60" s="105"/>
      <c r="J60" s="105"/>
      <c r="K60" s="105"/>
      <c r="L60" s="105"/>
      <c r="M60" s="105"/>
      <c r="N60" s="105"/>
      <c r="O60" s="104"/>
      <c r="P60" s="106"/>
      <c r="Q60" s="107"/>
    </row>
    <row r="61" spans="1:17" ht="35.25" customHeight="1" thickBot="1" x14ac:dyDescent="0.35">
      <c r="A61" s="21" t="str">
        <f>'Matriz Nº1 Identificación'!A61</f>
        <v>6. 7</v>
      </c>
      <c r="B61" s="21" t="str">
        <f>IF('Matriz Nº3 Evaluación'!J61="Administrar",'Matriz Nº3 Evaluación'!B61,"No administrar")</f>
        <v>No administrar</v>
      </c>
      <c r="C61" s="105"/>
      <c r="D61" s="101"/>
      <c r="E61" s="101"/>
      <c r="F61" s="4" t="str">
        <f>IFERROR(+IF((VLOOKUP(D61,'Tabla 2-3-4-5'!$B$10:$C$12,2,FALSE)*(VLOOKUP(E61,'Tabla 2-3-4-5'!$B$10:$C$12,2,FALSE)))&lt;3,"BAJO",IF((VLOOKUP(D61,'Tabla 2-3-4-5'!$B$10:$C$12,2,FALSE)*(VLOOKUP(E61,'Tabla 2-3-4-5'!$B$10:$C$12,2,FALSE)))&gt;5,"ALTO","MEDIO"))," ")</f>
        <v xml:space="preserve"> </v>
      </c>
      <c r="G61" s="105"/>
      <c r="H61" s="105"/>
      <c r="I61" s="105"/>
      <c r="J61" s="105"/>
      <c r="K61" s="105"/>
      <c r="L61" s="105"/>
      <c r="M61" s="105"/>
      <c r="N61" s="105"/>
      <c r="O61" s="104"/>
      <c r="P61" s="106"/>
      <c r="Q61" s="107"/>
    </row>
    <row r="62" spans="1:17" ht="33" customHeight="1" thickBot="1" x14ac:dyDescent="0.35">
      <c r="A62" s="73" t="str">
        <f>'Matriz Nº1 Identificación'!A62</f>
        <v xml:space="preserve">Objetivo Estratégico: </v>
      </c>
      <c r="B62" s="377">
        <f>'Matriz Nº1 Identificación'!B62</f>
        <v>0</v>
      </c>
      <c r="C62" s="378"/>
      <c r="D62" s="378"/>
      <c r="E62" s="378"/>
      <c r="F62" s="378"/>
      <c r="G62" s="378"/>
      <c r="H62" s="378"/>
      <c r="I62" s="378"/>
      <c r="J62" s="378"/>
      <c r="K62" s="378"/>
      <c r="L62" s="378"/>
      <c r="M62" s="378"/>
      <c r="N62" s="378"/>
      <c r="O62" s="378"/>
      <c r="P62" s="378"/>
      <c r="Q62" s="379"/>
    </row>
    <row r="63" spans="1:17" ht="24.75" customHeight="1" x14ac:dyDescent="0.3">
      <c r="A63" s="76" t="str">
        <f>'Matriz Nº1 Identificación'!A63</f>
        <v>Objetivo táctico</v>
      </c>
      <c r="B63" s="418" t="str">
        <f>'Matriz Nº1 Identificación'!B63</f>
        <v>7.  Brindar al personal las condiciones de salud ocupacional y seguridad requeridas para el desempeño de sus funciones.</v>
      </c>
      <c r="C63" s="419"/>
      <c r="D63" s="419"/>
      <c r="E63" s="419"/>
      <c r="F63" s="419"/>
      <c r="G63" s="419"/>
      <c r="H63" s="419"/>
      <c r="I63" s="419"/>
      <c r="J63" s="419"/>
      <c r="K63" s="419"/>
      <c r="L63" s="419"/>
      <c r="M63" s="419"/>
      <c r="N63" s="419"/>
      <c r="O63" s="419"/>
      <c r="P63" s="419"/>
      <c r="Q63" s="420"/>
    </row>
    <row r="64" spans="1:17" ht="27.75" customHeight="1" x14ac:dyDescent="0.3">
      <c r="A64" s="21" t="str">
        <f>'Matriz Nº1 Identificación'!A64</f>
        <v>7. 1</v>
      </c>
      <c r="B64" s="21" t="str">
        <f>IF('Matriz Nº3 Evaluación'!J64="Administrar",'Matriz Nº3 Evaluación'!B64,"No administrar")</f>
        <v>No administrar</v>
      </c>
      <c r="C64" s="105"/>
      <c r="D64" s="101"/>
      <c r="E64" s="101"/>
      <c r="F64" s="4" t="str">
        <f>IFERROR(+IF((VLOOKUP(D64,'Tabla 2-3-4-5'!$B$10:$C$12,2,FALSE)*(VLOOKUP(E64,'Tabla 2-3-4-5'!$B$10:$C$12,2,FALSE)))&lt;3,"BAJO",IF((VLOOKUP(D64,'Tabla 2-3-4-5'!$B$10:$C$12,2,FALSE)*(VLOOKUP(E64,'Tabla 2-3-4-5'!$B$10:$C$12,2,FALSE)))&gt;5,"ALTO","MEDIO"))," ")</f>
        <v xml:space="preserve"> </v>
      </c>
      <c r="G64" s="105"/>
      <c r="H64" s="105"/>
      <c r="I64" s="105"/>
      <c r="J64" s="105"/>
      <c r="K64" s="105"/>
      <c r="L64" s="105"/>
      <c r="M64" s="105"/>
      <c r="N64" s="105"/>
      <c r="O64" s="104"/>
      <c r="P64" s="106"/>
      <c r="Q64" s="107"/>
    </row>
    <row r="65" spans="1:17" ht="31.5" customHeight="1" x14ac:dyDescent="0.3">
      <c r="A65" s="21" t="str">
        <f>'Matriz Nº1 Identificación'!A65</f>
        <v>7. 2</v>
      </c>
      <c r="B65" s="21" t="str">
        <f>IF('Matriz Nº3 Evaluación'!J65="Administrar",'Matriz Nº3 Evaluación'!B65,"No administrar")</f>
        <v>No administrar</v>
      </c>
      <c r="C65" s="105"/>
      <c r="D65" s="101"/>
      <c r="E65" s="101"/>
      <c r="F65" s="4" t="str">
        <f>IFERROR(+IF((VLOOKUP(D65,'Tabla 2-3-4-5'!$B$10:$C$12,2,FALSE)*(VLOOKUP(E65,'Tabla 2-3-4-5'!$B$10:$C$12,2,FALSE)))&lt;3,"BAJO",IF((VLOOKUP(D65,'Tabla 2-3-4-5'!$B$10:$C$12,2,FALSE)*(VLOOKUP(E65,'Tabla 2-3-4-5'!$B$10:$C$12,2,FALSE)))&gt;5,"ALTO","MEDIO"))," ")</f>
        <v xml:space="preserve"> </v>
      </c>
      <c r="G65" s="105"/>
      <c r="H65" s="105"/>
      <c r="I65" s="105"/>
      <c r="J65" s="105"/>
      <c r="K65" s="105"/>
      <c r="L65" s="105"/>
      <c r="M65" s="105"/>
      <c r="N65" s="105"/>
      <c r="O65" s="104"/>
      <c r="P65" s="106"/>
      <c r="Q65" s="107"/>
    </row>
    <row r="66" spans="1:17" ht="29.25" customHeight="1" x14ac:dyDescent="0.3">
      <c r="A66" s="21" t="str">
        <f>'Matriz Nº1 Identificación'!A66</f>
        <v>7. 3</v>
      </c>
      <c r="B66" s="21" t="str">
        <f>IF('Matriz Nº3 Evaluación'!J66="Administrar",'Matriz Nº3 Evaluación'!B66,"No administrar")</f>
        <v>No administrar</v>
      </c>
      <c r="C66" s="105"/>
      <c r="D66" s="101"/>
      <c r="E66" s="101"/>
      <c r="F66" s="4" t="str">
        <f>IFERROR(+IF((VLOOKUP(D66,'Tabla 2-3-4-5'!$B$10:$C$12,2,FALSE)*(VLOOKUP(E66,'Tabla 2-3-4-5'!$B$10:$C$12,2,FALSE)))&lt;3,"BAJO",IF((VLOOKUP(D66,'Tabla 2-3-4-5'!$B$10:$C$12,2,FALSE)*(VLOOKUP(E66,'Tabla 2-3-4-5'!$B$10:$C$12,2,FALSE)))&gt;5,"ALTO","MEDIO"))," ")</f>
        <v xml:space="preserve"> </v>
      </c>
      <c r="G66" s="105"/>
      <c r="H66" s="105"/>
      <c r="I66" s="105"/>
      <c r="J66" s="105"/>
      <c r="K66" s="105"/>
      <c r="L66" s="105"/>
      <c r="M66" s="105"/>
      <c r="N66" s="105"/>
      <c r="O66" s="104"/>
      <c r="P66" s="106"/>
      <c r="Q66" s="107"/>
    </row>
    <row r="67" spans="1:17" ht="35.25" customHeight="1" x14ac:dyDescent="0.3">
      <c r="A67" s="21" t="str">
        <f>'Matriz Nº1 Identificación'!A67</f>
        <v>7. 4</v>
      </c>
      <c r="B67" s="21" t="str">
        <f>IF('Matriz Nº3 Evaluación'!J67="Administrar",'Matriz Nº3 Evaluación'!B67,"No administrar")</f>
        <v>No administrar</v>
      </c>
      <c r="C67" s="105"/>
      <c r="D67" s="101"/>
      <c r="E67" s="101"/>
      <c r="F67" s="4" t="str">
        <f>IFERROR(+IF((VLOOKUP(D67,'Tabla 2-3-4-5'!$B$10:$C$12,2,FALSE)*(VLOOKUP(E67,'Tabla 2-3-4-5'!$B$10:$C$12,2,FALSE)))&lt;3,"BAJO",IF((VLOOKUP(D67,'Tabla 2-3-4-5'!$B$10:$C$12,2,FALSE)*(VLOOKUP(E67,'Tabla 2-3-4-5'!$B$10:$C$12,2,FALSE)))&gt;5,"ALTO","MEDIO"))," ")</f>
        <v xml:space="preserve"> </v>
      </c>
      <c r="G67" s="105"/>
      <c r="H67" s="105"/>
      <c r="I67" s="105"/>
      <c r="J67" s="105"/>
      <c r="K67" s="105"/>
      <c r="L67" s="105"/>
      <c r="M67" s="105"/>
      <c r="N67" s="105"/>
      <c r="O67" s="104"/>
      <c r="P67" s="106"/>
      <c r="Q67" s="107"/>
    </row>
    <row r="68" spans="1:17" ht="35.25" customHeight="1" x14ac:dyDescent="0.3">
      <c r="A68" s="21" t="str">
        <f>'Matriz Nº1 Identificación'!A68</f>
        <v>7. 5</v>
      </c>
      <c r="B68" s="21" t="str">
        <f>IF('Matriz Nº3 Evaluación'!J68="Administrar",'Matriz Nº3 Evaluación'!B68,"No administrar")</f>
        <v>No administrar</v>
      </c>
      <c r="C68" s="105"/>
      <c r="D68" s="101"/>
      <c r="E68" s="101"/>
      <c r="F68" s="4" t="str">
        <f>IFERROR(+IF((VLOOKUP(D68,'Tabla 2-3-4-5'!$B$10:$C$12,2,FALSE)*(VLOOKUP(E68,'Tabla 2-3-4-5'!$B$10:$C$12,2,FALSE)))&lt;3,"BAJO",IF((VLOOKUP(D68,'Tabla 2-3-4-5'!$B$10:$C$12,2,FALSE)*(VLOOKUP(E68,'Tabla 2-3-4-5'!$B$10:$C$12,2,FALSE)))&gt;5,"ALTO","MEDIO"))," ")</f>
        <v xml:space="preserve"> </v>
      </c>
      <c r="G68" s="105"/>
      <c r="H68" s="105"/>
      <c r="I68" s="105"/>
      <c r="J68" s="105"/>
      <c r="K68" s="105"/>
      <c r="L68" s="105"/>
      <c r="M68" s="105"/>
      <c r="N68" s="105"/>
      <c r="O68" s="104"/>
      <c r="P68" s="106"/>
      <c r="Q68" s="107"/>
    </row>
    <row r="69" spans="1:17" ht="35.25" customHeight="1" x14ac:dyDescent="0.3">
      <c r="A69" s="21" t="str">
        <f>'Matriz Nº1 Identificación'!A69</f>
        <v>7. 6</v>
      </c>
      <c r="B69" s="21" t="str">
        <f>IF('Matriz Nº3 Evaluación'!J69="Administrar",'Matriz Nº3 Evaluación'!B69,"No administrar")</f>
        <v>No administrar</v>
      </c>
      <c r="C69" s="105"/>
      <c r="D69" s="101"/>
      <c r="E69" s="101"/>
      <c r="F69" s="4" t="str">
        <f>IFERROR(+IF((VLOOKUP(D69,'Tabla 2-3-4-5'!$B$10:$C$12,2,FALSE)*(VLOOKUP(E69,'Tabla 2-3-4-5'!$B$10:$C$12,2,FALSE)))&lt;3,"BAJO",IF((VLOOKUP(D69,'Tabla 2-3-4-5'!$B$10:$C$12,2,FALSE)*(VLOOKUP(E69,'Tabla 2-3-4-5'!$B$10:$C$12,2,FALSE)))&gt;5,"ALTO","MEDIO"))," ")</f>
        <v xml:space="preserve"> </v>
      </c>
      <c r="G69" s="105"/>
      <c r="H69" s="105"/>
      <c r="I69" s="105"/>
      <c r="J69" s="105"/>
      <c r="K69" s="105"/>
      <c r="L69" s="105"/>
      <c r="M69" s="105"/>
      <c r="N69" s="105"/>
      <c r="O69" s="104"/>
      <c r="P69" s="106"/>
      <c r="Q69" s="107"/>
    </row>
    <row r="70" spans="1:17" ht="35.25" customHeight="1" thickBot="1" x14ac:dyDescent="0.35">
      <c r="A70" s="21" t="str">
        <f>'Matriz Nº1 Identificación'!A70</f>
        <v>7. 7</v>
      </c>
      <c r="B70" s="21" t="str">
        <f>IF('Matriz Nº3 Evaluación'!J70="Administrar",'Matriz Nº3 Evaluación'!B70,"No administrar")</f>
        <v>No administrar</v>
      </c>
      <c r="C70" s="105"/>
      <c r="D70" s="101"/>
      <c r="E70" s="101"/>
      <c r="F70" s="4" t="str">
        <f>IFERROR(+IF((VLOOKUP(D70,'Tabla 2-3-4-5'!$B$10:$C$12,2,FALSE)*(VLOOKUP(E70,'Tabla 2-3-4-5'!$B$10:$C$12,2,FALSE)))&lt;3,"BAJO",IF((VLOOKUP(D70,'Tabla 2-3-4-5'!$B$10:$C$12,2,FALSE)*(VLOOKUP(E70,'Tabla 2-3-4-5'!$B$10:$C$12,2,FALSE)))&gt;5,"ALTO","MEDIO"))," ")</f>
        <v xml:space="preserve"> </v>
      </c>
      <c r="G70" s="105"/>
      <c r="H70" s="105"/>
      <c r="I70" s="105"/>
      <c r="J70" s="105"/>
      <c r="K70" s="105"/>
      <c r="L70" s="105"/>
      <c r="M70" s="105"/>
      <c r="N70" s="105"/>
      <c r="O70" s="104"/>
      <c r="P70" s="106"/>
      <c r="Q70" s="107"/>
    </row>
    <row r="71" spans="1:17" ht="33" customHeight="1" thickBot="1" x14ac:dyDescent="0.35">
      <c r="A71" s="73" t="str">
        <f>'Matriz Nº1 Identificación'!A71</f>
        <v xml:space="preserve">Objetivo Estratégico: </v>
      </c>
      <c r="B71" s="377">
        <f>'Matriz Nº1 Identificación'!B71</f>
        <v>0</v>
      </c>
      <c r="C71" s="378"/>
      <c r="D71" s="378"/>
      <c r="E71" s="378"/>
      <c r="F71" s="378"/>
      <c r="G71" s="378"/>
      <c r="H71" s="378"/>
      <c r="I71" s="378"/>
      <c r="J71" s="378"/>
      <c r="K71" s="378"/>
      <c r="L71" s="378"/>
      <c r="M71" s="378"/>
      <c r="N71" s="378"/>
      <c r="O71" s="378"/>
      <c r="P71" s="378"/>
      <c r="Q71" s="379"/>
    </row>
    <row r="72" spans="1:17" ht="24.75" customHeight="1" x14ac:dyDescent="0.3">
      <c r="A72" s="76" t="str">
        <f>'Matriz Nº1 Identificación'!A72</f>
        <v>Objetivo táctico</v>
      </c>
      <c r="B72" s="418" t="str">
        <f>'Matriz Nº1 Identificación'!B72</f>
        <v xml:space="preserve">8. Contar con un sistema de producción de Diarios Oficiales que facilite el desarrollo eficiente de los servicios de publicación. </v>
      </c>
      <c r="C72" s="419"/>
      <c r="D72" s="419"/>
      <c r="E72" s="419"/>
      <c r="F72" s="419"/>
      <c r="G72" s="419"/>
      <c r="H72" s="419"/>
      <c r="I72" s="419"/>
      <c r="J72" s="419"/>
      <c r="K72" s="419"/>
      <c r="L72" s="419"/>
      <c r="M72" s="419"/>
      <c r="N72" s="419"/>
      <c r="O72" s="419"/>
      <c r="P72" s="419"/>
      <c r="Q72" s="420"/>
    </row>
    <row r="73" spans="1:17" ht="27.75" customHeight="1" x14ac:dyDescent="0.3">
      <c r="A73" s="21" t="str">
        <f>'Matriz Nº1 Identificación'!A73</f>
        <v>8. 1</v>
      </c>
      <c r="B73" s="21" t="str">
        <f>IF('Matriz Nº3 Evaluación'!J73="Administrar",'Matriz Nº3 Evaluación'!B73,"No administrar")</f>
        <v>No administrar</v>
      </c>
      <c r="C73" s="105"/>
      <c r="D73" s="101"/>
      <c r="E73" s="101"/>
      <c r="F73" s="4" t="str">
        <f>IFERROR(+IF((VLOOKUP(D73,'Tabla 2-3-4-5'!$B$10:$C$12,2,FALSE)*(VLOOKUP(E73,'Tabla 2-3-4-5'!$B$10:$C$12,2,FALSE)))&lt;3,"BAJO",IF((VLOOKUP(D73,'Tabla 2-3-4-5'!$B$10:$C$12,2,FALSE)*(VLOOKUP(E73,'Tabla 2-3-4-5'!$B$10:$C$12,2,FALSE)))&gt;5,"ALTO","MEDIO"))," ")</f>
        <v xml:space="preserve"> </v>
      </c>
      <c r="G73" s="105"/>
      <c r="H73" s="105"/>
      <c r="I73" s="105"/>
      <c r="J73" s="105"/>
      <c r="K73" s="105"/>
      <c r="L73" s="105"/>
      <c r="M73" s="105"/>
      <c r="N73" s="105"/>
      <c r="O73" s="104"/>
      <c r="P73" s="106"/>
      <c r="Q73" s="107"/>
    </row>
    <row r="74" spans="1:17" ht="31.5" customHeight="1" x14ac:dyDescent="0.3">
      <c r="A74" s="21" t="str">
        <f>'Matriz Nº1 Identificación'!A74</f>
        <v>8. 2</v>
      </c>
      <c r="B74" s="21" t="str">
        <f>IF('Matriz Nº3 Evaluación'!J74="Administrar",'Matriz Nº3 Evaluación'!B74,"No administrar")</f>
        <v>No administrar</v>
      </c>
      <c r="C74" s="105"/>
      <c r="D74" s="101"/>
      <c r="E74" s="101"/>
      <c r="F74" s="4" t="str">
        <f>IFERROR(+IF((VLOOKUP(D74,'Tabla 2-3-4-5'!$B$10:$C$12,2,FALSE)*(VLOOKUP(E74,'Tabla 2-3-4-5'!$B$10:$C$12,2,FALSE)))&lt;3,"BAJO",IF((VLOOKUP(D74,'Tabla 2-3-4-5'!$B$10:$C$12,2,FALSE)*(VLOOKUP(E74,'Tabla 2-3-4-5'!$B$10:$C$12,2,FALSE)))&gt;5,"ALTO","MEDIO"))," ")</f>
        <v xml:space="preserve"> </v>
      </c>
      <c r="G74" s="105"/>
      <c r="H74" s="105"/>
      <c r="I74" s="105"/>
      <c r="J74" s="105"/>
      <c r="K74" s="105"/>
      <c r="L74" s="105"/>
      <c r="M74" s="105"/>
      <c r="N74" s="105"/>
      <c r="O74" s="104"/>
      <c r="P74" s="106"/>
      <c r="Q74" s="107"/>
    </row>
    <row r="75" spans="1:17" ht="29.25" customHeight="1" x14ac:dyDescent="0.3">
      <c r="A75" s="21" t="str">
        <f>'Matriz Nº1 Identificación'!A75</f>
        <v>8. 3</v>
      </c>
      <c r="B75" s="21" t="str">
        <f>IF('Matriz Nº3 Evaluación'!J75="Administrar",'Matriz Nº3 Evaluación'!B75,"No administrar")</f>
        <v>No administrar</v>
      </c>
      <c r="C75" s="105"/>
      <c r="D75" s="101"/>
      <c r="E75" s="101"/>
      <c r="F75" s="4" t="str">
        <f>IFERROR(+IF((VLOOKUP(D75,'Tabla 2-3-4-5'!$B$10:$C$12,2,FALSE)*(VLOOKUP(E75,'Tabla 2-3-4-5'!$B$10:$C$12,2,FALSE)))&lt;3,"BAJO",IF((VLOOKUP(D75,'Tabla 2-3-4-5'!$B$10:$C$12,2,FALSE)*(VLOOKUP(E75,'Tabla 2-3-4-5'!$B$10:$C$12,2,FALSE)))&gt;5,"ALTO","MEDIO"))," ")</f>
        <v xml:space="preserve"> </v>
      </c>
      <c r="G75" s="105"/>
      <c r="H75" s="105"/>
      <c r="I75" s="105"/>
      <c r="J75" s="105"/>
      <c r="K75" s="105"/>
      <c r="L75" s="105"/>
      <c r="M75" s="105"/>
      <c r="N75" s="105"/>
      <c r="O75" s="104"/>
      <c r="P75" s="106"/>
      <c r="Q75" s="107"/>
    </row>
    <row r="76" spans="1:17" ht="35.25" customHeight="1" x14ac:dyDescent="0.3">
      <c r="A76" s="21" t="str">
        <f>'Matriz Nº1 Identificación'!A76</f>
        <v>8. 4</v>
      </c>
      <c r="B76" s="21" t="str">
        <f>IF('Matriz Nº3 Evaluación'!J76="Administrar",'Matriz Nº3 Evaluación'!B76,"No administrar")</f>
        <v>No administrar</v>
      </c>
      <c r="C76" s="105"/>
      <c r="D76" s="101"/>
      <c r="E76" s="101"/>
      <c r="F76" s="4" t="str">
        <f>IFERROR(+IF((VLOOKUP(D76,'Tabla 2-3-4-5'!$B$10:$C$12,2,FALSE)*(VLOOKUP(E76,'Tabla 2-3-4-5'!$B$10:$C$12,2,FALSE)))&lt;3,"BAJO",IF((VLOOKUP(D76,'Tabla 2-3-4-5'!$B$10:$C$12,2,FALSE)*(VLOOKUP(E76,'Tabla 2-3-4-5'!$B$10:$C$12,2,FALSE)))&gt;5,"ALTO","MEDIO"))," ")</f>
        <v xml:space="preserve"> </v>
      </c>
      <c r="G76" s="105"/>
      <c r="H76" s="105"/>
      <c r="I76" s="105"/>
      <c r="J76" s="105"/>
      <c r="K76" s="105"/>
      <c r="L76" s="105"/>
      <c r="M76" s="105"/>
      <c r="N76" s="105"/>
      <c r="O76" s="104"/>
      <c r="P76" s="106"/>
      <c r="Q76" s="107"/>
    </row>
    <row r="77" spans="1:17" ht="35.25" customHeight="1" x14ac:dyDescent="0.3">
      <c r="A77" s="21" t="str">
        <f>'Matriz Nº1 Identificación'!A77</f>
        <v>8. 5</v>
      </c>
      <c r="B77" s="21" t="str">
        <f>IF('Matriz Nº3 Evaluación'!J77="Administrar",'Matriz Nº3 Evaluación'!B77,"No administrar")</f>
        <v>No administrar</v>
      </c>
      <c r="C77" s="105"/>
      <c r="D77" s="101"/>
      <c r="E77" s="101"/>
      <c r="F77" s="4" t="str">
        <f>IFERROR(+IF((VLOOKUP(D77,'Tabla 2-3-4-5'!$B$10:$C$12,2,FALSE)*(VLOOKUP(E77,'Tabla 2-3-4-5'!$B$10:$C$12,2,FALSE)))&lt;3,"BAJO",IF((VLOOKUP(D77,'Tabla 2-3-4-5'!$B$10:$C$12,2,FALSE)*(VLOOKUP(E77,'Tabla 2-3-4-5'!$B$10:$C$12,2,FALSE)))&gt;5,"ALTO","MEDIO"))," ")</f>
        <v xml:space="preserve"> </v>
      </c>
      <c r="G77" s="105"/>
      <c r="H77" s="105"/>
      <c r="I77" s="105"/>
      <c r="J77" s="105"/>
      <c r="K77" s="105"/>
      <c r="L77" s="105"/>
      <c r="M77" s="105"/>
      <c r="N77" s="105"/>
      <c r="O77" s="104"/>
      <c r="P77" s="106"/>
      <c r="Q77" s="107"/>
    </row>
    <row r="78" spans="1:17" ht="35.25" customHeight="1" x14ac:dyDescent="0.3">
      <c r="A78" s="21" t="str">
        <f>'Matriz Nº1 Identificación'!A78</f>
        <v>8. 6</v>
      </c>
      <c r="B78" s="21" t="str">
        <f>IF('Matriz Nº3 Evaluación'!J78="Administrar",'Matriz Nº3 Evaluación'!B78,"No administrar")</f>
        <v>No administrar</v>
      </c>
      <c r="C78" s="105"/>
      <c r="D78" s="101"/>
      <c r="E78" s="101"/>
      <c r="F78" s="4" t="str">
        <f>IFERROR(+IF((VLOOKUP(D78,'Tabla 2-3-4-5'!$B$10:$C$12,2,FALSE)*(VLOOKUP(E78,'Tabla 2-3-4-5'!$B$10:$C$12,2,FALSE)))&lt;3,"BAJO",IF((VLOOKUP(D78,'Tabla 2-3-4-5'!$B$10:$C$12,2,FALSE)*(VLOOKUP(E78,'Tabla 2-3-4-5'!$B$10:$C$12,2,FALSE)))&gt;5,"ALTO","MEDIO"))," ")</f>
        <v xml:space="preserve"> </v>
      </c>
      <c r="G78" s="105"/>
      <c r="H78" s="105"/>
      <c r="I78" s="105"/>
      <c r="J78" s="105"/>
      <c r="K78" s="105"/>
      <c r="L78" s="105"/>
      <c r="M78" s="105"/>
      <c r="N78" s="105"/>
      <c r="O78" s="104"/>
      <c r="P78" s="106"/>
      <c r="Q78" s="107"/>
    </row>
    <row r="79" spans="1:17" ht="35.25" customHeight="1" thickBot="1" x14ac:dyDescent="0.35">
      <c r="A79" s="21" t="str">
        <f>'Matriz Nº1 Identificación'!A79</f>
        <v>8. 7</v>
      </c>
      <c r="B79" s="21" t="str">
        <f>IF('Matriz Nº3 Evaluación'!J79="Administrar",'Matriz Nº3 Evaluación'!B79,"No administrar")</f>
        <v>No administrar</v>
      </c>
      <c r="C79" s="105"/>
      <c r="D79" s="101"/>
      <c r="E79" s="101"/>
      <c r="F79" s="4" t="str">
        <f>IFERROR(+IF((VLOOKUP(D79,'Tabla 2-3-4-5'!$B$10:$C$12,2,FALSE)*(VLOOKUP(E79,'Tabla 2-3-4-5'!$B$10:$C$12,2,FALSE)))&lt;3,"BAJO",IF((VLOOKUP(D79,'Tabla 2-3-4-5'!$B$10:$C$12,2,FALSE)*(VLOOKUP(E79,'Tabla 2-3-4-5'!$B$10:$C$12,2,FALSE)))&gt;5,"ALTO","MEDIO"))," ")</f>
        <v xml:space="preserve"> </v>
      </c>
      <c r="G79" s="105"/>
      <c r="H79" s="105"/>
      <c r="I79" s="105"/>
      <c r="J79" s="105"/>
      <c r="K79" s="105"/>
      <c r="L79" s="105"/>
      <c r="M79" s="105"/>
      <c r="N79" s="105"/>
      <c r="O79" s="104"/>
      <c r="P79" s="106"/>
      <c r="Q79" s="107"/>
    </row>
    <row r="80" spans="1:17" ht="33" customHeight="1" thickBot="1" x14ac:dyDescent="0.35">
      <c r="A80" s="73" t="str">
        <f>'Matriz Nº1 Identificación'!A80</f>
        <v xml:space="preserve">Objetivo Estratégico: </v>
      </c>
      <c r="B80" s="377">
        <f>'Matriz Nº1 Identificación'!B80</f>
        <v>0</v>
      </c>
      <c r="C80" s="378"/>
      <c r="D80" s="378"/>
      <c r="E80" s="378"/>
      <c r="F80" s="378"/>
      <c r="G80" s="378"/>
      <c r="H80" s="378"/>
      <c r="I80" s="378"/>
      <c r="J80" s="378"/>
      <c r="K80" s="378"/>
      <c r="L80" s="378"/>
      <c r="M80" s="378"/>
      <c r="N80" s="378"/>
      <c r="O80" s="378"/>
      <c r="P80" s="378"/>
      <c r="Q80" s="379"/>
    </row>
    <row r="81" spans="1:17" ht="24.75" customHeight="1" x14ac:dyDescent="0.3">
      <c r="A81" s="76" t="str">
        <f>'Matriz Nº1 Identificación'!A81</f>
        <v>Objetivo táctico</v>
      </c>
      <c r="B81" s="418" t="str">
        <f>'Matriz Nº1 Identificación'!B81</f>
        <v xml:space="preserve">9. Contar con una empresa que brinde los servicios de mantenimiento correctivo y preventivo para las impresoras de punto de venta y escaner del departamento de Diarios Oficiales. </v>
      </c>
      <c r="C81" s="419"/>
      <c r="D81" s="419"/>
      <c r="E81" s="419"/>
      <c r="F81" s="419"/>
      <c r="G81" s="419"/>
      <c r="H81" s="419"/>
      <c r="I81" s="419"/>
      <c r="J81" s="419"/>
      <c r="K81" s="419"/>
      <c r="L81" s="419"/>
      <c r="M81" s="419"/>
      <c r="N81" s="419"/>
      <c r="O81" s="419"/>
      <c r="P81" s="419"/>
      <c r="Q81" s="420"/>
    </row>
    <row r="82" spans="1:17" ht="27.75" customHeight="1" x14ac:dyDescent="0.3">
      <c r="A82" s="21" t="str">
        <f>'Matriz Nº1 Identificación'!A82</f>
        <v>9. 1</v>
      </c>
      <c r="B82" s="21" t="str">
        <f>IF('Matriz Nº3 Evaluación'!J82="Administrar",'Matriz Nº3 Evaluación'!B82,"No administrar")</f>
        <v>No administrar</v>
      </c>
      <c r="C82" s="105"/>
      <c r="D82" s="101"/>
      <c r="E82" s="101"/>
      <c r="F82" s="4" t="str">
        <f>IFERROR(+IF((VLOOKUP(D82,'Tabla 2-3-4-5'!$B$10:$C$12,2,FALSE)*(VLOOKUP(E82,'Tabla 2-3-4-5'!$B$10:$C$12,2,FALSE)))&lt;3,"BAJO",IF((VLOOKUP(D82,'Tabla 2-3-4-5'!$B$10:$C$12,2,FALSE)*(VLOOKUP(E82,'Tabla 2-3-4-5'!$B$10:$C$12,2,FALSE)))&gt;5,"ALTO","MEDIO"))," ")</f>
        <v xml:space="preserve"> </v>
      </c>
      <c r="G82" s="105"/>
      <c r="H82" s="105"/>
      <c r="I82" s="105"/>
      <c r="J82" s="105"/>
      <c r="K82" s="105"/>
      <c r="L82" s="105"/>
      <c r="M82" s="105"/>
      <c r="N82" s="105"/>
      <c r="O82" s="104"/>
      <c r="P82" s="106"/>
      <c r="Q82" s="107"/>
    </row>
    <row r="83" spans="1:17" ht="31.5" customHeight="1" x14ac:dyDescent="0.3">
      <c r="A83" s="21" t="str">
        <f>'Matriz Nº1 Identificación'!A83</f>
        <v>9. 2</v>
      </c>
      <c r="B83" s="21" t="str">
        <f>IF('Matriz Nº3 Evaluación'!J83="Administrar",'Matriz Nº3 Evaluación'!B83,"No administrar")</f>
        <v>No administrar</v>
      </c>
      <c r="C83" s="105"/>
      <c r="D83" s="101"/>
      <c r="E83" s="101"/>
      <c r="F83" s="4" t="str">
        <f>IFERROR(+IF((VLOOKUP(D83,'Tabla 2-3-4-5'!$B$10:$C$12,2,FALSE)*(VLOOKUP(E83,'Tabla 2-3-4-5'!$B$10:$C$12,2,FALSE)))&lt;3,"BAJO",IF((VLOOKUP(D83,'Tabla 2-3-4-5'!$B$10:$C$12,2,FALSE)*(VLOOKUP(E83,'Tabla 2-3-4-5'!$B$10:$C$12,2,FALSE)))&gt;5,"ALTO","MEDIO"))," ")</f>
        <v xml:space="preserve"> </v>
      </c>
      <c r="G83" s="105"/>
      <c r="H83" s="105"/>
      <c r="I83" s="105"/>
      <c r="J83" s="105"/>
      <c r="K83" s="105"/>
      <c r="L83" s="105"/>
      <c r="M83" s="105"/>
      <c r="N83" s="105"/>
      <c r="O83" s="104"/>
      <c r="P83" s="106"/>
      <c r="Q83" s="107"/>
    </row>
    <row r="84" spans="1:17" ht="29.25" customHeight="1" x14ac:dyDescent="0.3">
      <c r="A84" s="21" t="str">
        <f>'Matriz Nº1 Identificación'!A84</f>
        <v>9. 3</v>
      </c>
      <c r="B84" s="21" t="str">
        <f>IF('Matriz Nº3 Evaluación'!J84="Administrar",'Matriz Nº3 Evaluación'!B84,"No administrar")</f>
        <v>No administrar</v>
      </c>
      <c r="C84" s="105"/>
      <c r="D84" s="101"/>
      <c r="E84" s="101"/>
      <c r="F84" s="4" t="str">
        <f>IFERROR(+IF((VLOOKUP(D84,'Tabla 2-3-4-5'!$B$10:$C$12,2,FALSE)*(VLOOKUP(E84,'Tabla 2-3-4-5'!$B$10:$C$12,2,FALSE)))&lt;3,"BAJO",IF((VLOOKUP(D84,'Tabla 2-3-4-5'!$B$10:$C$12,2,FALSE)*(VLOOKUP(E84,'Tabla 2-3-4-5'!$B$10:$C$12,2,FALSE)))&gt;5,"ALTO","MEDIO"))," ")</f>
        <v xml:space="preserve"> </v>
      </c>
      <c r="G84" s="105"/>
      <c r="H84" s="105"/>
      <c r="I84" s="105"/>
      <c r="J84" s="105"/>
      <c r="K84" s="105"/>
      <c r="L84" s="105"/>
      <c r="M84" s="105"/>
      <c r="N84" s="105"/>
      <c r="O84" s="104"/>
      <c r="P84" s="106"/>
      <c r="Q84" s="107"/>
    </row>
    <row r="85" spans="1:17" ht="35.25" customHeight="1" x14ac:dyDescent="0.3">
      <c r="A85" s="21" t="str">
        <f>'Matriz Nº1 Identificación'!A85</f>
        <v>9. 4</v>
      </c>
      <c r="B85" s="21" t="str">
        <f>IF('Matriz Nº3 Evaluación'!J85="Administrar",'Matriz Nº3 Evaluación'!B85,"No administrar")</f>
        <v>No administrar</v>
      </c>
      <c r="C85" s="105"/>
      <c r="D85" s="101"/>
      <c r="E85" s="101"/>
      <c r="F85" s="4" t="str">
        <f>IFERROR(+IF((VLOOKUP(D85,'Tabla 2-3-4-5'!$B$10:$C$12,2,FALSE)*(VLOOKUP(E85,'Tabla 2-3-4-5'!$B$10:$C$12,2,FALSE)))&lt;3,"BAJO",IF((VLOOKUP(D85,'Tabla 2-3-4-5'!$B$10:$C$12,2,FALSE)*(VLOOKUP(E85,'Tabla 2-3-4-5'!$B$10:$C$12,2,FALSE)))&gt;5,"ALTO","MEDIO"))," ")</f>
        <v xml:space="preserve"> </v>
      </c>
      <c r="G85" s="105"/>
      <c r="H85" s="105"/>
      <c r="I85" s="105"/>
      <c r="J85" s="105"/>
      <c r="K85" s="105"/>
      <c r="L85" s="105"/>
      <c r="M85" s="105"/>
      <c r="N85" s="105"/>
      <c r="O85" s="104"/>
      <c r="P85" s="106"/>
      <c r="Q85" s="107"/>
    </row>
    <row r="86" spans="1:17" ht="35.25" customHeight="1" x14ac:dyDescent="0.3">
      <c r="A86" s="21" t="str">
        <f>'Matriz Nº1 Identificación'!A86</f>
        <v>9. 5</v>
      </c>
      <c r="B86" s="21" t="str">
        <f>IF('Matriz Nº3 Evaluación'!J86="Administrar",'Matriz Nº3 Evaluación'!B86,"No administrar")</f>
        <v>No administrar</v>
      </c>
      <c r="C86" s="105"/>
      <c r="D86" s="101"/>
      <c r="E86" s="101"/>
      <c r="F86" s="4" t="str">
        <f>IFERROR(+IF((VLOOKUP(D86,'Tabla 2-3-4-5'!$B$10:$C$12,2,FALSE)*(VLOOKUP(E86,'Tabla 2-3-4-5'!$B$10:$C$12,2,FALSE)))&lt;3,"BAJO",IF((VLOOKUP(D86,'Tabla 2-3-4-5'!$B$10:$C$12,2,FALSE)*(VLOOKUP(E86,'Tabla 2-3-4-5'!$B$10:$C$12,2,FALSE)))&gt;5,"ALTO","MEDIO"))," ")</f>
        <v xml:space="preserve"> </v>
      </c>
      <c r="G86" s="105"/>
      <c r="H86" s="105"/>
      <c r="I86" s="105"/>
      <c r="J86" s="105"/>
      <c r="K86" s="105"/>
      <c r="L86" s="105"/>
      <c r="M86" s="105"/>
      <c r="N86" s="105"/>
      <c r="O86" s="104"/>
      <c r="P86" s="106"/>
      <c r="Q86" s="107"/>
    </row>
    <row r="87" spans="1:17" ht="35.25" customHeight="1" x14ac:dyDescent="0.3">
      <c r="A87" s="21" t="str">
        <f>'Matriz Nº1 Identificación'!A87</f>
        <v>9. 6</v>
      </c>
      <c r="B87" s="21" t="str">
        <f>IF('Matriz Nº3 Evaluación'!J87="Administrar",'Matriz Nº3 Evaluación'!B87,"No administrar")</f>
        <v>No administrar</v>
      </c>
      <c r="C87" s="105"/>
      <c r="D87" s="101"/>
      <c r="E87" s="101"/>
      <c r="F87" s="4" t="str">
        <f>IFERROR(+IF((VLOOKUP(D87,'Tabla 2-3-4-5'!$B$10:$C$12,2,FALSE)*(VLOOKUP(E87,'Tabla 2-3-4-5'!$B$10:$C$12,2,FALSE)))&lt;3,"BAJO",IF((VLOOKUP(D87,'Tabla 2-3-4-5'!$B$10:$C$12,2,FALSE)*(VLOOKUP(E87,'Tabla 2-3-4-5'!$B$10:$C$12,2,FALSE)))&gt;5,"ALTO","MEDIO"))," ")</f>
        <v xml:space="preserve"> </v>
      </c>
      <c r="G87" s="105"/>
      <c r="H87" s="105"/>
      <c r="I87" s="105"/>
      <c r="J87" s="105"/>
      <c r="K87" s="105"/>
      <c r="L87" s="105"/>
      <c r="M87" s="105"/>
      <c r="N87" s="105"/>
      <c r="O87" s="104"/>
      <c r="P87" s="106"/>
      <c r="Q87" s="107"/>
    </row>
    <row r="88" spans="1:17" ht="35.25" customHeight="1" thickBot="1" x14ac:dyDescent="0.35">
      <c r="A88" s="21" t="str">
        <f>'Matriz Nº1 Identificación'!A88</f>
        <v>9. 7</v>
      </c>
      <c r="B88" s="21" t="str">
        <f>IF('Matriz Nº3 Evaluación'!J88="Administrar",'Matriz Nº3 Evaluación'!B88,"No administrar")</f>
        <v>No administrar</v>
      </c>
      <c r="C88" s="105"/>
      <c r="D88" s="101"/>
      <c r="E88" s="101"/>
      <c r="F88" s="4" t="str">
        <f>IFERROR(+IF((VLOOKUP(D88,'Tabla 2-3-4-5'!$B$10:$C$12,2,FALSE)*(VLOOKUP(E88,'Tabla 2-3-4-5'!$B$10:$C$12,2,FALSE)))&lt;3,"BAJO",IF((VLOOKUP(D88,'Tabla 2-3-4-5'!$B$10:$C$12,2,FALSE)*(VLOOKUP(E88,'Tabla 2-3-4-5'!$B$10:$C$12,2,FALSE)))&gt;5,"ALTO","MEDIO"))," ")</f>
        <v xml:space="preserve"> </v>
      </c>
      <c r="G88" s="105"/>
      <c r="H88" s="105"/>
      <c r="I88" s="105"/>
      <c r="J88" s="105"/>
      <c r="K88" s="105"/>
      <c r="L88" s="105"/>
      <c r="M88" s="105"/>
      <c r="N88" s="105"/>
      <c r="O88" s="104"/>
      <c r="P88" s="106"/>
      <c r="Q88" s="107"/>
    </row>
    <row r="89" spans="1:17" ht="33" customHeight="1" thickBot="1" x14ac:dyDescent="0.35">
      <c r="A89" s="73" t="str">
        <f>'Matriz Nº1 Identificación'!A89</f>
        <v xml:space="preserve">Objetivo Estratégico: </v>
      </c>
      <c r="B89" s="377">
        <f>'Matriz Nº1 Identificación'!B89</f>
        <v>0</v>
      </c>
      <c r="C89" s="378"/>
      <c r="D89" s="378"/>
      <c r="E89" s="378"/>
      <c r="F89" s="378"/>
      <c r="G89" s="378"/>
      <c r="H89" s="378"/>
      <c r="I89" s="378"/>
      <c r="J89" s="378"/>
      <c r="K89" s="378"/>
      <c r="L89" s="378"/>
      <c r="M89" s="378"/>
      <c r="N89" s="378"/>
      <c r="O89" s="378"/>
      <c r="P89" s="378"/>
      <c r="Q89" s="379"/>
    </row>
    <row r="90" spans="1:17" ht="24.75" customHeight="1" x14ac:dyDescent="0.3">
      <c r="A90" s="76" t="str">
        <f>'Matriz Nº1 Identificación'!A90</f>
        <v>Objetivo táctico</v>
      </c>
      <c r="B90" s="418" t="str">
        <f>'Matriz Nº1 Identificación'!B90</f>
        <v xml:space="preserve">10. Dotar a los funcionarios del departamento de Diarios Oficiales con las herramientas de trabajo requeridas y según las necesidaes existentes. </v>
      </c>
      <c r="C90" s="419"/>
      <c r="D90" s="419"/>
      <c r="E90" s="419"/>
      <c r="F90" s="419"/>
      <c r="G90" s="419"/>
      <c r="H90" s="419"/>
      <c r="I90" s="419"/>
      <c r="J90" s="419"/>
      <c r="K90" s="419"/>
      <c r="L90" s="419"/>
      <c r="M90" s="419"/>
      <c r="N90" s="419"/>
      <c r="O90" s="419"/>
      <c r="P90" s="419"/>
      <c r="Q90" s="420"/>
    </row>
    <row r="91" spans="1:17" ht="27.75" customHeight="1" x14ac:dyDescent="0.3">
      <c r="A91" s="21" t="str">
        <f>'Matriz Nº1 Identificación'!A91</f>
        <v>10. 1</v>
      </c>
      <c r="B91" s="21" t="str">
        <f>IF('Matriz Nº3 Evaluación'!J91="Administrar",'Matriz Nº3 Evaluación'!B91,"No administrar")</f>
        <v>No administrar</v>
      </c>
      <c r="C91" s="105"/>
      <c r="D91" s="101"/>
      <c r="E91" s="101"/>
      <c r="F91" s="4" t="str">
        <f>IFERROR(+IF((VLOOKUP(D91,'Tabla 2-3-4-5'!$B$10:$C$12,2,FALSE)*(VLOOKUP(E91,'Tabla 2-3-4-5'!$B$10:$C$12,2,FALSE)))&lt;3,"BAJO",IF((VLOOKUP(D91,'Tabla 2-3-4-5'!$B$10:$C$12,2,FALSE)*(VLOOKUP(E91,'Tabla 2-3-4-5'!$B$10:$C$12,2,FALSE)))&gt;5,"ALTO","MEDIO"))," ")</f>
        <v xml:space="preserve"> </v>
      </c>
      <c r="G91" s="105"/>
      <c r="H91" s="105"/>
      <c r="I91" s="105"/>
      <c r="J91" s="105"/>
      <c r="K91" s="105"/>
      <c r="L91" s="105"/>
      <c r="M91" s="105"/>
      <c r="N91" s="105"/>
      <c r="O91" s="104"/>
      <c r="P91" s="106"/>
      <c r="Q91" s="107"/>
    </row>
    <row r="92" spans="1:17" ht="31.5" customHeight="1" x14ac:dyDescent="0.3">
      <c r="A92" s="21" t="str">
        <f>'Matriz Nº1 Identificación'!A92</f>
        <v>10. 2</v>
      </c>
      <c r="B92" s="21" t="str">
        <f>IF('Matriz Nº3 Evaluación'!J92="Administrar",'Matriz Nº3 Evaluación'!B92,"No administrar")</f>
        <v>No administrar</v>
      </c>
      <c r="C92" s="105"/>
      <c r="D92" s="101"/>
      <c r="E92" s="101"/>
      <c r="F92" s="4" t="str">
        <f>IFERROR(+IF((VLOOKUP(D92,'Tabla 2-3-4-5'!$B$10:$C$12,2,FALSE)*(VLOOKUP(E92,'Tabla 2-3-4-5'!$B$10:$C$12,2,FALSE)))&lt;3,"BAJO",IF((VLOOKUP(D92,'Tabla 2-3-4-5'!$B$10:$C$12,2,FALSE)*(VLOOKUP(E92,'Tabla 2-3-4-5'!$B$10:$C$12,2,FALSE)))&gt;5,"ALTO","MEDIO"))," ")</f>
        <v xml:space="preserve"> </v>
      </c>
      <c r="G92" s="105"/>
      <c r="H92" s="105"/>
      <c r="I92" s="105"/>
      <c r="J92" s="105"/>
      <c r="K92" s="105"/>
      <c r="L92" s="105"/>
      <c r="M92" s="105"/>
      <c r="N92" s="105"/>
      <c r="O92" s="104"/>
      <c r="P92" s="106"/>
      <c r="Q92" s="107"/>
    </row>
    <row r="93" spans="1:17" ht="29.25" customHeight="1" x14ac:dyDescent="0.3">
      <c r="A93" s="21" t="str">
        <f>'Matriz Nº1 Identificación'!A93</f>
        <v>10. 3</v>
      </c>
      <c r="B93" s="21" t="str">
        <f>IF('Matriz Nº3 Evaluación'!J93="Administrar",'Matriz Nº3 Evaluación'!B93,"No administrar")</f>
        <v>No administrar</v>
      </c>
      <c r="C93" s="105"/>
      <c r="D93" s="101"/>
      <c r="E93" s="101"/>
      <c r="F93" s="4" t="str">
        <f>IFERROR(+IF((VLOOKUP(D93,'Tabla 2-3-4-5'!$B$10:$C$12,2,FALSE)*(VLOOKUP(E93,'Tabla 2-3-4-5'!$B$10:$C$12,2,FALSE)))&lt;3,"BAJO",IF((VLOOKUP(D93,'Tabla 2-3-4-5'!$B$10:$C$12,2,FALSE)*(VLOOKUP(E93,'Tabla 2-3-4-5'!$B$10:$C$12,2,FALSE)))&gt;5,"ALTO","MEDIO"))," ")</f>
        <v xml:space="preserve"> </v>
      </c>
      <c r="G93" s="105"/>
      <c r="H93" s="105"/>
      <c r="I93" s="105"/>
      <c r="J93" s="105"/>
      <c r="K93" s="105"/>
      <c r="L93" s="105"/>
      <c r="M93" s="105"/>
      <c r="N93" s="105"/>
      <c r="O93" s="104"/>
      <c r="P93" s="106"/>
      <c r="Q93" s="107"/>
    </row>
    <row r="94" spans="1:17" ht="35.25" customHeight="1" x14ac:dyDescent="0.3">
      <c r="A94" s="21" t="str">
        <f>'Matriz Nº1 Identificación'!A94</f>
        <v>10. 4</v>
      </c>
      <c r="B94" s="21" t="str">
        <f>IF('Matriz Nº3 Evaluación'!J94="Administrar",'Matriz Nº3 Evaluación'!B94,"No administrar")</f>
        <v>No administrar</v>
      </c>
      <c r="C94" s="105"/>
      <c r="D94" s="101"/>
      <c r="E94" s="101"/>
      <c r="F94" s="4" t="str">
        <f>IFERROR(+IF((VLOOKUP(D94,'Tabla 2-3-4-5'!$B$10:$C$12,2,FALSE)*(VLOOKUP(E94,'Tabla 2-3-4-5'!$B$10:$C$12,2,FALSE)))&lt;3,"BAJO",IF((VLOOKUP(D94,'Tabla 2-3-4-5'!$B$10:$C$12,2,FALSE)*(VLOOKUP(E94,'Tabla 2-3-4-5'!$B$10:$C$12,2,FALSE)))&gt;5,"ALTO","MEDIO"))," ")</f>
        <v xml:space="preserve"> </v>
      </c>
      <c r="G94" s="105"/>
      <c r="H94" s="105"/>
      <c r="I94" s="105"/>
      <c r="J94" s="105"/>
      <c r="K94" s="105"/>
      <c r="L94" s="105"/>
      <c r="M94" s="105"/>
      <c r="N94" s="105"/>
      <c r="O94" s="104"/>
      <c r="P94" s="106"/>
      <c r="Q94" s="107"/>
    </row>
    <row r="95" spans="1:17" ht="35.25" customHeight="1" x14ac:dyDescent="0.3">
      <c r="A95" s="21" t="str">
        <f>'Matriz Nº1 Identificación'!A95</f>
        <v>10. 5</v>
      </c>
      <c r="B95" s="21" t="str">
        <f>IF('Matriz Nº3 Evaluación'!J95="Administrar",'Matriz Nº3 Evaluación'!B95,"No administrar")</f>
        <v>No administrar</v>
      </c>
      <c r="C95" s="105"/>
      <c r="D95" s="101"/>
      <c r="E95" s="101"/>
      <c r="F95" s="4" t="str">
        <f>IFERROR(+IF((VLOOKUP(D95,'Tabla 2-3-4-5'!$B$10:$C$12,2,FALSE)*(VLOOKUP(E95,'Tabla 2-3-4-5'!$B$10:$C$12,2,FALSE)))&lt;3,"BAJO",IF((VLOOKUP(D95,'Tabla 2-3-4-5'!$B$10:$C$12,2,FALSE)*(VLOOKUP(E95,'Tabla 2-3-4-5'!$B$10:$C$12,2,FALSE)))&gt;5,"ALTO","MEDIO"))," ")</f>
        <v xml:space="preserve"> </v>
      </c>
      <c r="G95" s="105"/>
      <c r="H95" s="105"/>
      <c r="I95" s="105"/>
      <c r="J95" s="105"/>
      <c r="K95" s="105"/>
      <c r="L95" s="105"/>
      <c r="M95" s="105"/>
      <c r="N95" s="105"/>
      <c r="O95" s="104"/>
      <c r="P95" s="106"/>
      <c r="Q95" s="107"/>
    </row>
    <row r="96" spans="1:17" ht="35.25" customHeight="1" x14ac:dyDescent="0.3">
      <c r="A96" s="21" t="str">
        <f>'Matriz Nº1 Identificación'!A96</f>
        <v>10. 6</v>
      </c>
      <c r="B96" s="21" t="str">
        <f>IF('Matriz Nº3 Evaluación'!J96="Administrar",'Matriz Nº3 Evaluación'!B96,"No administrar")</f>
        <v>No administrar</v>
      </c>
      <c r="C96" s="105"/>
      <c r="D96" s="101"/>
      <c r="E96" s="101"/>
      <c r="F96" s="4" t="str">
        <f>IFERROR(+IF((VLOOKUP(D96,'Tabla 2-3-4-5'!$B$10:$C$12,2,FALSE)*(VLOOKUP(E96,'Tabla 2-3-4-5'!$B$10:$C$12,2,FALSE)))&lt;3,"BAJO",IF((VLOOKUP(D96,'Tabla 2-3-4-5'!$B$10:$C$12,2,FALSE)*(VLOOKUP(E96,'Tabla 2-3-4-5'!$B$10:$C$12,2,FALSE)))&gt;5,"ALTO","MEDIO"))," ")</f>
        <v xml:space="preserve"> </v>
      </c>
      <c r="G96" s="105"/>
      <c r="H96" s="105"/>
      <c r="I96" s="105"/>
      <c r="J96" s="105"/>
      <c r="K96" s="105"/>
      <c r="L96" s="105"/>
      <c r="M96" s="105"/>
      <c r="N96" s="105"/>
      <c r="O96" s="104"/>
      <c r="P96" s="106"/>
      <c r="Q96" s="107"/>
    </row>
    <row r="97" spans="1:17" ht="35.25" customHeight="1" thickBot="1" x14ac:dyDescent="0.35">
      <c r="A97" s="21" t="str">
        <f>'Matriz Nº1 Identificación'!A97</f>
        <v>10. 7</v>
      </c>
      <c r="B97" s="21" t="str">
        <f>IF('Matriz Nº3 Evaluación'!J97="Administrar",'Matriz Nº3 Evaluación'!B97,"No administrar")</f>
        <v>No administrar</v>
      </c>
      <c r="C97" s="105"/>
      <c r="D97" s="101"/>
      <c r="E97" s="101"/>
      <c r="F97" s="4" t="str">
        <f>IFERROR(+IF((VLOOKUP(D97,'Tabla 2-3-4-5'!$B$10:$C$12,2,FALSE)*(VLOOKUP(E97,'Tabla 2-3-4-5'!$B$10:$C$12,2,FALSE)))&lt;3,"BAJO",IF((VLOOKUP(D97,'Tabla 2-3-4-5'!$B$10:$C$12,2,FALSE)*(VLOOKUP(E97,'Tabla 2-3-4-5'!$B$10:$C$12,2,FALSE)))&gt;5,"ALTO","MEDIO"))," ")</f>
        <v xml:space="preserve"> </v>
      </c>
      <c r="G97" s="105"/>
      <c r="H97" s="105"/>
      <c r="I97" s="105"/>
      <c r="J97" s="105"/>
      <c r="K97" s="105"/>
      <c r="L97" s="105"/>
      <c r="M97" s="105"/>
      <c r="N97" s="105"/>
      <c r="O97" s="104"/>
      <c r="P97" s="106"/>
      <c r="Q97" s="107"/>
    </row>
    <row r="98" spans="1:17" ht="33" customHeight="1" thickBot="1" x14ac:dyDescent="0.35">
      <c r="A98" s="73" t="str">
        <f>'Matriz Nº1 Identificación'!A98</f>
        <v xml:space="preserve">Objetivo Estratégico: </v>
      </c>
      <c r="B98" s="377">
        <f>'Matriz Nº1 Identificación'!B98</f>
        <v>0</v>
      </c>
      <c r="C98" s="378"/>
      <c r="D98" s="378"/>
      <c r="E98" s="378"/>
      <c r="F98" s="378"/>
      <c r="G98" s="378"/>
      <c r="H98" s="378"/>
      <c r="I98" s="378"/>
      <c r="J98" s="378"/>
      <c r="K98" s="378"/>
      <c r="L98" s="378"/>
      <c r="M98" s="378"/>
      <c r="N98" s="378"/>
      <c r="O98" s="378"/>
      <c r="P98" s="378"/>
      <c r="Q98" s="379"/>
    </row>
    <row r="99" spans="1:17" ht="24.75" customHeight="1" x14ac:dyDescent="0.3">
      <c r="A99" s="76" t="str">
        <f>'Matriz Nº1 Identificación'!A99</f>
        <v>Objetivo táctico</v>
      </c>
      <c r="B99" s="418" t="str">
        <f>'Matriz Nº1 Identificación'!B99</f>
        <v>11. Cumplir con normativa de salud ocupacional y ambiental que permitan una protección óptima de los trabajadores de la Imprenta Nacional.</v>
      </c>
      <c r="C99" s="419"/>
      <c r="D99" s="419"/>
      <c r="E99" s="419"/>
      <c r="F99" s="419"/>
      <c r="G99" s="419"/>
      <c r="H99" s="419"/>
      <c r="I99" s="419"/>
      <c r="J99" s="419"/>
      <c r="K99" s="419"/>
      <c r="L99" s="419"/>
      <c r="M99" s="419"/>
      <c r="N99" s="419"/>
      <c r="O99" s="419"/>
      <c r="P99" s="419"/>
      <c r="Q99" s="420"/>
    </row>
    <row r="100" spans="1:17" ht="52.2" customHeight="1" x14ac:dyDescent="0.3">
      <c r="A100" s="21" t="str">
        <f>'Matriz Nº1 Identificación'!A100</f>
        <v>11. 1</v>
      </c>
      <c r="B100" s="21" t="str">
        <f>IF('Matriz Nº3 Evaluación'!J100="Administrar",'Matriz Nº3 Evaluación'!B100,"No administrar")</f>
        <v>R010 Ambiente</v>
      </c>
      <c r="C100" s="216" t="s">
        <v>631</v>
      </c>
      <c r="D100" s="101" t="s">
        <v>101</v>
      </c>
      <c r="E100" s="101" t="s">
        <v>101</v>
      </c>
      <c r="F100" s="4" t="str">
        <f>IFERROR(+IF((VLOOKUP(D100,'Tabla 2-3-4-5'!$B$10:$C$12,2,FALSE)*(VLOOKUP(E100,'Tabla 2-3-4-5'!$B$10:$C$12,2,FALSE)))&lt;3,"BAJO",IF((VLOOKUP(D100,'Tabla 2-3-4-5'!$B$10:$C$12,2,FALSE)*(VLOOKUP(E100,'Tabla 2-3-4-5'!$B$10:$C$12,2,FALSE)))&gt;5,"ALTO","MEDIO"))," ")</f>
        <v>MEDIO</v>
      </c>
      <c r="G100" s="105" t="s">
        <v>162</v>
      </c>
      <c r="H100" s="105" t="s">
        <v>164</v>
      </c>
      <c r="I100" s="105" t="s">
        <v>632</v>
      </c>
      <c r="J100" s="105" t="s">
        <v>238</v>
      </c>
      <c r="K100" s="105" t="s">
        <v>238</v>
      </c>
      <c r="L100" s="105" t="s">
        <v>238</v>
      </c>
      <c r="M100" s="105" t="s">
        <v>238</v>
      </c>
      <c r="N100" s="105" t="s">
        <v>242</v>
      </c>
      <c r="O100" s="104" t="s">
        <v>215</v>
      </c>
      <c r="P100" s="217" t="s">
        <v>633</v>
      </c>
      <c r="Q100" s="218" t="s">
        <v>634</v>
      </c>
    </row>
    <row r="101" spans="1:17" ht="31.5" customHeight="1" x14ac:dyDescent="0.3">
      <c r="A101" s="21" t="str">
        <f>'Matriz Nº1 Identificación'!A101</f>
        <v>11. 2</v>
      </c>
      <c r="B101" s="21" t="str">
        <f>IF('Matriz Nº3 Evaluación'!J101="Administrar",'Matriz Nº3 Evaluación'!B101,"No administrar")</f>
        <v>No administrar</v>
      </c>
      <c r="C101" s="105"/>
      <c r="D101" s="101"/>
      <c r="E101" s="101"/>
      <c r="F101" s="4" t="str">
        <f>IFERROR(+IF((VLOOKUP(D101,'Tabla 2-3-4-5'!$B$10:$C$12,2,FALSE)*(VLOOKUP(E101,'Tabla 2-3-4-5'!$B$10:$C$12,2,FALSE)))&lt;3,"BAJO",IF((VLOOKUP(D101,'Tabla 2-3-4-5'!$B$10:$C$12,2,FALSE)*(VLOOKUP(E101,'Tabla 2-3-4-5'!$B$10:$C$12,2,FALSE)))&gt;5,"ALTO","MEDIO"))," ")</f>
        <v xml:space="preserve"> </v>
      </c>
      <c r="G101" s="105"/>
      <c r="H101" s="105"/>
      <c r="I101" s="105"/>
      <c r="J101" s="105"/>
      <c r="K101" s="105"/>
      <c r="L101" s="105"/>
      <c r="M101" s="105"/>
      <c r="N101" s="105"/>
      <c r="O101" s="104"/>
      <c r="P101" s="106"/>
      <c r="Q101" s="107"/>
    </row>
    <row r="102" spans="1:17" ht="29.25" customHeight="1" x14ac:dyDescent="0.3">
      <c r="A102" s="21" t="str">
        <f>'Matriz Nº1 Identificación'!A102</f>
        <v>11. 3</v>
      </c>
      <c r="B102" s="21" t="str">
        <f>IF('Matriz Nº3 Evaluación'!J102="Administrar",'Matriz Nº3 Evaluación'!B102,"No administrar")</f>
        <v>No administrar</v>
      </c>
      <c r="C102" s="105"/>
      <c r="D102" s="101"/>
      <c r="E102" s="101"/>
      <c r="F102" s="4" t="str">
        <f>IFERROR(+IF((VLOOKUP(D102,'Tabla 2-3-4-5'!$B$10:$C$12,2,FALSE)*(VLOOKUP(E102,'Tabla 2-3-4-5'!$B$10:$C$12,2,FALSE)))&lt;3,"BAJO",IF((VLOOKUP(D102,'Tabla 2-3-4-5'!$B$10:$C$12,2,FALSE)*(VLOOKUP(E102,'Tabla 2-3-4-5'!$B$10:$C$12,2,FALSE)))&gt;5,"ALTO","MEDIO"))," ")</f>
        <v xml:space="preserve"> </v>
      </c>
      <c r="G102" s="105"/>
      <c r="H102" s="105"/>
      <c r="I102" s="105"/>
      <c r="J102" s="105"/>
      <c r="K102" s="105"/>
      <c r="L102" s="105"/>
      <c r="M102" s="105"/>
      <c r="N102" s="105"/>
      <c r="O102" s="104"/>
      <c r="P102" s="106"/>
      <c r="Q102" s="107"/>
    </row>
    <row r="103" spans="1:17" ht="35.25" customHeight="1" x14ac:dyDescent="0.3">
      <c r="A103" s="21" t="str">
        <f>'Matriz Nº1 Identificación'!A103</f>
        <v>11. 4</v>
      </c>
      <c r="B103" s="21" t="str">
        <f>IF('Matriz Nº3 Evaluación'!J103="Administrar",'Matriz Nº3 Evaluación'!B103,"No administrar")</f>
        <v>No administrar</v>
      </c>
      <c r="C103" s="105"/>
      <c r="D103" s="101"/>
      <c r="E103" s="101"/>
      <c r="F103" s="4" t="str">
        <f>IFERROR(+IF((VLOOKUP(D103,'Tabla 2-3-4-5'!$B$10:$C$12,2,FALSE)*(VLOOKUP(E103,'Tabla 2-3-4-5'!$B$10:$C$12,2,FALSE)))&lt;3,"BAJO",IF((VLOOKUP(D103,'Tabla 2-3-4-5'!$B$10:$C$12,2,FALSE)*(VLOOKUP(E103,'Tabla 2-3-4-5'!$B$10:$C$12,2,FALSE)))&gt;5,"ALTO","MEDIO"))," ")</f>
        <v xml:space="preserve"> </v>
      </c>
      <c r="G103" s="105"/>
      <c r="H103" s="105"/>
      <c r="I103" s="105"/>
      <c r="J103" s="105"/>
      <c r="K103" s="105"/>
      <c r="L103" s="105"/>
      <c r="M103" s="105"/>
      <c r="N103" s="105"/>
      <c r="O103" s="104"/>
      <c r="P103" s="106"/>
      <c r="Q103" s="107"/>
    </row>
    <row r="104" spans="1:17" ht="35.25" customHeight="1" x14ac:dyDescent="0.3">
      <c r="A104" s="21" t="str">
        <f>'Matriz Nº1 Identificación'!A104</f>
        <v>11. 5</v>
      </c>
      <c r="B104" s="21" t="str">
        <f>IF('Matriz Nº3 Evaluación'!J104="Administrar",'Matriz Nº3 Evaluación'!B104,"No administrar")</f>
        <v>No administrar</v>
      </c>
      <c r="C104" s="105"/>
      <c r="D104" s="101"/>
      <c r="E104" s="101"/>
      <c r="F104" s="4" t="str">
        <f>IFERROR(+IF((VLOOKUP(D104,'Tabla 2-3-4-5'!$B$10:$C$12,2,FALSE)*(VLOOKUP(E104,'Tabla 2-3-4-5'!$B$10:$C$12,2,FALSE)))&lt;3,"BAJO",IF((VLOOKUP(D104,'Tabla 2-3-4-5'!$B$10:$C$12,2,FALSE)*(VLOOKUP(E104,'Tabla 2-3-4-5'!$B$10:$C$12,2,FALSE)))&gt;5,"ALTO","MEDIO"))," ")</f>
        <v xml:space="preserve"> </v>
      </c>
      <c r="G104" s="105"/>
      <c r="H104" s="105"/>
      <c r="I104" s="105"/>
      <c r="J104" s="105"/>
      <c r="K104" s="105"/>
      <c r="L104" s="105"/>
      <c r="M104" s="105"/>
      <c r="N104" s="105"/>
      <c r="O104" s="104"/>
      <c r="P104" s="106"/>
      <c r="Q104" s="107"/>
    </row>
    <row r="105" spans="1:17" ht="35.25" customHeight="1" x14ac:dyDescent="0.3">
      <c r="A105" s="21" t="str">
        <f>'Matriz Nº1 Identificación'!A105</f>
        <v>11. 6</v>
      </c>
      <c r="B105" s="21" t="str">
        <f>IF('Matriz Nº3 Evaluación'!J105="Administrar",'Matriz Nº3 Evaluación'!B105,"No administrar")</f>
        <v>No administrar</v>
      </c>
      <c r="C105" s="105"/>
      <c r="D105" s="101"/>
      <c r="E105" s="101"/>
      <c r="F105" s="4" t="str">
        <f>IFERROR(+IF((VLOOKUP(D105,'Tabla 2-3-4-5'!$B$10:$C$12,2,FALSE)*(VLOOKUP(E105,'Tabla 2-3-4-5'!$B$10:$C$12,2,FALSE)))&lt;3,"BAJO",IF((VLOOKUP(D105,'Tabla 2-3-4-5'!$B$10:$C$12,2,FALSE)*(VLOOKUP(E105,'Tabla 2-3-4-5'!$B$10:$C$12,2,FALSE)))&gt;5,"ALTO","MEDIO"))," ")</f>
        <v xml:space="preserve"> </v>
      </c>
      <c r="G105" s="105"/>
      <c r="H105" s="105"/>
      <c r="I105" s="105"/>
      <c r="J105" s="105"/>
      <c r="K105" s="105"/>
      <c r="L105" s="105"/>
      <c r="M105" s="105"/>
      <c r="N105" s="105"/>
      <c r="O105" s="104"/>
      <c r="P105" s="106"/>
      <c r="Q105" s="107"/>
    </row>
    <row r="106" spans="1:17" ht="35.25" customHeight="1" thickBot="1" x14ac:dyDescent="0.35">
      <c r="A106" s="21" t="str">
        <f>'Matriz Nº1 Identificación'!A106</f>
        <v>11. 7</v>
      </c>
      <c r="B106" s="21" t="str">
        <f>IF('Matriz Nº3 Evaluación'!J106="Administrar",'Matriz Nº3 Evaluación'!B106,"No administrar")</f>
        <v>No administrar</v>
      </c>
      <c r="C106" s="105"/>
      <c r="D106" s="101"/>
      <c r="E106" s="101"/>
      <c r="F106" s="4" t="str">
        <f>IFERROR(+IF((VLOOKUP(D106,'Tabla 2-3-4-5'!$B$10:$C$12,2,FALSE)*(VLOOKUP(E106,'Tabla 2-3-4-5'!$B$10:$C$12,2,FALSE)))&lt;3,"BAJO",IF((VLOOKUP(D106,'Tabla 2-3-4-5'!$B$10:$C$12,2,FALSE)*(VLOOKUP(E106,'Tabla 2-3-4-5'!$B$10:$C$12,2,FALSE)))&gt;5,"ALTO","MEDIO"))," ")</f>
        <v xml:space="preserve"> </v>
      </c>
      <c r="G106" s="105"/>
      <c r="H106" s="105"/>
      <c r="I106" s="105"/>
      <c r="J106" s="105"/>
      <c r="K106" s="105"/>
      <c r="L106" s="105"/>
      <c r="M106" s="105"/>
      <c r="N106" s="105"/>
      <c r="O106" s="104"/>
      <c r="P106" s="106"/>
      <c r="Q106" s="107"/>
    </row>
    <row r="107" spans="1:17" ht="33" customHeight="1" thickBot="1" x14ac:dyDescent="0.35">
      <c r="A107" s="73" t="str">
        <f>'Matriz Nº1 Identificación'!A107</f>
        <v xml:space="preserve">Objetivo Estratégico: </v>
      </c>
      <c r="B107" s="377">
        <f>'Matriz Nº1 Identificación'!B107</f>
        <v>0</v>
      </c>
      <c r="C107" s="378"/>
      <c r="D107" s="378"/>
      <c r="E107" s="378"/>
      <c r="F107" s="378"/>
      <c r="G107" s="378"/>
      <c r="H107" s="378"/>
      <c r="I107" s="378"/>
      <c r="J107" s="378"/>
      <c r="K107" s="378"/>
      <c r="L107" s="378"/>
      <c r="M107" s="378"/>
      <c r="N107" s="378"/>
      <c r="O107" s="378"/>
      <c r="P107" s="378"/>
      <c r="Q107" s="379"/>
    </row>
    <row r="108" spans="1:17" ht="24.75" customHeight="1" x14ac:dyDescent="0.3">
      <c r="A108" s="76" t="str">
        <f>'Matriz Nº1 Identificación'!A108</f>
        <v>Objetivo táctico</v>
      </c>
      <c r="B108" s="418" t="str">
        <f>'Matriz Nº1 Identificación'!B108</f>
        <v>12. Suplir a los trabajadores del área de Producción de los implementos y condiciones necesarios que permitan garantizar su protección física.</v>
      </c>
      <c r="C108" s="419"/>
      <c r="D108" s="419"/>
      <c r="E108" s="419"/>
      <c r="F108" s="419"/>
      <c r="G108" s="419"/>
      <c r="H108" s="419"/>
      <c r="I108" s="419"/>
      <c r="J108" s="419"/>
      <c r="K108" s="419"/>
      <c r="L108" s="419"/>
      <c r="M108" s="419"/>
      <c r="N108" s="419"/>
      <c r="O108" s="419"/>
      <c r="P108" s="419"/>
      <c r="Q108" s="420"/>
    </row>
    <row r="109" spans="1:17" ht="27.75" customHeight="1" x14ac:dyDescent="0.3">
      <c r="A109" s="21" t="str">
        <f>'Matriz Nº1 Identificación'!A109</f>
        <v>12. 1</v>
      </c>
      <c r="B109" s="21" t="str">
        <f>IF('Matriz Nº3 Evaluación'!J109="Administrar",'Matriz Nº3 Evaluación'!B109,"No administrar")</f>
        <v>No administrar</v>
      </c>
      <c r="C109" s="105"/>
      <c r="D109" s="101"/>
      <c r="E109" s="101"/>
      <c r="F109" s="4" t="str">
        <f>IFERROR(+IF((VLOOKUP(D109,'Tabla 2-3-4-5'!$B$10:$C$12,2,FALSE)*(VLOOKUP(E109,'Tabla 2-3-4-5'!$B$10:$C$12,2,FALSE)))&lt;3,"BAJO",IF((VLOOKUP(D109,'Tabla 2-3-4-5'!$B$10:$C$12,2,FALSE)*(VLOOKUP(E109,'Tabla 2-3-4-5'!$B$10:$C$12,2,FALSE)))&gt;5,"ALTO","MEDIO"))," ")</f>
        <v xml:space="preserve"> </v>
      </c>
      <c r="G109" s="105"/>
      <c r="H109" s="105"/>
      <c r="I109" s="105"/>
      <c r="J109" s="105"/>
      <c r="K109" s="105"/>
      <c r="L109" s="105"/>
      <c r="M109" s="105"/>
      <c r="N109" s="105"/>
      <c r="O109" s="104"/>
      <c r="P109" s="106"/>
      <c r="Q109" s="107"/>
    </row>
    <row r="110" spans="1:17" ht="31.5" customHeight="1" x14ac:dyDescent="0.3">
      <c r="A110" s="21" t="str">
        <f>'Matriz Nº1 Identificación'!A110</f>
        <v>12. 2</v>
      </c>
      <c r="B110" s="21" t="str">
        <f>IF('Matriz Nº3 Evaluación'!J110="Administrar",'Matriz Nº3 Evaluación'!B110,"No administrar")</f>
        <v>No administrar</v>
      </c>
      <c r="C110" s="105"/>
      <c r="D110" s="101"/>
      <c r="E110" s="101"/>
      <c r="F110" s="4" t="str">
        <f>IFERROR(+IF((VLOOKUP(D110,'Tabla 2-3-4-5'!$B$10:$C$12,2,FALSE)*(VLOOKUP(E110,'Tabla 2-3-4-5'!$B$10:$C$12,2,FALSE)))&lt;3,"BAJO",IF((VLOOKUP(D110,'Tabla 2-3-4-5'!$B$10:$C$12,2,FALSE)*(VLOOKUP(E110,'Tabla 2-3-4-5'!$B$10:$C$12,2,FALSE)))&gt;5,"ALTO","MEDIO"))," ")</f>
        <v xml:space="preserve"> </v>
      </c>
      <c r="G110" s="105"/>
      <c r="H110" s="105"/>
      <c r="I110" s="105"/>
      <c r="J110" s="105"/>
      <c r="K110" s="105"/>
      <c r="L110" s="105"/>
      <c r="M110" s="105"/>
      <c r="N110" s="105"/>
      <c r="O110" s="104"/>
      <c r="P110" s="106"/>
      <c r="Q110" s="107"/>
    </row>
    <row r="111" spans="1:17" ht="29.25" customHeight="1" x14ac:dyDescent="0.3">
      <c r="A111" s="21" t="str">
        <f>'Matriz Nº1 Identificación'!A111</f>
        <v>12. 3</v>
      </c>
      <c r="B111" s="21" t="str">
        <f>IF('Matriz Nº3 Evaluación'!J111="Administrar",'Matriz Nº3 Evaluación'!B111,"No administrar")</f>
        <v>No administrar</v>
      </c>
      <c r="C111" s="105"/>
      <c r="D111" s="101"/>
      <c r="E111" s="101"/>
      <c r="F111" s="4" t="str">
        <f>IFERROR(+IF((VLOOKUP(D111,'Tabla 2-3-4-5'!$B$10:$C$12,2,FALSE)*(VLOOKUP(E111,'Tabla 2-3-4-5'!$B$10:$C$12,2,FALSE)))&lt;3,"BAJO",IF((VLOOKUP(D111,'Tabla 2-3-4-5'!$B$10:$C$12,2,FALSE)*(VLOOKUP(E111,'Tabla 2-3-4-5'!$B$10:$C$12,2,FALSE)))&gt;5,"ALTO","MEDIO"))," ")</f>
        <v xml:space="preserve"> </v>
      </c>
      <c r="G111" s="105"/>
      <c r="H111" s="105"/>
      <c r="I111" s="105"/>
      <c r="J111" s="105"/>
      <c r="K111" s="105"/>
      <c r="L111" s="105"/>
      <c r="M111" s="105"/>
      <c r="N111" s="105"/>
      <c r="O111" s="104"/>
      <c r="P111" s="106"/>
      <c r="Q111" s="107"/>
    </row>
    <row r="112" spans="1:17" ht="35.25" customHeight="1" x14ac:dyDescent="0.3">
      <c r="A112" s="21" t="str">
        <f>'Matriz Nº1 Identificación'!A112</f>
        <v>12. 4</v>
      </c>
      <c r="B112" s="21" t="str">
        <f>IF('Matriz Nº3 Evaluación'!J112="Administrar",'Matriz Nº3 Evaluación'!B112,"No administrar")</f>
        <v>No administrar</v>
      </c>
      <c r="C112" s="105"/>
      <c r="D112" s="101"/>
      <c r="E112" s="101"/>
      <c r="F112" s="4" t="str">
        <f>IFERROR(+IF((VLOOKUP(D112,'Tabla 2-3-4-5'!$B$10:$C$12,2,FALSE)*(VLOOKUP(E112,'Tabla 2-3-4-5'!$B$10:$C$12,2,FALSE)))&lt;3,"BAJO",IF((VLOOKUP(D112,'Tabla 2-3-4-5'!$B$10:$C$12,2,FALSE)*(VLOOKUP(E112,'Tabla 2-3-4-5'!$B$10:$C$12,2,FALSE)))&gt;5,"ALTO","MEDIO"))," ")</f>
        <v xml:space="preserve"> </v>
      </c>
      <c r="G112" s="105"/>
      <c r="H112" s="105"/>
      <c r="I112" s="105"/>
      <c r="J112" s="105"/>
      <c r="K112" s="105"/>
      <c r="L112" s="105"/>
      <c r="M112" s="105"/>
      <c r="N112" s="105"/>
      <c r="O112" s="104"/>
      <c r="P112" s="106"/>
      <c r="Q112" s="107"/>
    </row>
    <row r="113" spans="1:17" ht="35.25" customHeight="1" x14ac:dyDescent="0.3">
      <c r="A113" s="21" t="str">
        <f>'Matriz Nº1 Identificación'!A113</f>
        <v>12. 5</v>
      </c>
      <c r="B113" s="21" t="str">
        <f>IF('Matriz Nº3 Evaluación'!J113="Administrar",'Matriz Nº3 Evaluación'!B113,"No administrar")</f>
        <v>No administrar</v>
      </c>
      <c r="C113" s="105"/>
      <c r="D113" s="101"/>
      <c r="E113" s="101"/>
      <c r="F113" s="4" t="str">
        <f>IFERROR(+IF((VLOOKUP(D113,'Tabla 2-3-4-5'!$B$10:$C$12,2,FALSE)*(VLOOKUP(E113,'Tabla 2-3-4-5'!$B$10:$C$12,2,FALSE)))&lt;3,"BAJO",IF((VLOOKUP(D113,'Tabla 2-3-4-5'!$B$10:$C$12,2,FALSE)*(VLOOKUP(E113,'Tabla 2-3-4-5'!$B$10:$C$12,2,FALSE)))&gt;5,"ALTO","MEDIO"))," ")</f>
        <v xml:space="preserve"> </v>
      </c>
      <c r="G113" s="105"/>
      <c r="H113" s="105"/>
      <c r="I113" s="105"/>
      <c r="J113" s="105"/>
      <c r="K113" s="105"/>
      <c r="L113" s="105"/>
      <c r="M113" s="105"/>
      <c r="N113" s="105"/>
      <c r="O113" s="104"/>
      <c r="P113" s="106"/>
      <c r="Q113" s="107"/>
    </row>
    <row r="114" spans="1:17" ht="35.25" customHeight="1" x14ac:dyDescent="0.3">
      <c r="A114" s="21" t="str">
        <f>'Matriz Nº1 Identificación'!A114</f>
        <v>12. 6</v>
      </c>
      <c r="B114" s="21" t="str">
        <f>IF('Matriz Nº3 Evaluación'!J114="Administrar",'Matriz Nº3 Evaluación'!B114,"No administrar")</f>
        <v>No administrar</v>
      </c>
      <c r="C114" s="105"/>
      <c r="D114" s="101"/>
      <c r="E114" s="101"/>
      <c r="F114" s="4" t="str">
        <f>IFERROR(+IF((VLOOKUP(D114,'Tabla 2-3-4-5'!$B$10:$C$12,2,FALSE)*(VLOOKUP(E114,'Tabla 2-3-4-5'!$B$10:$C$12,2,FALSE)))&lt;3,"BAJO",IF((VLOOKUP(D114,'Tabla 2-3-4-5'!$B$10:$C$12,2,FALSE)*(VLOOKUP(E114,'Tabla 2-3-4-5'!$B$10:$C$12,2,FALSE)))&gt;5,"ALTO","MEDIO"))," ")</f>
        <v xml:space="preserve"> </v>
      </c>
      <c r="G114" s="105"/>
      <c r="H114" s="105"/>
      <c r="I114" s="105"/>
      <c r="J114" s="105"/>
      <c r="K114" s="105"/>
      <c r="L114" s="105"/>
      <c r="M114" s="105"/>
      <c r="N114" s="105"/>
      <c r="O114" s="104"/>
      <c r="P114" s="106"/>
      <c r="Q114" s="107"/>
    </row>
    <row r="115" spans="1:17" ht="35.25" customHeight="1" thickBot="1" x14ac:dyDescent="0.35">
      <c r="A115" s="21" t="str">
        <f>'Matriz Nº1 Identificación'!A115</f>
        <v>12. 7</v>
      </c>
      <c r="B115" s="21" t="str">
        <f>IF('Matriz Nº3 Evaluación'!J115="Administrar",'Matriz Nº3 Evaluación'!B115,"No administrar")</f>
        <v>No administrar</v>
      </c>
      <c r="C115" s="105"/>
      <c r="D115" s="101"/>
      <c r="E115" s="101"/>
      <c r="F115" s="4" t="str">
        <f>IFERROR(+IF((VLOOKUP(D115,'Tabla 2-3-4-5'!$B$10:$C$12,2,FALSE)*(VLOOKUP(E115,'Tabla 2-3-4-5'!$B$10:$C$12,2,FALSE)))&lt;3,"BAJO",IF((VLOOKUP(D115,'Tabla 2-3-4-5'!$B$10:$C$12,2,FALSE)*(VLOOKUP(E115,'Tabla 2-3-4-5'!$B$10:$C$12,2,FALSE)))&gt;5,"ALTO","MEDIO"))," ")</f>
        <v xml:space="preserve"> </v>
      </c>
      <c r="G115" s="105"/>
      <c r="H115" s="105"/>
      <c r="I115" s="105"/>
      <c r="J115" s="105"/>
      <c r="K115" s="105"/>
      <c r="L115" s="105"/>
      <c r="M115" s="105"/>
      <c r="N115" s="105"/>
      <c r="O115" s="104"/>
      <c r="P115" s="106"/>
      <c r="Q115" s="107"/>
    </row>
    <row r="116" spans="1:17" ht="33" customHeight="1" thickBot="1" x14ac:dyDescent="0.35">
      <c r="A116" s="73" t="str">
        <f>'Matriz Nº1 Identificación'!A116</f>
        <v xml:space="preserve">Objetivo Estratégico: </v>
      </c>
      <c r="B116" s="377">
        <f>'Matriz Nº1 Identificación'!B116</f>
        <v>0</v>
      </c>
      <c r="C116" s="378"/>
      <c r="D116" s="378"/>
      <c r="E116" s="378"/>
      <c r="F116" s="378"/>
      <c r="G116" s="378"/>
      <c r="H116" s="378"/>
      <c r="I116" s="378"/>
      <c r="J116" s="378"/>
      <c r="K116" s="378"/>
      <c r="L116" s="378"/>
      <c r="M116" s="378"/>
      <c r="N116" s="378"/>
      <c r="O116" s="378"/>
      <c r="P116" s="378"/>
      <c r="Q116" s="379"/>
    </row>
    <row r="117" spans="1:17" ht="24.75" customHeight="1" x14ac:dyDescent="0.3">
      <c r="A117" s="76" t="str">
        <f>'Matriz Nº1 Identificación'!A117</f>
        <v>Objetivo táctico</v>
      </c>
      <c r="B117" s="418" t="str">
        <f>'Matriz Nº1 Identificación'!B117</f>
        <v>13. Proveer los servicios públicos generales: Agua, Electricidad, Correos, telecomunicaciones, municipales y de salud</v>
      </c>
      <c r="C117" s="419"/>
      <c r="D117" s="419"/>
      <c r="E117" s="419"/>
      <c r="F117" s="419"/>
      <c r="G117" s="419"/>
      <c r="H117" s="419"/>
      <c r="I117" s="419"/>
      <c r="J117" s="419"/>
      <c r="K117" s="419"/>
      <c r="L117" s="419"/>
      <c r="M117" s="419"/>
      <c r="N117" s="419"/>
      <c r="O117" s="419"/>
      <c r="P117" s="419"/>
      <c r="Q117" s="420"/>
    </row>
    <row r="118" spans="1:17" ht="27.75" customHeight="1" x14ac:dyDescent="0.3">
      <c r="A118" s="21" t="str">
        <f>'Matriz Nº1 Identificación'!A118</f>
        <v>13. 1</v>
      </c>
      <c r="B118" s="21" t="str">
        <f>IF('Matriz Nº3 Evaluación'!J118="Administrar",'Matriz Nº3 Evaluación'!B118,"No administrar")</f>
        <v>No administrar</v>
      </c>
      <c r="C118" s="105"/>
      <c r="D118" s="101"/>
      <c r="E118" s="101"/>
      <c r="F118" s="4" t="str">
        <f>IFERROR(+IF((VLOOKUP(D118,'Tabla 2-3-4-5'!$B$10:$C$12,2,FALSE)*(VLOOKUP(E118,'Tabla 2-3-4-5'!$B$10:$C$12,2,FALSE)))&lt;3,"BAJO",IF((VLOOKUP(D118,'Tabla 2-3-4-5'!$B$10:$C$12,2,FALSE)*(VLOOKUP(E118,'Tabla 2-3-4-5'!$B$10:$C$12,2,FALSE)))&gt;5,"ALTO","MEDIO"))," ")</f>
        <v xml:space="preserve"> </v>
      </c>
      <c r="G118" s="105"/>
      <c r="H118" s="105"/>
      <c r="I118" s="105"/>
      <c r="J118" s="105"/>
      <c r="K118" s="105"/>
      <c r="L118" s="105"/>
      <c r="M118" s="105"/>
      <c r="N118" s="105"/>
      <c r="O118" s="104"/>
      <c r="P118" s="106"/>
      <c r="Q118" s="107"/>
    </row>
    <row r="119" spans="1:17" ht="31.5" customHeight="1" x14ac:dyDescent="0.3">
      <c r="A119" s="21" t="str">
        <f>'Matriz Nº1 Identificación'!A119</f>
        <v>13. 2</v>
      </c>
      <c r="B119" s="21" t="str">
        <f>IF('Matriz Nº3 Evaluación'!J119="Administrar",'Matriz Nº3 Evaluación'!B119,"No administrar")</f>
        <v>No administrar</v>
      </c>
      <c r="C119" s="105"/>
      <c r="D119" s="101"/>
      <c r="E119" s="101"/>
      <c r="F119" s="4" t="str">
        <f>IFERROR(+IF((VLOOKUP(D119,'Tabla 2-3-4-5'!$B$10:$C$12,2,FALSE)*(VLOOKUP(E119,'Tabla 2-3-4-5'!$B$10:$C$12,2,FALSE)))&lt;3,"BAJO",IF((VLOOKUP(D119,'Tabla 2-3-4-5'!$B$10:$C$12,2,FALSE)*(VLOOKUP(E119,'Tabla 2-3-4-5'!$B$10:$C$12,2,FALSE)))&gt;5,"ALTO","MEDIO"))," ")</f>
        <v xml:space="preserve"> </v>
      </c>
      <c r="G119" s="105"/>
      <c r="H119" s="105"/>
      <c r="I119" s="105"/>
      <c r="J119" s="105"/>
      <c r="K119" s="105"/>
      <c r="L119" s="105"/>
      <c r="M119" s="105"/>
      <c r="N119" s="105"/>
      <c r="O119" s="104"/>
      <c r="P119" s="106"/>
      <c r="Q119" s="107"/>
    </row>
    <row r="120" spans="1:17" ht="29.25" customHeight="1" x14ac:dyDescent="0.3">
      <c r="A120" s="21" t="str">
        <f>'Matriz Nº1 Identificación'!A120</f>
        <v>13. 3</v>
      </c>
      <c r="B120" s="21" t="str">
        <f>IF('Matriz Nº3 Evaluación'!J120="Administrar",'Matriz Nº3 Evaluación'!B120,"No administrar")</f>
        <v>No administrar</v>
      </c>
      <c r="C120" s="105"/>
      <c r="D120" s="101"/>
      <c r="E120" s="101"/>
      <c r="F120" s="4" t="str">
        <f>IFERROR(+IF((VLOOKUP(D120,'Tabla 2-3-4-5'!$B$10:$C$12,2,FALSE)*(VLOOKUP(E120,'Tabla 2-3-4-5'!$B$10:$C$12,2,FALSE)))&lt;3,"BAJO",IF((VLOOKUP(D120,'Tabla 2-3-4-5'!$B$10:$C$12,2,FALSE)*(VLOOKUP(E120,'Tabla 2-3-4-5'!$B$10:$C$12,2,FALSE)))&gt;5,"ALTO","MEDIO"))," ")</f>
        <v xml:space="preserve"> </v>
      </c>
      <c r="G120" s="105"/>
      <c r="H120" s="105"/>
      <c r="I120" s="105"/>
      <c r="J120" s="105"/>
      <c r="K120" s="105"/>
      <c r="L120" s="105"/>
      <c r="M120" s="105"/>
      <c r="N120" s="105"/>
      <c r="O120" s="104"/>
      <c r="P120" s="106"/>
      <c r="Q120" s="107"/>
    </row>
    <row r="121" spans="1:17" ht="35.25" customHeight="1" x14ac:dyDescent="0.3">
      <c r="A121" s="21" t="str">
        <f>'Matriz Nº1 Identificación'!A121</f>
        <v>13. 4</v>
      </c>
      <c r="B121" s="21" t="str">
        <f>IF('Matriz Nº3 Evaluación'!J121="Administrar",'Matriz Nº3 Evaluación'!B121,"No administrar")</f>
        <v>No administrar</v>
      </c>
      <c r="C121" s="105"/>
      <c r="D121" s="101"/>
      <c r="E121" s="101"/>
      <c r="F121" s="4" t="str">
        <f>IFERROR(+IF((VLOOKUP(D121,'Tabla 2-3-4-5'!$B$10:$C$12,2,FALSE)*(VLOOKUP(E121,'Tabla 2-3-4-5'!$B$10:$C$12,2,FALSE)))&lt;3,"BAJO",IF((VLOOKUP(D121,'Tabla 2-3-4-5'!$B$10:$C$12,2,FALSE)*(VLOOKUP(E121,'Tabla 2-3-4-5'!$B$10:$C$12,2,FALSE)))&gt;5,"ALTO","MEDIO"))," ")</f>
        <v xml:space="preserve"> </v>
      </c>
      <c r="G121" s="105"/>
      <c r="H121" s="105"/>
      <c r="I121" s="105"/>
      <c r="J121" s="105"/>
      <c r="K121" s="105"/>
      <c r="L121" s="105"/>
      <c r="M121" s="105"/>
      <c r="N121" s="105"/>
      <c r="O121" s="104"/>
      <c r="P121" s="106"/>
      <c r="Q121" s="107"/>
    </row>
    <row r="122" spans="1:17" ht="35.25" customHeight="1" x14ac:dyDescent="0.3">
      <c r="A122" s="21" t="str">
        <f>'Matriz Nº1 Identificación'!A122</f>
        <v>13. 5</v>
      </c>
      <c r="B122" s="21" t="str">
        <f>IF('Matriz Nº3 Evaluación'!J122="Administrar",'Matriz Nº3 Evaluación'!B122,"No administrar")</f>
        <v>No administrar</v>
      </c>
      <c r="C122" s="105"/>
      <c r="D122" s="101"/>
      <c r="E122" s="101"/>
      <c r="F122" s="4" t="str">
        <f>IFERROR(+IF((VLOOKUP(D122,'Tabla 2-3-4-5'!$B$10:$C$12,2,FALSE)*(VLOOKUP(E122,'Tabla 2-3-4-5'!$B$10:$C$12,2,FALSE)))&lt;3,"BAJO",IF((VLOOKUP(D122,'Tabla 2-3-4-5'!$B$10:$C$12,2,FALSE)*(VLOOKUP(E122,'Tabla 2-3-4-5'!$B$10:$C$12,2,FALSE)))&gt;5,"ALTO","MEDIO"))," ")</f>
        <v xml:space="preserve"> </v>
      </c>
      <c r="G122" s="105"/>
      <c r="H122" s="105"/>
      <c r="I122" s="105"/>
      <c r="J122" s="105"/>
      <c r="K122" s="105"/>
      <c r="L122" s="105"/>
      <c r="M122" s="105"/>
      <c r="N122" s="105"/>
      <c r="O122" s="104"/>
      <c r="P122" s="106"/>
      <c r="Q122" s="107"/>
    </row>
    <row r="123" spans="1:17" ht="35.25" customHeight="1" x14ac:dyDescent="0.3">
      <c r="A123" s="21" t="str">
        <f>'Matriz Nº1 Identificación'!A123</f>
        <v>13. 6</v>
      </c>
      <c r="B123" s="21" t="str">
        <f>IF('Matriz Nº3 Evaluación'!J123="Administrar",'Matriz Nº3 Evaluación'!B123,"No administrar")</f>
        <v>No administrar</v>
      </c>
      <c r="C123" s="105"/>
      <c r="D123" s="101"/>
      <c r="E123" s="101"/>
      <c r="F123" s="4" t="str">
        <f>IFERROR(+IF((VLOOKUP(D123,'Tabla 2-3-4-5'!$B$10:$C$12,2,FALSE)*(VLOOKUP(E123,'Tabla 2-3-4-5'!$B$10:$C$12,2,FALSE)))&lt;3,"BAJO",IF((VLOOKUP(D123,'Tabla 2-3-4-5'!$B$10:$C$12,2,FALSE)*(VLOOKUP(E123,'Tabla 2-3-4-5'!$B$10:$C$12,2,FALSE)))&gt;5,"ALTO","MEDIO"))," ")</f>
        <v xml:space="preserve"> </v>
      </c>
      <c r="G123" s="105"/>
      <c r="H123" s="105"/>
      <c r="I123" s="105"/>
      <c r="J123" s="105"/>
      <c r="K123" s="105"/>
      <c r="L123" s="105"/>
      <c r="M123" s="105"/>
      <c r="N123" s="105"/>
      <c r="O123" s="104"/>
      <c r="P123" s="106"/>
      <c r="Q123" s="107"/>
    </row>
    <row r="124" spans="1:17" ht="35.25" customHeight="1" thickBot="1" x14ac:dyDescent="0.35">
      <c r="A124" s="21" t="str">
        <f>'Matriz Nº1 Identificación'!A124</f>
        <v>13. 7</v>
      </c>
      <c r="B124" s="21" t="str">
        <f>IF('Matriz Nº3 Evaluación'!J124="Administrar",'Matriz Nº3 Evaluación'!B124,"No administrar")</f>
        <v>No administrar</v>
      </c>
      <c r="C124" s="105"/>
      <c r="D124" s="101"/>
      <c r="E124" s="101"/>
      <c r="F124" s="4" t="str">
        <f>IFERROR(+IF((VLOOKUP(D124,'Tabla 2-3-4-5'!$B$10:$C$12,2,FALSE)*(VLOOKUP(E124,'Tabla 2-3-4-5'!$B$10:$C$12,2,FALSE)))&lt;3,"BAJO",IF((VLOOKUP(D124,'Tabla 2-3-4-5'!$B$10:$C$12,2,FALSE)*(VLOOKUP(E124,'Tabla 2-3-4-5'!$B$10:$C$12,2,FALSE)))&gt;5,"ALTO","MEDIO"))," ")</f>
        <v xml:space="preserve"> </v>
      </c>
      <c r="G124" s="105"/>
      <c r="H124" s="105"/>
      <c r="I124" s="105"/>
      <c r="J124" s="105"/>
      <c r="K124" s="105"/>
      <c r="L124" s="105"/>
      <c r="M124" s="105"/>
      <c r="N124" s="105"/>
      <c r="O124" s="104"/>
      <c r="P124" s="106"/>
      <c r="Q124" s="107"/>
    </row>
    <row r="125" spans="1:17" ht="33" customHeight="1" thickBot="1" x14ac:dyDescent="0.35">
      <c r="A125" s="73" t="str">
        <f>'Matriz Nº1 Identificación'!A125</f>
        <v xml:space="preserve">Objetivo Estratégico: </v>
      </c>
      <c r="B125" s="377">
        <f>'Matriz Nº1 Identificación'!B125</f>
        <v>0</v>
      </c>
      <c r="C125" s="378"/>
      <c r="D125" s="378"/>
      <c r="E125" s="378"/>
      <c r="F125" s="378"/>
      <c r="G125" s="378"/>
      <c r="H125" s="378"/>
      <c r="I125" s="378"/>
      <c r="J125" s="378"/>
      <c r="K125" s="378"/>
      <c r="L125" s="378"/>
      <c r="M125" s="378"/>
      <c r="N125" s="378"/>
      <c r="O125" s="378"/>
      <c r="P125" s="378"/>
      <c r="Q125" s="379"/>
    </row>
    <row r="126" spans="1:17" ht="24.75" customHeight="1" x14ac:dyDescent="0.3">
      <c r="A126" s="76" t="str">
        <f>'Matriz Nº1 Identificación'!A126</f>
        <v>Objetivo táctico</v>
      </c>
      <c r="B126" s="418" t="str">
        <f>'Matriz Nº1 Identificación'!B126</f>
        <v>14. Dar el debido tratamiento a los desechos bioinfecciosos de acuerdo a la legislación existente.</v>
      </c>
      <c r="C126" s="419"/>
      <c r="D126" s="419"/>
      <c r="E126" s="419"/>
      <c r="F126" s="419"/>
      <c r="G126" s="419"/>
      <c r="H126" s="419"/>
      <c r="I126" s="419"/>
      <c r="J126" s="419"/>
      <c r="K126" s="419"/>
      <c r="L126" s="419"/>
      <c r="M126" s="419"/>
      <c r="N126" s="419"/>
      <c r="O126" s="419"/>
      <c r="P126" s="419"/>
      <c r="Q126" s="420"/>
    </row>
    <row r="127" spans="1:17" ht="27.75" customHeight="1" x14ac:dyDescent="0.3">
      <c r="A127" s="21" t="str">
        <f>'Matriz Nº1 Identificación'!A127</f>
        <v>14. 1</v>
      </c>
      <c r="B127" s="21" t="str">
        <f>IF('Matriz Nº3 Evaluación'!J127="Administrar",'Matriz Nº3 Evaluación'!B127,"No administrar")</f>
        <v>No administrar</v>
      </c>
      <c r="C127" s="105"/>
      <c r="D127" s="101"/>
      <c r="E127" s="101"/>
      <c r="F127" s="4" t="str">
        <f>IFERROR(+IF((VLOOKUP(D127,'Tabla 2-3-4-5'!$B$10:$C$12,2,FALSE)*(VLOOKUP(E127,'Tabla 2-3-4-5'!$B$10:$C$12,2,FALSE)))&lt;3,"BAJO",IF((VLOOKUP(D127,'Tabla 2-3-4-5'!$B$10:$C$12,2,FALSE)*(VLOOKUP(E127,'Tabla 2-3-4-5'!$B$10:$C$12,2,FALSE)))&gt;5,"ALTO","MEDIO"))," ")</f>
        <v xml:space="preserve"> </v>
      </c>
      <c r="G127" s="105"/>
      <c r="H127" s="105"/>
      <c r="I127" s="105"/>
      <c r="J127" s="105"/>
      <c r="K127" s="105"/>
      <c r="L127" s="105"/>
      <c r="M127" s="105"/>
      <c r="N127" s="105"/>
      <c r="O127" s="104"/>
      <c r="P127" s="106"/>
      <c r="Q127" s="107"/>
    </row>
    <row r="128" spans="1:17" ht="31.5" customHeight="1" x14ac:dyDescent="0.3">
      <c r="A128" s="21" t="str">
        <f>'Matriz Nº1 Identificación'!A128</f>
        <v>14. 2</v>
      </c>
      <c r="B128" s="21" t="str">
        <f>IF('Matriz Nº3 Evaluación'!J128="Administrar",'Matriz Nº3 Evaluación'!B128,"No administrar")</f>
        <v>No administrar</v>
      </c>
      <c r="C128" s="105"/>
      <c r="D128" s="101"/>
      <c r="E128" s="101"/>
      <c r="F128" s="4" t="str">
        <f>IFERROR(+IF((VLOOKUP(D128,'Tabla 2-3-4-5'!$B$10:$C$12,2,FALSE)*(VLOOKUP(E128,'Tabla 2-3-4-5'!$B$10:$C$12,2,FALSE)))&lt;3,"BAJO",IF((VLOOKUP(D128,'Tabla 2-3-4-5'!$B$10:$C$12,2,FALSE)*(VLOOKUP(E128,'Tabla 2-3-4-5'!$B$10:$C$12,2,FALSE)))&gt;5,"ALTO","MEDIO"))," ")</f>
        <v xml:space="preserve"> </v>
      </c>
      <c r="G128" s="105"/>
      <c r="H128" s="105"/>
      <c r="I128" s="105"/>
      <c r="J128" s="105"/>
      <c r="K128" s="105"/>
      <c r="L128" s="105"/>
      <c r="M128" s="105"/>
      <c r="N128" s="105"/>
      <c r="O128" s="104"/>
      <c r="P128" s="106"/>
      <c r="Q128" s="107"/>
    </row>
    <row r="129" spans="1:17" ht="29.25" customHeight="1" x14ac:dyDescent="0.3">
      <c r="A129" s="21" t="str">
        <f>'Matriz Nº1 Identificación'!A129</f>
        <v>14. 3</v>
      </c>
      <c r="B129" s="21" t="str">
        <f>IF('Matriz Nº3 Evaluación'!J129="Administrar",'Matriz Nº3 Evaluación'!B129,"No administrar")</f>
        <v>No administrar</v>
      </c>
      <c r="C129" s="105"/>
      <c r="D129" s="101"/>
      <c r="E129" s="101"/>
      <c r="F129" s="4" t="str">
        <f>IFERROR(+IF((VLOOKUP(D129,'Tabla 2-3-4-5'!$B$10:$C$12,2,FALSE)*(VLOOKUP(E129,'Tabla 2-3-4-5'!$B$10:$C$12,2,FALSE)))&lt;3,"BAJO",IF((VLOOKUP(D129,'Tabla 2-3-4-5'!$B$10:$C$12,2,FALSE)*(VLOOKUP(E129,'Tabla 2-3-4-5'!$B$10:$C$12,2,FALSE)))&gt;5,"ALTO","MEDIO"))," ")</f>
        <v xml:space="preserve"> </v>
      </c>
      <c r="G129" s="105"/>
      <c r="H129" s="105"/>
      <c r="I129" s="105"/>
      <c r="J129" s="105"/>
      <c r="K129" s="105"/>
      <c r="L129" s="105"/>
      <c r="M129" s="105"/>
      <c r="N129" s="105"/>
      <c r="O129" s="104"/>
      <c r="P129" s="106"/>
      <c r="Q129" s="107"/>
    </row>
    <row r="130" spans="1:17" ht="35.25" customHeight="1" x14ac:dyDescent="0.3">
      <c r="A130" s="21" t="str">
        <f>'Matriz Nº1 Identificación'!A130</f>
        <v>14. 4</v>
      </c>
      <c r="B130" s="21" t="str">
        <f>IF('Matriz Nº3 Evaluación'!J130="Administrar",'Matriz Nº3 Evaluación'!B130,"No administrar")</f>
        <v>No administrar</v>
      </c>
      <c r="C130" s="105"/>
      <c r="D130" s="101"/>
      <c r="E130" s="101"/>
      <c r="F130" s="4" t="str">
        <f>IFERROR(+IF((VLOOKUP(D130,'Tabla 2-3-4-5'!$B$10:$C$12,2,FALSE)*(VLOOKUP(E130,'Tabla 2-3-4-5'!$B$10:$C$12,2,FALSE)))&lt;3,"BAJO",IF((VLOOKUP(D130,'Tabla 2-3-4-5'!$B$10:$C$12,2,FALSE)*(VLOOKUP(E130,'Tabla 2-3-4-5'!$B$10:$C$12,2,FALSE)))&gt;5,"ALTO","MEDIO"))," ")</f>
        <v xml:space="preserve"> </v>
      </c>
      <c r="G130" s="105"/>
      <c r="H130" s="105"/>
      <c r="I130" s="105"/>
      <c r="J130" s="105"/>
      <c r="K130" s="105"/>
      <c r="L130" s="105"/>
      <c r="M130" s="105"/>
      <c r="N130" s="105"/>
      <c r="O130" s="104"/>
      <c r="P130" s="106"/>
      <c r="Q130" s="107"/>
    </row>
    <row r="131" spans="1:17" ht="35.25" customHeight="1" x14ac:dyDescent="0.3">
      <c r="A131" s="21" t="str">
        <f>'Matriz Nº1 Identificación'!A131</f>
        <v>14. 5</v>
      </c>
      <c r="B131" s="21" t="str">
        <f>IF('Matriz Nº3 Evaluación'!J131="Administrar",'Matriz Nº3 Evaluación'!B131,"No administrar")</f>
        <v>No administrar</v>
      </c>
      <c r="C131" s="105"/>
      <c r="D131" s="101"/>
      <c r="E131" s="101"/>
      <c r="F131" s="4" t="str">
        <f>IFERROR(+IF((VLOOKUP(D131,'Tabla 2-3-4-5'!$B$10:$C$12,2,FALSE)*(VLOOKUP(E131,'Tabla 2-3-4-5'!$B$10:$C$12,2,FALSE)))&lt;3,"BAJO",IF((VLOOKUP(D131,'Tabla 2-3-4-5'!$B$10:$C$12,2,FALSE)*(VLOOKUP(E131,'Tabla 2-3-4-5'!$B$10:$C$12,2,FALSE)))&gt;5,"ALTO","MEDIO"))," ")</f>
        <v xml:space="preserve"> </v>
      </c>
      <c r="G131" s="105"/>
      <c r="H131" s="105"/>
      <c r="I131" s="105"/>
      <c r="J131" s="105"/>
      <c r="K131" s="105"/>
      <c r="L131" s="105"/>
      <c r="M131" s="105"/>
      <c r="N131" s="105"/>
      <c r="O131" s="104"/>
      <c r="P131" s="106"/>
      <c r="Q131" s="107"/>
    </row>
    <row r="132" spans="1:17" ht="35.25" customHeight="1" x14ac:dyDescent="0.3">
      <c r="A132" s="21" t="str">
        <f>'Matriz Nº1 Identificación'!A132</f>
        <v>14. 6</v>
      </c>
      <c r="B132" s="21" t="str">
        <f>IF('Matriz Nº3 Evaluación'!J132="Administrar",'Matriz Nº3 Evaluación'!B132,"No administrar")</f>
        <v>No administrar</v>
      </c>
      <c r="C132" s="105"/>
      <c r="D132" s="101"/>
      <c r="E132" s="101"/>
      <c r="F132" s="4" t="str">
        <f>IFERROR(+IF((VLOOKUP(D132,'Tabla 2-3-4-5'!$B$10:$C$12,2,FALSE)*(VLOOKUP(E132,'Tabla 2-3-4-5'!$B$10:$C$12,2,FALSE)))&lt;3,"BAJO",IF((VLOOKUP(D132,'Tabla 2-3-4-5'!$B$10:$C$12,2,FALSE)*(VLOOKUP(E132,'Tabla 2-3-4-5'!$B$10:$C$12,2,FALSE)))&gt;5,"ALTO","MEDIO"))," ")</f>
        <v xml:space="preserve"> </v>
      </c>
      <c r="G132" s="105"/>
      <c r="H132" s="105"/>
      <c r="I132" s="105"/>
      <c r="J132" s="105"/>
      <c r="K132" s="105"/>
      <c r="L132" s="105"/>
      <c r="M132" s="105"/>
      <c r="N132" s="105"/>
      <c r="O132" s="104"/>
      <c r="P132" s="106"/>
      <c r="Q132" s="107"/>
    </row>
    <row r="133" spans="1:17" ht="35.25" customHeight="1" thickBot="1" x14ac:dyDescent="0.35">
      <c r="A133" s="21" t="str">
        <f>'Matriz Nº1 Identificación'!A133</f>
        <v>14. 7</v>
      </c>
      <c r="B133" s="21" t="str">
        <f>IF('Matriz Nº3 Evaluación'!J133="Administrar",'Matriz Nº3 Evaluación'!B133,"No administrar")</f>
        <v>No administrar</v>
      </c>
      <c r="C133" s="105"/>
      <c r="D133" s="101"/>
      <c r="E133" s="101"/>
      <c r="F133" s="4" t="str">
        <f>IFERROR(+IF((VLOOKUP(D133,'Tabla 2-3-4-5'!$B$10:$C$12,2,FALSE)*(VLOOKUP(E133,'Tabla 2-3-4-5'!$B$10:$C$12,2,FALSE)))&lt;3,"BAJO",IF((VLOOKUP(D133,'Tabla 2-3-4-5'!$B$10:$C$12,2,FALSE)*(VLOOKUP(E133,'Tabla 2-3-4-5'!$B$10:$C$12,2,FALSE)))&gt;5,"ALTO","MEDIO"))," ")</f>
        <v xml:space="preserve"> </v>
      </c>
      <c r="G133" s="105"/>
      <c r="H133" s="105"/>
      <c r="I133" s="105"/>
      <c r="J133" s="105"/>
      <c r="K133" s="105"/>
      <c r="L133" s="105"/>
      <c r="M133" s="105"/>
      <c r="N133" s="105"/>
      <c r="O133" s="104"/>
      <c r="P133" s="106"/>
      <c r="Q133" s="107"/>
    </row>
    <row r="134" spans="1:17" ht="33" customHeight="1" thickBot="1" x14ac:dyDescent="0.35">
      <c r="A134" s="73" t="str">
        <f>'Matriz Nº1 Identificación'!A134</f>
        <v xml:space="preserve">Objetivo Estratégico: </v>
      </c>
      <c r="B134" s="377">
        <f>'Matriz Nº1 Identificación'!B134</f>
        <v>0</v>
      </c>
      <c r="C134" s="378"/>
      <c r="D134" s="378"/>
      <c r="E134" s="378"/>
      <c r="F134" s="378"/>
      <c r="G134" s="378"/>
      <c r="H134" s="378"/>
      <c r="I134" s="378"/>
      <c r="J134" s="378"/>
      <c r="K134" s="378"/>
      <c r="L134" s="378"/>
      <c r="M134" s="378"/>
      <c r="N134" s="378"/>
      <c r="O134" s="378"/>
      <c r="P134" s="378"/>
      <c r="Q134" s="379"/>
    </row>
    <row r="135" spans="1:17" ht="24.75" customHeight="1" x14ac:dyDescent="0.3">
      <c r="A135" s="76" t="str">
        <f>'Matriz Nº1 Identificación'!A135</f>
        <v>Objetivo táctico</v>
      </c>
      <c r="B135" s="418" t="str">
        <f>'Matriz Nº1 Identificación'!B135</f>
        <v xml:space="preserve">15. Proveer los servicios internos de medicina de empresa, limpieza, seguridad, fumigacion, guarda documentos y  cerrajeria, revision técnica de vehículos   </v>
      </c>
      <c r="C135" s="419"/>
      <c r="D135" s="419"/>
      <c r="E135" s="419"/>
      <c r="F135" s="419"/>
      <c r="G135" s="419"/>
      <c r="H135" s="419"/>
      <c r="I135" s="419"/>
      <c r="J135" s="419"/>
      <c r="K135" s="419"/>
      <c r="L135" s="419"/>
      <c r="M135" s="419"/>
      <c r="N135" s="419"/>
      <c r="O135" s="419"/>
      <c r="P135" s="419"/>
      <c r="Q135" s="420"/>
    </row>
    <row r="136" spans="1:17" ht="27.75" customHeight="1" x14ac:dyDescent="0.3">
      <c r="A136" s="21" t="str">
        <f>'Matriz Nº1 Identificación'!A136</f>
        <v>15. 1</v>
      </c>
      <c r="B136" s="21" t="str">
        <f>IF('Matriz Nº3 Evaluación'!J136="Administrar",'Matriz Nº3 Evaluación'!B136,"No administrar")</f>
        <v>No administrar</v>
      </c>
      <c r="C136" s="105"/>
      <c r="D136" s="101"/>
      <c r="E136" s="101"/>
      <c r="F136" s="4" t="str">
        <f>IFERROR(+IF((VLOOKUP(D136,'Tabla 2-3-4-5'!$B$10:$C$12,2,FALSE)*(VLOOKUP(E136,'Tabla 2-3-4-5'!$B$10:$C$12,2,FALSE)))&lt;3,"BAJO",IF((VLOOKUP(D136,'Tabla 2-3-4-5'!$B$10:$C$12,2,FALSE)*(VLOOKUP(E136,'Tabla 2-3-4-5'!$B$10:$C$12,2,FALSE)))&gt;5,"ALTO","MEDIO"))," ")</f>
        <v xml:space="preserve"> </v>
      </c>
      <c r="G136" s="105"/>
      <c r="H136" s="105"/>
      <c r="I136" s="105"/>
      <c r="J136" s="105"/>
      <c r="K136" s="105"/>
      <c r="L136" s="105"/>
      <c r="M136" s="105"/>
      <c r="N136" s="105"/>
      <c r="O136" s="104"/>
      <c r="P136" s="106"/>
      <c r="Q136" s="107"/>
    </row>
    <row r="137" spans="1:17" ht="31.5" customHeight="1" x14ac:dyDescent="0.3">
      <c r="A137" s="21" t="str">
        <f>'Matriz Nº1 Identificación'!A137</f>
        <v>15. 2</v>
      </c>
      <c r="B137" s="21" t="str">
        <f>IF('Matriz Nº3 Evaluación'!J137="Administrar",'Matriz Nº3 Evaluación'!B137,"No administrar")</f>
        <v>No administrar</v>
      </c>
      <c r="C137" s="105"/>
      <c r="D137" s="101"/>
      <c r="E137" s="101"/>
      <c r="F137" s="4" t="str">
        <f>IFERROR(+IF((VLOOKUP(D137,'Tabla 2-3-4-5'!$B$10:$C$12,2,FALSE)*(VLOOKUP(E137,'Tabla 2-3-4-5'!$B$10:$C$12,2,FALSE)))&lt;3,"BAJO",IF((VLOOKUP(D137,'Tabla 2-3-4-5'!$B$10:$C$12,2,FALSE)*(VLOOKUP(E137,'Tabla 2-3-4-5'!$B$10:$C$12,2,FALSE)))&gt;5,"ALTO","MEDIO"))," ")</f>
        <v xml:space="preserve"> </v>
      </c>
      <c r="G137" s="105"/>
      <c r="H137" s="105"/>
      <c r="I137" s="105"/>
      <c r="J137" s="105"/>
      <c r="K137" s="105"/>
      <c r="L137" s="105"/>
      <c r="M137" s="105"/>
      <c r="N137" s="105"/>
      <c r="O137" s="104"/>
      <c r="P137" s="106"/>
      <c r="Q137" s="107"/>
    </row>
    <row r="138" spans="1:17" ht="29.25" customHeight="1" x14ac:dyDescent="0.3">
      <c r="A138" s="21" t="str">
        <f>'Matriz Nº1 Identificación'!A138</f>
        <v>15. 3</v>
      </c>
      <c r="B138" s="21" t="str">
        <f>IF('Matriz Nº3 Evaluación'!J138="Administrar",'Matriz Nº3 Evaluación'!B138,"No administrar")</f>
        <v>No administrar</v>
      </c>
      <c r="C138" s="105"/>
      <c r="D138" s="101"/>
      <c r="E138" s="101"/>
      <c r="F138" s="4" t="str">
        <f>IFERROR(+IF((VLOOKUP(D138,'Tabla 2-3-4-5'!$B$10:$C$12,2,FALSE)*(VLOOKUP(E138,'Tabla 2-3-4-5'!$B$10:$C$12,2,FALSE)))&lt;3,"BAJO",IF((VLOOKUP(D138,'Tabla 2-3-4-5'!$B$10:$C$12,2,FALSE)*(VLOOKUP(E138,'Tabla 2-3-4-5'!$B$10:$C$12,2,FALSE)))&gt;5,"ALTO","MEDIO"))," ")</f>
        <v xml:space="preserve"> </v>
      </c>
      <c r="G138" s="105"/>
      <c r="H138" s="105"/>
      <c r="I138" s="105"/>
      <c r="J138" s="105"/>
      <c r="K138" s="105"/>
      <c r="L138" s="105"/>
      <c r="M138" s="105"/>
      <c r="N138" s="105"/>
      <c r="O138" s="104"/>
      <c r="P138" s="106"/>
      <c r="Q138" s="107"/>
    </row>
    <row r="139" spans="1:17" ht="35.25" customHeight="1" x14ac:dyDescent="0.3">
      <c r="A139" s="21" t="str">
        <f>'Matriz Nº1 Identificación'!A139</f>
        <v>15. 4</v>
      </c>
      <c r="B139" s="21" t="str">
        <f>IF('Matriz Nº3 Evaluación'!J139="Administrar",'Matriz Nº3 Evaluación'!B139,"No administrar")</f>
        <v>No administrar</v>
      </c>
      <c r="C139" s="105"/>
      <c r="D139" s="101"/>
      <c r="E139" s="101"/>
      <c r="F139" s="4" t="str">
        <f>IFERROR(+IF((VLOOKUP(D139,'Tabla 2-3-4-5'!$B$10:$C$12,2,FALSE)*(VLOOKUP(E139,'Tabla 2-3-4-5'!$B$10:$C$12,2,FALSE)))&lt;3,"BAJO",IF((VLOOKUP(D139,'Tabla 2-3-4-5'!$B$10:$C$12,2,FALSE)*(VLOOKUP(E139,'Tabla 2-3-4-5'!$B$10:$C$12,2,FALSE)))&gt;5,"ALTO","MEDIO"))," ")</f>
        <v xml:space="preserve"> </v>
      </c>
      <c r="G139" s="105"/>
      <c r="H139" s="105"/>
      <c r="I139" s="105"/>
      <c r="J139" s="105"/>
      <c r="K139" s="105"/>
      <c r="L139" s="105"/>
      <c r="M139" s="105"/>
      <c r="N139" s="105"/>
      <c r="O139" s="104"/>
      <c r="P139" s="106"/>
      <c r="Q139" s="107"/>
    </row>
    <row r="140" spans="1:17" ht="35.25" customHeight="1" x14ac:dyDescent="0.3">
      <c r="A140" s="21" t="str">
        <f>'Matriz Nº1 Identificación'!A140</f>
        <v>15. 5</v>
      </c>
      <c r="B140" s="21" t="str">
        <f>IF('Matriz Nº3 Evaluación'!J140="Administrar",'Matriz Nº3 Evaluación'!B140,"No administrar")</f>
        <v>No administrar</v>
      </c>
      <c r="C140" s="105"/>
      <c r="D140" s="101"/>
      <c r="E140" s="101"/>
      <c r="F140" s="4" t="str">
        <f>IFERROR(+IF((VLOOKUP(D140,'Tabla 2-3-4-5'!$B$10:$C$12,2,FALSE)*(VLOOKUP(E140,'Tabla 2-3-4-5'!$B$10:$C$12,2,FALSE)))&lt;3,"BAJO",IF((VLOOKUP(D140,'Tabla 2-3-4-5'!$B$10:$C$12,2,FALSE)*(VLOOKUP(E140,'Tabla 2-3-4-5'!$B$10:$C$12,2,FALSE)))&gt;5,"ALTO","MEDIO"))," ")</f>
        <v xml:space="preserve"> </v>
      </c>
      <c r="G140" s="105"/>
      <c r="H140" s="105"/>
      <c r="I140" s="105"/>
      <c r="J140" s="105"/>
      <c r="K140" s="105"/>
      <c r="L140" s="105"/>
      <c r="M140" s="105"/>
      <c r="N140" s="105"/>
      <c r="O140" s="104"/>
      <c r="P140" s="106"/>
      <c r="Q140" s="107"/>
    </row>
    <row r="141" spans="1:17" ht="35.25" customHeight="1" x14ac:dyDescent="0.3">
      <c r="A141" s="21" t="str">
        <f>'Matriz Nº1 Identificación'!A141</f>
        <v>15. 6</v>
      </c>
      <c r="B141" s="21" t="str">
        <f>IF('Matriz Nº3 Evaluación'!J141="Administrar",'Matriz Nº3 Evaluación'!B141,"No administrar")</f>
        <v>No administrar</v>
      </c>
      <c r="C141" s="105"/>
      <c r="D141" s="101"/>
      <c r="E141" s="101"/>
      <c r="F141" s="4" t="str">
        <f>IFERROR(+IF((VLOOKUP(D141,'Tabla 2-3-4-5'!$B$10:$C$12,2,FALSE)*(VLOOKUP(E141,'Tabla 2-3-4-5'!$B$10:$C$12,2,FALSE)))&lt;3,"BAJO",IF((VLOOKUP(D141,'Tabla 2-3-4-5'!$B$10:$C$12,2,FALSE)*(VLOOKUP(E141,'Tabla 2-3-4-5'!$B$10:$C$12,2,FALSE)))&gt;5,"ALTO","MEDIO"))," ")</f>
        <v xml:space="preserve"> </v>
      </c>
      <c r="G141" s="105"/>
      <c r="H141" s="105"/>
      <c r="I141" s="105"/>
      <c r="J141" s="105"/>
      <c r="K141" s="105"/>
      <c r="L141" s="105"/>
      <c r="M141" s="105"/>
      <c r="N141" s="105"/>
      <c r="O141" s="104"/>
      <c r="P141" s="106"/>
      <c r="Q141" s="107"/>
    </row>
    <row r="142" spans="1:17" ht="35.25" customHeight="1" thickBot="1" x14ac:dyDescent="0.35">
      <c r="A142" s="21" t="str">
        <f>'Matriz Nº1 Identificación'!A142</f>
        <v>15. 7</v>
      </c>
      <c r="B142" s="21" t="str">
        <f>IF('Matriz Nº3 Evaluación'!J142="Administrar",'Matriz Nº3 Evaluación'!B142,"No administrar")</f>
        <v>No administrar</v>
      </c>
      <c r="C142" s="105"/>
      <c r="D142" s="101"/>
      <c r="E142" s="101"/>
      <c r="F142" s="4" t="str">
        <f>IFERROR(+IF((VLOOKUP(D142,'Tabla 2-3-4-5'!$B$10:$C$12,2,FALSE)*(VLOOKUP(E142,'Tabla 2-3-4-5'!$B$10:$C$12,2,FALSE)))&lt;3,"BAJO",IF((VLOOKUP(D142,'Tabla 2-3-4-5'!$B$10:$C$12,2,FALSE)*(VLOOKUP(E142,'Tabla 2-3-4-5'!$B$10:$C$12,2,FALSE)))&gt;5,"ALTO","MEDIO"))," ")</f>
        <v xml:space="preserve"> </v>
      </c>
      <c r="G142" s="105"/>
      <c r="H142" s="105"/>
      <c r="I142" s="105"/>
      <c r="J142" s="105"/>
      <c r="K142" s="105"/>
      <c r="L142" s="105"/>
      <c r="M142" s="105"/>
      <c r="N142" s="105"/>
      <c r="O142" s="104"/>
      <c r="P142" s="106"/>
      <c r="Q142" s="107"/>
    </row>
    <row r="143" spans="1:17" ht="33" customHeight="1" thickBot="1" x14ac:dyDescent="0.35">
      <c r="A143" s="73" t="str">
        <f>'Matriz Nº1 Identificación'!A143</f>
        <v xml:space="preserve">Objetivo Estratégico: </v>
      </c>
      <c r="B143" s="377">
        <f>'Matriz Nº1 Identificación'!B143</f>
        <v>0</v>
      </c>
      <c r="C143" s="378"/>
      <c r="D143" s="378"/>
      <c r="E143" s="378"/>
      <c r="F143" s="378"/>
      <c r="G143" s="378"/>
      <c r="H143" s="378"/>
      <c r="I143" s="378"/>
      <c r="J143" s="378"/>
      <c r="K143" s="378"/>
      <c r="L143" s="378"/>
      <c r="M143" s="378"/>
      <c r="N143" s="378"/>
      <c r="O143" s="378"/>
      <c r="P143" s="378"/>
      <c r="Q143" s="379"/>
    </row>
    <row r="144" spans="1:17" ht="24.75" customHeight="1" x14ac:dyDescent="0.3">
      <c r="A144" s="76" t="str">
        <f>'Matriz Nº1 Identificación'!A144</f>
        <v>Objetivo táctico</v>
      </c>
      <c r="B144" s="418" t="str">
        <f>'Matriz Nº1 Identificación'!B144</f>
        <v>16. Garantizar a la organización contar con la protección y salvaguarda de los activos, mediante la  prestación de los servicios públicos indispensables, bajo la modalidad de SEGUROS DEL ESTADO (Póliza de Incendio, Equipo Informático, Rresponsabilidad Civil y seguros de la flotilla vehicular)</v>
      </c>
      <c r="C144" s="419"/>
      <c r="D144" s="419"/>
      <c r="E144" s="419"/>
      <c r="F144" s="419"/>
      <c r="G144" s="419"/>
      <c r="H144" s="419"/>
      <c r="I144" s="419"/>
      <c r="J144" s="419"/>
      <c r="K144" s="419"/>
      <c r="L144" s="419"/>
      <c r="M144" s="419"/>
      <c r="N144" s="419"/>
      <c r="O144" s="419"/>
      <c r="P144" s="419"/>
      <c r="Q144" s="420"/>
    </row>
    <row r="145" spans="1:17" ht="27.75" customHeight="1" x14ac:dyDescent="0.3">
      <c r="A145" s="21" t="str">
        <f>'Matriz Nº1 Identificación'!A145</f>
        <v>16. 1</v>
      </c>
      <c r="B145" s="21" t="str">
        <f>IF('Matriz Nº3 Evaluación'!J145="Administrar",'Matriz Nº3 Evaluación'!B145,"No administrar")</f>
        <v>No administrar</v>
      </c>
      <c r="C145" s="105"/>
      <c r="D145" s="101"/>
      <c r="E145" s="101"/>
      <c r="F145" s="4" t="str">
        <f>IFERROR(+IF((VLOOKUP(D145,'Tabla 2-3-4-5'!$B$10:$C$12,2,FALSE)*(VLOOKUP(E145,'Tabla 2-3-4-5'!$B$10:$C$12,2,FALSE)))&lt;3,"BAJO",IF((VLOOKUP(D145,'Tabla 2-3-4-5'!$B$10:$C$12,2,FALSE)*(VLOOKUP(E145,'Tabla 2-3-4-5'!$B$10:$C$12,2,FALSE)))&gt;5,"ALTO","MEDIO"))," ")</f>
        <v xml:space="preserve"> </v>
      </c>
      <c r="G145" s="105"/>
      <c r="H145" s="105"/>
      <c r="I145" s="105"/>
      <c r="J145" s="105"/>
      <c r="K145" s="105"/>
      <c r="L145" s="105"/>
      <c r="M145" s="105"/>
      <c r="N145" s="105"/>
      <c r="O145" s="104"/>
      <c r="P145" s="106"/>
      <c r="Q145" s="107"/>
    </row>
    <row r="146" spans="1:17" ht="31.5" customHeight="1" x14ac:dyDescent="0.3">
      <c r="A146" s="21" t="str">
        <f>'Matriz Nº1 Identificación'!A146</f>
        <v>16. 2</v>
      </c>
      <c r="B146" s="21" t="str">
        <f>IF('Matriz Nº3 Evaluación'!J146="Administrar",'Matriz Nº3 Evaluación'!B146,"No administrar")</f>
        <v>No administrar</v>
      </c>
      <c r="C146" s="105"/>
      <c r="D146" s="101"/>
      <c r="E146" s="101"/>
      <c r="F146" s="4" t="str">
        <f>IFERROR(+IF((VLOOKUP(D146,'Tabla 2-3-4-5'!$B$10:$C$12,2,FALSE)*(VLOOKUP(E146,'Tabla 2-3-4-5'!$B$10:$C$12,2,FALSE)))&lt;3,"BAJO",IF((VLOOKUP(D146,'Tabla 2-3-4-5'!$B$10:$C$12,2,FALSE)*(VLOOKUP(E146,'Tabla 2-3-4-5'!$B$10:$C$12,2,FALSE)))&gt;5,"ALTO","MEDIO"))," ")</f>
        <v xml:space="preserve"> </v>
      </c>
      <c r="G146" s="105"/>
      <c r="H146" s="105"/>
      <c r="I146" s="105"/>
      <c r="J146" s="105"/>
      <c r="K146" s="105"/>
      <c r="L146" s="105"/>
      <c r="M146" s="105"/>
      <c r="N146" s="105"/>
      <c r="O146" s="104"/>
      <c r="P146" s="106"/>
      <c r="Q146" s="107"/>
    </row>
    <row r="147" spans="1:17" ht="29.25" customHeight="1" x14ac:dyDescent="0.3">
      <c r="A147" s="21" t="str">
        <f>'Matriz Nº1 Identificación'!A147</f>
        <v>16. 3</v>
      </c>
      <c r="B147" s="21" t="str">
        <f>IF('Matriz Nº3 Evaluación'!J147="Administrar",'Matriz Nº3 Evaluación'!B147,"No administrar")</f>
        <v>No administrar</v>
      </c>
      <c r="C147" s="105"/>
      <c r="D147" s="101"/>
      <c r="E147" s="101"/>
      <c r="F147" s="4" t="str">
        <f>IFERROR(+IF((VLOOKUP(D147,'Tabla 2-3-4-5'!$B$10:$C$12,2,FALSE)*(VLOOKUP(E147,'Tabla 2-3-4-5'!$B$10:$C$12,2,FALSE)))&lt;3,"BAJO",IF((VLOOKUP(D147,'Tabla 2-3-4-5'!$B$10:$C$12,2,FALSE)*(VLOOKUP(E147,'Tabla 2-3-4-5'!$B$10:$C$12,2,FALSE)))&gt;5,"ALTO","MEDIO"))," ")</f>
        <v xml:space="preserve"> </v>
      </c>
      <c r="G147" s="105"/>
      <c r="H147" s="105"/>
      <c r="I147" s="105"/>
      <c r="J147" s="105"/>
      <c r="K147" s="105"/>
      <c r="L147" s="105"/>
      <c r="M147" s="105"/>
      <c r="N147" s="105"/>
      <c r="O147" s="104"/>
      <c r="P147" s="106"/>
      <c r="Q147" s="107"/>
    </row>
    <row r="148" spans="1:17" ht="35.25" customHeight="1" x14ac:dyDescent="0.3">
      <c r="A148" s="21" t="str">
        <f>'Matriz Nº1 Identificación'!A148</f>
        <v>16. 4</v>
      </c>
      <c r="B148" s="21" t="str">
        <f>IF('Matriz Nº3 Evaluación'!J148="Administrar",'Matriz Nº3 Evaluación'!B148,"No administrar")</f>
        <v>No administrar</v>
      </c>
      <c r="C148" s="105"/>
      <c r="D148" s="101"/>
      <c r="E148" s="101"/>
      <c r="F148" s="4" t="str">
        <f>IFERROR(+IF((VLOOKUP(D148,'Tabla 2-3-4-5'!$B$10:$C$12,2,FALSE)*(VLOOKUP(E148,'Tabla 2-3-4-5'!$B$10:$C$12,2,FALSE)))&lt;3,"BAJO",IF((VLOOKUP(D148,'Tabla 2-3-4-5'!$B$10:$C$12,2,FALSE)*(VLOOKUP(E148,'Tabla 2-3-4-5'!$B$10:$C$12,2,FALSE)))&gt;5,"ALTO","MEDIO"))," ")</f>
        <v xml:space="preserve"> </v>
      </c>
      <c r="G148" s="105"/>
      <c r="H148" s="105"/>
      <c r="I148" s="105"/>
      <c r="J148" s="105"/>
      <c r="K148" s="105"/>
      <c r="L148" s="105"/>
      <c r="M148" s="105"/>
      <c r="N148" s="105"/>
      <c r="O148" s="104"/>
      <c r="P148" s="106"/>
      <c r="Q148" s="107"/>
    </row>
    <row r="149" spans="1:17" ht="35.25" customHeight="1" x14ac:dyDescent="0.3">
      <c r="A149" s="21" t="str">
        <f>'Matriz Nº1 Identificación'!A149</f>
        <v>16. 5</v>
      </c>
      <c r="B149" s="21" t="str">
        <f>IF('Matriz Nº3 Evaluación'!J149="Administrar",'Matriz Nº3 Evaluación'!B149,"No administrar")</f>
        <v>No administrar</v>
      </c>
      <c r="C149" s="105"/>
      <c r="D149" s="101"/>
      <c r="E149" s="101"/>
      <c r="F149" s="4" t="str">
        <f>IFERROR(+IF((VLOOKUP(D149,'Tabla 2-3-4-5'!$B$10:$C$12,2,FALSE)*(VLOOKUP(E149,'Tabla 2-3-4-5'!$B$10:$C$12,2,FALSE)))&lt;3,"BAJO",IF((VLOOKUP(D149,'Tabla 2-3-4-5'!$B$10:$C$12,2,FALSE)*(VLOOKUP(E149,'Tabla 2-3-4-5'!$B$10:$C$12,2,FALSE)))&gt;5,"ALTO","MEDIO"))," ")</f>
        <v xml:space="preserve"> </v>
      </c>
      <c r="G149" s="105"/>
      <c r="H149" s="105"/>
      <c r="I149" s="105"/>
      <c r="J149" s="105"/>
      <c r="K149" s="105"/>
      <c r="L149" s="105"/>
      <c r="M149" s="105"/>
      <c r="N149" s="105"/>
      <c r="O149" s="104"/>
      <c r="P149" s="106"/>
      <c r="Q149" s="107"/>
    </row>
    <row r="150" spans="1:17" ht="35.25" customHeight="1" x14ac:dyDescent="0.3">
      <c r="A150" s="21" t="str">
        <f>'Matriz Nº1 Identificación'!A150</f>
        <v>16. 6</v>
      </c>
      <c r="B150" s="21" t="str">
        <f>IF('Matriz Nº3 Evaluación'!J150="Administrar",'Matriz Nº3 Evaluación'!B150,"No administrar")</f>
        <v>No administrar</v>
      </c>
      <c r="C150" s="105"/>
      <c r="D150" s="101"/>
      <c r="E150" s="101"/>
      <c r="F150" s="4" t="str">
        <f>IFERROR(+IF((VLOOKUP(D150,'Tabla 2-3-4-5'!$B$10:$C$12,2,FALSE)*(VLOOKUP(E150,'Tabla 2-3-4-5'!$B$10:$C$12,2,FALSE)))&lt;3,"BAJO",IF((VLOOKUP(D150,'Tabla 2-3-4-5'!$B$10:$C$12,2,FALSE)*(VLOOKUP(E150,'Tabla 2-3-4-5'!$B$10:$C$12,2,FALSE)))&gt;5,"ALTO","MEDIO"))," ")</f>
        <v xml:space="preserve"> </v>
      </c>
      <c r="G150" s="105"/>
      <c r="H150" s="105"/>
      <c r="I150" s="105"/>
      <c r="J150" s="105"/>
      <c r="K150" s="105"/>
      <c r="L150" s="105"/>
      <c r="M150" s="105"/>
      <c r="N150" s="105"/>
      <c r="O150" s="104"/>
      <c r="P150" s="106"/>
      <c r="Q150" s="107"/>
    </row>
    <row r="151" spans="1:17" ht="35.25" customHeight="1" thickBot="1" x14ac:dyDescent="0.35">
      <c r="A151" s="21" t="str">
        <f>'Matriz Nº1 Identificación'!A151</f>
        <v>16. 7</v>
      </c>
      <c r="B151" s="21" t="str">
        <f>IF('Matriz Nº3 Evaluación'!J151="Administrar",'Matriz Nº3 Evaluación'!B151,"No administrar")</f>
        <v>No administrar</v>
      </c>
      <c r="C151" s="105"/>
      <c r="D151" s="101"/>
      <c r="E151" s="101"/>
      <c r="F151" s="4" t="str">
        <f>IFERROR(+IF((VLOOKUP(D151,'Tabla 2-3-4-5'!$B$10:$C$12,2,FALSE)*(VLOOKUP(E151,'Tabla 2-3-4-5'!$B$10:$C$12,2,FALSE)))&lt;3,"BAJO",IF((VLOOKUP(D151,'Tabla 2-3-4-5'!$B$10:$C$12,2,FALSE)*(VLOOKUP(E151,'Tabla 2-3-4-5'!$B$10:$C$12,2,FALSE)))&gt;5,"ALTO","MEDIO"))," ")</f>
        <v xml:space="preserve"> </v>
      </c>
      <c r="G151" s="105"/>
      <c r="H151" s="105"/>
      <c r="I151" s="105"/>
      <c r="J151" s="105"/>
      <c r="K151" s="105"/>
      <c r="L151" s="105"/>
      <c r="M151" s="105"/>
      <c r="N151" s="105"/>
      <c r="O151" s="104"/>
      <c r="P151" s="106"/>
      <c r="Q151" s="107"/>
    </row>
    <row r="152" spans="1:17" ht="33" customHeight="1" thickBot="1" x14ac:dyDescent="0.35">
      <c r="A152" s="73" t="str">
        <f>'Matriz Nº1 Identificación'!A152</f>
        <v xml:space="preserve">Objetivo Estratégico: </v>
      </c>
      <c r="B152" s="377">
        <f>'Matriz Nº1 Identificación'!B152</f>
        <v>0</v>
      </c>
      <c r="C152" s="378"/>
      <c r="D152" s="378"/>
      <c r="E152" s="378"/>
      <c r="F152" s="378"/>
      <c r="G152" s="378"/>
      <c r="H152" s="378"/>
      <c r="I152" s="378"/>
      <c r="J152" s="378"/>
      <c r="K152" s="378"/>
      <c r="L152" s="378"/>
      <c r="M152" s="378"/>
      <c r="N152" s="378"/>
      <c r="O152" s="378"/>
      <c r="P152" s="378"/>
      <c r="Q152" s="379"/>
    </row>
    <row r="153" spans="1:17" ht="24.75" customHeight="1" x14ac:dyDescent="0.3">
      <c r="A153" s="76" t="str">
        <f>'Matriz Nº1 Identificación'!A153</f>
        <v>Objetivo táctico</v>
      </c>
      <c r="B153" s="418" t="str">
        <f>'Matriz Nº1 Identificación'!B153</f>
        <v>17. Contar con una empresa que brinde los servicios de mantenimiento preventivo, correctivo, proyectivo, mejoras, adiciones y remodelaciones del edificio de la Imprenta Nacional y los sistemas electromecánicos conexos según las necesidades institucionales</v>
      </c>
      <c r="C153" s="419"/>
      <c r="D153" s="419"/>
      <c r="E153" s="419"/>
      <c r="F153" s="419"/>
      <c r="G153" s="419"/>
      <c r="H153" s="419"/>
      <c r="I153" s="419"/>
      <c r="J153" s="419"/>
      <c r="K153" s="419"/>
      <c r="L153" s="419"/>
      <c r="M153" s="419"/>
      <c r="N153" s="419"/>
      <c r="O153" s="419"/>
      <c r="P153" s="419"/>
      <c r="Q153" s="420"/>
    </row>
    <row r="154" spans="1:17" ht="27.75" customHeight="1" x14ac:dyDescent="0.3">
      <c r="A154" s="21" t="str">
        <f>'Matriz Nº1 Identificación'!A154</f>
        <v>17. 1</v>
      </c>
      <c r="B154" s="21" t="str">
        <f>IF('Matriz Nº3 Evaluación'!J154="Administrar",'Matriz Nº3 Evaluación'!B154,"No administrar")</f>
        <v>No administrar</v>
      </c>
      <c r="C154" s="105"/>
      <c r="D154" s="101"/>
      <c r="E154" s="101"/>
      <c r="F154" s="4" t="str">
        <f>IFERROR(+IF((VLOOKUP(D154,'Tabla 2-3-4-5'!$B$10:$C$12,2,FALSE)*(VLOOKUP(E154,'Tabla 2-3-4-5'!$B$10:$C$12,2,FALSE)))&lt;3,"BAJO",IF((VLOOKUP(D154,'Tabla 2-3-4-5'!$B$10:$C$12,2,FALSE)*(VLOOKUP(E154,'Tabla 2-3-4-5'!$B$10:$C$12,2,FALSE)))&gt;5,"ALTO","MEDIO"))," ")</f>
        <v xml:space="preserve"> </v>
      </c>
      <c r="G154" s="105"/>
      <c r="H154" s="105"/>
      <c r="I154" s="105"/>
      <c r="J154" s="105"/>
      <c r="K154" s="105"/>
      <c r="L154" s="105"/>
      <c r="M154" s="105"/>
      <c r="N154" s="105"/>
      <c r="O154" s="104"/>
      <c r="P154" s="106"/>
      <c r="Q154" s="107"/>
    </row>
    <row r="155" spans="1:17" ht="31.5" customHeight="1" x14ac:dyDescent="0.3">
      <c r="A155" s="21" t="str">
        <f>'Matriz Nº1 Identificación'!A155</f>
        <v>17. 2</v>
      </c>
      <c r="B155" s="21" t="str">
        <f>IF('Matriz Nº3 Evaluación'!J155="Administrar",'Matriz Nº3 Evaluación'!B155,"No administrar")</f>
        <v>No administrar</v>
      </c>
      <c r="C155" s="105"/>
      <c r="D155" s="101"/>
      <c r="E155" s="101"/>
      <c r="F155" s="4" t="str">
        <f>IFERROR(+IF((VLOOKUP(D155,'Tabla 2-3-4-5'!$B$10:$C$12,2,FALSE)*(VLOOKUP(E155,'Tabla 2-3-4-5'!$B$10:$C$12,2,FALSE)))&lt;3,"BAJO",IF((VLOOKUP(D155,'Tabla 2-3-4-5'!$B$10:$C$12,2,FALSE)*(VLOOKUP(E155,'Tabla 2-3-4-5'!$B$10:$C$12,2,FALSE)))&gt;5,"ALTO","MEDIO"))," ")</f>
        <v xml:space="preserve"> </v>
      </c>
      <c r="G155" s="105"/>
      <c r="H155" s="105"/>
      <c r="I155" s="105"/>
      <c r="J155" s="105"/>
      <c r="K155" s="105"/>
      <c r="L155" s="105"/>
      <c r="M155" s="105"/>
      <c r="N155" s="105"/>
      <c r="O155" s="104"/>
      <c r="P155" s="106"/>
      <c r="Q155" s="107"/>
    </row>
    <row r="156" spans="1:17" ht="29.25" customHeight="1" x14ac:dyDescent="0.3">
      <c r="A156" s="21" t="str">
        <f>'Matriz Nº1 Identificación'!A156</f>
        <v>17. 3</v>
      </c>
      <c r="B156" s="21" t="str">
        <f>IF('Matriz Nº3 Evaluación'!J156="Administrar",'Matriz Nº3 Evaluación'!B156,"No administrar")</f>
        <v>No administrar</v>
      </c>
      <c r="C156" s="105"/>
      <c r="D156" s="101"/>
      <c r="E156" s="101"/>
      <c r="F156" s="4" t="str">
        <f>IFERROR(+IF((VLOOKUP(D156,'Tabla 2-3-4-5'!$B$10:$C$12,2,FALSE)*(VLOOKUP(E156,'Tabla 2-3-4-5'!$B$10:$C$12,2,FALSE)))&lt;3,"BAJO",IF((VLOOKUP(D156,'Tabla 2-3-4-5'!$B$10:$C$12,2,FALSE)*(VLOOKUP(E156,'Tabla 2-3-4-5'!$B$10:$C$12,2,FALSE)))&gt;5,"ALTO","MEDIO"))," ")</f>
        <v xml:space="preserve"> </v>
      </c>
      <c r="G156" s="105"/>
      <c r="H156" s="105"/>
      <c r="I156" s="105"/>
      <c r="J156" s="105"/>
      <c r="K156" s="105"/>
      <c r="L156" s="105"/>
      <c r="M156" s="105"/>
      <c r="N156" s="105"/>
      <c r="O156" s="104"/>
      <c r="P156" s="106"/>
      <c r="Q156" s="107"/>
    </row>
    <row r="157" spans="1:17" ht="35.25" customHeight="1" x14ac:dyDescent="0.3">
      <c r="A157" s="21" t="str">
        <f>'Matriz Nº1 Identificación'!A157</f>
        <v>17. 4</v>
      </c>
      <c r="B157" s="21" t="str">
        <f>IF('Matriz Nº3 Evaluación'!J157="Administrar",'Matriz Nº3 Evaluación'!B157,"No administrar")</f>
        <v>No administrar</v>
      </c>
      <c r="C157" s="105"/>
      <c r="D157" s="101"/>
      <c r="E157" s="101"/>
      <c r="F157" s="4" t="str">
        <f>IFERROR(+IF((VLOOKUP(D157,'Tabla 2-3-4-5'!$B$10:$C$12,2,FALSE)*(VLOOKUP(E157,'Tabla 2-3-4-5'!$B$10:$C$12,2,FALSE)))&lt;3,"BAJO",IF((VLOOKUP(D157,'Tabla 2-3-4-5'!$B$10:$C$12,2,FALSE)*(VLOOKUP(E157,'Tabla 2-3-4-5'!$B$10:$C$12,2,FALSE)))&gt;5,"ALTO","MEDIO"))," ")</f>
        <v xml:space="preserve"> </v>
      </c>
      <c r="G157" s="105"/>
      <c r="H157" s="105"/>
      <c r="I157" s="105"/>
      <c r="J157" s="105"/>
      <c r="K157" s="105"/>
      <c r="L157" s="105"/>
      <c r="M157" s="105"/>
      <c r="N157" s="105"/>
      <c r="O157" s="104"/>
      <c r="P157" s="106"/>
      <c r="Q157" s="107"/>
    </row>
    <row r="158" spans="1:17" ht="35.25" customHeight="1" x14ac:dyDescent="0.3">
      <c r="A158" s="21" t="str">
        <f>'Matriz Nº1 Identificación'!A158</f>
        <v>17. 5</v>
      </c>
      <c r="B158" s="21" t="str">
        <f>IF('Matriz Nº3 Evaluación'!J158="Administrar",'Matriz Nº3 Evaluación'!B158,"No administrar")</f>
        <v>No administrar</v>
      </c>
      <c r="C158" s="105"/>
      <c r="D158" s="101"/>
      <c r="E158" s="101"/>
      <c r="F158" s="4" t="str">
        <f>IFERROR(+IF((VLOOKUP(D158,'Tabla 2-3-4-5'!$B$10:$C$12,2,FALSE)*(VLOOKUP(E158,'Tabla 2-3-4-5'!$B$10:$C$12,2,FALSE)))&lt;3,"BAJO",IF((VLOOKUP(D158,'Tabla 2-3-4-5'!$B$10:$C$12,2,FALSE)*(VLOOKUP(E158,'Tabla 2-3-4-5'!$B$10:$C$12,2,FALSE)))&gt;5,"ALTO","MEDIO"))," ")</f>
        <v xml:space="preserve"> </v>
      </c>
      <c r="G158" s="105"/>
      <c r="H158" s="105"/>
      <c r="I158" s="105"/>
      <c r="J158" s="105"/>
      <c r="K158" s="105"/>
      <c r="L158" s="105"/>
      <c r="M158" s="105"/>
      <c r="N158" s="105"/>
      <c r="O158" s="104"/>
      <c r="P158" s="106"/>
      <c r="Q158" s="107"/>
    </row>
    <row r="159" spans="1:17" ht="35.25" customHeight="1" x14ac:dyDescent="0.3">
      <c r="A159" s="21" t="str">
        <f>'Matriz Nº1 Identificación'!A159</f>
        <v>17. 6</v>
      </c>
      <c r="B159" s="21" t="str">
        <f>IF('Matriz Nº3 Evaluación'!J159="Administrar",'Matriz Nº3 Evaluación'!B159,"No administrar")</f>
        <v>No administrar</v>
      </c>
      <c r="C159" s="105"/>
      <c r="D159" s="101"/>
      <c r="E159" s="101"/>
      <c r="F159" s="4" t="str">
        <f>IFERROR(+IF((VLOOKUP(D159,'Tabla 2-3-4-5'!$B$10:$C$12,2,FALSE)*(VLOOKUP(E159,'Tabla 2-3-4-5'!$B$10:$C$12,2,FALSE)))&lt;3,"BAJO",IF((VLOOKUP(D159,'Tabla 2-3-4-5'!$B$10:$C$12,2,FALSE)*(VLOOKUP(E159,'Tabla 2-3-4-5'!$B$10:$C$12,2,FALSE)))&gt;5,"ALTO","MEDIO"))," ")</f>
        <v xml:space="preserve"> </v>
      </c>
      <c r="G159" s="105"/>
      <c r="H159" s="105"/>
      <c r="I159" s="105"/>
      <c r="J159" s="105"/>
      <c r="K159" s="105"/>
      <c r="L159" s="105"/>
      <c r="M159" s="105"/>
      <c r="N159" s="105"/>
      <c r="O159" s="104"/>
      <c r="P159" s="106"/>
      <c r="Q159" s="107"/>
    </row>
    <row r="160" spans="1:17" ht="35.25" customHeight="1" thickBot="1" x14ac:dyDescent="0.35">
      <c r="A160" s="21" t="str">
        <f>'Matriz Nº1 Identificación'!A160</f>
        <v>17. 7</v>
      </c>
      <c r="B160" s="21" t="str">
        <f>IF('Matriz Nº3 Evaluación'!J160="Administrar",'Matriz Nº3 Evaluación'!B160,"No administrar")</f>
        <v>No administrar</v>
      </c>
      <c r="C160" s="105"/>
      <c r="D160" s="101"/>
      <c r="E160" s="101"/>
      <c r="F160" s="4" t="str">
        <f>IFERROR(+IF((VLOOKUP(D160,'Tabla 2-3-4-5'!$B$10:$C$12,2,FALSE)*(VLOOKUP(E160,'Tabla 2-3-4-5'!$B$10:$C$12,2,FALSE)))&lt;3,"BAJO",IF((VLOOKUP(D160,'Tabla 2-3-4-5'!$B$10:$C$12,2,FALSE)*(VLOOKUP(E160,'Tabla 2-3-4-5'!$B$10:$C$12,2,FALSE)))&gt;5,"ALTO","MEDIO"))," ")</f>
        <v xml:space="preserve"> </v>
      </c>
      <c r="G160" s="105"/>
      <c r="H160" s="105"/>
      <c r="I160" s="105"/>
      <c r="J160" s="105"/>
      <c r="K160" s="105"/>
      <c r="L160" s="105"/>
      <c r="M160" s="105"/>
      <c r="N160" s="105"/>
      <c r="O160" s="104"/>
      <c r="P160" s="106"/>
      <c r="Q160" s="107"/>
    </row>
    <row r="161" spans="1:17" ht="33" customHeight="1" thickBot="1" x14ac:dyDescent="0.35">
      <c r="A161" s="73" t="str">
        <f>'Matriz Nº1 Identificación'!A161</f>
        <v xml:space="preserve">Objetivo Estratégico: </v>
      </c>
      <c r="B161" s="377">
        <f>'Matriz Nº1 Identificación'!B161</f>
        <v>0</v>
      </c>
      <c r="C161" s="378"/>
      <c r="D161" s="378"/>
      <c r="E161" s="378"/>
      <c r="F161" s="378"/>
      <c r="G161" s="378"/>
      <c r="H161" s="378"/>
      <c r="I161" s="378"/>
      <c r="J161" s="378"/>
      <c r="K161" s="378"/>
      <c r="L161" s="378"/>
      <c r="M161" s="378"/>
      <c r="N161" s="378"/>
      <c r="O161" s="378"/>
      <c r="P161" s="378"/>
      <c r="Q161" s="379"/>
    </row>
    <row r="162" spans="1:17" ht="24.75" customHeight="1" x14ac:dyDescent="0.3">
      <c r="A162" s="76" t="str">
        <f>'Matriz Nº1 Identificación'!A162</f>
        <v>Objetivo táctico</v>
      </c>
      <c r="B162" s="418" t="str">
        <f>'Matriz Nº1 Identificación'!B162</f>
        <v>18. Garantizar mantenimiento y repuestos de los  servicios sanitarios y dispensadores de agua</v>
      </c>
      <c r="C162" s="419"/>
      <c r="D162" s="419"/>
      <c r="E162" s="419"/>
      <c r="F162" s="419"/>
      <c r="G162" s="419"/>
      <c r="H162" s="419"/>
      <c r="I162" s="419"/>
      <c r="J162" s="419"/>
      <c r="K162" s="419"/>
      <c r="L162" s="419"/>
      <c r="M162" s="419"/>
      <c r="N162" s="419"/>
      <c r="O162" s="419"/>
      <c r="P162" s="419"/>
      <c r="Q162" s="420"/>
    </row>
    <row r="163" spans="1:17" ht="27.75" customHeight="1" x14ac:dyDescent="0.3">
      <c r="A163" s="21" t="str">
        <f>'Matriz Nº1 Identificación'!A163</f>
        <v>18. 1</v>
      </c>
      <c r="B163" s="21" t="str">
        <f>IF('Matriz Nº3 Evaluación'!J163="Administrar",'Matriz Nº3 Evaluación'!B163,"No administrar")</f>
        <v>No administrar</v>
      </c>
      <c r="C163" s="105"/>
      <c r="D163" s="101"/>
      <c r="E163" s="101"/>
      <c r="F163" s="4" t="str">
        <f>IFERROR(+IF((VLOOKUP(D163,'Tabla 2-3-4-5'!$B$10:$C$12,2,FALSE)*(VLOOKUP(E163,'Tabla 2-3-4-5'!$B$10:$C$12,2,FALSE)))&lt;3,"BAJO",IF((VLOOKUP(D163,'Tabla 2-3-4-5'!$B$10:$C$12,2,FALSE)*(VLOOKUP(E163,'Tabla 2-3-4-5'!$B$10:$C$12,2,FALSE)))&gt;5,"ALTO","MEDIO"))," ")</f>
        <v xml:space="preserve"> </v>
      </c>
      <c r="G163" s="105"/>
      <c r="H163" s="105"/>
      <c r="I163" s="105"/>
      <c r="J163" s="105"/>
      <c r="K163" s="105"/>
      <c r="L163" s="105"/>
      <c r="M163" s="105"/>
      <c r="N163" s="105"/>
      <c r="O163" s="104"/>
      <c r="P163" s="106"/>
      <c r="Q163" s="107"/>
    </row>
    <row r="164" spans="1:17" ht="31.5" customHeight="1" x14ac:dyDescent="0.3">
      <c r="A164" s="21" t="str">
        <f>'Matriz Nº1 Identificación'!A164</f>
        <v>18. 2</v>
      </c>
      <c r="B164" s="21" t="str">
        <f>IF('Matriz Nº3 Evaluación'!J164="Administrar",'Matriz Nº3 Evaluación'!B164,"No administrar")</f>
        <v>No administrar</v>
      </c>
      <c r="C164" s="105"/>
      <c r="D164" s="101"/>
      <c r="E164" s="101"/>
      <c r="F164" s="4" t="str">
        <f>IFERROR(+IF((VLOOKUP(D164,'Tabla 2-3-4-5'!$B$10:$C$12,2,FALSE)*(VLOOKUP(E164,'Tabla 2-3-4-5'!$B$10:$C$12,2,FALSE)))&lt;3,"BAJO",IF((VLOOKUP(D164,'Tabla 2-3-4-5'!$B$10:$C$12,2,FALSE)*(VLOOKUP(E164,'Tabla 2-3-4-5'!$B$10:$C$12,2,FALSE)))&gt;5,"ALTO","MEDIO"))," ")</f>
        <v xml:space="preserve"> </v>
      </c>
      <c r="G164" s="105"/>
      <c r="H164" s="105"/>
      <c r="I164" s="105"/>
      <c r="J164" s="105"/>
      <c r="K164" s="105"/>
      <c r="L164" s="105"/>
      <c r="M164" s="105"/>
      <c r="N164" s="105"/>
      <c r="O164" s="104"/>
      <c r="P164" s="106"/>
      <c r="Q164" s="107"/>
    </row>
    <row r="165" spans="1:17" ht="29.25" customHeight="1" x14ac:dyDescent="0.3">
      <c r="A165" s="21" t="str">
        <f>'Matriz Nº1 Identificación'!A165</f>
        <v>18. 3</v>
      </c>
      <c r="B165" s="21" t="str">
        <f>IF('Matriz Nº3 Evaluación'!J165="Administrar",'Matriz Nº3 Evaluación'!B165,"No administrar")</f>
        <v>No administrar</v>
      </c>
      <c r="C165" s="105"/>
      <c r="D165" s="101"/>
      <c r="E165" s="101"/>
      <c r="F165" s="4" t="str">
        <f>IFERROR(+IF((VLOOKUP(D165,'Tabla 2-3-4-5'!$B$10:$C$12,2,FALSE)*(VLOOKUP(E165,'Tabla 2-3-4-5'!$B$10:$C$12,2,FALSE)))&lt;3,"BAJO",IF((VLOOKUP(D165,'Tabla 2-3-4-5'!$B$10:$C$12,2,FALSE)*(VLOOKUP(E165,'Tabla 2-3-4-5'!$B$10:$C$12,2,FALSE)))&gt;5,"ALTO","MEDIO"))," ")</f>
        <v xml:space="preserve"> </v>
      </c>
      <c r="G165" s="105"/>
      <c r="H165" s="105"/>
      <c r="I165" s="105"/>
      <c r="J165" s="105"/>
      <c r="K165" s="105"/>
      <c r="L165" s="105"/>
      <c r="M165" s="105"/>
      <c r="N165" s="105"/>
      <c r="O165" s="104"/>
      <c r="P165" s="106"/>
      <c r="Q165" s="107"/>
    </row>
    <row r="166" spans="1:17" ht="35.25" customHeight="1" x14ac:dyDescent="0.3">
      <c r="A166" s="21" t="str">
        <f>'Matriz Nº1 Identificación'!A166</f>
        <v>18. 4</v>
      </c>
      <c r="B166" s="21" t="str">
        <f>IF('Matriz Nº3 Evaluación'!J166="Administrar",'Matriz Nº3 Evaluación'!B166,"No administrar")</f>
        <v>No administrar</v>
      </c>
      <c r="C166" s="105"/>
      <c r="D166" s="101"/>
      <c r="E166" s="101"/>
      <c r="F166" s="4" t="str">
        <f>IFERROR(+IF((VLOOKUP(D166,'Tabla 2-3-4-5'!$B$10:$C$12,2,FALSE)*(VLOOKUP(E166,'Tabla 2-3-4-5'!$B$10:$C$12,2,FALSE)))&lt;3,"BAJO",IF((VLOOKUP(D166,'Tabla 2-3-4-5'!$B$10:$C$12,2,FALSE)*(VLOOKUP(E166,'Tabla 2-3-4-5'!$B$10:$C$12,2,FALSE)))&gt;5,"ALTO","MEDIO"))," ")</f>
        <v xml:space="preserve"> </v>
      </c>
      <c r="G166" s="105"/>
      <c r="H166" s="105"/>
      <c r="I166" s="105"/>
      <c r="J166" s="105"/>
      <c r="K166" s="105"/>
      <c r="L166" s="105"/>
      <c r="M166" s="105"/>
      <c r="N166" s="105"/>
      <c r="O166" s="104"/>
      <c r="P166" s="106"/>
      <c r="Q166" s="107"/>
    </row>
    <row r="167" spans="1:17" ht="35.25" customHeight="1" x14ac:dyDescent="0.3">
      <c r="A167" s="21" t="str">
        <f>'Matriz Nº1 Identificación'!A167</f>
        <v>18. 5</v>
      </c>
      <c r="B167" s="21" t="str">
        <f>IF('Matriz Nº3 Evaluación'!J167="Administrar",'Matriz Nº3 Evaluación'!B167,"No administrar")</f>
        <v>No administrar</v>
      </c>
      <c r="C167" s="105"/>
      <c r="D167" s="101"/>
      <c r="E167" s="101"/>
      <c r="F167" s="4" t="str">
        <f>IFERROR(+IF((VLOOKUP(D167,'Tabla 2-3-4-5'!$B$10:$C$12,2,FALSE)*(VLOOKUP(E167,'Tabla 2-3-4-5'!$B$10:$C$12,2,FALSE)))&lt;3,"BAJO",IF((VLOOKUP(D167,'Tabla 2-3-4-5'!$B$10:$C$12,2,FALSE)*(VLOOKUP(E167,'Tabla 2-3-4-5'!$B$10:$C$12,2,FALSE)))&gt;5,"ALTO","MEDIO"))," ")</f>
        <v xml:space="preserve"> </v>
      </c>
      <c r="G167" s="105"/>
      <c r="H167" s="105"/>
      <c r="I167" s="105"/>
      <c r="J167" s="105"/>
      <c r="K167" s="105"/>
      <c r="L167" s="105"/>
      <c r="M167" s="105"/>
      <c r="N167" s="105"/>
      <c r="O167" s="104"/>
      <c r="P167" s="106"/>
      <c r="Q167" s="107"/>
    </row>
    <row r="168" spans="1:17" ht="35.25" customHeight="1" x14ac:dyDescent="0.3">
      <c r="A168" s="21" t="str">
        <f>'Matriz Nº1 Identificación'!A168</f>
        <v>18. 6</v>
      </c>
      <c r="B168" s="21" t="str">
        <f>IF('Matriz Nº3 Evaluación'!J168="Administrar",'Matriz Nº3 Evaluación'!B168,"No administrar")</f>
        <v>No administrar</v>
      </c>
      <c r="C168" s="105"/>
      <c r="D168" s="101"/>
      <c r="E168" s="101"/>
      <c r="F168" s="4" t="str">
        <f>IFERROR(+IF((VLOOKUP(D168,'Tabla 2-3-4-5'!$B$10:$C$12,2,FALSE)*(VLOOKUP(E168,'Tabla 2-3-4-5'!$B$10:$C$12,2,FALSE)))&lt;3,"BAJO",IF((VLOOKUP(D168,'Tabla 2-3-4-5'!$B$10:$C$12,2,FALSE)*(VLOOKUP(E168,'Tabla 2-3-4-5'!$B$10:$C$12,2,FALSE)))&gt;5,"ALTO","MEDIO"))," ")</f>
        <v xml:space="preserve"> </v>
      </c>
      <c r="G168" s="105"/>
      <c r="H168" s="105"/>
      <c r="I168" s="105"/>
      <c r="J168" s="105"/>
      <c r="K168" s="105"/>
      <c r="L168" s="105"/>
      <c r="M168" s="105"/>
      <c r="N168" s="105"/>
      <c r="O168" s="104"/>
      <c r="P168" s="106"/>
      <c r="Q168" s="107"/>
    </row>
    <row r="169" spans="1:17" ht="35.25" customHeight="1" thickBot="1" x14ac:dyDescent="0.35">
      <c r="A169" s="21" t="str">
        <f>'Matriz Nº1 Identificación'!A169</f>
        <v>18. 7</v>
      </c>
      <c r="B169" s="21" t="str">
        <f>IF('Matriz Nº3 Evaluación'!J169="Administrar",'Matriz Nº3 Evaluación'!B169,"No administrar")</f>
        <v>No administrar</v>
      </c>
      <c r="C169" s="105"/>
      <c r="D169" s="101"/>
      <c r="E169" s="101"/>
      <c r="F169" s="4" t="str">
        <f>IFERROR(+IF((VLOOKUP(D169,'Tabla 2-3-4-5'!$B$10:$C$12,2,FALSE)*(VLOOKUP(E169,'Tabla 2-3-4-5'!$B$10:$C$12,2,FALSE)))&lt;3,"BAJO",IF((VLOOKUP(D169,'Tabla 2-3-4-5'!$B$10:$C$12,2,FALSE)*(VLOOKUP(E169,'Tabla 2-3-4-5'!$B$10:$C$12,2,FALSE)))&gt;5,"ALTO","MEDIO"))," ")</f>
        <v xml:space="preserve"> </v>
      </c>
      <c r="G169" s="105"/>
      <c r="H169" s="105"/>
      <c r="I169" s="105"/>
      <c r="J169" s="105"/>
      <c r="K169" s="105"/>
      <c r="L169" s="105"/>
      <c r="M169" s="105"/>
      <c r="N169" s="105"/>
      <c r="O169" s="104"/>
      <c r="P169" s="106"/>
      <c r="Q169" s="107"/>
    </row>
    <row r="170" spans="1:17" ht="33" customHeight="1" thickBot="1" x14ac:dyDescent="0.35">
      <c r="A170" s="73" t="str">
        <f>'Matriz Nº1 Identificación'!A170</f>
        <v xml:space="preserve">Objetivo Estratégico: </v>
      </c>
      <c r="B170" s="377">
        <f>'Matriz Nº1 Identificación'!B170</f>
        <v>0</v>
      </c>
      <c r="C170" s="378"/>
      <c r="D170" s="378"/>
      <c r="E170" s="378"/>
      <c r="F170" s="378"/>
      <c r="G170" s="378"/>
      <c r="H170" s="378"/>
      <c r="I170" s="378"/>
      <c r="J170" s="378"/>
      <c r="K170" s="378"/>
      <c r="L170" s="378"/>
      <c r="M170" s="378"/>
      <c r="N170" s="378"/>
      <c r="O170" s="378"/>
      <c r="P170" s="378"/>
      <c r="Q170" s="379"/>
    </row>
    <row r="171" spans="1:17" ht="24.75" customHeight="1" x14ac:dyDescent="0.3">
      <c r="A171" s="76" t="str">
        <f>'Matriz Nº1 Identificación'!A171</f>
        <v>Objetivo táctico</v>
      </c>
      <c r="B171" s="418" t="str">
        <f>'Matriz Nº1 Identificación'!B171</f>
        <v>19. Contar con el mecanismo adecuado que permita brindar  un mantenimiento  preventivo y correctivo a los vehículos de la institución</v>
      </c>
      <c r="C171" s="419"/>
      <c r="D171" s="419"/>
      <c r="E171" s="419"/>
      <c r="F171" s="419"/>
      <c r="G171" s="419"/>
      <c r="H171" s="419"/>
      <c r="I171" s="419"/>
      <c r="J171" s="419"/>
      <c r="K171" s="419"/>
      <c r="L171" s="419"/>
      <c r="M171" s="419"/>
      <c r="N171" s="419"/>
      <c r="O171" s="419"/>
      <c r="P171" s="419"/>
      <c r="Q171" s="420"/>
    </row>
    <row r="172" spans="1:17" ht="27.75" customHeight="1" x14ac:dyDescent="0.3">
      <c r="A172" s="21" t="str">
        <f>'Matriz Nº1 Identificación'!A172</f>
        <v>19. 1</v>
      </c>
      <c r="B172" s="21" t="str">
        <f>IF('Matriz Nº3 Evaluación'!J172="Administrar",'Matriz Nº3 Evaluación'!B172,"No administrar")</f>
        <v>No administrar</v>
      </c>
      <c r="C172" s="105"/>
      <c r="D172" s="101"/>
      <c r="E172" s="101"/>
      <c r="F172" s="4" t="str">
        <f>IFERROR(+IF((VLOOKUP(D172,'Tabla 2-3-4-5'!$B$10:$C$12,2,FALSE)*(VLOOKUP(E172,'Tabla 2-3-4-5'!$B$10:$C$12,2,FALSE)))&lt;3,"BAJO",IF((VLOOKUP(D172,'Tabla 2-3-4-5'!$B$10:$C$12,2,FALSE)*(VLOOKUP(E172,'Tabla 2-3-4-5'!$B$10:$C$12,2,FALSE)))&gt;5,"ALTO","MEDIO"))," ")</f>
        <v xml:space="preserve"> </v>
      </c>
      <c r="G172" s="105"/>
      <c r="H172" s="105"/>
      <c r="I172" s="105"/>
      <c r="J172" s="105"/>
      <c r="K172" s="105"/>
      <c r="L172" s="105"/>
      <c r="M172" s="105"/>
      <c r="N172" s="105"/>
      <c r="O172" s="104"/>
      <c r="P172" s="106"/>
      <c r="Q172" s="107"/>
    </row>
    <row r="173" spans="1:17" ht="31.5" customHeight="1" x14ac:dyDescent="0.3">
      <c r="A173" s="21" t="str">
        <f>'Matriz Nº1 Identificación'!A173</f>
        <v>19. 2</v>
      </c>
      <c r="B173" s="21" t="str">
        <f>IF('Matriz Nº3 Evaluación'!J173="Administrar",'Matriz Nº3 Evaluación'!B173,"No administrar")</f>
        <v>No administrar</v>
      </c>
      <c r="C173" s="105"/>
      <c r="D173" s="101"/>
      <c r="E173" s="101"/>
      <c r="F173" s="4" t="str">
        <f>IFERROR(+IF((VLOOKUP(D173,'Tabla 2-3-4-5'!$B$10:$C$12,2,FALSE)*(VLOOKUP(E173,'Tabla 2-3-4-5'!$B$10:$C$12,2,FALSE)))&lt;3,"BAJO",IF((VLOOKUP(D173,'Tabla 2-3-4-5'!$B$10:$C$12,2,FALSE)*(VLOOKUP(E173,'Tabla 2-3-4-5'!$B$10:$C$12,2,FALSE)))&gt;5,"ALTO","MEDIO"))," ")</f>
        <v xml:space="preserve"> </v>
      </c>
      <c r="G173" s="105"/>
      <c r="H173" s="105"/>
      <c r="I173" s="105"/>
      <c r="J173" s="105"/>
      <c r="K173" s="105"/>
      <c r="L173" s="105"/>
      <c r="M173" s="105"/>
      <c r="N173" s="105"/>
      <c r="O173" s="104"/>
      <c r="P173" s="106"/>
      <c r="Q173" s="107"/>
    </row>
    <row r="174" spans="1:17" ht="29.25" customHeight="1" x14ac:dyDescent="0.3">
      <c r="A174" s="21" t="str">
        <f>'Matriz Nº1 Identificación'!A174</f>
        <v>19. 3</v>
      </c>
      <c r="B174" s="21" t="str">
        <f>IF('Matriz Nº3 Evaluación'!J174="Administrar",'Matriz Nº3 Evaluación'!B174,"No administrar")</f>
        <v>No administrar</v>
      </c>
      <c r="C174" s="105"/>
      <c r="D174" s="101"/>
      <c r="E174" s="101"/>
      <c r="F174" s="4" t="str">
        <f>IFERROR(+IF((VLOOKUP(D174,'Tabla 2-3-4-5'!$B$10:$C$12,2,FALSE)*(VLOOKUP(E174,'Tabla 2-3-4-5'!$B$10:$C$12,2,FALSE)))&lt;3,"BAJO",IF((VLOOKUP(D174,'Tabla 2-3-4-5'!$B$10:$C$12,2,FALSE)*(VLOOKUP(E174,'Tabla 2-3-4-5'!$B$10:$C$12,2,FALSE)))&gt;5,"ALTO","MEDIO"))," ")</f>
        <v xml:space="preserve"> </v>
      </c>
      <c r="G174" s="105"/>
      <c r="H174" s="105"/>
      <c r="I174" s="105"/>
      <c r="J174" s="105"/>
      <c r="K174" s="105"/>
      <c r="L174" s="105"/>
      <c r="M174" s="105"/>
      <c r="N174" s="105"/>
      <c r="O174" s="104"/>
      <c r="P174" s="106"/>
      <c r="Q174" s="107"/>
    </row>
    <row r="175" spans="1:17" ht="35.25" customHeight="1" x14ac:dyDescent="0.3">
      <c r="A175" s="21" t="str">
        <f>'Matriz Nº1 Identificación'!A175</f>
        <v>19. 4</v>
      </c>
      <c r="B175" s="21" t="str">
        <f>IF('Matriz Nº3 Evaluación'!J175="Administrar",'Matriz Nº3 Evaluación'!B175,"No administrar")</f>
        <v>No administrar</v>
      </c>
      <c r="C175" s="105"/>
      <c r="D175" s="101"/>
      <c r="E175" s="101"/>
      <c r="F175" s="4" t="str">
        <f>IFERROR(+IF((VLOOKUP(D175,'Tabla 2-3-4-5'!$B$10:$C$12,2,FALSE)*(VLOOKUP(E175,'Tabla 2-3-4-5'!$B$10:$C$12,2,FALSE)))&lt;3,"BAJO",IF((VLOOKUP(D175,'Tabla 2-3-4-5'!$B$10:$C$12,2,FALSE)*(VLOOKUP(E175,'Tabla 2-3-4-5'!$B$10:$C$12,2,FALSE)))&gt;5,"ALTO","MEDIO"))," ")</f>
        <v xml:space="preserve"> </v>
      </c>
      <c r="G175" s="105"/>
      <c r="H175" s="105"/>
      <c r="I175" s="105"/>
      <c r="J175" s="105"/>
      <c r="K175" s="105"/>
      <c r="L175" s="105"/>
      <c r="M175" s="105"/>
      <c r="N175" s="105"/>
      <c r="O175" s="104"/>
      <c r="P175" s="106"/>
      <c r="Q175" s="107"/>
    </row>
    <row r="176" spans="1:17" ht="35.25" customHeight="1" x14ac:dyDescent="0.3">
      <c r="A176" s="21" t="str">
        <f>'Matriz Nº1 Identificación'!A176</f>
        <v>19. 5</v>
      </c>
      <c r="B176" s="21" t="str">
        <f>IF('Matriz Nº3 Evaluación'!J176="Administrar",'Matriz Nº3 Evaluación'!B176,"No administrar")</f>
        <v>No administrar</v>
      </c>
      <c r="C176" s="105"/>
      <c r="D176" s="101"/>
      <c r="E176" s="101"/>
      <c r="F176" s="4" t="str">
        <f>IFERROR(+IF((VLOOKUP(D176,'Tabla 2-3-4-5'!$B$10:$C$12,2,FALSE)*(VLOOKUP(E176,'Tabla 2-3-4-5'!$B$10:$C$12,2,FALSE)))&lt;3,"BAJO",IF((VLOOKUP(D176,'Tabla 2-3-4-5'!$B$10:$C$12,2,FALSE)*(VLOOKUP(E176,'Tabla 2-3-4-5'!$B$10:$C$12,2,FALSE)))&gt;5,"ALTO","MEDIO"))," ")</f>
        <v xml:space="preserve"> </v>
      </c>
      <c r="G176" s="105"/>
      <c r="H176" s="105"/>
      <c r="I176" s="105"/>
      <c r="J176" s="105"/>
      <c r="K176" s="105"/>
      <c r="L176" s="105"/>
      <c r="M176" s="105"/>
      <c r="N176" s="105"/>
      <c r="O176" s="104"/>
      <c r="P176" s="106"/>
      <c r="Q176" s="107"/>
    </row>
    <row r="177" spans="1:17" ht="35.25" customHeight="1" x14ac:dyDescent="0.3">
      <c r="A177" s="21" t="str">
        <f>'Matriz Nº1 Identificación'!A177</f>
        <v>19. 6</v>
      </c>
      <c r="B177" s="21" t="str">
        <f>IF('Matriz Nº3 Evaluación'!J177="Administrar",'Matriz Nº3 Evaluación'!B177,"No administrar")</f>
        <v>No administrar</v>
      </c>
      <c r="C177" s="105"/>
      <c r="D177" s="101"/>
      <c r="E177" s="101"/>
      <c r="F177" s="4" t="str">
        <f>IFERROR(+IF((VLOOKUP(D177,'Tabla 2-3-4-5'!$B$10:$C$12,2,FALSE)*(VLOOKUP(E177,'Tabla 2-3-4-5'!$B$10:$C$12,2,FALSE)))&lt;3,"BAJO",IF((VLOOKUP(D177,'Tabla 2-3-4-5'!$B$10:$C$12,2,FALSE)*(VLOOKUP(E177,'Tabla 2-3-4-5'!$B$10:$C$12,2,FALSE)))&gt;5,"ALTO","MEDIO"))," ")</f>
        <v xml:space="preserve"> </v>
      </c>
      <c r="G177" s="105"/>
      <c r="H177" s="105"/>
      <c r="I177" s="105"/>
      <c r="J177" s="105"/>
      <c r="K177" s="105"/>
      <c r="L177" s="105"/>
      <c r="M177" s="105"/>
      <c r="N177" s="105"/>
      <c r="O177" s="104"/>
      <c r="P177" s="106"/>
      <c r="Q177" s="107"/>
    </row>
    <row r="178" spans="1:17" ht="35.25" customHeight="1" thickBot="1" x14ac:dyDescent="0.35">
      <c r="A178" s="21" t="str">
        <f>'Matriz Nº1 Identificación'!A178</f>
        <v>19. 7</v>
      </c>
      <c r="B178" s="21" t="str">
        <f>IF('Matriz Nº3 Evaluación'!J178="Administrar",'Matriz Nº3 Evaluación'!B178,"No administrar")</f>
        <v>No administrar</v>
      </c>
      <c r="C178" s="105"/>
      <c r="D178" s="101"/>
      <c r="E178" s="101"/>
      <c r="F178" s="4" t="str">
        <f>IFERROR(+IF((VLOOKUP(D178,'Tabla 2-3-4-5'!$B$10:$C$12,2,FALSE)*(VLOOKUP(E178,'Tabla 2-3-4-5'!$B$10:$C$12,2,FALSE)))&lt;3,"BAJO",IF((VLOOKUP(D178,'Tabla 2-3-4-5'!$B$10:$C$12,2,FALSE)*(VLOOKUP(E178,'Tabla 2-3-4-5'!$B$10:$C$12,2,FALSE)))&gt;5,"ALTO","MEDIO"))," ")</f>
        <v xml:space="preserve"> </v>
      </c>
      <c r="G178" s="105"/>
      <c r="H178" s="105"/>
      <c r="I178" s="105"/>
      <c r="J178" s="105"/>
      <c r="K178" s="105"/>
      <c r="L178" s="105"/>
      <c r="M178" s="105"/>
      <c r="N178" s="105"/>
      <c r="O178" s="104"/>
      <c r="P178" s="106"/>
      <c r="Q178" s="107"/>
    </row>
    <row r="179" spans="1:17" ht="33" customHeight="1" thickBot="1" x14ac:dyDescent="0.35">
      <c r="A179" s="73" t="str">
        <f>'Matriz Nº1 Identificación'!A179</f>
        <v xml:space="preserve">Objetivo Estratégico: </v>
      </c>
      <c r="B179" s="377">
        <f>'Matriz Nº1 Identificación'!B179</f>
        <v>0</v>
      </c>
      <c r="C179" s="378"/>
      <c r="D179" s="378"/>
      <c r="E179" s="378"/>
      <c r="F179" s="378"/>
      <c r="G179" s="378"/>
      <c r="H179" s="378"/>
      <c r="I179" s="378"/>
      <c r="J179" s="378"/>
      <c r="K179" s="378"/>
      <c r="L179" s="378"/>
      <c r="M179" s="378"/>
      <c r="N179" s="378"/>
      <c r="O179" s="378"/>
      <c r="P179" s="378"/>
      <c r="Q179" s="379"/>
    </row>
    <row r="180" spans="1:17" ht="24.75" customHeight="1" x14ac:dyDescent="0.3">
      <c r="A180" s="76" t="str">
        <f>'Matriz Nº1 Identificación'!A180</f>
        <v>Objetivo táctico</v>
      </c>
      <c r="B180" s="418" t="str">
        <f>'Matriz Nº1 Identificación'!B180</f>
        <v>20. Mantener en optimas condiciones el equipo para aplicar los primeros auxilios básicos</v>
      </c>
      <c r="C180" s="419"/>
      <c r="D180" s="419"/>
      <c r="E180" s="419"/>
      <c r="F180" s="419"/>
      <c r="G180" s="419"/>
      <c r="H180" s="419"/>
      <c r="I180" s="419"/>
      <c r="J180" s="419"/>
      <c r="K180" s="419"/>
      <c r="L180" s="419"/>
      <c r="M180" s="419"/>
      <c r="N180" s="419"/>
      <c r="O180" s="419"/>
      <c r="P180" s="419"/>
      <c r="Q180" s="420"/>
    </row>
    <row r="181" spans="1:17" ht="27.75" customHeight="1" x14ac:dyDescent="0.3">
      <c r="A181" s="21" t="str">
        <f>'Matriz Nº1 Identificación'!A181</f>
        <v>20. 1</v>
      </c>
      <c r="B181" s="21" t="str">
        <f>IF('Matriz Nº3 Evaluación'!J181="Administrar",'Matriz Nº3 Evaluación'!B181,"No administrar")</f>
        <v>No administrar</v>
      </c>
      <c r="C181" s="105"/>
      <c r="D181" s="101"/>
      <c r="E181" s="101"/>
      <c r="F181" s="4" t="str">
        <f>IFERROR(+IF((VLOOKUP(D181,'Tabla 2-3-4-5'!$B$10:$C$12,2,FALSE)*(VLOOKUP(E181,'Tabla 2-3-4-5'!$B$10:$C$12,2,FALSE)))&lt;3,"BAJO",IF((VLOOKUP(D181,'Tabla 2-3-4-5'!$B$10:$C$12,2,FALSE)*(VLOOKUP(E181,'Tabla 2-3-4-5'!$B$10:$C$12,2,FALSE)))&gt;5,"ALTO","MEDIO"))," ")</f>
        <v xml:space="preserve"> </v>
      </c>
      <c r="G181" s="105"/>
      <c r="H181" s="105"/>
      <c r="I181" s="105"/>
      <c r="J181" s="105"/>
      <c r="K181" s="105"/>
      <c r="L181" s="105"/>
      <c r="M181" s="105"/>
      <c r="N181" s="105"/>
      <c r="O181" s="104"/>
      <c r="P181" s="106"/>
      <c r="Q181" s="107"/>
    </row>
    <row r="182" spans="1:17" ht="31.5" customHeight="1" x14ac:dyDescent="0.3">
      <c r="A182" s="21" t="str">
        <f>'Matriz Nº1 Identificación'!A182</f>
        <v>20. 2</v>
      </c>
      <c r="B182" s="21" t="str">
        <f>IF('Matriz Nº3 Evaluación'!J182="Administrar",'Matriz Nº3 Evaluación'!B182,"No administrar")</f>
        <v>No administrar</v>
      </c>
      <c r="C182" s="105"/>
      <c r="D182" s="101"/>
      <c r="E182" s="101"/>
      <c r="F182" s="4" t="str">
        <f>IFERROR(+IF((VLOOKUP(D182,'Tabla 2-3-4-5'!$B$10:$C$12,2,FALSE)*(VLOOKUP(E182,'Tabla 2-3-4-5'!$B$10:$C$12,2,FALSE)))&lt;3,"BAJO",IF((VLOOKUP(D182,'Tabla 2-3-4-5'!$B$10:$C$12,2,FALSE)*(VLOOKUP(E182,'Tabla 2-3-4-5'!$B$10:$C$12,2,FALSE)))&gt;5,"ALTO","MEDIO"))," ")</f>
        <v xml:space="preserve"> </v>
      </c>
      <c r="G182" s="105"/>
      <c r="H182" s="105"/>
      <c r="I182" s="105"/>
      <c r="J182" s="105"/>
      <c r="K182" s="105"/>
      <c r="L182" s="105"/>
      <c r="M182" s="105"/>
      <c r="N182" s="105"/>
      <c r="O182" s="104"/>
      <c r="P182" s="106"/>
      <c r="Q182" s="107"/>
    </row>
    <row r="183" spans="1:17" ht="29.25" customHeight="1" x14ac:dyDescent="0.3">
      <c r="A183" s="21" t="str">
        <f>'Matriz Nº1 Identificación'!A183</f>
        <v>20. 3</v>
      </c>
      <c r="B183" s="21" t="str">
        <f>IF('Matriz Nº3 Evaluación'!J183="Administrar",'Matriz Nº3 Evaluación'!B183,"No administrar")</f>
        <v>No administrar</v>
      </c>
      <c r="C183" s="105"/>
      <c r="D183" s="101"/>
      <c r="E183" s="101"/>
      <c r="F183" s="4" t="str">
        <f>IFERROR(+IF((VLOOKUP(D183,'Tabla 2-3-4-5'!$B$10:$C$12,2,FALSE)*(VLOOKUP(E183,'Tabla 2-3-4-5'!$B$10:$C$12,2,FALSE)))&lt;3,"BAJO",IF((VLOOKUP(D183,'Tabla 2-3-4-5'!$B$10:$C$12,2,FALSE)*(VLOOKUP(E183,'Tabla 2-3-4-5'!$B$10:$C$12,2,FALSE)))&gt;5,"ALTO","MEDIO"))," ")</f>
        <v xml:space="preserve"> </v>
      </c>
      <c r="G183" s="105"/>
      <c r="H183" s="105"/>
      <c r="I183" s="105"/>
      <c r="J183" s="105"/>
      <c r="K183" s="105"/>
      <c r="L183" s="105"/>
      <c r="M183" s="105"/>
      <c r="N183" s="105"/>
      <c r="O183" s="104"/>
      <c r="P183" s="106"/>
      <c r="Q183" s="107"/>
    </row>
    <row r="184" spans="1:17" ht="35.25" customHeight="1" x14ac:dyDescent="0.3">
      <c r="A184" s="21" t="str">
        <f>'Matriz Nº1 Identificación'!A184</f>
        <v>20. 4</v>
      </c>
      <c r="B184" s="21" t="str">
        <f>IF('Matriz Nº3 Evaluación'!J184="Administrar",'Matriz Nº3 Evaluación'!B184,"No administrar")</f>
        <v>No administrar</v>
      </c>
      <c r="C184" s="105"/>
      <c r="D184" s="101"/>
      <c r="E184" s="101"/>
      <c r="F184" s="4" t="str">
        <f>IFERROR(+IF((VLOOKUP(D184,'Tabla 2-3-4-5'!$B$10:$C$12,2,FALSE)*(VLOOKUP(E184,'Tabla 2-3-4-5'!$B$10:$C$12,2,FALSE)))&lt;3,"BAJO",IF((VLOOKUP(D184,'Tabla 2-3-4-5'!$B$10:$C$12,2,FALSE)*(VLOOKUP(E184,'Tabla 2-3-4-5'!$B$10:$C$12,2,FALSE)))&gt;5,"ALTO","MEDIO"))," ")</f>
        <v xml:space="preserve"> </v>
      </c>
      <c r="G184" s="105"/>
      <c r="H184" s="105"/>
      <c r="I184" s="105"/>
      <c r="J184" s="105"/>
      <c r="K184" s="105"/>
      <c r="L184" s="105"/>
      <c r="M184" s="105"/>
      <c r="N184" s="105"/>
      <c r="O184" s="104"/>
      <c r="P184" s="106"/>
      <c r="Q184" s="107"/>
    </row>
    <row r="185" spans="1:17" ht="35.25" customHeight="1" x14ac:dyDescent="0.3">
      <c r="A185" s="21" t="str">
        <f>'Matriz Nº1 Identificación'!A185</f>
        <v>20. 5</v>
      </c>
      <c r="B185" s="21" t="str">
        <f>IF('Matriz Nº3 Evaluación'!J185="Administrar",'Matriz Nº3 Evaluación'!B185,"No administrar")</f>
        <v>No administrar</v>
      </c>
      <c r="C185" s="105"/>
      <c r="D185" s="101"/>
      <c r="E185" s="101"/>
      <c r="F185" s="4" t="str">
        <f>IFERROR(+IF((VLOOKUP(D185,'Tabla 2-3-4-5'!$B$10:$C$12,2,FALSE)*(VLOOKUP(E185,'Tabla 2-3-4-5'!$B$10:$C$12,2,FALSE)))&lt;3,"BAJO",IF((VLOOKUP(D185,'Tabla 2-3-4-5'!$B$10:$C$12,2,FALSE)*(VLOOKUP(E185,'Tabla 2-3-4-5'!$B$10:$C$12,2,FALSE)))&gt;5,"ALTO","MEDIO"))," ")</f>
        <v xml:space="preserve"> </v>
      </c>
      <c r="G185" s="105"/>
      <c r="H185" s="105"/>
      <c r="I185" s="105"/>
      <c r="J185" s="105"/>
      <c r="K185" s="105"/>
      <c r="L185" s="105"/>
      <c r="M185" s="105"/>
      <c r="N185" s="105"/>
      <c r="O185" s="104"/>
      <c r="P185" s="106"/>
      <c r="Q185" s="107"/>
    </row>
    <row r="186" spans="1:17" ht="35.25" customHeight="1" x14ac:dyDescent="0.3">
      <c r="A186" s="21" t="str">
        <f>'Matriz Nº1 Identificación'!A186</f>
        <v>20. 6</v>
      </c>
      <c r="B186" s="21" t="str">
        <f>IF('Matriz Nº3 Evaluación'!J186="Administrar",'Matriz Nº3 Evaluación'!B186,"No administrar")</f>
        <v>No administrar</v>
      </c>
      <c r="C186" s="105"/>
      <c r="D186" s="101"/>
      <c r="E186" s="101"/>
      <c r="F186" s="4" t="str">
        <f>IFERROR(+IF((VLOOKUP(D186,'Tabla 2-3-4-5'!$B$10:$C$12,2,FALSE)*(VLOOKUP(E186,'Tabla 2-3-4-5'!$B$10:$C$12,2,FALSE)))&lt;3,"BAJO",IF((VLOOKUP(D186,'Tabla 2-3-4-5'!$B$10:$C$12,2,FALSE)*(VLOOKUP(E186,'Tabla 2-3-4-5'!$B$10:$C$12,2,FALSE)))&gt;5,"ALTO","MEDIO"))," ")</f>
        <v xml:space="preserve"> </v>
      </c>
      <c r="G186" s="105"/>
      <c r="H186" s="105"/>
      <c r="I186" s="105"/>
      <c r="J186" s="105"/>
      <c r="K186" s="105"/>
      <c r="L186" s="105"/>
      <c r="M186" s="105"/>
      <c r="N186" s="105"/>
      <c r="O186" s="104"/>
      <c r="P186" s="106"/>
      <c r="Q186" s="107"/>
    </row>
    <row r="187" spans="1:17" ht="35.25" customHeight="1" thickBot="1" x14ac:dyDescent="0.35">
      <c r="A187" s="21" t="str">
        <f>'Matriz Nº1 Identificación'!A187</f>
        <v>20. 7</v>
      </c>
      <c r="B187" s="21" t="str">
        <f>IF('Matriz Nº3 Evaluación'!J187="Administrar",'Matriz Nº3 Evaluación'!B187,"No administrar")</f>
        <v>No administrar</v>
      </c>
      <c r="C187" s="105"/>
      <c r="D187" s="101"/>
      <c r="E187" s="101"/>
      <c r="F187" s="4" t="str">
        <f>IFERROR(+IF((VLOOKUP(D187,'Tabla 2-3-4-5'!$B$10:$C$12,2,FALSE)*(VLOOKUP(E187,'Tabla 2-3-4-5'!$B$10:$C$12,2,FALSE)))&lt;3,"BAJO",IF((VLOOKUP(D187,'Tabla 2-3-4-5'!$B$10:$C$12,2,FALSE)*(VLOOKUP(E187,'Tabla 2-3-4-5'!$B$10:$C$12,2,FALSE)))&gt;5,"ALTO","MEDIO"))," ")</f>
        <v xml:space="preserve"> </v>
      </c>
      <c r="G187" s="105"/>
      <c r="H187" s="105"/>
      <c r="I187" s="105"/>
      <c r="J187" s="105"/>
      <c r="K187" s="105"/>
      <c r="L187" s="105"/>
      <c r="M187" s="105"/>
      <c r="N187" s="105"/>
      <c r="O187" s="104"/>
      <c r="P187" s="106"/>
      <c r="Q187" s="107"/>
    </row>
    <row r="188" spans="1:17" ht="33" customHeight="1" thickBot="1" x14ac:dyDescent="0.35">
      <c r="A188" s="73" t="str">
        <f>'Matriz Nº1 Identificación'!A188</f>
        <v xml:space="preserve">Objetivo Estratégico: </v>
      </c>
      <c r="B188" s="377">
        <f>'Matriz Nº1 Identificación'!B188</f>
        <v>0</v>
      </c>
      <c r="C188" s="378"/>
      <c r="D188" s="378"/>
      <c r="E188" s="378"/>
      <c r="F188" s="378"/>
      <c r="G188" s="378"/>
      <c r="H188" s="378"/>
      <c r="I188" s="378"/>
      <c r="J188" s="378"/>
      <c r="K188" s="378"/>
      <c r="L188" s="378"/>
      <c r="M188" s="378"/>
      <c r="N188" s="378"/>
      <c r="O188" s="378"/>
      <c r="P188" s="378"/>
      <c r="Q188" s="379"/>
    </row>
    <row r="189" spans="1:17" ht="24.75" customHeight="1" x14ac:dyDescent="0.3">
      <c r="A189" s="76" t="str">
        <f>'Matriz Nº1 Identificación'!A189</f>
        <v>Objetivo táctico</v>
      </c>
      <c r="B189" s="418" t="str">
        <f>'Matriz Nº1 Identificación'!B189</f>
        <v>21. Compra  combustible, para flotilla vehicualr, monta cargas y planta eléctrica</v>
      </c>
      <c r="C189" s="419"/>
      <c r="D189" s="419"/>
      <c r="E189" s="419"/>
      <c r="F189" s="419"/>
      <c r="G189" s="419"/>
      <c r="H189" s="419"/>
      <c r="I189" s="419"/>
      <c r="J189" s="419"/>
      <c r="K189" s="419"/>
      <c r="L189" s="419"/>
      <c r="M189" s="419"/>
      <c r="N189" s="419"/>
      <c r="O189" s="419"/>
      <c r="P189" s="419"/>
      <c r="Q189" s="420"/>
    </row>
    <row r="190" spans="1:17" ht="27.75" customHeight="1" x14ac:dyDescent="0.3">
      <c r="A190" s="21" t="str">
        <f>'Matriz Nº1 Identificación'!A190</f>
        <v>21. 1</v>
      </c>
      <c r="B190" s="21" t="str">
        <f>IF('Matriz Nº3 Evaluación'!J190="Administrar",'Matriz Nº3 Evaluación'!B190,"No administrar")</f>
        <v>No administrar</v>
      </c>
      <c r="C190" s="105"/>
      <c r="D190" s="101"/>
      <c r="E190" s="101"/>
      <c r="F190" s="4" t="str">
        <f>IFERROR(+IF((VLOOKUP(D190,'Tabla 2-3-4-5'!$B$10:$C$12,2,FALSE)*(VLOOKUP(E190,'Tabla 2-3-4-5'!$B$10:$C$12,2,FALSE)))&lt;3,"BAJO",IF((VLOOKUP(D190,'Tabla 2-3-4-5'!$B$10:$C$12,2,FALSE)*(VLOOKUP(E190,'Tabla 2-3-4-5'!$B$10:$C$12,2,FALSE)))&gt;5,"ALTO","MEDIO"))," ")</f>
        <v xml:space="preserve"> </v>
      </c>
      <c r="G190" s="105"/>
      <c r="H190" s="105"/>
      <c r="I190" s="105"/>
      <c r="J190" s="105"/>
      <c r="K190" s="105"/>
      <c r="L190" s="105"/>
      <c r="M190" s="105"/>
      <c r="N190" s="105"/>
      <c r="O190" s="104"/>
      <c r="P190" s="106"/>
      <c r="Q190" s="107"/>
    </row>
    <row r="191" spans="1:17" ht="31.5" customHeight="1" x14ac:dyDescent="0.3">
      <c r="A191" s="21" t="str">
        <f>'Matriz Nº1 Identificación'!A191</f>
        <v>21. 2</v>
      </c>
      <c r="B191" s="21" t="str">
        <f>IF('Matriz Nº3 Evaluación'!J191="Administrar",'Matriz Nº3 Evaluación'!B191,"No administrar")</f>
        <v>No administrar</v>
      </c>
      <c r="C191" s="105"/>
      <c r="D191" s="101"/>
      <c r="E191" s="101"/>
      <c r="F191" s="4" t="str">
        <f>IFERROR(+IF((VLOOKUP(D191,'Tabla 2-3-4-5'!$B$10:$C$12,2,FALSE)*(VLOOKUP(E191,'Tabla 2-3-4-5'!$B$10:$C$12,2,FALSE)))&lt;3,"BAJO",IF((VLOOKUP(D191,'Tabla 2-3-4-5'!$B$10:$C$12,2,FALSE)*(VLOOKUP(E191,'Tabla 2-3-4-5'!$B$10:$C$12,2,FALSE)))&gt;5,"ALTO","MEDIO"))," ")</f>
        <v xml:space="preserve"> </v>
      </c>
      <c r="G191" s="105"/>
      <c r="H191" s="105"/>
      <c r="I191" s="105"/>
      <c r="J191" s="105"/>
      <c r="K191" s="105"/>
      <c r="L191" s="105"/>
      <c r="M191" s="105"/>
      <c r="N191" s="105"/>
      <c r="O191" s="104"/>
      <c r="P191" s="106"/>
      <c r="Q191" s="107"/>
    </row>
    <row r="192" spans="1:17" ht="29.25" customHeight="1" x14ac:dyDescent="0.3">
      <c r="A192" s="21" t="str">
        <f>'Matriz Nº1 Identificación'!A192</f>
        <v>21. 3</v>
      </c>
      <c r="B192" s="21" t="str">
        <f>IF('Matriz Nº3 Evaluación'!J192="Administrar",'Matriz Nº3 Evaluación'!B192,"No administrar")</f>
        <v>No administrar</v>
      </c>
      <c r="C192" s="105"/>
      <c r="D192" s="101"/>
      <c r="E192" s="101"/>
      <c r="F192" s="4" t="str">
        <f>IFERROR(+IF((VLOOKUP(D192,'Tabla 2-3-4-5'!$B$10:$C$12,2,FALSE)*(VLOOKUP(E192,'Tabla 2-3-4-5'!$B$10:$C$12,2,FALSE)))&lt;3,"BAJO",IF((VLOOKUP(D192,'Tabla 2-3-4-5'!$B$10:$C$12,2,FALSE)*(VLOOKUP(E192,'Tabla 2-3-4-5'!$B$10:$C$12,2,FALSE)))&gt;5,"ALTO","MEDIO"))," ")</f>
        <v xml:space="preserve"> </v>
      </c>
      <c r="G192" s="105"/>
      <c r="H192" s="105"/>
      <c r="I192" s="105"/>
      <c r="J192" s="105"/>
      <c r="K192" s="105"/>
      <c r="L192" s="105"/>
      <c r="M192" s="105"/>
      <c r="N192" s="105"/>
      <c r="O192" s="104"/>
      <c r="P192" s="106"/>
      <c r="Q192" s="107"/>
    </row>
    <row r="193" spans="1:17" ht="35.25" customHeight="1" x14ac:dyDescent="0.3">
      <c r="A193" s="21" t="str">
        <f>'Matriz Nº1 Identificación'!A193</f>
        <v>21. 4</v>
      </c>
      <c r="B193" s="21" t="str">
        <f>IF('Matriz Nº3 Evaluación'!J193="Administrar",'Matriz Nº3 Evaluación'!B193,"No administrar")</f>
        <v>No administrar</v>
      </c>
      <c r="C193" s="105"/>
      <c r="D193" s="101"/>
      <c r="E193" s="101"/>
      <c r="F193" s="4" t="str">
        <f>IFERROR(+IF((VLOOKUP(D193,'Tabla 2-3-4-5'!$B$10:$C$12,2,FALSE)*(VLOOKUP(E193,'Tabla 2-3-4-5'!$B$10:$C$12,2,FALSE)))&lt;3,"BAJO",IF((VLOOKUP(D193,'Tabla 2-3-4-5'!$B$10:$C$12,2,FALSE)*(VLOOKUP(E193,'Tabla 2-3-4-5'!$B$10:$C$12,2,FALSE)))&gt;5,"ALTO","MEDIO"))," ")</f>
        <v xml:space="preserve"> </v>
      </c>
      <c r="G193" s="105"/>
      <c r="H193" s="105"/>
      <c r="I193" s="105"/>
      <c r="J193" s="105"/>
      <c r="K193" s="105"/>
      <c r="L193" s="105"/>
      <c r="M193" s="105"/>
      <c r="N193" s="105"/>
      <c r="O193" s="104"/>
      <c r="P193" s="106"/>
      <c r="Q193" s="107"/>
    </row>
    <row r="194" spans="1:17" ht="35.25" customHeight="1" x14ac:dyDescent="0.3">
      <c r="A194" s="21" t="str">
        <f>'Matriz Nº1 Identificación'!A194</f>
        <v>21. 5</v>
      </c>
      <c r="B194" s="21" t="str">
        <f>IF('Matriz Nº3 Evaluación'!J194="Administrar",'Matriz Nº3 Evaluación'!B194,"No administrar")</f>
        <v>No administrar</v>
      </c>
      <c r="C194" s="105"/>
      <c r="D194" s="101"/>
      <c r="E194" s="101"/>
      <c r="F194" s="4" t="str">
        <f>IFERROR(+IF((VLOOKUP(D194,'Tabla 2-3-4-5'!$B$10:$C$12,2,FALSE)*(VLOOKUP(E194,'Tabla 2-3-4-5'!$B$10:$C$12,2,FALSE)))&lt;3,"BAJO",IF((VLOOKUP(D194,'Tabla 2-3-4-5'!$B$10:$C$12,2,FALSE)*(VLOOKUP(E194,'Tabla 2-3-4-5'!$B$10:$C$12,2,FALSE)))&gt;5,"ALTO","MEDIO"))," ")</f>
        <v xml:space="preserve"> </v>
      </c>
      <c r="G194" s="105"/>
      <c r="H194" s="105"/>
      <c r="I194" s="105"/>
      <c r="J194" s="105"/>
      <c r="K194" s="105"/>
      <c r="L194" s="105"/>
      <c r="M194" s="105"/>
      <c r="N194" s="105"/>
      <c r="O194" s="104"/>
      <c r="P194" s="106"/>
      <c r="Q194" s="107"/>
    </row>
    <row r="195" spans="1:17" ht="35.25" customHeight="1" x14ac:dyDescent="0.3">
      <c r="A195" s="21" t="str">
        <f>'Matriz Nº1 Identificación'!A195</f>
        <v>21. 6</v>
      </c>
      <c r="B195" s="21" t="str">
        <f>IF('Matriz Nº3 Evaluación'!J195="Administrar",'Matriz Nº3 Evaluación'!B195,"No administrar")</f>
        <v>No administrar</v>
      </c>
      <c r="C195" s="105"/>
      <c r="D195" s="101"/>
      <c r="E195" s="101"/>
      <c r="F195" s="4" t="str">
        <f>IFERROR(+IF((VLOOKUP(D195,'Tabla 2-3-4-5'!$B$10:$C$12,2,FALSE)*(VLOOKUP(E195,'Tabla 2-3-4-5'!$B$10:$C$12,2,FALSE)))&lt;3,"BAJO",IF((VLOOKUP(D195,'Tabla 2-3-4-5'!$B$10:$C$12,2,FALSE)*(VLOOKUP(E195,'Tabla 2-3-4-5'!$B$10:$C$12,2,FALSE)))&gt;5,"ALTO","MEDIO"))," ")</f>
        <v xml:space="preserve"> </v>
      </c>
      <c r="G195" s="105"/>
      <c r="H195" s="105"/>
      <c r="I195" s="105"/>
      <c r="J195" s="105"/>
      <c r="K195" s="105"/>
      <c r="L195" s="105"/>
      <c r="M195" s="105"/>
      <c r="N195" s="105"/>
      <c r="O195" s="104"/>
      <c r="P195" s="106"/>
      <c r="Q195" s="107"/>
    </row>
    <row r="196" spans="1:17" ht="35.25" customHeight="1" thickBot="1" x14ac:dyDescent="0.35">
      <c r="A196" s="21" t="str">
        <f>'Matriz Nº1 Identificación'!A196</f>
        <v>21. 7</v>
      </c>
      <c r="B196" s="21" t="str">
        <f>IF('Matriz Nº3 Evaluación'!J196="Administrar",'Matriz Nº3 Evaluación'!B196,"No administrar")</f>
        <v>No administrar</v>
      </c>
      <c r="C196" s="105"/>
      <c r="D196" s="101"/>
      <c r="E196" s="101"/>
      <c r="F196" s="4" t="str">
        <f>IFERROR(+IF((VLOOKUP(D196,'Tabla 2-3-4-5'!$B$10:$C$12,2,FALSE)*(VLOOKUP(E196,'Tabla 2-3-4-5'!$B$10:$C$12,2,FALSE)))&lt;3,"BAJO",IF((VLOOKUP(D196,'Tabla 2-3-4-5'!$B$10:$C$12,2,FALSE)*(VLOOKUP(E196,'Tabla 2-3-4-5'!$B$10:$C$12,2,FALSE)))&gt;5,"ALTO","MEDIO"))," ")</f>
        <v xml:space="preserve"> </v>
      </c>
      <c r="G196" s="105"/>
      <c r="H196" s="105"/>
      <c r="I196" s="105"/>
      <c r="J196" s="105"/>
      <c r="K196" s="105"/>
      <c r="L196" s="105"/>
      <c r="M196" s="105"/>
      <c r="N196" s="105"/>
      <c r="O196" s="104"/>
      <c r="P196" s="106"/>
      <c r="Q196" s="107"/>
    </row>
    <row r="197" spans="1:17" ht="33" customHeight="1" thickBot="1" x14ac:dyDescent="0.35">
      <c r="A197" s="73" t="str">
        <f>'Matriz Nº1 Identificación'!A197</f>
        <v xml:space="preserve">Objetivo Estratégico: </v>
      </c>
      <c r="B197" s="377">
        <f>'Matriz Nº1 Identificación'!B197</f>
        <v>0</v>
      </c>
      <c r="C197" s="378"/>
      <c r="D197" s="378"/>
      <c r="E197" s="378"/>
      <c r="F197" s="378"/>
      <c r="G197" s="378"/>
      <c r="H197" s="378"/>
      <c r="I197" s="378"/>
      <c r="J197" s="378"/>
      <c r="K197" s="378"/>
      <c r="L197" s="378"/>
      <c r="M197" s="378"/>
      <c r="N197" s="378"/>
      <c r="O197" s="378"/>
      <c r="P197" s="378"/>
      <c r="Q197" s="379"/>
    </row>
    <row r="198" spans="1:17" ht="24.75" customHeight="1" x14ac:dyDescent="0.3">
      <c r="A198" s="76" t="str">
        <f>'Matriz Nº1 Identificación'!A198</f>
        <v>Objetivo táctico</v>
      </c>
      <c r="B198" s="418" t="str">
        <f>'Matriz Nº1 Identificación'!B198</f>
        <v>22. Dar continuidad al negocio y operaciones de la Imprenta Nacional mediante las compras institucionales</v>
      </c>
      <c r="C198" s="419"/>
      <c r="D198" s="419"/>
      <c r="E198" s="419"/>
      <c r="F198" s="419"/>
      <c r="G198" s="419"/>
      <c r="H198" s="419"/>
      <c r="I198" s="419"/>
      <c r="J198" s="419"/>
      <c r="K198" s="419"/>
      <c r="L198" s="419"/>
      <c r="M198" s="419"/>
      <c r="N198" s="419"/>
      <c r="O198" s="419"/>
      <c r="P198" s="419"/>
      <c r="Q198" s="420"/>
    </row>
    <row r="199" spans="1:17" ht="27.75" customHeight="1" x14ac:dyDescent="0.3">
      <c r="A199" s="21" t="str">
        <f>'Matriz Nº1 Identificación'!A199</f>
        <v>22. 1</v>
      </c>
      <c r="B199" s="21" t="str">
        <f>IF('Matriz Nº3 Evaluación'!J199="Administrar",'Matriz Nº3 Evaluación'!B199,"No administrar")</f>
        <v>No administrar</v>
      </c>
      <c r="C199" s="105"/>
      <c r="D199" s="101"/>
      <c r="E199" s="101"/>
      <c r="F199" s="4" t="str">
        <f>IFERROR(+IF((VLOOKUP(D199,'Tabla 2-3-4-5'!$B$10:$C$12,2,FALSE)*(VLOOKUP(E199,'Tabla 2-3-4-5'!$B$10:$C$12,2,FALSE)))&lt;3,"BAJO",IF((VLOOKUP(D199,'Tabla 2-3-4-5'!$B$10:$C$12,2,FALSE)*(VLOOKUP(E199,'Tabla 2-3-4-5'!$B$10:$C$12,2,FALSE)))&gt;5,"ALTO","MEDIO"))," ")</f>
        <v xml:space="preserve"> </v>
      </c>
      <c r="G199" s="105"/>
      <c r="H199" s="105"/>
      <c r="I199" s="105"/>
      <c r="J199" s="105"/>
      <c r="K199" s="105"/>
      <c r="L199" s="105"/>
      <c r="M199" s="105"/>
      <c r="N199" s="105"/>
      <c r="O199" s="104"/>
      <c r="P199" s="106"/>
      <c r="Q199" s="107"/>
    </row>
    <row r="200" spans="1:17" ht="31.5" customHeight="1" x14ac:dyDescent="0.3">
      <c r="A200" s="21" t="str">
        <f>'Matriz Nº1 Identificación'!A200</f>
        <v>22. 2</v>
      </c>
      <c r="B200" s="21" t="str">
        <f>IF('Matriz Nº3 Evaluación'!J200="Administrar",'Matriz Nº3 Evaluación'!B200,"No administrar")</f>
        <v>No administrar</v>
      </c>
      <c r="C200" s="105"/>
      <c r="D200" s="101"/>
      <c r="E200" s="101"/>
      <c r="F200" s="4" t="str">
        <f>IFERROR(+IF((VLOOKUP(D200,'Tabla 2-3-4-5'!$B$10:$C$12,2,FALSE)*(VLOOKUP(E200,'Tabla 2-3-4-5'!$B$10:$C$12,2,FALSE)))&lt;3,"BAJO",IF((VLOOKUP(D200,'Tabla 2-3-4-5'!$B$10:$C$12,2,FALSE)*(VLOOKUP(E200,'Tabla 2-3-4-5'!$B$10:$C$12,2,FALSE)))&gt;5,"ALTO","MEDIO"))," ")</f>
        <v xml:space="preserve"> </v>
      </c>
      <c r="G200" s="105"/>
      <c r="H200" s="105"/>
      <c r="I200" s="105"/>
      <c r="J200" s="105"/>
      <c r="K200" s="105"/>
      <c r="L200" s="105"/>
      <c r="M200" s="105"/>
      <c r="N200" s="105"/>
      <c r="O200" s="104"/>
      <c r="P200" s="106"/>
      <c r="Q200" s="107"/>
    </row>
    <row r="201" spans="1:17" ht="29.25" customHeight="1" x14ac:dyDescent="0.3">
      <c r="A201" s="21" t="str">
        <f>'Matriz Nº1 Identificación'!A201</f>
        <v>22. 3</v>
      </c>
      <c r="B201" s="21" t="str">
        <f>IF('Matriz Nº3 Evaluación'!J201="Administrar",'Matriz Nº3 Evaluación'!B201,"No administrar")</f>
        <v>No administrar</v>
      </c>
      <c r="C201" s="105"/>
      <c r="D201" s="101"/>
      <c r="E201" s="101"/>
      <c r="F201" s="4" t="str">
        <f>IFERROR(+IF((VLOOKUP(D201,'Tabla 2-3-4-5'!$B$10:$C$12,2,FALSE)*(VLOOKUP(E201,'Tabla 2-3-4-5'!$B$10:$C$12,2,FALSE)))&lt;3,"BAJO",IF((VLOOKUP(D201,'Tabla 2-3-4-5'!$B$10:$C$12,2,FALSE)*(VLOOKUP(E201,'Tabla 2-3-4-5'!$B$10:$C$12,2,FALSE)))&gt;5,"ALTO","MEDIO"))," ")</f>
        <v xml:space="preserve"> </v>
      </c>
      <c r="G201" s="105"/>
      <c r="H201" s="105"/>
      <c r="I201" s="105"/>
      <c r="J201" s="105"/>
      <c r="K201" s="105"/>
      <c r="L201" s="105"/>
      <c r="M201" s="105"/>
      <c r="N201" s="105"/>
      <c r="O201" s="104"/>
      <c r="P201" s="106"/>
      <c r="Q201" s="107"/>
    </row>
    <row r="202" spans="1:17" ht="35.25" customHeight="1" x14ac:dyDescent="0.3">
      <c r="A202" s="21" t="str">
        <f>'Matriz Nº1 Identificación'!A202</f>
        <v>22. 4</v>
      </c>
      <c r="B202" s="21" t="str">
        <f>IF('Matriz Nº3 Evaluación'!J202="Administrar",'Matriz Nº3 Evaluación'!B202,"No administrar")</f>
        <v>No administrar</v>
      </c>
      <c r="C202" s="105"/>
      <c r="D202" s="101"/>
      <c r="E202" s="101"/>
      <c r="F202" s="4" t="str">
        <f>IFERROR(+IF((VLOOKUP(D202,'Tabla 2-3-4-5'!$B$10:$C$12,2,FALSE)*(VLOOKUP(E202,'Tabla 2-3-4-5'!$B$10:$C$12,2,FALSE)))&lt;3,"BAJO",IF((VLOOKUP(D202,'Tabla 2-3-4-5'!$B$10:$C$12,2,FALSE)*(VLOOKUP(E202,'Tabla 2-3-4-5'!$B$10:$C$12,2,FALSE)))&gt;5,"ALTO","MEDIO"))," ")</f>
        <v xml:space="preserve"> </v>
      </c>
      <c r="G202" s="105"/>
      <c r="H202" s="105"/>
      <c r="I202" s="105"/>
      <c r="J202" s="105"/>
      <c r="K202" s="105"/>
      <c r="L202" s="105"/>
      <c r="M202" s="105"/>
      <c r="N202" s="105"/>
      <c r="O202" s="104"/>
      <c r="P202" s="106"/>
      <c r="Q202" s="107"/>
    </row>
    <row r="203" spans="1:17" ht="35.25" customHeight="1" x14ac:dyDescent="0.3">
      <c r="A203" s="21" t="str">
        <f>'Matriz Nº1 Identificación'!A203</f>
        <v>22. 5</v>
      </c>
      <c r="B203" s="21" t="str">
        <f>IF('Matriz Nº3 Evaluación'!J203="Administrar",'Matriz Nº3 Evaluación'!B203,"No administrar")</f>
        <v>No administrar</v>
      </c>
      <c r="C203" s="105"/>
      <c r="D203" s="101"/>
      <c r="E203" s="101"/>
      <c r="F203" s="4" t="str">
        <f>IFERROR(+IF((VLOOKUP(D203,'Tabla 2-3-4-5'!$B$10:$C$12,2,FALSE)*(VLOOKUP(E203,'Tabla 2-3-4-5'!$B$10:$C$12,2,FALSE)))&lt;3,"BAJO",IF((VLOOKUP(D203,'Tabla 2-3-4-5'!$B$10:$C$12,2,FALSE)*(VLOOKUP(E203,'Tabla 2-3-4-5'!$B$10:$C$12,2,FALSE)))&gt;5,"ALTO","MEDIO"))," ")</f>
        <v xml:space="preserve"> </v>
      </c>
      <c r="G203" s="105"/>
      <c r="H203" s="105"/>
      <c r="I203" s="105"/>
      <c r="J203" s="105"/>
      <c r="K203" s="105"/>
      <c r="L203" s="105"/>
      <c r="M203" s="105"/>
      <c r="N203" s="105"/>
      <c r="O203" s="104"/>
      <c r="P203" s="106"/>
      <c r="Q203" s="107"/>
    </row>
    <row r="204" spans="1:17" ht="35.25" customHeight="1" x14ac:dyDescent="0.3">
      <c r="A204" s="21" t="str">
        <f>'Matriz Nº1 Identificación'!A204</f>
        <v>22. 6</v>
      </c>
      <c r="B204" s="21" t="str">
        <f>IF('Matriz Nº3 Evaluación'!J204="Administrar",'Matriz Nº3 Evaluación'!B204,"No administrar")</f>
        <v>No administrar</v>
      </c>
      <c r="C204" s="105"/>
      <c r="D204" s="101"/>
      <c r="E204" s="101"/>
      <c r="F204" s="4" t="str">
        <f>IFERROR(+IF((VLOOKUP(D204,'Tabla 2-3-4-5'!$B$10:$C$12,2,FALSE)*(VLOOKUP(E204,'Tabla 2-3-4-5'!$B$10:$C$12,2,FALSE)))&lt;3,"BAJO",IF((VLOOKUP(D204,'Tabla 2-3-4-5'!$B$10:$C$12,2,FALSE)*(VLOOKUP(E204,'Tabla 2-3-4-5'!$B$10:$C$12,2,FALSE)))&gt;5,"ALTO","MEDIO"))," ")</f>
        <v xml:space="preserve"> </v>
      </c>
      <c r="G204" s="105"/>
      <c r="H204" s="105"/>
      <c r="I204" s="105"/>
      <c r="J204" s="105"/>
      <c r="K204" s="105"/>
      <c r="L204" s="105"/>
      <c r="M204" s="105"/>
      <c r="N204" s="105"/>
      <c r="O204" s="104"/>
      <c r="P204" s="106"/>
      <c r="Q204" s="107"/>
    </row>
    <row r="205" spans="1:17" ht="35.25" customHeight="1" thickBot="1" x14ac:dyDescent="0.35">
      <c r="A205" s="21" t="str">
        <f>'Matriz Nº1 Identificación'!A205</f>
        <v>22. 7</v>
      </c>
      <c r="B205" s="21" t="str">
        <f>IF('Matriz Nº3 Evaluación'!J205="Administrar",'Matriz Nº3 Evaluación'!B205,"No administrar")</f>
        <v>No administrar</v>
      </c>
      <c r="C205" s="105"/>
      <c r="D205" s="101"/>
      <c r="E205" s="101"/>
      <c r="F205" s="4" t="str">
        <f>IFERROR(+IF((VLOOKUP(D205,'Tabla 2-3-4-5'!$B$10:$C$12,2,FALSE)*(VLOOKUP(E205,'Tabla 2-3-4-5'!$B$10:$C$12,2,FALSE)))&lt;3,"BAJO",IF((VLOOKUP(D205,'Tabla 2-3-4-5'!$B$10:$C$12,2,FALSE)*(VLOOKUP(E205,'Tabla 2-3-4-5'!$B$10:$C$12,2,FALSE)))&gt;5,"ALTO","MEDIO"))," ")</f>
        <v xml:space="preserve"> </v>
      </c>
      <c r="G205" s="105"/>
      <c r="H205" s="105"/>
      <c r="I205" s="105"/>
      <c r="J205" s="105"/>
      <c r="K205" s="105"/>
      <c r="L205" s="105"/>
      <c r="M205" s="105"/>
      <c r="N205" s="105"/>
      <c r="O205" s="104"/>
      <c r="P205" s="106"/>
      <c r="Q205" s="107"/>
    </row>
    <row r="206" spans="1:17" ht="33" customHeight="1" thickBot="1" x14ac:dyDescent="0.35">
      <c r="A206" s="73" t="str">
        <f>'Matriz Nº1 Identificación'!A206</f>
        <v xml:space="preserve">Objetivo Estratégico: </v>
      </c>
      <c r="B206" s="377">
        <f>'Matriz Nº1 Identificación'!B206</f>
        <v>0</v>
      </c>
      <c r="C206" s="378"/>
      <c r="D206" s="378"/>
      <c r="E206" s="378"/>
      <c r="F206" s="378"/>
      <c r="G206" s="378"/>
      <c r="H206" s="378"/>
      <c r="I206" s="378"/>
      <c r="J206" s="378"/>
      <c r="K206" s="378"/>
      <c r="L206" s="378"/>
      <c r="M206" s="378"/>
      <c r="N206" s="378"/>
      <c r="O206" s="378"/>
      <c r="P206" s="378"/>
      <c r="Q206" s="379"/>
    </row>
    <row r="207" spans="1:17" ht="24.75" customHeight="1" x14ac:dyDescent="0.3">
      <c r="A207" s="76" t="str">
        <f>'Matriz Nº1 Identificación'!A207</f>
        <v>Objetivo táctico</v>
      </c>
      <c r="B207" s="418" t="str">
        <f>'Matriz Nº1 Identificación'!B207</f>
        <v>23. Proporcionar el mantenimiento preventivo y correctivo mediante contratación de servicios especializados</v>
      </c>
      <c r="C207" s="419"/>
      <c r="D207" s="419"/>
      <c r="E207" s="419"/>
      <c r="F207" s="419"/>
      <c r="G207" s="419"/>
      <c r="H207" s="419"/>
      <c r="I207" s="419"/>
      <c r="J207" s="419"/>
      <c r="K207" s="419"/>
      <c r="L207" s="419"/>
      <c r="M207" s="419"/>
      <c r="N207" s="419"/>
      <c r="O207" s="419"/>
      <c r="P207" s="419"/>
      <c r="Q207" s="420"/>
    </row>
    <row r="208" spans="1:17" ht="27.75" customHeight="1" x14ac:dyDescent="0.3">
      <c r="A208" s="21" t="str">
        <f>'Matriz Nº1 Identificación'!A208</f>
        <v>23. 1</v>
      </c>
      <c r="B208" s="21" t="str">
        <f>IF('Matriz Nº3 Evaluación'!J208="Administrar",'Matriz Nº3 Evaluación'!B208,"No administrar")</f>
        <v>No administrar</v>
      </c>
      <c r="C208" s="105"/>
      <c r="D208" s="101"/>
      <c r="E208" s="101"/>
      <c r="F208" s="4" t="str">
        <f>IFERROR(+IF((VLOOKUP(D208,'Tabla 2-3-4-5'!$B$10:$C$12,2,FALSE)*(VLOOKUP(E208,'Tabla 2-3-4-5'!$B$10:$C$12,2,FALSE)))&lt;3,"BAJO",IF((VLOOKUP(D208,'Tabla 2-3-4-5'!$B$10:$C$12,2,FALSE)*(VLOOKUP(E208,'Tabla 2-3-4-5'!$B$10:$C$12,2,FALSE)))&gt;5,"ALTO","MEDIO"))," ")</f>
        <v xml:space="preserve"> </v>
      </c>
      <c r="G208" s="105"/>
      <c r="H208" s="105"/>
      <c r="I208" s="105"/>
      <c r="J208" s="105"/>
      <c r="K208" s="105"/>
      <c r="L208" s="105"/>
      <c r="M208" s="105"/>
      <c r="N208" s="105"/>
      <c r="O208" s="104"/>
      <c r="P208" s="106"/>
      <c r="Q208" s="107"/>
    </row>
    <row r="209" spans="1:17" ht="31.5" customHeight="1" x14ac:dyDescent="0.3">
      <c r="A209" s="21" t="str">
        <f>'Matriz Nº1 Identificación'!A209</f>
        <v>23. 2</v>
      </c>
      <c r="B209" s="21" t="str">
        <f>IF('Matriz Nº3 Evaluación'!J209="Administrar",'Matriz Nº3 Evaluación'!B209,"No administrar")</f>
        <v>No administrar</v>
      </c>
      <c r="C209" s="105"/>
      <c r="D209" s="101"/>
      <c r="E209" s="101"/>
      <c r="F209" s="4" t="str">
        <f>IFERROR(+IF((VLOOKUP(D209,'Tabla 2-3-4-5'!$B$10:$C$12,2,FALSE)*(VLOOKUP(E209,'Tabla 2-3-4-5'!$B$10:$C$12,2,FALSE)))&lt;3,"BAJO",IF((VLOOKUP(D209,'Tabla 2-3-4-5'!$B$10:$C$12,2,FALSE)*(VLOOKUP(E209,'Tabla 2-3-4-5'!$B$10:$C$12,2,FALSE)))&gt;5,"ALTO","MEDIO"))," ")</f>
        <v xml:space="preserve"> </v>
      </c>
      <c r="G209" s="105"/>
      <c r="H209" s="105"/>
      <c r="I209" s="105"/>
      <c r="J209" s="105"/>
      <c r="K209" s="105"/>
      <c r="L209" s="105"/>
      <c r="M209" s="105"/>
      <c r="N209" s="105"/>
      <c r="O209" s="104"/>
      <c r="P209" s="106"/>
      <c r="Q209" s="107"/>
    </row>
    <row r="210" spans="1:17" ht="29.25" customHeight="1" x14ac:dyDescent="0.3">
      <c r="A210" s="21" t="str">
        <f>'Matriz Nº1 Identificación'!A210</f>
        <v>23. 3</v>
      </c>
      <c r="B210" s="21" t="str">
        <f>IF('Matriz Nº3 Evaluación'!J210="Administrar",'Matriz Nº3 Evaluación'!B210,"No administrar")</f>
        <v>No administrar</v>
      </c>
      <c r="C210" s="105"/>
      <c r="D210" s="101"/>
      <c r="E210" s="101"/>
      <c r="F210" s="4" t="str">
        <f>IFERROR(+IF((VLOOKUP(D210,'Tabla 2-3-4-5'!$B$10:$C$12,2,FALSE)*(VLOOKUP(E210,'Tabla 2-3-4-5'!$B$10:$C$12,2,FALSE)))&lt;3,"BAJO",IF((VLOOKUP(D210,'Tabla 2-3-4-5'!$B$10:$C$12,2,FALSE)*(VLOOKUP(E210,'Tabla 2-3-4-5'!$B$10:$C$12,2,FALSE)))&gt;5,"ALTO","MEDIO"))," ")</f>
        <v xml:space="preserve"> </v>
      </c>
      <c r="G210" s="105"/>
      <c r="H210" s="105"/>
      <c r="I210" s="105"/>
      <c r="J210" s="105"/>
      <c r="K210" s="105"/>
      <c r="L210" s="105"/>
      <c r="M210" s="105"/>
      <c r="N210" s="105"/>
      <c r="O210" s="104"/>
      <c r="P210" s="106"/>
      <c r="Q210" s="107"/>
    </row>
    <row r="211" spans="1:17" ht="35.25" customHeight="1" x14ac:dyDescent="0.3">
      <c r="A211" s="21" t="str">
        <f>'Matriz Nº1 Identificación'!A211</f>
        <v>23. 4</v>
      </c>
      <c r="B211" s="21" t="str">
        <f>IF('Matriz Nº3 Evaluación'!J211="Administrar",'Matriz Nº3 Evaluación'!B211,"No administrar")</f>
        <v>No administrar</v>
      </c>
      <c r="C211" s="105"/>
      <c r="D211" s="101"/>
      <c r="E211" s="101"/>
      <c r="F211" s="4" t="str">
        <f>IFERROR(+IF((VLOOKUP(D211,'Tabla 2-3-4-5'!$B$10:$C$12,2,FALSE)*(VLOOKUP(E211,'Tabla 2-3-4-5'!$B$10:$C$12,2,FALSE)))&lt;3,"BAJO",IF((VLOOKUP(D211,'Tabla 2-3-4-5'!$B$10:$C$12,2,FALSE)*(VLOOKUP(E211,'Tabla 2-3-4-5'!$B$10:$C$12,2,FALSE)))&gt;5,"ALTO","MEDIO"))," ")</f>
        <v xml:space="preserve"> </v>
      </c>
      <c r="G211" s="105"/>
      <c r="H211" s="105"/>
      <c r="I211" s="105"/>
      <c r="J211" s="105"/>
      <c r="K211" s="105"/>
      <c r="L211" s="105"/>
      <c r="M211" s="105"/>
      <c r="N211" s="105"/>
      <c r="O211" s="104"/>
      <c r="P211" s="106"/>
      <c r="Q211" s="107"/>
    </row>
    <row r="212" spans="1:17" ht="35.25" customHeight="1" x14ac:dyDescent="0.3">
      <c r="A212" s="21" t="str">
        <f>'Matriz Nº1 Identificación'!A212</f>
        <v>23. 5</v>
      </c>
      <c r="B212" s="21" t="str">
        <f>IF('Matriz Nº3 Evaluación'!J212="Administrar",'Matriz Nº3 Evaluación'!B212,"No administrar")</f>
        <v>No administrar</v>
      </c>
      <c r="C212" s="105"/>
      <c r="D212" s="101"/>
      <c r="E212" s="101"/>
      <c r="F212" s="4" t="str">
        <f>IFERROR(+IF((VLOOKUP(D212,'Tabla 2-3-4-5'!$B$10:$C$12,2,FALSE)*(VLOOKUP(E212,'Tabla 2-3-4-5'!$B$10:$C$12,2,FALSE)))&lt;3,"BAJO",IF((VLOOKUP(D212,'Tabla 2-3-4-5'!$B$10:$C$12,2,FALSE)*(VLOOKUP(E212,'Tabla 2-3-4-5'!$B$10:$C$12,2,FALSE)))&gt;5,"ALTO","MEDIO"))," ")</f>
        <v xml:space="preserve"> </v>
      </c>
      <c r="G212" s="105"/>
      <c r="H212" s="105"/>
      <c r="I212" s="105"/>
      <c r="J212" s="105"/>
      <c r="K212" s="105"/>
      <c r="L212" s="105"/>
      <c r="M212" s="105"/>
      <c r="N212" s="105"/>
      <c r="O212" s="104"/>
      <c r="P212" s="106"/>
      <c r="Q212" s="107"/>
    </row>
    <row r="213" spans="1:17" ht="35.25" customHeight="1" x14ac:dyDescent="0.3">
      <c r="A213" s="21" t="str">
        <f>'Matriz Nº1 Identificación'!A213</f>
        <v>23. 6</v>
      </c>
      <c r="B213" s="21" t="str">
        <f>IF('Matriz Nº3 Evaluación'!J213="Administrar",'Matriz Nº3 Evaluación'!B213,"No administrar")</f>
        <v>No administrar</v>
      </c>
      <c r="C213" s="105"/>
      <c r="D213" s="101"/>
      <c r="E213" s="101"/>
      <c r="F213" s="4" t="str">
        <f>IFERROR(+IF((VLOOKUP(D213,'Tabla 2-3-4-5'!$B$10:$C$12,2,FALSE)*(VLOOKUP(E213,'Tabla 2-3-4-5'!$B$10:$C$12,2,FALSE)))&lt;3,"BAJO",IF((VLOOKUP(D213,'Tabla 2-3-4-5'!$B$10:$C$12,2,FALSE)*(VLOOKUP(E213,'Tabla 2-3-4-5'!$B$10:$C$12,2,FALSE)))&gt;5,"ALTO","MEDIO"))," ")</f>
        <v xml:space="preserve"> </v>
      </c>
      <c r="G213" s="105"/>
      <c r="H213" s="105"/>
      <c r="I213" s="105"/>
      <c r="J213" s="105"/>
      <c r="K213" s="105"/>
      <c r="L213" s="105"/>
      <c r="M213" s="105"/>
      <c r="N213" s="105"/>
      <c r="O213" s="104"/>
      <c r="P213" s="106"/>
      <c r="Q213" s="107"/>
    </row>
    <row r="214" spans="1:17" ht="35.25" customHeight="1" thickBot="1" x14ac:dyDescent="0.35">
      <c r="A214" s="21" t="str">
        <f>'Matriz Nº1 Identificación'!A214</f>
        <v>23. 7</v>
      </c>
      <c r="B214" s="21" t="str">
        <f>IF('Matriz Nº3 Evaluación'!J214="Administrar",'Matriz Nº3 Evaluación'!B214,"No administrar")</f>
        <v>No administrar</v>
      </c>
      <c r="C214" s="105"/>
      <c r="D214" s="101"/>
      <c r="E214" s="101"/>
      <c r="F214" s="4" t="str">
        <f>IFERROR(+IF((VLOOKUP(D214,'Tabla 2-3-4-5'!$B$10:$C$12,2,FALSE)*(VLOOKUP(E214,'Tabla 2-3-4-5'!$B$10:$C$12,2,FALSE)))&lt;3,"BAJO",IF((VLOOKUP(D214,'Tabla 2-3-4-5'!$B$10:$C$12,2,FALSE)*(VLOOKUP(E214,'Tabla 2-3-4-5'!$B$10:$C$12,2,FALSE)))&gt;5,"ALTO","MEDIO"))," ")</f>
        <v xml:space="preserve"> </v>
      </c>
      <c r="G214" s="105"/>
      <c r="H214" s="105"/>
      <c r="I214" s="105"/>
      <c r="J214" s="105"/>
      <c r="K214" s="105"/>
      <c r="L214" s="105"/>
      <c r="M214" s="105"/>
      <c r="N214" s="105"/>
      <c r="O214" s="104"/>
      <c r="P214" s="106"/>
      <c r="Q214" s="107"/>
    </row>
    <row r="215" spans="1:17" ht="33" customHeight="1" thickBot="1" x14ac:dyDescent="0.35">
      <c r="A215" s="73" t="str">
        <f>'Matriz Nº1 Identificación'!A215</f>
        <v xml:space="preserve">Objetivo Estratégico: </v>
      </c>
      <c r="B215" s="377">
        <f>'Matriz Nº1 Identificación'!B215</f>
        <v>0</v>
      </c>
      <c r="C215" s="378"/>
      <c r="D215" s="378"/>
      <c r="E215" s="378"/>
      <c r="F215" s="378"/>
      <c r="G215" s="378"/>
      <c r="H215" s="378"/>
      <c r="I215" s="378"/>
      <c r="J215" s="378"/>
      <c r="K215" s="378"/>
      <c r="L215" s="378"/>
      <c r="M215" s="378"/>
      <c r="N215" s="378"/>
      <c r="O215" s="378"/>
      <c r="P215" s="378"/>
      <c r="Q215" s="379"/>
    </row>
    <row r="216" spans="1:17" ht="24.75" customHeight="1" x14ac:dyDescent="0.3">
      <c r="A216" s="76" t="str">
        <f>'Matriz Nº1 Identificación'!A216</f>
        <v>Objetivo táctico</v>
      </c>
      <c r="B216" s="418" t="str">
        <f>'Matriz Nº1 Identificación'!B216</f>
        <v xml:space="preserve">24. Garantizar la continuidad del  funcionamiento del sistema de circuito cerrado de TV y Central Telefonica </v>
      </c>
      <c r="C216" s="419"/>
      <c r="D216" s="419"/>
      <c r="E216" s="419"/>
      <c r="F216" s="419"/>
      <c r="G216" s="419"/>
      <c r="H216" s="419"/>
      <c r="I216" s="419"/>
      <c r="J216" s="419"/>
      <c r="K216" s="419"/>
      <c r="L216" s="419"/>
      <c r="M216" s="419"/>
      <c r="N216" s="419"/>
      <c r="O216" s="419"/>
      <c r="P216" s="419"/>
      <c r="Q216" s="420"/>
    </row>
    <row r="217" spans="1:17" ht="27.75" customHeight="1" x14ac:dyDescent="0.3">
      <c r="A217" s="21" t="str">
        <f>'Matriz Nº1 Identificación'!A217</f>
        <v>24. 1</v>
      </c>
      <c r="B217" s="21" t="str">
        <f>IF('Matriz Nº3 Evaluación'!J217="Administrar",'Matriz Nº3 Evaluación'!B217,"No administrar")</f>
        <v>No administrar</v>
      </c>
      <c r="C217" s="105"/>
      <c r="D217" s="101"/>
      <c r="E217" s="101"/>
      <c r="F217" s="4" t="str">
        <f>IFERROR(+IF((VLOOKUP(D217,'Tabla 2-3-4-5'!$B$10:$C$12,2,FALSE)*(VLOOKUP(E217,'Tabla 2-3-4-5'!$B$10:$C$12,2,FALSE)))&lt;3,"BAJO",IF((VLOOKUP(D217,'Tabla 2-3-4-5'!$B$10:$C$12,2,FALSE)*(VLOOKUP(E217,'Tabla 2-3-4-5'!$B$10:$C$12,2,FALSE)))&gt;5,"ALTO","MEDIO"))," ")</f>
        <v xml:space="preserve"> </v>
      </c>
      <c r="G217" s="105"/>
      <c r="H217" s="105"/>
      <c r="I217" s="105"/>
      <c r="J217" s="105"/>
      <c r="K217" s="105"/>
      <c r="L217" s="105"/>
      <c r="M217" s="105"/>
      <c r="N217" s="105"/>
      <c r="O217" s="104"/>
      <c r="P217" s="106"/>
      <c r="Q217" s="107"/>
    </row>
    <row r="218" spans="1:17" ht="31.5" customHeight="1" x14ac:dyDescent="0.3">
      <c r="A218" s="21" t="str">
        <f>'Matriz Nº1 Identificación'!A218</f>
        <v>24. 2</v>
      </c>
      <c r="B218" s="21" t="str">
        <f>IF('Matriz Nº3 Evaluación'!J218="Administrar",'Matriz Nº3 Evaluación'!B218,"No administrar")</f>
        <v>No administrar</v>
      </c>
      <c r="C218" s="105"/>
      <c r="D218" s="101"/>
      <c r="E218" s="101"/>
      <c r="F218" s="4" t="str">
        <f>IFERROR(+IF((VLOOKUP(D218,'Tabla 2-3-4-5'!$B$10:$C$12,2,FALSE)*(VLOOKUP(E218,'Tabla 2-3-4-5'!$B$10:$C$12,2,FALSE)))&lt;3,"BAJO",IF((VLOOKUP(D218,'Tabla 2-3-4-5'!$B$10:$C$12,2,FALSE)*(VLOOKUP(E218,'Tabla 2-3-4-5'!$B$10:$C$12,2,FALSE)))&gt;5,"ALTO","MEDIO"))," ")</f>
        <v xml:space="preserve"> </v>
      </c>
      <c r="G218" s="105"/>
      <c r="H218" s="105"/>
      <c r="I218" s="105"/>
      <c r="J218" s="105"/>
      <c r="K218" s="105"/>
      <c r="L218" s="105"/>
      <c r="M218" s="105"/>
      <c r="N218" s="105"/>
      <c r="O218" s="104"/>
      <c r="P218" s="106"/>
      <c r="Q218" s="107"/>
    </row>
    <row r="219" spans="1:17" ht="29.25" customHeight="1" x14ac:dyDescent="0.3">
      <c r="A219" s="21" t="str">
        <f>'Matriz Nº1 Identificación'!A219</f>
        <v>24. 3</v>
      </c>
      <c r="B219" s="21" t="str">
        <f>IF('Matriz Nº3 Evaluación'!J219="Administrar",'Matriz Nº3 Evaluación'!B219,"No administrar")</f>
        <v>No administrar</v>
      </c>
      <c r="C219" s="105"/>
      <c r="D219" s="101"/>
      <c r="E219" s="101"/>
      <c r="F219" s="4" t="str">
        <f>IFERROR(+IF((VLOOKUP(D219,'Tabla 2-3-4-5'!$B$10:$C$12,2,FALSE)*(VLOOKUP(E219,'Tabla 2-3-4-5'!$B$10:$C$12,2,FALSE)))&lt;3,"BAJO",IF((VLOOKUP(D219,'Tabla 2-3-4-5'!$B$10:$C$12,2,FALSE)*(VLOOKUP(E219,'Tabla 2-3-4-5'!$B$10:$C$12,2,FALSE)))&gt;5,"ALTO","MEDIO"))," ")</f>
        <v xml:space="preserve"> </v>
      </c>
      <c r="G219" s="105"/>
      <c r="H219" s="105"/>
      <c r="I219" s="105"/>
      <c r="J219" s="105"/>
      <c r="K219" s="105"/>
      <c r="L219" s="105"/>
      <c r="M219" s="105"/>
      <c r="N219" s="105"/>
      <c r="O219" s="104"/>
      <c r="P219" s="106"/>
      <c r="Q219" s="107"/>
    </row>
    <row r="220" spans="1:17" ht="35.25" customHeight="1" x14ac:dyDescent="0.3">
      <c r="A220" s="21" t="str">
        <f>'Matriz Nº1 Identificación'!A220</f>
        <v>24. 4</v>
      </c>
      <c r="B220" s="21" t="str">
        <f>IF('Matriz Nº3 Evaluación'!J220="Administrar",'Matriz Nº3 Evaluación'!B220,"No administrar")</f>
        <v>No administrar</v>
      </c>
      <c r="C220" s="105"/>
      <c r="D220" s="101"/>
      <c r="E220" s="101"/>
      <c r="F220" s="4" t="str">
        <f>IFERROR(+IF((VLOOKUP(D220,'Tabla 2-3-4-5'!$B$10:$C$12,2,FALSE)*(VLOOKUP(E220,'Tabla 2-3-4-5'!$B$10:$C$12,2,FALSE)))&lt;3,"BAJO",IF((VLOOKUP(D220,'Tabla 2-3-4-5'!$B$10:$C$12,2,FALSE)*(VLOOKUP(E220,'Tabla 2-3-4-5'!$B$10:$C$12,2,FALSE)))&gt;5,"ALTO","MEDIO"))," ")</f>
        <v xml:space="preserve"> </v>
      </c>
      <c r="G220" s="105"/>
      <c r="H220" s="105"/>
      <c r="I220" s="105"/>
      <c r="J220" s="105"/>
      <c r="K220" s="105"/>
      <c r="L220" s="105"/>
      <c r="M220" s="105"/>
      <c r="N220" s="105"/>
      <c r="O220" s="104"/>
      <c r="P220" s="106"/>
      <c r="Q220" s="107"/>
    </row>
    <row r="221" spans="1:17" ht="35.25" customHeight="1" x14ac:dyDescent="0.3">
      <c r="A221" s="21" t="str">
        <f>'Matriz Nº1 Identificación'!A221</f>
        <v>24. 5</v>
      </c>
      <c r="B221" s="21" t="str">
        <f>IF('Matriz Nº3 Evaluación'!J221="Administrar",'Matriz Nº3 Evaluación'!B221,"No administrar")</f>
        <v>No administrar</v>
      </c>
      <c r="C221" s="105"/>
      <c r="D221" s="101"/>
      <c r="E221" s="101"/>
      <c r="F221" s="4" t="str">
        <f>IFERROR(+IF((VLOOKUP(D221,'Tabla 2-3-4-5'!$B$10:$C$12,2,FALSE)*(VLOOKUP(E221,'Tabla 2-3-4-5'!$B$10:$C$12,2,FALSE)))&lt;3,"BAJO",IF((VLOOKUP(D221,'Tabla 2-3-4-5'!$B$10:$C$12,2,FALSE)*(VLOOKUP(E221,'Tabla 2-3-4-5'!$B$10:$C$12,2,FALSE)))&gt;5,"ALTO","MEDIO"))," ")</f>
        <v xml:space="preserve"> </v>
      </c>
      <c r="G221" s="105"/>
      <c r="H221" s="105"/>
      <c r="I221" s="105"/>
      <c r="J221" s="105"/>
      <c r="K221" s="105"/>
      <c r="L221" s="105"/>
      <c r="M221" s="105"/>
      <c r="N221" s="105"/>
      <c r="O221" s="104"/>
      <c r="P221" s="106"/>
      <c r="Q221" s="107"/>
    </row>
    <row r="222" spans="1:17" ht="35.25" customHeight="1" x14ac:dyDescent="0.3">
      <c r="A222" s="21" t="str">
        <f>'Matriz Nº1 Identificación'!A222</f>
        <v>24. 6</v>
      </c>
      <c r="B222" s="21" t="str">
        <f>IF('Matriz Nº3 Evaluación'!J222="Administrar",'Matriz Nº3 Evaluación'!B222,"No administrar")</f>
        <v>No administrar</v>
      </c>
      <c r="C222" s="105"/>
      <c r="D222" s="101"/>
      <c r="E222" s="101"/>
      <c r="F222" s="4" t="str">
        <f>IFERROR(+IF((VLOOKUP(D222,'Tabla 2-3-4-5'!$B$10:$C$12,2,FALSE)*(VLOOKUP(E222,'Tabla 2-3-4-5'!$B$10:$C$12,2,FALSE)))&lt;3,"BAJO",IF((VLOOKUP(D222,'Tabla 2-3-4-5'!$B$10:$C$12,2,FALSE)*(VLOOKUP(E222,'Tabla 2-3-4-5'!$B$10:$C$12,2,FALSE)))&gt;5,"ALTO","MEDIO"))," ")</f>
        <v xml:space="preserve"> </v>
      </c>
      <c r="G222" s="105"/>
      <c r="H222" s="105"/>
      <c r="I222" s="105"/>
      <c r="J222" s="105"/>
      <c r="K222" s="105"/>
      <c r="L222" s="105"/>
      <c r="M222" s="105"/>
      <c r="N222" s="105"/>
      <c r="O222" s="104"/>
      <c r="P222" s="106"/>
      <c r="Q222" s="107"/>
    </row>
    <row r="223" spans="1:17" ht="35.25" customHeight="1" thickBot="1" x14ac:dyDescent="0.35">
      <c r="A223" s="21" t="str">
        <f>'Matriz Nº1 Identificación'!A223</f>
        <v>24. 7</v>
      </c>
      <c r="B223" s="21" t="str">
        <f>IF('Matriz Nº3 Evaluación'!J223="Administrar",'Matriz Nº3 Evaluación'!B223,"No administrar")</f>
        <v>No administrar</v>
      </c>
      <c r="C223" s="105"/>
      <c r="D223" s="101"/>
      <c r="E223" s="101"/>
      <c r="F223" s="4" t="str">
        <f>IFERROR(+IF((VLOOKUP(D223,'Tabla 2-3-4-5'!$B$10:$C$12,2,FALSE)*(VLOOKUP(E223,'Tabla 2-3-4-5'!$B$10:$C$12,2,FALSE)))&lt;3,"BAJO",IF((VLOOKUP(D223,'Tabla 2-3-4-5'!$B$10:$C$12,2,FALSE)*(VLOOKUP(E223,'Tabla 2-3-4-5'!$B$10:$C$12,2,FALSE)))&gt;5,"ALTO","MEDIO"))," ")</f>
        <v xml:space="preserve"> </v>
      </c>
      <c r="G223" s="105"/>
      <c r="H223" s="105"/>
      <c r="I223" s="105"/>
      <c r="J223" s="105"/>
      <c r="K223" s="105"/>
      <c r="L223" s="105"/>
      <c r="M223" s="105"/>
      <c r="N223" s="105"/>
      <c r="O223" s="104"/>
      <c r="P223" s="106"/>
      <c r="Q223" s="107"/>
    </row>
    <row r="224" spans="1:17" ht="33" customHeight="1" thickBot="1" x14ac:dyDescent="0.35">
      <c r="A224" s="73" t="str">
        <f>'Matriz Nº1 Identificación'!A224</f>
        <v xml:space="preserve">Objetivo Estratégico: </v>
      </c>
      <c r="B224" s="377">
        <f>'Matriz Nº1 Identificación'!B224</f>
        <v>0</v>
      </c>
      <c r="C224" s="378"/>
      <c r="D224" s="378"/>
      <c r="E224" s="378"/>
      <c r="F224" s="378"/>
      <c r="G224" s="378"/>
      <c r="H224" s="378"/>
      <c r="I224" s="378"/>
      <c r="J224" s="378"/>
      <c r="K224" s="378"/>
      <c r="L224" s="378"/>
      <c r="M224" s="378"/>
      <c r="N224" s="378"/>
      <c r="O224" s="378"/>
      <c r="P224" s="378"/>
      <c r="Q224" s="379"/>
    </row>
    <row r="225" spans="1:17" ht="24.75" customHeight="1" x14ac:dyDescent="0.3">
      <c r="A225" s="76" t="str">
        <f>'Matriz Nº1 Identificación'!A225</f>
        <v>Objetivo táctico</v>
      </c>
      <c r="B225" s="418" t="str">
        <f>'Matriz Nº1 Identificación'!B225</f>
        <v>25. Brindar alto nivel de servicios de soporte y mantenimiento al equipo de cómputo, Impresión, Servidores,  Equipo de Conectividad y Seguridad informática</v>
      </c>
      <c r="C225" s="419"/>
      <c r="D225" s="419"/>
      <c r="E225" s="419"/>
      <c r="F225" s="419"/>
      <c r="G225" s="419"/>
      <c r="H225" s="419"/>
      <c r="I225" s="419"/>
      <c r="J225" s="419"/>
      <c r="K225" s="419"/>
      <c r="L225" s="419"/>
      <c r="M225" s="419"/>
      <c r="N225" s="419"/>
      <c r="O225" s="419"/>
      <c r="P225" s="419"/>
      <c r="Q225" s="420"/>
    </row>
    <row r="226" spans="1:17" ht="27.75" customHeight="1" x14ac:dyDescent="0.3">
      <c r="A226" s="21" t="str">
        <f>'Matriz Nº1 Identificación'!A226</f>
        <v>25. 1</v>
      </c>
      <c r="B226" s="21" t="str">
        <f>IF('Matriz Nº3 Evaluación'!J226="Administrar",'Matriz Nº3 Evaluación'!B226,"No administrar")</f>
        <v>No administrar</v>
      </c>
      <c r="C226" s="105"/>
      <c r="D226" s="101"/>
      <c r="E226" s="101"/>
      <c r="F226" s="4" t="str">
        <f>IFERROR(+IF((VLOOKUP(D226,'Tabla 2-3-4-5'!$B$10:$C$12,2,FALSE)*(VLOOKUP(E226,'Tabla 2-3-4-5'!$B$10:$C$12,2,FALSE)))&lt;3,"BAJO",IF((VLOOKUP(D226,'Tabla 2-3-4-5'!$B$10:$C$12,2,FALSE)*(VLOOKUP(E226,'Tabla 2-3-4-5'!$B$10:$C$12,2,FALSE)))&gt;5,"ALTO","MEDIO"))," ")</f>
        <v xml:space="preserve"> </v>
      </c>
      <c r="G226" s="105"/>
      <c r="H226" s="105"/>
      <c r="I226" s="105"/>
      <c r="J226" s="105"/>
      <c r="K226" s="105"/>
      <c r="L226" s="105"/>
      <c r="M226" s="105"/>
      <c r="N226" s="105"/>
      <c r="O226" s="104"/>
      <c r="P226" s="106"/>
      <c r="Q226" s="107"/>
    </row>
    <row r="227" spans="1:17" ht="31.5" customHeight="1" x14ac:dyDescent="0.3">
      <c r="A227" s="21" t="str">
        <f>'Matriz Nº1 Identificación'!A227</f>
        <v>25. 2</v>
      </c>
      <c r="B227" s="21" t="str">
        <f>IF('Matriz Nº3 Evaluación'!J227="Administrar",'Matriz Nº3 Evaluación'!B227,"No administrar")</f>
        <v>No administrar</v>
      </c>
      <c r="C227" s="105"/>
      <c r="D227" s="101"/>
      <c r="E227" s="101"/>
      <c r="F227" s="4" t="str">
        <f>IFERROR(+IF((VLOOKUP(D227,'Tabla 2-3-4-5'!$B$10:$C$12,2,FALSE)*(VLOOKUP(E227,'Tabla 2-3-4-5'!$B$10:$C$12,2,FALSE)))&lt;3,"BAJO",IF((VLOOKUP(D227,'Tabla 2-3-4-5'!$B$10:$C$12,2,FALSE)*(VLOOKUP(E227,'Tabla 2-3-4-5'!$B$10:$C$12,2,FALSE)))&gt;5,"ALTO","MEDIO"))," ")</f>
        <v xml:space="preserve"> </v>
      </c>
      <c r="G227" s="105"/>
      <c r="H227" s="105"/>
      <c r="I227" s="105"/>
      <c r="J227" s="105"/>
      <c r="K227" s="105"/>
      <c r="L227" s="105"/>
      <c r="M227" s="105"/>
      <c r="N227" s="105"/>
      <c r="O227" s="104"/>
      <c r="P227" s="106"/>
      <c r="Q227" s="107"/>
    </row>
    <row r="228" spans="1:17" ht="29.25" customHeight="1" x14ac:dyDescent="0.3">
      <c r="A228" s="21" t="str">
        <f>'Matriz Nº1 Identificación'!A228</f>
        <v>25. 3</v>
      </c>
      <c r="B228" s="21" t="str">
        <f>IF('Matriz Nº3 Evaluación'!J228="Administrar",'Matriz Nº3 Evaluación'!B228,"No administrar")</f>
        <v>No administrar</v>
      </c>
      <c r="C228" s="105"/>
      <c r="D228" s="101"/>
      <c r="E228" s="101"/>
      <c r="F228" s="4" t="str">
        <f>IFERROR(+IF((VLOOKUP(D228,'Tabla 2-3-4-5'!$B$10:$C$12,2,FALSE)*(VLOOKUP(E228,'Tabla 2-3-4-5'!$B$10:$C$12,2,FALSE)))&lt;3,"BAJO",IF((VLOOKUP(D228,'Tabla 2-3-4-5'!$B$10:$C$12,2,FALSE)*(VLOOKUP(E228,'Tabla 2-3-4-5'!$B$10:$C$12,2,FALSE)))&gt;5,"ALTO","MEDIO"))," ")</f>
        <v xml:space="preserve"> </v>
      </c>
      <c r="G228" s="105"/>
      <c r="H228" s="105"/>
      <c r="I228" s="105"/>
      <c r="J228" s="105"/>
      <c r="K228" s="105"/>
      <c r="L228" s="105"/>
      <c r="M228" s="105"/>
      <c r="N228" s="105"/>
      <c r="O228" s="104"/>
      <c r="P228" s="106"/>
      <c r="Q228" s="107"/>
    </row>
    <row r="229" spans="1:17" ht="35.25" customHeight="1" x14ac:dyDescent="0.3">
      <c r="A229" s="21" t="str">
        <f>'Matriz Nº1 Identificación'!A229</f>
        <v>25. 4</v>
      </c>
      <c r="B229" s="21" t="str">
        <f>IF('Matriz Nº3 Evaluación'!J229="Administrar",'Matriz Nº3 Evaluación'!B229,"No administrar")</f>
        <v>No administrar</v>
      </c>
      <c r="C229" s="105"/>
      <c r="D229" s="101"/>
      <c r="E229" s="101"/>
      <c r="F229" s="4" t="str">
        <f>IFERROR(+IF((VLOOKUP(D229,'Tabla 2-3-4-5'!$B$10:$C$12,2,FALSE)*(VLOOKUP(E229,'Tabla 2-3-4-5'!$B$10:$C$12,2,FALSE)))&lt;3,"BAJO",IF((VLOOKUP(D229,'Tabla 2-3-4-5'!$B$10:$C$12,2,FALSE)*(VLOOKUP(E229,'Tabla 2-3-4-5'!$B$10:$C$12,2,FALSE)))&gt;5,"ALTO","MEDIO"))," ")</f>
        <v xml:space="preserve"> </v>
      </c>
      <c r="G229" s="105"/>
      <c r="H229" s="105"/>
      <c r="I229" s="105"/>
      <c r="J229" s="105"/>
      <c r="K229" s="105"/>
      <c r="L229" s="105"/>
      <c r="M229" s="105"/>
      <c r="N229" s="105"/>
      <c r="O229" s="104"/>
      <c r="P229" s="106"/>
      <c r="Q229" s="107"/>
    </row>
    <row r="230" spans="1:17" ht="35.25" customHeight="1" x14ac:dyDescent="0.3">
      <c r="A230" s="21" t="str">
        <f>'Matriz Nº1 Identificación'!A230</f>
        <v>25. 5</v>
      </c>
      <c r="B230" s="21" t="str">
        <f>IF('Matriz Nº3 Evaluación'!J230="Administrar",'Matriz Nº3 Evaluación'!B230,"No administrar")</f>
        <v>No administrar</v>
      </c>
      <c r="C230" s="105"/>
      <c r="D230" s="101"/>
      <c r="E230" s="101"/>
      <c r="F230" s="4" t="str">
        <f>IFERROR(+IF((VLOOKUP(D230,'Tabla 2-3-4-5'!$B$10:$C$12,2,FALSE)*(VLOOKUP(E230,'Tabla 2-3-4-5'!$B$10:$C$12,2,FALSE)))&lt;3,"BAJO",IF((VLOOKUP(D230,'Tabla 2-3-4-5'!$B$10:$C$12,2,FALSE)*(VLOOKUP(E230,'Tabla 2-3-4-5'!$B$10:$C$12,2,FALSE)))&gt;5,"ALTO","MEDIO"))," ")</f>
        <v xml:space="preserve"> </v>
      </c>
      <c r="G230" s="105"/>
      <c r="H230" s="105"/>
      <c r="I230" s="105"/>
      <c r="J230" s="105"/>
      <c r="K230" s="105"/>
      <c r="L230" s="105"/>
      <c r="M230" s="105"/>
      <c r="N230" s="105"/>
      <c r="O230" s="104"/>
      <c r="P230" s="106"/>
      <c r="Q230" s="107"/>
    </row>
    <row r="231" spans="1:17" ht="35.25" customHeight="1" x14ac:dyDescent="0.3">
      <c r="A231" s="21" t="str">
        <f>'Matriz Nº1 Identificación'!A231</f>
        <v>25. 6</v>
      </c>
      <c r="B231" s="21" t="str">
        <f>IF('Matriz Nº3 Evaluación'!J231="Administrar",'Matriz Nº3 Evaluación'!B231,"No administrar")</f>
        <v>No administrar</v>
      </c>
      <c r="C231" s="105"/>
      <c r="D231" s="101"/>
      <c r="E231" s="101"/>
      <c r="F231" s="4" t="str">
        <f>IFERROR(+IF((VLOOKUP(D231,'Tabla 2-3-4-5'!$B$10:$C$12,2,FALSE)*(VLOOKUP(E231,'Tabla 2-3-4-5'!$B$10:$C$12,2,FALSE)))&lt;3,"BAJO",IF((VLOOKUP(D231,'Tabla 2-3-4-5'!$B$10:$C$12,2,FALSE)*(VLOOKUP(E231,'Tabla 2-3-4-5'!$B$10:$C$12,2,FALSE)))&gt;5,"ALTO","MEDIO"))," ")</f>
        <v xml:space="preserve"> </v>
      </c>
      <c r="G231" s="105"/>
      <c r="H231" s="105"/>
      <c r="I231" s="105"/>
      <c r="J231" s="105"/>
      <c r="K231" s="105"/>
      <c r="L231" s="105"/>
      <c r="M231" s="105"/>
      <c r="N231" s="105"/>
      <c r="O231" s="104"/>
      <c r="P231" s="106"/>
      <c r="Q231" s="107"/>
    </row>
    <row r="232" spans="1:17" ht="35.25" customHeight="1" thickBot="1" x14ac:dyDescent="0.35">
      <c r="A232" s="21" t="str">
        <f>'Matriz Nº1 Identificación'!A232</f>
        <v>25. 7</v>
      </c>
      <c r="B232" s="21" t="str">
        <f>IF('Matriz Nº3 Evaluación'!J232="Administrar",'Matriz Nº3 Evaluación'!B232,"No administrar")</f>
        <v>No administrar</v>
      </c>
      <c r="C232" s="105"/>
      <c r="D232" s="101"/>
      <c r="E232" s="101"/>
      <c r="F232" s="4" t="str">
        <f>IFERROR(+IF((VLOOKUP(D232,'Tabla 2-3-4-5'!$B$10:$C$12,2,FALSE)*(VLOOKUP(E232,'Tabla 2-3-4-5'!$B$10:$C$12,2,FALSE)))&lt;3,"BAJO",IF((VLOOKUP(D232,'Tabla 2-3-4-5'!$B$10:$C$12,2,FALSE)*(VLOOKUP(E232,'Tabla 2-3-4-5'!$B$10:$C$12,2,FALSE)))&gt;5,"ALTO","MEDIO"))," ")</f>
        <v xml:space="preserve"> </v>
      </c>
      <c r="G232" s="105"/>
      <c r="H232" s="105"/>
      <c r="I232" s="105"/>
      <c r="J232" s="105"/>
      <c r="K232" s="105"/>
      <c r="L232" s="105"/>
      <c r="M232" s="105"/>
      <c r="N232" s="105"/>
      <c r="O232" s="104"/>
      <c r="P232" s="106"/>
      <c r="Q232" s="107"/>
    </row>
    <row r="233" spans="1:17" ht="33" customHeight="1" thickBot="1" x14ac:dyDescent="0.35">
      <c r="A233" s="73" t="str">
        <f>'Matriz Nº1 Identificación'!A233</f>
        <v xml:space="preserve">Objetivo Estratégico: </v>
      </c>
      <c r="B233" s="377">
        <f>'Matriz Nº1 Identificación'!B233</f>
        <v>0</v>
      </c>
      <c r="C233" s="378"/>
      <c r="D233" s="378"/>
      <c r="E233" s="378"/>
      <c r="F233" s="378"/>
      <c r="G233" s="378"/>
      <c r="H233" s="378"/>
      <c r="I233" s="378"/>
      <c r="J233" s="378"/>
      <c r="K233" s="378"/>
      <c r="L233" s="378"/>
      <c r="M233" s="378"/>
      <c r="N233" s="378"/>
      <c r="O233" s="378"/>
      <c r="P233" s="378"/>
      <c r="Q233" s="379"/>
    </row>
    <row r="234" spans="1:17" ht="24.75" customHeight="1" x14ac:dyDescent="0.3">
      <c r="A234" s="76" t="str">
        <f>'Matriz Nº1 Identificación'!A234</f>
        <v>Objetivo táctico</v>
      </c>
      <c r="B234" s="418" t="str">
        <f>'Matriz Nº1 Identificación'!B234</f>
        <v>26. Brindar los servicios de Internet y correos mediante el pago de los derechos de líneas de conexión  para todos los usuarios y sistema de mensajeria</v>
      </c>
      <c r="C234" s="419"/>
      <c r="D234" s="419"/>
      <c r="E234" s="419"/>
      <c r="F234" s="419"/>
      <c r="G234" s="419"/>
      <c r="H234" s="419"/>
      <c r="I234" s="419"/>
      <c r="J234" s="419"/>
      <c r="K234" s="419"/>
      <c r="L234" s="419"/>
      <c r="M234" s="419"/>
      <c r="N234" s="419"/>
      <c r="O234" s="419"/>
      <c r="P234" s="419"/>
      <c r="Q234" s="420"/>
    </row>
    <row r="235" spans="1:17" ht="27.75" customHeight="1" x14ac:dyDescent="0.3">
      <c r="A235" s="21" t="str">
        <f>'Matriz Nº1 Identificación'!A235</f>
        <v>26. 1</v>
      </c>
      <c r="B235" s="21" t="str">
        <f>IF('Matriz Nº3 Evaluación'!J235="Administrar",'Matriz Nº3 Evaluación'!B235,"No administrar")</f>
        <v>No administrar</v>
      </c>
      <c r="C235" s="105"/>
      <c r="D235" s="101"/>
      <c r="E235" s="101"/>
      <c r="F235" s="4" t="str">
        <f>IFERROR(+IF((VLOOKUP(D235,'Tabla 2-3-4-5'!$B$10:$C$12,2,FALSE)*(VLOOKUP(E235,'Tabla 2-3-4-5'!$B$10:$C$12,2,FALSE)))&lt;3,"BAJO",IF((VLOOKUP(D235,'Tabla 2-3-4-5'!$B$10:$C$12,2,FALSE)*(VLOOKUP(E235,'Tabla 2-3-4-5'!$B$10:$C$12,2,FALSE)))&gt;5,"ALTO","MEDIO"))," ")</f>
        <v xml:space="preserve"> </v>
      </c>
      <c r="G235" s="105"/>
      <c r="H235" s="105"/>
      <c r="I235" s="105"/>
      <c r="J235" s="105"/>
      <c r="K235" s="105"/>
      <c r="L235" s="105"/>
      <c r="M235" s="105"/>
      <c r="N235" s="105"/>
      <c r="O235" s="104"/>
      <c r="P235" s="106"/>
      <c r="Q235" s="107"/>
    </row>
    <row r="236" spans="1:17" ht="31.5" customHeight="1" x14ac:dyDescent="0.3">
      <c r="A236" s="21" t="str">
        <f>'Matriz Nº1 Identificación'!A236</f>
        <v>26. 2</v>
      </c>
      <c r="B236" s="21" t="str">
        <f>IF('Matriz Nº3 Evaluación'!J236="Administrar",'Matriz Nº3 Evaluación'!B236,"No administrar")</f>
        <v>No administrar</v>
      </c>
      <c r="C236" s="105"/>
      <c r="D236" s="101"/>
      <c r="E236" s="101"/>
      <c r="F236" s="4" t="str">
        <f>IFERROR(+IF((VLOOKUP(D236,'Tabla 2-3-4-5'!$B$10:$C$12,2,FALSE)*(VLOOKUP(E236,'Tabla 2-3-4-5'!$B$10:$C$12,2,FALSE)))&lt;3,"BAJO",IF((VLOOKUP(D236,'Tabla 2-3-4-5'!$B$10:$C$12,2,FALSE)*(VLOOKUP(E236,'Tabla 2-3-4-5'!$B$10:$C$12,2,FALSE)))&gt;5,"ALTO","MEDIO"))," ")</f>
        <v xml:space="preserve"> </v>
      </c>
      <c r="G236" s="105"/>
      <c r="H236" s="105"/>
      <c r="I236" s="105"/>
      <c r="J236" s="105"/>
      <c r="K236" s="105"/>
      <c r="L236" s="105"/>
      <c r="M236" s="105"/>
      <c r="N236" s="105"/>
      <c r="O236" s="104"/>
      <c r="P236" s="106"/>
      <c r="Q236" s="107"/>
    </row>
    <row r="237" spans="1:17" ht="29.25" customHeight="1" x14ac:dyDescent="0.3">
      <c r="A237" s="21" t="str">
        <f>'Matriz Nº1 Identificación'!A237</f>
        <v>26. 3</v>
      </c>
      <c r="B237" s="21" t="str">
        <f>IF('Matriz Nº3 Evaluación'!J237="Administrar",'Matriz Nº3 Evaluación'!B237,"No administrar")</f>
        <v>No administrar</v>
      </c>
      <c r="C237" s="105"/>
      <c r="D237" s="101"/>
      <c r="E237" s="101"/>
      <c r="F237" s="4" t="str">
        <f>IFERROR(+IF((VLOOKUP(D237,'Tabla 2-3-4-5'!$B$10:$C$12,2,FALSE)*(VLOOKUP(E237,'Tabla 2-3-4-5'!$B$10:$C$12,2,FALSE)))&lt;3,"BAJO",IF((VLOOKUP(D237,'Tabla 2-3-4-5'!$B$10:$C$12,2,FALSE)*(VLOOKUP(E237,'Tabla 2-3-4-5'!$B$10:$C$12,2,FALSE)))&gt;5,"ALTO","MEDIO"))," ")</f>
        <v xml:space="preserve"> </v>
      </c>
      <c r="G237" s="105"/>
      <c r="H237" s="105"/>
      <c r="I237" s="105"/>
      <c r="J237" s="105"/>
      <c r="K237" s="105"/>
      <c r="L237" s="105"/>
      <c r="M237" s="105"/>
      <c r="N237" s="105"/>
      <c r="O237" s="104"/>
      <c r="P237" s="106"/>
      <c r="Q237" s="107"/>
    </row>
    <row r="238" spans="1:17" ht="35.25" customHeight="1" x14ac:dyDescent="0.3">
      <c r="A238" s="21" t="str">
        <f>'Matriz Nº1 Identificación'!A238</f>
        <v>26. 4</v>
      </c>
      <c r="B238" s="21" t="str">
        <f>IF('Matriz Nº3 Evaluación'!J238="Administrar",'Matriz Nº3 Evaluación'!B238,"No administrar")</f>
        <v>No administrar</v>
      </c>
      <c r="C238" s="105"/>
      <c r="D238" s="101"/>
      <c r="E238" s="101"/>
      <c r="F238" s="4" t="str">
        <f>IFERROR(+IF((VLOOKUP(D238,'Tabla 2-3-4-5'!$B$10:$C$12,2,FALSE)*(VLOOKUP(E238,'Tabla 2-3-4-5'!$B$10:$C$12,2,FALSE)))&lt;3,"BAJO",IF((VLOOKUP(D238,'Tabla 2-3-4-5'!$B$10:$C$12,2,FALSE)*(VLOOKUP(E238,'Tabla 2-3-4-5'!$B$10:$C$12,2,FALSE)))&gt;5,"ALTO","MEDIO"))," ")</f>
        <v xml:space="preserve"> </v>
      </c>
      <c r="G238" s="105"/>
      <c r="H238" s="105"/>
      <c r="I238" s="105"/>
      <c r="J238" s="105"/>
      <c r="K238" s="105"/>
      <c r="L238" s="105"/>
      <c r="M238" s="105"/>
      <c r="N238" s="105"/>
      <c r="O238" s="104"/>
      <c r="P238" s="106"/>
      <c r="Q238" s="107"/>
    </row>
    <row r="239" spans="1:17" ht="35.25" customHeight="1" x14ac:dyDescent="0.3">
      <c r="A239" s="21" t="str">
        <f>'Matriz Nº1 Identificación'!A239</f>
        <v>26. 5</v>
      </c>
      <c r="B239" s="21" t="str">
        <f>IF('Matriz Nº3 Evaluación'!J239="Administrar",'Matriz Nº3 Evaluación'!B239,"No administrar")</f>
        <v>No administrar</v>
      </c>
      <c r="C239" s="105"/>
      <c r="D239" s="101"/>
      <c r="E239" s="101"/>
      <c r="F239" s="4" t="str">
        <f>IFERROR(+IF((VLOOKUP(D239,'Tabla 2-3-4-5'!$B$10:$C$12,2,FALSE)*(VLOOKUP(E239,'Tabla 2-3-4-5'!$B$10:$C$12,2,FALSE)))&lt;3,"BAJO",IF((VLOOKUP(D239,'Tabla 2-3-4-5'!$B$10:$C$12,2,FALSE)*(VLOOKUP(E239,'Tabla 2-3-4-5'!$B$10:$C$12,2,FALSE)))&gt;5,"ALTO","MEDIO"))," ")</f>
        <v xml:space="preserve"> </v>
      </c>
      <c r="G239" s="105"/>
      <c r="H239" s="105"/>
      <c r="I239" s="105"/>
      <c r="J239" s="105"/>
      <c r="K239" s="105"/>
      <c r="L239" s="105"/>
      <c r="M239" s="105"/>
      <c r="N239" s="105"/>
      <c r="O239" s="104"/>
      <c r="P239" s="106"/>
      <c r="Q239" s="107"/>
    </row>
    <row r="240" spans="1:17" ht="35.25" customHeight="1" x14ac:dyDescent="0.3">
      <c r="A240" s="21" t="str">
        <f>'Matriz Nº1 Identificación'!A240</f>
        <v>26. 6</v>
      </c>
      <c r="B240" s="21" t="str">
        <f>IF('Matriz Nº3 Evaluación'!J240="Administrar",'Matriz Nº3 Evaluación'!B240,"No administrar")</f>
        <v>No administrar</v>
      </c>
      <c r="C240" s="105"/>
      <c r="D240" s="101"/>
      <c r="E240" s="101"/>
      <c r="F240" s="4" t="str">
        <f>IFERROR(+IF((VLOOKUP(D240,'Tabla 2-3-4-5'!$B$10:$C$12,2,FALSE)*(VLOOKUP(E240,'Tabla 2-3-4-5'!$B$10:$C$12,2,FALSE)))&lt;3,"BAJO",IF((VLOOKUP(D240,'Tabla 2-3-4-5'!$B$10:$C$12,2,FALSE)*(VLOOKUP(E240,'Tabla 2-3-4-5'!$B$10:$C$12,2,FALSE)))&gt;5,"ALTO","MEDIO"))," ")</f>
        <v xml:space="preserve"> </v>
      </c>
      <c r="G240" s="105"/>
      <c r="H240" s="105"/>
      <c r="I240" s="105"/>
      <c r="J240" s="105"/>
      <c r="K240" s="105"/>
      <c r="L240" s="105"/>
      <c r="M240" s="105"/>
      <c r="N240" s="105"/>
      <c r="O240" s="104"/>
      <c r="P240" s="106"/>
      <c r="Q240" s="107"/>
    </row>
    <row r="241" spans="1:17" ht="35.25" customHeight="1" thickBot="1" x14ac:dyDescent="0.35">
      <c r="A241" s="21" t="str">
        <f>'Matriz Nº1 Identificación'!A241</f>
        <v>26. 7</v>
      </c>
      <c r="B241" s="21" t="str">
        <f>IF('Matriz Nº3 Evaluación'!J241="Administrar",'Matriz Nº3 Evaluación'!B241,"No administrar")</f>
        <v>No administrar</v>
      </c>
      <c r="C241" s="105"/>
      <c r="D241" s="101"/>
      <c r="E241" s="101"/>
      <c r="F241" s="4" t="str">
        <f>IFERROR(+IF((VLOOKUP(D241,'Tabla 2-3-4-5'!$B$10:$C$12,2,FALSE)*(VLOOKUP(E241,'Tabla 2-3-4-5'!$B$10:$C$12,2,FALSE)))&lt;3,"BAJO",IF((VLOOKUP(D241,'Tabla 2-3-4-5'!$B$10:$C$12,2,FALSE)*(VLOOKUP(E241,'Tabla 2-3-4-5'!$B$10:$C$12,2,FALSE)))&gt;5,"ALTO","MEDIO"))," ")</f>
        <v xml:space="preserve"> </v>
      </c>
      <c r="G241" s="105"/>
      <c r="H241" s="105"/>
      <c r="I241" s="105"/>
      <c r="J241" s="105"/>
      <c r="K241" s="105"/>
      <c r="L241" s="105"/>
      <c r="M241" s="105"/>
      <c r="N241" s="105"/>
      <c r="O241" s="104"/>
      <c r="P241" s="106"/>
      <c r="Q241" s="107"/>
    </row>
    <row r="242" spans="1:17" ht="33" customHeight="1" thickBot="1" x14ac:dyDescent="0.35">
      <c r="A242" s="73" t="str">
        <f>'Matriz Nº1 Identificación'!A242</f>
        <v xml:space="preserve">Objetivo Estratégico: </v>
      </c>
      <c r="B242" s="377">
        <f>'Matriz Nº1 Identificación'!B242</f>
        <v>0</v>
      </c>
      <c r="C242" s="378"/>
      <c r="D242" s="378"/>
      <c r="E242" s="378"/>
      <c r="F242" s="378"/>
      <c r="G242" s="378"/>
      <c r="H242" s="378"/>
      <c r="I242" s="378"/>
      <c r="J242" s="378"/>
      <c r="K242" s="378"/>
      <c r="L242" s="378"/>
      <c r="M242" s="378"/>
      <c r="N242" s="378"/>
      <c r="O242" s="378"/>
      <c r="P242" s="378"/>
      <c r="Q242" s="379"/>
    </row>
    <row r="243" spans="1:17" ht="24.75" customHeight="1" x14ac:dyDescent="0.3">
      <c r="A243" s="76" t="str">
        <f>'Matriz Nº1 Identificación'!A243</f>
        <v>Objetivo táctico</v>
      </c>
      <c r="B243" s="418" t="str">
        <f>'Matriz Nº1 Identificación'!B243</f>
        <v>27. Dar continuidad al negocio y operaciones de la Imprenta Nacional y los diarios oficiales por medio de centros de procesamiento de datos  alternos y de contingencia.</v>
      </c>
      <c r="C243" s="419"/>
      <c r="D243" s="419"/>
      <c r="E243" s="419"/>
      <c r="F243" s="419"/>
      <c r="G243" s="419"/>
      <c r="H243" s="419"/>
      <c r="I243" s="419"/>
      <c r="J243" s="419"/>
      <c r="K243" s="419"/>
      <c r="L243" s="419"/>
      <c r="M243" s="419"/>
      <c r="N243" s="419"/>
      <c r="O243" s="419"/>
      <c r="P243" s="419"/>
      <c r="Q243" s="420"/>
    </row>
    <row r="244" spans="1:17" ht="27.75" customHeight="1" x14ac:dyDescent="0.3">
      <c r="A244" s="21" t="str">
        <f>'Matriz Nº1 Identificación'!A244</f>
        <v>27. 1</v>
      </c>
      <c r="B244" s="21" t="str">
        <f>IF('Matriz Nº3 Evaluación'!J244="Administrar",'Matriz Nº3 Evaluación'!B244,"No administrar")</f>
        <v>No administrar</v>
      </c>
      <c r="C244" s="105"/>
      <c r="D244" s="101"/>
      <c r="E244" s="101"/>
      <c r="F244" s="4" t="str">
        <f>IFERROR(+IF((VLOOKUP(D244,'Tabla 2-3-4-5'!$B$10:$C$12,2,FALSE)*(VLOOKUP(E244,'Tabla 2-3-4-5'!$B$10:$C$12,2,FALSE)))&lt;3,"BAJO",IF((VLOOKUP(D244,'Tabla 2-3-4-5'!$B$10:$C$12,2,FALSE)*(VLOOKUP(E244,'Tabla 2-3-4-5'!$B$10:$C$12,2,FALSE)))&gt;5,"ALTO","MEDIO"))," ")</f>
        <v xml:space="preserve"> </v>
      </c>
      <c r="G244" s="105"/>
      <c r="H244" s="105"/>
      <c r="I244" s="105"/>
      <c r="J244" s="105"/>
      <c r="K244" s="105"/>
      <c r="L244" s="105"/>
      <c r="M244" s="105"/>
      <c r="N244" s="105"/>
      <c r="O244" s="104"/>
      <c r="P244" s="106"/>
      <c r="Q244" s="107"/>
    </row>
    <row r="245" spans="1:17" ht="31.5" customHeight="1" x14ac:dyDescent="0.3">
      <c r="A245" s="21" t="str">
        <f>'Matriz Nº1 Identificación'!A245</f>
        <v>27. 2</v>
      </c>
      <c r="B245" s="21" t="str">
        <f>IF('Matriz Nº3 Evaluación'!J245="Administrar",'Matriz Nº3 Evaluación'!B245,"No administrar")</f>
        <v>No administrar</v>
      </c>
      <c r="C245" s="105"/>
      <c r="D245" s="101"/>
      <c r="E245" s="101"/>
      <c r="F245" s="4" t="str">
        <f>IFERROR(+IF((VLOOKUP(D245,'Tabla 2-3-4-5'!$B$10:$C$12,2,FALSE)*(VLOOKUP(E245,'Tabla 2-3-4-5'!$B$10:$C$12,2,FALSE)))&lt;3,"BAJO",IF((VLOOKUP(D245,'Tabla 2-3-4-5'!$B$10:$C$12,2,FALSE)*(VLOOKUP(E245,'Tabla 2-3-4-5'!$B$10:$C$12,2,FALSE)))&gt;5,"ALTO","MEDIO"))," ")</f>
        <v xml:space="preserve"> </v>
      </c>
      <c r="G245" s="105"/>
      <c r="H245" s="105"/>
      <c r="I245" s="105"/>
      <c r="J245" s="105"/>
      <c r="K245" s="105"/>
      <c r="L245" s="105"/>
      <c r="M245" s="105"/>
      <c r="N245" s="105"/>
      <c r="O245" s="104"/>
      <c r="P245" s="106"/>
      <c r="Q245" s="107"/>
    </row>
    <row r="246" spans="1:17" ht="29.25" customHeight="1" x14ac:dyDescent="0.3">
      <c r="A246" s="21" t="str">
        <f>'Matriz Nº1 Identificación'!A246</f>
        <v>27. 3</v>
      </c>
      <c r="B246" s="21" t="str">
        <f>IF('Matriz Nº3 Evaluación'!J246="Administrar",'Matriz Nº3 Evaluación'!B246,"No administrar")</f>
        <v>No administrar</v>
      </c>
      <c r="C246" s="105"/>
      <c r="D246" s="101"/>
      <c r="E246" s="101"/>
      <c r="F246" s="4" t="str">
        <f>IFERROR(+IF((VLOOKUP(D246,'Tabla 2-3-4-5'!$B$10:$C$12,2,FALSE)*(VLOOKUP(E246,'Tabla 2-3-4-5'!$B$10:$C$12,2,FALSE)))&lt;3,"BAJO",IF((VLOOKUP(D246,'Tabla 2-3-4-5'!$B$10:$C$12,2,FALSE)*(VLOOKUP(E246,'Tabla 2-3-4-5'!$B$10:$C$12,2,FALSE)))&gt;5,"ALTO","MEDIO"))," ")</f>
        <v xml:space="preserve"> </v>
      </c>
      <c r="G246" s="105"/>
      <c r="H246" s="105"/>
      <c r="I246" s="105"/>
      <c r="J246" s="105"/>
      <c r="K246" s="105"/>
      <c r="L246" s="105"/>
      <c r="M246" s="105"/>
      <c r="N246" s="105"/>
      <c r="O246" s="104"/>
      <c r="P246" s="106"/>
      <c r="Q246" s="107"/>
    </row>
    <row r="247" spans="1:17" ht="35.25" customHeight="1" x14ac:dyDescent="0.3">
      <c r="A247" s="21" t="str">
        <f>'Matriz Nº1 Identificación'!A247</f>
        <v>27. 4</v>
      </c>
      <c r="B247" s="21" t="str">
        <f>IF('Matriz Nº3 Evaluación'!J247="Administrar",'Matriz Nº3 Evaluación'!B247,"No administrar")</f>
        <v>No administrar</v>
      </c>
      <c r="C247" s="105"/>
      <c r="D247" s="101"/>
      <c r="E247" s="101"/>
      <c r="F247" s="4" t="str">
        <f>IFERROR(+IF((VLOOKUP(D247,'Tabla 2-3-4-5'!$B$10:$C$12,2,FALSE)*(VLOOKUP(E247,'Tabla 2-3-4-5'!$B$10:$C$12,2,FALSE)))&lt;3,"BAJO",IF((VLOOKUP(D247,'Tabla 2-3-4-5'!$B$10:$C$12,2,FALSE)*(VLOOKUP(E247,'Tabla 2-3-4-5'!$B$10:$C$12,2,FALSE)))&gt;5,"ALTO","MEDIO"))," ")</f>
        <v xml:space="preserve"> </v>
      </c>
      <c r="G247" s="105"/>
      <c r="H247" s="105"/>
      <c r="I247" s="105"/>
      <c r="J247" s="105"/>
      <c r="K247" s="105"/>
      <c r="L247" s="105"/>
      <c r="M247" s="105"/>
      <c r="N247" s="105"/>
      <c r="O247" s="104"/>
      <c r="P247" s="106"/>
      <c r="Q247" s="107"/>
    </row>
    <row r="248" spans="1:17" ht="35.25" customHeight="1" x14ac:dyDescent="0.3">
      <c r="A248" s="21" t="str">
        <f>'Matriz Nº1 Identificación'!A248</f>
        <v>27. 5</v>
      </c>
      <c r="B248" s="21" t="str">
        <f>IF('Matriz Nº3 Evaluación'!J248="Administrar",'Matriz Nº3 Evaluación'!B248,"No administrar")</f>
        <v>No administrar</v>
      </c>
      <c r="C248" s="105"/>
      <c r="D248" s="101"/>
      <c r="E248" s="101"/>
      <c r="F248" s="4" t="str">
        <f>IFERROR(+IF((VLOOKUP(D248,'Tabla 2-3-4-5'!$B$10:$C$12,2,FALSE)*(VLOOKUP(E248,'Tabla 2-3-4-5'!$B$10:$C$12,2,FALSE)))&lt;3,"BAJO",IF((VLOOKUP(D248,'Tabla 2-3-4-5'!$B$10:$C$12,2,FALSE)*(VLOOKUP(E248,'Tabla 2-3-4-5'!$B$10:$C$12,2,FALSE)))&gt;5,"ALTO","MEDIO"))," ")</f>
        <v xml:space="preserve"> </v>
      </c>
      <c r="G248" s="105"/>
      <c r="H248" s="105"/>
      <c r="I248" s="105"/>
      <c r="J248" s="105"/>
      <c r="K248" s="105"/>
      <c r="L248" s="105"/>
      <c r="M248" s="105"/>
      <c r="N248" s="105"/>
      <c r="O248" s="104"/>
      <c r="P248" s="106"/>
      <c r="Q248" s="107"/>
    </row>
    <row r="249" spans="1:17" ht="35.25" customHeight="1" x14ac:dyDescent="0.3">
      <c r="A249" s="21" t="str">
        <f>'Matriz Nº1 Identificación'!A249</f>
        <v>27. 6</v>
      </c>
      <c r="B249" s="21" t="str">
        <f>IF('Matriz Nº3 Evaluación'!J249="Administrar",'Matriz Nº3 Evaluación'!B249,"No administrar")</f>
        <v>No administrar</v>
      </c>
      <c r="C249" s="105"/>
      <c r="D249" s="101"/>
      <c r="E249" s="101"/>
      <c r="F249" s="4" t="str">
        <f>IFERROR(+IF((VLOOKUP(D249,'Tabla 2-3-4-5'!$B$10:$C$12,2,FALSE)*(VLOOKUP(E249,'Tabla 2-3-4-5'!$B$10:$C$12,2,FALSE)))&lt;3,"BAJO",IF((VLOOKUP(D249,'Tabla 2-3-4-5'!$B$10:$C$12,2,FALSE)*(VLOOKUP(E249,'Tabla 2-3-4-5'!$B$10:$C$12,2,FALSE)))&gt;5,"ALTO","MEDIO"))," ")</f>
        <v xml:space="preserve"> </v>
      </c>
      <c r="G249" s="105"/>
      <c r="H249" s="105"/>
      <c r="I249" s="105"/>
      <c r="J249" s="105"/>
      <c r="K249" s="105"/>
      <c r="L249" s="105"/>
      <c r="M249" s="105"/>
      <c r="N249" s="105"/>
      <c r="O249" s="104"/>
      <c r="P249" s="106"/>
      <c r="Q249" s="107"/>
    </row>
    <row r="250" spans="1:17" ht="35.25" customHeight="1" thickBot="1" x14ac:dyDescent="0.35">
      <c r="A250" s="21" t="str">
        <f>'Matriz Nº1 Identificación'!A250</f>
        <v>27. 7</v>
      </c>
      <c r="B250" s="21" t="str">
        <f>IF('Matriz Nº3 Evaluación'!J250="Administrar",'Matriz Nº3 Evaluación'!B250,"No administrar")</f>
        <v>No administrar</v>
      </c>
      <c r="C250" s="105"/>
      <c r="D250" s="101"/>
      <c r="E250" s="101"/>
      <c r="F250" s="4" t="str">
        <f>IFERROR(+IF((VLOOKUP(D250,'Tabla 2-3-4-5'!$B$10:$C$12,2,FALSE)*(VLOOKUP(E250,'Tabla 2-3-4-5'!$B$10:$C$12,2,FALSE)))&lt;3,"BAJO",IF((VLOOKUP(D250,'Tabla 2-3-4-5'!$B$10:$C$12,2,FALSE)*(VLOOKUP(E250,'Tabla 2-3-4-5'!$B$10:$C$12,2,FALSE)))&gt;5,"ALTO","MEDIO"))," ")</f>
        <v xml:space="preserve"> </v>
      </c>
      <c r="G250" s="105"/>
      <c r="H250" s="105"/>
      <c r="I250" s="105"/>
      <c r="J250" s="105"/>
      <c r="K250" s="105"/>
      <c r="L250" s="105"/>
      <c r="M250" s="105"/>
      <c r="N250" s="105"/>
      <c r="O250" s="104"/>
      <c r="P250" s="106"/>
      <c r="Q250" s="107"/>
    </row>
    <row r="251" spans="1:17" ht="33" customHeight="1" thickBot="1" x14ac:dyDescent="0.35">
      <c r="A251" s="73" t="str">
        <f>'Matriz Nº1 Identificación'!A251</f>
        <v xml:space="preserve">Objetivo Estratégico: </v>
      </c>
      <c r="B251" s="377">
        <f>'Matriz Nº1 Identificación'!B251</f>
        <v>0</v>
      </c>
      <c r="C251" s="378"/>
      <c r="D251" s="378"/>
      <c r="E251" s="378"/>
      <c r="F251" s="378"/>
      <c r="G251" s="378"/>
      <c r="H251" s="378"/>
      <c r="I251" s="378"/>
      <c r="J251" s="378"/>
      <c r="K251" s="378"/>
      <c r="L251" s="378"/>
      <c r="M251" s="378"/>
      <c r="N251" s="378"/>
      <c r="O251" s="378"/>
      <c r="P251" s="378"/>
      <c r="Q251" s="379"/>
    </row>
    <row r="252" spans="1:17" ht="24.75" customHeight="1" x14ac:dyDescent="0.3">
      <c r="A252" s="76" t="str">
        <f>'Matriz Nº1 Identificación'!A252</f>
        <v>Objetivo táctico</v>
      </c>
      <c r="B252" s="418" t="str">
        <f>'Matriz Nº1 Identificación'!B252</f>
        <v>28. Proporcionar el mantenimiento preventivo, correctivo y evolutivo del hardware, software y bases de datos de los sistemas instalados al servicio de toda la Institución.</v>
      </c>
      <c r="C252" s="419"/>
      <c r="D252" s="419"/>
      <c r="E252" s="419"/>
      <c r="F252" s="419"/>
      <c r="G252" s="419"/>
      <c r="H252" s="419"/>
      <c r="I252" s="419"/>
      <c r="J252" s="419"/>
      <c r="K252" s="419"/>
      <c r="L252" s="419"/>
      <c r="M252" s="419"/>
      <c r="N252" s="419"/>
      <c r="O252" s="419"/>
      <c r="P252" s="419"/>
      <c r="Q252" s="420"/>
    </row>
    <row r="253" spans="1:17" ht="27.75" customHeight="1" x14ac:dyDescent="0.3">
      <c r="A253" s="21" t="str">
        <f>'Matriz Nº1 Identificación'!A253</f>
        <v>28. 1</v>
      </c>
      <c r="B253" s="21" t="str">
        <f>IF('Matriz Nº3 Evaluación'!J253="Administrar",'Matriz Nº3 Evaluación'!B253,"No administrar")</f>
        <v>No administrar</v>
      </c>
      <c r="C253" s="105"/>
      <c r="D253" s="101"/>
      <c r="E253" s="101"/>
      <c r="F253" s="4" t="str">
        <f>IFERROR(+IF((VLOOKUP(D253,'Tabla 2-3-4-5'!$B$10:$C$12,2,FALSE)*(VLOOKUP(E253,'Tabla 2-3-4-5'!$B$10:$C$12,2,FALSE)))&lt;3,"BAJO",IF((VLOOKUP(D253,'Tabla 2-3-4-5'!$B$10:$C$12,2,FALSE)*(VLOOKUP(E253,'Tabla 2-3-4-5'!$B$10:$C$12,2,FALSE)))&gt;5,"ALTO","MEDIO"))," ")</f>
        <v xml:space="preserve"> </v>
      </c>
      <c r="G253" s="105"/>
      <c r="H253" s="105"/>
      <c r="I253" s="105"/>
      <c r="J253" s="105"/>
      <c r="K253" s="105"/>
      <c r="L253" s="105"/>
      <c r="M253" s="105"/>
      <c r="N253" s="105"/>
      <c r="O253" s="104"/>
      <c r="P253" s="106"/>
      <c r="Q253" s="107"/>
    </row>
    <row r="254" spans="1:17" ht="31.5" customHeight="1" x14ac:dyDescent="0.3">
      <c r="A254" s="21" t="str">
        <f>'Matriz Nº1 Identificación'!A254</f>
        <v>28. 2</v>
      </c>
      <c r="B254" s="21" t="str">
        <f>IF('Matriz Nº3 Evaluación'!J254="Administrar",'Matriz Nº3 Evaluación'!B254,"No administrar")</f>
        <v>No administrar</v>
      </c>
      <c r="C254" s="105"/>
      <c r="D254" s="101"/>
      <c r="E254" s="101"/>
      <c r="F254" s="4" t="str">
        <f>IFERROR(+IF((VLOOKUP(D254,'Tabla 2-3-4-5'!$B$10:$C$12,2,FALSE)*(VLOOKUP(E254,'Tabla 2-3-4-5'!$B$10:$C$12,2,FALSE)))&lt;3,"BAJO",IF((VLOOKUP(D254,'Tabla 2-3-4-5'!$B$10:$C$12,2,FALSE)*(VLOOKUP(E254,'Tabla 2-3-4-5'!$B$10:$C$12,2,FALSE)))&gt;5,"ALTO","MEDIO"))," ")</f>
        <v xml:space="preserve"> </v>
      </c>
      <c r="G254" s="105"/>
      <c r="H254" s="105"/>
      <c r="I254" s="105"/>
      <c r="J254" s="105"/>
      <c r="K254" s="105"/>
      <c r="L254" s="105"/>
      <c r="M254" s="105"/>
      <c r="N254" s="105"/>
      <c r="O254" s="104"/>
      <c r="P254" s="106"/>
      <c r="Q254" s="107"/>
    </row>
    <row r="255" spans="1:17" ht="29.25" customHeight="1" x14ac:dyDescent="0.3">
      <c r="A255" s="21" t="str">
        <f>'Matriz Nº1 Identificación'!A255</f>
        <v>28. 3</v>
      </c>
      <c r="B255" s="21" t="str">
        <f>IF('Matriz Nº3 Evaluación'!J255="Administrar",'Matriz Nº3 Evaluación'!B255,"No administrar")</f>
        <v>No administrar</v>
      </c>
      <c r="C255" s="105"/>
      <c r="D255" s="101"/>
      <c r="E255" s="101"/>
      <c r="F255" s="4" t="str">
        <f>IFERROR(+IF((VLOOKUP(D255,'Tabla 2-3-4-5'!$B$10:$C$12,2,FALSE)*(VLOOKUP(E255,'Tabla 2-3-4-5'!$B$10:$C$12,2,FALSE)))&lt;3,"BAJO",IF((VLOOKUP(D255,'Tabla 2-3-4-5'!$B$10:$C$12,2,FALSE)*(VLOOKUP(E255,'Tabla 2-3-4-5'!$B$10:$C$12,2,FALSE)))&gt;5,"ALTO","MEDIO"))," ")</f>
        <v xml:space="preserve"> </v>
      </c>
      <c r="G255" s="105"/>
      <c r="H255" s="105"/>
      <c r="I255" s="105"/>
      <c r="J255" s="105"/>
      <c r="K255" s="105"/>
      <c r="L255" s="105"/>
      <c r="M255" s="105"/>
      <c r="N255" s="105"/>
      <c r="O255" s="104"/>
      <c r="P255" s="106"/>
      <c r="Q255" s="107"/>
    </row>
    <row r="256" spans="1:17" ht="35.25" customHeight="1" x14ac:dyDescent="0.3">
      <c r="A256" s="21" t="str">
        <f>'Matriz Nº1 Identificación'!A256</f>
        <v>28. 4</v>
      </c>
      <c r="B256" s="21" t="str">
        <f>IF('Matriz Nº3 Evaluación'!J256="Administrar",'Matriz Nº3 Evaluación'!B256,"No administrar")</f>
        <v>No administrar</v>
      </c>
      <c r="C256" s="105"/>
      <c r="D256" s="101"/>
      <c r="E256" s="101"/>
      <c r="F256" s="4" t="str">
        <f>IFERROR(+IF((VLOOKUP(D256,'Tabla 2-3-4-5'!$B$10:$C$12,2,FALSE)*(VLOOKUP(E256,'Tabla 2-3-4-5'!$B$10:$C$12,2,FALSE)))&lt;3,"BAJO",IF((VLOOKUP(D256,'Tabla 2-3-4-5'!$B$10:$C$12,2,FALSE)*(VLOOKUP(E256,'Tabla 2-3-4-5'!$B$10:$C$12,2,FALSE)))&gt;5,"ALTO","MEDIO"))," ")</f>
        <v xml:space="preserve"> </v>
      </c>
      <c r="G256" s="105"/>
      <c r="H256" s="105"/>
      <c r="I256" s="105"/>
      <c r="J256" s="105"/>
      <c r="K256" s="105"/>
      <c r="L256" s="105"/>
      <c r="M256" s="105"/>
      <c r="N256" s="105"/>
      <c r="O256" s="104"/>
      <c r="P256" s="106"/>
      <c r="Q256" s="107"/>
    </row>
    <row r="257" spans="1:17" ht="35.25" customHeight="1" x14ac:dyDescent="0.3">
      <c r="A257" s="21" t="str">
        <f>'Matriz Nº1 Identificación'!A257</f>
        <v>28. 5</v>
      </c>
      <c r="B257" s="21" t="str">
        <f>IF('Matriz Nº3 Evaluación'!J257="Administrar",'Matriz Nº3 Evaluación'!B257,"No administrar")</f>
        <v>No administrar</v>
      </c>
      <c r="C257" s="105"/>
      <c r="D257" s="101"/>
      <c r="E257" s="101"/>
      <c r="F257" s="4" t="str">
        <f>IFERROR(+IF((VLOOKUP(D257,'Tabla 2-3-4-5'!$B$10:$C$12,2,FALSE)*(VLOOKUP(E257,'Tabla 2-3-4-5'!$B$10:$C$12,2,FALSE)))&lt;3,"BAJO",IF((VLOOKUP(D257,'Tabla 2-3-4-5'!$B$10:$C$12,2,FALSE)*(VLOOKUP(E257,'Tabla 2-3-4-5'!$B$10:$C$12,2,FALSE)))&gt;5,"ALTO","MEDIO"))," ")</f>
        <v xml:space="preserve"> </v>
      </c>
      <c r="G257" s="105"/>
      <c r="H257" s="105"/>
      <c r="I257" s="105"/>
      <c r="J257" s="105"/>
      <c r="K257" s="105"/>
      <c r="L257" s="105"/>
      <c r="M257" s="105"/>
      <c r="N257" s="105"/>
      <c r="O257" s="104"/>
      <c r="P257" s="106"/>
      <c r="Q257" s="107"/>
    </row>
    <row r="258" spans="1:17" ht="35.25" customHeight="1" x14ac:dyDescent="0.3">
      <c r="A258" s="21" t="str">
        <f>'Matriz Nº1 Identificación'!A258</f>
        <v>28. 6</v>
      </c>
      <c r="B258" s="21" t="str">
        <f>IF('Matriz Nº3 Evaluación'!J258="Administrar",'Matriz Nº3 Evaluación'!B258,"No administrar")</f>
        <v>No administrar</v>
      </c>
      <c r="C258" s="105"/>
      <c r="D258" s="101"/>
      <c r="E258" s="101"/>
      <c r="F258" s="4" t="str">
        <f>IFERROR(+IF((VLOOKUP(D258,'Tabla 2-3-4-5'!$B$10:$C$12,2,FALSE)*(VLOOKUP(E258,'Tabla 2-3-4-5'!$B$10:$C$12,2,FALSE)))&lt;3,"BAJO",IF((VLOOKUP(D258,'Tabla 2-3-4-5'!$B$10:$C$12,2,FALSE)*(VLOOKUP(E258,'Tabla 2-3-4-5'!$B$10:$C$12,2,FALSE)))&gt;5,"ALTO","MEDIO"))," ")</f>
        <v xml:space="preserve"> </v>
      </c>
      <c r="G258" s="105"/>
      <c r="H258" s="105"/>
      <c r="I258" s="105"/>
      <c r="J258" s="105"/>
      <c r="K258" s="105"/>
      <c r="L258" s="105"/>
      <c r="M258" s="105"/>
      <c r="N258" s="105"/>
      <c r="O258" s="104"/>
      <c r="P258" s="106"/>
      <c r="Q258" s="107"/>
    </row>
    <row r="259" spans="1:17" ht="35.25" customHeight="1" thickBot="1" x14ac:dyDescent="0.35">
      <c r="A259" s="21" t="str">
        <f>'Matriz Nº1 Identificación'!A259</f>
        <v>28. 7</v>
      </c>
      <c r="B259" s="21" t="str">
        <f>IF('Matriz Nº3 Evaluación'!J259="Administrar",'Matriz Nº3 Evaluación'!B259,"No administrar")</f>
        <v>No administrar</v>
      </c>
      <c r="C259" s="105"/>
      <c r="D259" s="101"/>
      <c r="E259" s="101"/>
      <c r="F259" s="4" t="str">
        <f>IFERROR(+IF((VLOOKUP(D259,'Tabla 2-3-4-5'!$B$10:$C$12,2,FALSE)*(VLOOKUP(E259,'Tabla 2-3-4-5'!$B$10:$C$12,2,FALSE)))&lt;3,"BAJO",IF((VLOOKUP(D259,'Tabla 2-3-4-5'!$B$10:$C$12,2,FALSE)*(VLOOKUP(E259,'Tabla 2-3-4-5'!$B$10:$C$12,2,FALSE)))&gt;5,"ALTO","MEDIO"))," ")</f>
        <v xml:space="preserve"> </v>
      </c>
      <c r="G259" s="105"/>
      <c r="H259" s="105"/>
      <c r="I259" s="105"/>
      <c r="J259" s="105"/>
      <c r="K259" s="105"/>
      <c r="L259" s="105"/>
      <c r="M259" s="105"/>
      <c r="N259" s="105"/>
      <c r="O259" s="104"/>
      <c r="P259" s="106"/>
      <c r="Q259" s="107"/>
    </row>
    <row r="260" spans="1:17" ht="33" customHeight="1" thickBot="1" x14ac:dyDescent="0.35">
      <c r="A260" s="73" t="str">
        <f>'Matriz Nº1 Identificación'!A260</f>
        <v xml:space="preserve">Objetivo Estratégico: </v>
      </c>
      <c r="B260" s="377">
        <f>'Matriz Nº1 Identificación'!B260</f>
        <v>0</v>
      </c>
      <c r="C260" s="378"/>
      <c r="D260" s="378"/>
      <c r="E260" s="378"/>
      <c r="F260" s="378"/>
      <c r="G260" s="378"/>
      <c r="H260" s="378"/>
      <c r="I260" s="378"/>
      <c r="J260" s="378"/>
      <c r="K260" s="378"/>
      <c r="L260" s="378"/>
      <c r="M260" s="378"/>
      <c r="N260" s="378"/>
      <c r="O260" s="378"/>
      <c r="P260" s="378"/>
      <c r="Q260" s="379"/>
    </row>
    <row r="261" spans="1:17" ht="24.75" customHeight="1" x14ac:dyDescent="0.3">
      <c r="A261" s="76" t="str">
        <f>'Matriz Nº1 Identificación'!A261</f>
        <v>Objetivo táctico</v>
      </c>
      <c r="B261" s="418" t="str">
        <f>'Matriz Nº1 Identificación'!B261</f>
        <v>29. Sustituir elementos tecnológicos y actualizar los derechos de uso por medio de licencias y soporte del fabricante</v>
      </c>
      <c r="C261" s="419"/>
      <c r="D261" s="419"/>
      <c r="E261" s="419"/>
      <c r="F261" s="419"/>
      <c r="G261" s="419"/>
      <c r="H261" s="419"/>
      <c r="I261" s="419"/>
      <c r="J261" s="419"/>
      <c r="K261" s="419"/>
      <c r="L261" s="419"/>
      <c r="M261" s="419"/>
      <c r="N261" s="419"/>
      <c r="O261" s="419"/>
      <c r="P261" s="419"/>
      <c r="Q261" s="420"/>
    </row>
    <row r="262" spans="1:17" ht="27.75" customHeight="1" x14ac:dyDescent="0.3">
      <c r="A262" s="21" t="str">
        <f>'Matriz Nº1 Identificación'!A262</f>
        <v>29. 1</v>
      </c>
      <c r="B262" s="21" t="str">
        <f>IF('Matriz Nº3 Evaluación'!J262="Administrar",'Matriz Nº3 Evaluación'!B262,"No administrar")</f>
        <v>No administrar</v>
      </c>
      <c r="C262" s="105"/>
      <c r="D262" s="101"/>
      <c r="E262" s="101"/>
      <c r="F262" s="4" t="str">
        <f>IFERROR(+IF((VLOOKUP(D262,'Tabla 2-3-4-5'!$B$10:$C$12,2,FALSE)*(VLOOKUP(E262,'Tabla 2-3-4-5'!$B$10:$C$12,2,FALSE)))&lt;3,"BAJO",IF((VLOOKUP(D262,'Tabla 2-3-4-5'!$B$10:$C$12,2,FALSE)*(VLOOKUP(E262,'Tabla 2-3-4-5'!$B$10:$C$12,2,FALSE)))&gt;5,"ALTO","MEDIO"))," ")</f>
        <v xml:space="preserve"> </v>
      </c>
      <c r="G262" s="105"/>
      <c r="H262" s="105"/>
      <c r="I262" s="105"/>
      <c r="J262" s="105"/>
      <c r="K262" s="105"/>
      <c r="L262" s="105"/>
      <c r="M262" s="105"/>
      <c r="N262" s="105"/>
      <c r="O262" s="104"/>
      <c r="P262" s="106"/>
      <c r="Q262" s="107"/>
    </row>
    <row r="263" spans="1:17" ht="31.5" customHeight="1" x14ac:dyDescent="0.3">
      <c r="A263" s="21" t="str">
        <f>'Matriz Nº1 Identificación'!A263</f>
        <v>29. 2</v>
      </c>
      <c r="B263" s="21" t="str">
        <f>IF('Matriz Nº3 Evaluación'!J263="Administrar",'Matriz Nº3 Evaluación'!B263,"No administrar")</f>
        <v>No administrar</v>
      </c>
      <c r="C263" s="105"/>
      <c r="D263" s="101"/>
      <c r="E263" s="101"/>
      <c r="F263" s="4" t="str">
        <f>IFERROR(+IF((VLOOKUP(D263,'Tabla 2-3-4-5'!$B$10:$C$12,2,FALSE)*(VLOOKUP(E263,'Tabla 2-3-4-5'!$B$10:$C$12,2,FALSE)))&lt;3,"BAJO",IF((VLOOKUP(D263,'Tabla 2-3-4-5'!$B$10:$C$12,2,FALSE)*(VLOOKUP(E263,'Tabla 2-3-4-5'!$B$10:$C$12,2,FALSE)))&gt;5,"ALTO","MEDIO"))," ")</f>
        <v xml:space="preserve"> </v>
      </c>
      <c r="G263" s="105"/>
      <c r="H263" s="105"/>
      <c r="I263" s="105"/>
      <c r="J263" s="105"/>
      <c r="K263" s="105"/>
      <c r="L263" s="105"/>
      <c r="M263" s="105"/>
      <c r="N263" s="105"/>
      <c r="O263" s="104"/>
      <c r="P263" s="106"/>
      <c r="Q263" s="107"/>
    </row>
    <row r="264" spans="1:17" ht="29.25" customHeight="1" x14ac:dyDescent="0.3">
      <c r="A264" s="21" t="str">
        <f>'Matriz Nº1 Identificación'!A264</f>
        <v>29. 3</v>
      </c>
      <c r="B264" s="21" t="str">
        <f>IF('Matriz Nº3 Evaluación'!J264="Administrar",'Matriz Nº3 Evaluación'!B264,"No administrar")</f>
        <v>No administrar</v>
      </c>
      <c r="C264" s="105"/>
      <c r="D264" s="101"/>
      <c r="E264" s="101"/>
      <c r="F264" s="4" t="str">
        <f>IFERROR(+IF((VLOOKUP(D264,'Tabla 2-3-4-5'!$B$10:$C$12,2,FALSE)*(VLOOKUP(E264,'Tabla 2-3-4-5'!$B$10:$C$12,2,FALSE)))&lt;3,"BAJO",IF((VLOOKUP(D264,'Tabla 2-3-4-5'!$B$10:$C$12,2,FALSE)*(VLOOKUP(E264,'Tabla 2-3-4-5'!$B$10:$C$12,2,FALSE)))&gt;5,"ALTO","MEDIO"))," ")</f>
        <v xml:space="preserve"> </v>
      </c>
      <c r="G264" s="105"/>
      <c r="H264" s="105"/>
      <c r="I264" s="105"/>
      <c r="J264" s="105"/>
      <c r="K264" s="105"/>
      <c r="L264" s="105"/>
      <c r="M264" s="105"/>
      <c r="N264" s="105"/>
      <c r="O264" s="104"/>
      <c r="P264" s="106"/>
      <c r="Q264" s="107"/>
    </row>
    <row r="265" spans="1:17" ht="35.25" customHeight="1" x14ac:dyDescent="0.3">
      <c r="A265" s="21" t="str">
        <f>'Matriz Nº1 Identificación'!A265</f>
        <v>29. 4</v>
      </c>
      <c r="B265" s="21" t="str">
        <f>IF('Matriz Nº3 Evaluación'!J265="Administrar",'Matriz Nº3 Evaluación'!B265,"No administrar")</f>
        <v>No administrar</v>
      </c>
      <c r="C265" s="105"/>
      <c r="D265" s="101"/>
      <c r="E265" s="101"/>
      <c r="F265" s="4" t="str">
        <f>IFERROR(+IF((VLOOKUP(D265,'Tabla 2-3-4-5'!$B$10:$C$12,2,FALSE)*(VLOOKUP(E265,'Tabla 2-3-4-5'!$B$10:$C$12,2,FALSE)))&lt;3,"BAJO",IF((VLOOKUP(D265,'Tabla 2-3-4-5'!$B$10:$C$12,2,FALSE)*(VLOOKUP(E265,'Tabla 2-3-4-5'!$B$10:$C$12,2,FALSE)))&gt;5,"ALTO","MEDIO"))," ")</f>
        <v xml:space="preserve"> </v>
      </c>
      <c r="G265" s="105"/>
      <c r="H265" s="105"/>
      <c r="I265" s="105"/>
      <c r="J265" s="105"/>
      <c r="K265" s="105"/>
      <c r="L265" s="105"/>
      <c r="M265" s="105"/>
      <c r="N265" s="105"/>
      <c r="O265" s="104"/>
      <c r="P265" s="106"/>
      <c r="Q265" s="107"/>
    </row>
    <row r="266" spans="1:17" ht="35.25" customHeight="1" x14ac:dyDescent="0.3">
      <c r="A266" s="21" t="str">
        <f>'Matriz Nº1 Identificación'!A266</f>
        <v>29. 5</v>
      </c>
      <c r="B266" s="21" t="str">
        <f>IF('Matriz Nº3 Evaluación'!J266="Administrar",'Matriz Nº3 Evaluación'!B266,"No administrar")</f>
        <v>No administrar</v>
      </c>
      <c r="C266" s="105"/>
      <c r="D266" s="101"/>
      <c r="E266" s="101"/>
      <c r="F266" s="4" t="str">
        <f>IFERROR(+IF((VLOOKUP(D266,'Tabla 2-3-4-5'!$B$10:$C$12,2,FALSE)*(VLOOKUP(E266,'Tabla 2-3-4-5'!$B$10:$C$12,2,FALSE)))&lt;3,"BAJO",IF((VLOOKUP(D266,'Tabla 2-3-4-5'!$B$10:$C$12,2,FALSE)*(VLOOKUP(E266,'Tabla 2-3-4-5'!$B$10:$C$12,2,FALSE)))&gt;5,"ALTO","MEDIO"))," ")</f>
        <v xml:space="preserve"> </v>
      </c>
      <c r="G266" s="105"/>
      <c r="H266" s="105"/>
      <c r="I266" s="105"/>
      <c r="J266" s="105"/>
      <c r="K266" s="105"/>
      <c r="L266" s="105"/>
      <c r="M266" s="105"/>
      <c r="N266" s="105"/>
      <c r="O266" s="104"/>
      <c r="P266" s="106"/>
      <c r="Q266" s="107"/>
    </row>
    <row r="267" spans="1:17" ht="35.25" customHeight="1" x14ac:dyDescent="0.3">
      <c r="A267" s="21" t="str">
        <f>'Matriz Nº1 Identificación'!A267</f>
        <v>29. 6</v>
      </c>
      <c r="B267" s="21" t="str">
        <f>IF('Matriz Nº3 Evaluación'!J267="Administrar",'Matriz Nº3 Evaluación'!B267,"No administrar")</f>
        <v>No administrar</v>
      </c>
      <c r="C267" s="105"/>
      <c r="D267" s="101"/>
      <c r="E267" s="101"/>
      <c r="F267" s="4" t="str">
        <f>IFERROR(+IF((VLOOKUP(D267,'Tabla 2-3-4-5'!$B$10:$C$12,2,FALSE)*(VLOOKUP(E267,'Tabla 2-3-4-5'!$B$10:$C$12,2,FALSE)))&lt;3,"BAJO",IF((VLOOKUP(D267,'Tabla 2-3-4-5'!$B$10:$C$12,2,FALSE)*(VLOOKUP(E267,'Tabla 2-3-4-5'!$B$10:$C$12,2,FALSE)))&gt;5,"ALTO","MEDIO"))," ")</f>
        <v xml:space="preserve"> </v>
      </c>
      <c r="G267" s="105"/>
      <c r="H267" s="105"/>
      <c r="I267" s="105"/>
      <c r="J267" s="105"/>
      <c r="K267" s="105"/>
      <c r="L267" s="105"/>
      <c r="M267" s="105"/>
      <c r="N267" s="105"/>
      <c r="O267" s="104"/>
      <c r="P267" s="106"/>
      <c r="Q267" s="107"/>
    </row>
    <row r="268" spans="1:17" ht="35.25" customHeight="1" thickBot="1" x14ac:dyDescent="0.35">
      <c r="A268" s="21" t="str">
        <f>'Matriz Nº1 Identificación'!A268</f>
        <v>29. 7</v>
      </c>
      <c r="B268" s="21" t="str">
        <f>IF('Matriz Nº3 Evaluación'!J268="Administrar",'Matriz Nº3 Evaluación'!B268,"No administrar")</f>
        <v>No administrar</v>
      </c>
      <c r="C268" s="105"/>
      <c r="D268" s="101"/>
      <c r="E268" s="101"/>
      <c r="F268" s="4" t="str">
        <f>IFERROR(+IF((VLOOKUP(D268,'Tabla 2-3-4-5'!$B$10:$C$12,2,FALSE)*(VLOOKUP(E268,'Tabla 2-3-4-5'!$B$10:$C$12,2,FALSE)))&lt;3,"BAJO",IF((VLOOKUP(D268,'Tabla 2-3-4-5'!$B$10:$C$12,2,FALSE)*(VLOOKUP(E268,'Tabla 2-3-4-5'!$B$10:$C$12,2,FALSE)))&gt;5,"ALTO","MEDIO"))," ")</f>
        <v xml:space="preserve"> </v>
      </c>
      <c r="G268" s="105"/>
      <c r="H268" s="105"/>
      <c r="I268" s="105"/>
      <c r="J268" s="105"/>
      <c r="K268" s="105"/>
      <c r="L268" s="105"/>
      <c r="M268" s="105"/>
      <c r="N268" s="105"/>
      <c r="O268" s="104"/>
      <c r="P268" s="106"/>
      <c r="Q268" s="107"/>
    </row>
    <row r="269" spans="1:17" ht="33" customHeight="1" thickBot="1" x14ac:dyDescent="0.35">
      <c r="A269" s="73" t="str">
        <f>'Matriz Nº1 Identificación'!A269</f>
        <v xml:space="preserve">Objetivo Estratégico: </v>
      </c>
      <c r="B269" s="377">
        <f>'Matriz Nº1 Identificación'!B269</f>
        <v>0</v>
      </c>
      <c r="C269" s="378"/>
      <c r="D269" s="378"/>
      <c r="E269" s="378"/>
      <c r="F269" s="378"/>
      <c r="G269" s="378"/>
      <c r="H269" s="378"/>
      <c r="I269" s="378"/>
      <c r="J269" s="378"/>
      <c r="K269" s="378"/>
      <c r="L269" s="378"/>
      <c r="M269" s="378"/>
      <c r="N269" s="378"/>
      <c r="O269" s="378"/>
      <c r="P269" s="378"/>
      <c r="Q269" s="379"/>
    </row>
    <row r="270" spans="1:17" ht="24.75" customHeight="1" x14ac:dyDescent="0.3">
      <c r="A270" s="76" t="str">
        <f>'Matriz Nº1 Identificación'!A270</f>
        <v>Objetivo táctico</v>
      </c>
      <c r="B270" s="418" t="str">
        <f>'Matriz Nº1 Identificación'!B270</f>
        <v>30. Velar por la definición de la planificación estratégica, la planificación operativa y el seguimiento y rendición de cuentas de ambas.</v>
      </c>
      <c r="C270" s="419"/>
      <c r="D270" s="419"/>
      <c r="E270" s="419"/>
      <c r="F270" s="419"/>
      <c r="G270" s="419"/>
      <c r="H270" s="419"/>
      <c r="I270" s="419"/>
      <c r="J270" s="419"/>
      <c r="K270" s="419"/>
      <c r="L270" s="419"/>
      <c r="M270" s="419"/>
      <c r="N270" s="419"/>
      <c r="O270" s="419"/>
      <c r="P270" s="419"/>
      <c r="Q270" s="420"/>
    </row>
    <row r="271" spans="1:17" ht="88.2" customHeight="1" x14ac:dyDescent="0.3">
      <c r="A271" s="21" t="str">
        <f>'Matriz Nº1 Identificación'!A271</f>
        <v>30. 1</v>
      </c>
      <c r="B271" s="21" t="str">
        <f>IF('Matriz Nº3 Evaluación'!J271="Administrar",'Matriz Nº3 Evaluación'!B271,"No administrar")</f>
        <v>R007 Recurso Humano</v>
      </c>
      <c r="C271" s="105" t="s">
        <v>648</v>
      </c>
      <c r="D271" s="101" t="s">
        <v>107</v>
      </c>
      <c r="E271" s="101" t="s">
        <v>101</v>
      </c>
      <c r="F271" s="4" t="str">
        <f>IFERROR(+IF((VLOOKUP(D271,'Tabla 2-3-4-5'!$B$10:$C$12,2,FALSE)*(VLOOKUP(E271,'Tabla 2-3-4-5'!$B$10:$C$12,2,FALSE)))&lt;3,"BAJO",IF((VLOOKUP(D271,'Tabla 2-3-4-5'!$B$10:$C$12,2,FALSE)*(VLOOKUP(E271,'Tabla 2-3-4-5'!$B$10:$C$12,2,FALSE)))&gt;5,"ALTO","MEDIO"))," ")</f>
        <v>BAJO</v>
      </c>
      <c r="G271" s="105" t="s">
        <v>168</v>
      </c>
      <c r="H271" s="105" t="s">
        <v>164</v>
      </c>
      <c r="I271" s="105" t="s">
        <v>632</v>
      </c>
      <c r="J271" s="105" t="s">
        <v>238</v>
      </c>
      <c r="K271" s="105" t="s">
        <v>238</v>
      </c>
      <c r="L271" s="105" t="s">
        <v>238</v>
      </c>
      <c r="M271" s="105" t="s">
        <v>238</v>
      </c>
      <c r="N271" s="105" t="s">
        <v>238</v>
      </c>
      <c r="O271" s="104" t="s">
        <v>223</v>
      </c>
      <c r="P271" s="218" t="s">
        <v>649</v>
      </c>
      <c r="Q271" s="218" t="s">
        <v>650</v>
      </c>
    </row>
    <row r="272" spans="1:17" ht="31.5" customHeight="1" x14ac:dyDescent="0.3">
      <c r="A272" s="21" t="str">
        <f>'Matriz Nº1 Identificación'!A272</f>
        <v>30. 2</v>
      </c>
      <c r="B272" s="21" t="str">
        <f>IF('Matriz Nº3 Evaluación'!J272="Administrar",'Matriz Nº3 Evaluación'!B272,"No administrar")</f>
        <v>No administrar</v>
      </c>
      <c r="C272" s="105"/>
      <c r="D272" s="101"/>
      <c r="E272" s="101"/>
      <c r="F272" s="4" t="str">
        <f>IFERROR(+IF((VLOOKUP(D272,'Tabla 2-3-4-5'!$B$10:$C$12,2,FALSE)*(VLOOKUP(E272,'Tabla 2-3-4-5'!$B$10:$C$12,2,FALSE)))&lt;3,"BAJO",IF((VLOOKUP(D272,'Tabla 2-3-4-5'!$B$10:$C$12,2,FALSE)*(VLOOKUP(E272,'Tabla 2-3-4-5'!$B$10:$C$12,2,FALSE)))&gt;5,"ALTO","MEDIO"))," ")</f>
        <v xml:space="preserve"> </v>
      </c>
      <c r="G272" s="105"/>
      <c r="H272" s="105"/>
      <c r="I272" s="105"/>
      <c r="J272" s="105"/>
      <c r="K272" s="105"/>
      <c r="L272" s="105"/>
      <c r="M272" s="105"/>
      <c r="N272" s="105"/>
      <c r="O272" s="104"/>
      <c r="P272" s="106"/>
      <c r="Q272" s="107"/>
    </row>
    <row r="273" spans="1:17" ht="29.25" customHeight="1" x14ac:dyDescent="0.3">
      <c r="A273" s="21" t="str">
        <f>'Matriz Nº1 Identificación'!A273</f>
        <v>30. 3</v>
      </c>
      <c r="B273" s="21" t="str">
        <f>IF('Matriz Nº3 Evaluación'!J273="Administrar",'Matriz Nº3 Evaluación'!B273,"No administrar")</f>
        <v>No administrar</v>
      </c>
      <c r="C273" s="105"/>
      <c r="D273" s="101"/>
      <c r="E273" s="101"/>
      <c r="F273" s="4" t="str">
        <f>IFERROR(+IF((VLOOKUP(D273,'Tabla 2-3-4-5'!$B$10:$C$12,2,FALSE)*(VLOOKUP(E273,'Tabla 2-3-4-5'!$B$10:$C$12,2,FALSE)))&lt;3,"BAJO",IF((VLOOKUP(D273,'Tabla 2-3-4-5'!$B$10:$C$12,2,FALSE)*(VLOOKUP(E273,'Tabla 2-3-4-5'!$B$10:$C$12,2,FALSE)))&gt;5,"ALTO","MEDIO"))," ")</f>
        <v xml:space="preserve"> </v>
      </c>
      <c r="G273" s="105"/>
      <c r="H273" s="105"/>
      <c r="I273" s="105"/>
      <c r="J273" s="105"/>
      <c r="K273" s="105"/>
      <c r="L273" s="105"/>
      <c r="M273" s="105"/>
      <c r="N273" s="105"/>
      <c r="O273" s="104"/>
      <c r="P273" s="106"/>
      <c r="Q273" s="107"/>
    </row>
    <row r="274" spans="1:17" ht="35.25" customHeight="1" x14ac:dyDescent="0.3">
      <c r="A274" s="21" t="str">
        <f>'Matriz Nº1 Identificación'!A274</f>
        <v>30. 4</v>
      </c>
      <c r="B274" s="21" t="str">
        <f>IF('Matriz Nº3 Evaluación'!J274="Administrar",'Matriz Nº3 Evaluación'!B274,"No administrar")</f>
        <v>No administrar</v>
      </c>
      <c r="C274" s="105"/>
      <c r="D274" s="101"/>
      <c r="E274" s="101"/>
      <c r="F274" s="4" t="str">
        <f>IFERROR(+IF((VLOOKUP(D274,'Tabla 2-3-4-5'!$B$10:$C$12,2,FALSE)*(VLOOKUP(E274,'Tabla 2-3-4-5'!$B$10:$C$12,2,FALSE)))&lt;3,"BAJO",IF((VLOOKUP(D274,'Tabla 2-3-4-5'!$B$10:$C$12,2,FALSE)*(VLOOKUP(E274,'Tabla 2-3-4-5'!$B$10:$C$12,2,FALSE)))&gt;5,"ALTO","MEDIO"))," ")</f>
        <v xml:space="preserve"> </v>
      </c>
      <c r="G274" s="105"/>
      <c r="H274" s="105"/>
      <c r="I274" s="105"/>
      <c r="J274" s="105"/>
      <c r="K274" s="105"/>
      <c r="L274" s="105"/>
      <c r="M274" s="105"/>
      <c r="N274" s="105"/>
      <c r="O274" s="104"/>
      <c r="P274" s="106"/>
      <c r="Q274" s="107"/>
    </row>
    <row r="275" spans="1:17" ht="35.25" customHeight="1" x14ac:dyDescent="0.3">
      <c r="A275" s="21" t="str">
        <f>'Matriz Nº1 Identificación'!A275</f>
        <v>30. 5</v>
      </c>
      <c r="B275" s="21" t="str">
        <f>IF('Matriz Nº3 Evaluación'!J275="Administrar",'Matriz Nº3 Evaluación'!B275,"No administrar")</f>
        <v>No administrar</v>
      </c>
      <c r="C275" s="105"/>
      <c r="D275" s="101"/>
      <c r="E275" s="101"/>
      <c r="F275" s="4" t="str">
        <f>IFERROR(+IF((VLOOKUP(D275,'Tabla 2-3-4-5'!$B$10:$C$12,2,FALSE)*(VLOOKUP(E275,'Tabla 2-3-4-5'!$B$10:$C$12,2,FALSE)))&lt;3,"BAJO",IF((VLOOKUP(D275,'Tabla 2-3-4-5'!$B$10:$C$12,2,FALSE)*(VLOOKUP(E275,'Tabla 2-3-4-5'!$B$10:$C$12,2,FALSE)))&gt;5,"ALTO","MEDIO"))," ")</f>
        <v xml:space="preserve"> </v>
      </c>
      <c r="G275" s="105"/>
      <c r="H275" s="105"/>
      <c r="I275" s="105"/>
      <c r="J275" s="105"/>
      <c r="K275" s="105"/>
      <c r="L275" s="105"/>
      <c r="M275" s="105"/>
      <c r="N275" s="105"/>
      <c r="O275" s="104"/>
      <c r="P275" s="106"/>
      <c r="Q275" s="107"/>
    </row>
    <row r="276" spans="1:17" ht="35.25" customHeight="1" x14ac:dyDescent="0.3">
      <c r="A276" s="21" t="str">
        <f>'Matriz Nº1 Identificación'!A276</f>
        <v>30. 6</v>
      </c>
      <c r="B276" s="21" t="str">
        <f>IF('Matriz Nº3 Evaluación'!J276="Administrar",'Matriz Nº3 Evaluación'!B276,"No administrar")</f>
        <v>No administrar</v>
      </c>
      <c r="C276" s="105"/>
      <c r="D276" s="101"/>
      <c r="E276" s="101"/>
      <c r="F276" s="4" t="str">
        <f>IFERROR(+IF((VLOOKUP(D276,'Tabla 2-3-4-5'!$B$10:$C$12,2,FALSE)*(VLOOKUP(E276,'Tabla 2-3-4-5'!$B$10:$C$12,2,FALSE)))&lt;3,"BAJO",IF((VLOOKUP(D276,'Tabla 2-3-4-5'!$B$10:$C$12,2,FALSE)*(VLOOKUP(E276,'Tabla 2-3-4-5'!$B$10:$C$12,2,FALSE)))&gt;5,"ALTO","MEDIO"))," ")</f>
        <v xml:space="preserve"> </v>
      </c>
      <c r="G276" s="105"/>
      <c r="H276" s="105"/>
      <c r="I276" s="105"/>
      <c r="J276" s="105"/>
      <c r="K276" s="105"/>
      <c r="L276" s="105"/>
      <c r="M276" s="105"/>
      <c r="N276" s="105"/>
      <c r="O276" s="104"/>
      <c r="P276" s="106"/>
      <c r="Q276" s="107"/>
    </row>
    <row r="277" spans="1:17" ht="35.25" customHeight="1" thickBot="1" x14ac:dyDescent="0.35">
      <c r="A277" s="21" t="str">
        <f>'Matriz Nº1 Identificación'!A277</f>
        <v>30. 7</v>
      </c>
      <c r="B277" s="21" t="str">
        <f>IF('Matriz Nº3 Evaluación'!J277="Administrar",'Matriz Nº3 Evaluación'!B277,"No administrar")</f>
        <v>No administrar</v>
      </c>
      <c r="C277" s="105"/>
      <c r="D277" s="101"/>
      <c r="E277" s="101"/>
      <c r="F277" s="4" t="str">
        <f>IFERROR(+IF((VLOOKUP(D277,'Tabla 2-3-4-5'!$B$10:$C$12,2,FALSE)*(VLOOKUP(E277,'Tabla 2-3-4-5'!$B$10:$C$12,2,FALSE)))&lt;3,"BAJO",IF((VLOOKUP(D277,'Tabla 2-3-4-5'!$B$10:$C$12,2,FALSE)*(VLOOKUP(E277,'Tabla 2-3-4-5'!$B$10:$C$12,2,FALSE)))&gt;5,"ALTO","MEDIO"))," ")</f>
        <v xml:space="preserve"> </v>
      </c>
      <c r="G277" s="105"/>
      <c r="H277" s="105"/>
      <c r="I277" s="105"/>
      <c r="J277" s="105"/>
      <c r="K277" s="105"/>
      <c r="L277" s="105"/>
      <c r="M277" s="105"/>
      <c r="N277" s="105"/>
      <c r="O277" s="104"/>
      <c r="P277" s="106"/>
      <c r="Q277" s="107"/>
    </row>
    <row r="278" spans="1:17" ht="33" customHeight="1" thickBot="1" x14ac:dyDescent="0.35">
      <c r="A278" s="73" t="str">
        <f>'Matriz Nº1 Identificación'!A278</f>
        <v xml:space="preserve">Objetivo Estratégico: </v>
      </c>
      <c r="B278" s="377">
        <f>'Matriz Nº1 Identificación'!B278</f>
        <v>0</v>
      </c>
      <c r="C278" s="378"/>
      <c r="D278" s="378"/>
      <c r="E278" s="378"/>
      <c r="F278" s="378"/>
      <c r="G278" s="378"/>
      <c r="H278" s="378"/>
      <c r="I278" s="378"/>
      <c r="J278" s="378"/>
      <c r="K278" s="378"/>
      <c r="L278" s="378"/>
      <c r="M278" s="378"/>
      <c r="N278" s="378"/>
      <c r="O278" s="378"/>
      <c r="P278" s="378"/>
      <c r="Q278" s="379"/>
    </row>
    <row r="279" spans="1:17" ht="24.75" customHeight="1" x14ac:dyDescent="0.3">
      <c r="A279" s="76" t="str">
        <f>'Matriz Nº1 Identificación'!A279</f>
        <v>Objetivo táctico</v>
      </c>
      <c r="B279" s="418" t="str">
        <f>'Matriz Nº1 Identificación'!B279</f>
        <v xml:space="preserve">31. </v>
      </c>
      <c r="C279" s="419"/>
      <c r="D279" s="419"/>
      <c r="E279" s="419"/>
      <c r="F279" s="419"/>
      <c r="G279" s="419"/>
      <c r="H279" s="419"/>
      <c r="I279" s="419"/>
      <c r="J279" s="419"/>
      <c r="K279" s="419"/>
      <c r="L279" s="419"/>
      <c r="M279" s="419"/>
      <c r="N279" s="419"/>
      <c r="O279" s="419"/>
      <c r="P279" s="419"/>
      <c r="Q279" s="420"/>
    </row>
    <row r="280" spans="1:17" ht="27.75" customHeight="1" x14ac:dyDescent="0.3">
      <c r="A280" s="21" t="str">
        <f>'Matriz Nº1 Identificación'!A280</f>
        <v>31. 1</v>
      </c>
      <c r="B280" s="21" t="str">
        <f>IF('Matriz Nº3 Evaluación'!J280="Administrar",'Matriz Nº3 Evaluación'!B280,"No administrar")</f>
        <v>No administrar</v>
      </c>
      <c r="C280" s="105"/>
      <c r="D280" s="101"/>
      <c r="E280" s="101"/>
      <c r="F280" s="4" t="str">
        <f>IFERROR(+IF((VLOOKUP(D280,'Tabla 2-3-4-5'!$B$10:$C$12,2,FALSE)*(VLOOKUP(E280,'Tabla 2-3-4-5'!$B$10:$C$12,2,FALSE)))&lt;3,"BAJO",IF((VLOOKUP(D280,'Tabla 2-3-4-5'!$B$10:$C$12,2,FALSE)*(VLOOKUP(E280,'Tabla 2-3-4-5'!$B$10:$C$12,2,FALSE)))&gt;5,"ALTO","MEDIO"))," ")</f>
        <v xml:space="preserve"> </v>
      </c>
      <c r="G280" s="105"/>
      <c r="H280" s="105"/>
      <c r="I280" s="105"/>
      <c r="J280" s="105"/>
      <c r="K280" s="105"/>
      <c r="L280" s="105"/>
      <c r="M280" s="105"/>
      <c r="N280" s="105"/>
      <c r="O280" s="104"/>
      <c r="P280" s="106"/>
      <c r="Q280" s="107"/>
    </row>
    <row r="281" spans="1:17" ht="31.5" customHeight="1" x14ac:dyDescent="0.3">
      <c r="A281" s="21" t="str">
        <f>'Matriz Nº1 Identificación'!A281</f>
        <v>31. 2</v>
      </c>
      <c r="B281" s="21" t="str">
        <f>IF('Matriz Nº3 Evaluación'!J281="Administrar",'Matriz Nº3 Evaluación'!B281,"No administrar")</f>
        <v>No administrar</v>
      </c>
      <c r="C281" s="105"/>
      <c r="D281" s="101"/>
      <c r="E281" s="101"/>
      <c r="F281" s="4" t="str">
        <f>IFERROR(+IF((VLOOKUP(D281,'Tabla 2-3-4-5'!$B$10:$C$12,2,FALSE)*(VLOOKUP(E281,'Tabla 2-3-4-5'!$B$10:$C$12,2,FALSE)))&lt;3,"BAJO",IF((VLOOKUP(D281,'Tabla 2-3-4-5'!$B$10:$C$12,2,FALSE)*(VLOOKUP(E281,'Tabla 2-3-4-5'!$B$10:$C$12,2,FALSE)))&gt;5,"ALTO","MEDIO"))," ")</f>
        <v xml:space="preserve"> </v>
      </c>
      <c r="G281" s="105"/>
      <c r="H281" s="105"/>
      <c r="I281" s="105"/>
      <c r="J281" s="105"/>
      <c r="K281" s="105"/>
      <c r="L281" s="105"/>
      <c r="M281" s="105"/>
      <c r="N281" s="105"/>
      <c r="O281" s="104"/>
      <c r="P281" s="106"/>
      <c r="Q281" s="107"/>
    </row>
    <row r="282" spans="1:17" ht="29.25" customHeight="1" x14ac:dyDescent="0.3">
      <c r="A282" s="21" t="str">
        <f>'Matriz Nº1 Identificación'!A282</f>
        <v>31. 3</v>
      </c>
      <c r="B282" s="21" t="str">
        <f>IF('Matriz Nº3 Evaluación'!J282="Administrar",'Matriz Nº3 Evaluación'!B282,"No administrar")</f>
        <v>No administrar</v>
      </c>
      <c r="C282" s="105"/>
      <c r="D282" s="101"/>
      <c r="E282" s="101"/>
      <c r="F282" s="4" t="str">
        <f>IFERROR(+IF((VLOOKUP(D282,'Tabla 2-3-4-5'!$B$10:$C$12,2,FALSE)*(VLOOKUP(E282,'Tabla 2-3-4-5'!$B$10:$C$12,2,FALSE)))&lt;3,"BAJO",IF((VLOOKUP(D282,'Tabla 2-3-4-5'!$B$10:$C$12,2,FALSE)*(VLOOKUP(E282,'Tabla 2-3-4-5'!$B$10:$C$12,2,FALSE)))&gt;5,"ALTO","MEDIO"))," ")</f>
        <v xml:space="preserve"> </v>
      </c>
      <c r="G282" s="105"/>
      <c r="H282" s="105"/>
      <c r="I282" s="105"/>
      <c r="J282" s="105"/>
      <c r="K282" s="105"/>
      <c r="L282" s="105"/>
      <c r="M282" s="105"/>
      <c r="N282" s="105"/>
      <c r="O282" s="104"/>
      <c r="P282" s="106"/>
      <c r="Q282" s="107"/>
    </row>
    <row r="283" spans="1:17" ht="35.25" customHeight="1" x14ac:dyDescent="0.3">
      <c r="A283" s="21" t="str">
        <f>'Matriz Nº1 Identificación'!A283</f>
        <v>31. 4</v>
      </c>
      <c r="B283" s="21" t="str">
        <f>IF('Matriz Nº3 Evaluación'!J283="Administrar",'Matriz Nº3 Evaluación'!B283,"No administrar")</f>
        <v>No administrar</v>
      </c>
      <c r="C283" s="105"/>
      <c r="D283" s="101"/>
      <c r="E283" s="101"/>
      <c r="F283" s="4" t="str">
        <f>IFERROR(+IF((VLOOKUP(D283,'Tabla 2-3-4-5'!$B$10:$C$12,2,FALSE)*(VLOOKUP(E283,'Tabla 2-3-4-5'!$B$10:$C$12,2,FALSE)))&lt;3,"BAJO",IF((VLOOKUP(D283,'Tabla 2-3-4-5'!$B$10:$C$12,2,FALSE)*(VLOOKUP(E283,'Tabla 2-3-4-5'!$B$10:$C$12,2,FALSE)))&gt;5,"ALTO","MEDIO"))," ")</f>
        <v xml:space="preserve"> </v>
      </c>
      <c r="G283" s="105"/>
      <c r="H283" s="105"/>
      <c r="I283" s="105"/>
      <c r="J283" s="105"/>
      <c r="K283" s="105"/>
      <c r="L283" s="105"/>
      <c r="M283" s="105"/>
      <c r="N283" s="105"/>
      <c r="O283" s="104"/>
      <c r="P283" s="106"/>
      <c r="Q283" s="107"/>
    </row>
    <row r="284" spans="1:17" ht="35.25" customHeight="1" x14ac:dyDescent="0.3">
      <c r="A284" s="21" t="str">
        <f>'Matriz Nº1 Identificación'!A284</f>
        <v>31. 5</v>
      </c>
      <c r="B284" s="21" t="str">
        <f>IF('Matriz Nº3 Evaluación'!J284="Administrar",'Matriz Nº3 Evaluación'!B284,"No administrar")</f>
        <v>No administrar</v>
      </c>
      <c r="C284" s="105"/>
      <c r="D284" s="101"/>
      <c r="E284" s="101"/>
      <c r="F284" s="4" t="str">
        <f>IFERROR(+IF((VLOOKUP(D284,'Tabla 2-3-4-5'!$B$10:$C$12,2,FALSE)*(VLOOKUP(E284,'Tabla 2-3-4-5'!$B$10:$C$12,2,FALSE)))&lt;3,"BAJO",IF((VLOOKUP(D284,'Tabla 2-3-4-5'!$B$10:$C$12,2,FALSE)*(VLOOKUP(E284,'Tabla 2-3-4-5'!$B$10:$C$12,2,FALSE)))&gt;5,"ALTO","MEDIO"))," ")</f>
        <v xml:space="preserve"> </v>
      </c>
      <c r="G284" s="105"/>
      <c r="H284" s="105"/>
      <c r="I284" s="105"/>
      <c r="J284" s="105"/>
      <c r="K284" s="105"/>
      <c r="L284" s="105"/>
      <c r="M284" s="105"/>
      <c r="N284" s="105"/>
      <c r="O284" s="104"/>
      <c r="P284" s="106"/>
      <c r="Q284" s="107"/>
    </row>
    <row r="285" spans="1:17" ht="35.25" customHeight="1" x14ac:dyDescent="0.3">
      <c r="A285" s="21" t="str">
        <f>'Matriz Nº1 Identificación'!A285</f>
        <v>31. 6</v>
      </c>
      <c r="B285" s="21" t="str">
        <f>IF('Matriz Nº3 Evaluación'!J285="Administrar",'Matriz Nº3 Evaluación'!B285,"No administrar")</f>
        <v>No administrar</v>
      </c>
      <c r="C285" s="105"/>
      <c r="D285" s="101"/>
      <c r="E285" s="101"/>
      <c r="F285" s="4" t="str">
        <f>IFERROR(+IF((VLOOKUP(D285,'Tabla 2-3-4-5'!$B$10:$C$12,2,FALSE)*(VLOOKUP(E285,'Tabla 2-3-4-5'!$B$10:$C$12,2,FALSE)))&lt;3,"BAJO",IF((VLOOKUP(D285,'Tabla 2-3-4-5'!$B$10:$C$12,2,FALSE)*(VLOOKUP(E285,'Tabla 2-3-4-5'!$B$10:$C$12,2,FALSE)))&gt;5,"ALTO","MEDIO"))," ")</f>
        <v xml:space="preserve"> </v>
      </c>
      <c r="G285" s="105"/>
      <c r="H285" s="105"/>
      <c r="I285" s="105"/>
      <c r="J285" s="105"/>
      <c r="K285" s="105"/>
      <c r="L285" s="105"/>
      <c r="M285" s="105"/>
      <c r="N285" s="105"/>
      <c r="O285" s="104"/>
      <c r="P285" s="106"/>
      <c r="Q285" s="107"/>
    </row>
    <row r="286" spans="1:17" ht="35.25" customHeight="1" thickBot="1" x14ac:dyDescent="0.35">
      <c r="A286" s="21" t="str">
        <f>'Matriz Nº1 Identificación'!A286</f>
        <v>31. 7</v>
      </c>
      <c r="B286" s="21" t="str">
        <f>IF('Matriz Nº3 Evaluación'!J286="Administrar",'Matriz Nº3 Evaluación'!B286,"No administrar")</f>
        <v>No administrar</v>
      </c>
      <c r="C286" s="105"/>
      <c r="D286" s="101"/>
      <c r="E286" s="101"/>
      <c r="F286" s="4" t="str">
        <f>IFERROR(+IF((VLOOKUP(D286,'Tabla 2-3-4-5'!$B$10:$C$12,2,FALSE)*(VLOOKUP(E286,'Tabla 2-3-4-5'!$B$10:$C$12,2,FALSE)))&lt;3,"BAJO",IF((VLOOKUP(D286,'Tabla 2-3-4-5'!$B$10:$C$12,2,FALSE)*(VLOOKUP(E286,'Tabla 2-3-4-5'!$B$10:$C$12,2,FALSE)))&gt;5,"ALTO","MEDIO"))," ")</f>
        <v xml:space="preserve"> </v>
      </c>
      <c r="G286" s="105"/>
      <c r="H286" s="105"/>
      <c r="I286" s="105"/>
      <c r="J286" s="105"/>
      <c r="K286" s="105"/>
      <c r="L286" s="105"/>
      <c r="M286" s="105"/>
      <c r="N286" s="105"/>
      <c r="O286" s="104"/>
      <c r="P286" s="106"/>
      <c r="Q286" s="107"/>
    </row>
    <row r="287" spans="1:17" ht="33" customHeight="1" thickBot="1" x14ac:dyDescent="0.35">
      <c r="A287" s="73" t="str">
        <f>'Matriz Nº1 Identificación'!A287</f>
        <v xml:space="preserve">Objetivo Estratégico: </v>
      </c>
      <c r="B287" s="377">
        <f>'Matriz Nº1 Identificación'!B287</f>
        <v>0</v>
      </c>
      <c r="C287" s="378"/>
      <c r="D287" s="378"/>
      <c r="E287" s="378"/>
      <c r="F287" s="378"/>
      <c r="G287" s="378"/>
      <c r="H287" s="378"/>
      <c r="I287" s="378"/>
      <c r="J287" s="378"/>
      <c r="K287" s="378"/>
      <c r="L287" s="378"/>
      <c r="M287" s="378"/>
      <c r="N287" s="378"/>
      <c r="O287" s="378"/>
      <c r="P287" s="378"/>
      <c r="Q287" s="379"/>
    </row>
    <row r="288" spans="1:17" ht="24.75" customHeight="1" x14ac:dyDescent="0.3">
      <c r="A288" s="76" t="str">
        <f>'Matriz Nº1 Identificación'!A288</f>
        <v>Objetivo táctico</v>
      </c>
      <c r="B288" s="418" t="str">
        <f>'Matriz Nº1 Identificación'!B288</f>
        <v xml:space="preserve">32. </v>
      </c>
      <c r="C288" s="419"/>
      <c r="D288" s="419"/>
      <c r="E288" s="419"/>
      <c r="F288" s="419"/>
      <c r="G288" s="419"/>
      <c r="H288" s="419"/>
      <c r="I288" s="419"/>
      <c r="J288" s="419"/>
      <c r="K288" s="419"/>
      <c r="L288" s="419"/>
      <c r="M288" s="419"/>
      <c r="N288" s="419"/>
      <c r="O288" s="419"/>
      <c r="P288" s="419"/>
      <c r="Q288" s="420"/>
    </row>
    <row r="289" spans="1:17" ht="27.75" customHeight="1" x14ac:dyDescent="0.3">
      <c r="A289" s="21" t="str">
        <f>'Matriz Nº1 Identificación'!A289</f>
        <v>32. 1</v>
      </c>
      <c r="B289" s="21" t="str">
        <f>IF('Matriz Nº3 Evaluación'!J289="Administrar",'Matriz Nº3 Evaluación'!B289,"No administrar")</f>
        <v>No administrar</v>
      </c>
      <c r="C289" s="105"/>
      <c r="D289" s="101"/>
      <c r="E289" s="101"/>
      <c r="F289" s="4" t="str">
        <f>IFERROR(+IF((VLOOKUP(D289,'Tabla 2-3-4-5'!$B$10:$C$12,2,FALSE)*(VLOOKUP(E289,'Tabla 2-3-4-5'!$B$10:$C$12,2,FALSE)))&lt;3,"BAJO",IF((VLOOKUP(D289,'Tabla 2-3-4-5'!$B$10:$C$12,2,FALSE)*(VLOOKUP(E289,'Tabla 2-3-4-5'!$B$10:$C$12,2,FALSE)))&gt;5,"ALTO","MEDIO"))," ")</f>
        <v xml:space="preserve"> </v>
      </c>
      <c r="G289" s="105"/>
      <c r="H289" s="105"/>
      <c r="I289" s="105"/>
      <c r="J289" s="105"/>
      <c r="K289" s="105"/>
      <c r="L289" s="105"/>
      <c r="M289" s="105"/>
      <c r="N289" s="105"/>
      <c r="O289" s="104"/>
      <c r="P289" s="106"/>
      <c r="Q289" s="107"/>
    </row>
    <row r="290" spans="1:17" ht="31.5" customHeight="1" x14ac:dyDescent="0.3">
      <c r="A290" s="21" t="str">
        <f>'Matriz Nº1 Identificación'!A290</f>
        <v>32. 2</v>
      </c>
      <c r="B290" s="21" t="str">
        <f>IF('Matriz Nº3 Evaluación'!J290="Administrar",'Matriz Nº3 Evaluación'!B290,"No administrar")</f>
        <v>No administrar</v>
      </c>
      <c r="C290" s="105"/>
      <c r="D290" s="101"/>
      <c r="E290" s="101"/>
      <c r="F290" s="4" t="str">
        <f>IFERROR(+IF((VLOOKUP(D290,'Tabla 2-3-4-5'!$B$10:$C$12,2,FALSE)*(VLOOKUP(E290,'Tabla 2-3-4-5'!$B$10:$C$12,2,FALSE)))&lt;3,"BAJO",IF((VLOOKUP(D290,'Tabla 2-3-4-5'!$B$10:$C$12,2,FALSE)*(VLOOKUP(E290,'Tabla 2-3-4-5'!$B$10:$C$12,2,FALSE)))&gt;5,"ALTO","MEDIO"))," ")</f>
        <v xml:space="preserve"> </v>
      </c>
      <c r="G290" s="105"/>
      <c r="H290" s="105"/>
      <c r="I290" s="105"/>
      <c r="J290" s="105"/>
      <c r="K290" s="105"/>
      <c r="L290" s="105"/>
      <c r="M290" s="105"/>
      <c r="N290" s="105"/>
      <c r="O290" s="104"/>
      <c r="P290" s="106"/>
      <c r="Q290" s="107"/>
    </row>
    <row r="291" spans="1:17" ht="29.25" customHeight="1" x14ac:dyDescent="0.3">
      <c r="A291" s="21" t="str">
        <f>'Matriz Nº1 Identificación'!A291</f>
        <v>32. 3</v>
      </c>
      <c r="B291" s="21" t="str">
        <f>IF('Matriz Nº3 Evaluación'!J291="Administrar",'Matriz Nº3 Evaluación'!B291,"No administrar")</f>
        <v>No administrar</v>
      </c>
      <c r="C291" s="105"/>
      <c r="D291" s="101"/>
      <c r="E291" s="101"/>
      <c r="F291" s="4" t="str">
        <f>IFERROR(+IF((VLOOKUP(D291,'Tabla 2-3-4-5'!$B$10:$C$12,2,FALSE)*(VLOOKUP(E291,'Tabla 2-3-4-5'!$B$10:$C$12,2,FALSE)))&lt;3,"BAJO",IF((VLOOKUP(D291,'Tabla 2-3-4-5'!$B$10:$C$12,2,FALSE)*(VLOOKUP(E291,'Tabla 2-3-4-5'!$B$10:$C$12,2,FALSE)))&gt;5,"ALTO","MEDIO"))," ")</f>
        <v xml:space="preserve"> </v>
      </c>
      <c r="G291" s="105"/>
      <c r="H291" s="105"/>
      <c r="I291" s="105"/>
      <c r="J291" s="105"/>
      <c r="K291" s="105"/>
      <c r="L291" s="105"/>
      <c r="M291" s="105"/>
      <c r="N291" s="105"/>
      <c r="O291" s="104"/>
      <c r="P291" s="106"/>
      <c r="Q291" s="107"/>
    </row>
    <row r="292" spans="1:17" ht="35.25" customHeight="1" x14ac:dyDescent="0.3">
      <c r="A292" s="21" t="str">
        <f>'Matriz Nº1 Identificación'!A292</f>
        <v>32. 4</v>
      </c>
      <c r="B292" s="21" t="str">
        <f>IF('Matriz Nº3 Evaluación'!J292="Administrar",'Matriz Nº3 Evaluación'!B292,"No administrar")</f>
        <v>No administrar</v>
      </c>
      <c r="C292" s="105"/>
      <c r="D292" s="101"/>
      <c r="E292" s="101"/>
      <c r="F292" s="4" t="str">
        <f>IFERROR(+IF((VLOOKUP(D292,'Tabla 2-3-4-5'!$B$10:$C$12,2,FALSE)*(VLOOKUP(E292,'Tabla 2-3-4-5'!$B$10:$C$12,2,FALSE)))&lt;3,"BAJO",IF((VLOOKUP(D292,'Tabla 2-3-4-5'!$B$10:$C$12,2,FALSE)*(VLOOKUP(E292,'Tabla 2-3-4-5'!$B$10:$C$12,2,FALSE)))&gt;5,"ALTO","MEDIO"))," ")</f>
        <v xml:space="preserve"> </v>
      </c>
      <c r="G292" s="105"/>
      <c r="H292" s="105"/>
      <c r="I292" s="105"/>
      <c r="J292" s="105"/>
      <c r="K292" s="105"/>
      <c r="L292" s="105"/>
      <c r="M292" s="105"/>
      <c r="N292" s="105"/>
      <c r="O292" s="104"/>
      <c r="P292" s="106"/>
      <c r="Q292" s="107"/>
    </row>
    <row r="293" spans="1:17" ht="35.25" customHeight="1" x14ac:dyDescent="0.3">
      <c r="A293" s="21" t="str">
        <f>'Matriz Nº1 Identificación'!A293</f>
        <v>32. 5</v>
      </c>
      <c r="B293" s="21" t="str">
        <f>IF('Matriz Nº3 Evaluación'!J293="Administrar",'Matriz Nº3 Evaluación'!B293,"No administrar")</f>
        <v>No administrar</v>
      </c>
      <c r="C293" s="105"/>
      <c r="D293" s="101"/>
      <c r="E293" s="101"/>
      <c r="F293" s="4" t="str">
        <f>IFERROR(+IF((VLOOKUP(D293,'Tabla 2-3-4-5'!$B$10:$C$12,2,FALSE)*(VLOOKUP(E293,'Tabla 2-3-4-5'!$B$10:$C$12,2,FALSE)))&lt;3,"BAJO",IF((VLOOKUP(D293,'Tabla 2-3-4-5'!$B$10:$C$12,2,FALSE)*(VLOOKUP(E293,'Tabla 2-3-4-5'!$B$10:$C$12,2,FALSE)))&gt;5,"ALTO","MEDIO"))," ")</f>
        <v xml:space="preserve"> </v>
      </c>
      <c r="G293" s="105"/>
      <c r="H293" s="105"/>
      <c r="I293" s="105"/>
      <c r="J293" s="105"/>
      <c r="K293" s="105"/>
      <c r="L293" s="105"/>
      <c r="M293" s="105"/>
      <c r="N293" s="105"/>
      <c r="O293" s="104"/>
      <c r="P293" s="106"/>
      <c r="Q293" s="107"/>
    </row>
    <row r="294" spans="1:17" ht="35.25" customHeight="1" x14ac:dyDescent="0.3">
      <c r="A294" s="21" t="str">
        <f>'Matriz Nº1 Identificación'!A294</f>
        <v>32. 6</v>
      </c>
      <c r="B294" s="21" t="str">
        <f>IF('Matriz Nº3 Evaluación'!J294="Administrar",'Matriz Nº3 Evaluación'!B294,"No administrar")</f>
        <v>No administrar</v>
      </c>
      <c r="C294" s="105"/>
      <c r="D294" s="101"/>
      <c r="E294" s="101"/>
      <c r="F294" s="4" t="str">
        <f>IFERROR(+IF((VLOOKUP(D294,'Tabla 2-3-4-5'!$B$10:$C$12,2,FALSE)*(VLOOKUP(E294,'Tabla 2-3-4-5'!$B$10:$C$12,2,FALSE)))&lt;3,"BAJO",IF((VLOOKUP(D294,'Tabla 2-3-4-5'!$B$10:$C$12,2,FALSE)*(VLOOKUP(E294,'Tabla 2-3-4-5'!$B$10:$C$12,2,FALSE)))&gt;5,"ALTO","MEDIO"))," ")</f>
        <v xml:space="preserve"> </v>
      </c>
      <c r="G294" s="105"/>
      <c r="H294" s="105"/>
      <c r="I294" s="105"/>
      <c r="J294" s="105"/>
      <c r="K294" s="105"/>
      <c r="L294" s="105"/>
      <c r="M294" s="105"/>
      <c r="N294" s="105"/>
      <c r="O294" s="104"/>
      <c r="P294" s="106"/>
      <c r="Q294" s="107"/>
    </row>
    <row r="295" spans="1:17" ht="35.25" customHeight="1" thickBot="1" x14ac:dyDescent="0.35">
      <c r="A295" s="21" t="str">
        <f>'Matriz Nº1 Identificación'!A295</f>
        <v>32. 7</v>
      </c>
      <c r="B295" s="21" t="str">
        <f>IF('Matriz Nº3 Evaluación'!J295="Administrar",'Matriz Nº3 Evaluación'!B295,"No administrar")</f>
        <v>No administrar</v>
      </c>
      <c r="C295" s="105"/>
      <c r="D295" s="101"/>
      <c r="E295" s="101"/>
      <c r="F295" s="4" t="str">
        <f>IFERROR(+IF((VLOOKUP(D295,'Tabla 2-3-4-5'!$B$10:$C$12,2,FALSE)*(VLOOKUP(E295,'Tabla 2-3-4-5'!$B$10:$C$12,2,FALSE)))&lt;3,"BAJO",IF((VLOOKUP(D295,'Tabla 2-3-4-5'!$B$10:$C$12,2,FALSE)*(VLOOKUP(E295,'Tabla 2-3-4-5'!$B$10:$C$12,2,FALSE)))&gt;5,"ALTO","MEDIO"))," ")</f>
        <v xml:space="preserve"> </v>
      </c>
      <c r="G295" s="105"/>
      <c r="H295" s="105"/>
      <c r="I295" s="105"/>
      <c r="J295" s="105"/>
      <c r="K295" s="105"/>
      <c r="L295" s="105"/>
      <c r="M295" s="105"/>
      <c r="N295" s="105"/>
      <c r="O295" s="104"/>
      <c r="P295" s="106"/>
      <c r="Q295" s="107"/>
    </row>
    <row r="296" spans="1:17" ht="33" customHeight="1" thickBot="1" x14ac:dyDescent="0.35">
      <c r="A296" s="73" t="str">
        <f>'Matriz Nº1 Identificación'!A296</f>
        <v xml:space="preserve">Objetivo Estratégico: </v>
      </c>
      <c r="B296" s="377">
        <f>'Matriz Nº1 Identificación'!B296</f>
        <v>0</v>
      </c>
      <c r="C296" s="378"/>
      <c r="D296" s="378"/>
      <c r="E296" s="378"/>
      <c r="F296" s="378"/>
      <c r="G296" s="378"/>
      <c r="H296" s="378"/>
      <c r="I296" s="378"/>
      <c r="J296" s="378"/>
      <c r="K296" s="378"/>
      <c r="L296" s="378"/>
      <c r="M296" s="378"/>
      <c r="N296" s="378"/>
      <c r="O296" s="378"/>
      <c r="P296" s="378"/>
      <c r="Q296" s="379"/>
    </row>
    <row r="297" spans="1:17" ht="24.75" customHeight="1" x14ac:dyDescent="0.3">
      <c r="A297" s="76" t="str">
        <f>'Matriz Nº1 Identificación'!A297</f>
        <v>Objetivo táctico</v>
      </c>
      <c r="B297" s="418" t="str">
        <f>'Matriz Nº1 Identificación'!B297</f>
        <v xml:space="preserve">33. </v>
      </c>
      <c r="C297" s="419"/>
      <c r="D297" s="419"/>
      <c r="E297" s="419"/>
      <c r="F297" s="419"/>
      <c r="G297" s="419"/>
      <c r="H297" s="419"/>
      <c r="I297" s="419"/>
      <c r="J297" s="419"/>
      <c r="K297" s="419"/>
      <c r="L297" s="419"/>
      <c r="M297" s="419"/>
      <c r="N297" s="419"/>
      <c r="O297" s="419"/>
      <c r="P297" s="419"/>
      <c r="Q297" s="420"/>
    </row>
    <row r="298" spans="1:17" ht="27.75" customHeight="1" x14ac:dyDescent="0.3">
      <c r="A298" s="21" t="str">
        <f>'Matriz Nº1 Identificación'!A298</f>
        <v>33. 1</v>
      </c>
      <c r="B298" s="21" t="str">
        <f>IF('Matriz Nº3 Evaluación'!J298="Administrar",'Matriz Nº3 Evaluación'!B298,"No administrar")</f>
        <v>No administrar</v>
      </c>
      <c r="C298" s="105"/>
      <c r="D298" s="101"/>
      <c r="E298" s="101"/>
      <c r="F298" s="4" t="str">
        <f>IFERROR(+IF((VLOOKUP(D298,'Tabla 2-3-4-5'!$B$10:$C$12,2,FALSE)*(VLOOKUP(E298,'Tabla 2-3-4-5'!$B$10:$C$12,2,FALSE)))&lt;3,"BAJO",IF((VLOOKUP(D298,'Tabla 2-3-4-5'!$B$10:$C$12,2,FALSE)*(VLOOKUP(E298,'Tabla 2-3-4-5'!$B$10:$C$12,2,FALSE)))&gt;5,"ALTO","MEDIO"))," ")</f>
        <v xml:space="preserve"> </v>
      </c>
      <c r="G298" s="105"/>
      <c r="H298" s="105"/>
      <c r="I298" s="105"/>
      <c r="J298" s="105"/>
      <c r="K298" s="105"/>
      <c r="L298" s="105"/>
      <c r="M298" s="105"/>
      <c r="N298" s="105"/>
      <c r="O298" s="104"/>
      <c r="P298" s="106"/>
      <c r="Q298" s="107"/>
    </row>
    <row r="299" spans="1:17" ht="31.5" customHeight="1" x14ac:dyDescent="0.3">
      <c r="A299" s="21" t="str">
        <f>'Matriz Nº1 Identificación'!A299</f>
        <v>33. 2</v>
      </c>
      <c r="B299" s="21" t="str">
        <f>IF('Matriz Nº3 Evaluación'!J299="Administrar",'Matriz Nº3 Evaluación'!B299,"No administrar")</f>
        <v>No administrar</v>
      </c>
      <c r="C299" s="105"/>
      <c r="D299" s="101"/>
      <c r="E299" s="101"/>
      <c r="F299" s="4" t="str">
        <f>IFERROR(+IF((VLOOKUP(D299,'Tabla 2-3-4-5'!$B$10:$C$12,2,FALSE)*(VLOOKUP(E299,'Tabla 2-3-4-5'!$B$10:$C$12,2,FALSE)))&lt;3,"BAJO",IF((VLOOKUP(D299,'Tabla 2-3-4-5'!$B$10:$C$12,2,FALSE)*(VLOOKUP(E299,'Tabla 2-3-4-5'!$B$10:$C$12,2,FALSE)))&gt;5,"ALTO","MEDIO"))," ")</f>
        <v xml:space="preserve"> </v>
      </c>
      <c r="G299" s="105"/>
      <c r="H299" s="105"/>
      <c r="I299" s="105"/>
      <c r="J299" s="105"/>
      <c r="K299" s="105"/>
      <c r="L299" s="105"/>
      <c r="M299" s="105"/>
      <c r="N299" s="105"/>
      <c r="O299" s="104"/>
      <c r="P299" s="106"/>
      <c r="Q299" s="107"/>
    </row>
    <row r="300" spans="1:17" ht="29.25" customHeight="1" x14ac:dyDescent="0.3">
      <c r="A300" s="21" t="str">
        <f>'Matriz Nº1 Identificación'!A300</f>
        <v>33. 3</v>
      </c>
      <c r="B300" s="21" t="str">
        <f>IF('Matriz Nº3 Evaluación'!J300="Administrar",'Matriz Nº3 Evaluación'!B300,"No administrar")</f>
        <v>No administrar</v>
      </c>
      <c r="C300" s="105"/>
      <c r="D300" s="101"/>
      <c r="E300" s="101"/>
      <c r="F300" s="4" t="str">
        <f>IFERROR(+IF((VLOOKUP(D300,'Tabla 2-3-4-5'!$B$10:$C$12,2,FALSE)*(VLOOKUP(E300,'Tabla 2-3-4-5'!$B$10:$C$12,2,FALSE)))&lt;3,"BAJO",IF((VLOOKUP(D300,'Tabla 2-3-4-5'!$B$10:$C$12,2,FALSE)*(VLOOKUP(E300,'Tabla 2-3-4-5'!$B$10:$C$12,2,FALSE)))&gt;5,"ALTO","MEDIO"))," ")</f>
        <v xml:space="preserve"> </v>
      </c>
      <c r="G300" s="105"/>
      <c r="H300" s="105"/>
      <c r="I300" s="105"/>
      <c r="J300" s="105"/>
      <c r="K300" s="105"/>
      <c r="L300" s="105"/>
      <c r="M300" s="105"/>
      <c r="N300" s="105"/>
      <c r="O300" s="104"/>
      <c r="P300" s="106"/>
      <c r="Q300" s="107"/>
    </row>
    <row r="301" spans="1:17" ht="35.25" customHeight="1" x14ac:dyDescent="0.3">
      <c r="A301" s="21" t="str">
        <f>'Matriz Nº1 Identificación'!A301</f>
        <v>33. 4</v>
      </c>
      <c r="B301" s="21" t="str">
        <f>IF('Matriz Nº3 Evaluación'!J301="Administrar",'Matriz Nº3 Evaluación'!B301,"No administrar")</f>
        <v>No administrar</v>
      </c>
      <c r="C301" s="105"/>
      <c r="D301" s="101"/>
      <c r="E301" s="101"/>
      <c r="F301" s="4" t="str">
        <f>IFERROR(+IF((VLOOKUP(D301,'Tabla 2-3-4-5'!$B$10:$C$12,2,FALSE)*(VLOOKUP(E301,'Tabla 2-3-4-5'!$B$10:$C$12,2,FALSE)))&lt;3,"BAJO",IF((VLOOKUP(D301,'Tabla 2-3-4-5'!$B$10:$C$12,2,FALSE)*(VLOOKUP(E301,'Tabla 2-3-4-5'!$B$10:$C$12,2,FALSE)))&gt;5,"ALTO","MEDIO"))," ")</f>
        <v xml:space="preserve"> </v>
      </c>
      <c r="G301" s="105"/>
      <c r="H301" s="105"/>
      <c r="I301" s="105"/>
      <c r="J301" s="105"/>
      <c r="K301" s="105"/>
      <c r="L301" s="105"/>
      <c r="M301" s="105"/>
      <c r="N301" s="105"/>
      <c r="O301" s="104"/>
      <c r="P301" s="106"/>
      <c r="Q301" s="107"/>
    </row>
    <row r="302" spans="1:17" ht="35.25" customHeight="1" x14ac:dyDescent="0.3">
      <c r="A302" s="21" t="str">
        <f>'Matriz Nº1 Identificación'!A302</f>
        <v>33. 5</v>
      </c>
      <c r="B302" s="21" t="str">
        <f>IF('Matriz Nº3 Evaluación'!J302="Administrar",'Matriz Nº3 Evaluación'!B302,"No administrar")</f>
        <v>No administrar</v>
      </c>
      <c r="C302" s="105"/>
      <c r="D302" s="101"/>
      <c r="E302" s="101"/>
      <c r="F302" s="4" t="str">
        <f>IFERROR(+IF((VLOOKUP(D302,'Tabla 2-3-4-5'!$B$10:$C$12,2,FALSE)*(VLOOKUP(E302,'Tabla 2-3-4-5'!$B$10:$C$12,2,FALSE)))&lt;3,"BAJO",IF((VLOOKUP(D302,'Tabla 2-3-4-5'!$B$10:$C$12,2,FALSE)*(VLOOKUP(E302,'Tabla 2-3-4-5'!$B$10:$C$12,2,FALSE)))&gt;5,"ALTO","MEDIO"))," ")</f>
        <v xml:space="preserve"> </v>
      </c>
      <c r="G302" s="105"/>
      <c r="H302" s="105"/>
      <c r="I302" s="105"/>
      <c r="J302" s="105"/>
      <c r="K302" s="105"/>
      <c r="L302" s="105"/>
      <c r="M302" s="105"/>
      <c r="N302" s="105"/>
      <c r="O302" s="104"/>
      <c r="P302" s="106"/>
      <c r="Q302" s="107"/>
    </row>
    <row r="303" spans="1:17" ht="35.25" customHeight="1" x14ac:dyDescent="0.3">
      <c r="A303" s="21" t="str">
        <f>'Matriz Nº1 Identificación'!A303</f>
        <v>33. 6</v>
      </c>
      <c r="B303" s="21" t="str">
        <f>IF('Matriz Nº3 Evaluación'!J303="Administrar",'Matriz Nº3 Evaluación'!B303,"No administrar")</f>
        <v>No administrar</v>
      </c>
      <c r="C303" s="105"/>
      <c r="D303" s="101"/>
      <c r="E303" s="101"/>
      <c r="F303" s="4" t="str">
        <f>IFERROR(+IF((VLOOKUP(D303,'Tabla 2-3-4-5'!$B$10:$C$12,2,FALSE)*(VLOOKUP(E303,'Tabla 2-3-4-5'!$B$10:$C$12,2,FALSE)))&lt;3,"BAJO",IF((VLOOKUP(D303,'Tabla 2-3-4-5'!$B$10:$C$12,2,FALSE)*(VLOOKUP(E303,'Tabla 2-3-4-5'!$B$10:$C$12,2,FALSE)))&gt;5,"ALTO","MEDIO"))," ")</f>
        <v xml:space="preserve"> </v>
      </c>
      <c r="G303" s="105"/>
      <c r="H303" s="105"/>
      <c r="I303" s="105"/>
      <c r="J303" s="105"/>
      <c r="K303" s="105"/>
      <c r="L303" s="105"/>
      <c r="M303" s="105"/>
      <c r="N303" s="105"/>
      <c r="O303" s="104"/>
      <c r="P303" s="106"/>
      <c r="Q303" s="107"/>
    </row>
    <row r="304" spans="1:17" ht="35.25" customHeight="1" thickBot="1" x14ac:dyDescent="0.35">
      <c r="A304" s="21" t="str">
        <f>'Matriz Nº1 Identificación'!A304</f>
        <v>33. 7</v>
      </c>
      <c r="B304" s="21" t="str">
        <f>IF('Matriz Nº3 Evaluación'!J304="Administrar",'Matriz Nº3 Evaluación'!B304,"No administrar")</f>
        <v>No administrar</v>
      </c>
      <c r="C304" s="105"/>
      <c r="D304" s="101"/>
      <c r="E304" s="101"/>
      <c r="F304" s="4" t="str">
        <f>IFERROR(+IF((VLOOKUP(D304,'Tabla 2-3-4-5'!$B$10:$C$12,2,FALSE)*(VLOOKUP(E304,'Tabla 2-3-4-5'!$B$10:$C$12,2,FALSE)))&lt;3,"BAJO",IF((VLOOKUP(D304,'Tabla 2-3-4-5'!$B$10:$C$12,2,FALSE)*(VLOOKUP(E304,'Tabla 2-3-4-5'!$B$10:$C$12,2,FALSE)))&gt;5,"ALTO","MEDIO"))," ")</f>
        <v xml:space="preserve"> </v>
      </c>
      <c r="G304" s="105"/>
      <c r="H304" s="105"/>
      <c r="I304" s="105"/>
      <c r="J304" s="105"/>
      <c r="K304" s="105"/>
      <c r="L304" s="105"/>
      <c r="M304" s="105"/>
      <c r="N304" s="105"/>
      <c r="O304" s="104"/>
      <c r="P304" s="106"/>
      <c r="Q304" s="107"/>
    </row>
    <row r="305" spans="1:17" ht="33" customHeight="1" thickBot="1" x14ac:dyDescent="0.35">
      <c r="A305" s="73" t="str">
        <f>'Matriz Nº1 Identificación'!A305</f>
        <v xml:space="preserve">Objetivo Estratégico: </v>
      </c>
      <c r="B305" s="377">
        <f>'Matriz Nº1 Identificación'!B305</f>
        <v>0</v>
      </c>
      <c r="C305" s="378"/>
      <c r="D305" s="378"/>
      <c r="E305" s="378"/>
      <c r="F305" s="378"/>
      <c r="G305" s="378"/>
      <c r="H305" s="378"/>
      <c r="I305" s="378"/>
      <c r="J305" s="378"/>
      <c r="K305" s="378"/>
      <c r="L305" s="378"/>
      <c r="M305" s="378"/>
      <c r="N305" s="378"/>
      <c r="O305" s="378"/>
      <c r="P305" s="378"/>
      <c r="Q305" s="379"/>
    </row>
    <row r="306" spans="1:17" ht="24.75" customHeight="1" x14ac:dyDescent="0.3">
      <c r="A306" s="76" t="str">
        <f>'Matriz Nº1 Identificación'!A306</f>
        <v>Objetivo táctico</v>
      </c>
      <c r="B306" s="418" t="str">
        <f>'Matriz Nº1 Identificación'!B306</f>
        <v xml:space="preserve">34. </v>
      </c>
      <c r="C306" s="419"/>
      <c r="D306" s="419"/>
      <c r="E306" s="419"/>
      <c r="F306" s="419"/>
      <c r="G306" s="419"/>
      <c r="H306" s="419"/>
      <c r="I306" s="419"/>
      <c r="J306" s="419"/>
      <c r="K306" s="419"/>
      <c r="L306" s="419"/>
      <c r="M306" s="419"/>
      <c r="N306" s="419"/>
      <c r="O306" s="419"/>
      <c r="P306" s="419"/>
      <c r="Q306" s="420"/>
    </row>
    <row r="307" spans="1:17" ht="27.75" customHeight="1" x14ac:dyDescent="0.3">
      <c r="A307" s="21" t="str">
        <f>'Matriz Nº1 Identificación'!A307</f>
        <v>34. 1</v>
      </c>
      <c r="B307" s="21" t="str">
        <f>IF('Matriz Nº3 Evaluación'!J307="Administrar",'Matriz Nº3 Evaluación'!B307,"No administrar")</f>
        <v>No administrar</v>
      </c>
      <c r="C307" s="105"/>
      <c r="D307" s="101"/>
      <c r="E307" s="101"/>
      <c r="F307" s="4" t="str">
        <f>IFERROR(+IF((VLOOKUP(D307,'Tabla 2-3-4-5'!$B$10:$C$12,2,FALSE)*(VLOOKUP(E307,'Tabla 2-3-4-5'!$B$10:$C$12,2,FALSE)))&lt;3,"BAJO",IF((VLOOKUP(D307,'Tabla 2-3-4-5'!$B$10:$C$12,2,FALSE)*(VLOOKUP(E307,'Tabla 2-3-4-5'!$B$10:$C$12,2,FALSE)))&gt;5,"ALTO","MEDIO"))," ")</f>
        <v xml:space="preserve"> </v>
      </c>
      <c r="G307" s="105"/>
      <c r="H307" s="105"/>
      <c r="I307" s="105"/>
      <c r="J307" s="105"/>
      <c r="K307" s="105"/>
      <c r="L307" s="105"/>
      <c r="M307" s="105"/>
      <c r="N307" s="105"/>
      <c r="O307" s="104"/>
      <c r="P307" s="106"/>
      <c r="Q307" s="107"/>
    </row>
    <row r="308" spans="1:17" ht="31.5" customHeight="1" x14ac:dyDescent="0.3">
      <c r="A308" s="21" t="str">
        <f>'Matriz Nº1 Identificación'!A308</f>
        <v>34. 2</v>
      </c>
      <c r="B308" s="21" t="str">
        <f>IF('Matriz Nº3 Evaluación'!J308="Administrar",'Matriz Nº3 Evaluación'!B308,"No administrar")</f>
        <v>No administrar</v>
      </c>
      <c r="C308" s="105"/>
      <c r="D308" s="101"/>
      <c r="E308" s="101"/>
      <c r="F308" s="4" t="str">
        <f>IFERROR(+IF((VLOOKUP(D308,'Tabla 2-3-4-5'!$B$10:$C$12,2,FALSE)*(VLOOKUP(E308,'Tabla 2-3-4-5'!$B$10:$C$12,2,FALSE)))&lt;3,"BAJO",IF((VLOOKUP(D308,'Tabla 2-3-4-5'!$B$10:$C$12,2,FALSE)*(VLOOKUP(E308,'Tabla 2-3-4-5'!$B$10:$C$12,2,FALSE)))&gt;5,"ALTO","MEDIO"))," ")</f>
        <v xml:space="preserve"> </v>
      </c>
      <c r="G308" s="105"/>
      <c r="H308" s="105"/>
      <c r="I308" s="105"/>
      <c r="J308" s="105"/>
      <c r="K308" s="105"/>
      <c r="L308" s="105"/>
      <c r="M308" s="105"/>
      <c r="N308" s="105"/>
      <c r="O308" s="104"/>
      <c r="P308" s="106"/>
      <c r="Q308" s="107"/>
    </row>
    <row r="309" spans="1:17" ht="29.25" customHeight="1" x14ac:dyDescent="0.3">
      <c r="A309" s="21" t="str">
        <f>'Matriz Nº1 Identificación'!A309</f>
        <v>34. 3</v>
      </c>
      <c r="B309" s="21" t="str">
        <f>IF('Matriz Nº3 Evaluación'!J309="Administrar",'Matriz Nº3 Evaluación'!B309,"No administrar")</f>
        <v>No administrar</v>
      </c>
      <c r="C309" s="105"/>
      <c r="D309" s="101"/>
      <c r="E309" s="101"/>
      <c r="F309" s="4" t="str">
        <f>IFERROR(+IF((VLOOKUP(D309,'Tabla 2-3-4-5'!$B$10:$C$12,2,FALSE)*(VLOOKUP(E309,'Tabla 2-3-4-5'!$B$10:$C$12,2,FALSE)))&lt;3,"BAJO",IF((VLOOKUP(D309,'Tabla 2-3-4-5'!$B$10:$C$12,2,FALSE)*(VLOOKUP(E309,'Tabla 2-3-4-5'!$B$10:$C$12,2,FALSE)))&gt;5,"ALTO","MEDIO"))," ")</f>
        <v xml:space="preserve"> </v>
      </c>
      <c r="G309" s="105"/>
      <c r="H309" s="105"/>
      <c r="I309" s="105"/>
      <c r="J309" s="105"/>
      <c r="K309" s="105"/>
      <c r="L309" s="105"/>
      <c r="M309" s="105"/>
      <c r="N309" s="105"/>
      <c r="O309" s="104"/>
      <c r="P309" s="106"/>
      <c r="Q309" s="107"/>
    </row>
    <row r="310" spans="1:17" ht="35.25" customHeight="1" x14ac:dyDescent="0.3">
      <c r="A310" s="21" t="str">
        <f>'Matriz Nº1 Identificación'!A310</f>
        <v>34. 4</v>
      </c>
      <c r="B310" s="21" t="str">
        <f>IF('Matriz Nº3 Evaluación'!J310="Administrar",'Matriz Nº3 Evaluación'!B310,"No administrar")</f>
        <v>No administrar</v>
      </c>
      <c r="C310" s="105"/>
      <c r="D310" s="101"/>
      <c r="E310" s="101"/>
      <c r="F310" s="4" t="str">
        <f>IFERROR(+IF((VLOOKUP(D310,'Tabla 2-3-4-5'!$B$10:$C$12,2,FALSE)*(VLOOKUP(E310,'Tabla 2-3-4-5'!$B$10:$C$12,2,FALSE)))&lt;3,"BAJO",IF((VLOOKUP(D310,'Tabla 2-3-4-5'!$B$10:$C$12,2,FALSE)*(VLOOKUP(E310,'Tabla 2-3-4-5'!$B$10:$C$12,2,FALSE)))&gt;5,"ALTO","MEDIO"))," ")</f>
        <v xml:space="preserve"> </v>
      </c>
      <c r="G310" s="105"/>
      <c r="H310" s="105"/>
      <c r="I310" s="105"/>
      <c r="J310" s="105"/>
      <c r="K310" s="105"/>
      <c r="L310" s="105"/>
      <c r="M310" s="105"/>
      <c r="N310" s="105"/>
      <c r="O310" s="104"/>
      <c r="P310" s="106"/>
      <c r="Q310" s="107"/>
    </row>
    <row r="311" spans="1:17" ht="35.25" customHeight="1" x14ac:dyDescent="0.3">
      <c r="A311" s="21" t="str">
        <f>'Matriz Nº1 Identificación'!A311</f>
        <v>34. 5</v>
      </c>
      <c r="B311" s="21" t="str">
        <f>IF('Matriz Nº3 Evaluación'!J311="Administrar",'Matriz Nº3 Evaluación'!B311,"No administrar")</f>
        <v>No administrar</v>
      </c>
      <c r="C311" s="105"/>
      <c r="D311" s="101"/>
      <c r="E311" s="101"/>
      <c r="F311" s="4" t="str">
        <f>IFERROR(+IF((VLOOKUP(D311,'Tabla 2-3-4-5'!$B$10:$C$12,2,FALSE)*(VLOOKUP(E311,'Tabla 2-3-4-5'!$B$10:$C$12,2,FALSE)))&lt;3,"BAJO",IF((VLOOKUP(D311,'Tabla 2-3-4-5'!$B$10:$C$12,2,FALSE)*(VLOOKUP(E311,'Tabla 2-3-4-5'!$B$10:$C$12,2,FALSE)))&gt;5,"ALTO","MEDIO"))," ")</f>
        <v xml:space="preserve"> </v>
      </c>
      <c r="G311" s="105"/>
      <c r="H311" s="105"/>
      <c r="I311" s="105"/>
      <c r="J311" s="105"/>
      <c r="K311" s="105"/>
      <c r="L311" s="105"/>
      <c r="M311" s="105"/>
      <c r="N311" s="105"/>
      <c r="O311" s="104"/>
      <c r="P311" s="106"/>
      <c r="Q311" s="107"/>
    </row>
    <row r="312" spans="1:17" ht="35.25" customHeight="1" x14ac:dyDescent="0.3">
      <c r="A312" s="21" t="str">
        <f>'Matriz Nº1 Identificación'!A312</f>
        <v>34. 6</v>
      </c>
      <c r="B312" s="21" t="str">
        <f>IF('Matriz Nº3 Evaluación'!J312="Administrar",'Matriz Nº3 Evaluación'!B312,"No administrar")</f>
        <v>No administrar</v>
      </c>
      <c r="C312" s="105"/>
      <c r="D312" s="101"/>
      <c r="E312" s="101"/>
      <c r="F312" s="4" t="str">
        <f>IFERROR(+IF((VLOOKUP(D312,'Tabla 2-3-4-5'!$B$10:$C$12,2,FALSE)*(VLOOKUP(E312,'Tabla 2-3-4-5'!$B$10:$C$12,2,FALSE)))&lt;3,"BAJO",IF((VLOOKUP(D312,'Tabla 2-3-4-5'!$B$10:$C$12,2,FALSE)*(VLOOKUP(E312,'Tabla 2-3-4-5'!$B$10:$C$12,2,FALSE)))&gt;5,"ALTO","MEDIO"))," ")</f>
        <v xml:space="preserve"> </v>
      </c>
      <c r="G312" s="105"/>
      <c r="H312" s="105"/>
      <c r="I312" s="105"/>
      <c r="J312" s="105"/>
      <c r="K312" s="105"/>
      <c r="L312" s="105"/>
      <c r="M312" s="105"/>
      <c r="N312" s="105"/>
      <c r="O312" s="104"/>
      <c r="P312" s="106"/>
      <c r="Q312" s="107"/>
    </row>
    <row r="313" spans="1:17" ht="35.25" customHeight="1" thickBot="1" x14ac:dyDescent="0.35">
      <c r="A313" s="21" t="str">
        <f>'Matriz Nº1 Identificación'!A313</f>
        <v>34. 7</v>
      </c>
      <c r="B313" s="21" t="str">
        <f>IF('Matriz Nº3 Evaluación'!J313="Administrar",'Matriz Nº3 Evaluación'!B313,"No administrar")</f>
        <v>No administrar</v>
      </c>
      <c r="C313" s="105"/>
      <c r="D313" s="101"/>
      <c r="E313" s="101"/>
      <c r="F313" s="4" t="str">
        <f>IFERROR(+IF((VLOOKUP(D313,'Tabla 2-3-4-5'!$B$10:$C$12,2,FALSE)*(VLOOKUP(E313,'Tabla 2-3-4-5'!$B$10:$C$12,2,FALSE)))&lt;3,"BAJO",IF((VLOOKUP(D313,'Tabla 2-3-4-5'!$B$10:$C$12,2,FALSE)*(VLOOKUP(E313,'Tabla 2-3-4-5'!$B$10:$C$12,2,FALSE)))&gt;5,"ALTO","MEDIO"))," ")</f>
        <v xml:space="preserve"> </v>
      </c>
      <c r="G313" s="105"/>
      <c r="H313" s="105"/>
      <c r="I313" s="105"/>
      <c r="J313" s="105"/>
      <c r="K313" s="105"/>
      <c r="L313" s="105"/>
      <c r="M313" s="105"/>
      <c r="N313" s="105"/>
      <c r="O313" s="104"/>
      <c r="P313" s="106"/>
      <c r="Q313" s="107"/>
    </row>
    <row r="314" spans="1:17" ht="33" customHeight="1" thickBot="1" x14ac:dyDescent="0.35">
      <c r="A314" s="73" t="str">
        <f>'Matriz Nº1 Identificación'!A314</f>
        <v xml:space="preserve">Objetivo Estratégico: </v>
      </c>
      <c r="B314" s="377">
        <f>'Matriz Nº1 Identificación'!B314</f>
        <v>0</v>
      </c>
      <c r="C314" s="378"/>
      <c r="D314" s="378"/>
      <c r="E314" s="378"/>
      <c r="F314" s="378"/>
      <c r="G314" s="378"/>
      <c r="H314" s="378"/>
      <c r="I314" s="378"/>
      <c r="J314" s="378"/>
      <c r="K314" s="378"/>
      <c r="L314" s="378"/>
      <c r="M314" s="378"/>
      <c r="N314" s="378"/>
      <c r="O314" s="378"/>
      <c r="P314" s="378"/>
      <c r="Q314" s="379"/>
    </row>
    <row r="315" spans="1:17" ht="24.75" customHeight="1" x14ac:dyDescent="0.3">
      <c r="A315" s="76" t="str">
        <f>'Matriz Nº1 Identificación'!A315</f>
        <v>Objetivo táctico</v>
      </c>
      <c r="B315" s="418" t="str">
        <f>'Matriz Nº1 Identificación'!B315</f>
        <v xml:space="preserve">35. </v>
      </c>
      <c r="C315" s="419"/>
      <c r="D315" s="419"/>
      <c r="E315" s="419"/>
      <c r="F315" s="419"/>
      <c r="G315" s="419"/>
      <c r="H315" s="419"/>
      <c r="I315" s="419"/>
      <c r="J315" s="419"/>
      <c r="K315" s="419"/>
      <c r="L315" s="419"/>
      <c r="M315" s="419"/>
      <c r="N315" s="419"/>
      <c r="O315" s="419"/>
      <c r="P315" s="419"/>
      <c r="Q315" s="420"/>
    </row>
    <row r="316" spans="1:17" ht="27.75" customHeight="1" x14ac:dyDescent="0.3">
      <c r="A316" s="21" t="str">
        <f>'Matriz Nº1 Identificación'!A316</f>
        <v>35. 1</v>
      </c>
      <c r="B316" s="21" t="str">
        <f>IF('Matriz Nº3 Evaluación'!J316="Administrar",'Matriz Nº3 Evaluación'!B316,"No administrar")</f>
        <v>No administrar</v>
      </c>
      <c r="C316" s="105"/>
      <c r="D316" s="101"/>
      <c r="E316" s="101"/>
      <c r="F316" s="4" t="str">
        <f>IFERROR(+IF((VLOOKUP(D316,'Tabla 2-3-4-5'!$B$10:$C$12,2,FALSE)*(VLOOKUP(E316,'Tabla 2-3-4-5'!$B$10:$C$12,2,FALSE)))&lt;3,"BAJO",IF((VLOOKUP(D316,'Tabla 2-3-4-5'!$B$10:$C$12,2,FALSE)*(VLOOKUP(E316,'Tabla 2-3-4-5'!$B$10:$C$12,2,FALSE)))&gt;5,"ALTO","MEDIO"))," ")</f>
        <v xml:space="preserve"> </v>
      </c>
      <c r="G316" s="105"/>
      <c r="H316" s="105"/>
      <c r="I316" s="105"/>
      <c r="J316" s="105"/>
      <c r="K316" s="105"/>
      <c r="L316" s="105"/>
      <c r="M316" s="105"/>
      <c r="N316" s="105"/>
      <c r="O316" s="104"/>
      <c r="P316" s="106"/>
      <c r="Q316" s="107"/>
    </row>
    <row r="317" spans="1:17" ht="31.5" customHeight="1" x14ac:dyDescent="0.3">
      <c r="A317" s="21" t="str">
        <f>'Matriz Nº1 Identificación'!A317</f>
        <v>35. 2</v>
      </c>
      <c r="B317" s="21" t="str">
        <f>IF('Matriz Nº3 Evaluación'!J317="Administrar",'Matriz Nº3 Evaluación'!B317,"No administrar")</f>
        <v>No administrar</v>
      </c>
      <c r="C317" s="105"/>
      <c r="D317" s="101"/>
      <c r="E317" s="101"/>
      <c r="F317" s="4" t="str">
        <f>IFERROR(+IF((VLOOKUP(D317,'Tabla 2-3-4-5'!$B$10:$C$12,2,FALSE)*(VLOOKUP(E317,'Tabla 2-3-4-5'!$B$10:$C$12,2,FALSE)))&lt;3,"BAJO",IF((VLOOKUP(D317,'Tabla 2-3-4-5'!$B$10:$C$12,2,FALSE)*(VLOOKUP(E317,'Tabla 2-3-4-5'!$B$10:$C$12,2,FALSE)))&gt;5,"ALTO","MEDIO"))," ")</f>
        <v xml:space="preserve"> </v>
      </c>
      <c r="G317" s="105"/>
      <c r="H317" s="105"/>
      <c r="I317" s="105"/>
      <c r="J317" s="105"/>
      <c r="K317" s="105"/>
      <c r="L317" s="105"/>
      <c r="M317" s="105"/>
      <c r="N317" s="105"/>
      <c r="O317" s="104"/>
      <c r="P317" s="106"/>
      <c r="Q317" s="107"/>
    </row>
    <row r="318" spans="1:17" ht="29.25" customHeight="1" x14ac:dyDescent="0.3">
      <c r="A318" s="21" t="str">
        <f>'Matriz Nº1 Identificación'!A318</f>
        <v>35. 3</v>
      </c>
      <c r="B318" s="21" t="str">
        <f>IF('Matriz Nº3 Evaluación'!J318="Administrar",'Matriz Nº3 Evaluación'!B318,"No administrar")</f>
        <v>No administrar</v>
      </c>
      <c r="C318" s="105"/>
      <c r="D318" s="101"/>
      <c r="E318" s="101"/>
      <c r="F318" s="4" t="str">
        <f>IFERROR(+IF((VLOOKUP(D318,'Tabla 2-3-4-5'!$B$10:$C$12,2,FALSE)*(VLOOKUP(E318,'Tabla 2-3-4-5'!$B$10:$C$12,2,FALSE)))&lt;3,"BAJO",IF((VLOOKUP(D318,'Tabla 2-3-4-5'!$B$10:$C$12,2,FALSE)*(VLOOKUP(E318,'Tabla 2-3-4-5'!$B$10:$C$12,2,FALSE)))&gt;5,"ALTO","MEDIO"))," ")</f>
        <v xml:space="preserve"> </v>
      </c>
      <c r="G318" s="105"/>
      <c r="H318" s="105"/>
      <c r="I318" s="105"/>
      <c r="J318" s="105"/>
      <c r="K318" s="105"/>
      <c r="L318" s="105"/>
      <c r="M318" s="105"/>
      <c r="N318" s="105"/>
      <c r="O318" s="104"/>
      <c r="P318" s="106"/>
      <c r="Q318" s="107"/>
    </row>
    <row r="319" spans="1:17" ht="35.25" customHeight="1" x14ac:dyDescent="0.3">
      <c r="A319" s="21" t="str">
        <f>'Matriz Nº1 Identificación'!A319</f>
        <v>35. 4</v>
      </c>
      <c r="B319" s="21" t="str">
        <f>IF('Matriz Nº3 Evaluación'!J319="Administrar",'Matriz Nº3 Evaluación'!B319,"No administrar")</f>
        <v>No administrar</v>
      </c>
      <c r="C319" s="105"/>
      <c r="D319" s="101"/>
      <c r="E319" s="101"/>
      <c r="F319" s="4" t="str">
        <f>IFERROR(+IF((VLOOKUP(D319,'Tabla 2-3-4-5'!$B$10:$C$12,2,FALSE)*(VLOOKUP(E319,'Tabla 2-3-4-5'!$B$10:$C$12,2,FALSE)))&lt;3,"BAJO",IF((VLOOKUP(D319,'Tabla 2-3-4-5'!$B$10:$C$12,2,FALSE)*(VLOOKUP(E319,'Tabla 2-3-4-5'!$B$10:$C$12,2,FALSE)))&gt;5,"ALTO","MEDIO"))," ")</f>
        <v xml:space="preserve"> </v>
      </c>
      <c r="G319" s="105"/>
      <c r="H319" s="105"/>
      <c r="I319" s="105"/>
      <c r="J319" s="105"/>
      <c r="K319" s="105"/>
      <c r="L319" s="105"/>
      <c r="M319" s="105"/>
      <c r="N319" s="105"/>
      <c r="O319" s="104"/>
      <c r="P319" s="106"/>
      <c r="Q319" s="107"/>
    </row>
    <row r="320" spans="1:17" ht="35.25" customHeight="1" x14ac:dyDescent="0.3">
      <c r="A320" s="21" t="str">
        <f>'Matriz Nº1 Identificación'!A320</f>
        <v>35. 5</v>
      </c>
      <c r="B320" s="21" t="str">
        <f>IF('Matriz Nº3 Evaluación'!J320="Administrar",'Matriz Nº3 Evaluación'!B320,"No administrar")</f>
        <v>No administrar</v>
      </c>
      <c r="C320" s="105"/>
      <c r="D320" s="101"/>
      <c r="E320" s="101"/>
      <c r="F320" s="4" t="str">
        <f>IFERROR(+IF((VLOOKUP(D320,'Tabla 2-3-4-5'!$B$10:$C$12,2,FALSE)*(VLOOKUP(E320,'Tabla 2-3-4-5'!$B$10:$C$12,2,FALSE)))&lt;3,"BAJO",IF((VLOOKUP(D320,'Tabla 2-3-4-5'!$B$10:$C$12,2,FALSE)*(VLOOKUP(E320,'Tabla 2-3-4-5'!$B$10:$C$12,2,FALSE)))&gt;5,"ALTO","MEDIO"))," ")</f>
        <v xml:space="preserve"> </v>
      </c>
      <c r="G320" s="105"/>
      <c r="H320" s="105"/>
      <c r="I320" s="105"/>
      <c r="J320" s="105"/>
      <c r="K320" s="105"/>
      <c r="L320" s="105"/>
      <c r="M320" s="105"/>
      <c r="N320" s="105"/>
      <c r="O320" s="104"/>
      <c r="P320" s="106"/>
      <c r="Q320" s="107"/>
    </row>
    <row r="321" spans="1:17" ht="35.25" customHeight="1" x14ac:dyDescent="0.3">
      <c r="A321" s="21" t="str">
        <f>'Matriz Nº1 Identificación'!A321</f>
        <v>35. 6</v>
      </c>
      <c r="B321" s="21" t="str">
        <f>IF('Matriz Nº3 Evaluación'!J321="Administrar",'Matriz Nº3 Evaluación'!B321,"No administrar")</f>
        <v>No administrar</v>
      </c>
      <c r="C321" s="105"/>
      <c r="D321" s="101"/>
      <c r="E321" s="101"/>
      <c r="F321" s="4" t="str">
        <f>IFERROR(+IF((VLOOKUP(D321,'Tabla 2-3-4-5'!$B$10:$C$12,2,FALSE)*(VLOOKUP(E321,'Tabla 2-3-4-5'!$B$10:$C$12,2,FALSE)))&lt;3,"BAJO",IF((VLOOKUP(D321,'Tabla 2-3-4-5'!$B$10:$C$12,2,FALSE)*(VLOOKUP(E321,'Tabla 2-3-4-5'!$B$10:$C$12,2,FALSE)))&gt;5,"ALTO","MEDIO"))," ")</f>
        <v xml:space="preserve"> </v>
      </c>
      <c r="G321" s="105"/>
      <c r="H321" s="105"/>
      <c r="I321" s="105"/>
      <c r="J321" s="105"/>
      <c r="K321" s="105"/>
      <c r="L321" s="105"/>
      <c r="M321" s="105"/>
      <c r="N321" s="105"/>
      <c r="O321" s="104"/>
      <c r="P321" s="106"/>
      <c r="Q321" s="107"/>
    </row>
    <row r="322" spans="1:17" ht="35.25" customHeight="1" thickBot="1" x14ac:dyDescent="0.35">
      <c r="A322" s="21" t="str">
        <f>'Matriz Nº1 Identificación'!A322</f>
        <v>35. 7</v>
      </c>
      <c r="B322" s="21" t="str">
        <f>IF('Matriz Nº3 Evaluación'!J322="Administrar",'Matriz Nº3 Evaluación'!B322,"No administrar")</f>
        <v>No administrar</v>
      </c>
      <c r="C322" s="105"/>
      <c r="D322" s="101"/>
      <c r="E322" s="101"/>
      <c r="F322" s="4" t="str">
        <f>IFERROR(+IF((VLOOKUP(D322,'Tabla 2-3-4-5'!$B$10:$C$12,2,FALSE)*(VLOOKUP(E322,'Tabla 2-3-4-5'!$B$10:$C$12,2,FALSE)))&lt;3,"BAJO",IF((VLOOKUP(D322,'Tabla 2-3-4-5'!$B$10:$C$12,2,FALSE)*(VLOOKUP(E322,'Tabla 2-3-4-5'!$B$10:$C$12,2,FALSE)))&gt;5,"ALTO","MEDIO"))," ")</f>
        <v xml:space="preserve"> </v>
      </c>
      <c r="G322" s="105"/>
      <c r="H322" s="105"/>
      <c r="I322" s="105"/>
      <c r="J322" s="105"/>
      <c r="K322" s="105"/>
      <c r="L322" s="105"/>
      <c r="M322" s="105"/>
      <c r="N322" s="105"/>
      <c r="O322" s="104"/>
      <c r="P322" s="106"/>
      <c r="Q322" s="107"/>
    </row>
    <row r="323" spans="1:17" ht="33" customHeight="1" thickBot="1" x14ac:dyDescent="0.35">
      <c r="A323" s="73" t="str">
        <f>'Matriz Nº1 Identificación'!A323</f>
        <v xml:space="preserve">Objetivo Estratégico: </v>
      </c>
      <c r="B323" s="377">
        <f>'Matriz Nº1 Identificación'!B323</f>
        <v>0</v>
      </c>
      <c r="C323" s="378"/>
      <c r="D323" s="378"/>
      <c r="E323" s="378"/>
      <c r="F323" s="378"/>
      <c r="G323" s="378"/>
      <c r="H323" s="378"/>
      <c r="I323" s="378"/>
      <c r="J323" s="378"/>
      <c r="K323" s="378"/>
      <c r="L323" s="378"/>
      <c r="M323" s="378"/>
      <c r="N323" s="378"/>
      <c r="O323" s="378"/>
      <c r="P323" s="378"/>
      <c r="Q323" s="379"/>
    </row>
    <row r="324" spans="1:17" ht="24.75" customHeight="1" x14ac:dyDescent="0.3">
      <c r="A324" s="76" t="str">
        <f>'Matriz Nº1 Identificación'!A324</f>
        <v>Objetivo táctico</v>
      </c>
      <c r="B324" s="418" t="str">
        <f>'Matriz Nº1 Identificación'!B324</f>
        <v xml:space="preserve">36. </v>
      </c>
      <c r="C324" s="419"/>
      <c r="D324" s="419"/>
      <c r="E324" s="419"/>
      <c r="F324" s="419"/>
      <c r="G324" s="419"/>
      <c r="H324" s="419"/>
      <c r="I324" s="419"/>
      <c r="J324" s="419"/>
      <c r="K324" s="419"/>
      <c r="L324" s="419"/>
      <c r="M324" s="419"/>
      <c r="N324" s="419"/>
      <c r="O324" s="419"/>
      <c r="P324" s="419"/>
      <c r="Q324" s="420"/>
    </row>
    <row r="325" spans="1:17" ht="27.75" customHeight="1" x14ac:dyDescent="0.3">
      <c r="A325" s="21" t="str">
        <f>'Matriz Nº1 Identificación'!A325</f>
        <v>36. 1</v>
      </c>
      <c r="B325" s="21" t="str">
        <f>IF('Matriz Nº3 Evaluación'!J325="Administrar",'Matriz Nº3 Evaluación'!B325,"No administrar")</f>
        <v>No administrar</v>
      </c>
      <c r="C325" s="105"/>
      <c r="D325" s="101"/>
      <c r="E325" s="101"/>
      <c r="F325" s="4" t="str">
        <f>IFERROR(+IF((VLOOKUP(D325,'Tabla 2-3-4-5'!$B$10:$C$12,2,FALSE)*(VLOOKUP(E325,'Tabla 2-3-4-5'!$B$10:$C$12,2,FALSE)))&lt;3,"BAJO",IF((VLOOKUP(D325,'Tabla 2-3-4-5'!$B$10:$C$12,2,FALSE)*(VLOOKUP(E325,'Tabla 2-3-4-5'!$B$10:$C$12,2,FALSE)))&gt;5,"ALTO","MEDIO"))," ")</f>
        <v xml:space="preserve"> </v>
      </c>
      <c r="G325" s="105"/>
      <c r="H325" s="105"/>
      <c r="I325" s="105"/>
      <c r="J325" s="105"/>
      <c r="K325" s="105"/>
      <c r="L325" s="105"/>
      <c r="M325" s="105"/>
      <c r="N325" s="105"/>
      <c r="O325" s="104"/>
      <c r="P325" s="106"/>
      <c r="Q325" s="107"/>
    </row>
    <row r="326" spans="1:17" ht="31.5" customHeight="1" x14ac:dyDescent="0.3">
      <c r="A326" s="21" t="str">
        <f>'Matriz Nº1 Identificación'!A326</f>
        <v>36. 2</v>
      </c>
      <c r="B326" s="21" t="str">
        <f>IF('Matriz Nº3 Evaluación'!J326="Administrar",'Matriz Nº3 Evaluación'!B326,"No administrar")</f>
        <v>No administrar</v>
      </c>
      <c r="C326" s="105"/>
      <c r="D326" s="101"/>
      <c r="E326" s="101"/>
      <c r="F326" s="4" t="str">
        <f>IFERROR(+IF((VLOOKUP(D326,'Tabla 2-3-4-5'!$B$10:$C$12,2,FALSE)*(VLOOKUP(E326,'Tabla 2-3-4-5'!$B$10:$C$12,2,FALSE)))&lt;3,"BAJO",IF((VLOOKUP(D326,'Tabla 2-3-4-5'!$B$10:$C$12,2,FALSE)*(VLOOKUP(E326,'Tabla 2-3-4-5'!$B$10:$C$12,2,FALSE)))&gt;5,"ALTO","MEDIO"))," ")</f>
        <v xml:space="preserve"> </v>
      </c>
      <c r="G326" s="105"/>
      <c r="H326" s="105"/>
      <c r="I326" s="105"/>
      <c r="J326" s="105"/>
      <c r="K326" s="105"/>
      <c r="L326" s="105"/>
      <c r="M326" s="105"/>
      <c r="N326" s="105"/>
      <c r="O326" s="104"/>
      <c r="P326" s="106"/>
      <c r="Q326" s="107"/>
    </row>
    <row r="327" spans="1:17" ht="29.25" customHeight="1" x14ac:dyDescent="0.3">
      <c r="A327" s="21" t="str">
        <f>'Matriz Nº1 Identificación'!A327</f>
        <v>36. 3</v>
      </c>
      <c r="B327" s="21" t="str">
        <f>IF('Matriz Nº3 Evaluación'!J327="Administrar",'Matriz Nº3 Evaluación'!B327,"No administrar")</f>
        <v>No administrar</v>
      </c>
      <c r="C327" s="105"/>
      <c r="D327" s="101"/>
      <c r="E327" s="101"/>
      <c r="F327" s="4" t="str">
        <f>IFERROR(+IF((VLOOKUP(D327,'Tabla 2-3-4-5'!$B$10:$C$12,2,FALSE)*(VLOOKUP(E327,'Tabla 2-3-4-5'!$B$10:$C$12,2,FALSE)))&lt;3,"BAJO",IF((VLOOKUP(D327,'Tabla 2-3-4-5'!$B$10:$C$12,2,FALSE)*(VLOOKUP(E327,'Tabla 2-3-4-5'!$B$10:$C$12,2,FALSE)))&gt;5,"ALTO","MEDIO"))," ")</f>
        <v xml:space="preserve"> </v>
      </c>
      <c r="G327" s="105"/>
      <c r="H327" s="105"/>
      <c r="I327" s="105"/>
      <c r="J327" s="105"/>
      <c r="K327" s="105"/>
      <c r="L327" s="105"/>
      <c r="M327" s="105"/>
      <c r="N327" s="105"/>
      <c r="O327" s="104"/>
      <c r="P327" s="106"/>
      <c r="Q327" s="107"/>
    </row>
    <row r="328" spans="1:17" ht="35.25" customHeight="1" x14ac:dyDescent="0.3">
      <c r="A328" s="21" t="str">
        <f>'Matriz Nº1 Identificación'!A328</f>
        <v>36. 4</v>
      </c>
      <c r="B328" s="21" t="str">
        <f>IF('Matriz Nº3 Evaluación'!J328="Administrar",'Matriz Nº3 Evaluación'!B328,"No administrar")</f>
        <v>No administrar</v>
      </c>
      <c r="C328" s="105"/>
      <c r="D328" s="101"/>
      <c r="E328" s="101"/>
      <c r="F328" s="4" t="str">
        <f>IFERROR(+IF((VLOOKUP(D328,'Tabla 2-3-4-5'!$B$10:$C$12,2,FALSE)*(VLOOKUP(E328,'Tabla 2-3-4-5'!$B$10:$C$12,2,FALSE)))&lt;3,"BAJO",IF((VLOOKUP(D328,'Tabla 2-3-4-5'!$B$10:$C$12,2,FALSE)*(VLOOKUP(E328,'Tabla 2-3-4-5'!$B$10:$C$12,2,FALSE)))&gt;5,"ALTO","MEDIO"))," ")</f>
        <v xml:space="preserve"> </v>
      </c>
      <c r="G328" s="105"/>
      <c r="H328" s="105"/>
      <c r="I328" s="105"/>
      <c r="J328" s="105"/>
      <c r="K328" s="105"/>
      <c r="L328" s="105"/>
      <c r="M328" s="105"/>
      <c r="N328" s="105"/>
      <c r="O328" s="104"/>
      <c r="P328" s="106"/>
      <c r="Q328" s="107"/>
    </row>
    <row r="329" spans="1:17" ht="35.25" customHeight="1" x14ac:dyDescent="0.3">
      <c r="A329" s="21" t="str">
        <f>'Matriz Nº1 Identificación'!A329</f>
        <v>36. 5</v>
      </c>
      <c r="B329" s="21" t="str">
        <f>IF('Matriz Nº3 Evaluación'!J329="Administrar",'Matriz Nº3 Evaluación'!B329,"No administrar")</f>
        <v>No administrar</v>
      </c>
      <c r="C329" s="105"/>
      <c r="D329" s="101"/>
      <c r="E329" s="101"/>
      <c r="F329" s="4" t="str">
        <f>IFERROR(+IF((VLOOKUP(D329,'Tabla 2-3-4-5'!$B$10:$C$12,2,FALSE)*(VLOOKUP(E329,'Tabla 2-3-4-5'!$B$10:$C$12,2,FALSE)))&lt;3,"BAJO",IF((VLOOKUP(D329,'Tabla 2-3-4-5'!$B$10:$C$12,2,FALSE)*(VLOOKUP(E329,'Tabla 2-3-4-5'!$B$10:$C$12,2,FALSE)))&gt;5,"ALTO","MEDIO"))," ")</f>
        <v xml:space="preserve"> </v>
      </c>
      <c r="G329" s="105"/>
      <c r="H329" s="105"/>
      <c r="I329" s="105"/>
      <c r="J329" s="105"/>
      <c r="K329" s="105"/>
      <c r="L329" s="105"/>
      <c r="M329" s="105"/>
      <c r="N329" s="105"/>
      <c r="O329" s="104"/>
      <c r="P329" s="106"/>
      <c r="Q329" s="107"/>
    </row>
    <row r="330" spans="1:17" ht="35.25" customHeight="1" x14ac:dyDescent="0.3">
      <c r="A330" s="21" t="str">
        <f>'Matriz Nº1 Identificación'!A330</f>
        <v>36. 6</v>
      </c>
      <c r="B330" s="21" t="str">
        <f>IF('Matriz Nº3 Evaluación'!J330="Administrar",'Matriz Nº3 Evaluación'!B330,"No administrar")</f>
        <v>No administrar</v>
      </c>
      <c r="C330" s="105"/>
      <c r="D330" s="101"/>
      <c r="E330" s="101"/>
      <c r="F330" s="4" t="str">
        <f>IFERROR(+IF((VLOOKUP(D330,'Tabla 2-3-4-5'!$B$10:$C$12,2,FALSE)*(VLOOKUP(E330,'Tabla 2-3-4-5'!$B$10:$C$12,2,FALSE)))&lt;3,"BAJO",IF((VLOOKUP(D330,'Tabla 2-3-4-5'!$B$10:$C$12,2,FALSE)*(VLOOKUP(E330,'Tabla 2-3-4-5'!$B$10:$C$12,2,FALSE)))&gt;5,"ALTO","MEDIO"))," ")</f>
        <v xml:space="preserve"> </v>
      </c>
      <c r="G330" s="105"/>
      <c r="H330" s="105"/>
      <c r="I330" s="105"/>
      <c r="J330" s="105"/>
      <c r="K330" s="105"/>
      <c r="L330" s="105"/>
      <c r="M330" s="105"/>
      <c r="N330" s="105"/>
      <c r="O330" s="104"/>
      <c r="P330" s="106"/>
      <c r="Q330" s="107"/>
    </row>
    <row r="331" spans="1:17" ht="35.25" customHeight="1" thickBot="1" x14ac:dyDescent="0.35">
      <c r="A331" s="21" t="str">
        <f>'Matriz Nº1 Identificación'!A331</f>
        <v>36. 7</v>
      </c>
      <c r="B331" s="21" t="str">
        <f>IF('Matriz Nº3 Evaluación'!J331="Administrar",'Matriz Nº3 Evaluación'!B331,"No administrar")</f>
        <v>No administrar</v>
      </c>
      <c r="C331" s="105"/>
      <c r="D331" s="101"/>
      <c r="E331" s="101"/>
      <c r="F331" s="4" t="str">
        <f>IFERROR(+IF((VLOOKUP(D331,'Tabla 2-3-4-5'!$B$10:$C$12,2,FALSE)*(VLOOKUP(E331,'Tabla 2-3-4-5'!$B$10:$C$12,2,FALSE)))&lt;3,"BAJO",IF((VLOOKUP(D331,'Tabla 2-3-4-5'!$B$10:$C$12,2,FALSE)*(VLOOKUP(E331,'Tabla 2-3-4-5'!$B$10:$C$12,2,FALSE)))&gt;5,"ALTO","MEDIO"))," ")</f>
        <v xml:space="preserve"> </v>
      </c>
      <c r="G331" s="105"/>
      <c r="H331" s="105"/>
      <c r="I331" s="105"/>
      <c r="J331" s="105"/>
      <c r="K331" s="105"/>
      <c r="L331" s="105"/>
      <c r="M331" s="105"/>
      <c r="N331" s="105"/>
      <c r="O331" s="104"/>
      <c r="P331" s="106"/>
      <c r="Q331" s="107"/>
    </row>
    <row r="332" spans="1:17" ht="33" customHeight="1" thickBot="1" x14ac:dyDescent="0.35">
      <c r="A332" s="73" t="str">
        <f>'Matriz Nº1 Identificación'!A332</f>
        <v xml:space="preserve">Objetivo Estratégico: </v>
      </c>
      <c r="B332" s="377">
        <f>'Matriz Nº1 Identificación'!B332</f>
        <v>0</v>
      </c>
      <c r="C332" s="378"/>
      <c r="D332" s="378"/>
      <c r="E332" s="378"/>
      <c r="F332" s="378"/>
      <c r="G332" s="378"/>
      <c r="H332" s="378"/>
      <c r="I332" s="378"/>
      <c r="J332" s="378"/>
      <c r="K332" s="378"/>
      <c r="L332" s="378"/>
      <c r="M332" s="378"/>
      <c r="N332" s="378"/>
      <c r="O332" s="378"/>
      <c r="P332" s="378"/>
      <c r="Q332" s="379"/>
    </row>
    <row r="333" spans="1:17" ht="24.75" customHeight="1" x14ac:dyDescent="0.3">
      <c r="A333" s="76" t="str">
        <f>'Matriz Nº1 Identificación'!A333</f>
        <v>Objetivo táctico</v>
      </c>
      <c r="B333" s="418" t="str">
        <f>'Matriz Nº1 Identificación'!B333</f>
        <v xml:space="preserve">37. </v>
      </c>
      <c r="C333" s="419"/>
      <c r="D333" s="419"/>
      <c r="E333" s="419"/>
      <c r="F333" s="419"/>
      <c r="G333" s="419"/>
      <c r="H333" s="419"/>
      <c r="I333" s="419"/>
      <c r="J333" s="419"/>
      <c r="K333" s="419"/>
      <c r="L333" s="419"/>
      <c r="M333" s="419"/>
      <c r="N333" s="419"/>
      <c r="O333" s="419"/>
      <c r="P333" s="419"/>
      <c r="Q333" s="420"/>
    </row>
    <row r="334" spans="1:17" ht="27.75" customHeight="1" x14ac:dyDescent="0.3">
      <c r="A334" s="21" t="str">
        <f>'Matriz Nº1 Identificación'!A334</f>
        <v>37. 1</v>
      </c>
      <c r="B334" s="21" t="str">
        <f>IF('Matriz Nº3 Evaluación'!J334="Administrar",'Matriz Nº3 Evaluación'!B334,"No administrar")</f>
        <v>No administrar</v>
      </c>
      <c r="C334" s="105"/>
      <c r="D334" s="101"/>
      <c r="E334" s="101"/>
      <c r="F334" s="4" t="str">
        <f>IFERROR(+IF((VLOOKUP(D334,'Tabla 2-3-4-5'!$B$10:$C$12,2,FALSE)*(VLOOKUP(E334,'Tabla 2-3-4-5'!$B$10:$C$12,2,FALSE)))&lt;3,"BAJO",IF((VLOOKUP(D334,'Tabla 2-3-4-5'!$B$10:$C$12,2,FALSE)*(VLOOKUP(E334,'Tabla 2-3-4-5'!$B$10:$C$12,2,FALSE)))&gt;5,"ALTO","MEDIO"))," ")</f>
        <v xml:space="preserve"> </v>
      </c>
      <c r="G334" s="105"/>
      <c r="H334" s="105"/>
      <c r="I334" s="105"/>
      <c r="J334" s="105"/>
      <c r="K334" s="105"/>
      <c r="L334" s="105"/>
      <c r="M334" s="105"/>
      <c r="N334" s="105"/>
      <c r="O334" s="104"/>
      <c r="P334" s="106"/>
      <c r="Q334" s="107"/>
    </row>
    <row r="335" spans="1:17" ht="31.5" customHeight="1" x14ac:dyDescent="0.3">
      <c r="A335" s="21" t="str">
        <f>'Matriz Nº1 Identificación'!A335</f>
        <v>37. 2</v>
      </c>
      <c r="B335" s="21" t="str">
        <f>IF('Matriz Nº3 Evaluación'!J335="Administrar",'Matriz Nº3 Evaluación'!B335,"No administrar")</f>
        <v>No administrar</v>
      </c>
      <c r="C335" s="105"/>
      <c r="D335" s="101"/>
      <c r="E335" s="101"/>
      <c r="F335" s="4" t="str">
        <f>IFERROR(+IF((VLOOKUP(D335,'Tabla 2-3-4-5'!$B$10:$C$12,2,FALSE)*(VLOOKUP(E335,'Tabla 2-3-4-5'!$B$10:$C$12,2,FALSE)))&lt;3,"BAJO",IF((VLOOKUP(D335,'Tabla 2-3-4-5'!$B$10:$C$12,2,FALSE)*(VLOOKUP(E335,'Tabla 2-3-4-5'!$B$10:$C$12,2,FALSE)))&gt;5,"ALTO","MEDIO"))," ")</f>
        <v xml:space="preserve"> </v>
      </c>
      <c r="G335" s="105"/>
      <c r="H335" s="105"/>
      <c r="I335" s="105"/>
      <c r="J335" s="105"/>
      <c r="K335" s="105"/>
      <c r="L335" s="105"/>
      <c r="M335" s="105"/>
      <c r="N335" s="105"/>
      <c r="O335" s="104"/>
      <c r="P335" s="106"/>
      <c r="Q335" s="107"/>
    </row>
    <row r="336" spans="1:17" ht="29.25" customHeight="1" x14ac:dyDescent="0.3">
      <c r="A336" s="21" t="str">
        <f>'Matriz Nº1 Identificación'!A336</f>
        <v>37. 3</v>
      </c>
      <c r="B336" s="21" t="str">
        <f>IF('Matriz Nº3 Evaluación'!J336="Administrar",'Matriz Nº3 Evaluación'!B336,"No administrar")</f>
        <v>No administrar</v>
      </c>
      <c r="C336" s="105"/>
      <c r="D336" s="101"/>
      <c r="E336" s="101"/>
      <c r="F336" s="4" t="str">
        <f>IFERROR(+IF((VLOOKUP(D336,'Tabla 2-3-4-5'!$B$10:$C$12,2,FALSE)*(VLOOKUP(E336,'Tabla 2-3-4-5'!$B$10:$C$12,2,FALSE)))&lt;3,"BAJO",IF((VLOOKUP(D336,'Tabla 2-3-4-5'!$B$10:$C$12,2,FALSE)*(VLOOKUP(E336,'Tabla 2-3-4-5'!$B$10:$C$12,2,FALSE)))&gt;5,"ALTO","MEDIO"))," ")</f>
        <v xml:space="preserve"> </v>
      </c>
      <c r="G336" s="105"/>
      <c r="H336" s="105"/>
      <c r="I336" s="105"/>
      <c r="J336" s="105"/>
      <c r="K336" s="105"/>
      <c r="L336" s="105"/>
      <c r="M336" s="105"/>
      <c r="N336" s="105"/>
      <c r="O336" s="104"/>
      <c r="P336" s="106"/>
      <c r="Q336" s="107"/>
    </row>
    <row r="337" spans="1:17" ht="35.25" customHeight="1" x14ac:dyDescent="0.3">
      <c r="A337" s="21" t="str">
        <f>'Matriz Nº1 Identificación'!A337</f>
        <v>37. 4</v>
      </c>
      <c r="B337" s="21" t="str">
        <f>IF('Matriz Nº3 Evaluación'!J337="Administrar",'Matriz Nº3 Evaluación'!B337,"No administrar")</f>
        <v>No administrar</v>
      </c>
      <c r="C337" s="105"/>
      <c r="D337" s="101"/>
      <c r="E337" s="101"/>
      <c r="F337" s="4" t="str">
        <f>IFERROR(+IF((VLOOKUP(D337,'Tabla 2-3-4-5'!$B$10:$C$12,2,FALSE)*(VLOOKUP(E337,'Tabla 2-3-4-5'!$B$10:$C$12,2,FALSE)))&lt;3,"BAJO",IF((VLOOKUP(D337,'Tabla 2-3-4-5'!$B$10:$C$12,2,FALSE)*(VLOOKUP(E337,'Tabla 2-3-4-5'!$B$10:$C$12,2,FALSE)))&gt;5,"ALTO","MEDIO"))," ")</f>
        <v xml:space="preserve"> </v>
      </c>
      <c r="G337" s="105"/>
      <c r="H337" s="105"/>
      <c r="I337" s="105"/>
      <c r="J337" s="105"/>
      <c r="K337" s="105"/>
      <c r="L337" s="105"/>
      <c r="M337" s="105"/>
      <c r="N337" s="105"/>
      <c r="O337" s="104"/>
      <c r="P337" s="106"/>
      <c r="Q337" s="107"/>
    </row>
    <row r="338" spans="1:17" ht="35.25" customHeight="1" x14ac:dyDescent="0.3">
      <c r="A338" s="21" t="str">
        <f>'Matriz Nº1 Identificación'!A338</f>
        <v>37. 5</v>
      </c>
      <c r="B338" s="21" t="str">
        <f>IF('Matriz Nº3 Evaluación'!J338="Administrar",'Matriz Nº3 Evaluación'!B338,"No administrar")</f>
        <v>No administrar</v>
      </c>
      <c r="C338" s="105"/>
      <c r="D338" s="101"/>
      <c r="E338" s="101"/>
      <c r="F338" s="4" t="str">
        <f>IFERROR(+IF((VLOOKUP(D338,'Tabla 2-3-4-5'!$B$10:$C$12,2,FALSE)*(VLOOKUP(E338,'Tabla 2-3-4-5'!$B$10:$C$12,2,FALSE)))&lt;3,"BAJO",IF((VLOOKUP(D338,'Tabla 2-3-4-5'!$B$10:$C$12,2,FALSE)*(VLOOKUP(E338,'Tabla 2-3-4-5'!$B$10:$C$12,2,FALSE)))&gt;5,"ALTO","MEDIO"))," ")</f>
        <v xml:space="preserve"> </v>
      </c>
      <c r="G338" s="105"/>
      <c r="H338" s="105"/>
      <c r="I338" s="105"/>
      <c r="J338" s="105"/>
      <c r="K338" s="105"/>
      <c r="L338" s="105"/>
      <c r="M338" s="105"/>
      <c r="N338" s="105"/>
      <c r="O338" s="104"/>
      <c r="P338" s="106"/>
      <c r="Q338" s="107"/>
    </row>
    <row r="339" spans="1:17" ht="35.25" customHeight="1" x14ac:dyDescent="0.3">
      <c r="A339" s="21" t="str">
        <f>'Matriz Nº1 Identificación'!A339</f>
        <v>37. 6</v>
      </c>
      <c r="B339" s="21" t="str">
        <f>IF('Matriz Nº3 Evaluación'!J339="Administrar",'Matriz Nº3 Evaluación'!B339,"No administrar")</f>
        <v>No administrar</v>
      </c>
      <c r="C339" s="105"/>
      <c r="D339" s="101"/>
      <c r="E339" s="101"/>
      <c r="F339" s="4" t="str">
        <f>IFERROR(+IF((VLOOKUP(D339,'Tabla 2-3-4-5'!$B$10:$C$12,2,FALSE)*(VLOOKUP(E339,'Tabla 2-3-4-5'!$B$10:$C$12,2,FALSE)))&lt;3,"BAJO",IF((VLOOKUP(D339,'Tabla 2-3-4-5'!$B$10:$C$12,2,FALSE)*(VLOOKUP(E339,'Tabla 2-3-4-5'!$B$10:$C$12,2,FALSE)))&gt;5,"ALTO","MEDIO"))," ")</f>
        <v xml:space="preserve"> </v>
      </c>
      <c r="G339" s="105"/>
      <c r="H339" s="105"/>
      <c r="I339" s="105"/>
      <c r="J339" s="105"/>
      <c r="K339" s="105"/>
      <c r="L339" s="105"/>
      <c r="M339" s="105"/>
      <c r="N339" s="105"/>
      <c r="O339" s="104"/>
      <c r="P339" s="106"/>
      <c r="Q339" s="107"/>
    </row>
    <row r="340" spans="1:17" ht="35.25" customHeight="1" thickBot="1" x14ac:dyDescent="0.35">
      <c r="A340" s="21" t="str">
        <f>'Matriz Nº1 Identificación'!A340</f>
        <v>37. 7</v>
      </c>
      <c r="B340" s="21" t="str">
        <f>IF('Matriz Nº3 Evaluación'!J340="Administrar",'Matriz Nº3 Evaluación'!B340,"No administrar")</f>
        <v>No administrar</v>
      </c>
      <c r="C340" s="105"/>
      <c r="D340" s="101"/>
      <c r="E340" s="101"/>
      <c r="F340" s="4" t="str">
        <f>IFERROR(+IF((VLOOKUP(D340,'Tabla 2-3-4-5'!$B$10:$C$12,2,FALSE)*(VLOOKUP(E340,'Tabla 2-3-4-5'!$B$10:$C$12,2,FALSE)))&lt;3,"BAJO",IF((VLOOKUP(D340,'Tabla 2-3-4-5'!$B$10:$C$12,2,FALSE)*(VLOOKUP(E340,'Tabla 2-3-4-5'!$B$10:$C$12,2,FALSE)))&gt;5,"ALTO","MEDIO"))," ")</f>
        <v xml:space="preserve"> </v>
      </c>
      <c r="G340" s="105"/>
      <c r="H340" s="105"/>
      <c r="I340" s="105"/>
      <c r="J340" s="105"/>
      <c r="K340" s="105"/>
      <c r="L340" s="105"/>
      <c r="M340" s="105"/>
      <c r="N340" s="105"/>
      <c r="O340" s="104"/>
      <c r="P340" s="106"/>
      <c r="Q340" s="107"/>
    </row>
    <row r="341" spans="1:17" ht="33" customHeight="1" thickBot="1" x14ac:dyDescent="0.35">
      <c r="A341" s="73" t="str">
        <f>'Matriz Nº1 Identificación'!A341</f>
        <v xml:space="preserve">Objetivo Estratégico: </v>
      </c>
      <c r="B341" s="377">
        <f>'Matriz Nº1 Identificación'!B341</f>
        <v>0</v>
      </c>
      <c r="C341" s="378"/>
      <c r="D341" s="378"/>
      <c r="E341" s="378"/>
      <c r="F341" s="378"/>
      <c r="G341" s="378"/>
      <c r="H341" s="378"/>
      <c r="I341" s="378"/>
      <c r="J341" s="378"/>
      <c r="K341" s="378"/>
      <c r="L341" s="378"/>
      <c r="M341" s="378"/>
      <c r="N341" s="378"/>
      <c r="O341" s="378"/>
      <c r="P341" s="378"/>
      <c r="Q341" s="379"/>
    </row>
    <row r="342" spans="1:17" ht="24.75" customHeight="1" x14ac:dyDescent="0.3">
      <c r="A342" s="76" t="str">
        <f>'Matriz Nº1 Identificación'!A342</f>
        <v>Objetivo táctico</v>
      </c>
      <c r="B342" s="418" t="str">
        <f>'Matriz Nº1 Identificación'!B342</f>
        <v xml:space="preserve">38. </v>
      </c>
      <c r="C342" s="419"/>
      <c r="D342" s="419"/>
      <c r="E342" s="419"/>
      <c r="F342" s="419"/>
      <c r="G342" s="419"/>
      <c r="H342" s="419"/>
      <c r="I342" s="419"/>
      <c r="J342" s="419"/>
      <c r="K342" s="419"/>
      <c r="L342" s="419"/>
      <c r="M342" s="419"/>
      <c r="N342" s="419"/>
      <c r="O342" s="419"/>
      <c r="P342" s="419"/>
      <c r="Q342" s="420"/>
    </row>
    <row r="343" spans="1:17" ht="27.75" customHeight="1" x14ac:dyDescent="0.3">
      <c r="A343" s="21" t="str">
        <f>'Matriz Nº1 Identificación'!A343</f>
        <v>38. 1</v>
      </c>
      <c r="B343" s="21" t="str">
        <f>IF('Matriz Nº3 Evaluación'!J343="Administrar",'Matriz Nº3 Evaluación'!B343,"No administrar")</f>
        <v>No administrar</v>
      </c>
      <c r="C343" s="105"/>
      <c r="D343" s="101"/>
      <c r="E343" s="101"/>
      <c r="F343" s="4" t="str">
        <f>IFERROR(+IF((VLOOKUP(D343,'Tabla 2-3-4-5'!$B$10:$C$12,2,FALSE)*(VLOOKUP(E343,'Tabla 2-3-4-5'!$B$10:$C$12,2,FALSE)))&lt;3,"BAJO",IF((VLOOKUP(D343,'Tabla 2-3-4-5'!$B$10:$C$12,2,FALSE)*(VLOOKUP(E343,'Tabla 2-3-4-5'!$B$10:$C$12,2,FALSE)))&gt;5,"ALTO","MEDIO"))," ")</f>
        <v xml:space="preserve"> </v>
      </c>
      <c r="G343" s="105"/>
      <c r="H343" s="105"/>
      <c r="I343" s="105"/>
      <c r="J343" s="105"/>
      <c r="K343" s="105"/>
      <c r="L343" s="105"/>
      <c r="M343" s="105"/>
      <c r="N343" s="105"/>
      <c r="O343" s="104"/>
      <c r="P343" s="106"/>
      <c r="Q343" s="107"/>
    </row>
    <row r="344" spans="1:17" ht="31.5" customHeight="1" x14ac:dyDescent="0.3">
      <c r="A344" s="21" t="str">
        <f>'Matriz Nº1 Identificación'!A344</f>
        <v>38. 2</v>
      </c>
      <c r="B344" s="21" t="str">
        <f>IF('Matriz Nº3 Evaluación'!J344="Administrar",'Matriz Nº3 Evaluación'!B344,"No administrar")</f>
        <v>No administrar</v>
      </c>
      <c r="C344" s="105"/>
      <c r="D344" s="101"/>
      <c r="E344" s="101"/>
      <c r="F344" s="4" t="str">
        <f>IFERROR(+IF((VLOOKUP(D344,'Tabla 2-3-4-5'!$B$10:$C$12,2,FALSE)*(VLOOKUP(E344,'Tabla 2-3-4-5'!$B$10:$C$12,2,FALSE)))&lt;3,"BAJO",IF((VLOOKUP(D344,'Tabla 2-3-4-5'!$B$10:$C$12,2,FALSE)*(VLOOKUP(E344,'Tabla 2-3-4-5'!$B$10:$C$12,2,FALSE)))&gt;5,"ALTO","MEDIO"))," ")</f>
        <v xml:space="preserve"> </v>
      </c>
      <c r="G344" s="105"/>
      <c r="H344" s="105"/>
      <c r="I344" s="105"/>
      <c r="J344" s="105"/>
      <c r="K344" s="105"/>
      <c r="L344" s="105"/>
      <c r="M344" s="105"/>
      <c r="N344" s="105"/>
      <c r="O344" s="104"/>
      <c r="P344" s="106"/>
      <c r="Q344" s="107"/>
    </row>
    <row r="345" spans="1:17" ht="29.25" customHeight="1" x14ac:dyDescent="0.3">
      <c r="A345" s="21" t="str">
        <f>'Matriz Nº1 Identificación'!A345</f>
        <v>38. 3</v>
      </c>
      <c r="B345" s="21" t="str">
        <f>IF('Matriz Nº3 Evaluación'!J345="Administrar",'Matriz Nº3 Evaluación'!B345,"No administrar")</f>
        <v>No administrar</v>
      </c>
      <c r="C345" s="105"/>
      <c r="D345" s="101"/>
      <c r="E345" s="101"/>
      <c r="F345" s="4" t="str">
        <f>IFERROR(+IF((VLOOKUP(D345,'Tabla 2-3-4-5'!$B$10:$C$12,2,FALSE)*(VLOOKUP(E345,'Tabla 2-3-4-5'!$B$10:$C$12,2,FALSE)))&lt;3,"BAJO",IF((VLOOKUP(D345,'Tabla 2-3-4-5'!$B$10:$C$12,2,FALSE)*(VLOOKUP(E345,'Tabla 2-3-4-5'!$B$10:$C$12,2,FALSE)))&gt;5,"ALTO","MEDIO"))," ")</f>
        <v xml:space="preserve"> </v>
      </c>
      <c r="G345" s="105"/>
      <c r="H345" s="105"/>
      <c r="I345" s="105"/>
      <c r="J345" s="105"/>
      <c r="K345" s="105"/>
      <c r="L345" s="105"/>
      <c r="M345" s="105"/>
      <c r="N345" s="105"/>
      <c r="O345" s="104"/>
      <c r="P345" s="106"/>
      <c r="Q345" s="107"/>
    </row>
    <row r="346" spans="1:17" ht="35.25" customHeight="1" x14ac:dyDescent="0.3">
      <c r="A346" s="21" t="str">
        <f>'Matriz Nº1 Identificación'!A346</f>
        <v>38. 4</v>
      </c>
      <c r="B346" s="21" t="str">
        <f>IF('Matriz Nº3 Evaluación'!J346="Administrar",'Matriz Nº3 Evaluación'!B346,"No administrar")</f>
        <v>No administrar</v>
      </c>
      <c r="C346" s="105"/>
      <c r="D346" s="101"/>
      <c r="E346" s="101"/>
      <c r="F346" s="4" t="str">
        <f>IFERROR(+IF((VLOOKUP(D346,'Tabla 2-3-4-5'!$B$10:$C$12,2,FALSE)*(VLOOKUP(E346,'Tabla 2-3-4-5'!$B$10:$C$12,2,FALSE)))&lt;3,"BAJO",IF((VLOOKUP(D346,'Tabla 2-3-4-5'!$B$10:$C$12,2,FALSE)*(VLOOKUP(E346,'Tabla 2-3-4-5'!$B$10:$C$12,2,FALSE)))&gt;5,"ALTO","MEDIO"))," ")</f>
        <v xml:space="preserve"> </v>
      </c>
      <c r="G346" s="105"/>
      <c r="H346" s="105"/>
      <c r="I346" s="105"/>
      <c r="J346" s="105"/>
      <c r="K346" s="105"/>
      <c r="L346" s="105"/>
      <c r="M346" s="105"/>
      <c r="N346" s="105"/>
      <c r="O346" s="104"/>
      <c r="P346" s="106"/>
      <c r="Q346" s="107"/>
    </row>
    <row r="347" spans="1:17" ht="35.25" customHeight="1" x14ac:dyDescent="0.3">
      <c r="A347" s="21" t="str">
        <f>'Matriz Nº1 Identificación'!A347</f>
        <v>38. 5</v>
      </c>
      <c r="B347" s="21" t="str">
        <f>IF('Matriz Nº3 Evaluación'!J347="Administrar",'Matriz Nº3 Evaluación'!B347,"No administrar")</f>
        <v>No administrar</v>
      </c>
      <c r="C347" s="105"/>
      <c r="D347" s="101"/>
      <c r="E347" s="101"/>
      <c r="F347" s="4" t="str">
        <f>IFERROR(+IF((VLOOKUP(D347,'Tabla 2-3-4-5'!$B$10:$C$12,2,FALSE)*(VLOOKUP(E347,'Tabla 2-3-4-5'!$B$10:$C$12,2,FALSE)))&lt;3,"BAJO",IF((VLOOKUP(D347,'Tabla 2-3-4-5'!$B$10:$C$12,2,FALSE)*(VLOOKUP(E347,'Tabla 2-3-4-5'!$B$10:$C$12,2,FALSE)))&gt;5,"ALTO","MEDIO"))," ")</f>
        <v xml:space="preserve"> </v>
      </c>
      <c r="G347" s="105"/>
      <c r="H347" s="105"/>
      <c r="I347" s="105"/>
      <c r="J347" s="105"/>
      <c r="K347" s="105"/>
      <c r="L347" s="105"/>
      <c r="M347" s="105"/>
      <c r="N347" s="105"/>
      <c r="O347" s="104"/>
      <c r="P347" s="106"/>
      <c r="Q347" s="107"/>
    </row>
    <row r="348" spans="1:17" ht="35.25" customHeight="1" x14ac:dyDescent="0.3">
      <c r="A348" s="21" t="str">
        <f>'Matriz Nº1 Identificación'!A348</f>
        <v>38. 6</v>
      </c>
      <c r="B348" s="21" t="str">
        <f>IF('Matriz Nº3 Evaluación'!J348="Administrar",'Matriz Nº3 Evaluación'!B348,"No administrar")</f>
        <v>No administrar</v>
      </c>
      <c r="C348" s="105"/>
      <c r="D348" s="101"/>
      <c r="E348" s="101"/>
      <c r="F348" s="4" t="str">
        <f>IFERROR(+IF((VLOOKUP(D348,'Tabla 2-3-4-5'!$B$10:$C$12,2,FALSE)*(VLOOKUP(E348,'Tabla 2-3-4-5'!$B$10:$C$12,2,FALSE)))&lt;3,"BAJO",IF((VLOOKUP(D348,'Tabla 2-3-4-5'!$B$10:$C$12,2,FALSE)*(VLOOKUP(E348,'Tabla 2-3-4-5'!$B$10:$C$12,2,FALSE)))&gt;5,"ALTO","MEDIO"))," ")</f>
        <v xml:space="preserve"> </v>
      </c>
      <c r="G348" s="105"/>
      <c r="H348" s="105"/>
      <c r="I348" s="105"/>
      <c r="J348" s="105"/>
      <c r="K348" s="105"/>
      <c r="L348" s="105"/>
      <c r="M348" s="105"/>
      <c r="N348" s="105"/>
      <c r="O348" s="104"/>
      <c r="P348" s="106"/>
      <c r="Q348" s="107"/>
    </row>
    <row r="349" spans="1:17" ht="35.25" customHeight="1" thickBot="1" x14ac:dyDescent="0.35">
      <c r="A349" s="21" t="str">
        <f>'Matriz Nº1 Identificación'!A349</f>
        <v>38. 7</v>
      </c>
      <c r="B349" s="21" t="str">
        <f>IF('Matriz Nº3 Evaluación'!J349="Administrar",'Matriz Nº3 Evaluación'!B349,"No administrar")</f>
        <v>No administrar</v>
      </c>
      <c r="C349" s="105"/>
      <c r="D349" s="101"/>
      <c r="E349" s="101"/>
      <c r="F349" s="4" t="str">
        <f>IFERROR(+IF((VLOOKUP(D349,'Tabla 2-3-4-5'!$B$10:$C$12,2,FALSE)*(VLOOKUP(E349,'Tabla 2-3-4-5'!$B$10:$C$12,2,FALSE)))&lt;3,"BAJO",IF((VLOOKUP(D349,'Tabla 2-3-4-5'!$B$10:$C$12,2,FALSE)*(VLOOKUP(E349,'Tabla 2-3-4-5'!$B$10:$C$12,2,FALSE)))&gt;5,"ALTO","MEDIO"))," ")</f>
        <v xml:space="preserve"> </v>
      </c>
      <c r="G349" s="105"/>
      <c r="H349" s="105"/>
      <c r="I349" s="105"/>
      <c r="J349" s="105"/>
      <c r="K349" s="105"/>
      <c r="L349" s="105"/>
      <c r="M349" s="105"/>
      <c r="N349" s="105"/>
      <c r="O349" s="104"/>
      <c r="P349" s="106"/>
      <c r="Q349" s="107"/>
    </row>
    <row r="350" spans="1:17" ht="33" customHeight="1" thickBot="1" x14ac:dyDescent="0.35">
      <c r="A350" s="73" t="str">
        <f>'Matriz Nº1 Identificación'!A350</f>
        <v xml:space="preserve">Objetivo Estratégico: </v>
      </c>
      <c r="B350" s="377">
        <f>'Matriz Nº1 Identificación'!B350</f>
        <v>0</v>
      </c>
      <c r="C350" s="378"/>
      <c r="D350" s="378"/>
      <c r="E350" s="378"/>
      <c r="F350" s="378"/>
      <c r="G350" s="378"/>
      <c r="H350" s="378"/>
      <c r="I350" s="378"/>
      <c r="J350" s="378"/>
      <c r="K350" s="378"/>
      <c r="L350" s="378"/>
      <c r="M350" s="378"/>
      <c r="N350" s="378"/>
      <c r="O350" s="378"/>
      <c r="P350" s="378"/>
      <c r="Q350" s="379"/>
    </row>
    <row r="351" spans="1:17" ht="24.75" customHeight="1" x14ac:dyDescent="0.3">
      <c r="A351" s="76" t="str">
        <f>'Matriz Nº1 Identificación'!A351</f>
        <v>Objetivo táctico</v>
      </c>
      <c r="B351" s="418" t="str">
        <f>'Matriz Nº1 Identificación'!B351</f>
        <v xml:space="preserve">39. </v>
      </c>
      <c r="C351" s="419"/>
      <c r="D351" s="419"/>
      <c r="E351" s="419"/>
      <c r="F351" s="419"/>
      <c r="G351" s="419"/>
      <c r="H351" s="419"/>
      <c r="I351" s="419"/>
      <c r="J351" s="419"/>
      <c r="K351" s="419"/>
      <c r="L351" s="419"/>
      <c r="M351" s="419"/>
      <c r="N351" s="419"/>
      <c r="O351" s="419"/>
      <c r="P351" s="419"/>
      <c r="Q351" s="420"/>
    </row>
    <row r="352" spans="1:17" ht="27.75" customHeight="1" x14ac:dyDescent="0.3">
      <c r="A352" s="21" t="str">
        <f>'Matriz Nº1 Identificación'!A352</f>
        <v>39. 1</v>
      </c>
      <c r="B352" s="21" t="str">
        <f>IF('Matriz Nº3 Evaluación'!J352="Administrar",'Matriz Nº3 Evaluación'!B352,"No administrar")</f>
        <v>No administrar</v>
      </c>
      <c r="C352" s="105"/>
      <c r="D352" s="101"/>
      <c r="E352" s="101"/>
      <c r="F352" s="4" t="str">
        <f>IFERROR(+IF((VLOOKUP(D352,'Tabla 2-3-4-5'!$B$10:$C$12,2,FALSE)*(VLOOKUP(E352,'Tabla 2-3-4-5'!$B$10:$C$12,2,FALSE)))&lt;3,"BAJO",IF((VLOOKUP(D352,'Tabla 2-3-4-5'!$B$10:$C$12,2,FALSE)*(VLOOKUP(E352,'Tabla 2-3-4-5'!$B$10:$C$12,2,FALSE)))&gt;5,"ALTO","MEDIO"))," ")</f>
        <v xml:space="preserve"> </v>
      </c>
      <c r="G352" s="105"/>
      <c r="H352" s="105"/>
      <c r="I352" s="105"/>
      <c r="J352" s="105"/>
      <c r="K352" s="105"/>
      <c r="L352" s="105"/>
      <c r="M352" s="105"/>
      <c r="N352" s="105"/>
      <c r="O352" s="104"/>
      <c r="P352" s="106"/>
      <c r="Q352" s="107"/>
    </row>
    <row r="353" spans="1:17" ht="31.5" customHeight="1" x14ac:dyDescent="0.3">
      <c r="A353" s="21" t="str">
        <f>'Matriz Nº1 Identificación'!A353</f>
        <v>39. 2</v>
      </c>
      <c r="B353" s="21" t="str">
        <f>IF('Matriz Nº3 Evaluación'!J353="Administrar",'Matriz Nº3 Evaluación'!B353,"No administrar")</f>
        <v>No administrar</v>
      </c>
      <c r="C353" s="105"/>
      <c r="D353" s="101"/>
      <c r="E353" s="101"/>
      <c r="F353" s="4" t="str">
        <f>IFERROR(+IF((VLOOKUP(D353,'Tabla 2-3-4-5'!$B$10:$C$12,2,FALSE)*(VLOOKUP(E353,'Tabla 2-3-4-5'!$B$10:$C$12,2,FALSE)))&lt;3,"BAJO",IF((VLOOKUP(D353,'Tabla 2-3-4-5'!$B$10:$C$12,2,FALSE)*(VLOOKUP(E353,'Tabla 2-3-4-5'!$B$10:$C$12,2,FALSE)))&gt;5,"ALTO","MEDIO"))," ")</f>
        <v xml:space="preserve"> </v>
      </c>
      <c r="G353" s="105"/>
      <c r="H353" s="105"/>
      <c r="I353" s="105"/>
      <c r="J353" s="105"/>
      <c r="K353" s="105"/>
      <c r="L353" s="105"/>
      <c r="M353" s="105"/>
      <c r="N353" s="105"/>
      <c r="O353" s="104"/>
      <c r="P353" s="106"/>
      <c r="Q353" s="107"/>
    </row>
    <row r="354" spans="1:17" ht="29.25" customHeight="1" x14ac:dyDescent="0.3">
      <c r="A354" s="21" t="str">
        <f>'Matriz Nº1 Identificación'!A354</f>
        <v>39. 3</v>
      </c>
      <c r="B354" s="21" t="str">
        <f>IF('Matriz Nº3 Evaluación'!J354="Administrar",'Matriz Nº3 Evaluación'!B354,"No administrar")</f>
        <v>No administrar</v>
      </c>
      <c r="C354" s="105"/>
      <c r="D354" s="101"/>
      <c r="E354" s="101"/>
      <c r="F354" s="4" t="str">
        <f>IFERROR(+IF((VLOOKUP(D354,'Tabla 2-3-4-5'!$B$10:$C$12,2,FALSE)*(VLOOKUP(E354,'Tabla 2-3-4-5'!$B$10:$C$12,2,FALSE)))&lt;3,"BAJO",IF((VLOOKUP(D354,'Tabla 2-3-4-5'!$B$10:$C$12,2,FALSE)*(VLOOKUP(E354,'Tabla 2-3-4-5'!$B$10:$C$12,2,FALSE)))&gt;5,"ALTO","MEDIO"))," ")</f>
        <v xml:space="preserve"> </v>
      </c>
      <c r="G354" s="105"/>
      <c r="H354" s="105"/>
      <c r="I354" s="105"/>
      <c r="J354" s="105"/>
      <c r="K354" s="105"/>
      <c r="L354" s="105"/>
      <c r="M354" s="105"/>
      <c r="N354" s="105"/>
      <c r="O354" s="104"/>
      <c r="P354" s="106"/>
      <c r="Q354" s="107"/>
    </row>
    <row r="355" spans="1:17" ht="35.25" customHeight="1" x14ac:dyDescent="0.3">
      <c r="A355" s="21" t="str">
        <f>'Matriz Nº1 Identificación'!A355</f>
        <v>39. 4</v>
      </c>
      <c r="B355" s="21" t="str">
        <f>IF('Matriz Nº3 Evaluación'!J355="Administrar",'Matriz Nº3 Evaluación'!B355,"No administrar")</f>
        <v>No administrar</v>
      </c>
      <c r="C355" s="105"/>
      <c r="D355" s="101"/>
      <c r="E355" s="101"/>
      <c r="F355" s="4" t="str">
        <f>IFERROR(+IF((VLOOKUP(D355,'Tabla 2-3-4-5'!$B$10:$C$12,2,FALSE)*(VLOOKUP(E355,'Tabla 2-3-4-5'!$B$10:$C$12,2,FALSE)))&lt;3,"BAJO",IF((VLOOKUP(D355,'Tabla 2-3-4-5'!$B$10:$C$12,2,FALSE)*(VLOOKUP(E355,'Tabla 2-3-4-5'!$B$10:$C$12,2,FALSE)))&gt;5,"ALTO","MEDIO"))," ")</f>
        <v xml:space="preserve"> </v>
      </c>
      <c r="G355" s="105"/>
      <c r="H355" s="105"/>
      <c r="I355" s="105"/>
      <c r="J355" s="105"/>
      <c r="K355" s="105"/>
      <c r="L355" s="105"/>
      <c r="M355" s="105"/>
      <c r="N355" s="105"/>
      <c r="O355" s="104"/>
      <c r="P355" s="106"/>
      <c r="Q355" s="107"/>
    </row>
    <row r="356" spans="1:17" ht="35.25" customHeight="1" x14ac:dyDescent="0.3">
      <c r="A356" s="21" t="str">
        <f>'Matriz Nº1 Identificación'!A356</f>
        <v>39. 5</v>
      </c>
      <c r="B356" s="21" t="str">
        <f>IF('Matriz Nº3 Evaluación'!J356="Administrar",'Matriz Nº3 Evaluación'!B356,"No administrar")</f>
        <v>No administrar</v>
      </c>
      <c r="C356" s="105"/>
      <c r="D356" s="101"/>
      <c r="E356" s="101"/>
      <c r="F356" s="4" t="str">
        <f>IFERROR(+IF((VLOOKUP(D356,'Tabla 2-3-4-5'!$B$10:$C$12,2,FALSE)*(VLOOKUP(E356,'Tabla 2-3-4-5'!$B$10:$C$12,2,FALSE)))&lt;3,"BAJO",IF((VLOOKUP(D356,'Tabla 2-3-4-5'!$B$10:$C$12,2,FALSE)*(VLOOKUP(E356,'Tabla 2-3-4-5'!$B$10:$C$12,2,FALSE)))&gt;5,"ALTO","MEDIO"))," ")</f>
        <v xml:space="preserve"> </v>
      </c>
      <c r="G356" s="105"/>
      <c r="H356" s="105"/>
      <c r="I356" s="105"/>
      <c r="J356" s="105"/>
      <c r="K356" s="105"/>
      <c r="L356" s="105"/>
      <c r="M356" s="105"/>
      <c r="N356" s="105"/>
      <c r="O356" s="104"/>
      <c r="P356" s="106"/>
      <c r="Q356" s="107"/>
    </row>
    <row r="357" spans="1:17" ht="35.25" customHeight="1" x14ac:dyDescent="0.3">
      <c r="A357" s="21" t="str">
        <f>'Matriz Nº1 Identificación'!A357</f>
        <v>39. 6</v>
      </c>
      <c r="B357" s="21" t="str">
        <f>IF('Matriz Nº3 Evaluación'!J357="Administrar",'Matriz Nº3 Evaluación'!B357,"No administrar")</f>
        <v>No administrar</v>
      </c>
      <c r="C357" s="105"/>
      <c r="D357" s="101"/>
      <c r="E357" s="101"/>
      <c r="F357" s="4" t="str">
        <f>IFERROR(+IF((VLOOKUP(D357,'Tabla 2-3-4-5'!$B$10:$C$12,2,FALSE)*(VLOOKUP(E357,'Tabla 2-3-4-5'!$B$10:$C$12,2,FALSE)))&lt;3,"BAJO",IF((VLOOKUP(D357,'Tabla 2-3-4-5'!$B$10:$C$12,2,FALSE)*(VLOOKUP(E357,'Tabla 2-3-4-5'!$B$10:$C$12,2,FALSE)))&gt;5,"ALTO","MEDIO"))," ")</f>
        <v xml:space="preserve"> </v>
      </c>
      <c r="G357" s="105"/>
      <c r="H357" s="105"/>
      <c r="I357" s="105"/>
      <c r="J357" s="105"/>
      <c r="K357" s="105"/>
      <c r="L357" s="105"/>
      <c r="M357" s="105"/>
      <c r="N357" s="105"/>
      <c r="O357" s="104"/>
      <c r="P357" s="106"/>
      <c r="Q357" s="107"/>
    </row>
    <row r="358" spans="1:17" ht="35.25" customHeight="1" thickBot="1" x14ac:dyDescent="0.35">
      <c r="A358" s="21" t="str">
        <f>'Matriz Nº1 Identificación'!A358</f>
        <v>39. 7</v>
      </c>
      <c r="B358" s="21" t="str">
        <f>IF('Matriz Nº3 Evaluación'!J358="Administrar",'Matriz Nº3 Evaluación'!B358,"No administrar")</f>
        <v>No administrar</v>
      </c>
      <c r="C358" s="105"/>
      <c r="D358" s="101"/>
      <c r="E358" s="101"/>
      <c r="F358" s="4" t="str">
        <f>IFERROR(+IF((VLOOKUP(D358,'Tabla 2-3-4-5'!$B$10:$C$12,2,FALSE)*(VLOOKUP(E358,'Tabla 2-3-4-5'!$B$10:$C$12,2,FALSE)))&lt;3,"BAJO",IF((VLOOKUP(D358,'Tabla 2-3-4-5'!$B$10:$C$12,2,FALSE)*(VLOOKUP(E358,'Tabla 2-3-4-5'!$B$10:$C$12,2,FALSE)))&gt;5,"ALTO","MEDIO"))," ")</f>
        <v xml:space="preserve"> </v>
      </c>
      <c r="G358" s="105"/>
      <c r="H358" s="105"/>
      <c r="I358" s="105"/>
      <c r="J358" s="105"/>
      <c r="K358" s="105"/>
      <c r="L358" s="105"/>
      <c r="M358" s="105"/>
      <c r="N358" s="105"/>
      <c r="O358" s="104"/>
      <c r="P358" s="106"/>
      <c r="Q358" s="107"/>
    </row>
    <row r="359" spans="1:17" ht="33" customHeight="1" thickBot="1" x14ac:dyDescent="0.35">
      <c r="A359" s="73" t="str">
        <f>'Matriz Nº1 Identificación'!A359</f>
        <v xml:space="preserve">Objetivo Estratégico: </v>
      </c>
      <c r="B359" s="377">
        <f>'Matriz Nº1 Identificación'!B359</f>
        <v>0</v>
      </c>
      <c r="C359" s="378"/>
      <c r="D359" s="378"/>
      <c r="E359" s="378"/>
      <c r="F359" s="378"/>
      <c r="G359" s="378"/>
      <c r="H359" s="378"/>
      <c r="I359" s="378"/>
      <c r="J359" s="378"/>
      <c r="K359" s="378"/>
      <c r="L359" s="378"/>
      <c r="M359" s="378"/>
      <c r="N359" s="378"/>
      <c r="O359" s="378"/>
      <c r="P359" s="378"/>
      <c r="Q359" s="379"/>
    </row>
    <row r="360" spans="1:17" ht="24.75" customHeight="1" x14ac:dyDescent="0.3">
      <c r="A360" s="76" t="str">
        <f>'Matriz Nº1 Identificación'!A360</f>
        <v>Objetivo táctico</v>
      </c>
      <c r="B360" s="418" t="str">
        <f>'Matriz Nº1 Identificación'!B360</f>
        <v xml:space="preserve">40. </v>
      </c>
      <c r="C360" s="419"/>
      <c r="D360" s="419"/>
      <c r="E360" s="419"/>
      <c r="F360" s="419"/>
      <c r="G360" s="419"/>
      <c r="H360" s="419"/>
      <c r="I360" s="419"/>
      <c r="J360" s="419"/>
      <c r="K360" s="419"/>
      <c r="L360" s="419"/>
      <c r="M360" s="419"/>
      <c r="N360" s="419"/>
      <c r="O360" s="419"/>
      <c r="P360" s="419"/>
      <c r="Q360" s="420"/>
    </row>
    <row r="361" spans="1:17" ht="27.75" customHeight="1" x14ac:dyDescent="0.3">
      <c r="A361" s="21" t="str">
        <f>'Matriz Nº1 Identificación'!A361</f>
        <v>40. 1</v>
      </c>
      <c r="B361" s="21" t="str">
        <f>IF('Matriz Nº3 Evaluación'!J361="Administrar",'Matriz Nº3 Evaluación'!B361,"No administrar")</f>
        <v>No administrar</v>
      </c>
      <c r="C361" s="105"/>
      <c r="D361" s="101"/>
      <c r="E361" s="101"/>
      <c r="F361" s="4" t="str">
        <f>IFERROR(+IF((VLOOKUP(D361,'Tabla 2-3-4-5'!$B$10:$C$12,2,FALSE)*(VLOOKUP(E361,'Tabla 2-3-4-5'!$B$10:$C$12,2,FALSE)))&lt;3,"BAJO",IF((VLOOKUP(D361,'Tabla 2-3-4-5'!$B$10:$C$12,2,FALSE)*(VLOOKUP(E361,'Tabla 2-3-4-5'!$B$10:$C$12,2,FALSE)))&gt;5,"ALTO","MEDIO"))," ")</f>
        <v xml:space="preserve"> </v>
      </c>
      <c r="G361" s="105"/>
      <c r="H361" s="105"/>
      <c r="I361" s="105"/>
      <c r="J361" s="105"/>
      <c r="K361" s="105"/>
      <c r="L361" s="105"/>
      <c r="M361" s="105"/>
      <c r="N361" s="105"/>
      <c r="O361" s="104"/>
      <c r="P361" s="106"/>
      <c r="Q361" s="107"/>
    </row>
    <row r="362" spans="1:17" ht="31.5" customHeight="1" x14ac:dyDescent="0.3">
      <c r="A362" s="21" t="str">
        <f>'Matriz Nº1 Identificación'!A362</f>
        <v>40. 2</v>
      </c>
      <c r="B362" s="21" t="str">
        <f>IF('Matriz Nº3 Evaluación'!J362="Administrar",'Matriz Nº3 Evaluación'!B362,"No administrar")</f>
        <v>No administrar</v>
      </c>
      <c r="C362" s="105"/>
      <c r="D362" s="101"/>
      <c r="E362" s="101"/>
      <c r="F362" s="4" t="str">
        <f>IFERROR(+IF((VLOOKUP(D362,'Tabla 2-3-4-5'!$B$10:$C$12,2,FALSE)*(VLOOKUP(E362,'Tabla 2-3-4-5'!$B$10:$C$12,2,FALSE)))&lt;3,"BAJO",IF((VLOOKUP(D362,'Tabla 2-3-4-5'!$B$10:$C$12,2,FALSE)*(VLOOKUP(E362,'Tabla 2-3-4-5'!$B$10:$C$12,2,FALSE)))&gt;5,"ALTO","MEDIO"))," ")</f>
        <v xml:space="preserve"> </v>
      </c>
      <c r="G362" s="105"/>
      <c r="H362" s="105"/>
      <c r="I362" s="105"/>
      <c r="J362" s="105"/>
      <c r="K362" s="105"/>
      <c r="L362" s="105"/>
      <c r="M362" s="105"/>
      <c r="N362" s="105"/>
      <c r="O362" s="104"/>
      <c r="P362" s="106"/>
      <c r="Q362" s="107"/>
    </row>
    <row r="363" spans="1:17" ht="29.25" customHeight="1" x14ac:dyDescent="0.3">
      <c r="A363" s="21" t="str">
        <f>'Matriz Nº1 Identificación'!A363</f>
        <v>40. 3</v>
      </c>
      <c r="B363" s="21" t="str">
        <f>IF('Matriz Nº3 Evaluación'!J363="Administrar",'Matriz Nº3 Evaluación'!B363,"No administrar")</f>
        <v>No administrar</v>
      </c>
      <c r="C363" s="105"/>
      <c r="D363" s="101"/>
      <c r="E363" s="101"/>
      <c r="F363" s="4" t="str">
        <f>IFERROR(+IF((VLOOKUP(D363,'Tabla 2-3-4-5'!$B$10:$C$12,2,FALSE)*(VLOOKUP(E363,'Tabla 2-3-4-5'!$B$10:$C$12,2,FALSE)))&lt;3,"BAJO",IF((VLOOKUP(D363,'Tabla 2-3-4-5'!$B$10:$C$12,2,FALSE)*(VLOOKUP(E363,'Tabla 2-3-4-5'!$B$10:$C$12,2,FALSE)))&gt;5,"ALTO","MEDIO"))," ")</f>
        <v xml:space="preserve"> </v>
      </c>
      <c r="G363" s="105"/>
      <c r="H363" s="105"/>
      <c r="I363" s="105"/>
      <c r="J363" s="105"/>
      <c r="K363" s="105"/>
      <c r="L363" s="105"/>
      <c r="M363" s="105"/>
      <c r="N363" s="105"/>
      <c r="O363" s="104"/>
      <c r="P363" s="106"/>
      <c r="Q363" s="107"/>
    </row>
    <row r="364" spans="1:17" ht="35.25" customHeight="1" x14ac:dyDescent="0.3">
      <c r="A364" s="21" t="str">
        <f>'Matriz Nº1 Identificación'!A364</f>
        <v>40. 4</v>
      </c>
      <c r="B364" s="21" t="str">
        <f>IF('Matriz Nº3 Evaluación'!J364="Administrar",'Matriz Nº3 Evaluación'!B364,"No administrar")</f>
        <v>No administrar</v>
      </c>
      <c r="C364" s="105"/>
      <c r="D364" s="101"/>
      <c r="E364" s="101"/>
      <c r="F364" s="4" t="str">
        <f>IFERROR(+IF((VLOOKUP(D364,'Tabla 2-3-4-5'!$B$10:$C$12,2,FALSE)*(VLOOKUP(E364,'Tabla 2-3-4-5'!$B$10:$C$12,2,FALSE)))&lt;3,"BAJO",IF((VLOOKUP(D364,'Tabla 2-3-4-5'!$B$10:$C$12,2,FALSE)*(VLOOKUP(E364,'Tabla 2-3-4-5'!$B$10:$C$12,2,FALSE)))&gt;5,"ALTO","MEDIO"))," ")</f>
        <v xml:space="preserve"> </v>
      </c>
      <c r="G364" s="105"/>
      <c r="H364" s="105"/>
      <c r="I364" s="105"/>
      <c r="J364" s="105"/>
      <c r="K364" s="105"/>
      <c r="L364" s="105"/>
      <c r="M364" s="105"/>
      <c r="N364" s="105"/>
      <c r="O364" s="104"/>
      <c r="P364" s="106"/>
      <c r="Q364" s="107"/>
    </row>
    <row r="365" spans="1:17" ht="35.25" customHeight="1" x14ac:dyDescent="0.3">
      <c r="A365" s="21" t="str">
        <f>'Matriz Nº1 Identificación'!A365</f>
        <v>40. 5</v>
      </c>
      <c r="B365" s="21" t="str">
        <f>IF('Matriz Nº3 Evaluación'!J365="Administrar",'Matriz Nº3 Evaluación'!B365,"No administrar")</f>
        <v>No administrar</v>
      </c>
      <c r="C365" s="105"/>
      <c r="D365" s="101"/>
      <c r="E365" s="101"/>
      <c r="F365" s="4" t="str">
        <f>IFERROR(+IF((VLOOKUP(D365,'Tabla 2-3-4-5'!$B$10:$C$12,2,FALSE)*(VLOOKUP(E365,'Tabla 2-3-4-5'!$B$10:$C$12,2,FALSE)))&lt;3,"BAJO",IF((VLOOKUP(D365,'Tabla 2-3-4-5'!$B$10:$C$12,2,FALSE)*(VLOOKUP(E365,'Tabla 2-3-4-5'!$B$10:$C$12,2,FALSE)))&gt;5,"ALTO","MEDIO"))," ")</f>
        <v xml:space="preserve"> </v>
      </c>
      <c r="G365" s="105"/>
      <c r="H365" s="105"/>
      <c r="I365" s="105"/>
      <c r="J365" s="105"/>
      <c r="K365" s="105"/>
      <c r="L365" s="105"/>
      <c r="M365" s="105"/>
      <c r="N365" s="105"/>
      <c r="O365" s="104"/>
      <c r="P365" s="106"/>
      <c r="Q365" s="107"/>
    </row>
    <row r="366" spans="1:17" ht="35.25" customHeight="1" x14ac:dyDescent="0.3">
      <c r="A366" s="21" t="str">
        <f>'Matriz Nº1 Identificación'!A366</f>
        <v>40. 6</v>
      </c>
      <c r="B366" s="21" t="str">
        <f>IF('Matriz Nº3 Evaluación'!J366="Administrar",'Matriz Nº3 Evaluación'!B366,"No administrar")</f>
        <v>No administrar</v>
      </c>
      <c r="C366" s="105"/>
      <c r="D366" s="101"/>
      <c r="E366" s="101"/>
      <c r="F366" s="4" t="str">
        <f>IFERROR(+IF((VLOOKUP(D366,'Tabla 2-3-4-5'!$B$10:$C$12,2,FALSE)*(VLOOKUP(E366,'Tabla 2-3-4-5'!$B$10:$C$12,2,FALSE)))&lt;3,"BAJO",IF((VLOOKUP(D366,'Tabla 2-3-4-5'!$B$10:$C$12,2,FALSE)*(VLOOKUP(E366,'Tabla 2-3-4-5'!$B$10:$C$12,2,FALSE)))&gt;5,"ALTO","MEDIO"))," ")</f>
        <v xml:space="preserve"> </v>
      </c>
      <c r="G366" s="105"/>
      <c r="H366" s="105"/>
      <c r="I366" s="105"/>
      <c r="J366" s="105"/>
      <c r="K366" s="105"/>
      <c r="L366" s="105"/>
      <c r="M366" s="105"/>
      <c r="N366" s="105"/>
      <c r="O366" s="104"/>
      <c r="P366" s="106"/>
      <c r="Q366" s="107"/>
    </row>
    <row r="367" spans="1:17" ht="35.25" customHeight="1" thickBot="1" x14ac:dyDescent="0.35">
      <c r="A367" s="21" t="str">
        <f>'Matriz Nº1 Identificación'!A367</f>
        <v>40. 7</v>
      </c>
      <c r="B367" s="21" t="str">
        <f>IF('Matriz Nº3 Evaluación'!J367="Administrar",'Matriz Nº3 Evaluación'!B367,"No administrar")</f>
        <v>No administrar</v>
      </c>
      <c r="C367" s="105"/>
      <c r="D367" s="101"/>
      <c r="E367" s="101"/>
      <c r="F367" s="4" t="str">
        <f>IFERROR(+IF((VLOOKUP(D367,'Tabla 2-3-4-5'!$B$10:$C$12,2,FALSE)*(VLOOKUP(E367,'Tabla 2-3-4-5'!$B$10:$C$12,2,FALSE)))&lt;3,"BAJO",IF((VLOOKUP(D367,'Tabla 2-3-4-5'!$B$10:$C$12,2,FALSE)*(VLOOKUP(E367,'Tabla 2-3-4-5'!$B$10:$C$12,2,FALSE)))&gt;5,"ALTO","MEDIO"))," ")</f>
        <v xml:space="preserve"> </v>
      </c>
      <c r="G367" s="105"/>
      <c r="H367" s="105"/>
      <c r="I367" s="105"/>
      <c r="J367" s="105"/>
      <c r="K367" s="105"/>
      <c r="L367" s="105"/>
      <c r="M367" s="105"/>
      <c r="N367" s="105"/>
      <c r="O367" s="104"/>
      <c r="P367" s="106"/>
      <c r="Q367" s="107"/>
    </row>
    <row r="368" spans="1:17" ht="33" customHeight="1" thickBot="1" x14ac:dyDescent="0.35">
      <c r="A368" s="73" t="str">
        <f>'Matriz Nº1 Identificación'!A368</f>
        <v xml:space="preserve">Objetivo Estratégico: </v>
      </c>
      <c r="B368" s="377">
        <f>'Matriz Nº1 Identificación'!B368</f>
        <v>0</v>
      </c>
      <c r="C368" s="378"/>
      <c r="D368" s="378"/>
      <c r="E368" s="378"/>
      <c r="F368" s="378"/>
      <c r="G368" s="378"/>
      <c r="H368" s="378"/>
      <c r="I368" s="378"/>
      <c r="J368" s="378"/>
      <c r="K368" s="378"/>
      <c r="L368" s="378"/>
      <c r="M368" s="378"/>
      <c r="N368" s="378"/>
      <c r="O368" s="378"/>
      <c r="P368" s="378"/>
      <c r="Q368" s="379"/>
    </row>
    <row r="369" spans="1:17" ht="24.75" customHeight="1" x14ac:dyDescent="0.3">
      <c r="A369" s="76" t="str">
        <f>'Matriz Nº1 Identificación'!A369</f>
        <v>Objetivo táctico</v>
      </c>
      <c r="B369" s="418" t="str">
        <f>'Matriz Nº1 Identificación'!B369</f>
        <v xml:space="preserve">41. </v>
      </c>
      <c r="C369" s="419"/>
      <c r="D369" s="419"/>
      <c r="E369" s="419"/>
      <c r="F369" s="419"/>
      <c r="G369" s="419"/>
      <c r="H369" s="419"/>
      <c r="I369" s="419"/>
      <c r="J369" s="419"/>
      <c r="K369" s="419"/>
      <c r="L369" s="419"/>
      <c r="M369" s="419"/>
      <c r="N369" s="419"/>
      <c r="O369" s="419"/>
      <c r="P369" s="419"/>
      <c r="Q369" s="420"/>
    </row>
    <row r="370" spans="1:17" ht="27.75" customHeight="1" x14ac:dyDescent="0.3">
      <c r="A370" s="21" t="str">
        <f>'Matriz Nº1 Identificación'!A370</f>
        <v>41. 1</v>
      </c>
      <c r="B370" s="21" t="str">
        <f>IF('Matriz Nº3 Evaluación'!J370="Administrar",'Matriz Nº3 Evaluación'!B370,"No administrar")</f>
        <v>No administrar</v>
      </c>
      <c r="C370" s="105"/>
      <c r="D370" s="101"/>
      <c r="E370" s="101"/>
      <c r="F370" s="4" t="str">
        <f>IFERROR(+IF((VLOOKUP(D370,'Tabla 2-3-4-5'!$B$10:$C$12,2,FALSE)*(VLOOKUP(E370,'Tabla 2-3-4-5'!$B$10:$C$12,2,FALSE)))&lt;3,"BAJO",IF((VLOOKUP(D370,'Tabla 2-3-4-5'!$B$10:$C$12,2,FALSE)*(VLOOKUP(E370,'Tabla 2-3-4-5'!$B$10:$C$12,2,FALSE)))&gt;5,"ALTO","MEDIO"))," ")</f>
        <v xml:space="preserve"> </v>
      </c>
      <c r="G370" s="105"/>
      <c r="H370" s="105"/>
      <c r="I370" s="105"/>
      <c r="J370" s="105"/>
      <c r="K370" s="105"/>
      <c r="L370" s="105"/>
      <c r="M370" s="105"/>
      <c r="N370" s="105"/>
      <c r="O370" s="104"/>
      <c r="P370" s="106"/>
      <c r="Q370" s="107"/>
    </row>
    <row r="371" spans="1:17" ht="31.5" customHeight="1" x14ac:dyDescent="0.3">
      <c r="A371" s="21" t="str">
        <f>'Matriz Nº1 Identificación'!A371</f>
        <v>41. 2</v>
      </c>
      <c r="B371" s="21" t="str">
        <f>IF('Matriz Nº3 Evaluación'!J371="Administrar",'Matriz Nº3 Evaluación'!B371,"No administrar")</f>
        <v>No administrar</v>
      </c>
      <c r="C371" s="105"/>
      <c r="D371" s="101"/>
      <c r="E371" s="101"/>
      <c r="F371" s="4" t="str">
        <f>IFERROR(+IF((VLOOKUP(D371,'Tabla 2-3-4-5'!$B$10:$C$12,2,FALSE)*(VLOOKUP(E371,'Tabla 2-3-4-5'!$B$10:$C$12,2,FALSE)))&lt;3,"BAJO",IF((VLOOKUP(D371,'Tabla 2-3-4-5'!$B$10:$C$12,2,FALSE)*(VLOOKUP(E371,'Tabla 2-3-4-5'!$B$10:$C$12,2,FALSE)))&gt;5,"ALTO","MEDIO"))," ")</f>
        <v xml:space="preserve"> </v>
      </c>
      <c r="G371" s="105"/>
      <c r="H371" s="105"/>
      <c r="I371" s="105"/>
      <c r="J371" s="105"/>
      <c r="K371" s="105"/>
      <c r="L371" s="105"/>
      <c r="M371" s="105"/>
      <c r="N371" s="105"/>
      <c r="O371" s="104"/>
      <c r="P371" s="106"/>
      <c r="Q371" s="107"/>
    </row>
    <row r="372" spans="1:17" ht="29.25" customHeight="1" x14ac:dyDescent="0.3">
      <c r="A372" s="21" t="str">
        <f>'Matriz Nº1 Identificación'!A372</f>
        <v>41. 3</v>
      </c>
      <c r="B372" s="21" t="str">
        <f>IF('Matriz Nº3 Evaluación'!J372="Administrar",'Matriz Nº3 Evaluación'!B372,"No administrar")</f>
        <v>No administrar</v>
      </c>
      <c r="C372" s="105"/>
      <c r="D372" s="101"/>
      <c r="E372" s="101"/>
      <c r="F372" s="4" t="str">
        <f>IFERROR(+IF((VLOOKUP(D372,'Tabla 2-3-4-5'!$B$10:$C$12,2,FALSE)*(VLOOKUP(E372,'Tabla 2-3-4-5'!$B$10:$C$12,2,FALSE)))&lt;3,"BAJO",IF((VLOOKUP(D372,'Tabla 2-3-4-5'!$B$10:$C$12,2,FALSE)*(VLOOKUP(E372,'Tabla 2-3-4-5'!$B$10:$C$12,2,FALSE)))&gt;5,"ALTO","MEDIO"))," ")</f>
        <v xml:space="preserve"> </v>
      </c>
      <c r="G372" s="105"/>
      <c r="H372" s="105"/>
      <c r="I372" s="105"/>
      <c r="J372" s="105"/>
      <c r="K372" s="105"/>
      <c r="L372" s="105"/>
      <c r="M372" s="105"/>
      <c r="N372" s="105"/>
      <c r="O372" s="104"/>
      <c r="P372" s="106"/>
      <c r="Q372" s="107"/>
    </row>
    <row r="373" spans="1:17" ht="35.25" customHeight="1" x14ac:dyDescent="0.3">
      <c r="A373" s="21" t="str">
        <f>'Matriz Nº1 Identificación'!A373</f>
        <v>41. 4</v>
      </c>
      <c r="B373" s="21" t="str">
        <f>IF('Matriz Nº3 Evaluación'!J373="Administrar",'Matriz Nº3 Evaluación'!B373,"No administrar")</f>
        <v>No administrar</v>
      </c>
      <c r="C373" s="105"/>
      <c r="D373" s="101"/>
      <c r="E373" s="101"/>
      <c r="F373" s="4" t="str">
        <f>IFERROR(+IF((VLOOKUP(D373,'Tabla 2-3-4-5'!$B$10:$C$12,2,FALSE)*(VLOOKUP(E373,'Tabla 2-3-4-5'!$B$10:$C$12,2,FALSE)))&lt;3,"BAJO",IF((VLOOKUP(D373,'Tabla 2-3-4-5'!$B$10:$C$12,2,FALSE)*(VLOOKUP(E373,'Tabla 2-3-4-5'!$B$10:$C$12,2,FALSE)))&gt;5,"ALTO","MEDIO"))," ")</f>
        <v xml:space="preserve"> </v>
      </c>
      <c r="G373" s="105"/>
      <c r="H373" s="105"/>
      <c r="I373" s="105"/>
      <c r="J373" s="105"/>
      <c r="K373" s="105"/>
      <c r="L373" s="105"/>
      <c r="M373" s="105"/>
      <c r="N373" s="105"/>
      <c r="O373" s="104"/>
      <c r="P373" s="106"/>
      <c r="Q373" s="107"/>
    </row>
    <row r="374" spans="1:17" ht="35.25" customHeight="1" x14ac:dyDescent="0.3">
      <c r="A374" s="21" t="str">
        <f>'Matriz Nº1 Identificación'!A374</f>
        <v>41. 5</v>
      </c>
      <c r="B374" s="21" t="str">
        <f>IF('Matriz Nº3 Evaluación'!J374="Administrar",'Matriz Nº3 Evaluación'!B374,"No administrar")</f>
        <v>No administrar</v>
      </c>
      <c r="C374" s="105"/>
      <c r="D374" s="101"/>
      <c r="E374" s="101"/>
      <c r="F374" s="4" t="str">
        <f>IFERROR(+IF((VLOOKUP(D374,'Tabla 2-3-4-5'!$B$10:$C$12,2,FALSE)*(VLOOKUP(E374,'Tabla 2-3-4-5'!$B$10:$C$12,2,FALSE)))&lt;3,"BAJO",IF((VLOOKUP(D374,'Tabla 2-3-4-5'!$B$10:$C$12,2,FALSE)*(VLOOKUP(E374,'Tabla 2-3-4-5'!$B$10:$C$12,2,FALSE)))&gt;5,"ALTO","MEDIO"))," ")</f>
        <v xml:space="preserve"> </v>
      </c>
      <c r="G374" s="105"/>
      <c r="H374" s="105"/>
      <c r="I374" s="105"/>
      <c r="J374" s="105"/>
      <c r="K374" s="105"/>
      <c r="L374" s="105"/>
      <c r="M374" s="105"/>
      <c r="N374" s="105"/>
      <c r="O374" s="104"/>
      <c r="P374" s="106"/>
      <c r="Q374" s="107"/>
    </row>
    <row r="375" spans="1:17" ht="35.25" customHeight="1" x14ac:dyDescent="0.3">
      <c r="A375" s="21" t="str">
        <f>'Matriz Nº1 Identificación'!A375</f>
        <v>41. 6</v>
      </c>
      <c r="B375" s="21" t="str">
        <f>IF('Matriz Nº3 Evaluación'!J375="Administrar",'Matriz Nº3 Evaluación'!B375,"No administrar")</f>
        <v>No administrar</v>
      </c>
      <c r="C375" s="105"/>
      <c r="D375" s="101"/>
      <c r="E375" s="101"/>
      <c r="F375" s="4" t="str">
        <f>IFERROR(+IF((VLOOKUP(D375,'Tabla 2-3-4-5'!$B$10:$C$12,2,FALSE)*(VLOOKUP(E375,'Tabla 2-3-4-5'!$B$10:$C$12,2,FALSE)))&lt;3,"BAJO",IF((VLOOKUP(D375,'Tabla 2-3-4-5'!$B$10:$C$12,2,FALSE)*(VLOOKUP(E375,'Tabla 2-3-4-5'!$B$10:$C$12,2,FALSE)))&gt;5,"ALTO","MEDIO"))," ")</f>
        <v xml:space="preserve"> </v>
      </c>
      <c r="G375" s="105"/>
      <c r="H375" s="105"/>
      <c r="I375" s="105"/>
      <c r="J375" s="105"/>
      <c r="K375" s="105"/>
      <c r="L375" s="105"/>
      <c r="M375" s="105"/>
      <c r="N375" s="105"/>
      <c r="O375" s="104"/>
      <c r="P375" s="106"/>
      <c r="Q375" s="107"/>
    </row>
    <row r="376" spans="1:17" ht="35.25" customHeight="1" thickBot="1" x14ac:dyDescent="0.35">
      <c r="A376" s="21" t="str">
        <f>'Matriz Nº1 Identificación'!A376</f>
        <v>41. 7</v>
      </c>
      <c r="B376" s="21" t="str">
        <f>IF('Matriz Nº3 Evaluación'!J376="Administrar",'Matriz Nº3 Evaluación'!B376,"No administrar")</f>
        <v>No administrar</v>
      </c>
      <c r="C376" s="105"/>
      <c r="D376" s="101"/>
      <c r="E376" s="101"/>
      <c r="F376" s="4" t="str">
        <f>IFERROR(+IF((VLOOKUP(D376,'Tabla 2-3-4-5'!$B$10:$C$12,2,FALSE)*(VLOOKUP(E376,'Tabla 2-3-4-5'!$B$10:$C$12,2,FALSE)))&lt;3,"BAJO",IF((VLOOKUP(D376,'Tabla 2-3-4-5'!$B$10:$C$12,2,FALSE)*(VLOOKUP(E376,'Tabla 2-3-4-5'!$B$10:$C$12,2,FALSE)))&gt;5,"ALTO","MEDIO"))," ")</f>
        <v xml:space="preserve"> </v>
      </c>
      <c r="G376" s="105"/>
      <c r="H376" s="105"/>
      <c r="I376" s="105"/>
      <c r="J376" s="105"/>
      <c r="K376" s="105"/>
      <c r="L376" s="105"/>
      <c r="M376" s="105"/>
      <c r="N376" s="105"/>
      <c r="O376" s="104"/>
      <c r="P376" s="106"/>
      <c r="Q376" s="107"/>
    </row>
    <row r="377" spans="1:17" ht="33" customHeight="1" thickBot="1" x14ac:dyDescent="0.35">
      <c r="A377" s="73" t="str">
        <f>'Matriz Nº1 Identificación'!A377</f>
        <v xml:space="preserve">Objetivo Estratégico: </v>
      </c>
      <c r="B377" s="377">
        <f>'Matriz Nº1 Identificación'!B377</f>
        <v>0</v>
      </c>
      <c r="C377" s="378"/>
      <c r="D377" s="378"/>
      <c r="E377" s="378"/>
      <c r="F377" s="378"/>
      <c r="G377" s="378"/>
      <c r="H377" s="378"/>
      <c r="I377" s="378"/>
      <c r="J377" s="378"/>
      <c r="K377" s="378"/>
      <c r="L377" s="378"/>
      <c r="M377" s="378"/>
      <c r="N377" s="378"/>
      <c r="O377" s="378"/>
      <c r="P377" s="378"/>
      <c r="Q377" s="379"/>
    </row>
    <row r="378" spans="1:17" ht="24.75" customHeight="1" x14ac:dyDescent="0.3">
      <c r="A378" s="76" t="str">
        <f>'Matriz Nº1 Identificación'!A378</f>
        <v>Objetivo táctico</v>
      </c>
      <c r="B378" s="418" t="str">
        <f>'Matriz Nº1 Identificación'!B378</f>
        <v xml:space="preserve">42. </v>
      </c>
      <c r="C378" s="419"/>
      <c r="D378" s="419"/>
      <c r="E378" s="419"/>
      <c r="F378" s="419"/>
      <c r="G378" s="419"/>
      <c r="H378" s="419"/>
      <c r="I378" s="419"/>
      <c r="J378" s="419"/>
      <c r="K378" s="419"/>
      <c r="L378" s="419"/>
      <c r="M378" s="419"/>
      <c r="N378" s="419"/>
      <c r="O378" s="419"/>
      <c r="P378" s="419"/>
      <c r="Q378" s="420"/>
    </row>
    <row r="379" spans="1:17" ht="27.75" customHeight="1" x14ac:dyDescent="0.3">
      <c r="A379" s="21" t="str">
        <f>'Matriz Nº1 Identificación'!A379</f>
        <v>42. 1</v>
      </c>
      <c r="B379" s="21" t="str">
        <f>IF('Matriz Nº3 Evaluación'!J379="Administrar",'Matriz Nº3 Evaluación'!B379,"No administrar")</f>
        <v>No administrar</v>
      </c>
      <c r="C379" s="105"/>
      <c r="D379" s="101"/>
      <c r="E379" s="101"/>
      <c r="F379" s="4" t="str">
        <f>IFERROR(+IF((VLOOKUP(D379,'Tabla 2-3-4-5'!$B$10:$C$12,2,FALSE)*(VLOOKUP(E379,'Tabla 2-3-4-5'!$B$10:$C$12,2,FALSE)))&lt;3,"BAJO",IF((VLOOKUP(D379,'Tabla 2-3-4-5'!$B$10:$C$12,2,FALSE)*(VLOOKUP(E379,'Tabla 2-3-4-5'!$B$10:$C$12,2,FALSE)))&gt;5,"ALTO","MEDIO"))," ")</f>
        <v xml:space="preserve"> </v>
      </c>
      <c r="G379" s="105"/>
      <c r="H379" s="105"/>
      <c r="I379" s="105"/>
      <c r="J379" s="105"/>
      <c r="K379" s="105"/>
      <c r="L379" s="105"/>
      <c r="M379" s="105"/>
      <c r="N379" s="105"/>
      <c r="O379" s="104"/>
      <c r="P379" s="106"/>
      <c r="Q379" s="107"/>
    </row>
    <row r="380" spans="1:17" ht="31.5" customHeight="1" x14ac:dyDescent="0.3">
      <c r="A380" s="21" t="str">
        <f>'Matriz Nº1 Identificación'!A380</f>
        <v>42. 2</v>
      </c>
      <c r="B380" s="21" t="str">
        <f>IF('Matriz Nº3 Evaluación'!J380="Administrar",'Matriz Nº3 Evaluación'!B380,"No administrar")</f>
        <v>No administrar</v>
      </c>
      <c r="C380" s="105"/>
      <c r="D380" s="101"/>
      <c r="E380" s="101"/>
      <c r="F380" s="4" t="str">
        <f>IFERROR(+IF((VLOOKUP(D380,'Tabla 2-3-4-5'!$B$10:$C$12,2,FALSE)*(VLOOKUP(E380,'Tabla 2-3-4-5'!$B$10:$C$12,2,FALSE)))&lt;3,"BAJO",IF((VLOOKUP(D380,'Tabla 2-3-4-5'!$B$10:$C$12,2,FALSE)*(VLOOKUP(E380,'Tabla 2-3-4-5'!$B$10:$C$12,2,FALSE)))&gt;5,"ALTO","MEDIO"))," ")</f>
        <v xml:space="preserve"> </v>
      </c>
      <c r="G380" s="105"/>
      <c r="H380" s="105"/>
      <c r="I380" s="105"/>
      <c r="J380" s="105"/>
      <c r="K380" s="105"/>
      <c r="L380" s="105"/>
      <c r="M380" s="105"/>
      <c r="N380" s="105"/>
      <c r="O380" s="104"/>
      <c r="P380" s="106"/>
      <c r="Q380" s="107"/>
    </row>
    <row r="381" spans="1:17" ht="29.25" customHeight="1" x14ac:dyDescent="0.3">
      <c r="A381" s="21" t="str">
        <f>'Matriz Nº1 Identificación'!A381</f>
        <v>42. 3</v>
      </c>
      <c r="B381" s="21" t="str">
        <f>IF('Matriz Nº3 Evaluación'!J381="Administrar",'Matriz Nº3 Evaluación'!B381,"No administrar")</f>
        <v>No administrar</v>
      </c>
      <c r="C381" s="105"/>
      <c r="D381" s="101"/>
      <c r="E381" s="101"/>
      <c r="F381" s="4" t="str">
        <f>IFERROR(+IF((VLOOKUP(D381,'Tabla 2-3-4-5'!$B$10:$C$12,2,FALSE)*(VLOOKUP(E381,'Tabla 2-3-4-5'!$B$10:$C$12,2,FALSE)))&lt;3,"BAJO",IF((VLOOKUP(D381,'Tabla 2-3-4-5'!$B$10:$C$12,2,FALSE)*(VLOOKUP(E381,'Tabla 2-3-4-5'!$B$10:$C$12,2,FALSE)))&gt;5,"ALTO","MEDIO"))," ")</f>
        <v xml:space="preserve"> </v>
      </c>
      <c r="G381" s="105"/>
      <c r="H381" s="105"/>
      <c r="I381" s="105"/>
      <c r="J381" s="105"/>
      <c r="K381" s="105"/>
      <c r="L381" s="105"/>
      <c r="M381" s="105"/>
      <c r="N381" s="105"/>
      <c r="O381" s="104"/>
      <c r="P381" s="106"/>
      <c r="Q381" s="107"/>
    </row>
    <row r="382" spans="1:17" ht="35.25" customHeight="1" x14ac:dyDescent="0.3">
      <c r="A382" s="21" t="str">
        <f>'Matriz Nº1 Identificación'!A382</f>
        <v>42. 4</v>
      </c>
      <c r="B382" s="21" t="str">
        <f>IF('Matriz Nº3 Evaluación'!J382="Administrar",'Matriz Nº3 Evaluación'!B382,"No administrar")</f>
        <v>No administrar</v>
      </c>
      <c r="C382" s="105"/>
      <c r="D382" s="101"/>
      <c r="E382" s="101"/>
      <c r="F382" s="4" t="str">
        <f>IFERROR(+IF((VLOOKUP(D382,'Tabla 2-3-4-5'!$B$10:$C$12,2,FALSE)*(VLOOKUP(E382,'Tabla 2-3-4-5'!$B$10:$C$12,2,FALSE)))&lt;3,"BAJO",IF((VLOOKUP(D382,'Tabla 2-3-4-5'!$B$10:$C$12,2,FALSE)*(VLOOKUP(E382,'Tabla 2-3-4-5'!$B$10:$C$12,2,FALSE)))&gt;5,"ALTO","MEDIO"))," ")</f>
        <v xml:space="preserve"> </v>
      </c>
      <c r="G382" s="105"/>
      <c r="H382" s="105"/>
      <c r="I382" s="105"/>
      <c r="J382" s="105"/>
      <c r="K382" s="105"/>
      <c r="L382" s="105"/>
      <c r="M382" s="105"/>
      <c r="N382" s="105"/>
      <c r="O382" s="104"/>
      <c r="P382" s="106"/>
      <c r="Q382" s="107"/>
    </row>
    <row r="383" spans="1:17" ht="35.25" customHeight="1" x14ac:dyDescent="0.3">
      <c r="A383" s="21" t="str">
        <f>'Matriz Nº1 Identificación'!A383</f>
        <v>42. 5</v>
      </c>
      <c r="B383" s="21" t="str">
        <f>IF('Matriz Nº3 Evaluación'!J383="Administrar",'Matriz Nº3 Evaluación'!B383,"No administrar")</f>
        <v>No administrar</v>
      </c>
      <c r="C383" s="105"/>
      <c r="D383" s="101"/>
      <c r="E383" s="101"/>
      <c r="F383" s="4" t="str">
        <f>IFERROR(+IF((VLOOKUP(D383,'Tabla 2-3-4-5'!$B$10:$C$12,2,FALSE)*(VLOOKUP(E383,'Tabla 2-3-4-5'!$B$10:$C$12,2,FALSE)))&lt;3,"BAJO",IF((VLOOKUP(D383,'Tabla 2-3-4-5'!$B$10:$C$12,2,FALSE)*(VLOOKUP(E383,'Tabla 2-3-4-5'!$B$10:$C$12,2,FALSE)))&gt;5,"ALTO","MEDIO"))," ")</f>
        <v xml:space="preserve"> </v>
      </c>
      <c r="G383" s="105"/>
      <c r="H383" s="105"/>
      <c r="I383" s="105"/>
      <c r="J383" s="105"/>
      <c r="K383" s="105"/>
      <c r="L383" s="105"/>
      <c r="M383" s="105"/>
      <c r="N383" s="105"/>
      <c r="O383" s="104"/>
      <c r="P383" s="106"/>
      <c r="Q383" s="107"/>
    </row>
    <row r="384" spans="1:17" ht="35.25" customHeight="1" x14ac:dyDescent="0.3">
      <c r="A384" s="21" t="str">
        <f>'Matriz Nº1 Identificación'!A384</f>
        <v>42. 6</v>
      </c>
      <c r="B384" s="21" t="str">
        <f>IF('Matriz Nº3 Evaluación'!J384="Administrar",'Matriz Nº3 Evaluación'!B384,"No administrar")</f>
        <v>No administrar</v>
      </c>
      <c r="C384" s="105"/>
      <c r="D384" s="101"/>
      <c r="E384" s="101"/>
      <c r="F384" s="4" t="str">
        <f>IFERROR(+IF((VLOOKUP(D384,'Tabla 2-3-4-5'!$B$10:$C$12,2,FALSE)*(VLOOKUP(E384,'Tabla 2-3-4-5'!$B$10:$C$12,2,FALSE)))&lt;3,"BAJO",IF((VLOOKUP(D384,'Tabla 2-3-4-5'!$B$10:$C$12,2,FALSE)*(VLOOKUP(E384,'Tabla 2-3-4-5'!$B$10:$C$12,2,FALSE)))&gt;5,"ALTO","MEDIO"))," ")</f>
        <v xml:space="preserve"> </v>
      </c>
      <c r="G384" s="105"/>
      <c r="H384" s="105"/>
      <c r="I384" s="105"/>
      <c r="J384" s="105"/>
      <c r="K384" s="105"/>
      <c r="L384" s="105"/>
      <c r="M384" s="105"/>
      <c r="N384" s="105"/>
      <c r="O384" s="104"/>
      <c r="P384" s="106"/>
      <c r="Q384" s="107"/>
    </row>
    <row r="385" spans="1:17" ht="35.25" customHeight="1" thickBot="1" x14ac:dyDescent="0.35">
      <c r="A385" s="21" t="str">
        <f>'Matriz Nº1 Identificación'!A385</f>
        <v>42. 7</v>
      </c>
      <c r="B385" s="21" t="str">
        <f>IF('Matriz Nº3 Evaluación'!J385="Administrar",'Matriz Nº3 Evaluación'!B385,"No administrar")</f>
        <v>No administrar</v>
      </c>
      <c r="C385" s="105"/>
      <c r="D385" s="101"/>
      <c r="E385" s="101"/>
      <c r="F385" s="4" t="str">
        <f>IFERROR(+IF((VLOOKUP(D385,'Tabla 2-3-4-5'!$B$10:$C$12,2,FALSE)*(VLOOKUP(E385,'Tabla 2-3-4-5'!$B$10:$C$12,2,FALSE)))&lt;3,"BAJO",IF((VLOOKUP(D385,'Tabla 2-3-4-5'!$B$10:$C$12,2,FALSE)*(VLOOKUP(E385,'Tabla 2-3-4-5'!$B$10:$C$12,2,FALSE)))&gt;5,"ALTO","MEDIO"))," ")</f>
        <v xml:space="preserve"> </v>
      </c>
      <c r="G385" s="105"/>
      <c r="H385" s="105"/>
      <c r="I385" s="105"/>
      <c r="J385" s="105"/>
      <c r="K385" s="105"/>
      <c r="L385" s="105"/>
      <c r="M385" s="105"/>
      <c r="N385" s="105"/>
      <c r="O385" s="104"/>
      <c r="P385" s="106"/>
      <c r="Q385" s="107"/>
    </row>
    <row r="386" spans="1:17" ht="33" customHeight="1" thickBot="1" x14ac:dyDescent="0.35">
      <c r="A386" s="73" t="str">
        <f>'Matriz Nº1 Identificación'!A386</f>
        <v xml:space="preserve">Objetivo Estratégico: </v>
      </c>
      <c r="B386" s="377">
        <f>'Matriz Nº1 Identificación'!B386</f>
        <v>0</v>
      </c>
      <c r="C386" s="378"/>
      <c r="D386" s="378"/>
      <c r="E386" s="378"/>
      <c r="F386" s="378"/>
      <c r="G386" s="378"/>
      <c r="H386" s="378"/>
      <c r="I386" s="378"/>
      <c r="J386" s="378"/>
      <c r="K386" s="378"/>
      <c r="L386" s="378"/>
      <c r="M386" s="378"/>
      <c r="N386" s="378"/>
      <c r="O386" s="378"/>
      <c r="P386" s="378"/>
      <c r="Q386" s="379"/>
    </row>
    <row r="387" spans="1:17" ht="24.75" customHeight="1" x14ac:dyDescent="0.3">
      <c r="A387" s="76" t="str">
        <f>'Matriz Nº1 Identificación'!A387</f>
        <v>Objetivo táctico</v>
      </c>
      <c r="B387" s="418" t="str">
        <f>'Matriz Nº1 Identificación'!B387</f>
        <v xml:space="preserve">43. </v>
      </c>
      <c r="C387" s="419"/>
      <c r="D387" s="419"/>
      <c r="E387" s="419"/>
      <c r="F387" s="419"/>
      <c r="G387" s="419"/>
      <c r="H387" s="419"/>
      <c r="I387" s="419"/>
      <c r="J387" s="419"/>
      <c r="K387" s="419"/>
      <c r="L387" s="419"/>
      <c r="M387" s="419"/>
      <c r="N387" s="419"/>
      <c r="O387" s="419"/>
      <c r="P387" s="419"/>
      <c r="Q387" s="420"/>
    </row>
    <row r="388" spans="1:17" ht="27.75" customHeight="1" x14ac:dyDescent="0.3">
      <c r="A388" s="21" t="str">
        <f>'Matriz Nº1 Identificación'!A388</f>
        <v>43. 1</v>
      </c>
      <c r="B388" s="21" t="str">
        <f>IF('Matriz Nº3 Evaluación'!J388="Administrar",'Matriz Nº3 Evaluación'!B388,"No administrar")</f>
        <v>No administrar</v>
      </c>
      <c r="C388" s="105"/>
      <c r="D388" s="101"/>
      <c r="E388" s="101"/>
      <c r="F388" s="4" t="str">
        <f>IFERROR(+IF((VLOOKUP(D388,'Tabla 2-3-4-5'!$B$10:$C$12,2,FALSE)*(VLOOKUP(E388,'Tabla 2-3-4-5'!$B$10:$C$12,2,FALSE)))&lt;3,"BAJO",IF((VLOOKUP(D388,'Tabla 2-3-4-5'!$B$10:$C$12,2,FALSE)*(VLOOKUP(E388,'Tabla 2-3-4-5'!$B$10:$C$12,2,FALSE)))&gt;5,"ALTO","MEDIO"))," ")</f>
        <v xml:space="preserve"> </v>
      </c>
      <c r="G388" s="105"/>
      <c r="H388" s="105"/>
      <c r="I388" s="105"/>
      <c r="J388" s="105"/>
      <c r="K388" s="105"/>
      <c r="L388" s="105"/>
      <c r="M388" s="105"/>
      <c r="N388" s="105"/>
      <c r="O388" s="104"/>
      <c r="P388" s="106"/>
      <c r="Q388" s="107"/>
    </row>
    <row r="389" spans="1:17" ht="31.5" customHeight="1" x14ac:dyDescent="0.3">
      <c r="A389" s="21" t="str">
        <f>'Matriz Nº1 Identificación'!A389</f>
        <v>43. 2</v>
      </c>
      <c r="B389" s="21" t="str">
        <f>IF('Matriz Nº3 Evaluación'!J389="Administrar",'Matriz Nº3 Evaluación'!B389,"No administrar")</f>
        <v>No administrar</v>
      </c>
      <c r="C389" s="105"/>
      <c r="D389" s="101"/>
      <c r="E389" s="101"/>
      <c r="F389" s="4" t="str">
        <f>IFERROR(+IF((VLOOKUP(D389,'Tabla 2-3-4-5'!$B$10:$C$12,2,FALSE)*(VLOOKUP(E389,'Tabla 2-3-4-5'!$B$10:$C$12,2,FALSE)))&lt;3,"BAJO",IF((VLOOKUP(D389,'Tabla 2-3-4-5'!$B$10:$C$12,2,FALSE)*(VLOOKUP(E389,'Tabla 2-3-4-5'!$B$10:$C$12,2,FALSE)))&gt;5,"ALTO","MEDIO"))," ")</f>
        <v xml:space="preserve"> </v>
      </c>
      <c r="G389" s="105"/>
      <c r="H389" s="105"/>
      <c r="I389" s="105"/>
      <c r="J389" s="105"/>
      <c r="K389" s="105"/>
      <c r="L389" s="105"/>
      <c r="M389" s="105"/>
      <c r="N389" s="105"/>
      <c r="O389" s="104"/>
      <c r="P389" s="106"/>
      <c r="Q389" s="107"/>
    </row>
    <row r="390" spans="1:17" ht="29.25" customHeight="1" x14ac:dyDescent="0.3">
      <c r="A390" s="21" t="str">
        <f>'Matriz Nº1 Identificación'!A390</f>
        <v>43. 3</v>
      </c>
      <c r="B390" s="21" t="str">
        <f>IF('Matriz Nº3 Evaluación'!J390="Administrar",'Matriz Nº3 Evaluación'!B390,"No administrar")</f>
        <v>No administrar</v>
      </c>
      <c r="C390" s="105"/>
      <c r="D390" s="101"/>
      <c r="E390" s="101"/>
      <c r="F390" s="4" t="str">
        <f>IFERROR(+IF((VLOOKUP(D390,'Tabla 2-3-4-5'!$B$10:$C$12,2,FALSE)*(VLOOKUP(E390,'Tabla 2-3-4-5'!$B$10:$C$12,2,FALSE)))&lt;3,"BAJO",IF((VLOOKUP(D390,'Tabla 2-3-4-5'!$B$10:$C$12,2,FALSE)*(VLOOKUP(E390,'Tabla 2-3-4-5'!$B$10:$C$12,2,FALSE)))&gt;5,"ALTO","MEDIO"))," ")</f>
        <v xml:space="preserve"> </v>
      </c>
      <c r="G390" s="105"/>
      <c r="H390" s="105"/>
      <c r="I390" s="105"/>
      <c r="J390" s="105"/>
      <c r="K390" s="105"/>
      <c r="L390" s="105"/>
      <c r="M390" s="105"/>
      <c r="N390" s="105"/>
      <c r="O390" s="104"/>
      <c r="P390" s="106"/>
      <c r="Q390" s="107"/>
    </row>
    <row r="391" spans="1:17" ht="35.25" customHeight="1" x14ac:dyDescent="0.3">
      <c r="A391" s="21" t="str">
        <f>'Matriz Nº1 Identificación'!A391</f>
        <v>43. 4</v>
      </c>
      <c r="B391" s="21" t="str">
        <f>IF('Matriz Nº3 Evaluación'!J391="Administrar",'Matriz Nº3 Evaluación'!B391,"No administrar")</f>
        <v>No administrar</v>
      </c>
      <c r="C391" s="105"/>
      <c r="D391" s="101"/>
      <c r="E391" s="101"/>
      <c r="F391" s="4" t="str">
        <f>IFERROR(+IF((VLOOKUP(D391,'Tabla 2-3-4-5'!$B$10:$C$12,2,FALSE)*(VLOOKUP(E391,'Tabla 2-3-4-5'!$B$10:$C$12,2,FALSE)))&lt;3,"BAJO",IF((VLOOKUP(D391,'Tabla 2-3-4-5'!$B$10:$C$12,2,FALSE)*(VLOOKUP(E391,'Tabla 2-3-4-5'!$B$10:$C$12,2,FALSE)))&gt;5,"ALTO","MEDIO"))," ")</f>
        <v xml:space="preserve"> </v>
      </c>
      <c r="G391" s="105"/>
      <c r="H391" s="105"/>
      <c r="I391" s="105"/>
      <c r="J391" s="105"/>
      <c r="K391" s="105"/>
      <c r="L391" s="105"/>
      <c r="M391" s="105"/>
      <c r="N391" s="105"/>
      <c r="O391" s="104"/>
      <c r="P391" s="106"/>
      <c r="Q391" s="107"/>
    </row>
    <row r="392" spans="1:17" ht="35.25" customHeight="1" x14ac:dyDescent="0.3">
      <c r="A392" s="21" t="str">
        <f>'Matriz Nº1 Identificación'!A392</f>
        <v>43. 5</v>
      </c>
      <c r="B392" s="21" t="str">
        <f>IF('Matriz Nº3 Evaluación'!J392="Administrar",'Matriz Nº3 Evaluación'!B392,"No administrar")</f>
        <v>No administrar</v>
      </c>
      <c r="C392" s="105"/>
      <c r="D392" s="101"/>
      <c r="E392" s="101"/>
      <c r="F392" s="4" t="str">
        <f>IFERROR(+IF((VLOOKUP(D392,'Tabla 2-3-4-5'!$B$10:$C$12,2,FALSE)*(VLOOKUP(E392,'Tabla 2-3-4-5'!$B$10:$C$12,2,FALSE)))&lt;3,"BAJO",IF((VLOOKUP(D392,'Tabla 2-3-4-5'!$B$10:$C$12,2,FALSE)*(VLOOKUP(E392,'Tabla 2-3-4-5'!$B$10:$C$12,2,FALSE)))&gt;5,"ALTO","MEDIO"))," ")</f>
        <v xml:space="preserve"> </v>
      </c>
      <c r="G392" s="105"/>
      <c r="H392" s="105"/>
      <c r="I392" s="105"/>
      <c r="J392" s="105"/>
      <c r="K392" s="105"/>
      <c r="L392" s="105"/>
      <c r="M392" s="105"/>
      <c r="N392" s="105"/>
      <c r="O392" s="104"/>
      <c r="P392" s="106"/>
      <c r="Q392" s="107"/>
    </row>
    <row r="393" spans="1:17" ht="35.25" customHeight="1" x14ac:dyDescent="0.3">
      <c r="A393" s="21" t="str">
        <f>'Matriz Nº1 Identificación'!A393</f>
        <v>43. 6</v>
      </c>
      <c r="B393" s="21" t="str">
        <f>IF('Matriz Nº3 Evaluación'!J393="Administrar",'Matriz Nº3 Evaluación'!B393,"No administrar")</f>
        <v>No administrar</v>
      </c>
      <c r="C393" s="105"/>
      <c r="D393" s="101"/>
      <c r="E393" s="101"/>
      <c r="F393" s="4" t="str">
        <f>IFERROR(+IF((VLOOKUP(D393,'Tabla 2-3-4-5'!$B$10:$C$12,2,FALSE)*(VLOOKUP(E393,'Tabla 2-3-4-5'!$B$10:$C$12,2,FALSE)))&lt;3,"BAJO",IF((VLOOKUP(D393,'Tabla 2-3-4-5'!$B$10:$C$12,2,FALSE)*(VLOOKUP(E393,'Tabla 2-3-4-5'!$B$10:$C$12,2,FALSE)))&gt;5,"ALTO","MEDIO"))," ")</f>
        <v xml:space="preserve"> </v>
      </c>
      <c r="G393" s="105"/>
      <c r="H393" s="105"/>
      <c r="I393" s="105"/>
      <c r="J393" s="105"/>
      <c r="K393" s="105"/>
      <c r="L393" s="105"/>
      <c r="M393" s="105"/>
      <c r="N393" s="105"/>
      <c r="O393" s="104"/>
      <c r="P393" s="106"/>
      <c r="Q393" s="107"/>
    </row>
    <row r="394" spans="1:17" ht="35.25" customHeight="1" thickBot="1" x14ac:dyDescent="0.35">
      <c r="A394" s="21" t="str">
        <f>'Matriz Nº1 Identificación'!A394</f>
        <v>43. 7</v>
      </c>
      <c r="B394" s="21" t="str">
        <f>IF('Matriz Nº3 Evaluación'!J394="Administrar",'Matriz Nº3 Evaluación'!B394,"No administrar")</f>
        <v>No administrar</v>
      </c>
      <c r="C394" s="105"/>
      <c r="D394" s="101"/>
      <c r="E394" s="101"/>
      <c r="F394" s="4" t="str">
        <f>IFERROR(+IF((VLOOKUP(D394,'Tabla 2-3-4-5'!$B$10:$C$12,2,FALSE)*(VLOOKUP(E394,'Tabla 2-3-4-5'!$B$10:$C$12,2,FALSE)))&lt;3,"BAJO",IF((VLOOKUP(D394,'Tabla 2-3-4-5'!$B$10:$C$12,2,FALSE)*(VLOOKUP(E394,'Tabla 2-3-4-5'!$B$10:$C$12,2,FALSE)))&gt;5,"ALTO","MEDIO"))," ")</f>
        <v xml:space="preserve"> </v>
      </c>
      <c r="G394" s="105"/>
      <c r="H394" s="105"/>
      <c r="I394" s="105"/>
      <c r="J394" s="105"/>
      <c r="K394" s="105"/>
      <c r="L394" s="105"/>
      <c r="M394" s="105"/>
      <c r="N394" s="105"/>
      <c r="O394" s="104"/>
      <c r="P394" s="106"/>
      <c r="Q394" s="107"/>
    </row>
    <row r="395" spans="1:17" ht="33" customHeight="1" thickBot="1" x14ac:dyDescent="0.35">
      <c r="A395" s="73" t="str">
        <f>'Matriz Nº1 Identificación'!A395</f>
        <v xml:space="preserve">Objetivo Estratégico: </v>
      </c>
      <c r="B395" s="377">
        <f>'Matriz Nº1 Identificación'!B395</f>
        <v>0</v>
      </c>
      <c r="C395" s="378"/>
      <c r="D395" s="378"/>
      <c r="E395" s="378"/>
      <c r="F395" s="378"/>
      <c r="G395" s="378"/>
      <c r="H395" s="378"/>
      <c r="I395" s="378"/>
      <c r="J395" s="378"/>
      <c r="K395" s="378"/>
      <c r="L395" s="378"/>
      <c r="M395" s="378"/>
      <c r="N395" s="378"/>
      <c r="O395" s="378"/>
      <c r="P395" s="378"/>
      <c r="Q395" s="379"/>
    </row>
    <row r="396" spans="1:17" ht="24.75" customHeight="1" x14ac:dyDescent="0.3">
      <c r="A396" s="76" t="str">
        <f>'Matriz Nº1 Identificación'!A396</f>
        <v>Objetivo táctico</v>
      </c>
      <c r="B396" s="418" t="str">
        <f>'Matriz Nº1 Identificación'!B396</f>
        <v xml:space="preserve">44. </v>
      </c>
      <c r="C396" s="419"/>
      <c r="D396" s="419"/>
      <c r="E396" s="419"/>
      <c r="F396" s="419"/>
      <c r="G396" s="419"/>
      <c r="H396" s="419"/>
      <c r="I396" s="419"/>
      <c r="J396" s="419"/>
      <c r="K396" s="419"/>
      <c r="L396" s="419"/>
      <c r="M396" s="419"/>
      <c r="N396" s="419"/>
      <c r="O396" s="419"/>
      <c r="P396" s="419"/>
      <c r="Q396" s="420"/>
    </row>
    <row r="397" spans="1:17" ht="27.75" customHeight="1" x14ac:dyDescent="0.3">
      <c r="A397" s="21" t="str">
        <f>'Matriz Nº1 Identificación'!A397</f>
        <v>44. 1</v>
      </c>
      <c r="B397" s="21" t="str">
        <f>IF('Matriz Nº3 Evaluación'!J397="Administrar",'Matriz Nº3 Evaluación'!B397,"No administrar")</f>
        <v>No administrar</v>
      </c>
      <c r="C397" s="105"/>
      <c r="D397" s="101"/>
      <c r="E397" s="101"/>
      <c r="F397" s="4" t="str">
        <f>IFERROR(+IF((VLOOKUP(D397,'Tabla 2-3-4-5'!$B$10:$C$12,2,FALSE)*(VLOOKUP(E397,'Tabla 2-3-4-5'!$B$10:$C$12,2,FALSE)))&lt;3,"BAJO",IF((VLOOKUP(D397,'Tabla 2-3-4-5'!$B$10:$C$12,2,FALSE)*(VLOOKUP(E397,'Tabla 2-3-4-5'!$B$10:$C$12,2,FALSE)))&gt;5,"ALTO","MEDIO"))," ")</f>
        <v xml:space="preserve"> </v>
      </c>
      <c r="G397" s="105"/>
      <c r="H397" s="105"/>
      <c r="I397" s="105"/>
      <c r="J397" s="105"/>
      <c r="K397" s="105"/>
      <c r="L397" s="105"/>
      <c r="M397" s="105"/>
      <c r="N397" s="105"/>
      <c r="O397" s="104"/>
      <c r="P397" s="106"/>
      <c r="Q397" s="107"/>
    </row>
    <row r="398" spans="1:17" ht="31.5" customHeight="1" x14ac:dyDescent="0.3">
      <c r="A398" s="21" t="str">
        <f>'Matriz Nº1 Identificación'!A398</f>
        <v>44. 2</v>
      </c>
      <c r="B398" s="21" t="str">
        <f>IF('Matriz Nº3 Evaluación'!J398="Administrar",'Matriz Nº3 Evaluación'!B398,"No administrar")</f>
        <v>No administrar</v>
      </c>
      <c r="C398" s="105"/>
      <c r="D398" s="101"/>
      <c r="E398" s="101"/>
      <c r="F398" s="4" t="str">
        <f>IFERROR(+IF((VLOOKUP(D398,'Tabla 2-3-4-5'!$B$10:$C$12,2,FALSE)*(VLOOKUP(E398,'Tabla 2-3-4-5'!$B$10:$C$12,2,FALSE)))&lt;3,"BAJO",IF((VLOOKUP(D398,'Tabla 2-3-4-5'!$B$10:$C$12,2,FALSE)*(VLOOKUP(E398,'Tabla 2-3-4-5'!$B$10:$C$12,2,FALSE)))&gt;5,"ALTO","MEDIO"))," ")</f>
        <v xml:space="preserve"> </v>
      </c>
      <c r="G398" s="105"/>
      <c r="H398" s="105"/>
      <c r="I398" s="105"/>
      <c r="J398" s="105"/>
      <c r="K398" s="105"/>
      <c r="L398" s="105"/>
      <c r="M398" s="105"/>
      <c r="N398" s="105"/>
      <c r="O398" s="104"/>
      <c r="P398" s="106"/>
      <c r="Q398" s="107"/>
    </row>
    <row r="399" spans="1:17" ht="29.25" customHeight="1" x14ac:dyDescent="0.3">
      <c r="A399" s="21" t="str">
        <f>'Matriz Nº1 Identificación'!A399</f>
        <v>44. 3</v>
      </c>
      <c r="B399" s="21" t="str">
        <f>IF('Matriz Nº3 Evaluación'!J399="Administrar",'Matriz Nº3 Evaluación'!B399,"No administrar")</f>
        <v>No administrar</v>
      </c>
      <c r="C399" s="105"/>
      <c r="D399" s="101"/>
      <c r="E399" s="101"/>
      <c r="F399" s="4" t="str">
        <f>IFERROR(+IF((VLOOKUP(D399,'Tabla 2-3-4-5'!$B$10:$C$12,2,FALSE)*(VLOOKUP(E399,'Tabla 2-3-4-5'!$B$10:$C$12,2,FALSE)))&lt;3,"BAJO",IF((VLOOKUP(D399,'Tabla 2-3-4-5'!$B$10:$C$12,2,FALSE)*(VLOOKUP(E399,'Tabla 2-3-4-5'!$B$10:$C$12,2,FALSE)))&gt;5,"ALTO","MEDIO"))," ")</f>
        <v xml:space="preserve"> </v>
      </c>
      <c r="G399" s="105"/>
      <c r="H399" s="105"/>
      <c r="I399" s="105"/>
      <c r="J399" s="105"/>
      <c r="K399" s="105"/>
      <c r="L399" s="105"/>
      <c r="M399" s="105"/>
      <c r="N399" s="105"/>
      <c r="O399" s="104"/>
      <c r="P399" s="106"/>
      <c r="Q399" s="107"/>
    </row>
    <row r="400" spans="1:17" ht="35.25" customHeight="1" x14ac:dyDescent="0.3">
      <c r="A400" s="21" t="str">
        <f>'Matriz Nº1 Identificación'!A400</f>
        <v>44. 4</v>
      </c>
      <c r="B400" s="21" t="str">
        <f>IF('Matriz Nº3 Evaluación'!J400="Administrar",'Matriz Nº3 Evaluación'!B400,"No administrar")</f>
        <v>No administrar</v>
      </c>
      <c r="C400" s="105"/>
      <c r="D400" s="101"/>
      <c r="E400" s="101"/>
      <c r="F400" s="4" t="str">
        <f>IFERROR(+IF((VLOOKUP(D400,'Tabla 2-3-4-5'!$B$10:$C$12,2,FALSE)*(VLOOKUP(E400,'Tabla 2-3-4-5'!$B$10:$C$12,2,FALSE)))&lt;3,"BAJO",IF((VLOOKUP(D400,'Tabla 2-3-4-5'!$B$10:$C$12,2,FALSE)*(VLOOKUP(E400,'Tabla 2-3-4-5'!$B$10:$C$12,2,FALSE)))&gt;5,"ALTO","MEDIO"))," ")</f>
        <v xml:space="preserve"> </v>
      </c>
      <c r="G400" s="105"/>
      <c r="H400" s="105"/>
      <c r="I400" s="105"/>
      <c r="J400" s="105"/>
      <c r="K400" s="105"/>
      <c r="L400" s="105"/>
      <c r="M400" s="105"/>
      <c r="N400" s="105"/>
      <c r="O400" s="104"/>
      <c r="P400" s="106"/>
      <c r="Q400" s="107"/>
    </row>
    <row r="401" spans="1:17" ht="35.25" customHeight="1" x14ac:dyDescent="0.3">
      <c r="A401" s="21" t="str">
        <f>'Matriz Nº1 Identificación'!A401</f>
        <v>44. 5</v>
      </c>
      <c r="B401" s="21" t="str">
        <f>IF('Matriz Nº3 Evaluación'!J401="Administrar",'Matriz Nº3 Evaluación'!B401,"No administrar")</f>
        <v>No administrar</v>
      </c>
      <c r="C401" s="105"/>
      <c r="D401" s="101"/>
      <c r="E401" s="101"/>
      <c r="F401" s="4" t="str">
        <f>IFERROR(+IF((VLOOKUP(D401,'Tabla 2-3-4-5'!$B$10:$C$12,2,FALSE)*(VLOOKUP(E401,'Tabla 2-3-4-5'!$B$10:$C$12,2,FALSE)))&lt;3,"BAJO",IF((VLOOKUP(D401,'Tabla 2-3-4-5'!$B$10:$C$12,2,FALSE)*(VLOOKUP(E401,'Tabla 2-3-4-5'!$B$10:$C$12,2,FALSE)))&gt;5,"ALTO","MEDIO"))," ")</f>
        <v xml:space="preserve"> </v>
      </c>
      <c r="G401" s="105"/>
      <c r="H401" s="105"/>
      <c r="I401" s="105"/>
      <c r="J401" s="105"/>
      <c r="K401" s="105"/>
      <c r="L401" s="105"/>
      <c r="M401" s="105"/>
      <c r="N401" s="105"/>
      <c r="O401" s="104"/>
      <c r="P401" s="106"/>
      <c r="Q401" s="107"/>
    </row>
    <row r="402" spans="1:17" ht="35.25" customHeight="1" x14ac:dyDescent="0.3">
      <c r="A402" s="21" t="str">
        <f>'Matriz Nº1 Identificación'!A402</f>
        <v>44. 6</v>
      </c>
      <c r="B402" s="21" t="str">
        <f>IF('Matriz Nº3 Evaluación'!J402="Administrar",'Matriz Nº3 Evaluación'!B402,"No administrar")</f>
        <v>No administrar</v>
      </c>
      <c r="C402" s="105"/>
      <c r="D402" s="101"/>
      <c r="E402" s="101"/>
      <c r="F402" s="4" t="str">
        <f>IFERROR(+IF((VLOOKUP(D402,'Tabla 2-3-4-5'!$B$10:$C$12,2,FALSE)*(VLOOKUP(E402,'Tabla 2-3-4-5'!$B$10:$C$12,2,FALSE)))&lt;3,"BAJO",IF((VLOOKUP(D402,'Tabla 2-3-4-5'!$B$10:$C$12,2,FALSE)*(VLOOKUP(E402,'Tabla 2-3-4-5'!$B$10:$C$12,2,FALSE)))&gt;5,"ALTO","MEDIO"))," ")</f>
        <v xml:space="preserve"> </v>
      </c>
      <c r="G402" s="105"/>
      <c r="H402" s="105"/>
      <c r="I402" s="105"/>
      <c r="J402" s="105"/>
      <c r="K402" s="105"/>
      <c r="L402" s="105"/>
      <c r="M402" s="105"/>
      <c r="N402" s="105"/>
      <c r="O402" s="104"/>
      <c r="P402" s="106"/>
      <c r="Q402" s="107"/>
    </row>
    <row r="403" spans="1:17" ht="35.25" customHeight="1" thickBot="1" x14ac:dyDescent="0.35">
      <c r="A403" s="21" t="str">
        <f>'Matriz Nº1 Identificación'!A403</f>
        <v>44. 7</v>
      </c>
      <c r="B403" s="21" t="str">
        <f>IF('Matriz Nº3 Evaluación'!J403="Administrar",'Matriz Nº3 Evaluación'!B403,"No administrar")</f>
        <v>No administrar</v>
      </c>
      <c r="C403" s="105"/>
      <c r="D403" s="101"/>
      <c r="E403" s="101"/>
      <c r="F403" s="4" t="str">
        <f>IFERROR(+IF((VLOOKUP(D403,'Tabla 2-3-4-5'!$B$10:$C$12,2,FALSE)*(VLOOKUP(E403,'Tabla 2-3-4-5'!$B$10:$C$12,2,FALSE)))&lt;3,"BAJO",IF((VLOOKUP(D403,'Tabla 2-3-4-5'!$B$10:$C$12,2,FALSE)*(VLOOKUP(E403,'Tabla 2-3-4-5'!$B$10:$C$12,2,FALSE)))&gt;5,"ALTO","MEDIO"))," ")</f>
        <v xml:space="preserve"> </v>
      </c>
      <c r="G403" s="105"/>
      <c r="H403" s="105"/>
      <c r="I403" s="105"/>
      <c r="J403" s="105"/>
      <c r="K403" s="105"/>
      <c r="L403" s="105"/>
      <c r="M403" s="105"/>
      <c r="N403" s="105"/>
      <c r="O403" s="104"/>
      <c r="P403" s="106"/>
      <c r="Q403" s="107"/>
    </row>
    <row r="404" spans="1:17" ht="33" customHeight="1" thickBot="1" x14ac:dyDescent="0.35">
      <c r="A404" s="73" t="str">
        <f>'Matriz Nº1 Identificación'!A404</f>
        <v xml:space="preserve">Objetivo Estratégico: </v>
      </c>
      <c r="B404" s="377">
        <f>'Matriz Nº1 Identificación'!B404</f>
        <v>0</v>
      </c>
      <c r="C404" s="378"/>
      <c r="D404" s="378"/>
      <c r="E404" s="378"/>
      <c r="F404" s="378"/>
      <c r="G404" s="378"/>
      <c r="H404" s="378"/>
      <c r="I404" s="378"/>
      <c r="J404" s="378"/>
      <c r="K404" s="378"/>
      <c r="L404" s="378"/>
      <c r="M404" s="378"/>
      <c r="N404" s="378"/>
      <c r="O404" s="378"/>
      <c r="P404" s="378"/>
      <c r="Q404" s="379"/>
    </row>
    <row r="405" spans="1:17" ht="24.75" customHeight="1" x14ac:dyDescent="0.3">
      <c r="A405" s="76" t="str">
        <f>'Matriz Nº1 Identificación'!A405</f>
        <v>Objetivo táctico</v>
      </c>
      <c r="B405" s="418" t="str">
        <f>'Matriz Nº1 Identificación'!B405</f>
        <v xml:space="preserve">45. </v>
      </c>
      <c r="C405" s="419"/>
      <c r="D405" s="419"/>
      <c r="E405" s="419"/>
      <c r="F405" s="419"/>
      <c r="G405" s="419"/>
      <c r="H405" s="419"/>
      <c r="I405" s="419"/>
      <c r="J405" s="419"/>
      <c r="K405" s="419"/>
      <c r="L405" s="419"/>
      <c r="M405" s="419"/>
      <c r="N405" s="419"/>
      <c r="O405" s="419"/>
      <c r="P405" s="419"/>
      <c r="Q405" s="420"/>
    </row>
    <row r="406" spans="1:17" ht="27.75" customHeight="1" x14ac:dyDescent="0.3">
      <c r="A406" s="21" t="str">
        <f>'Matriz Nº1 Identificación'!A406</f>
        <v>45. 1</v>
      </c>
      <c r="B406" s="21" t="str">
        <f>IF('Matriz Nº3 Evaluación'!J406="Administrar",'Matriz Nº3 Evaluación'!B406,"No administrar")</f>
        <v>No administrar</v>
      </c>
      <c r="C406" s="105"/>
      <c r="D406" s="101"/>
      <c r="E406" s="101"/>
      <c r="F406" s="4" t="str">
        <f>IFERROR(+IF((VLOOKUP(D406,'Tabla 2-3-4-5'!$B$10:$C$12,2,FALSE)*(VLOOKUP(E406,'Tabla 2-3-4-5'!$B$10:$C$12,2,FALSE)))&lt;3,"BAJO",IF((VLOOKUP(D406,'Tabla 2-3-4-5'!$B$10:$C$12,2,FALSE)*(VLOOKUP(E406,'Tabla 2-3-4-5'!$B$10:$C$12,2,FALSE)))&gt;5,"ALTO","MEDIO"))," ")</f>
        <v xml:space="preserve"> </v>
      </c>
      <c r="G406" s="105"/>
      <c r="H406" s="105"/>
      <c r="I406" s="105"/>
      <c r="J406" s="105"/>
      <c r="K406" s="105"/>
      <c r="L406" s="105"/>
      <c r="M406" s="105"/>
      <c r="N406" s="105"/>
      <c r="O406" s="104"/>
      <c r="P406" s="106"/>
      <c r="Q406" s="107"/>
    </row>
    <row r="407" spans="1:17" ht="31.5" customHeight="1" x14ac:dyDescent="0.3">
      <c r="A407" s="21" t="str">
        <f>'Matriz Nº1 Identificación'!A407</f>
        <v>45. 2</v>
      </c>
      <c r="B407" s="21" t="str">
        <f>IF('Matriz Nº3 Evaluación'!J407="Administrar",'Matriz Nº3 Evaluación'!B407,"No administrar")</f>
        <v>No administrar</v>
      </c>
      <c r="C407" s="105"/>
      <c r="D407" s="101"/>
      <c r="E407" s="101"/>
      <c r="F407" s="4" t="str">
        <f>IFERROR(+IF((VLOOKUP(D407,'Tabla 2-3-4-5'!$B$10:$C$12,2,FALSE)*(VLOOKUP(E407,'Tabla 2-3-4-5'!$B$10:$C$12,2,FALSE)))&lt;3,"BAJO",IF((VLOOKUP(D407,'Tabla 2-3-4-5'!$B$10:$C$12,2,FALSE)*(VLOOKUP(E407,'Tabla 2-3-4-5'!$B$10:$C$12,2,FALSE)))&gt;5,"ALTO","MEDIO"))," ")</f>
        <v xml:space="preserve"> </v>
      </c>
      <c r="G407" s="105"/>
      <c r="H407" s="105"/>
      <c r="I407" s="105"/>
      <c r="J407" s="105"/>
      <c r="K407" s="105"/>
      <c r="L407" s="105"/>
      <c r="M407" s="105"/>
      <c r="N407" s="105"/>
      <c r="O407" s="104"/>
      <c r="P407" s="106"/>
      <c r="Q407" s="107"/>
    </row>
    <row r="408" spans="1:17" ht="29.25" customHeight="1" x14ac:dyDescent="0.3">
      <c r="A408" s="21" t="str">
        <f>'Matriz Nº1 Identificación'!A408</f>
        <v>45. 3</v>
      </c>
      <c r="B408" s="21" t="str">
        <f>IF('Matriz Nº3 Evaluación'!J408="Administrar",'Matriz Nº3 Evaluación'!B408,"No administrar")</f>
        <v>No administrar</v>
      </c>
      <c r="C408" s="105"/>
      <c r="D408" s="101"/>
      <c r="E408" s="101"/>
      <c r="F408" s="4" t="str">
        <f>IFERROR(+IF((VLOOKUP(D408,'Tabla 2-3-4-5'!$B$10:$C$12,2,FALSE)*(VLOOKUP(E408,'Tabla 2-3-4-5'!$B$10:$C$12,2,FALSE)))&lt;3,"BAJO",IF((VLOOKUP(D408,'Tabla 2-3-4-5'!$B$10:$C$12,2,FALSE)*(VLOOKUP(E408,'Tabla 2-3-4-5'!$B$10:$C$12,2,FALSE)))&gt;5,"ALTO","MEDIO"))," ")</f>
        <v xml:space="preserve"> </v>
      </c>
      <c r="G408" s="105"/>
      <c r="H408" s="105"/>
      <c r="I408" s="105"/>
      <c r="J408" s="105"/>
      <c r="K408" s="105"/>
      <c r="L408" s="105"/>
      <c r="M408" s="105"/>
      <c r="N408" s="105"/>
      <c r="O408" s="104"/>
      <c r="P408" s="106"/>
      <c r="Q408" s="107"/>
    </row>
    <row r="409" spans="1:17" ht="35.25" customHeight="1" x14ac:dyDescent="0.3">
      <c r="A409" s="21" t="str">
        <f>'Matriz Nº1 Identificación'!A409</f>
        <v>45. 4</v>
      </c>
      <c r="B409" s="21" t="str">
        <f>IF('Matriz Nº3 Evaluación'!J409="Administrar",'Matriz Nº3 Evaluación'!B409,"No administrar")</f>
        <v>No administrar</v>
      </c>
      <c r="C409" s="105"/>
      <c r="D409" s="101"/>
      <c r="E409" s="101"/>
      <c r="F409" s="4" t="str">
        <f>IFERROR(+IF((VLOOKUP(D409,'Tabla 2-3-4-5'!$B$10:$C$12,2,FALSE)*(VLOOKUP(E409,'Tabla 2-3-4-5'!$B$10:$C$12,2,FALSE)))&lt;3,"BAJO",IF((VLOOKUP(D409,'Tabla 2-3-4-5'!$B$10:$C$12,2,FALSE)*(VLOOKUP(E409,'Tabla 2-3-4-5'!$B$10:$C$12,2,FALSE)))&gt;5,"ALTO","MEDIO"))," ")</f>
        <v xml:space="preserve"> </v>
      </c>
      <c r="G409" s="105"/>
      <c r="H409" s="105"/>
      <c r="I409" s="105"/>
      <c r="J409" s="105"/>
      <c r="K409" s="105"/>
      <c r="L409" s="105"/>
      <c r="M409" s="105"/>
      <c r="N409" s="105"/>
      <c r="O409" s="104"/>
      <c r="P409" s="106"/>
      <c r="Q409" s="107"/>
    </row>
    <row r="410" spans="1:17" ht="35.25" customHeight="1" x14ac:dyDescent="0.3">
      <c r="A410" s="21" t="str">
        <f>'Matriz Nº1 Identificación'!A410</f>
        <v>45. 5</v>
      </c>
      <c r="B410" s="21" t="str">
        <f>IF('Matriz Nº3 Evaluación'!J410="Administrar",'Matriz Nº3 Evaluación'!B410,"No administrar")</f>
        <v>No administrar</v>
      </c>
      <c r="C410" s="105"/>
      <c r="D410" s="101"/>
      <c r="E410" s="101"/>
      <c r="F410" s="4" t="str">
        <f>IFERROR(+IF((VLOOKUP(D410,'Tabla 2-3-4-5'!$B$10:$C$12,2,FALSE)*(VLOOKUP(E410,'Tabla 2-3-4-5'!$B$10:$C$12,2,FALSE)))&lt;3,"BAJO",IF((VLOOKUP(D410,'Tabla 2-3-4-5'!$B$10:$C$12,2,FALSE)*(VLOOKUP(E410,'Tabla 2-3-4-5'!$B$10:$C$12,2,FALSE)))&gt;5,"ALTO","MEDIO"))," ")</f>
        <v xml:space="preserve"> </v>
      </c>
      <c r="G410" s="105"/>
      <c r="H410" s="105"/>
      <c r="I410" s="105"/>
      <c r="J410" s="105"/>
      <c r="K410" s="105"/>
      <c r="L410" s="105"/>
      <c r="M410" s="105"/>
      <c r="N410" s="105"/>
      <c r="O410" s="104"/>
      <c r="P410" s="106"/>
      <c r="Q410" s="107"/>
    </row>
    <row r="411" spans="1:17" ht="35.25" customHeight="1" x14ac:dyDescent="0.3">
      <c r="A411" s="21" t="str">
        <f>'Matriz Nº1 Identificación'!A411</f>
        <v>45. 6</v>
      </c>
      <c r="B411" s="21" t="str">
        <f>IF('Matriz Nº3 Evaluación'!J411="Administrar",'Matriz Nº3 Evaluación'!B411,"No administrar")</f>
        <v>No administrar</v>
      </c>
      <c r="C411" s="105"/>
      <c r="D411" s="101"/>
      <c r="E411" s="101"/>
      <c r="F411" s="4" t="str">
        <f>IFERROR(+IF((VLOOKUP(D411,'Tabla 2-3-4-5'!$B$10:$C$12,2,FALSE)*(VLOOKUP(E411,'Tabla 2-3-4-5'!$B$10:$C$12,2,FALSE)))&lt;3,"BAJO",IF((VLOOKUP(D411,'Tabla 2-3-4-5'!$B$10:$C$12,2,FALSE)*(VLOOKUP(E411,'Tabla 2-3-4-5'!$B$10:$C$12,2,FALSE)))&gt;5,"ALTO","MEDIO"))," ")</f>
        <v xml:space="preserve"> </v>
      </c>
      <c r="G411" s="105"/>
      <c r="H411" s="105"/>
      <c r="I411" s="105"/>
      <c r="J411" s="105"/>
      <c r="K411" s="105"/>
      <c r="L411" s="105"/>
      <c r="M411" s="105"/>
      <c r="N411" s="105"/>
      <c r="O411" s="104"/>
      <c r="P411" s="106"/>
      <c r="Q411" s="107"/>
    </row>
    <row r="412" spans="1:17" ht="35.25" customHeight="1" thickBot="1" x14ac:dyDescent="0.35">
      <c r="A412" s="21" t="str">
        <f>'Matriz Nº1 Identificación'!A412</f>
        <v>45. 7</v>
      </c>
      <c r="B412" s="21" t="str">
        <f>IF('Matriz Nº3 Evaluación'!J412="Administrar",'Matriz Nº3 Evaluación'!B412,"No administrar")</f>
        <v>No administrar</v>
      </c>
      <c r="C412" s="105"/>
      <c r="D412" s="101"/>
      <c r="E412" s="101"/>
      <c r="F412" s="4" t="str">
        <f>IFERROR(+IF((VLOOKUP(D412,'Tabla 2-3-4-5'!$B$10:$C$12,2,FALSE)*(VLOOKUP(E412,'Tabla 2-3-4-5'!$B$10:$C$12,2,FALSE)))&lt;3,"BAJO",IF((VLOOKUP(D412,'Tabla 2-3-4-5'!$B$10:$C$12,2,FALSE)*(VLOOKUP(E412,'Tabla 2-3-4-5'!$B$10:$C$12,2,FALSE)))&gt;5,"ALTO","MEDIO"))," ")</f>
        <v xml:space="preserve"> </v>
      </c>
      <c r="G412" s="105"/>
      <c r="H412" s="105"/>
      <c r="I412" s="105"/>
      <c r="J412" s="105"/>
      <c r="K412" s="105"/>
      <c r="L412" s="105"/>
      <c r="M412" s="105"/>
      <c r="N412" s="105"/>
      <c r="O412" s="104"/>
      <c r="P412" s="106"/>
      <c r="Q412" s="107"/>
    </row>
    <row r="413" spans="1:17" ht="33" customHeight="1" thickBot="1" x14ac:dyDescent="0.35">
      <c r="A413" s="73" t="str">
        <f>'Matriz Nº1 Identificación'!A413</f>
        <v xml:space="preserve">Objetivo Estratégico: </v>
      </c>
      <c r="B413" s="377">
        <f>'Matriz Nº1 Identificación'!B413</f>
        <v>0</v>
      </c>
      <c r="C413" s="378"/>
      <c r="D413" s="378"/>
      <c r="E413" s="378"/>
      <c r="F413" s="378"/>
      <c r="G413" s="378"/>
      <c r="H413" s="378"/>
      <c r="I413" s="378"/>
      <c r="J413" s="378"/>
      <c r="K413" s="378"/>
      <c r="L413" s="378"/>
      <c r="M413" s="378"/>
      <c r="N413" s="378"/>
      <c r="O413" s="378"/>
      <c r="P413" s="378"/>
      <c r="Q413" s="379"/>
    </row>
    <row r="414" spans="1:17" ht="24.75" customHeight="1" x14ac:dyDescent="0.3">
      <c r="A414" s="76" t="str">
        <f>'Matriz Nº1 Identificación'!A414</f>
        <v>Objetivo táctico</v>
      </c>
      <c r="B414" s="418" t="str">
        <f>'Matriz Nº1 Identificación'!B414</f>
        <v xml:space="preserve">46. </v>
      </c>
      <c r="C414" s="419"/>
      <c r="D414" s="419"/>
      <c r="E414" s="419"/>
      <c r="F414" s="419"/>
      <c r="G414" s="419"/>
      <c r="H414" s="419"/>
      <c r="I414" s="419"/>
      <c r="J414" s="419"/>
      <c r="K414" s="419"/>
      <c r="L414" s="419"/>
      <c r="M414" s="419"/>
      <c r="N414" s="419"/>
      <c r="O414" s="419"/>
      <c r="P414" s="419"/>
      <c r="Q414" s="420"/>
    </row>
    <row r="415" spans="1:17" ht="27.75" customHeight="1" x14ac:dyDescent="0.3">
      <c r="A415" s="21" t="str">
        <f>'Matriz Nº1 Identificación'!A415</f>
        <v>46. 1</v>
      </c>
      <c r="B415" s="21" t="str">
        <f>IF('Matriz Nº3 Evaluación'!J415="Administrar",'Matriz Nº3 Evaluación'!B415,"No administrar")</f>
        <v>No administrar</v>
      </c>
      <c r="C415" s="105"/>
      <c r="D415" s="101"/>
      <c r="E415" s="101"/>
      <c r="F415" s="4" t="str">
        <f>IFERROR(+IF((VLOOKUP(D415,'Tabla 2-3-4-5'!$B$10:$C$12,2,FALSE)*(VLOOKUP(E415,'Tabla 2-3-4-5'!$B$10:$C$12,2,FALSE)))&lt;3,"BAJO",IF((VLOOKUP(D415,'Tabla 2-3-4-5'!$B$10:$C$12,2,FALSE)*(VLOOKUP(E415,'Tabla 2-3-4-5'!$B$10:$C$12,2,FALSE)))&gt;5,"ALTO","MEDIO"))," ")</f>
        <v xml:space="preserve"> </v>
      </c>
      <c r="G415" s="105"/>
      <c r="H415" s="105"/>
      <c r="I415" s="105"/>
      <c r="J415" s="105"/>
      <c r="K415" s="105"/>
      <c r="L415" s="105"/>
      <c r="M415" s="105"/>
      <c r="N415" s="105"/>
      <c r="O415" s="104"/>
      <c r="P415" s="106"/>
      <c r="Q415" s="107"/>
    </row>
    <row r="416" spans="1:17" ht="31.5" customHeight="1" x14ac:dyDescent="0.3">
      <c r="A416" s="21" t="str">
        <f>'Matriz Nº1 Identificación'!A416</f>
        <v>46. 2</v>
      </c>
      <c r="B416" s="21" t="str">
        <f>IF('Matriz Nº3 Evaluación'!J416="Administrar",'Matriz Nº3 Evaluación'!B416,"No administrar")</f>
        <v>No administrar</v>
      </c>
      <c r="C416" s="105"/>
      <c r="D416" s="101"/>
      <c r="E416" s="101"/>
      <c r="F416" s="4" t="str">
        <f>IFERROR(+IF((VLOOKUP(D416,'Tabla 2-3-4-5'!$B$10:$C$12,2,FALSE)*(VLOOKUP(E416,'Tabla 2-3-4-5'!$B$10:$C$12,2,FALSE)))&lt;3,"BAJO",IF((VLOOKUP(D416,'Tabla 2-3-4-5'!$B$10:$C$12,2,FALSE)*(VLOOKUP(E416,'Tabla 2-3-4-5'!$B$10:$C$12,2,FALSE)))&gt;5,"ALTO","MEDIO"))," ")</f>
        <v xml:space="preserve"> </v>
      </c>
      <c r="G416" s="105"/>
      <c r="H416" s="105"/>
      <c r="I416" s="105"/>
      <c r="J416" s="105"/>
      <c r="K416" s="105"/>
      <c r="L416" s="105"/>
      <c r="M416" s="105"/>
      <c r="N416" s="105"/>
      <c r="O416" s="104"/>
      <c r="P416" s="106"/>
      <c r="Q416" s="107"/>
    </row>
    <row r="417" spans="1:17" ht="29.25" customHeight="1" x14ac:dyDescent="0.3">
      <c r="A417" s="21" t="str">
        <f>'Matriz Nº1 Identificación'!A417</f>
        <v>46. 3</v>
      </c>
      <c r="B417" s="21" t="str">
        <f>IF('Matriz Nº3 Evaluación'!J417="Administrar",'Matriz Nº3 Evaluación'!B417,"No administrar")</f>
        <v>No administrar</v>
      </c>
      <c r="C417" s="105"/>
      <c r="D417" s="101"/>
      <c r="E417" s="101"/>
      <c r="F417" s="4" t="str">
        <f>IFERROR(+IF((VLOOKUP(D417,'Tabla 2-3-4-5'!$B$10:$C$12,2,FALSE)*(VLOOKUP(E417,'Tabla 2-3-4-5'!$B$10:$C$12,2,FALSE)))&lt;3,"BAJO",IF((VLOOKUP(D417,'Tabla 2-3-4-5'!$B$10:$C$12,2,FALSE)*(VLOOKUP(E417,'Tabla 2-3-4-5'!$B$10:$C$12,2,FALSE)))&gt;5,"ALTO","MEDIO"))," ")</f>
        <v xml:space="preserve"> </v>
      </c>
      <c r="G417" s="105"/>
      <c r="H417" s="105"/>
      <c r="I417" s="105"/>
      <c r="J417" s="105"/>
      <c r="K417" s="105"/>
      <c r="L417" s="105"/>
      <c r="M417" s="105"/>
      <c r="N417" s="105"/>
      <c r="O417" s="104"/>
      <c r="P417" s="106"/>
      <c r="Q417" s="107"/>
    </row>
    <row r="418" spans="1:17" ht="35.25" customHeight="1" x14ac:dyDescent="0.3">
      <c r="A418" s="21" t="str">
        <f>'Matriz Nº1 Identificación'!A418</f>
        <v>46. 4</v>
      </c>
      <c r="B418" s="21" t="str">
        <f>IF('Matriz Nº3 Evaluación'!J418="Administrar",'Matriz Nº3 Evaluación'!B418,"No administrar")</f>
        <v>No administrar</v>
      </c>
      <c r="C418" s="105"/>
      <c r="D418" s="101"/>
      <c r="E418" s="101"/>
      <c r="F418" s="4" t="str">
        <f>IFERROR(+IF((VLOOKUP(D418,'Tabla 2-3-4-5'!$B$10:$C$12,2,FALSE)*(VLOOKUP(E418,'Tabla 2-3-4-5'!$B$10:$C$12,2,FALSE)))&lt;3,"BAJO",IF((VLOOKUP(D418,'Tabla 2-3-4-5'!$B$10:$C$12,2,FALSE)*(VLOOKUP(E418,'Tabla 2-3-4-5'!$B$10:$C$12,2,FALSE)))&gt;5,"ALTO","MEDIO"))," ")</f>
        <v xml:space="preserve"> </v>
      </c>
      <c r="G418" s="105"/>
      <c r="H418" s="105"/>
      <c r="I418" s="105"/>
      <c r="J418" s="105"/>
      <c r="K418" s="105"/>
      <c r="L418" s="105"/>
      <c r="M418" s="105"/>
      <c r="N418" s="105"/>
      <c r="O418" s="104"/>
      <c r="P418" s="106"/>
      <c r="Q418" s="107"/>
    </row>
    <row r="419" spans="1:17" ht="35.25" customHeight="1" x14ac:dyDescent="0.3">
      <c r="A419" s="21" t="str">
        <f>'Matriz Nº1 Identificación'!A419</f>
        <v>46. 5</v>
      </c>
      <c r="B419" s="21" t="str">
        <f>IF('Matriz Nº3 Evaluación'!J419="Administrar",'Matriz Nº3 Evaluación'!B419,"No administrar")</f>
        <v>No administrar</v>
      </c>
      <c r="C419" s="105"/>
      <c r="D419" s="101"/>
      <c r="E419" s="101"/>
      <c r="F419" s="4" t="str">
        <f>IFERROR(+IF((VLOOKUP(D419,'Tabla 2-3-4-5'!$B$10:$C$12,2,FALSE)*(VLOOKUP(E419,'Tabla 2-3-4-5'!$B$10:$C$12,2,FALSE)))&lt;3,"BAJO",IF((VLOOKUP(D419,'Tabla 2-3-4-5'!$B$10:$C$12,2,FALSE)*(VLOOKUP(E419,'Tabla 2-3-4-5'!$B$10:$C$12,2,FALSE)))&gt;5,"ALTO","MEDIO"))," ")</f>
        <v xml:space="preserve"> </v>
      </c>
      <c r="G419" s="105"/>
      <c r="H419" s="105"/>
      <c r="I419" s="105"/>
      <c r="J419" s="105"/>
      <c r="K419" s="105"/>
      <c r="L419" s="105"/>
      <c r="M419" s="105"/>
      <c r="N419" s="105"/>
      <c r="O419" s="104"/>
      <c r="P419" s="106"/>
      <c r="Q419" s="107"/>
    </row>
    <row r="420" spans="1:17" ht="35.25" customHeight="1" x14ac:dyDescent="0.3">
      <c r="A420" s="21" t="str">
        <f>'Matriz Nº1 Identificación'!A420</f>
        <v>46. 6</v>
      </c>
      <c r="B420" s="21" t="str">
        <f>IF('Matriz Nº3 Evaluación'!J420="Administrar",'Matriz Nº3 Evaluación'!B420,"No administrar")</f>
        <v>No administrar</v>
      </c>
      <c r="C420" s="105"/>
      <c r="D420" s="101"/>
      <c r="E420" s="101"/>
      <c r="F420" s="4" t="str">
        <f>IFERROR(+IF((VLOOKUP(D420,'Tabla 2-3-4-5'!$B$10:$C$12,2,FALSE)*(VLOOKUP(E420,'Tabla 2-3-4-5'!$B$10:$C$12,2,FALSE)))&lt;3,"BAJO",IF((VLOOKUP(D420,'Tabla 2-3-4-5'!$B$10:$C$12,2,FALSE)*(VLOOKUP(E420,'Tabla 2-3-4-5'!$B$10:$C$12,2,FALSE)))&gt;5,"ALTO","MEDIO"))," ")</f>
        <v xml:space="preserve"> </v>
      </c>
      <c r="G420" s="105"/>
      <c r="H420" s="105"/>
      <c r="I420" s="105"/>
      <c r="J420" s="105"/>
      <c r="K420" s="105"/>
      <c r="L420" s="105"/>
      <c r="M420" s="105"/>
      <c r="N420" s="105"/>
      <c r="O420" s="104"/>
      <c r="P420" s="106"/>
      <c r="Q420" s="107"/>
    </row>
    <row r="421" spans="1:17" ht="35.25" customHeight="1" thickBot="1" x14ac:dyDescent="0.35">
      <c r="A421" s="21" t="str">
        <f>'Matriz Nº1 Identificación'!A421</f>
        <v>46. 7</v>
      </c>
      <c r="B421" s="21" t="str">
        <f>IF('Matriz Nº3 Evaluación'!J421="Administrar",'Matriz Nº3 Evaluación'!B421,"No administrar")</f>
        <v>No administrar</v>
      </c>
      <c r="C421" s="105"/>
      <c r="D421" s="101"/>
      <c r="E421" s="101"/>
      <c r="F421" s="4" t="str">
        <f>IFERROR(+IF((VLOOKUP(D421,'Tabla 2-3-4-5'!$B$10:$C$12,2,FALSE)*(VLOOKUP(E421,'Tabla 2-3-4-5'!$B$10:$C$12,2,FALSE)))&lt;3,"BAJO",IF((VLOOKUP(D421,'Tabla 2-3-4-5'!$B$10:$C$12,2,FALSE)*(VLOOKUP(E421,'Tabla 2-3-4-5'!$B$10:$C$12,2,FALSE)))&gt;5,"ALTO","MEDIO"))," ")</f>
        <v xml:space="preserve"> </v>
      </c>
      <c r="G421" s="105"/>
      <c r="H421" s="105"/>
      <c r="I421" s="105"/>
      <c r="J421" s="105"/>
      <c r="K421" s="105"/>
      <c r="L421" s="105"/>
      <c r="M421" s="105"/>
      <c r="N421" s="105"/>
      <c r="O421" s="104"/>
      <c r="P421" s="106"/>
      <c r="Q421" s="107"/>
    </row>
    <row r="422" spans="1:17" ht="33" customHeight="1" thickBot="1" x14ac:dyDescent="0.35">
      <c r="A422" s="73" t="str">
        <f>'Matriz Nº1 Identificación'!A422</f>
        <v xml:space="preserve">Objetivo Estratégico: </v>
      </c>
      <c r="B422" s="377">
        <f>'Matriz Nº1 Identificación'!B422</f>
        <v>0</v>
      </c>
      <c r="C422" s="378"/>
      <c r="D422" s="378"/>
      <c r="E422" s="378"/>
      <c r="F422" s="378"/>
      <c r="G422" s="378"/>
      <c r="H422" s="378"/>
      <c r="I422" s="378"/>
      <c r="J422" s="378"/>
      <c r="K422" s="378"/>
      <c r="L422" s="378"/>
      <c r="M422" s="378"/>
      <c r="N422" s="378"/>
      <c r="O422" s="378"/>
      <c r="P422" s="378"/>
      <c r="Q422" s="379"/>
    </row>
    <row r="423" spans="1:17" ht="24.75" customHeight="1" x14ac:dyDescent="0.3">
      <c r="A423" s="76" t="str">
        <f>'Matriz Nº1 Identificación'!A423</f>
        <v>Objetivo táctico</v>
      </c>
      <c r="B423" s="418" t="str">
        <f>'Matriz Nº1 Identificación'!B423</f>
        <v xml:space="preserve">47. </v>
      </c>
      <c r="C423" s="419"/>
      <c r="D423" s="419"/>
      <c r="E423" s="419"/>
      <c r="F423" s="419"/>
      <c r="G423" s="419"/>
      <c r="H423" s="419"/>
      <c r="I423" s="419"/>
      <c r="J423" s="419"/>
      <c r="K423" s="419"/>
      <c r="L423" s="419"/>
      <c r="M423" s="419"/>
      <c r="N423" s="419"/>
      <c r="O423" s="419"/>
      <c r="P423" s="419"/>
      <c r="Q423" s="420"/>
    </row>
    <row r="424" spans="1:17" ht="27.75" customHeight="1" x14ac:dyDescent="0.3">
      <c r="A424" s="21" t="str">
        <f>'Matriz Nº1 Identificación'!A424</f>
        <v>47. 1</v>
      </c>
      <c r="B424" s="21" t="str">
        <f>IF('Matriz Nº3 Evaluación'!J424="Administrar",'Matriz Nº3 Evaluación'!B424,"No administrar")</f>
        <v>No administrar</v>
      </c>
      <c r="C424" s="105"/>
      <c r="D424" s="101"/>
      <c r="E424" s="101"/>
      <c r="F424" s="4" t="str">
        <f>IFERROR(+IF((VLOOKUP(D424,'Tabla 2-3-4-5'!$B$10:$C$12,2,FALSE)*(VLOOKUP(E424,'Tabla 2-3-4-5'!$B$10:$C$12,2,FALSE)))&lt;3,"BAJO",IF((VLOOKUP(D424,'Tabla 2-3-4-5'!$B$10:$C$12,2,FALSE)*(VLOOKUP(E424,'Tabla 2-3-4-5'!$B$10:$C$12,2,FALSE)))&gt;5,"ALTO","MEDIO"))," ")</f>
        <v xml:space="preserve"> </v>
      </c>
      <c r="G424" s="105"/>
      <c r="H424" s="105"/>
      <c r="I424" s="105"/>
      <c r="J424" s="105"/>
      <c r="K424" s="105"/>
      <c r="L424" s="105"/>
      <c r="M424" s="105"/>
      <c r="N424" s="105"/>
      <c r="O424" s="104"/>
      <c r="P424" s="106"/>
      <c r="Q424" s="107"/>
    </row>
    <row r="425" spans="1:17" ht="31.5" customHeight="1" x14ac:dyDescent="0.3">
      <c r="A425" s="21" t="str">
        <f>'Matriz Nº1 Identificación'!A425</f>
        <v>47. 2</v>
      </c>
      <c r="B425" s="21" t="str">
        <f>IF('Matriz Nº3 Evaluación'!J425="Administrar",'Matriz Nº3 Evaluación'!B425,"No administrar")</f>
        <v>No administrar</v>
      </c>
      <c r="C425" s="105"/>
      <c r="D425" s="101"/>
      <c r="E425" s="101"/>
      <c r="F425" s="4" t="str">
        <f>IFERROR(+IF((VLOOKUP(D425,'Tabla 2-3-4-5'!$B$10:$C$12,2,FALSE)*(VLOOKUP(E425,'Tabla 2-3-4-5'!$B$10:$C$12,2,FALSE)))&lt;3,"BAJO",IF((VLOOKUP(D425,'Tabla 2-3-4-5'!$B$10:$C$12,2,FALSE)*(VLOOKUP(E425,'Tabla 2-3-4-5'!$B$10:$C$12,2,FALSE)))&gt;5,"ALTO","MEDIO"))," ")</f>
        <v xml:space="preserve"> </v>
      </c>
      <c r="G425" s="105"/>
      <c r="H425" s="105"/>
      <c r="I425" s="105"/>
      <c r="J425" s="105"/>
      <c r="K425" s="105"/>
      <c r="L425" s="105"/>
      <c r="M425" s="105"/>
      <c r="N425" s="105"/>
      <c r="O425" s="104"/>
      <c r="P425" s="106"/>
      <c r="Q425" s="107"/>
    </row>
    <row r="426" spans="1:17" ht="29.25" customHeight="1" x14ac:dyDescent="0.3">
      <c r="A426" s="21" t="str">
        <f>'Matriz Nº1 Identificación'!A426</f>
        <v>47. 3</v>
      </c>
      <c r="B426" s="21" t="str">
        <f>IF('Matriz Nº3 Evaluación'!J426="Administrar",'Matriz Nº3 Evaluación'!B426,"No administrar")</f>
        <v>No administrar</v>
      </c>
      <c r="C426" s="105"/>
      <c r="D426" s="101"/>
      <c r="E426" s="101"/>
      <c r="F426" s="4" t="str">
        <f>IFERROR(+IF((VLOOKUP(D426,'Tabla 2-3-4-5'!$B$10:$C$12,2,FALSE)*(VLOOKUP(E426,'Tabla 2-3-4-5'!$B$10:$C$12,2,FALSE)))&lt;3,"BAJO",IF((VLOOKUP(D426,'Tabla 2-3-4-5'!$B$10:$C$12,2,FALSE)*(VLOOKUP(E426,'Tabla 2-3-4-5'!$B$10:$C$12,2,FALSE)))&gt;5,"ALTO","MEDIO"))," ")</f>
        <v xml:space="preserve"> </v>
      </c>
      <c r="G426" s="105"/>
      <c r="H426" s="105"/>
      <c r="I426" s="105"/>
      <c r="J426" s="105"/>
      <c r="K426" s="105"/>
      <c r="L426" s="105"/>
      <c r="M426" s="105"/>
      <c r="N426" s="105"/>
      <c r="O426" s="104"/>
      <c r="P426" s="106"/>
      <c r="Q426" s="107"/>
    </row>
    <row r="427" spans="1:17" ht="35.25" customHeight="1" x14ac:dyDescent="0.3">
      <c r="A427" s="21" t="str">
        <f>'Matriz Nº1 Identificación'!A427</f>
        <v>47. 4</v>
      </c>
      <c r="B427" s="21" t="str">
        <f>IF('Matriz Nº3 Evaluación'!J427="Administrar",'Matriz Nº3 Evaluación'!B427,"No administrar")</f>
        <v>No administrar</v>
      </c>
      <c r="C427" s="105"/>
      <c r="D427" s="101"/>
      <c r="E427" s="101"/>
      <c r="F427" s="4" t="str">
        <f>IFERROR(+IF((VLOOKUP(D427,'Tabla 2-3-4-5'!$B$10:$C$12,2,FALSE)*(VLOOKUP(E427,'Tabla 2-3-4-5'!$B$10:$C$12,2,FALSE)))&lt;3,"BAJO",IF((VLOOKUP(D427,'Tabla 2-3-4-5'!$B$10:$C$12,2,FALSE)*(VLOOKUP(E427,'Tabla 2-3-4-5'!$B$10:$C$12,2,FALSE)))&gt;5,"ALTO","MEDIO"))," ")</f>
        <v xml:space="preserve"> </v>
      </c>
      <c r="G427" s="105"/>
      <c r="H427" s="105"/>
      <c r="I427" s="105"/>
      <c r="J427" s="105"/>
      <c r="K427" s="105"/>
      <c r="L427" s="105"/>
      <c r="M427" s="105"/>
      <c r="N427" s="105"/>
      <c r="O427" s="104"/>
      <c r="P427" s="106"/>
      <c r="Q427" s="107"/>
    </row>
    <row r="428" spans="1:17" ht="35.25" customHeight="1" x14ac:dyDescent="0.3">
      <c r="A428" s="21" t="str">
        <f>'Matriz Nº1 Identificación'!A428</f>
        <v>47. 5</v>
      </c>
      <c r="B428" s="21" t="str">
        <f>IF('Matriz Nº3 Evaluación'!J428="Administrar",'Matriz Nº3 Evaluación'!B428,"No administrar")</f>
        <v>No administrar</v>
      </c>
      <c r="C428" s="105"/>
      <c r="D428" s="101"/>
      <c r="E428" s="101"/>
      <c r="F428" s="4" t="str">
        <f>IFERROR(+IF((VLOOKUP(D428,'Tabla 2-3-4-5'!$B$10:$C$12,2,FALSE)*(VLOOKUP(E428,'Tabla 2-3-4-5'!$B$10:$C$12,2,FALSE)))&lt;3,"BAJO",IF((VLOOKUP(D428,'Tabla 2-3-4-5'!$B$10:$C$12,2,FALSE)*(VLOOKUP(E428,'Tabla 2-3-4-5'!$B$10:$C$12,2,FALSE)))&gt;5,"ALTO","MEDIO"))," ")</f>
        <v xml:space="preserve"> </v>
      </c>
      <c r="G428" s="105"/>
      <c r="H428" s="105"/>
      <c r="I428" s="105"/>
      <c r="J428" s="105"/>
      <c r="K428" s="105"/>
      <c r="L428" s="105"/>
      <c r="M428" s="105"/>
      <c r="N428" s="105"/>
      <c r="O428" s="104"/>
      <c r="P428" s="106"/>
      <c r="Q428" s="107"/>
    </row>
    <row r="429" spans="1:17" ht="35.25" customHeight="1" x14ac:dyDescent="0.3">
      <c r="A429" s="21" t="str">
        <f>'Matriz Nº1 Identificación'!A429</f>
        <v>47. 6</v>
      </c>
      <c r="B429" s="21" t="str">
        <f>IF('Matriz Nº3 Evaluación'!J429="Administrar",'Matriz Nº3 Evaluación'!B429,"No administrar")</f>
        <v>No administrar</v>
      </c>
      <c r="C429" s="105"/>
      <c r="D429" s="101"/>
      <c r="E429" s="101"/>
      <c r="F429" s="4" t="str">
        <f>IFERROR(+IF((VLOOKUP(D429,'Tabla 2-3-4-5'!$B$10:$C$12,2,FALSE)*(VLOOKUP(E429,'Tabla 2-3-4-5'!$B$10:$C$12,2,FALSE)))&lt;3,"BAJO",IF((VLOOKUP(D429,'Tabla 2-3-4-5'!$B$10:$C$12,2,FALSE)*(VLOOKUP(E429,'Tabla 2-3-4-5'!$B$10:$C$12,2,FALSE)))&gt;5,"ALTO","MEDIO"))," ")</f>
        <v xml:space="preserve"> </v>
      </c>
      <c r="G429" s="105"/>
      <c r="H429" s="105"/>
      <c r="I429" s="105"/>
      <c r="J429" s="105"/>
      <c r="K429" s="105"/>
      <c r="L429" s="105"/>
      <c r="M429" s="105"/>
      <c r="N429" s="105"/>
      <c r="O429" s="104"/>
      <c r="P429" s="106"/>
      <c r="Q429" s="107"/>
    </row>
    <row r="430" spans="1:17" ht="35.25" customHeight="1" thickBot="1" x14ac:dyDescent="0.35">
      <c r="A430" s="21" t="str">
        <f>'Matriz Nº1 Identificación'!A430</f>
        <v>47. 7</v>
      </c>
      <c r="B430" s="21" t="str">
        <f>IF('Matriz Nº3 Evaluación'!J430="Administrar",'Matriz Nº3 Evaluación'!B430,"No administrar")</f>
        <v>No administrar</v>
      </c>
      <c r="C430" s="105"/>
      <c r="D430" s="101"/>
      <c r="E430" s="101"/>
      <c r="F430" s="4" t="str">
        <f>IFERROR(+IF((VLOOKUP(D430,'Tabla 2-3-4-5'!$B$10:$C$12,2,FALSE)*(VLOOKUP(E430,'Tabla 2-3-4-5'!$B$10:$C$12,2,FALSE)))&lt;3,"BAJO",IF((VLOOKUP(D430,'Tabla 2-3-4-5'!$B$10:$C$12,2,FALSE)*(VLOOKUP(E430,'Tabla 2-3-4-5'!$B$10:$C$12,2,FALSE)))&gt;5,"ALTO","MEDIO"))," ")</f>
        <v xml:space="preserve"> </v>
      </c>
      <c r="G430" s="105"/>
      <c r="H430" s="105"/>
      <c r="I430" s="105"/>
      <c r="J430" s="105"/>
      <c r="K430" s="105"/>
      <c r="L430" s="105"/>
      <c r="M430" s="105"/>
      <c r="N430" s="105"/>
      <c r="O430" s="104"/>
      <c r="P430" s="106"/>
      <c r="Q430" s="107"/>
    </row>
    <row r="431" spans="1:17" ht="33" customHeight="1" thickBot="1" x14ac:dyDescent="0.35">
      <c r="A431" s="73" t="str">
        <f>'Matriz Nº1 Identificación'!A431</f>
        <v xml:space="preserve">Objetivo Estratégico: </v>
      </c>
      <c r="B431" s="377">
        <f>'Matriz Nº1 Identificación'!B431</f>
        <v>0</v>
      </c>
      <c r="C431" s="378"/>
      <c r="D431" s="378"/>
      <c r="E431" s="378"/>
      <c r="F431" s="378"/>
      <c r="G431" s="378"/>
      <c r="H431" s="378"/>
      <c r="I431" s="378"/>
      <c r="J431" s="378"/>
      <c r="K431" s="378"/>
      <c r="L431" s="378"/>
      <c r="M431" s="378"/>
      <c r="N431" s="378"/>
      <c r="O431" s="378"/>
      <c r="P431" s="378"/>
      <c r="Q431" s="379"/>
    </row>
    <row r="432" spans="1:17" ht="24.75" customHeight="1" x14ac:dyDescent="0.3">
      <c r="A432" s="76" t="str">
        <f>'Matriz Nº1 Identificación'!A432</f>
        <v>Objetivo táctico</v>
      </c>
      <c r="B432" s="418" t="str">
        <f>'Matriz Nº1 Identificación'!B432</f>
        <v xml:space="preserve">48. </v>
      </c>
      <c r="C432" s="419"/>
      <c r="D432" s="419"/>
      <c r="E432" s="419"/>
      <c r="F432" s="419"/>
      <c r="G432" s="419"/>
      <c r="H432" s="419"/>
      <c r="I432" s="419"/>
      <c r="J432" s="419"/>
      <c r="K432" s="419"/>
      <c r="L432" s="419"/>
      <c r="M432" s="419"/>
      <c r="N432" s="419"/>
      <c r="O432" s="419"/>
      <c r="P432" s="419"/>
      <c r="Q432" s="420"/>
    </row>
    <row r="433" spans="1:17" ht="27.75" customHeight="1" x14ac:dyDescent="0.3">
      <c r="A433" s="21" t="str">
        <f>'Matriz Nº1 Identificación'!A433</f>
        <v>48. 1</v>
      </c>
      <c r="B433" s="21" t="str">
        <f>IF('Matriz Nº3 Evaluación'!J433="Administrar",'Matriz Nº3 Evaluación'!B433,"No administrar")</f>
        <v>No administrar</v>
      </c>
      <c r="C433" s="105"/>
      <c r="D433" s="101"/>
      <c r="E433" s="101"/>
      <c r="F433" s="4" t="str">
        <f>IFERROR(+IF((VLOOKUP(D433,'Tabla 2-3-4-5'!$B$10:$C$12,2,FALSE)*(VLOOKUP(E433,'Tabla 2-3-4-5'!$B$10:$C$12,2,FALSE)))&lt;3,"BAJO",IF((VLOOKUP(D433,'Tabla 2-3-4-5'!$B$10:$C$12,2,FALSE)*(VLOOKUP(E433,'Tabla 2-3-4-5'!$B$10:$C$12,2,FALSE)))&gt;5,"ALTO","MEDIO"))," ")</f>
        <v xml:space="preserve"> </v>
      </c>
      <c r="G433" s="105"/>
      <c r="H433" s="105"/>
      <c r="I433" s="105"/>
      <c r="J433" s="105"/>
      <c r="K433" s="105"/>
      <c r="L433" s="105"/>
      <c r="M433" s="105"/>
      <c r="N433" s="105"/>
      <c r="O433" s="104"/>
      <c r="P433" s="106"/>
      <c r="Q433" s="107"/>
    </row>
    <row r="434" spans="1:17" ht="31.5" customHeight="1" x14ac:dyDescent="0.3">
      <c r="A434" s="21" t="str">
        <f>'Matriz Nº1 Identificación'!A434</f>
        <v>48. 2</v>
      </c>
      <c r="B434" s="21" t="str">
        <f>IF('Matriz Nº3 Evaluación'!J434="Administrar",'Matriz Nº3 Evaluación'!B434,"No administrar")</f>
        <v>No administrar</v>
      </c>
      <c r="C434" s="105"/>
      <c r="D434" s="101"/>
      <c r="E434" s="101"/>
      <c r="F434" s="4" t="str">
        <f>IFERROR(+IF((VLOOKUP(D434,'Tabla 2-3-4-5'!$B$10:$C$12,2,FALSE)*(VLOOKUP(E434,'Tabla 2-3-4-5'!$B$10:$C$12,2,FALSE)))&lt;3,"BAJO",IF((VLOOKUP(D434,'Tabla 2-3-4-5'!$B$10:$C$12,2,FALSE)*(VLOOKUP(E434,'Tabla 2-3-4-5'!$B$10:$C$12,2,FALSE)))&gt;5,"ALTO","MEDIO"))," ")</f>
        <v xml:space="preserve"> </v>
      </c>
      <c r="G434" s="105"/>
      <c r="H434" s="105"/>
      <c r="I434" s="105"/>
      <c r="J434" s="105"/>
      <c r="K434" s="105"/>
      <c r="L434" s="105"/>
      <c r="M434" s="105"/>
      <c r="N434" s="105"/>
      <c r="O434" s="104"/>
      <c r="P434" s="106"/>
      <c r="Q434" s="107"/>
    </row>
    <row r="435" spans="1:17" ht="29.25" customHeight="1" x14ac:dyDescent="0.3">
      <c r="A435" s="21" t="str">
        <f>'Matriz Nº1 Identificación'!A435</f>
        <v>48. 3</v>
      </c>
      <c r="B435" s="21" t="str">
        <f>IF('Matriz Nº3 Evaluación'!J435="Administrar",'Matriz Nº3 Evaluación'!B435,"No administrar")</f>
        <v>No administrar</v>
      </c>
      <c r="C435" s="105"/>
      <c r="D435" s="101"/>
      <c r="E435" s="101"/>
      <c r="F435" s="4" t="str">
        <f>IFERROR(+IF((VLOOKUP(D435,'Tabla 2-3-4-5'!$B$10:$C$12,2,FALSE)*(VLOOKUP(E435,'Tabla 2-3-4-5'!$B$10:$C$12,2,FALSE)))&lt;3,"BAJO",IF((VLOOKUP(D435,'Tabla 2-3-4-5'!$B$10:$C$12,2,FALSE)*(VLOOKUP(E435,'Tabla 2-3-4-5'!$B$10:$C$12,2,FALSE)))&gt;5,"ALTO","MEDIO"))," ")</f>
        <v xml:space="preserve"> </v>
      </c>
      <c r="G435" s="105"/>
      <c r="H435" s="105"/>
      <c r="I435" s="105"/>
      <c r="J435" s="105"/>
      <c r="K435" s="105"/>
      <c r="L435" s="105"/>
      <c r="M435" s="105"/>
      <c r="N435" s="105"/>
      <c r="O435" s="104"/>
      <c r="P435" s="106"/>
      <c r="Q435" s="107"/>
    </row>
    <row r="436" spans="1:17" ht="35.25" customHeight="1" x14ac:dyDescent="0.3">
      <c r="A436" s="21" t="str">
        <f>'Matriz Nº1 Identificación'!A436</f>
        <v>48. 4</v>
      </c>
      <c r="B436" s="21" t="str">
        <f>IF('Matriz Nº3 Evaluación'!J436="Administrar",'Matriz Nº3 Evaluación'!B436,"No administrar")</f>
        <v>No administrar</v>
      </c>
      <c r="C436" s="105"/>
      <c r="D436" s="101"/>
      <c r="E436" s="101"/>
      <c r="F436" s="4" t="str">
        <f>IFERROR(+IF((VLOOKUP(D436,'Tabla 2-3-4-5'!$B$10:$C$12,2,FALSE)*(VLOOKUP(E436,'Tabla 2-3-4-5'!$B$10:$C$12,2,FALSE)))&lt;3,"BAJO",IF((VLOOKUP(D436,'Tabla 2-3-4-5'!$B$10:$C$12,2,FALSE)*(VLOOKUP(E436,'Tabla 2-3-4-5'!$B$10:$C$12,2,FALSE)))&gt;5,"ALTO","MEDIO"))," ")</f>
        <v xml:space="preserve"> </v>
      </c>
      <c r="G436" s="105"/>
      <c r="H436" s="105"/>
      <c r="I436" s="105"/>
      <c r="J436" s="105"/>
      <c r="K436" s="105"/>
      <c r="L436" s="105"/>
      <c r="M436" s="105"/>
      <c r="N436" s="105"/>
      <c r="O436" s="104"/>
      <c r="P436" s="106"/>
      <c r="Q436" s="107"/>
    </row>
    <row r="437" spans="1:17" ht="35.25" customHeight="1" x14ac:dyDescent="0.3">
      <c r="A437" s="21" t="str">
        <f>'Matriz Nº1 Identificación'!A437</f>
        <v>48. 5</v>
      </c>
      <c r="B437" s="21" t="str">
        <f>IF('Matriz Nº3 Evaluación'!J437="Administrar",'Matriz Nº3 Evaluación'!B437,"No administrar")</f>
        <v>No administrar</v>
      </c>
      <c r="C437" s="105"/>
      <c r="D437" s="101"/>
      <c r="E437" s="101"/>
      <c r="F437" s="4" t="str">
        <f>IFERROR(+IF((VLOOKUP(D437,'Tabla 2-3-4-5'!$B$10:$C$12,2,FALSE)*(VLOOKUP(E437,'Tabla 2-3-4-5'!$B$10:$C$12,2,FALSE)))&lt;3,"BAJO",IF((VLOOKUP(D437,'Tabla 2-3-4-5'!$B$10:$C$12,2,FALSE)*(VLOOKUP(E437,'Tabla 2-3-4-5'!$B$10:$C$12,2,FALSE)))&gt;5,"ALTO","MEDIO"))," ")</f>
        <v xml:space="preserve"> </v>
      </c>
      <c r="G437" s="105"/>
      <c r="H437" s="105"/>
      <c r="I437" s="105"/>
      <c r="J437" s="105"/>
      <c r="K437" s="105"/>
      <c r="L437" s="105"/>
      <c r="M437" s="105"/>
      <c r="N437" s="105"/>
      <c r="O437" s="104"/>
      <c r="P437" s="106"/>
      <c r="Q437" s="107"/>
    </row>
    <row r="438" spans="1:17" ht="35.25" customHeight="1" x14ac:dyDescent="0.3">
      <c r="A438" s="21" t="str">
        <f>'Matriz Nº1 Identificación'!A438</f>
        <v>48. 6</v>
      </c>
      <c r="B438" s="21" t="str">
        <f>IF('Matriz Nº3 Evaluación'!J438="Administrar",'Matriz Nº3 Evaluación'!B438,"No administrar")</f>
        <v>No administrar</v>
      </c>
      <c r="C438" s="105"/>
      <c r="D438" s="101"/>
      <c r="E438" s="101"/>
      <c r="F438" s="4" t="str">
        <f>IFERROR(+IF((VLOOKUP(D438,'Tabla 2-3-4-5'!$B$10:$C$12,2,FALSE)*(VLOOKUP(E438,'Tabla 2-3-4-5'!$B$10:$C$12,2,FALSE)))&lt;3,"BAJO",IF((VLOOKUP(D438,'Tabla 2-3-4-5'!$B$10:$C$12,2,FALSE)*(VLOOKUP(E438,'Tabla 2-3-4-5'!$B$10:$C$12,2,FALSE)))&gt;5,"ALTO","MEDIO"))," ")</f>
        <v xml:space="preserve"> </v>
      </c>
      <c r="G438" s="105"/>
      <c r="H438" s="105"/>
      <c r="I438" s="105"/>
      <c r="J438" s="105"/>
      <c r="K438" s="105"/>
      <c r="L438" s="105"/>
      <c r="M438" s="105"/>
      <c r="N438" s="105"/>
      <c r="O438" s="104"/>
      <c r="P438" s="106"/>
      <c r="Q438" s="107"/>
    </row>
    <row r="439" spans="1:17" ht="35.25" customHeight="1" thickBot="1" x14ac:dyDescent="0.35">
      <c r="A439" s="21" t="str">
        <f>'Matriz Nº1 Identificación'!A439</f>
        <v>48. 7</v>
      </c>
      <c r="B439" s="21" t="str">
        <f>IF('Matriz Nº3 Evaluación'!J439="Administrar",'Matriz Nº3 Evaluación'!B439,"No administrar")</f>
        <v>No administrar</v>
      </c>
      <c r="C439" s="105"/>
      <c r="D439" s="101"/>
      <c r="E439" s="101"/>
      <c r="F439" s="4" t="str">
        <f>IFERROR(+IF((VLOOKUP(D439,'Tabla 2-3-4-5'!$B$10:$C$12,2,FALSE)*(VLOOKUP(E439,'Tabla 2-3-4-5'!$B$10:$C$12,2,FALSE)))&lt;3,"BAJO",IF((VLOOKUP(D439,'Tabla 2-3-4-5'!$B$10:$C$12,2,FALSE)*(VLOOKUP(E439,'Tabla 2-3-4-5'!$B$10:$C$12,2,FALSE)))&gt;5,"ALTO","MEDIO"))," ")</f>
        <v xml:space="preserve"> </v>
      </c>
      <c r="G439" s="105"/>
      <c r="H439" s="105"/>
      <c r="I439" s="105"/>
      <c r="J439" s="105"/>
      <c r="K439" s="105"/>
      <c r="L439" s="105"/>
      <c r="M439" s="105"/>
      <c r="N439" s="105"/>
      <c r="O439" s="104"/>
      <c r="P439" s="106"/>
      <c r="Q439" s="107"/>
    </row>
    <row r="440" spans="1:17" ht="33" customHeight="1" thickBot="1" x14ac:dyDescent="0.35">
      <c r="A440" s="73" t="str">
        <f>'Matriz Nº1 Identificación'!A440</f>
        <v xml:space="preserve">Objetivo Estratégico: </v>
      </c>
      <c r="B440" s="377">
        <f>'Matriz Nº1 Identificación'!B440</f>
        <v>0</v>
      </c>
      <c r="C440" s="378"/>
      <c r="D440" s="378"/>
      <c r="E440" s="378"/>
      <c r="F440" s="378"/>
      <c r="G440" s="378"/>
      <c r="H440" s="378"/>
      <c r="I440" s="378"/>
      <c r="J440" s="378"/>
      <c r="K440" s="378"/>
      <c r="L440" s="378"/>
      <c r="M440" s="378"/>
      <c r="N440" s="378"/>
      <c r="O440" s="378"/>
      <c r="P440" s="378"/>
      <c r="Q440" s="379"/>
    </row>
    <row r="441" spans="1:17" ht="24.75" customHeight="1" x14ac:dyDescent="0.3">
      <c r="A441" s="76" t="str">
        <f>'Matriz Nº1 Identificación'!A441</f>
        <v>Objetivo táctico</v>
      </c>
      <c r="B441" s="418" t="str">
        <f>'Matriz Nº1 Identificación'!B441</f>
        <v xml:space="preserve">49. </v>
      </c>
      <c r="C441" s="419"/>
      <c r="D441" s="419"/>
      <c r="E441" s="419"/>
      <c r="F441" s="419"/>
      <c r="G441" s="419"/>
      <c r="H441" s="419"/>
      <c r="I441" s="419"/>
      <c r="J441" s="419"/>
      <c r="K441" s="419"/>
      <c r="L441" s="419"/>
      <c r="M441" s="419"/>
      <c r="N441" s="419"/>
      <c r="O441" s="419"/>
      <c r="P441" s="419"/>
      <c r="Q441" s="420"/>
    </row>
    <row r="442" spans="1:17" ht="27.75" customHeight="1" x14ac:dyDescent="0.3">
      <c r="A442" s="21" t="str">
        <f>'Matriz Nº1 Identificación'!A442</f>
        <v>49. 1</v>
      </c>
      <c r="B442" s="21" t="str">
        <f>IF('Matriz Nº3 Evaluación'!J442="Administrar",'Matriz Nº3 Evaluación'!B442,"No administrar")</f>
        <v>No administrar</v>
      </c>
      <c r="C442" s="105"/>
      <c r="D442" s="101"/>
      <c r="E442" s="101"/>
      <c r="F442" s="4" t="str">
        <f>IFERROR(+IF((VLOOKUP(D442,'Tabla 2-3-4-5'!$B$10:$C$12,2,FALSE)*(VLOOKUP(E442,'Tabla 2-3-4-5'!$B$10:$C$12,2,FALSE)))&lt;3,"BAJO",IF((VLOOKUP(D442,'Tabla 2-3-4-5'!$B$10:$C$12,2,FALSE)*(VLOOKUP(E442,'Tabla 2-3-4-5'!$B$10:$C$12,2,FALSE)))&gt;5,"ALTO","MEDIO"))," ")</f>
        <v xml:space="preserve"> </v>
      </c>
      <c r="G442" s="105"/>
      <c r="H442" s="105"/>
      <c r="I442" s="105"/>
      <c r="J442" s="105"/>
      <c r="K442" s="105"/>
      <c r="L442" s="105"/>
      <c r="M442" s="105"/>
      <c r="N442" s="105"/>
      <c r="O442" s="104"/>
      <c r="P442" s="106"/>
      <c r="Q442" s="107"/>
    </row>
    <row r="443" spans="1:17" ht="31.5" customHeight="1" x14ac:dyDescent="0.3">
      <c r="A443" s="21" t="str">
        <f>'Matriz Nº1 Identificación'!A443</f>
        <v>49. 2</v>
      </c>
      <c r="B443" s="21" t="str">
        <f>IF('Matriz Nº3 Evaluación'!J443="Administrar",'Matriz Nº3 Evaluación'!B443,"No administrar")</f>
        <v>No administrar</v>
      </c>
      <c r="C443" s="105"/>
      <c r="D443" s="101"/>
      <c r="E443" s="101"/>
      <c r="F443" s="4" t="str">
        <f>IFERROR(+IF((VLOOKUP(D443,'Tabla 2-3-4-5'!$B$10:$C$12,2,FALSE)*(VLOOKUP(E443,'Tabla 2-3-4-5'!$B$10:$C$12,2,FALSE)))&lt;3,"BAJO",IF((VLOOKUP(D443,'Tabla 2-3-4-5'!$B$10:$C$12,2,FALSE)*(VLOOKUP(E443,'Tabla 2-3-4-5'!$B$10:$C$12,2,FALSE)))&gt;5,"ALTO","MEDIO"))," ")</f>
        <v xml:space="preserve"> </v>
      </c>
      <c r="G443" s="105"/>
      <c r="H443" s="105"/>
      <c r="I443" s="105"/>
      <c r="J443" s="105"/>
      <c r="K443" s="105"/>
      <c r="L443" s="105"/>
      <c r="M443" s="105"/>
      <c r="N443" s="105"/>
      <c r="O443" s="104"/>
      <c r="P443" s="106"/>
      <c r="Q443" s="107"/>
    </row>
    <row r="444" spans="1:17" ht="29.25" customHeight="1" x14ac:dyDescent="0.3">
      <c r="A444" s="21" t="str">
        <f>'Matriz Nº1 Identificación'!A444</f>
        <v>49. 3</v>
      </c>
      <c r="B444" s="21" t="str">
        <f>IF('Matriz Nº3 Evaluación'!J444="Administrar",'Matriz Nº3 Evaluación'!B444,"No administrar")</f>
        <v>No administrar</v>
      </c>
      <c r="C444" s="105"/>
      <c r="D444" s="101"/>
      <c r="E444" s="101"/>
      <c r="F444" s="4" t="str">
        <f>IFERROR(+IF((VLOOKUP(D444,'Tabla 2-3-4-5'!$B$10:$C$12,2,FALSE)*(VLOOKUP(E444,'Tabla 2-3-4-5'!$B$10:$C$12,2,FALSE)))&lt;3,"BAJO",IF((VLOOKUP(D444,'Tabla 2-3-4-5'!$B$10:$C$12,2,FALSE)*(VLOOKUP(E444,'Tabla 2-3-4-5'!$B$10:$C$12,2,FALSE)))&gt;5,"ALTO","MEDIO"))," ")</f>
        <v xml:space="preserve"> </v>
      </c>
      <c r="G444" s="105"/>
      <c r="H444" s="105"/>
      <c r="I444" s="105"/>
      <c r="J444" s="105"/>
      <c r="K444" s="105"/>
      <c r="L444" s="105"/>
      <c r="M444" s="105"/>
      <c r="N444" s="105"/>
      <c r="O444" s="104"/>
      <c r="P444" s="106"/>
      <c r="Q444" s="107"/>
    </row>
    <row r="445" spans="1:17" ht="35.25" customHeight="1" x14ac:dyDescent="0.3">
      <c r="A445" s="21" t="str">
        <f>'Matriz Nº1 Identificación'!A445</f>
        <v>49. 4</v>
      </c>
      <c r="B445" s="21" t="str">
        <f>IF('Matriz Nº3 Evaluación'!J445="Administrar",'Matriz Nº3 Evaluación'!B445,"No administrar")</f>
        <v>No administrar</v>
      </c>
      <c r="C445" s="105"/>
      <c r="D445" s="101"/>
      <c r="E445" s="101"/>
      <c r="F445" s="4" t="str">
        <f>IFERROR(+IF((VLOOKUP(D445,'Tabla 2-3-4-5'!$B$10:$C$12,2,FALSE)*(VLOOKUP(E445,'Tabla 2-3-4-5'!$B$10:$C$12,2,FALSE)))&lt;3,"BAJO",IF((VLOOKUP(D445,'Tabla 2-3-4-5'!$B$10:$C$12,2,FALSE)*(VLOOKUP(E445,'Tabla 2-3-4-5'!$B$10:$C$12,2,FALSE)))&gt;5,"ALTO","MEDIO"))," ")</f>
        <v xml:space="preserve"> </v>
      </c>
      <c r="G445" s="105"/>
      <c r="H445" s="105"/>
      <c r="I445" s="105"/>
      <c r="J445" s="105"/>
      <c r="K445" s="105"/>
      <c r="L445" s="105"/>
      <c r="M445" s="105"/>
      <c r="N445" s="105"/>
      <c r="O445" s="104"/>
      <c r="P445" s="106"/>
      <c r="Q445" s="107"/>
    </row>
    <row r="446" spans="1:17" ht="35.25" customHeight="1" x14ac:dyDescent="0.3">
      <c r="A446" s="21" t="str">
        <f>'Matriz Nº1 Identificación'!A446</f>
        <v>49. 5</v>
      </c>
      <c r="B446" s="21" t="str">
        <f>IF('Matriz Nº3 Evaluación'!J446="Administrar",'Matriz Nº3 Evaluación'!B446,"No administrar")</f>
        <v>No administrar</v>
      </c>
      <c r="C446" s="105"/>
      <c r="D446" s="101"/>
      <c r="E446" s="101"/>
      <c r="F446" s="4" t="str">
        <f>IFERROR(+IF((VLOOKUP(D446,'Tabla 2-3-4-5'!$B$10:$C$12,2,FALSE)*(VLOOKUP(E446,'Tabla 2-3-4-5'!$B$10:$C$12,2,FALSE)))&lt;3,"BAJO",IF((VLOOKUP(D446,'Tabla 2-3-4-5'!$B$10:$C$12,2,FALSE)*(VLOOKUP(E446,'Tabla 2-3-4-5'!$B$10:$C$12,2,FALSE)))&gt;5,"ALTO","MEDIO"))," ")</f>
        <v xml:space="preserve"> </v>
      </c>
      <c r="G446" s="105"/>
      <c r="H446" s="105"/>
      <c r="I446" s="105"/>
      <c r="J446" s="105"/>
      <c r="K446" s="105"/>
      <c r="L446" s="105"/>
      <c r="M446" s="105"/>
      <c r="N446" s="105"/>
      <c r="O446" s="104"/>
      <c r="P446" s="106"/>
      <c r="Q446" s="107"/>
    </row>
    <row r="447" spans="1:17" ht="35.25" customHeight="1" x14ac:dyDescent="0.3">
      <c r="A447" s="21" t="str">
        <f>'Matriz Nº1 Identificación'!A447</f>
        <v>49. 6</v>
      </c>
      <c r="B447" s="21" t="str">
        <f>IF('Matriz Nº3 Evaluación'!J447="Administrar",'Matriz Nº3 Evaluación'!B447,"No administrar")</f>
        <v>No administrar</v>
      </c>
      <c r="C447" s="105"/>
      <c r="D447" s="101"/>
      <c r="E447" s="101"/>
      <c r="F447" s="4" t="str">
        <f>IFERROR(+IF((VLOOKUP(D447,'Tabla 2-3-4-5'!$B$10:$C$12,2,FALSE)*(VLOOKUP(E447,'Tabla 2-3-4-5'!$B$10:$C$12,2,FALSE)))&lt;3,"BAJO",IF((VLOOKUP(D447,'Tabla 2-3-4-5'!$B$10:$C$12,2,FALSE)*(VLOOKUP(E447,'Tabla 2-3-4-5'!$B$10:$C$12,2,FALSE)))&gt;5,"ALTO","MEDIO"))," ")</f>
        <v xml:space="preserve"> </v>
      </c>
      <c r="G447" s="105"/>
      <c r="H447" s="105"/>
      <c r="I447" s="105"/>
      <c r="J447" s="105"/>
      <c r="K447" s="105"/>
      <c r="L447" s="105"/>
      <c r="M447" s="105"/>
      <c r="N447" s="105"/>
      <c r="O447" s="104"/>
      <c r="P447" s="106"/>
      <c r="Q447" s="107"/>
    </row>
    <row r="448" spans="1:17" ht="35.25" customHeight="1" thickBot="1" x14ac:dyDescent="0.35">
      <c r="A448" s="21" t="str">
        <f>'Matriz Nº1 Identificación'!A448</f>
        <v>49. 7</v>
      </c>
      <c r="B448" s="21" t="str">
        <f>IF('Matriz Nº3 Evaluación'!J448="Administrar",'Matriz Nº3 Evaluación'!B448,"No administrar")</f>
        <v>No administrar</v>
      </c>
      <c r="C448" s="105"/>
      <c r="D448" s="101"/>
      <c r="E448" s="101"/>
      <c r="F448" s="4" t="str">
        <f>IFERROR(+IF((VLOOKUP(D448,'Tabla 2-3-4-5'!$B$10:$C$12,2,FALSE)*(VLOOKUP(E448,'Tabla 2-3-4-5'!$B$10:$C$12,2,FALSE)))&lt;3,"BAJO",IF((VLOOKUP(D448,'Tabla 2-3-4-5'!$B$10:$C$12,2,FALSE)*(VLOOKUP(E448,'Tabla 2-3-4-5'!$B$10:$C$12,2,FALSE)))&gt;5,"ALTO","MEDIO"))," ")</f>
        <v xml:space="preserve"> </v>
      </c>
      <c r="G448" s="105"/>
      <c r="H448" s="105"/>
      <c r="I448" s="105"/>
      <c r="J448" s="105"/>
      <c r="K448" s="105"/>
      <c r="L448" s="105"/>
      <c r="M448" s="105"/>
      <c r="N448" s="105"/>
      <c r="O448" s="104"/>
      <c r="P448" s="106"/>
      <c r="Q448" s="107"/>
    </row>
    <row r="449" spans="1:17" ht="33" customHeight="1" thickBot="1" x14ac:dyDescent="0.35">
      <c r="A449" s="73" t="str">
        <f>'Matriz Nº1 Identificación'!A449</f>
        <v xml:space="preserve">Objetivo Estratégico: </v>
      </c>
      <c r="B449" s="377">
        <f>'Matriz Nº1 Identificación'!B449</f>
        <v>0</v>
      </c>
      <c r="C449" s="378"/>
      <c r="D449" s="378"/>
      <c r="E449" s="378"/>
      <c r="F449" s="378"/>
      <c r="G449" s="378"/>
      <c r="H449" s="378"/>
      <c r="I449" s="378"/>
      <c r="J449" s="378"/>
      <c r="K449" s="378"/>
      <c r="L449" s="378"/>
      <c r="M449" s="378"/>
      <c r="N449" s="378"/>
      <c r="O449" s="378"/>
      <c r="P449" s="378"/>
      <c r="Q449" s="379"/>
    </row>
    <row r="450" spans="1:17" ht="24.75" customHeight="1" x14ac:dyDescent="0.3">
      <c r="A450" s="76" t="str">
        <f>'Matriz Nº1 Identificación'!A450</f>
        <v>Objetivo táctico</v>
      </c>
      <c r="B450" s="418" t="str">
        <f>'Matriz Nº1 Identificación'!B450</f>
        <v xml:space="preserve">50. </v>
      </c>
      <c r="C450" s="419"/>
      <c r="D450" s="419"/>
      <c r="E450" s="419"/>
      <c r="F450" s="419"/>
      <c r="G450" s="419"/>
      <c r="H450" s="419"/>
      <c r="I450" s="419"/>
      <c r="J450" s="419"/>
      <c r="K450" s="419"/>
      <c r="L450" s="419"/>
      <c r="M450" s="419"/>
      <c r="N450" s="419"/>
      <c r="O450" s="419"/>
      <c r="P450" s="419"/>
      <c r="Q450" s="420"/>
    </row>
    <row r="451" spans="1:17" ht="27.75" customHeight="1" x14ac:dyDescent="0.3">
      <c r="A451" s="21" t="str">
        <f>'Matriz Nº1 Identificación'!A451</f>
        <v>50. 1</v>
      </c>
      <c r="B451" s="21" t="str">
        <f>IF('Matriz Nº3 Evaluación'!J451="Administrar",'Matriz Nº3 Evaluación'!B451,"No administrar")</f>
        <v>No administrar</v>
      </c>
      <c r="C451" s="105"/>
      <c r="D451" s="101"/>
      <c r="E451" s="101"/>
      <c r="F451" s="4" t="str">
        <f>IFERROR(+IF((VLOOKUP(D451,'Tabla 2-3-4-5'!$B$10:$C$12,2,FALSE)*(VLOOKUP(E451,'Tabla 2-3-4-5'!$B$10:$C$12,2,FALSE)))&lt;3,"BAJO",IF((VLOOKUP(D451,'Tabla 2-3-4-5'!$B$10:$C$12,2,FALSE)*(VLOOKUP(E451,'Tabla 2-3-4-5'!$B$10:$C$12,2,FALSE)))&gt;5,"ALTO","MEDIO"))," ")</f>
        <v xml:space="preserve"> </v>
      </c>
      <c r="G451" s="105"/>
      <c r="H451" s="105"/>
      <c r="I451" s="105"/>
      <c r="J451" s="105"/>
      <c r="K451" s="105"/>
      <c r="L451" s="105"/>
      <c r="M451" s="105"/>
      <c r="N451" s="105"/>
      <c r="O451" s="104"/>
      <c r="P451" s="106"/>
      <c r="Q451" s="107"/>
    </row>
    <row r="452" spans="1:17" ht="31.5" customHeight="1" x14ac:dyDescent="0.3">
      <c r="A452" s="21" t="str">
        <f>'Matriz Nº1 Identificación'!A452</f>
        <v>50. 2</v>
      </c>
      <c r="B452" s="21" t="str">
        <f>IF('Matriz Nº3 Evaluación'!J452="Administrar",'Matriz Nº3 Evaluación'!B452,"No administrar")</f>
        <v>No administrar</v>
      </c>
      <c r="C452" s="105"/>
      <c r="D452" s="101"/>
      <c r="E452" s="101"/>
      <c r="F452" s="4" t="str">
        <f>IFERROR(+IF((VLOOKUP(D452,'Tabla 2-3-4-5'!$B$10:$C$12,2,FALSE)*(VLOOKUP(E452,'Tabla 2-3-4-5'!$B$10:$C$12,2,FALSE)))&lt;3,"BAJO",IF((VLOOKUP(D452,'Tabla 2-3-4-5'!$B$10:$C$12,2,FALSE)*(VLOOKUP(E452,'Tabla 2-3-4-5'!$B$10:$C$12,2,FALSE)))&gt;5,"ALTO","MEDIO"))," ")</f>
        <v xml:space="preserve"> </v>
      </c>
      <c r="G452" s="105"/>
      <c r="H452" s="105"/>
      <c r="I452" s="105"/>
      <c r="J452" s="105"/>
      <c r="K452" s="105"/>
      <c r="L452" s="105"/>
      <c r="M452" s="105"/>
      <c r="N452" s="105"/>
      <c r="O452" s="104"/>
      <c r="P452" s="106"/>
      <c r="Q452" s="107"/>
    </row>
    <row r="453" spans="1:17" ht="29.25" customHeight="1" x14ac:dyDescent="0.3">
      <c r="A453" s="21" t="str">
        <f>'Matriz Nº1 Identificación'!A453</f>
        <v>50. 3</v>
      </c>
      <c r="B453" s="21" t="str">
        <f>IF('Matriz Nº3 Evaluación'!J453="Administrar",'Matriz Nº3 Evaluación'!B453,"No administrar")</f>
        <v>No administrar</v>
      </c>
      <c r="C453" s="105"/>
      <c r="D453" s="101"/>
      <c r="E453" s="101"/>
      <c r="F453" s="4" t="str">
        <f>IFERROR(+IF((VLOOKUP(D453,'Tabla 2-3-4-5'!$B$10:$C$12,2,FALSE)*(VLOOKUP(E453,'Tabla 2-3-4-5'!$B$10:$C$12,2,FALSE)))&lt;3,"BAJO",IF((VLOOKUP(D453,'Tabla 2-3-4-5'!$B$10:$C$12,2,FALSE)*(VLOOKUP(E453,'Tabla 2-3-4-5'!$B$10:$C$12,2,FALSE)))&gt;5,"ALTO","MEDIO"))," ")</f>
        <v xml:space="preserve"> </v>
      </c>
      <c r="G453" s="105"/>
      <c r="H453" s="105"/>
      <c r="I453" s="105"/>
      <c r="J453" s="105"/>
      <c r="K453" s="105"/>
      <c r="L453" s="105"/>
      <c r="M453" s="105"/>
      <c r="N453" s="105"/>
      <c r="O453" s="104"/>
      <c r="P453" s="106"/>
      <c r="Q453" s="107"/>
    </row>
    <row r="454" spans="1:17" ht="35.25" customHeight="1" x14ac:dyDescent="0.3">
      <c r="A454" s="21" t="str">
        <f>'Matriz Nº1 Identificación'!A454</f>
        <v>50. 4</v>
      </c>
      <c r="B454" s="21" t="str">
        <f>IF('Matriz Nº3 Evaluación'!J454="Administrar",'Matriz Nº3 Evaluación'!B454,"No administrar")</f>
        <v>No administrar</v>
      </c>
      <c r="C454" s="105"/>
      <c r="D454" s="101"/>
      <c r="E454" s="101"/>
      <c r="F454" s="4" t="str">
        <f>IFERROR(+IF((VLOOKUP(D454,'Tabla 2-3-4-5'!$B$10:$C$12,2,FALSE)*(VLOOKUP(E454,'Tabla 2-3-4-5'!$B$10:$C$12,2,FALSE)))&lt;3,"BAJO",IF((VLOOKUP(D454,'Tabla 2-3-4-5'!$B$10:$C$12,2,FALSE)*(VLOOKUP(E454,'Tabla 2-3-4-5'!$B$10:$C$12,2,FALSE)))&gt;5,"ALTO","MEDIO"))," ")</f>
        <v xml:space="preserve"> </v>
      </c>
      <c r="G454" s="105"/>
      <c r="H454" s="105"/>
      <c r="I454" s="105"/>
      <c r="J454" s="105"/>
      <c r="K454" s="105"/>
      <c r="L454" s="105"/>
      <c r="M454" s="105"/>
      <c r="N454" s="105"/>
      <c r="O454" s="104"/>
      <c r="P454" s="106"/>
      <c r="Q454" s="107"/>
    </row>
    <row r="455" spans="1:17" ht="35.25" customHeight="1" x14ac:dyDescent="0.3">
      <c r="A455" s="21" t="str">
        <f>'Matriz Nº1 Identificación'!A455</f>
        <v>50. 5</v>
      </c>
      <c r="B455" s="21" t="str">
        <f>IF('Matriz Nº3 Evaluación'!J455="Administrar",'Matriz Nº3 Evaluación'!B455,"No administrar")</f>
        <v>No administrar</v>
      </c>
      <c r="C455" s="105"/>
      <c r="D455" s="101"/>
      <c r="E455" s="101"/>
      <c r="F455" s="4" t="str">
        <f>IFERROR(+IF((VLOOKUP(D455,'Tabla 2-3-4-5'!$B$10:$C$12,2,FALSE)*(VLOOKUP(E455,'Tabla 2-3-4-5'!$B$10:$C$12,2,FALSE)))&lt;3,"BAJO",IF((VLOOKUP(D455,'Tabla 2-3-4-5'!$B$10:$C$12,2,FALSE)*(VLOOKUP(E455,'Tabla 2-3-4-5'!$B$10:$C$12,2,FALSE)))&gt;5,"ALTO","MEDIO"))," ")</f>
        <v xml:space="preserve"> </v>
      </c>
      <c r="G455" s="105"/>
      <c r="H455" s="105"/>
      <c r="I455" s="105"/>
      <c r="J455" s="105"/>
      <c r="K455" s="105"/>
      <c r="L455" s="105"/>
      <c r="M455" s="105"/>
      <c r="N455" s="105"/>
      <c r="O455" s="104"/>
      <c r="P455" s="106"/>
      <c r="Q455" s="107"/>
    </row>
    <row r="456" spans="1:17" ht="35.25" customHeight="1" x14ac:dyDescent="0.3">
      <c r="A456" s="21" t="str">
        <f>'Matriz Nº1 Identificación'!A456</f>
        <v>50. 6</v>
      </c>
      <c r="B456" s="21" t="str">
        <f>IF('Matriz Nº3 Evaluación'!J456="Administrar",'Matriz Nº3 Evaluación'!B456,"No administrar")</f>
        <v>No administrar</v>
      </c>
      <c r="C456" s="105"/>
      <c r="D456" s="101"/>
      <c r="E456" s="101"/>
      <c r="F456" s="4" t="str">
        <f>IFERROR(+IF((VLOOKUP(D456,'Tabla 2-3-4-5'!$B$10:$C$12,2,FALSE)*(VLOOKUP(E456,'Tabla 2-3-4-5'!$B$10:$C$12,2,FALSE)))&lt;3,"BAJO",IF((VLOOKUP(D456,'Tabla 2-3-4-5'!$B$10:$C$12,2,FALSE)*(VLOOKUP(E456,'Tabla 2-3-4-5'!$B$10:$C$12,2,FALSE)))&gt;5,"ALTO","MEDIO"))," ")</f>
        <v xml:space="preserve"> </v>
      </c>
      <c r="G456" s="105"/>
      <c r="H456" s="105"/>
      <c r="I456" s="105"/>
      <c r="J456" s="105"/>
      <c r="K456" s="105"/>
      <c r="L456" s="105"/>
      <c r="M456" s="105"/>
      <c r="N456" s="105"/>
      <c r="O456" s="104"/>
      <c r="P456" s="106"/>
      <c r="Q456" s="107"/>
    </row>
    <row r="457" spans="1:17" ht="35.25" customHeight="1" thickBot="1" x14ac:dyDescent="0.35">
      <c r="A457" s="21" t="str">
        <f>'Matriz Nº1 Identificación'!A457</f>
        <v>50. 7</v>
      </c>
      <c r="B457" s="21" t="str">
        <f>IF('Matriz Nº3 Evaluación'!J457="Administrar",'Matriz Nº3 Evaluación'!B457,"No administrar")</f>
        <v>No administrar</v>
      </c>
      <c r="C457" s="105"/>
      <c r="D457" s="101"/>
      <c r="E457" s="101"/>
      <c r="F457" s="4" t="str">
        <f>IFERROR(+IF((VLOOKUP(D457,'Tabla 2-3-4-5'!$B$10:$C$12,2,FALSE)*(VLOOKUP(E457,'Tabla 2-3-4-5'!$B$10:$C$12,2,FALSE)))&lt;3,"BAJO",IF((VLOOKUP(D457,'Tabla 2-3-4-5'!$B$10:$C$12,2,FALSE)*(VLOOKUP(E457,'Tabla 2-3-4-5'!$B$10:$C$12,2,FALSE)))&gt;5,"ALTO","MEDIO"))," ")</f>
        <v xml:space="preserve"> </v>
      </c>
      <c r="G457" s="105"/>
      <c r="H457" s="105"/>
      <c r="I457" s="105"/>
      <c r="J457" s="105"/>
      <c r="K457" s="105"/>
      <c r="L457" s="105"/>
      <c r="M457" s="105"/>
      <c r="N457" s="105"/>
      <c r="O457" s="104"/>
      <c r="P457" s="106"/>
      <c r="Q457" s="107"/>
    </row>
    <row r="458" spans="1:17" ht="33" customHeight="1" thickBot="1" x14ac:dyDescent="0.35">
      <c r="A458" s="73" t="str">
        <f>'Matriz Nº1 Identificación'!A458</f>
        <v xml:space="preserve">Objetivo Estratégico: </v>
      </c>
      <c r="B458" s="377">
        <f>'Matriz Nº1 Identificación'!B458</f>
        <v>0</v>
      </c>
      <c r="C458" s="378"/>
      <c r="D458" s="378"/>
      <c r="E458" s="378"/>
      <c r="F458" s="378"/>
      <c r="G458" s="378"/>
      <c r="H458" s="378"/>
      <c r="I458" s="378"/>
      <c r="J458" s="378"/>
      <c r="K458" s="378"/>
      <c r="L458" s="378"/>
      <c r="M458" s="378"/>
      <c r="N458" s="378"/>
      <c r="O458" s="378"/>
      <c r="P458" s="378"/>
      <c r="Q458" s="379"/>
    </row>
    <row r="459" spans="1:17" ht="24.75" customHeight="1" x14ac:dyDescent="0.3">
      <c r="A459" s="76" t="str">
        <f>'Matriz Nº1 Identificación'!A459</f>
        <v>Objetivo táctico</v>
      </c>
      <c r="B459" s="418" t="str">
        <f>'Matriz Nº1 Identificación'!B459</f>
        <v xml:space="preserve">51. </v>
      </c>
      <c r="C459" s="419"/>
      <c r="D459" s="419"/>
      <c r="E459" s="419"/>
      <c r="F459" s="419"/>
      <c r="G459" s="419"/>
      <c r="H459" s="419"/>
      <c r="I459" s="419"/>
      <c r="J459" s="419"/>
      <c r="K459" s="419"/>
      <c r="L459" s="419"/>
      <c r="M459" s="419"/>
      <c r="N459" s="419"/>
      <c r="O459" s="419"/>
      <c r="P459" s="419"/>
      <c r="Q459" s="420"/>
    </row>
    <row r="460" spans="1:17" ht="27.75" customHeight="1" x14ac:dyDescent="0.3">
      <c r="A460" s="21" t="str">
        <f>'Matriz Nº1 Identificación'!A460</f>
        <v>51. 1</v>
      </c>
      <c r="B460" s="21" t="str">
        <f>IF('Matriz Nº3 Evaluación'!J460="Administrar",'Matriz Nº3 Evaluación'!B460,"No administrar")</f>
        <v>No administrar</v>
      </c>
      <c r="C460" s="105"/>
      <c r="D460" s="101"/>
      <c r="E460" s="101"/>
      <c r="F460" s="4" t="str">
        <f>IFERROR(+IF((VLOOKUP(D460,'Tabla 2-3-4-5'!$B$10:$C$12,2,FALSE)*(VLOOKUP(E460,'Tabla 2-3-4-5'!$B$10:$C$12,2,FALSE)))&lt;3,"BAJO",IF((VLOOKUP(D460,'Tabla 2-3-4-5'!$B$10:$C$12,2,FALSE)*(VLOOKUP(E460,'Tabla 2-3-4-5'!$B$10:$C$12,2,FALSE)))&gt;5,"ALTO","MEDIO"))," ")</f>
        <v xml:space="preserve"> </v>
      </c>
      <c r="G460" s="105"/>
      <c r="H460" s="105"/>
      <c r="I460" s="105"/>
      <c r="J460" s="105"/>
      <c r="K460" s="105"/>
      <c r="L460" s="105"/>
      <c r="M460" s="105"/>
      <c r="N460" s="105"/>
      <c r="O460" s="104"/>
      <c r="P460" s="106"/>
      <c r="Q460" s="107"/>
    </row>
    <row r="461" spans="1:17" ht="31.5" customHeight="1" x14ac:dyDescent="0.3">
      <c r="A461" s="21" t="str">
        <f>'Matriz Nº1 Identificación'!A461</f>
        <v>51. 2</v>
      </c>
      <c r="B461" s="21" t="str">
        <f>IF('Matriz Nº3 Evaluación'!J461="Administrar",'Matriz Nº3 Evaluación'!B461,"No administrar")</f>
        <v>No administrar</v>
      </c>
      <c r="C461" s="105"/>
      <c r="D461" s="101"/>
      <c r="E461" s="101"/>
      <c r="F461" s="4" t="str">
        <f>IFERROR(+IF((VLOOKUP(D461,'Tabla 2-3-4-5'!$B$10:$C$12,2,FALSE)*(VLOOKUP(E461,'Tabla 2-3-4-5'!$B$10:$C$12,2,FALSE)))&lt;3,"BAJO",IF((VLOOKUP(D461,'Tabla 2-3-4-5'!$B$10:$C$12,2,FALSE)*(VLOOKUP(E461,'Tabla 2-3-4-5'!$B$10:$C$12,2,FALSE)))&gt;5,"ALTO","MEDIO"))," ")</f>
        <v xml:space="preserve"> </v>
      </c>
      <c r="G461" s="105"/>
      <c r="H461" s="105"/>
      <c r="I461" s="105"/>
      <c r="J461" s="105"/>
      <c r="K461" s="105"/>
      <c r="L461" s="105"/>
      <c r="M461" s="105"/>
      <c r="N461" s="105"/>
      <c r="O461" s="104"/>
      <c r="P461" s="106"/>
      <c r="Q461" s="107"/>
    </row>
    <row r="462" spans="1:17" ht="29.25" customHeight="1" x14ac:dyDescent="0.3">
      <c r="A462" s="21" t="str">
        <f>'Matriz Nº1 Identificación'!A462</f>
        <v>51. 3</v>
      </c>
      <c r="B462" s="21" t="str">
        <f>IF('Matriz Nº3 Evaluación'!J462="Administrar",'Matriz Nº3 Evaluación'!B462,"No administrar")</f>
        <v>No administrar</v>
      </c>
      <c r="C462" s="105"/>
      <c r="D462" s="101"/>
      <c r="E462" s="101"/>
      <c r="F462" s="4" t="str">
        <f>IFERROR(+IF((VLOOKUP(D462,'Tabla 2-3-4-5'!$B$10:$C$12,2,FALSE)*(VLOOKUP(E462,'Tabla 2-3-4-5'!$B$10:$C$12,2,FALSE)))&lt;3,"BAJO",IF((VLOOKUP(D462,'Tabla 2-3-4-5'!$B$10:$C$12,2,FALSE)*(VLOOKUP(E462,'Tabla 2-3-4-5'!$B$10:$C$12,2,FALSE)))&gt;5,"ALTO","MEDIO"))," ")</f>
        <v xml:space="preserve"> </v>
      </c>
      <c r="G462" s="105"/>
      <c r="H462" s="105"/>
      <c r="I462" s="105"/>
      <c r="J462" s="105"/>
      <c r="K462" s="105"/>
      <c r="L462" s="105"/>
      <c r="M462" s="105"/>
      <c r="N462" s="105"/>
      <c r="O462" s="104"/>
      <c r="P462" s="106"/>
      <c r="Q462" s="107"/>
    </row>
    <row r="463" spans="1:17" ht="35.25" customHeight="1" x14ac:dyDescent="0.3">
      <c r="A463" s="21" t="str">
        <f>'Matriz Nº1 Identificación'!A463</f>
        <v>51. 4</v>
      </c>
      <c r="B463" s="21" t="str">
        <f>IF('Matriz Nº3 Evaluación'!J463="Administrar",'Matriz Nº3 Evaluación'!B463,"No administrar")</f>
        <v>No administrar</v>
      </c>
      <c r="C463" s="105"/>
      <c r="D463" s="101"/>
      <c r="E463" s="101"/>
      <c r="F463" s="4" t="str">
        <f>IFERROR(+IF((VLOOKUP(D463,'Tabla 2-3-4-5'!$B$10:$C$12,2,FALSE)*(VLOOKUP(E463,'Tabla 2-3-4-5'!$B$10:$C$12,2,FALSE)))&lt;3,"BAJO",IF((VLOOKUP(D463,'Tabla 2-3-4-5'!$B$10:$C$12,2,FALSE)*(VLOOKUP(E463,'Tabla 2-3-4-5'!$B$10:$C$12,2,FALSE)))&gt;5,"ALTO","MEDIO"))," ")</f>
        <v xml:space="preserve"> </v>
      </c>
      <c r="G463" s="105"/>
      <c r="H463" s="105"/>
      <c r="I463" s="105"/>
      <c r="J463" s="105"/>
      <c r="K463" s="105"/>
      <c r="L463" s="105"/>
      <c r="M463" s="105"/>
      <c r="N463" s="105"/>
      <c r="O463" s="104"/>
      <c r="P463" s="106"/>
      <c r="Q463" s="107"/>
    </row>
    <row r="464" spans="1:17" ht="35.25" customHeight="1" x14ac:dyDescent="0.3">
      <c r="A464" s="21" t="str">
        <f>'Matriz Nº1 Identificación'!A464</f>
        <v>51. 5</v>
      </c>
      <c r="B464" s="21" t="str">
        <f>IF('Matriz Nº3 Evaluación'!J464="Administrar",'Matriz Nº3 Evaluación'!B464,"No administrar")</f>
        <v>No administrar</v>
      </c>
      <c r="C464" s="105"/>
      <c r="D464" s="101"/>
      <c r="E464" s="101"/>
      <c r="F464" s="4" t="str">
        <f>IFERROR(+IF((VLOOKUP(D464,'Tabla 2-3-4-5'!$B$10:$C$12,2,FALSE)*(VLOOKUP(E464,'Tabla 2-3-4-5'!$B$10:$C$12,2,FALSE)))&lt;3,"BAJO",IF((VLOOKUP(D464,'Tabla 2-3-4-5'!$B$10:$C$12,2,FALSE)*(VLOOKUP(E464,'Tabla 2-3-4-5'!$B$10:$C$12,2,FALSE)))&gt;5,"ALTO","MEDIO"))," ")</f>
        <v xml:space="preserve"> </v>
      </c>
      <c r="G464" s="105"/>
      <c r="H464" s="105"/>
      <c r="I464" s="105"/>
      <c r="J464" s="105"/>
      <c r="K464" s="105"/>
      <c r="L464" s="105"/>
      <c r="M464" s="105"/>
      <c r="N464" s="105"/>
      <c r="O464" s="104"/>
      <c r="P464" s="106"/>
      <c r="Q464" s="107"/>
    </row>
    <row r="465" spans="1:17" ht="35.25" customHeight="1" x14ac:dyDescent="0.3">
      <c r="A465" s="21" t="str">
        <f>'Matriz Nº1 Identificación'!A465</f>
        <v>51. 6</v>
      </c>
      <c r="B465" s="21" t="str">
        <f>IF('Matriz Nº3 Evaluación'!J465="Administrar",'Matriz Nº3 Evaluación'!B465,"No administrar")</f>
        <v>No administrar</v>
      </c>
      <c r="C465" s="105"/>
      <c r="D465" s="101"/>
      <c r="E465" s="101"/>
      <c r="F465" s="4" t="str">
        <f>IFERROR(+IF((VLOOKUP(D465,'Tabla 2-3-4-5'!$B$10:$C$12,2,FALSE)*(VLOOKUP(E465,'Tabla 2-3-4-5'!$B$10:$C$12,2,FALSE)))&lt;3,"BAJO",IF((VLOOKUP(D465,'Tabla 2-3-4-5'!$B$10:$C$12,2,FALSE)*(VLOOKUP(E465,'Tabla 2-3-4-5'!$B$10:$C$12,2,FALSE)))&gt;5,"ALTO","MEDIO"))," ")</f>
        <v xml:space="preserve"> </v>
      </c>
      <c r="G465" s="105"/>
      <c r="H465" s="105"/>
      <c r="I465" s="105"/>
      <c r="J465" s="105"/>
      <c r="K465" s="105"/>
      <c r="L465" s="105"/>
      <c r="M465" s="105"/>
      <c r="N465" s="105"/>
      <c r="O465" s="104"/>
      <c r="P465" s="106"/>
      <c r="Q465" s="107"/>
    </row>
    <row r="466" spans="1:17" ht="35.25" customHeight="1" thickBot="1" x14ac:dyDescent="0.35">
      <c r="A466" s="21" t="str">
        <f>'Matriz Nº1 Identificación'!A466</f>
        <v>51. 7</v>
      </c>
      <c r="B466" s="21" t="str">
        <f>IF('Matriz Nº3 Evaluación'!J466="Administrar",'Matriz Nº3 Evaluación'!B466,"No administrar")</f>
        <v>No administrar</v>
      </c>
      <c r="C466" s="105"/>
      <c r="D466" s="101"/>
      <c r="E466" s="101"/>
      <c r="F466" s="4" t="str">
        <f>IFERROR(+IF((VLOOKUP(D466,'Tabla 2-3-4-5'!$B$10:$C$12,2,FALSE)*(VLOOKUP(E466,'Tabla 2-3-4-5'!$B$10:$C$12,2,FALSE)))&lt;3,"BAJO",IF((VLOOKUP(D466,'Tabla 2-3-4-5'!$B$10:$C$12,2,FALSE)*(VLOOKUP(E466,'Tabla 2-3-4-5'!$B$10:$C$12,2,FALSE)))&gt;5,"ALTO","MEDIO"))," ")</f>
        <v xml:space="preserve"> </v>
      </c>
      <c r="G466" s="105"/>
      <c r="H466" s="105"/>
      <c r="I466" s="105"/>
      <c r="J466" s="105"/>
      <c r="K466" s="105"/>
      <c r="L466" s="105"/>
      <c r="M466" s="105"/>
      <c r="N466" s="105"/>
      <c r="O466" s="104"/>
      <c r="P466" s="106"/>
      <c r="Q466" s="107"/>
    </row>
    <row r="467" spans="1:17" ht="33" customHeight="1" thickBot="1" x14ac:dyDescent="0.35">
      <c r="A467" s="73" t="str">
        <f>'Matriz Nº1 Identificación'!A467</f>
        <v xml:space="preserve">Objetivo Estratégico: </v>
      </c>
      <c r="B467" s="377">
        <f>'Matriz Nº1 Identificación'!B467</f>
        <v>0</v>
      </c>
      <c r="C467" s="378"/>
      <c r="D467" s="378"/>
      <c r="E467" s="378"/>
      <c r="F467" s="378"/>
      <c r="G467" s="378"/>
      <c r="H467" s="378"/>
      <c r="I467" s="378"/>
      <c r="J467" s="378"/>
      <c r="K467" s="378"/>
      <c r="L467" s="378"/>
      <c r="M467" s="378"/>
      <c r="N467" s="378"/>
      <c r="O467" s="378"/>
      <c r="P467" s="378"/>
      <c r="Q467" s="379"/>
    </row>
    <row r="468" spans="1:17" ht="24.75" customHeight="1" x14ac:dyDescent="0.3">
      <c r="A468" s="76" t="str">
        <f>'Matriz Nº1 Identificación'!A468</f>
        <v>Objetivo táctico</v>
      </c>
      <c r="B468" s="418" t="str">
        <f>'Matriz Nº1 Identificación'!B468</f>
        <v xml:space="preserve">52. </v>
      </c>
      <c r="C468" s="419"/>
      <c r="D468" s="419"/>
      <c r="E468" s="419"/>
      <c r="F468" s="419"/>
      <c r="G468" s="419"/>
      <c r="H468" s="419"/>
      <c r="I468" s="419"/>
      <c r="J468" s="419"/>
      <c r="K468" s="419"/>
      <c r="L468" s="419"/>
      <c r="M468" s="419"/>
      <c r="N468" s="419"/>
      <c r="O468" s="419"/>
      <c r="P468" s="419"/>
      <c r="Q468" s="420"/>
    </row>
    <row r="469" spans="1:17" ht="27.75" customHeight="1" x14ac:dyDescent="0.3">
      <c r="A469" s="21" t="str">
        <f>'Matriz Nº1 Identificación'!A469</f>
        <v>52. 1</v>
      </c>
      <c r="B469" s="21" t="str">
        <f>IF('Matriz Nº3 Evaluación'!J469="Administrar",'Matriz Nº3 Evaluación'!B469,"No administrar")</f>
        <v>No administrar</v>
      </c>
      <c r="C469" s="105"/>
      <c r="D469" s="101"/>
      <c r="E469" s="101"/>
      <c r="F469" s="4" t="str">
        <f>IFERROR(+IF((VLOOKUP(D469,'Tabla 2-3-4-5'!$B$10:$C$12,2,FALSE)*(VLOOKUP(E469,'Tabla 2-3-4-5'!$B$10:$C$12,2,FALSE)))&lt;3,"BAJO",IF((VLOOKUP(D469,'Tabla 2-3-4-5'!$B$10:$C$12,2,FALSE)*(VLOOKUP(E469,'Tabla 2-3-4-5'!$B$10:$C$12,2,FALSE)))&gt;5,"ALTO","MEDIO"))," ")</f>
        <v xml:space="preserve"> </v>
      </c>
      <c r="G469" s="105"/>
      <c r="H469" s="105"/>
      <c r="I469" s="105"/>
      <c r="J469" s="105"/>
      <c r="K469" s="105"/>
      <c r="L469" s="105"/>
      <c r="M469" s="105"/>
      <c r="N469" s="105"/>
      <c r="O469" s="104"/>
      <c r="P469" s="106"/>
      <c r="Q469" s="107"/>
    </row>
    <row r="470" spans="1:17" ht="31.5" customHeight="1" x14ac:dyDescent="0.3">
      <c r="A470" s="21" t="str">
        <f>'Matriz Nº1 Identificación'!A470</f>
        <v>52. 2</v>
      </c>
      <c r="B470" s="21" t="str">
        <f>IF('Matriz Nº3 Evaluación'!J470="Administrar",'Matriz Nº3 Evaluación'!B470,"No administrar")</f>
        <v>No administrar</v>
      </c>
      <c r="C470" s="105"/>
      <c r="D470" s="101"/>
      <c r="E470" s="101"/>
      <c r="F470" s="4" t="str">
        <f>IFERROR(+IF((VLOOKUP(D470,'Tabla 2-3-4-5'!$B$10:$C$12,2,FALSE)*(VLOOKUP(E470,'Tabla 2-3-4-5'!$B$10:$C$12,2,FALSE)))&lt;3,"BAJO",IF((VLOOKUP(D470,'Tabla 2-3-4-5'!$B$10:$C$12,2,FALSE)*(VLOOKUP(E470,'Tabla 2-3-4-5'!$B$10:$C$12,2,FALSE)))&gt;5,"ALTO","MEDIO"))," ")</f>
        <v xml:space="preserve"> </v>
      </c>
      <c r="G470" s="105"/>
      <c r="H470" s="105"/>
      <c r="I470" s="105"/>
      <c r="J470" s="105"/>
      <c r="K470" s="105"/>
      <c r="L470" s="105"/>
      <c r="M470" s="105"/>
      <c r="N470" s="105"/>
      <c r="O470" s="104"/>
      <c r="P470" s="106"/>
      <c r="Q470" s="107"/>
    </row>
    <row r="471" spans="1:17" ht="29.25" customHeight="1" x14ac:dyDescent="0.3">
      <c r="A471" s="21" t="str">
        <f>'Matriz Nº1 Identificación'!A471</f>
        <v>52. 3</v>
      </c>
      <c r="B471" s="21" t="str">
        <f>IF('Matriz Nº3 Evaluación'!J471="Administrar",'Matriz Nº3 Evaluación'!B471,"No administrar")</f>
        <v>No administrar</v>
      </c>
      <c r="C471" s="105"/>
      <c r="D471" s="101"/>
      <c r="E471" s="101"/>
      <c r="F471" s="4" t="str">
        <f>IFERROR(+IF((VLOOKUP(D471,'Tabla 2-3-4-5'!$B$10:$C$12,2,FALSE)*(VLOOKUP(E471,'Tabla 2-3-4-5'!$B$10:$C$12,2,FALSE)))&lt;3,"BAJO",IF((VLOOKUP(D471,'Tabla 2-3-4-5'!$B$10:$C$12,2,FALSE)*(VLOOKUP(E471,'Tabla 2-3-4-5'!$B$10:$C$12,2,FALSE)))&gt;5,"ALTO","MEDIO"))," ")</f>
        <v xml:space="preserve"> </v>
      </c>
      <c r="G471" s="105"/>
      <c r="H471" s="105"/>
      <c r="I471" s="105"/>
      <c r="J471" s="105"/>
      <c r="K471" s="105"/>
      <c r="L471" s="105"/>
      <c r="M471" s="105"/>
      <c r="N471" s="105"/>
      <c r="O471" s="104"/>
      <c r="P471" s="106"/>
      <c r="Q471" s="107"/>
    </row>
    <row r="472" spans="1:17" ht="35.25" customHeight="1" x14ac:dyDescent="0.3">
      <c r="A472" s="21" t="str">
        <f>'Matriz Nº1 Identificación'!A472</f>
        <v>52. 4</v>
      </c>
      <c r="B472" s="21" t="str">
        <f>IF('Matriz Nº3 Evaluación'!J472="Administrar",'Matriz Nº3 Evaluación'!B472,"No administrar")</f>
        <v>No administrar</v>
      </c>
      <c r="C472" s="105"/>
      <c r="D472" s="101"/>
      <c r="E472" s="101"/>
      <c r="F472" s="4" t="str">
        <f>IFERROR(+IF((VLOOKUP(D472,'Tabla 2-3-4-5'!$B$10:$C$12,2,FALSE)*(VLOOKUP(E472,'Tabla 2-3-4-5'!$B$10:$C$12,2,FALSE)))&lt;3,"BAJO",IF((VLOOKUP(D472,'Tabla 2-3-4-5'!$B$10:$C$12,2,FALSE)*(VLOOKUP(E472,'Tabla 2-3-4-5'!$B$10:$C$12,2,FALSE)))&gt;5,"ALTO","MEDIO"))," ")</f>
        <v xml:space="preserve"> </v>
      </c>
      <c r="G472" s="105"/>
      <c r="H472" s="105"/>
      <c r="I472" s="105"/>
      <c r="J472" s="105"/>
      <c r="K472" s="105"/>
      <c r="L472" s="105"/>
      <c r="M472" s="105"/>
      <c r="N472" s="105"/>
      <c r="O472" s="104"/>
      <c r="P472" s="106"/>
      <c r="Q472" s="107"/>
    </row>
    <row r="473" spans="1:17" ht="35.25" customHeight="1" x14ac:dyDescent="0.3">
      <c r="A473" s="21" t="str">
        <f>'Matriz Nº1 Identificación'!A473</f>
        <v>52. 5</v>
      </c>
      <c r="B473" s="21" t="str">
        <f>IF('Matriz Nº3 Evaluación'!J473="Administrar",'Matriz Nº3 Evaluación'!B473,"No administrar")</f>
        <v>No administrar</v>
      </c>
      <c r="C473" s="105"/>
      <c r="D473" s="101"/>
      <c r="E473" s="101"/>
      <c r="F473" s="4" t="str">
        <f>IFERROR(+IF((VLOOKUP(D473,'Tabla 2-3-4-5'!$B$10:$C$12,2,FALSE)*(VLOOKUP(E473,'Tabla 2-3-4-5'!$B$10:$C$12,2,FALSE)))&lt;3,"BAJO",IF((VLOOKUP(D473,'Tabla 2-3-4-5'!$B$10:$C$12,2,FALSE)*(VLOOKUP(E473,'Tabla 2-3-4-5'!$B$10:$C$12,2,FALSE)))&gt;5,"ALTO","MEDIO"))," ")</f>
        <v xml:space="preserve"> </v>
      </c>
      <c r="G473" s="105"/>
      <c r="H473" s="105"/>
      <c r="I473" s="105"/>
      <c r="J473" s="105"/>
      <c r="K473" s="105"/>
      <c r="L473" s="105"/>
      <c r="M473" s="105"/>
      <c r="N473" s="105"/>
      <c r="O473" s="104"/>
      <c r="P473" s="106"/>
      <c r="Q473" s="107"/>
    </row>
    <row r="474" spans="1:17" ht="35.25" customHeight="1" x14ac:dyDescent="0.3">
      <c r="A474" s="21" t="str">
        <f>'Matriz Nº1 Identificación'!A474</f>
        <v>52. 6</v>
      </c>
      <c r="B474" s="21" t="str">
        <f>IF('Matriz Nº3 Evaluación'!J474="Administrar",'Matriz Nº3 Evaluación'!B474,"No administrar")</f>
        <v>No administrar</v>
      </c>
      <c r="C474" s="105"/>
      <c r="D474" s="101"/>
      <c r="E474" s="101"/>
      <c r="F474" s="4" t="str">
        <f>IFERROR(+IF((VLOOKUP(D474,'Tabla 2-3-4-5'!$B$10:$C$12,2,FALSE)*(VLOOKUP(E474,'Tabla 2-3-4-5'!$B$10:$C$12,2,FALSE)))&lt;3,"BAJO",IF((VLOOKUP(D474,'Tabla 2-3-4-5'!$B$10:$C$12,2,FALSE)*(VLOOKUP(E474,'Tabla 2-3-4-5'!$B$10:$C$12,2,FALSE)))&gt;5,"ALTO","MEDIO"))," ")</f>
        <v xml:space="preserve"> </v>
      </c>
      <c r="G474" s="105"/>
      <c r="H474" s="105"/>
      <c r="I474" s="105"/>
      <c r="J474" s="105"/>
      <c r="K474" s="105"/>
      <c r="L474" s="105"/>
      <c r="M474" s="105"/>
      <c r="N474" s="105"/>
      <c r="O474" s="104"/>
      <c r="P474" s="106"/>
      <c r="Q474" s="107"/>
    </row>
    <row r="475" spans="1:17" ht="35.25" customHeight="1" thickBot="1" x14ac:dyDescent="0.35">
      <c r="A475" s="21" t="str">
        <f>'Matriz Nº1 Identificación'!A475</f>
        <v>52. 7</v>
      </c>
      <c r="B475" s="21" t="str">
        <f>IF('Matriz Nº3 Evaluación'!J475="Administrar",'Matriz Nº3 Evaluación'!B475,"No administrar")</f>
        <v>No administrar</v>
      </c>
      <c r="C475" s="105"/>
      <c r="D475" s="101"/>
      <c r="E475" s="101"/>
      <c r="F475" s="4" t="str">
        <f>IFERROR(+IF((VLOOKUP(D475,'Tabla 2-3-4-5'!$B$10:$C$12,2,FALSE)*(VLOOKUP(E475,'Tabla 2-3-4-5'!$B$10:$C$12,2,FALSE)))&lt;3,"BAJO",IF((VLOOKUP(D475,'Tabla 2-3-4-5'!$B$10:$C$12,2,FALSE)*(VLOOKUP(E475,'Tabla 2-3-4-5'!$B$10:$C$12,2,FALSE)))&gt;5,"ALTO","MEDIO"))," ")</f>
        <v xml:space="preserve"> </v>
      </c>
      <c r="G475" s="105"/>
      <c r="H475" s="105"/>
      <c r="I475" s="105"/>
      <c r="J475" s="105"/>
      <c r="K475" s="105"/>
      <c r="L475" s="105"/>
      <c r="M475" s="105"/>
      <c r="N475" s="105"/>
      <c r="O475" s="104"/>
      <c r="P475" s="106"/>
      <c r="Q475" s="107"/>
    </row>
    <row r="476" spans="1:17" ht="33" customHeight="1" thickBot="1" x14ac:dyDescent="0.35">
      <c r="A476" s="73" t="str">
        <f>'Matriz Nº1 Identificación'!A476</f>
        <v xml:space="preserve">Objetivo Estratégico: </v>
      </c>
      <c r="B476" s="377">
        <f>'Matriz Nº1 Identificación'!B476</f>
        <v>0</v>
      </c>
      <c r="C476" s="378"/>
      <c r="D476" s="378"/>
      <c r="E476" s="378"/>
      <c r="F476" s="378"/>
      <c r="G476" s="378"/>
      <c r="H476" s="378"/>
      <c r="I476" s="378"/>
      <c r="J476" s="378"/>
      <c r="K476" s="378"/>
      <c r="L476" s="378"/>
      <c r="M476" s="378"/>
      <c r="N476" s="378"/>
      <c r="O476" s="378"/>
      <c r="P476" s="378"/>
      <c r="Q476" s="379"/>
    </row>
    <row r="477" spans="1:17" ht="24.75" customHeight="1" x14ac:dyDescent="0.3">
      <c r="A477" s="76" t="str">
        <f>'Matriz Nº1 Identificación'!A477</f>
        <v>Objetivo táctico</v>
      </c>
      <c r="B477" s="418" t="str">
        <f>'Matriz Nº1 Identificación'!B477</f>
        <v xml:space="preserve">53. </v>
      </c>
      <c r="C477" s="419"/>
      <c r="D477" s="419"/>
      <c r="E477" s="419"/>
      <c r="F477" s="419"/>
      <c r="G477" s="419"/>
      <c r="H477" s="419"/>
      <c r="I477" s="419"/>
      <c r="J477" s="419"/>
      <c r="K477" s="419"/>
      <c r="L477" s="419"/>
      <c r="M477" s="419"/>
      <c r="N477" s="419"/>
      <c r="O477" s="419"/>
      <c r="P477" s="419"/>
      <c r="Q477" s="420"/>
    </row>
    <row r="478" spans="1:17" ht="27.75" customHeight="1" x14ac:dyDescent="0.3">
      <c r="A478" s="21" t="str">
        <f>'Matriz Nº1 Identificación'!A478</f>
        <v>53. 1</v>
      </c>
      <c r="B478" s="21" t="str">
        <f>IF('Matriz Nº3 Evaluación'!J478="Administrar",'Matriz Nº3 Evaluación'!B478,"No administrar")</f>
        <v>No administrar</v>
      </c>
      <c r="C478" s="105"/>
      <c r="D478" s="101"/>
      <c r="E478" s="101"/>
      <c r="F478" s="4" t="str">
        <f>IFERROR(+IF((VLOOKUP(D478,'Tabla 2-3-4-5'!$B$10:$C$12,2,FALSE)*(VLOOKUP(E478,'Tabla 2-3-4-5'!$B$10:$C$12,2,FALSE)))&lt;3,"BAJO",IF((VLOOKUP(D478,'Tabla 2-3-4-5'!$B$10:$C$12,2,FALSE)*(VLOOKUP(E478,'Tabla 2-3-4-5'!$B$10:$C$12,2,FALSE)))&gt;5,"ALTO","MEDIO"))," ")</f>
        <v xml:space="preserve"> </v>
      </c>
      <c r="G478" s="105"/>
      <c r="H478" s="105"/>
      <c r="I478" s="105"/>
      <c r="J478" s="105"/>
      <c r="K478" s="105"/>
      <c r="L478" s="105"/>
      <c r="M478" s="105"/>
      <c r="N478" s="105"/>
      <c r="O478" s="104"/>
      <c r="P478" s="106"/>
      <c r="Q478" s="107"/>
    </row>
    <row r="479" spans="1:17" ht="31.5" customHeight="1" x14ac:dyDescent="0.3">
      <c r="A479" s="21" t="str">
        <f>'Matriz Nº1 Identificación'!A479</f>
        <v>53. 2</v>
      </c>
      <c r="B479" s="21" t="str">
        <f>IF('Matriz Nº3 Evaluación'!J479="Administrar",'Matriz Nº3 Evaluación'!B479,"No administrar")</f>
        <v>No administrar</v>
      </c>
      <c r="C479" s="105"/>
      <c r="D479" s="101"/>
      <c r="E479" s="101"/>
      <c r="F479" s="4" t="str">
        <f>IFERROR(+IF((VLOOKUP(D479,'Tabla 2-3-4-5'!$B$10:$C$12,2,FALSE)*(VLOOKUP(E479,'Tabla 2-3-4-5'!$B$10:$C$12,2,FALSE)))&lt;3,"BAJO",IF((VLOOKUP(D479,'Tabla 2-3-4-5'!$B$10:$C$12,2,FALSE)*(VLOOKUP(E479,'Tabla 2-3-4-5'!$B$10:$C$12,2,FALSE)))&gt;5,"ALTO","MEDIO"))," ")</f>
        <v xml:space="preserve"> </v>
      </c>
      <c r="G479" s="105"/>
      <c r="H479" s="105"/>
      <c r="I479" s="105"/>
      <c r="J479" s="105"/>
      <c r="K479" s="105"/>
      <c r="L479" s="105"/>
      <c r="M479" s="105"/>
      <c r="N479" s="105"/>
      <c r="O479" s="104"/>
      <c r="P479" s="106"/>
      <c r="Q479" s="107"/>
    </row>
    <row r="480" spans="1:17" ht="29.25" customHeight="1" x14ac:dyDescent="0.3">
      <c r="A480" s="21" t="str">
        <f>'Matriz Nº1 Identificación'!A480</f>
        <v>53. 3</v>
      </c>
      <c r="B480" s="21" t="str">
        <f>IF('Matriz Nº3 Evaluación'!J480="Administrar",'Matriz Nº3 Evaluación'!B480,"No administrar")</f>
        <v>No administrar</v>
      </c>
      <c r="C480" s="105"/>
      <c r="D480" s="101"/>
      <c r="E480" s="101"/>
      <c r="F480" s="4" t="str">
        <f>IFERROR(+IF((VLOOKUP(D480,'Tabla 2-3-4-5'!$B$10:$C$12,2,FALSE)*(VLOOKUP(E480,'Tabla 2-3-4-5'!$B$10:$C$12,2,FALSE)))&lt;3,"BAJO",IF((VLOOKUP(D480,'Tabla 2-3-4-5'!$B$10:$C$12,2,FALSE)*(VLOOKUP(E480,'Tabla 2-3-4-5'!$B$10:$C$12,2,FALSE)))&gt;5,"ALTO","MEDIO"))," ")</f>
        <v xml:space="preserve"> </v>
      </c>
      <c r="G480" s="105"/>
      <c r="H480" s="105"/>
      <c r="I480" s="105"/>
      <c r="J480" s="105"/>
      <c r="K480" s="105"/>
      <c r="L480" s="105"/>
      <c r="M480" s="105"/>
      <c r="N480" s="105"/>
      <c r="O480" s="104"/>
      <c r="P480" s="106"/>
      <c r="Q480" s="107"/>
    </row>
    <row r="481" spans="1:17" ht="35.25" customHeight="1" x14ac:dyDescent="0.3">
      <c r="A481" s="21" t="str">
        <f>'Matriz Nº1 Identificación'!A481</f>
        <v>53. 4</v>
      </c>
      <c r="B481" s="21" t="str">
        <f>IF('Matriz Nº3 Evaluación'!J481="Administrar",'Matriz Nº3 Evaluación'!B481,"No administrar")</f>
        <v>No administrar</v>
      </c>
      <c r="C481" s="105"/>
      <c r="D481" s="101"/>
      <c r="E481" s="101"/>
      <c r="F481" s="4" t="str">
        <f>IFERROR(+IF((VLOOKUP(D481,'Tabla 2-3-4-5'!$B$10:$C$12,2,FALSE)*(VLOOKUP(E481,'Tabla 2-3-4-5'!$B$10:$C$12,2,FALSE)))&lt;3,"BAJO",IF((VLOOKUP(D481,'Tabla 2-3-4-5'!$B$10:$C$12,2,FALSE)*(VLOOKUP(E481,'Tabla 2-3-4-5'!$B$10:$C$12,2,FALSE)))&gt;5,"ALTO","MEDIO"))," ")</f>
        <v xml:space="preserve"> </v>
      </c>
      <c r="G481" s="105"/>
      <c r="H481" s="105"/>
      <c r="I481" s="105"/>
      <c r="J481" s="105"/>
      <c r="K481" s="105"/>
      <c r="L481" s="105"/>
      <c r="M481" s="105"/>
      <c r="N481" s="105"/>
      <c r="O481" s="104"/>
      <c r="P481" s="106"/>
      <c r="Q481" s="107"/>
    </row>
    <row r="482" spans="1:17" ht="35.25" customHeight="1" x14ac:dyDescent="0.3">
      <c r="A482" s="21" t="str">
        <f>'Matriz Nº1 Identificación'!A482</f>
        <v>53. 5</v>
      </c>
      <c r="B482" s="21" t="str">
        <f>IF('Matriz Nº3 Evaluación'!J482="Administrar",'Matriz Nº3 Evaluación'!B482,"No administrar")</f>
        <v>No administrar</v>
      </c>
      <c r="C482" s="105"/>
      <c r="D482" s="101"/>
      <c r="E482" s="101"/>
      <c r="F482" s="4" t="str">
        <f>IFERROR(+IF((VLOOKUP(D482,'Tabla 2-3-4-5'!$B$10:$C$12,2,FALSE)*(VLOOKUP(E482,'Tabla 2-3-4-5'!$B$10:$C$12,2,FALSE)))&lt;3,"BAJO",IF((VLOOKUP(D482,'Tabla 2-3-4-5'!$B$10:$C$12,2,FALSE)*(VLOOKUP(E482,'Tabla 2-3-4-5'!$B$10:$C$12,2,FALSE)))&gt;5,"ALTO","MEDIO"))," ")</f>
        <v xml:space="preserve"> </v>
      </c>
      <c r="G482" s="105"/>
      <c r="H482" s="105"/>
      <c r="I482" s="105"/>
      <c r="J482" s="105"/>
      <c r="K482" s="105"/>
      <c r="L482" s="105"/>
      <c r="M482" s="105"/>
      <c r="N482" s="105"/>
      <c r="O482" s="104"/>
      <c r="P482" s="106"/>
      <c r="Q482" s="107"/>
    </row>
    <row r="483" spans="1:17" ht="35.25" customHeight="1" x14ac:dyDescent="0.3">
      <c r="A483" s="21" t="str">
        <f>'Matriz Nº1 Identificación'!A483</f>
        <v>53. 6</v>
      </c>
      <c r="B483" s="21" t="str">
        <f>IF('Matriz Nº3 Evaluación'!J483="Administrar",'Matriz Nº3 Evaluación'!B483,"No administrar")</f>
        <v>No administrar</v>
      </c>
      <c r="C483" s="105"/>
      <c r="D483" s="101"/>
      <c r="E483" s="101"/>
      <c r="F483" s="4" t="str">
        <f>IFERROR(+IF((VLOOKUP(D483,'Tabla 2-3-4-5'!$B$10:$C$12,2,FALSE)*(VLOOKUP(E483,'Tabla 2-3-4-5'!$B$10:$C$12,2,FALSE)))&lt;3,"BAJO",IF((VLOOKUP(D483,'Tabla 2-3-4-5'!$B$10:$C$12,2,FALSE)*(VLOOKUP(E483,'Tabla 2-3-4-5'!$B$10:$C$12,2,FALSE)))&gt;5,"ALTO","MEDIO"))," ")</f>
        <v xml:space="preserve"> </v>
      </c>
      <c r="G483" s="105"/>
      <c r="H483" s="105"/>
      <c r="I483" s="105"/>
      <c r="J483" s="105"/>
      <c r="K483" s="105"/>
      <c r="L483" s="105"/>
      <c r="M483" s="105"/>
      <c r="N483" s="105"/>
      <c r="O483" s="104"/>
      <c r="P483" s="106"/>
      <c r="Q483" s="107"/>
    </row>
    <row r="484" spans="1:17" ht="35.25" customHeight="1" thickBot="1" x14ac:dyDescent="0.35">
      <c r="A484" s="21" t="str">
        <f>'Matriz Nº1 Identificación'!A484</f>
        <v>53. 7</v>
      </c>
      <c r="B484" s="21" t="str">
        <f>IF('Matriz Nº3 Evaluación'!J484="Administrar",'Matriz Nº3 Evaluación'!B484,"No administrar")</f>
        <v>No administrar</v>
      </c>
      <c r="C484" s="105"/>
      <c r="D484" s="101"/>
      <c r="E484" s="101"/>
      <c r="F484" s="4" t="str">
        <f>IFERROR(+IF((VLOOKUP(D484,'Tabla 2-3-4-5'!$B$10:$C$12,2,FALSE)*(VLOOKUP(E484,'Tabla 2-3-4-5'!$B$10:$C$12,2,FALSE)))&lt;3,"BAJO",IF((VLOOKUP(D484,'Tabla 2-3-4-5'!$B$10:$C$12,2,FALSE)*(VLOOKUP(E484,'Tabla 2-3-4-5'!$B$10:$C$12,2,FALSE)))&gt;5,"ALTO","MEDIO"))," ")</f>
        <v xml:space="preserve"> </v>
      </c>
      <c r="G484" s="105"/>
      <c r="H484" s="105"/>
      <c r="I484" s="105"/>
      <c r="J484" s="105"/>
      <c r="K484" s="105"/>
      <c r="L484" s="105"/>
      <c r="M484" s="105"/>
      <c r="N484" s="105"/>
      <c r="O484" s="104"/>
      <c r="P484" s="106"/>
      <c r="Q484" s="107"/>
    </row>
    <row r="485" spans="1:17" ht="33" customHeight="1" thickBot="1" x14ac:dyDescent="0.35">
      <c r="A485" s="73" t="str">
        <f>'Matriz Nº1 Identificación'!A485</f>
        <v xml:space="preserve">Objetivo Estratégico: </v>
      </c>
      <c r="B485" s="377">
        <f>'Matriz Nº1 Identificación'!B485</f>
        <v>0</v>
      </c>
      <c r="C485" s="378"/>
      <c r="D485" s="378"/>
      <c r="E485" s="378"/>
      <c r="F485" s="378"/>
      <c r="G485" s="378"/>
      <c r="H485" s="378"/>
      <c r="I485" s="378"/>
      <c r="J485" s="378"/>
      <c r="K485" s="378"/>
      <c r="L485" s="378"/>
      <c r="M485" s="378"/>
      <c r="N485" s="378"/>
      <c r="O485" s="378"/>
      <c r="P485" s="378"/>
      <c r="Q485" s="379"/>
    </row>
    <row r="486" spans="1:17" ht="24.75" customHeight="1" x14ac:dyDescent="0.3">
      <c r="A486" s="76" t="str">
        <f>'Matriz Nº1 Identificación'!A486</f>
        <v>Objetivo táctico</v>
      </c>
      <c r="B486" s="418" t="str">
        <f>'Matriz Nº1 Identificación'!B486</f>
        <v xml:space="preserve">54. </v>
      </c>
      <c r="C486" s="419"/>
      <c r="D486" s="419"/>
      <c r="E486" s="419"/>
      <c r="F486" s="419"/>
      <c r="G486" s="419"/>
      <c r="H486" s="419"/>
      <c r="I486" s="419"/>
      <c r="J486" s="419"/>
      <c r="K486" s="419"/>
      <c r="L486" s="419"/>
      <c r="M486" s="419"/>
      <c r="N486" s="419"/>
      <c r="O486" s="419"/>
      <c r="P486" s="419"/>
      <c r="Q486" s="420"/>
    </row>
    <row r="487" spans="1:17" ht="27.75" customHeight="1" x14ac:dyDescent="0.3">
      <c r="A487" s="21" t="str">
        <f>'Matriz Nº1 Identificación'!A487</f>
        <v>54. 1</v>
      </c>
      <c r="B487" s="21" t="str">
        <f>IF('Matriz Nº3 Evaluación'!J487="Administrar",'Matriz Nº3 Evaluación'!B487,"No administrar")</f>
        <v>No administrar</v>
      </c>
      <c r="C487" s="105"/>
      <c r="D487" s="101"/>
      <c r="E487" s="101"/>
      <c r="F487" s="4" t="str">
        <f>IFERROR(+IF((VLOOKUP(D487,'Tabla 2-3-4-5'!$B$10:$C$12,2,FALSE)*(VLOOKUP(E487,'Tabla 2-3-4-5'!$B$10:$C$12,2,FALSE)))&lt;3,"BAJO",IF((VLOOKUP(D487,'Tabla 2-3-4-5'!$B$10:$C$12,2,FALSE)*(VLOOKUP(E487,'Tabla 2-3-4-5'!$B$10:$C$12,2,FALSE)))&gt;5,"ALTO","MEDIO"))," ")</f>
        <v xml:space="preserve"> </v>
      </c>
      <c r="G487" s="105"/>
      <c r="H487" s="105"/>
      <c r="I487" s="105"/>
      <c r="J487" s="105"/>
      <c r="K487" s="105"/>
      <c r="L487" s="105"/>
      <c r="M487" s="105"/>
      <c r="N487" s="105"/>
      <c r="O487" s="104"/>
      <c r="P487" s="106"/>
      <c r="Q487" s="107"/>
    </row>
    <row r="488" spans="1:17" ht="31.5" customHeight="1" x14ac:dyDescent="0.3">
      <c r="A488" s="21" t="str">
        <f>'Matriz Nº1 Identificación'!A488</f>
        <v>54. 2</v>
      </c>
      <c r="B488" s="21" t="str">
        <f>IF('Matriz Nº3 Evaluación'!J488="Administrar",'Matriz Nº3 Evaluación'!B488,"No administrar")</f>
        <v>No administrar</v>
      </c>
      <c r="C488" s="105"/>
      <c r="D488" s="101"/>
      <c r="E488" s="101"/>
      <c r="F488" s="4" t="str">
        <f>IFERROR(+IF((VLOOKUP(D488,'Tabla 2-3-4-5'!$B$10:$C$12,2,FALSE)*(VLOOKUP(E488,'Tabla 2-3-4-5'!$B$10:$C$12,2,FALSE)))&lt;3,"BAJO",IF((VLOOKUP(D488,'Tabla 2-3-4-5'!$B$10:$C$12,2,FALSE)*(VLOOKUP(E488,'Tabla 2-3-4-5'!$B$10:$C$12,2,FALSE)))&gt;5,"ALTO","MEDIO"))," ")</f>
        <v xml:space="preserve"> </v>
      </c>
      <c r="G488" s="105"/>
      <c r="H488" s="105"/>
      <c r="I488" s="105"/>
      <c r="J488" s="105"/>
      <c r="K488" s="105"/>
      <c r="L488" s="105"/>
      <c r="M488" s="105"/>
      <c r="N488" s="105"/>
      <c r="O488" s="104"/>
      <c r="P488" s="106"/>
      <c r="Q488" s="107"/>
    </row>
    <row r="489" spans="1:17" ht="29.25" customHeight="1" x14ac:dyDescent="0.3">
      <c r="A489" s="21" t="str">
        <f>'Matriz Nº1 Identificación'!A489</f>
        <v>54. 3</v>
      </c>
      <c r="B489" s="21" t="str">
        <f>IF('Matriz Nº3 Evaluación'!J489="Administrar",'Matriz Nº3 Evaluación'!B489,"No administrar")</f>
        <v>No administrar</v>
      </c>
      <c r="C489" s="105"/>
      <c r="D489" s="101"/>
      <c r="E489" s="101"/>
      <c r="F489" s="4" t="str">
        <f>IFERROR(+IF((VLOOKUP(D489,'Tabla 2-3-4-5'!$B$10:$C$12,2,FALSE)*(VLOOKUP(E489,'Tabla 2-3-4-5'!$B$10:$C$12,2,FALSE)))&lt;3,"BAJO",IF((VLOOKUP(D489,'Tabla 2-3-4-5'!$B$10:$C$12,2,FALSE)*(VLOOKUP(E489,'Tabla 2-3-4-5'!$B$10:$C$12,2,FALSE)))&gt;5,"ALTO","MEDIO"))," ")</f>
        <v xml:space="preserve"> </v>
      </c>
      <c r="G489" s="105"/>
      <c r="H489" s="105"/>
      <c r="I489" s="105"/>
      <c r="J489" s="105"/>
      <c r="K489" s="105"/>
      <c r="L489" s="105"/>
      <c r="M489" s="105"/>
      <c r="N489" s="105"/>
      <c r="O489" s="104"/>
      <c r="P489" s="106"/>
      <c r="Q489" s="107"/>
    </row>
    <row r="490" spans="1:17" ht="35.25" customHeight="1" x14ac:dyDescent="0.3">
      <c r="A490" s="21" t="str">
        <f>'Matriz Nº1 Identificación'!A490</f>
        <v>54. 4</v>
      </c>
      <c r="B490" s="21" t="str">
        <f>IF('Matriz Nº3 Evaluación'!J490="Administrar",'Matriz Nº3 Evaluación'!B490,"No administrar")</f>
        <v>No administrar</v>
      </c>
      <c r="C490" s="105"/>
      <c r="D490" s="101"/>
      <c r="E490" s="101"/>
      <c r="F490" s="4" t="str">
        <f>IFERROR(+IF((VLOOKUP(D490,'Tabla 2-3-4-5'!$B$10:$C$12,2,FALSE)*(VLOOKUP(E490,'Tabla 2-3-4-5'!$B$10:$C$12,2,FALSE)))&lt;3,"BAJO",IF((VLOOKUP(D490,'Tabla 2-3-4-5'!$B$10:$C$12,2,FALSE)*(VLOOKUP(E490,'Tabla 2-3-4-5'!$B$10:$C$12,2,FALSE)))&gt;5,"ALTO","MEDIO"))," ")</f>
        <v xml:space="preserve"> </v>
      </c>
      <c r="G490" s="105"/>
      <c r="H490" s="105"/>
      <c r="I490" s="105"/>
      <c r="J490" s="105"/>
      <c r="K490" s="105"/>
      <c r="L490" s="105"/>
      <c r="M490" s="105"/>
      <c r="N490" s="105"/>
      <c r="O490" s="104"/>
      <c r="P490" s="106"/>
      <c r="Q490" s="107"/>
    </row>
    <row r="491" spans="1:17" ht="35.25" customHeight="1" x14ac:dyDescent="0.3">
      <c r="A491" s="21" t="str">
        <f>'Matriz Nº1 Identificación'!A491</f>
        <v>54. 5</v>
      </c>
      <c r="B491" s="21" t="str">
        <f>IF('Matriz Nº3 Evaluación'!J491="Administrar",'Matriz Nº3 Evaluación'!B491,"No administrar")</f>
        <v>No administrar</v>
      </c>
      <c r="C491" s="105"/>
      <c r="D491" s="101"/>
      <c r="E491" s="101"/>
      <c r="F491" s="4" t="str">
        <f>IFERROR(+IF((VLOOKUP(D491,'Tabla 2-3-4-5'!$B$10:$C$12,2,FALSE)*(VLOOKUP(E491,'Tabla 2-3-4-5'!$B$10:$C$12,2,FALSE)))&lt;3,"BAJO",IF((VLOOKUP(D491,'Tabla 2-3-4-5'!$B$10:$C$12,2,FALSE)*(VLOOKUP(E491,'Tabla 2-3-4-5'!$B$10:$C$12,2,FALSE)))&gt;5,"ALTO","MEDIO"))," ")</f>
        <v xml:space="preserve"> </v>
      </c>
      <c r="G491" s="105"/>
      <c r="H491" s="105"/>
      <c r="I491" s="105"/>
      <c r="J491" s="105"/>
      <c r="K491" s="105"/>
      <c r="L491" s="105"/>
      <c r="M491" s="105"/>
      <c r="N491" s="105"/>
      <c r="O491" s="104"/>
      <c r="P491" s="106"/>
      <c r="Q491" s="107"/>
    </row>
    <row r="492" spans="1:17" ht="35.25" customHeight="1" x14ac:dyDescent="0.3">
      <c r="A492" s="21" t="str">
        <f>'Matriz Nº1 Identificación'!A492</f>
        <v>54. 6</v>
      </c>
      <c r="B492" s="21" t="str">
        <f>IF('Matriz Nº3 Evaluación'!J492="Administrar",'Matriz Nº3 Evaluación'!B492,"No administrar")</f>
        <v>No administrar</v>
      </c>
      <c r="C492" s="105"/>
      <c r="D492" s="101"/>
      <c r="E492" s="101"/>
      <c r="F492" s="4" t="str">
        <f>IFERROR(+IF((VLOOKUP(D492,'Tabla 2-3-4-5'!$B$10:$C$12,2,FALSE)*(VLOOKUP(E492,'Tabla 2-3-4-5'!$B$10:$C$12,2,FALSE)))&lt;3,"BAJO",IF((VLOOKUP(D492,'Tabla 2-3-4-5'!$B$10:$C$12,2,FALSE)*(VLOOKUP(E492,'Tabla 2-3-4-5'!$B$10:$C$12,2,FALSE)))&gt;5,"ALTO","MEDIO"))," ")</f>
        <v xml:space="preserve"> </v>
      </c>
      <c r="G492" s="105"/>
      <c r="H492" s="105"/>
      <c r="I492" s="105"/>
      <c r="J492" s="105"/>
      <c r="K492" s="105"/>
      <c r="L492" s="105"/>
      <c r="M492" s="105"/>
      <c r="N492" s="105"/>
      <c r="O492" s="104"/>
      <c r="P492" s="106"/>
      <c r="Q492" s="107"/>
    </row>
    <row r="493" spans="1:17" ht="35.25" customHeight="1" thickBot="1" x14ac:dyDescent="0.35">
      <c r="A493" s="21" t="str">
        <f>'Matriz Nº1 Identificación'!A493</f>
        <v>54. 7</v>
      </c>
      <c r="B493" s="21" t="str">
        <f>IF('Matriz Nº3 Evaluación'!J493="Administrar",'Matriz Nº3 Evaluación'!B493,"No administrar")</f>
        <v>No administrar</v>
      </c>
      <c r="C493" s="105"/>
      <c r="D493" s="101"/>
      <c r="E493" s="101"/>
      <c r="F493" s="4" t="str">
        <f>IFERROR(+IF((VLOOKUP(D493,'Tabla 2-3-4-5'!$B$10:$C$12,2,FALSE)*(VLOOKUP(E493,'Tabla 2-3-4-5'!$B$10:$C$12,2,FALSE)))&lt;3,"BAJO",IF((VLOOKUP(D493,'Tabla 2-3-4-5'!$B$10:$C$12,2,FALSE)*(VLOOKUP(E493,'Tabla 2-3-4-5'!$B$10:$C$12,2,FALSE)))&gt;5,"ALTO","MEDIO"))," ")</f>
        <v xml:space="preserve"> </v>
      </c>
      <c r="G493" s="105"/>
      <c r="H493" s="105"/>
      <c r="I493" s="105"/>
      <c r="J493" s="105"/>
      <c r="K493" s="105"/>
      <c r="L493" s="105"/>
      <c r="M493" s="105"/>
      <c r="N493" s="105"/>
      <c r="O493" s="104"/>
      <c r="P493" s="106"/>
      <c r="Q493" s="107"/>
    </row>
    <row r="494" spans="1:17" ht="33" customHeight="1" thickBot="1" x14ac:dyDescent="0.35">
      <c r="A494" s="73" t="str">
        <f>'Matriz Nº1 Identificación'!A494</f>
        <v xml:space="preserve">Objetivo Estratégico: </v>
      </c>
      <c r="B494" s="377">
        <f>'Matriz Nº1 Identificación'!B494</f>
        <v>0</v>
      </c>
      <c r="C494" s="378"/>
      <c r="D494" s="378"/>
      <c r="E494" s="378"/>
      <c r="F494" s="378"/>
      <c r="G494" s="378"/>
      <c r="H494" s="378"/>
      <c r="I494" s="378"/>
      <c r="J494" s="378"/>
      <c r="K494" s="378"/>
      <c r="L494" s="378"/>
      <c r="M494" s="378"/>
      <c r="N494" s="378"/>
      <c r="O494" s="378"/>
      <c r="P494" s="378"/>
      <c r="Q494" s="379"/>
    </row>
    <row r="495" spans="1:17" ht="24.75" customHeight="1" x14ac:dyDescent="0.3">
      <c r="A495" s="76" t="str">
        <f>'Matriz Nº1 Identificación'!A495</f>
        <v>Objetivo táctico</v>
      </c>
      <c r="B495" s="418" t="str">
        <f>'Matriz Nº1 Identificación'!B495</f>
        <v xml:space="preserve">55. </v>
      </c>
      <c r="C495" s="419"/>
      <c r="D495" s="419"/>
      <c r="E495" s="419"/>
      <c r="F495" s="419"/>
      <c r="G495" s="419"/>
      <c r="H495" s="419"/>
      <c r="I495" s="419"/>
      <c r="J495" s="419"/>
      <c r="K495" s="419"/>
      <c r="L495" s="419"/>
      <c r="M495" s="419"/>
      <c r="N495" s="419"/>
      <c r="O495" s="419"/>
      <c r="P495" s="419"/>
      <c r="Q495" s="420"/>
    </row>
    <row r="496" spans="1:17" ht="27.75" customHeight="1" x14ac:dyDescent="0.3">
      <c r="A496" s="21" t="str">
        <f>'Matriz Nº1 Identificación'!A496</f>
        <v>55. 1</v>
      </c>
      <c r="B496" s="21" t="str">
        <f>IF('Matriz Nº3 Evaluación'!J496="Administrar",'Matriz Nº3 Evaluación'!B496,"No administrar")</f>
        <v>No administrar</v>
      </c>
      <c r="C496" s="105"/>
      <c r="D496" s="101"/>
      <c r="E496" s="101"/>
      <c r="F496" s="4" t="str">
        <f>IFERROR(+IF((VLOOKUP(D496,'Tabla 2-3-4-5'!$B$10:$C$12,2,FALSE)*(VLOOKUP(E496,'Tabla 2-3-4-5'!$B$10:$C$12,2,FALSE)))&lt;3,"BAJO",IF((VLOOKUP(D496,'Tabla 2-3-4-5'!$B$10:$C$12,2,FALSE)*(VLOOKUP(E496,'Tabla 2-3-4-5'!$B$10:$C$12,2,FALSE)))&gt;5,"ALTO","MEDIO"))," ")</f>
        <v xml:space="preserve"> </v>
      </c>
      <c r="G496" s="105"/>
      <c r="H496" s="105"/>
      <c r="I496" s="105"/>
      <c r="J496" s="105"/>
      <c r="K496" s="105"/>
      <c r="L496" s="105"/>
      <c r="M496" s="105"/>
      <c r="N496" s="105"/>
      <c r="O496" s="104"/>
      <c r="P496" s="106"/>
      <c r="Q496" s="107"/>
    </row>
    <row r="497" spans="1:17" ht="31.5" customHeight="1" x14ac:dyDescent="0.3">
      <c r="A497" s="21" t="str">
        <f>'Matriz Nº1 Identificación'!A497</f>
        <v>55. 2</v>
      </c>
      <c r="B497" s="21" t="str">
        <f>IF('Matriz Nº3 Evaluación'!J497="Administrar",'Matriz Nº3 Evaluación'!B497,"No administrar")</f>
        <v>No administrar</v>
      </c>
      <c r="C497" s="105"/>
      <c r="D497" s="101"/>
      <c r="E497" s="101"/>
      <c r="F497" s="4" t="str">
        <f>IFERROR(+IF((VLOOKUP(D497,'Tabla 2-3-4-5'!$B$10:$C$12,2,FALSE)*(VLOOKUP(E497,'Tabla 2-3-4-5'!$B$10:$C$12,2,FALSE)))&lt;3,"BAJO",IF((VLOOKUP(D497,'Tabla 2-3-4-5'!$B$10:$C$12,2,FALSE)*(VLOOKUP(E497,'Tabla 2-3-4-5'!$B$10:$C$12,2,FALSE)))&gt;5,"ALTO","MEDIO"))," ")</f>
        <v xml:space="preserve"> </v>
      </c>
      <c r="G497" s="105"/>
      <c r="H497" s="105"/>
      <c r="I497" s="105"/>
      <c r="J497" s="105"/>
      <c r="K497" s="105"/>
      <c r="L497" s="105"/>
      <c r="M497" s="105"/>
      <c r="N497" s="105"/>
      <c r="O497" s="104"/>
      <c r="P497" s="106"/>
      <c r="Q497" s="107"/>
    </row>
    <row r="498" spans="1:17" ht="29.25" customHeight="1" x14ac:dyDescent="0.3">
      <c r="A498" s="21" t="str">
        <f>'Matriz Nº1 Identificación'!A498</f>
        <v>55. 3</v>
      </c>
      <c r="B498" s="21" t="str">
        <f>IF('Matriz Nº3 Evaluación'!J498="Administrar",'Matriz Nº3 Evaluación'!B498,"No administrar")</f>
        <v>No administrar</v>
      </c>
      <c r="C498" s="105"/>
      <c r="D498" s="101"/>
      <c r="E498" s="101"/>
      <c r="F498" s="4" t="str">
        <f>IFERROR(+IF((VLOOKUP(D498,'Tabla 2-3-4-5'!$B$10:$C$12,2,FALSE)*(VLOOKUP(E498,'Tabla 2-3-4-5'!$B$10:$C$12,2,FALSE)))&lt;3,"BAJO",IF((VLOOKUP(D498,'Tabla 2-3-4-5'!$B$10:$C$12,2,FALSE)*(VLOOKUP(E498,'Tabla 2-3-4-5'!$B$10:$C$12,2,FALSE)))&gt;5,"ALTO","MEDIO"))," ")</f>
        <v xml:space="preserve"> </v>
      </c>
      <c r="G498" s="105"/>
      <c r="H498" s="105"/>
      <c r="I498" s="105"/>
      <c r="J498" s="105"/>
      <c r="K498" s="105"/>
      <c r="L498" s="105"/>
      <c r="M498" s="105"/>
      <c r="N498" s="105"/>
      <c r="O498" s="104"/>
      <c r="P498" s="106"/>
      <c r="Q498" s="107"/>
    </row>
    <row r="499" spans="1:17" ht="35.25" customHeight="1" x14ac:dyDescent="0.3">
      <c r="A499" s="21" t="str">
        <f>'Matriz Nº1 Identificación'!A499</f>
        <v>55. 4</v>
      </c>
      <c r="B499" s="21" t="str">
        <f>IF('Matriz Nº3 Evaluación'!J499="Administrar",'Matriz Nº3 Evaluación'!B499,"No administrar")</f>
        <v>No administrar</v>
      </c>
      <c r="C499" s="105"/>
      <c r="D499" s="101"/>
      <c r="E499" s="101"/>
      <c r="F499" s="4" t="str">
        <f>IFERROR(+IF((VLOOKUP(D499,'Tabla 2-3-4-5'!$B$10:$C$12,2,FALSE)*(VLOOKUP(E499,'Tabla 2-3-4-5'!$B$10:$C$12,2,FALSE)))&lt;3,"BAJO",IF((VLOOKUP(D499,'Tabla 2-3-4-5'!$B$10:$C$12,2,FALSE)*(VLOOKUP(E499,'Tabla 2-3-4-5'!$B$10:$C$12,2,FALSE)))&gt;5,"ALTO","MEDIO"))," ")</f>
        <v xml:space="preserve"> </v>
      </c>
      <c r="G499" s="105"/>
      <c r="H499" s="105"/>
      <c r="I499" s="105"/>
      <c r="J499" s="105"/>
      <c r="K499" s="105"/>
      <c r="L499" s="105"/>
      <c r="M499" s="105"/>
      <c r="N499" s="105"/>
      <c r="O499" s="104"/>
      <c r="P499" s="106"/>
      <c r="Q499" s="107"/>
    </row>
    <row r="500" spans="1:17" ht="35.25" customHeight="1" x14ac:dyDescent="0.3">
      <c r="A500" s="21" t="str">
        <f>'Matriz Nº1 Identificación'!A500</f>
        <v>55. 5</v>
      </c>
      <c r="B500" s="21" t="str">
        <f>IF('Matriz Nº3 Evaluación'!J500="Administrar",'Matriz Nº3 Evaluación'!B500,"No administrar")</f>
        <v>No administrar</v>
      </c>
      <c r="C500" s="105"/>
      <c r="D500" s="101"/>
      <c r="E500" s="101"/>
      <c r="F500" s="4" t="str">
        <f>IFERROR(+IF((VLOOKUP(D500,'Tabla 2-3-4-5'!$B$10:$C$12,2,FALSE)*(VLOOKUP(E500,'Tabla 2-3-4-5'!$B$10:$C$12,2,FALSE)))&lt;3,"BAJO",IF((VLOOKUP(D500,'Tabla 2-3-4-5'!$B$10:$C$12,2,FALSE)*(VLOOKUP(E500,'Tabla 2-3-4-5'!$B$10:$C$12,2,FALSE)))&gt;5,"ALTO","MEDIO"))," ")</f>
        <v xml:space="preserve"> </v>
      </c>
      <c r="G500" s="105"/>
      <c r="H500" s="105"/>
      <c r="I500" s="105"/>
      <c r="J500" s="105"/>
      <c r="K500" s="105"/>
      <c r="L500" s="105"/>
      <c r="M500" s="105"/>
      <c r="N500" s="105"/>
      <c r="O500" s="104"/>
      <c r="P500" s="106"/>
      <c r="Q500" s="107"/>
    </row>
    <row r="501" spans="1:17" ht="35.25" customHeight="1" x14ac:dyDescent="0.3">
      <c r="A501" s="21" t="str">
        <f>'Matriz Nº1 Identificación'!A501</f>
        <v>55. 6</v>
      </c>
      <c r="B501" s="21" t="str">
        <f>IF('Matriz Nº3 Evaluación'!J501="Administrar",'Matriz Nº3 Evaluación'!B501,"No administrar")</f>
        <v>No administrar</v>
      </c>
      <c r="C501" s="105"/>
      <c r="D501" s="101"/>
      <c r="E501" s="101"/>
      <c r="F501" s="4" t="str">
        <f>IFERROR(+IF((VLOOKUP(D501,'Tabla 2-3-4-5'!$B$10:$C$12,2,FALSE)*(VLOOKUP(E501,'Tabla 2-3-4-5'!$B$10:$C$12,2,FALSE)))&lt;3,"BAJO",IF((VLOOKUP(D501,'Tabla 2-3-4-5'!$B$10:$C$12,2,FALSE)*(VLOOKUP(E501,'Tabla 2-3-4-5'!$B$10:$C$12,2,FALSE)))&gt;5,"ALTO","MEDIO"))," ")</f>
        <v xml:space="preserve"> </v>
      </c>
      <c r="G501" s="105"/>
      <c r="H501" s="105"/>
      <c r="I501" s="105"/>
      <c r="J501" s="105"/>
      <c r="K501" s="105"/>
      <c r="L501" s="105"/>
      <c r="M501" s="105"/>
      <c r="N501" s="105"/>
      <c r="O501" s="104"/>
      <c r="P501" s="106"/>
      <c r="Q501" s="107"/>
    </row>
    <row r="502" spans="1:17" ht="35.25" customHeight="1" thickBot="1" x14ac:dyDescent="0.35">
      <c r="A502" s="21" t="str">
        <f>'Matriz Nº1 Identificación'!A502</f>
        <v>55. 7</v>
      </c>
      <c r="B502" s="21" t="str">
        <f>IF('Matriz Nº3 Evaluación'!J502="Administrar",'Matriz Nº3 Evaluación'!B502,"No administrar")</f>
        <v>No administrar</v>
      </c>
      <c r="C502" s="105"/>
      <c r="D502" s="101"/>
      <c r="E502" s="101"/>
      <c r="F502" s="4" t="str">
        <f>IFERROR(+IF((VLOOKUP(D502,'Tabla 2-3-4-5'!$B$10:$C$12,2,FALSE)*(VLOOKUP(E502,'Tabla 2-3-4-5'!$B$10:$C$12,2,FALSE)))&lt;3,"BAJO",IF((VLOOKUP(D502,'Tabla 2-3-4-5'!$B$10:$C$12,2,FALSE)*(VLOOKUP(E502,'Tabla 2-3-4-5'!$B$10:$C$12,2,FALSE)))&gt;5,"ALTO","MEDIO"))," ")</f>
        <v xml:space="preserve"> </v>
      </c>
      <c r="G502" s="105"/>
      <c r="H502" s="105"/>
      <c r="I502" s="105"/>
      <c r="J502" s="105"/>
      <c r="K502" s="105"/>
      <c r="L502" s="105"/>
      <c r="M502" s="105"/>
      <c r="N502" s="105"/>
      <c r="O502" s="104"/>
      <c r="P502" s="106"/>
      <c r="Q502" s="107"/>
    </row>
    <row r="503" spans="1:17" ht="33" customHeight="1" thickBot="1" x14ac:dyDescent="0.35">
      <c r="A503" s="73" t="str">
        <f>'Matriz Nº1 Identificación'!A503</f>
        <v xml:space="preserve">Objetivo Estratégico: </v>
      </c>
      <c r="B503" s="377">
        <f>'Matriz Nº1 Identificación'!B503</f>
        <v>0</v>
      </c>
      <c r="C503" s="378"/>
      <c r="D503" s="378"/>
      <c r="E503" s="378"/>
      <c r="F503" s="378"/>
      <c r="G503" s="378"/>
      <c r="H503" s="378"/>
      <c r="I503" s="378"/>
      <c r="J503" s="378"/>
      <c r="K503" s="378"/>
      <c r="L503" s="378"/>
      <c r="M503" s="378"/>
      <c r="N503" s="378"/>
      <c r="O503" s="378"/>
      <c r="P503" s="378"/>
      <c r="Q503" s="379"/>
    </row>
    <row r="504" spans="1:17" ht="24.75" customHeight="1" x14ac:dyDescent="0.3">
      <c r="A504" s="76" t="str">
        <f>'Matriz Nº1 Identificación'!A504</f>
        <v>Objetivo táctico</v>
      </c>
      <c r="B504" s="418" t="str">
        <f>'Matriz Nº1 Identificación'!B504</f>
        <v xml:space="preserve">56. </v>
      </c>
      <c r="C504" s="419"/>
      <c r="D504" s="419"/>
      <c r="E504" s="419"/>
      <c r="F504" s="419"/>
      <c r="G504" s="419"/>
      <c r="H504" s="419"/>
      <c r="I504" s="419"/>
      <c r="J504" s="419"/>
      <c r="K504" s="419"/>
      <c r="L504" s="419"/>
      <c r="M504" s="419"/>
      <c r="N504" s="419"/>
      <c r="O504" s="419"/>
      <c r="P504" s="419"/>
      <c r="Q504" s="420"/>
    </row>
    <row r="505" spans="1:17" ht="27.75" customHeight="1" x14ac:dyDescent="0.3">
      <c r="A505" s="21" t="str">
        <f>'Matriz Nº1 Identificación'!A505</f>
        <v>56. 1</v>
      </c>
      <c r="B505" s="21" t="str">
        <f>IF('Matriz Nº3 Evaluación'!J505="Administrar",'Matriz Nº3 Evaluación'!B505,"No administrar")</f>
        <v>No administrar</v>
      </c>
      <c r="C505" s="105"/>
      <c r="D505" s="101"/>
      <c r="E505" s="101"/>
      <c r="F505" s="4" t="str">
        <f>IFERROR(+IF((VLOOKUP(D505,'Tabla 2-3-4-5'!$B$10:$C$12,2,FALSE)*(VLOOKUP(E505,'Tabla 2-3-4-5'!$B$10:$C$12,2,FALSE)))&lt;3,"BAJO",IF((VLOOKUP(D505,'Tabla 2-3-4-5'!$B$10:$C$12,2,FALSE)*(VLOOKUP(E505,'Tabla 2-3-4-5'!$B$10:$C$12,2,FALSE)))&gt;5,"ALTO","MEDIO"))," ")</f>
        <v xml:space="preserve"> </v>
      </c>
      <c r="G505" s="105"/>
      <c r="H505" s="105"/>
      <c r="I505" s="105"/>
      <c r="J505" s="105"/>
      <c r="K505" s="105"/>
      <c r="L505" s="105"/>
      <c r="M505" s="105"/>
      <c r="N505" s="105"/>
      <c r="O505" s="104"/>
      <c r="P505" s="106"/>
      <c r="Q505" s="107"/>
    </row>
    <row r="506" spans="1:17" ht="31.5" customHeight="1" x14ac:dyDescent="0.3">
      <c r="A506" s="21" t="str">
        <f>'Matriz Nº1 Identificación'!A506</f>
        <v>56. 2</v>
      </c>
      <c r="B506" s="21" t="str">
        <f>IF('Matriz Nº3 Evaluación'!J506="Administrar",'Matriz Nº3 Evaluación'!B506,"No administrar")</f>
        <v>No administrar</v>
      </c>
      <c r="C506" s="105"/>
      <c r="D506" s="101"/>
      <c r="E506" s="101"/>
      <c r="F506" s="4" t="str">
        <f>IFERROR(+IF((VLOOKUP(D506,'Tabla 2-3-4-5'!$B$10:$C$12,2,FALSE)*(VLOOKUP(E506,'Tabla 2-3-4-5'!$B$10:$C$12,2,FALSE)))&lt;3,"BAJO",IF((VLOOKUP(D506,'Tabla 2-3-4-5'!$B$10:$C$12,2,FALSE)*(VLOOKUP(E506,'Tabla 2-3-4-5'!$B$10:$C$12,2,FALSE)))&gt;5,"ALTO","MEDIO"))," ")</f>
        <v xml:space="preserve"> </v>
      </c>
      <c r="G506" s="105"/>
      <c r="H506" s="105"/>
      <c r="I506" s="105"/>
      <c r="J506" s="105"/>
      <c r="K506" s="105"/>
      <c r="L506" s="105"/>
      <c r="M506" s="105"/>
      <c r="N506" s="105"/>
      <c r="O506" s="104"/>
      <c r="P506" s="106"/>
      <c r="Q506" s="107"/>
    </row>
    <row r="507" spans="1:17" ht="29.25" customHeight="1" x14ac:dyDescent="0.3">
      <c r="A507" s="21" t="str">
        <f>'Matriz Nº1 Identificación'!A507</f>
        <v>56. 3</v>
      </c>
      <c r="B507" s="21" t="str">
        <f>IF('Matriz Nº3 Evaluación'!J507="Administrar",'Matriz Nº3 Evaluación'!B507,"No administrar")</f>
        <v>No administrar</v>
      </c>
      <c r="C507" s="105"/>
      <c r="D507" s="101"/>
      <c r="E507" s="101"/>
      <c r="F507" s="4" t="str">
        <f>IFERROR(+IF((VLOOKUP(D507,'Tabla 2-3-4-5'!$B$10:$C$12,2,FALSE)*(VLOOKUP(E507,'Tabla 2-3-4-5'!$B$10:$C$12,2,FALSE)))&lt;3,"BAJO",IF((VLOOKUP(D507,'Tabla 2-3-4-5'!$B$10:$C$12,2,FALSE)*(VLOOKUP(E507,'Tabla 2-3-4-5'!$B$10:$C$12,2,FALSE)))&gt;5,"ALTO","MEDIO"))," ")</f>
        <v xml:space="preserve"> </v>
      </c>
      <c r="G507" s="105"/>
      <c r="H507" s="105"/>
      <c r="I507" s="105"/>
      <c r="J507" s="105"/>
      <c r="K507" s="105"/>
      <c r="L507" s="105"/>
      <c r="M507" s="105"/>
      <c r="N507" s="105"/>
      <c r="O507" s="104"/>
      <c r="P507" s="106"/>
      <c r="Q507" s="107"/>
    </row>
    <row r="508" spans="1:17" ht="35.25" customHeight="1" x14ac:dyDescent="0.3">
      <c r="A508" s="21" t="str">
        <f>'Matriz Nº1 Identificación'!A508</f>
        <v>56. 4</v>
      </c>
      <c r="B508" s="21" t="str">
        <f>IF('Matriz Nº3 Evaluación'!J508="Administrar",'Matriz Nº3 Evaluación'!B508,"No administrar")</f>
        <v>No administrar</v>
      </c>
      <c r="C508" s="105"/>
      <c r="D508" s="101"/>
      <c r="E508" s="101"/>
      <c r="F508" s="4" t="str">
        <f>IFERROR(+IF((VLOOKUP(D508,'Tabla 2-3-4-5'!$B$10:$C$12,2,FALSE)*(VLOOKUP(E508,'Tabla 2-3-4-5'!$B$10:$C$12,2,FALSE)))&lt;3,"BAJO",IF((VLOOKUP(D508,'Tabla 2-3-4-5'!$B$10:$C$12,2,FALSE)*(VLOOKUP(E508,'Tabla 2-3-4-5'!$B$10:$C$12,2,FALSE)))&gt;5,"ALTO","MEDIO"))," ")</f>
        <v xml:space="preserve"> </v>
      </c>
      <c r="G508" s="105"/>
      <c r="H508" s="105"/>
      <c r="I508" s="105"/>
      <c r="J508" s="105"/>
      <c r="K508" s="105"/>
      <c r="L508" s="105"/>
      <c r="M508" s="105"/>
      <c r="N508" s="105"/>
      <c r="O508" s="104"/>
      <c r="P508" s="106"/>
      <c r="Q508" s="107"/>
    </row>
    <row r="509" spans="1:17" ht="35.25" customHeight="1" x14ac:dyDescent="0.3">
      <c r="A509" s="21" t="str">
        <f>'Matriz Nº1 Identificación'!A509</f>
        <v>56. 5</v>
      </c>
      <c r="B509" s="21" t="str">
        <f>IF('Matriz Nº3 Evaluación'!J509="Administrar",'Matriz Nº3 Evaluación'!B509,"No administrar")</f>
        <v>No administrar</v>
      </c>
      <c r="C509" s="105"/>
      <c r="D509" s="101"/>
      <c r="E509" s="101"/>
      <c r="F509" s="4" t="str">
        <f>IFERROR(+IF((VLOOKUP(D509,'Tabla 2-3-4-5'!$B$10:$C$12,2,FALSE)*(VLOOKUP(E509,'Tabla 2-3-4-5'!$B$10:$C$12,2,FALSE)))&lt;3,"BAJO",IF((VLOOKUP(D509,'Tabla 2-3-4-5'!$B$10:$C$12,2,FALSE)*(VLOOKUP(E509,'Tabla 2-3-4-5'!$B$10:$C$12,2,FALSE)))&gt;5,"ALTO","MEDIO"))," ")</f>
        <v xml:space="preserve"> </v>
      </c>
      <c r="G509" s="105"/>
      <c r="H509" s="105"/>
      <c r="I509" s="105"/>
      <c r="J509" s="105"/>
      <c r="K509" s="105"/>
      <c r="L509" s="105"/>
      <c r="M509" s="105"/>
      <c r="N509" s="105"/>
      <c r="O509" s="104"/>
      <c r="P509" s="106"/>
      <c r="Q509" s="107"/>
    </row>
    <row r="510" spans="1:17" ht="35.25" customHeight="1" x14ac:dyDescent="0.3">
      <c r="A510" s="21" t="str">
        <f>'Matriz Nº1 Identificación'!A510</f>
        <v>56. 6</v>
      </c>
      <c r="B510" s="21" t="str">
        <f>IF('Matriz Nº3 Evaluación'!J510="Administrar",'Matriz Nº3 Evaluación'!B510,"No administrar")</f>
        <v>No administrar</v>
      </c>
      <c r="C510" s="105"/>
      <c r="D510" s="101"/>
      <c r="E510" s="101"/>
      <c r="F510" s="4" t="str">
        <f>IFERROR(+IF((VLOOKUP(D510,'Tabla 2-3-4-5'!$B$10:$C$12,2,FALSE)*(VLOOKUP(E510,'Tabla 2-3-4-5'!$B$10:$C$12,2,FALSE)))&lt;3,"BAJO",IF((VLOOKUP(D510,'Tabla 2-3-4-5'!$B$10:$C$12,2,FALSE)*(VLOOKUP(E510,'Tabla 2-3-4-5'!$B$10:$C$12,2,FALSE)))&gt;5,"ALTO","MEDIO"))," ")</f>
        <v xml:space="preserve"> </v>
      </c>
      <c r="G510" s="105"/>
      <c r="H510" s="105"/>
      <c r="I510" s="105"/>
      <c r="J510" s="105"/>
      <c r="K510" s="105"/>
      <c r="L510" s="105"/>
      <c r="M510" s="105"/>
      <c r="N510" s="105"/>
      <c r="O510" s="104"/>
      <c r="P510" s="106"/>
      <c r="Q510" s="107"/>
    </row>
    <row r="511" spans="1:17" ht="35.25" customHeight="1" thickBot="1" x14ac:dyDescent="0.35">
      <c r="A511" s="21" t="str">
        <f>'Matriz Nº1 Identificación'!A511</f>
        <v>56. 7</v>
      </c>
      <c r="B511" s="21" t="str">
        <f>IF('Matriz Nº3 Evaluación'!J511="Administrar",'Matriz Nº3 Evaluación'!B511,"No administrar")</f>
        <v>No administrar</v>
      </c>
      <c r="C511" s="105"/>
      <c r="D511" s="101"/>
      <c r="E511" s="101"/>
      <c r="F511" s="4" t="str">
        <f>IFERROR(+IF((VLOOKUP(D511,'Tabla 2-3-4-5'!$B$10:$C$12,2,FALSE)*(VLOOKUP(E511,'Tabla 2-3-4-5'!$B$10:$C$12,2,FALSE)))&lt;3,"BAJO",IF((VLOOKUP(D511,'Tabla 2-3-4-5'!$B$10:$C$12,2,FALSE)*(VLOOKUP(E511,'Tabla 2-3-4-5'!$B$10:$C$12,2,FALSE)))&gt;5,"ALTO","MEDIO"))," ")</f>
        <v xml:space="preserve"> </v>
      </c>
      <c r="G511" s="105"/>
      <c r="H511" s="105"/>
      <c r="I511" s="105"/>
      <c r="J511" s="105"/>
      <c r="K511" s="105"/>
      <c r="L511" s="105"/>
      <c r="M511" s="105"/>
      <c r="N511" s="105"/>
      <c r="O511" s="104"/>
      <c r="P511" s="106"/>
      <c r="Q511" s="107"/>
    </row>
    <row r="512" spans="1:17" ht="33" customHeight="1" thickBot="1" x14ac:dyDescent="0.35">
      <c r="A512" s="73" t="str">
        <f>'Matriz Nº1 Identificación'!A512</f>
        <v xml:space="preserve">Objetivo Estratégico: </v>
      </c>
      <c r="B512" s="377">
        <f>'Matriz Nº1 Identificación'!B512</f>
        <v>0</v>
      </c>
      <c r="C512" s="378"/>
      <c r="D512" s="378"/>
      <c r="E512" s="378"/>
      <c r="F512" s="378"/>
      <c r="G512" s="378"/>
      <c r="H512" s="378"/>
      <c r="I512" s="378"/>
      <c r="J512" s="378"/>
      <c r="K512" s="378"/>
      <c r="L512" s="378"/>
      <c r="M512" s="378"/>
      <c r="N512" s="378"/>
      <c r="O512" s="378"/>
      <c r="P512" s="378"/>
      <c r="Q512" s="379"/>
    </row>
    <row r="513" spans="1:17" ht="24.75" customHeight="1" x14ac:dyDescent="0.3">
      <c r="A513" s="76" t="str">
        <f>'Matriz Nº1 Identificación'!A513</f>
        <v>Objetivo táctico</v>
      </c>
      <c r="B513" s="418" t="str">
        <f>'Matriz Nº1 Identificación'!B513</f>
        <v xml:space="preserve">57. </v>
      </c>
      <c r="C513" s="419"/>
      <c r="D513" s="419"/>
      <c r="E513" s="419"/>
      <c r="F513" s="419"/>
      <c r="G513" s="419"/>
      <c r="H513" s="419"/>
      <c r="I513" s="419"/>
      <c r="J513" s="419"/>
      <c r="K513" s="419"/>
      <c r="L513" s="419"/>
      <c r="M513" s="419"/>
      <c r="N513" s="419"/>
      <c r="O513" s="419"/>
      <c r="P513" s="419"/>
      <c r="Q513" s="420"/>
    </row>
    <row r="514" spans="1:17" ht="27.75" customHeight="1" x14ac:dyDescent="0.3">
      <c r="A514" s="21" t="str">
        <f>'Matriz Nº1 Identificación'!A514</f>
        <v>57. 1</v>
      </c>
      <c r="B514" s="21" t="str">
        <f>IF('Matriz Nº3 Evaluación'!J514="Administrar",'Matriz Nº3 Evaluación'!B514,"No administrar")</f>
        <v>No administrar</v>
      </c>
      <c r="C514" s="105"/>
      <c r="D514" s="101"/>
      <c r="E514" s="101"/>
      <c r="F514" s="4" t="str">
        <f>IFERROR(+IF((VLOOKUP(D514,'Tabla 2-3-4-5'!$B$10:$C$12,2,FALSE)*(VLOOKUP(E514,'Tabla 2-3-4-5'!$B$10:$C$12,2,FALSE)))&lt;3,"BAJO",IF((VLOOKUP(D514,'Tabla 2-3-4-5'!$B$10:$C$12,2,FALSE)*(VLOOKUP(E514,'Tabla 2-3-4-5'!$B$10:$C$12,2,FALSE)))&gt;5,"ALTO","MEDIO"))," ")</f>
        <v xml:space="preserve"> </v>
      </c>
      <c r="G514" s="105"/>
      <c r="H514" s="105"/>
      <c r="I514" s="105"/>
      <c r="J514" s="105"/>
      <c r="K514" s="105"/>
      <c r="L514" s="105"/>
      <c r="M514" s="105"/>
      <c r="N514" s="105"/>
      <c r="O514" s="104"/>
      <c r="P514" s="106"/>
      <c r="Q514" s="107"/>
    </row>
    <row r="515" spans="1:17" ht="31.5" customHeight="1" x14ac:dyDescent="0.3">
      <c r="A515" s="21" t="str">
        <f>'Matriz Nº1 Identificación'!A515</f>
        <v>57. 2</v>
      </c>
      <c r="B515" s="21" t="str">
        <f>IF('Matriz Nº3 Evaluación'!J515="Administrar",'Matriz Nº3 Evaluación'!B515,"No administrar")</f>
        <v>No administrar</v>
      </c>
      <c r="C515" s="105"/>
      <c r="D515" s="101"/>
      <c r="E515" s="101"/>
      <c r="F515" s="4" t="str">
        <f>IFERROR(+IF((VLOOKUP(D515,'Tabla 2-3-4-5'!$B$10:$C$12,2,FALSE)*(VLOOKUP(E515,'Tabla 2-3-4-5'!$B$10:$C$12,2,FALSE)))&lt;3,"BAJO",IF((VLOOKUP(D515,'Tabla 2-3-4-5'!$B$10:$C$12,2,FALSE)*(VLOOKUP(E515,'Tabla 2-3-4-5'!$B$10:$C$12,2,FALSE)))&gt;5,"ALTO","MEDIO"))," ")</f>
        <v xml:space="preserve"> </v>
      </c>
      <c r="G515" s="105"/>
      <c r="H515" s="105"/>
      <c r="I515" s="105"/>
      <c r="J515" s="105"/>
      <c r="K515" s="105"/>
      <c r="L515" s="105"/>
      <c r="M515" s="105"/>
      <c r="N515" s="105"/>
      <c r="O515" s="104"/>
      <c r="P515" s="106"/>
      <c r="Q515" s="107"/>
    </row>
    <row r="516" spans="1:17" ht="29.25" customHeight="1" x14ac:dyDescent="0.3">
      <c r="A516" s="21" t="str">
        <f>'Matriz Nº1 Identificación'!A516</f>
        <v>57. 3</v>
      </c>
      <c r="B516" s="21" t="str">
        <f>IF('Matriz Nº3 Evaluación'!J516="Administrar",'Matriz Nº3 Evaluación'!B516,"No administrar")</f>
        <v>No administrar</v>
      </c>
      <c r="C516" s="105"/>
      <c r="D516" s="101"/>
      <c r="E516" s="101"/>
      <c r="F516" s="4" t="str">
        <f>IFERROR(+IF((VLOOKUP(D516,'Tabla 2-3-4-5'!$B$10:$C$12,2,FALSE)*(VLOOKUP(E516,'Tabla 2-3-4-5'!$B$10:$C$12,2,FALSE)))&lt;3,"BAJO",IF((VLOOKUP(D516,'Tabla 2-3-4-5'!$B$10:$C$12,2,FALSE)*(VLOOKUP(E516,'Tabla 2-3-4-5'!$B$10:$C$12,2,FALSE)))&gt;5,"ALTO","MEDIO"))," ")</f>
        <v xml:space="preserve"> </v>
      </c>
      <c r="G516" s="105"/>
      <c r="H516" s="105"/>
      <c r="I516" s="105"/>
      <c r="J516" s="105"/>
      <c r="K516" s="105"/>
      <c r="L516" s="105"/>
      <c r="M516" s="105"/>
      <c r="N516" s="105"/>
      <c r="O516" s="104"/>
      <c r="P516" s="106"/>
      <c r="Q516" s="107"/>
    </row>
    <row r="517" spans="1:17" ht="35.25" customHeight="1" x14ac:dyDescent="0.3">
      <c r="A517" s="21" t="str">
        <f>'Matriz Nº1 Identificación'!A517</f>
        <v>57. 4</v>
      </c>
      <c r="B517" s="21" t="str">
        <f>IF('Matriz Nº3 Evaluación'!J517="Administrar",'Matriz Nº3 Evaluación'!B517,"No administrar")</f>
        <v>No administrar</v>
      </c>
      <c r="C517" s="105"/>
      <c r="D517" s="101"/>
      <c r="E517" s="101"/>
      <c r="F517" s="4" t="str">
        <f>IFERROR(+IF((VLOOKUP(D517,'Tabla 2-3-4-5'!$B$10:$C$12,2,FALSE)*(VLOOKUP(E517,'Tabla 2-3-4-5'!$B$10:$C$12,2,FALSE)))&lt;3,"BAJO",IF((VLOOKUP(D517,'Tabla 2-3-4-5'!$B$10:$C$12,2,FALSE)*(VLOOKUP(E517,'Tabla 2-3-4-5'!$B$10:$C$12,2,FALSE)))&gt;5,"ALTO","MEDIO"))," ")</f>
        <v xml:space="preserve"> </v>
      </c>
      <c r="G517" s="105"/>
      <c r="H517" s="105"/>
      <c r="I517" s="105"/>
      <c r="J517" s="105"/>
      <c r="K517" s="105"/>
      <c r="L517" s="105"/>
      <c r="M517" s="105"/>
      <c r="N517" s="105"/>
      <c r="O517" s="104"/>
      <c r="P517" s="106"/>
      <c r="Q517" s="107"/>
    </row>
    <row r="518" spans="1:17" ht="35.25" customHeight="1" x14ac:dyDescent="0.3">
      <c r="A518" s="21" t="str">
        <f>'Matriz Nº1 Identificación'!A518</f>
        <v>57. 5</v>
      </c>
      <c r="B518" s="21" t="str">
        <f>IF('Matriz Nº3 Evaluación'!J518="Administrar",'Matriz Nº3 Evaluación'!B518,"No administrar")</f>
        <v>No administrar</v>
      </c>
      <c r="C518" s="105"/>
      <c r="D518" s="101"/>
      <c r="E518" s="101"/>
      <c r="F518" s="4" t="str">
        <f>IFERROR(+IF((VLOOKUP(D518,'Tabla 2-3-4-5'!$B$10:$C$12,2,FALSE)*(VLOOKUP(E518,'Tabla 2-3-4-5'!$B$10:$C$12,2,FALSE)))&lt;3,"BAJO",IF((VLOOKUP(D518,'Tabla 2-3-4-5'!$B$10:$C$12,2,FALSE)*(VLOOKUP(E518,'Tabla 2-3-4-5'!$B$10:$C$12,2,FALSE)))&gt;5,"ALTO","MEDIO"))," ")</f>
        <v xml:space="preserve"> </v>
      </c>
      <c r="G518" s="105"/>
      <c r="H518" s="105"/>
      <c r="I518" s="105"/>
      <c r="J518" s="105"/>
      <c r="K518" s="105"/>
      <c r="L518" s="105"/>
      <c r="M518" s="105"/>
      <c r="N518" s="105"/>
      <c r="O518" s="104"/>
      <c r="P518" s="106"/>
      <c r="Q518" s="107"/>
    </row>
    <row r="519" spans="1:17" ht="35.25" customHeight="1" x14ac:dyDescent="0.3">
      <c r="A519" s="21" t="str">
        <f>'Matriz Nº1 Identificación'!A519</f>
        <v>57. 6</v>
      </c>
      <c r="B519" s="21" t="str">
        <f>IF('Matriz Nº3 Evaluación'!J519="Administrar",'Matriz Nº3 Evaluación'!B519,"No administrar")</f>
        <v>No administrar</v>
      </c>
      <c r="C519" s="105"/>
      <c r="D519" s="101"/>
      <c r="E519" s="101"/>
      <c r="F519" s="4" t="str">
        <f>IFERROR(+IF((VLOOKUP(D519,'Tabla 2-3-4-5'!$B$10:$C$12,2,FALSE)*(VLOOKUP(E519,'Tabla 2-3-4-5'!$B$10:$C$12,2,FALSE)))&lt;3,"BAJO",IF((VLOOKUP(D519,'Tabla 2-3-4-5'!$B$10:$C$12,2,FALSE)*(VLOOKUP(E519,'Tabla 2-3-4-5'!$B$10:$C$12,2,FALSE)))&gt;5,"ALTO","MEDIO"))," ")</f>
        <v xml:space="preserve"> </v>
      </c>
      <c r="G519" s="105"/>
      <c r="H519" s="105"/>
      <c r="I519" s="105"/>
      <c r="J519" s="105"/>
      <c r="K519" s="105"/>
      <c r="L519" s="105"/>
      <c r="M519" s="105"/>
      <c r="N519" s="105"/>
      <c r="O519" s="104"/>
      <c r="P519" s="106"/>
      <c r="Q519" s="107"/>
    </row>
    <row r="520" spans="1:17" ht="35.25" customHeight="1" thickBot="1" x14ac:dyDescent="0.35">
      <c r="A520" s="21" t="str">
        <f>'Matriz Nº1 Identificación'!A520</f>
        <v>57. 7</v>
      </c>
      <c r="B520" s="21" t="str">
        <f>IF('Matriz Nº3 Evaluación'!J520="Administrar",'Matriz Nº3 Evaluación'!B520,"No administrar")</f>
        <v>No administrar</v>
      </c>
      <c r="C520" s="105"/>
      <c r="D520" s="101"/>
      <c r="E520" s="101"/>
      <c r="F520" s="4" t="str">
        <f>IFERROR(+IF((VLOOKUP(D520,'Tabla 2-3-4-5'!$B$10:$C$12,2,FALSE)*(VLOOKUP(E520,'Tabla 2-3-4-5'!$B$10:$C$12,2,FALSE)))&lt;3,"BAJO",IF((VLOOKUP(D520,'Tabla 2-3-4-5'!$B$10:$C$12,2,FALSE)*(VLOOKUP(E520,'Tabla 2-3-4-5'!$B$10:$C$12,2,FALSE)))&gt;5,"ALTO","MEDIO"))," ")</f>
        <v xml:space="preserve"> </v>
      </c>
      <c r="G520" s="105"/>
      <c r="H520" s="105"/>
      <c r="I520" s="105"/>
      <c r="J520" s="105"/>
      <c r="K520" s="105"/>
      <c r="L520" s="105"/>
      <c r="M520" s="105"/>
      <c r="N520" s="105"/>
      <c r="O520" s="104"/>
      <c r="P520" s="106"/>
      <c r="Q520" s="107"/>
    </row>
    <row r="521" spans="1:17" ht="33" customHeight="1" thickBot="1" x14ac:dyDescent="0.35">
      <c r="A521" s="73" t="str">
        <f>'Matriz Nº1 Identificación'!A521</f>
        <v xml:space="preserve">Objetivo Estratégico: </v>
      </c>
      <c r="B521" s="377">
        <f>'Matriz Nº1 Identificación'!B521</f>
        <v>0</v>
      </c>
      <c r="C521" s="378"/>
      <c r="D521" s="378"/>
      <c r="E521" s="378"/>
      <c r="F521" s="378"/>
      <c r="G521" s="378"/>
      <c r="H521" s="378"/>
      <c r="I521" s="378"/>
      <c r="J521" s="378"/>
      <c r="K521" s="378"/>
      <c r="L521" s="378"/>
      <c r="M521" s="378"/>
      <c r="N521" s="378"/>
      <c r="O521" s="378"/>
      <c r="P521" s="378"/>
      <c r="Q521" s="379"/>
    </row>
    <row r="522" spans="1:17" ht="24.75" customHeight="1" x14ac:dyDescent="0.3">
      <c r="A522" s="76" t="str">
        <f>'Matriz Nº1 Identificación'!A522</f>
        <v>Objetivo táctico</v>
      </c>
      <c r="B522" s="418" t="str">
        <f>'Matriz Nº1 Identificación'!B522</f>
        <v xml:space="preserve">58. </v>
      </c>
      <c r="C522" s="419"/>
      <c r="D522" s="419"/>
      <c r="E522" s="419"/>
      <c r="F522" s="419"/>
      <c r="G522" s="419"/>
      <c r="H522" s="419"/>
      <c r="I522" s="419"/>
      <c r="J522" s="419"/>
      <c r="K522" s="419"/>
      <c r="L522" s="419"/>
      <c r="M522" s="419"/>
      <c r="N522" s="419"/>
      <c r="O522" s="419"/>
      <c r="P522" s="419"/>
      <c r="Q522" s="420"/>
    </row>
    <row r="523" spans="1:17" ht="27.75" customHeight="1" x14ac:dyDescent="0.3">
      <c r="A523" s="21" t="str">
        <f>'Matriz Nº1 Identificación'!A523</f>
        <v>58. 1</v>
      </c>
      <c r="B523" s="21" t="str">
        <f>IF('Matriz Nº3 Evaluación'!J523="Administrar",'Matriz Nº3 Evaluación'!B523,"No administrar")</f>
        <v>No administrar</v>
      </c>
      <c r="C523" s="105"/>
      <c r="D523" s="101"/>
      <c r="E523" s="101"/>
      <c r="F523" s="4" t="str">
        <f>IFERROR(+IF((VLOOKUP(D523,'Tabla 2-3-4-5'!$B$10:$C$12,2,FALSE)*(VLOOKUP(E523,'Tabla 2-3-4-5'!$B$10:$C$12,2,FALSE)))&lt;3,"BAJO",IF((VLOOKUP(D523,'Tabla 2-3-4-5'!$B$10:$C$12,2,FALSE)*(VLOOKUP(E523,'Tabla 2-3-4-5'!$B$10:$C$12,2,FALSE)))&gt;5,"ALTO","MEDIO"))," ")</f>
        <v xml:space="preserve"> </v>
      </c>
      <c r="G523" s="105"/>
      <c r="H523" s="105"/>
      <c r="I523" s="105"/>
      <c r="J523" s="105"/>
      <c r="K523" s="105"/>
      <c r="L523" s="105"/>
      <c r="M523" s="105"/>
      <c r="N523" s="105"/>
      <c r="O523" s="104"/>
      <c r="P523" s="106"/>
      <c r="Q523" s="107"/>
    </row>
    <row r="524" spans="1:17" ht="31.5" customHeight="1" x14ac:dyDescent="0.3">
      <c r="A524" s="21" t="str">
        <f>'Matriz Nº1 Identificación'!A524</f>
        <v>58. 2</v>
      </c>
      <c r="B524" s="21" t="str">
        <f>IF('Matriz Nº3 Evaluación'!J524="Administrar",'Matriz Nº3 Evaluación'!B524,"No administrar")</f>
        <v>No administrar</v>
      </c>
      <c r="C524" s="105"/>
      <c r="D524" s="101"/>
      <c r="E524" s="101"/>
      <c r="F524" s="4" t="str">
        <f>IFERROR(+IF((VLOOKUP(D524,'Tabla 2-3-4-5'!$B$10:$C$12,2,FALSE)*(VLOOKUP(E524,'Tabla 2-3-4-5'!$B$10:$C$12,2,FALSE)))&lt;3,"BAJO",IF((VLOOKUP(D524,'Tabla 2-3-4-5'!$B$10:$C$12,2,FALSE)*(VLOOKUP(E524,'Tabla 2-3-4-5'!$B$10:$C$12,2,FALSE)))&gt;5,"ALTO","MEDIO"))," ")</f>
        <v xml:space="preserve"> </v>
      </c>
      <c r="G524" s="105"/>
      <c r="H524" s="105"/>
      <c r="I524" s="105"/>
      <c r="J524" s="105"/>
      <c r="K524" s="105"/>
      <c r="L524" s="105"/>
      <c r="M524" s="105"/>
      <c r="N524" s="105"/>
      <c r="O524" s="104"/>
      <c r="P524" s="106"/>
      <c r="Q524" s="107"/>
    </row>
    <row r="525" spans="1:17" ht="29.25" customHeight="1" x14ac:dyDescent="0.3">
      <c r="A525" s="21" t="str">
        <f>'Matriz Nº1 Identificación'!A525</f>
        <v>58. 3</v>
      </c>
      <c r="B525" s="21" t="str">
        <f>IF('Matriz Nº3 Evaluación'!J525="Administrar",'Matriz Nº3 Evaluación'!B525,"No administrar")</f>
        <v>No administrar</v>
      </c>
      <c r="C525" s="105"/>
      <c r="D525" s="101"/>
      <c r="E525" s="101"/>
      <c r="F525" s="4" t="str">
        <f>IFERROR(+IF((VLOOKUP(D525,'Tabla 2-3-4-5'!$B$10:$C$12,2,FALSE)*(VLOOKUP(E525,'Tabla 2-3-4-5'!$B$10:$C$12,2,FALSE)))&lt;3,"BAJO",IF((VLOOKUP(D525,'Tabla 2-3-4-5'!$B$10:$C$12,2,FALSE)*(VLOOKUP(E525,'Tabla 2-3-4-5'!$B$10:$C$12,2,FALSE)))&gt;5,"ALTO","MEDIO"))," ")</f>
        <v xml:space="preserve"> </v>
      </c>
      <c r="G525" s="105"/>
      <c r="H525" s="105"/>
      <c r="I525" s="105"/>
      <c r="J525" s="105"/>
      <c r="K525" s="105"/>
      <c r="L525" s="105"/>
      <c r="M525" s="105"/>
      <c r="N525" s="105"/>
      <c r="O525" s="104"/>
      <c r="P525" s="106"/>
      <c r="Q525" s="107"/>
    </row>
    <row r="526" spans="1:17" ht="35.25" customHeight="1" x14ac:dyDescent="0.3">
      <c r="A526" s="21" t="str">
        <f>'Matriz Nº1 Identificación'!A526</f>
        <v>58. 4</v>
      </c>
      <c r="B526" s="21" t="str">
        <f>IF('Matriz Nº3 Evaluación'!J526="Administrar",'Matriz Nº3 Evaluación'!B526,"No administrar")</f>
        <v>No administrar</v>
      </c>
      <c r="C526" s="105"/>
      <c r="D526" s="101"/>
      <c r="E526" s="101"/>
      <c r="F526" s="4" t="str">
        <f>IFERROR(+IF((VLOOKUP(D526,'Tabla 2-3-4-5'!$B$10:$C$12,2,FALSE)*(VLOOKUP(E526,'Tabla 2-3-4-5'!$B$10:$C$12,2,FALSE)))&lt;3,"BAJO",IF((VLOOKUP(D526,'Tabla 2-3-4-5'!$B$10:$C$12,2,FALSE)*(VLOOKUP(E526,'Tabla 2-3-4-5'!$B$10:$C$12,2,FALSE)))&gt;5,"ALTO","MEDIO"))," ")</f>
        <v xml:space="preserve"> </v>
      </c>
      <c r="G526" s="105"/>
      <c r="H526" s="105"/>
      <c r="I526" s="105"/>
      <c r="J526" s="105"/>
      <c r="K526" s="105"/>
      <c r="L526" s="105"/>
      <c r="M526" s="105"/>
      <c r="N526" s="105"/>
      <c r="O526" s="104"/>
      <c r="P526" s="106"/>
      <c r="Q526" s="107"/>
    </row>
    <row r="527" spans="1:17" ht="35.25" customHeight="1" x14ac:dyDescent="0.3">
      <c r="A527" s="21" t="str">
        <f>'Matriz Nº1 Identificación'!A527</f>
        <v>58. 5</v>
      </c>
      <c r="B527" s="21" t="str">
        <f>IF('Matriz Nº3 Evaluación'!J527="Administrar",'Matriz Nº3 Evaluación'!B527,"No administrar")</f>
        <v>No administrar</v>
      </c>
      <c r="C527" s="105"/>
      <c r="D527" s="101"/>
      <c r="E527" s="101"/>
      <c r="F527" s="4" t="str">
        <f>IFERROR(+IF((VLOOKUP(D527,'Tabla 2-3-4-5'!$B$10:$C$12,2,FALSE)*(VLOOKUP(E527,'Tabla 2-3-4-5'!$B$10:$C$12,2,FALSE)))&lt;3,"BAJO",IF((VLOOKUP(D527,'Tabla 2-3-4-5'!$B$10:$C$12,2,FALSE)*(VLOOKUP(E527,'Tabla 2-3-4-5'!$B$10:$C$12,2,FALSE)))&gt;5,"ALTO","MEDIO"))," ")</f>
        <v xml:space="preserve"> </v>
      </c>
      <c r="G527" s="105"/>
      <c r="H527" s="105"/>
      <c r="I527" s="105"/>
      <c r="J527" s="105"/>
      <c r="K527" s="105"/>
      <c r="L527" s="105"/>
      <c r="M527" s="105"/>
      <c r="N527" s="105"/>
      <c r="O527" s="104"/>
      <c r="P527" s="106"/>
      <c r="Q527" s="107"/>
    </row>
    <row r="528" spans="1:17" ht="35.25" customHeight="1" x14ac:dyDescent="0.3">
      <c r="A528" s="21" t="str">
        <f>'Matriz Nº1 Identificación'!A528</f>
        <v>58. 6</v>
      </c>
      <c r="B528" s="21" t="str">
        <f>IF('Matriz Nº3 Evaluación'!J528="Administrar",'Matriz Nº3 Evaluación'!B528,"No administrar")</f>
        <v>No administrar</v>
      </c>
      <c r="C528" s="105"/>
      <c r="D528" s="101"/>
      <c r="E528" s="101"/>
      <c r="F528" s="4" t="str">
        <f>IFERROR(+IF((VLOOKUP(D528,'Tabla 2-3-4-5'!$B$10:$C$12,2,FALSE)*(VLOOKUP(E528,'Tabla 2-3-4-5'!$B$10:$C$12,2,FALSE)))&lt;3,"BAJO",IF((VLOOKUP(D528,'Tabla 2-3-4-5'!$B$10:$C$12,2,FALSE)*(VLOOKUP(E528,'Tabla 2-3-4-5'!$B$10:$C$12,2,FALSE)))&gt;5,"ALTO","MEDIO"))," ")</f>
        <v xml:space="preserve"> </v>
      </c>
      <c r="G528" s="105"/>
      <c r="H528" s="105"/>
      <c r="I528" s="105"/>
      <c r="J528" s="105"/>
      <c r="K528" s="105"/>
      <c r="L528" s="105"/>
      <c r="M528" s="105"/>
      <c r="N528" s="105"/>
      <c r="O528" s="104"/>
      <c r="P528" s="106"/>
      <c r="Q528" s="107"/>
    </row>
    <row r="529" spans="1:17" ht="35.25" customHeight="1" thickBot="1" x14ac:dyDescent="0.35">
      <c r="A529" s="21" t="str">
        <f>'Matriz Nº1 Identificación'!A529</f>
        <v>58. 7</v>
      </c>
      <c r="B529" s="21" t="str">
        <f>IF('Matriz Nº3 Evaluación'!J529="Administrar",'Matriz Nº3 Evaluación'!B529,"No administrar")</f>
        <v>No administrar</v>
      </c>
      <c r="C529" s="105"/>
      <c r="D529" s="101"/>
      <c r="E529" s="101"/>
      <c r="F529" s="4" t="str">
        <f>IFERROR(+IF((VLOOKUP(D529,'Tabla 2-3-4-5'!$B$10:$C$12,2,FALSE)*(VLOOKUP(E529,'Tabla 2-3-4-5'!$B$10:$C$12,2,FALSE)))&lt;3,"BAJO",IF((VLOOKUP(D529,'Tabla 2-3-4-5'!$B$10:$C$12,2,FALSE)*(VLOOKUP(E529,'Tabla 2-3-4-5'!$B$10:$C$12,2,FALSE)))&gt;5,"ALTO","MEDIO"))," ")</f>
        <v xml:space="preserve"> </v>
      </c>
      <c r="G529" s="105"/>
      <c r="H529" s="105"/>
      <c r="I529" s="105"/>
      <c r="J529" s="105"/>
      <c r="K529" s="105"/>
      <c r="L529" s="105"/>
      <c r="M529" s="105"/>
      <c r="N529" s="105"/>
      <c r="O529" s="104"/>
      <c r="P529" s="106"/>
      <c r="Q529" s="107"/>
    </row>
    <row r="530" spans="1:17" ht="33" customHeight="1" thickBot="1" x14ac:dyDescent="0.35">
      <c r="A530" s="73" t="str">
        <f>'Matriz Nº1 Identificación'!A530</f>
        <v xml:space="preserve">Objetivo Estratégico: </v>
      </c>
      <c r="B530" s="377">
        <f>'Matriz Nº1 Identificación'!B530</f>
        <v>0</v>
      </c>
      <c r="C530" s="378"/>
      <c r="D530" s="378"/>
      <c r="E530" s="378"/>
      <c r="F530" s="378"/>
      <c r="G530" s="378"/>
      <c r="H530" s="378"/>
      <c r="I530" s="378"/>
      <c r="J530" s="378"/>
      <c r="K530" s="378"/>
      <c r="L530" s="378"/>
      <c r="M530" s="378"/>
      <c r="N530" s="378"/>
      <c r="O530" s="378"/>
      <c r="P530" s="378"/>
      <c r="Q530" s="379"/>
    </row>
    <row r="531" spans="1:17" ht="24.75" customHeight="1" x14ac:dyDescent="0.3">
      <c r="A531" s="76" t="str">
        <f>'Matriz Nº1 Identificación'!A531</f>
        <v>Objetivo táctico</v>
      </c>
      <c r="B531" s="418" t="str">
        <f>'Matriz Nº1 Identificación'!B531</f>
        <v xml:space="preserve">59. </v>
      </c>
      <c r="C531" s="419"/>
      <c r="D531" s="419"/>
      <c r="E531" s="419"/>
      <c r="F531" s="419"/>
      <c r="G531" s="419"/>
      <c r="H531" s="419"/>
      <c r="I531" s="419"/>
      <c r="J531" s="419"/>
      <c r="K531" s="419"/>
      <c r="L531" s="419"/>
      <c r="M531" s="419"/>
      <c r="N531" s="419"/>
      <c r="O531" s="419"/>
      <c r="P531" s="419"/>
      <c r="Q531" s="420"/>
    </row>
    <row r="532" spans="1:17" ht="27.75" customHeight="1" x14ac:dyDescent="0.3">
      <c r="A532" s="21" t="str">
        <f>'Matriz Nº1 Identificación'!A532</f>
        <v>59. 1</v>
      </c>
      <c r="B532" s="21" t="str">
        <f>IF('Matriz Nº3 Evaluación'!J532="Administrar",'Matriz Nº3 Evaluación'!B532,"No administrar")</f>
        <v>No administrar</v>
      </c>
      <c r="C532" s="105"/>
      <c r="D532" s="101"/>
      <c r="E532" s="101"/>
      <c r="F532" s="4" t="str">
        <f>IFERROR(+IF((VLOOKUP(D532,'Tabla 2-3-4-5'!$B$10:$C$12,2,FALSE)*(VLOOKUP(E532,'Tabla 2-3-4-5'!$B$10:$C$12,2,FALSE)))&lt;3,"BAJO",IF((VLOOKUP(D532,'Tabla 2-3-4-5'!$B$10:$C$12,2,FALSE)*(VLOOKUP(E532,'Tabla 2-3-4-5'!$B$10:$C$12,2,FALSE)))&gt;5,"ALTO","MEDIO"))," ")</f>
        <v xml:space="preserve"> </v>
      </c>
      <c r="G532" s="105"/>
      <c r="H532" s="105"/>
      <c r="I532" s="105"/>
      <c r="J532" s="105"/>
      <c r="K532" s="105"/>
      <c r="L532" s="105"/>
      <c r="M532" s="105"/>
      <c r="N532" s="105"/>
      <c r="O532" s="104"/>
      <c r="P532" s="106"/>
      <c r="Q532" s="107"/>
    </row>
    <row r="533" spans="1:17" ht="31.5" customHeight="1" x14ac:dyDescent="0.3">
      <c r="A533" s="21" t="str">
        <f>'Matriz Nº1 Identificación'!A533</f>
        <v>59. 2</v>
      </c>
      <c r="B533" s="21" t="str">
        <f>IF('Matriz Nº3 Evaluación'!J533="Administrar",'Matriz Nº3 Evaluación'!B533,"No administrar")</f>
        <v>No administrar</v>
      </c>
      <c r="C533" s="105"/>
      <c r="D533" s="101"/>
      <c r="E533" s="101"/>
      <c r="F533" s="4" t="str">
        <f>IFERROR(+IF((VLOOKUP(D533,'Tabla 2-3-4-5'!$B$10:$C$12,2,FALSE)*(VLOOKUP(E533,'Tabla 2-3-4-5'!$B$10:$C$12,2,FALSE)))&lt;3,"BAJO",IF((VLOOKUP(D533,'Tabla 2-3-4-5'!$B$10:$C$12,2,FALSE)*(VLOOKUP(E533,'Tabla 2-3-4-5'!$B$10:$C$12,2,FALSE)))&gt;5,"ALTO","MEDIO"))," ")</f>
        <v xml:space="preserve"> </v>
      </c>
      <c r="G533" s="105"/>
      <c r="H533" s="105"/>
      <c r="I533" s="105"/>
      <c r="J533" s="105"/>
      <c r="K533" s="105"/>
      <c r="L533" s="105"/>
      <c r="M533" s="105"/>
      <c r="N533" s="105"/>
      <c r="O533" s="104"/>
      <c r="P533" s="106"/>
      <c r="Q533" s="107"/>
    </row>
    <row r="534" spans="1:17" ht="29.25" customHeight="1" x14ac:dyDescent="0.3">
      <c r="A534" s="21" t="str">
        <f>'Matriz Nº1 Identificación'!A534</f>
        <v>59. 3</v>
      </c>
      <c r="B534" s="21" t="str">
        <f>IF('Matriz Nº3 Evaluación'!J534="Administrar",'Matriz Nº3 Evaluación'!B534,"No administrar")</f>
        <v>No administrar</v>
      </c>
      <c r="C534" s="105"/>
      <c r="D534" s="101"/>
      <c r="E534" s="101"/>
      <c r="F534" s="4" t="str">
        <f>IFERROR(+IF((VLOOKUP(D534,'Tabla 2-3-4-5'!$B$10:$C$12,2,FALSE)*(VLOOKUP(E534,'Tabla 2-3-4-5'!$B$10:$C$12,2,FALSE)))&lt;3,"BAJO",IF((VLOOKUP(D534,'Tabla 2-3-4-5'!$B$10:$C$12,2,FALSE)*(VLOOKUP(E534,'Tabla 2-3-4-5'!$B$10:$C$12,2,FALSE)))&gt;5,"ALTO","MEDIO"))," ")</f>
        <v xml:space="preserve"> </v>
      </c>
      <c r="G534" s="105"/>
      <c r="H534" s="105"/>
      <c r="I534" s="105"/>
      <c r="J534" s="105"/>
      <c r="K534" s="105"/>
      <c r="L534" s="105"/>
      <c r="M534" s="105"/>
      <c r="N534" s="105"/>
      <c r="O534" s="104"/>
      <c r="P534" s="106"/>
      <c r="Q534" s="107"/>
    </row>
    <row r="535" spans="1:17" ht="35.25" customHeight="1" x14ac:dyDescent="0.3">
      <c r="A535" s="21" t="str">
        <f>'Matriz Nº1 Identificación'!A535</f>
        <v>59. 4</v>
      </c>
      <c r="B535" s="21" t="str">
        <f>IF('Matriz Nº3 Evaluación'!J535="Administrar",'Matriz Nº3 Evaluación'!B535,"No administrar")</f>
        <v>No administrar</v>
      </c>
      <c r="C535" s="105"/>
      <c r="D535" s="101"/>
      <c r="E535" s="101"/>
      <c r="F535" s="4" t="str">
        <f>IFERROR(+IF((VLOOKUP(D535,'Tabla 2-3-4-5'!$B$10:$C$12,2,FALSE)*(VLOOKUP(E535,'Tabla 2-3-4-5'!$B$10:$C$12,2,FALSE)))&lt;3,"BAJO",IF((VLOOKUP(D535,'Tabla 2-3-4-5'!$B$10:$C$12,2,FALSE)*(VLOOKUP(E535,'Tabla 2-3-4-5'!$B$10:$C$12,2,FALSE)))&gt;5,"ALTO","MEDIO"))," ")</f>
        <v xml:space="preserve"> </v>
      </c>
      <c r="G535" s="105"/>
      <c r="H535" s="105"/>
      <c r="I535" s="105"/>
      <c r="J535" s="105"/>
      <c r="K535" s="105"/>
      <c r="L535" s="105"/>
      <c r="M535" s="105"/>
      <c r="N535" s="105"/>
      <c r="O535" s="104"/>
      <c r="P535" s="106"/>
      <c r="Q535" s="107"/>
    </row>
    <row r="536" spans="1:17" ht="35.25" customHeight="1" x14ac:dyDescent="0.3">
      <c r="A536" s="21" t="str">
        <f>'Matriz Nº1 Identificación'!A536</f>
        <v>59. 5</v>
      </c>
      <c r="B536" s="21" t="str">
        <f>IF('Matriz Nº3 Evaluación'!J536="Administrar",'Matriz Nº3 Evaluación'!B536,"No administrar")</f>
        <v>No administrar</v>
      </c>
      <c r="C536" s="105"/>
      <c r="D536" s="101"/>
      <c r="E536" s="101"/>
      <c r="F536" s="4" t="str">
        <f>IFERROR(+IF((VLOOKUP(D536,'Tabla 2-3-4-5'!$B$10:$C$12,2,FALSE)*(VLOOKUP(E536,'Tabla 2-3-4-5'!$B$10:$C$12,2,FALSE)))&lt;3,"BAJO",IF((VLOOKUP(D536,'Tabla 2-3-4-5'!$B$10:$C$12,2,FALSE)*(VLOOKUP(E536,'Tabla 2-3-4-5'!$B$10:$C$12,2,FALSE)))&gt;5,"ALTO","MEDIO"))," ")</f>
        <v xml:space="preserve"> </v>
      </c>
      <c r="G536" s="105"/>
      <c r="H536" s="105"/>
      <c r="I536" s="105"/>
      <c r="J536" s="105"/>
      <c r="K536" s="105"/>
      <c r="L536" s="105"/>
      <c r="M536" s="105"/>
      <c r="N536" s="105"/>
      <c r="O536" s="104"/>
      <c r="P536" s="106"/>
      <c r="Q536" s="107"/>
    </row>
    <row r="537" spans="1:17" ht="35.25" customHeight="1" x14ac:dyDescent="0.3">
      <c r="A537" s="21" t="str">
        <f>'Matriz Nº1 Identificación'!A537</f>
        <v>59. 6</v>
      </c>
      <c r="B537" s="21" t="str">
        <f>IF('Matriz Nº3 Evaluación'!J537="Administrar",'Matriz Nº3 Evaluación'!B537,"No administrar")</f>
        <v>No administrar</v>
      </c>
      <c r="C537" s="105"/>
      <c r="D537" s="101"/>
      <c r="E537" s="101"/>
      <c r="F537" s="4" t="str">
        <f>IFERROR(+IF((VLOOKUP(D537,'Tabla 2-3-4-5'!$B$10:$C$12,2,FALSE)*(VLOOKUP(E537,'Tabla 2-3-4-5'!$B$10:$C$12,2,FALSE)))&lt;3,"BAJO",IF((VLOOKUP(D537,'Tabla 2-3-4-5'!$B$10:$C$12,2,FALSE)*(VLOOKUP(E537,'Tabla 2-3-4-5'!$B$10:$C$12,2,FALSE)))&gt;5,"ALTO","MEDIO"))," ")</f>
        <v xml:space="preserve"> </v>
      </c>
      <c r="G537" s="105"/>
      <c r="H537" s="105"/>
      <c r="I537" s="105"/>
      <c r="J537" s="105"/>
      <c r="K537" s="105"/>
      <c r="L537" s="105"/>
      <c r="M537" s="105"/>
      <c r="N537" s="105"/>
      <c r="O537" s="104"/>
      <c r="P537" s="106"/>
      <c r="Q537" s="107"/>
    </row>
    <row r="538" spans="1:17" ht="35.25" customHeight="1" thickBot="1" x14ac:dyDescent="0.35">
      <c r="A538" s="21" t="str">
        <f>'Matriz Nº1 Identificación'!A538</f>
        <v>59. 7</v>
      </c>
      <c r="B538" s="21" t="str">
        <f>IF('Matriz Nº3 Evaluación'!J538="Administrar",'Matriz Nº3 Evaluación'!B538,"No administrar")</f>
        <v>No administrar</v>
      </c>
      <c r="C538" s="105"/>
      <c r="D538" s="101"/>
      <c r="E538" s="101"/>
      <c r="F538" s="4" t="str">
        <f>IFERROR(+IF((VLOOKUP(D538,'Tabla 2-3-4-5'!$B$10:$C$12,2,FALSE)*(VLOOKUP(E538,'Tabla 2-3-4-5'!$B$10:$C$12,2,FALSE)))&lt;3,"BAJO",IF((VLOOKUP(D538,'Tabla 2-3-4-5'!$B$10:$C$12,2,FALSE)*(VLOOKUP(E538,'Tabla 2-3-4-5'!$B$10:$C$12,2,FALSE)))&gt;5,"ALTO","MEDIO"))," ")</f>
        <v xml:space="preserve"> </v>
      </c>
      <c r="G538" s="105"/>
      <c r="H538" s="105"/>
      <c r="I538" s="105"/>
      <c r="J538" s="105"/>
      <c r="K538" s="105"/>
      <c r="L538" s="105"/>
      <c r="M538" s="105"/>
      <c r="N538" s="105"/>
      <c r="O538" s="104"/>
      <c r="P538" s="106"/>
      <c r="Q538" s="107"/>
    </row>
    <row r="539" spans="1:17" ht="33" customHeight="1" thickBot="1" x14ac:dyDescent="0.35">
      <c r="A539" s="73" t="str">
        <f>'Matriz Nº1 Identificación'!A539</f>
        <v xml:space="preserve">Objetivo Estratégico: </v>
      </c>
      <c r="B539" s="377">
        <f>'Matriz Nº1 Identificación'!B539</f>
        <v>0</v>
      </c>
      <c r="C539" s="378"/>
      <c r="D539" s="378"/>
      <c r="E539" s="378"/>
      <c r="F539" s="378"/>
      <c r="G539" s="378"/>
      <c r="H539" s="378"/>
      <c r="I539" s="378"/>
      <c r="J539" s="378"/>
      <c r="K539" s="378"/>
      <c r="L539" s="378"/>
      <c r="M539" s="378"/>
      <c r="N539" s="378"/>
      <c r="O539" s="378"/>
      <c r="P539" s="378"/>
      <c r="Q539" s="379"/>
    </row>
    <row r="540" spans="1:17" ht="24.75" customHeight="1" x14ac:dyDescent="0.3">
      <c r="A540" s="76" t="str">
        <f>'Matriz Nº1 Identificación'!A540</f>
        <v>Objetivo táctico</v>
      </c>
      <c r="B540" s="418" t="str">
        <f>'Matriz Nº1 Identificación'!B540</f>
        <v xml:space="preserve">60. </v>
      </c>
      <c r="C540" s="419"/>
      <c r="D540" s="419"/>
      <c r="E540" s="419"/>
      <c r="F540" s="419"/>
      <c r="G540" s="419"/>
      <c r="H540" s="419"/>
      <c r="I540" s="419"/>
      <c r="J540" s="419"/>
      <c r="K540" s="419"/>
      <c r="L540" s="419"/>
      <c r="M540" s="419"/>
      <c r="N540" s="419"/>
      <c r="O540" s="419"/>
      <c r="P540" s="419"/>
      <c r="Q540" s="420"/>
    </row>
    <row r="541" spans="1:17" ht="27.75" customHeight="1" x14ac:dyDescent="0.3">
      <c r="A541" s="21" t="str">
        <f>'Matriz Nº1 Identificación'!A541</f>
        <v>60. 1</v>
      </c>
      <c r="B541" s="21" t="str">
        <f>IF('Matriz Nº3 Evaluación'!J541="Administrar",'Matriz Nº3 Evaluación'!B541,"No administrar")</f>
        <v>No administrar</v>
      </c>
      <c r="C541" s="105"/>
      <c r="D541" s="101"/>
      <c r="E541" s="101"/>
      <c r="F541" s="4" t="str">
        <f>IFERROR(+IF((VLOOKUP(D541,'Tabla 2-3-4-5'!$B$10:$C$12,2,FALSE)*(VLOOKUP(E541,'Tabla 2-3-4-5'!$B$10:$C$12,2,FALSE)))&lt;3,"BAJO",IF((VLOOKUP(D541,'Tabla 2-3-4-5'!$B$10:$C$12,2,FALSE)*(VLOOKUP(E541,'Tabla 2-3-4-5'!$B$10:$C$12,2,FALSE)))&gt;5,"ALTO","MEDIO"))," ")</f>
        <v xml:space="preserve"> </v>
      </c>
      <c r="G541" s="105"/>
      <c r="H541" s="105"/>
      <c r="I541" s="105"/>
      <c r="J541" s="105"/>
      <c r="K541" s="105"/>
      <c r="L541" s="105"/>
      <c r="M541" s="105"/>
      <c r="N541" s="105"/>
      <c r="O541" s="104"/>
      <c r="P541" s="106"/>
      <c r="Q541" s="107"/>
    </row>
    <row r="542" spans="1:17" ht="31.5" customHeight="1" x14ac:dyDescent="0.3">
      <c r="A542" s="21" t="str">
        <f>'Matriz Nº1 Identificación'!A542</f>
        <v>60. 2</v>
      </c>
      <c r="B542" s="21" t="str">
        <f>IF('Matriz Nº3 Evaluación'!J542="Administrar",'Matriz Nº3 Evaluación'!B542,"No administrar")</f>
        <v>No administrar</v>
      </c>
      <c r="C542" s="105"/>
      <c r="D542" s="101"/>
      <c r="E542" s="101"/>
      <c r="F542" s="4" t="str">
        <f>IFERROR(+IF((VLOOKUP(D542,'Tabla 2-3-4-5'!$B$10:$C$12,2,FALSE)*(VLOOKUP(E542,'Tabla 2-3-4-5'!$B$10:$C$12,2,FALSE)))&lt;3,"BAJO",IF((VLOOKUP(D542,'Tabla 2-3-4-5'!$B$10:$C$12,2,FALSE)*(VLOOKUP(E542,'Tabla 2-3-4-5'!$B$10:$C$12,2,FALSE)))&gt;5,"ALTO","MEDIO"))," ")</f>
        <v xml:space="preserve"> </v>
      </c>
      <c r="G542" s="105"/>
      <c r="H542" s="105"/>
      <c r="I542" s="105"/>
      <c r="J542" s="105"/>
      <c r="K542" s="105"/>
      <c r="L542" s="105"/>
      <c r="M542" s="105"/>
      <c r="N542" s="105"/>
      <c r="O542" s="104"/>
      <c r="P542" s="106"/>
      <c r="Q542" s="107"/>
    </row>
    <row r="543" spans="1:17" ht="29.25" customHeight="1" x14ac:dyDescent="0.3">
      <c r="A543" s="21" t="str">
        <f>'Matriz Nº1 Identificación'!A543</f>
        <v>60. 3</v>
      </c>
      <c r="B543" s="21" t="str">
        <f>IF('Matriz Nº3 Evaluación'!J543="Administrar",'Matriz Nº3 Evaluación'!B543,"No administrar")</f>
        <v>No administrar</v>
      </c>
      <c r="C543" s="105"/>
      <c r="D543" s="101"/>
      <c r="E543" s="101"/>
      <c r="F543" s="4" t="str">
        <f>IFERROR(+IF((VLOOKUP(D543,'Tabla 2-3-4-5'!$B$10:$C$12,2,FALSE)*(VLOOKUP(E543,'Tabla 2-3-4-5'!$B$10:$C$12,2,FALSE)))&lt;3,"BAJO",IF((VLOOKUP(D543,'Tabla 2-3-4-5'!$B$10:$C$12,2,FALSE)*(VLOOKUP(E543,'Tabla 2-3-4-5'!$B$10:$C$12,2,FALSE)))&gt;5,"ALTO","MEDIO"))," ")</f>
        <v xml:space="preserve"> </v>
      </c>
      <c r="G543" s="105"/>
      <c r="H543" s="105"/>
      <c r="I543" s="105"/>
      <c r="J543" s="105"/>
      <c r="K543" s="105"/>
      <c r="L543" s="105"/>
      <c r="M543" s="105"/>
      <c r="N543" s="105"/>
      <c r="O543" s="104"/>
      <c r="P543" s="106"/>
      <c r="Q543" s="107"/>
    </row>
    <row r="544" spans="1:17" ht="35.25" customHeight="1" x14ac:dyDescent="0.3">
      <c r="A544" s="21" t="str">
        <f>'Matriz Nº1 Identificación'!A544</f>
        <v>60. 4</v>
      </c>
      <c r="B544" s="21" t="str">
        <f>IF('Matriz Nº3 Evaluación'!J544="Administrar",'Matriz Nº3 Evaluación'!B544,"No administrar")</f>
        <v>No administrar</v>
      </c>
      <c r="C544" s="105"/>
      <c r="D544" s="101"/>
      <c r="E544" s="101"/>
      <c r="F544" s="4" t="str">
        <f>IFERROR(+IF((VLOOKUP(D544,'Tabla 2-3-4-5'!$B$10:$C$12,2,FALSE)*(VLOOKUP(E544,'Tabla 2-3-4-5'!$B$10:$C$12,2,FALSE)))&lt;3,"BAJO",IF((VLOOKUP(D544,'Tabla 2-3-4-5'!$B$10:$C$12,2,FALSE)*(VLOOKUP(E544,'Tabla 2-3-4-5'!$B$10:$C$12,2,FALSE)))&gt;5,"ALTO","MEDIO"))," ")</f>
        <v xml:space="preserve"> </v>
      </c>
      <c r="G544" s="105"/>
      <c r="H544" s="105"/>
      <c r="I544" s="105"/>
      <c r="J544" s="105"/>
      <c r="K544" s="105"/>
      <c r="L544" s="105"/>
      <c r="M544" s="105"/>
      <c r="N544" s="105"/>
      <c r="O544" s="104"/>
      <c r="P544" s="106"/>
      <c r="Q544" s="107"/>
    </row>
    <row r="545" spans="1:17" ht="35.25" customHeight="1" x14ac:dyDescent="0.3">
      <c r="A545" s="21" t="str">
        <f>'Matriz Nº1 Identificación'!A545</f>
        <v>60. 5</v>
      </c>
      <c r="B545" s="21" t="str">
        <f>IF('Matriz Nº3 Evaluación'!J545="Administrar",'Matriz Nº3 Evaluación'!B545,"No administrar")</f>
        <v>No administrar</v>
      </c>
      <c r="C545" s="105"/>
      <c r="D545" s="101"/>
      <c r="E545" s="101"/>
      <c r="F545" s="4" t="str">
        <f>IFERROR(+IF((VLOOKUP(D545,'Tabla 2-3-4-5'!$B$10:$C$12,2,FALSE)*(VLOOKUP(E545,'Tabla 2-3-4-5'!$B$10:$C$12,2,FALSE)))&lt;3,"BAJO",IF((VLOOKUP(D545,'Tabla 2-3-4-5'!$B$10:$C$12,2,FALSE)*(VLOOKUP(E545,'Tabla 2-3-4-5'!$B$10:$C$12,2,FALSE)))&gt;5,"ALTO","MEDIO"))," ")</f>
        <v xml:space="preserve"> </v>
      </c>
      <c r="G545" s="105"/>
      <c r="H545" s="105"/>
      <c r="I545" s="105"/>
      <c r="J545" s="105"/>
      <c r="K545" s="105"/>
      <c r="L545" s="105"/>
      <c r="M545" s="105"/>
      <c r="N545" s="105"/>
      <c r="O545" s="104"/>
      <c r="P545" s="106"/>
      <c r="Q545" s="107"/>
    </row>
    <row r="546" spans="1:17" ht="35.25" customHeight="1" x14ac:dyDescent="0.3">
      <c r="A546" s="21" t="str">
        <f>'Matriz Nº1 Identificación'!A546</f>
        <v>60. 6</v>
      </c>
      <c r="B546" s="21" t="str">
        <f>IF('Matriz Nº3 Evaluación'!J546="Administrar",'Matriz Nº3 Evaluación'!B546,"No administrar")</f>
        <v>No administrar</v>
      </c>
      <c r="C546" s="105"/>
      <c r="D546" s="101"/>
      <c r="E546" s="101"/>
      <c r="F546" s="4" t="str">
        <f>IFERROR(+IF((VLOOKUP(D546,'Tabla 2-3-4-5'!$B$10:$C$12,2,FALSE)*(VLOOKUP(E546,'Tabla 2-3-4-5'!$B$10:$C$12,2,FALSE)))&lt;3,"BAJO",IF((VLOOKUP(D546,'Tabla 2-3-4-5'!$B$10:$C$12,2,FALSE)*(VLOOKUP(E546,'Tabla 2-3-4-5'!$B$10:$C$12,2,FALSE)))&gt;5,"ALTO","MEDIO"))," ")</f>
        <v xml:space="preserve"> </v>
      </c>
      <c r="G546" s="105"/>
      <c r="H546" s="105"/>
      <c r="I546" s="105"/>
      <c r="J546" s="105"/>
      <c r="K546" s="105"/>
      <c r="L546" s="105"/>
      <c r="M546" s="105"/>
      <c r="N546" s="105"/>
      <c r="O546" s="104"/>
      <c r="P546" s="106"/>
      <c r="Q546" s="107"/>
    </row>
    <row r="547" spans="1:17" ht="35.25" customHeight="1" thickBot="1" x14ac:dyDescent="0.35">
      <c r="A547" s="21" t="str">
        <f>'Matriz Nº1 Identificación'!A547</f>
        <v>60. 7</v>
      </c>
      <c r="B547" s="21" t="str">
        <f>IF('Matriz Nº3 Evaluación'!J547="Administrar",'Matriz Nº3 Evaluación'!B547,"No administrar")</f>
        <v>No administrar</v>
      </c>
      <c r="C547" s="105"/>
      <c r="D547" s="101"/>
      <c r="E547" s="101"/>
      <c r="F547" s="4" t="str">
        <f>IFERROR(+IF((VLOOKUP(D547,'Tabla 2-3-4-5'!$B$10:$C$12,2,FALSE)*(VLOOKUP(E547,'Tabla 2-3-4-5'!$B$10:$C$12,2,FALSE)))&lt;3,"BAJO",IF((VLOOKUP(D547,'Tabla 2-3-4-5'!$B$10:$C$12,2,FALSE)*(VLOOKUP(E547,'Tabla 2-3-4-5'!$B$10:$C$12,2,FALSE)))&gt;5,"ALTO","MEDIO"))," ")</f>
        <v xml:space="preserve"> </v>
      </c>
      <c r="G547" s="105"/>
      <c r="H547" s="105"/>
      <c r="I547" s="105"/>
      <c r="J547" s="105"/>
      <c r="K547" s="105"/>
      <c r="L547" s="105"/>
      <c r="M547" s="105"/>
      <c r="N547" s="105"/>
      <c r="O547" s="104"/>
      <c r="P547" s="106"/>
      <c r="Q547" s="107"/>
    </row>
    <row r="548" spans="1:17" ht="33" customHeight="1" thickBot="1" x14ac:dyDescent="0.35">
      <c r="A548" s="73" t="str">
        <f>'Matriz Nº1 Identificación'!A548</f>
        <v xml:space="preserve">Objetivo Estratégico: </v>
      </c>
      <c r="B548" s="377">
        <f>'Matriz Nº1 Identificación'!B548</f>
        <v>0</v>
      </c>
      <c r="C548" s="378"/>
      <c r="D548" s="378"/>
      <c r="E548" s="378"/>
      <c r="F548" s="378"/>
      <c r="G548" s="378"/>
      <c r="H548" s="378"/>
      <c r="I548" s="378"/>
      <c r="J548" s="378"/>
      <c r="K548" s="378"/>
      <c r="L548" s="378"/>
      <c r="M548" s="378"/>
      <c r="N548" s="378"/>
      <c r="O548" s="378"/>
      <c r="P548" s="378"/>
      <c r="Q548" s="379"/>
    </row>
    <row r="549" spans="1:17" ht="24.75" customHeight="1" x14ac:dyDescent="0.3">
      <c r="A549" s="76" t="str">
        <f>'Matriz Nº1 Identificación'!A549</f>
        <v>Objetivo táctico</v>
      </c>
      <c r="B549" s="418" t="str">
        <f>'Matriz Nº1 Identificación'!B549</f>
        <v xml:space="preserve">61. </v>
      </c>
      <c r="C549" s="419"/>
      <c r="D549" s="419"/>
      <c r="E549" s="419"/>
      <c r="F549" s="419"/>
      <c r="G549" s="419"/>
      <c r="H549" s="419"/>
      <c r="I549" s="419"/>
      <c r="J549" s="419"/>
      <c r="K549" s="419"/>
      <c r="L549" s="419"/>
      <c r="M549" s="419"/>
      <c r="N549" s="419"/>
      <c r="O549" s="419"/>
      <c r="P549" s="419"/>
      <c r="Q549" s="420"/>
    </row>
    <row r="550" spans="1:17" ht="27.75" customHeight="1" x14ac:dyDescent="0.3">
      <c r="A550" s="21" t="str">
        <f>'Matriz Nº1 Identificación'!A550</f>
        <v>61. 1</v>
      </c>
      <c r="B550" s="21" t="str">
        <f>IF('Matriz Nº3 Evaluación'!J550="Administrar",'Matriz Nº3 Evaluación'!B550,"No administrar")</f>
        <v>No administrar</v>
      </c>
      <c r="C550" s="105"/>
      <c r="D550" s="101"/>
      <c r="E550" s="101"/>
      <c r="F550" s="4" t="str">
        <f>IFERROR(+IF((VLOOKUP(D550,'Tabla 2-3-4-5'!$B$10:$C$12,2,FALSE)*(VLOOKUP(E550,'Tabla 2-3-4-5'!$B$10:$C$12,2,FALSE)))&lt;3,"BAJO",IF((VLOOKUP(D550,'Tabla 2-3-4-5'!$B$10:$C$12,2,FALSE)*(VLOOKUP(E550,'Tabla 2-3-4-5'!$B$10:$C$12,2,FALSE)))&gt;5,"ALTO","MEDIO"))," ")</f>
        <v xml:space="preserve"> </v>
      </c>
      <c r="G550" s="105"/>
      <c r="H550" s="105"/>
      <c r="I550" s="105"/>
      <c r="J550" s="105"/>
      <c r="K550" s="105"/>
      <c r="L550" s="105"/>
      <c r="M550" s="105"/>
      <c r="N550" s="105"/>
      <c r="O550" s="104"/>
      <c r="P550" s="106"/>
      <c r="Q550" s="107"/>
    </row>
    <row r="551" spans="1:17" ht="31.5" customHeight="1" x14ac:dyDescent="0.3">
      <c r="A551" s="21" t="str">
        <f>'Matriz Nº1 Identificación'!A551</f>
        <v>61. 2</v>
      </c>
      <c r="B551" s="21" t="str">
        <f>IF('Matriz Nº3 Evaluación'!J551="Administrar",'Matriz Nº3 Evaluación'!B551,"No administrar")</f>
        <v>No administrar</v>
      </c>
      <c r="C551" s="105"/>
      <c r="D551" s="101"/>
      <c r="E551" s="101"/>
      <c r="F551" s="4" t="str">
        <f>IFERROR(+IF((VLOOKUP(D551,'Tabla 2-3-4-5'!$B$10:$C$12,2,FALSE)*(VLOOKUP(E551,'Tabla 2-3-4-5'!$B$10:$C$12,2,FALSE)))&lt;3,"BAJO",IF((VLOOKUP(D551,'Tabla 2-3-4-5'!$B$10:$C$12,2,FALSE)*(VLOOKUP(E551,'Tabla 2-3-4-5'!$B$10:$C$12,2,FALSE)))&gt;5,"ALTO","MEDIO"))," ")</f>
        <v xml:space="preserve"> </v>
      </c>
      <c r="G551" s="105"/>
      <c r="H551" s="105"/>
      <c r="I551" s="105"/>
      <c r="J551" s="105"/>
      <c r="K551" s="105"/>
      <c r="L551" s="105"/>
      <c r="M551" s="105"/>
      <c r="N551" s="105"/>
      <c r="O551" s="104"/>
      <c r="P551" s="106"/>
      <c r="Q551" s="107"/>
    </row>
    <row r="552" spans="1:17" ht="29.25" customHeight="1" x14ac:dyDescent="0.3">
      <c r="A552" s="21" t="str">
        <f>'Matriz Nº1 Identificación'!A552</f>
        <v>61. 3</v>
      </c>
      <c r="B552" s="21" t="str">
        <f>IF('Matriz Nº3 Evaluación'!J552="Administrar",'Matriz Nº3 Evaluación'!B552,"No administrar")</f>
        <v>No administrar</v>
      </c>
      <c r="C552" s="105"/>
      <c r="D552" s="101"/>
      <c r="E552" s="101"/>
      <c r="F552" s="4" t="str">
        <f>IFERROR(+IF((VLOOKUP(D552,'Tabla 2-3-4-5'!$B$10:$C$12,2,FALSE)*(VLOOKUP(E552,'Tabla 2-3-4-5'!$B$10:$C$12,2,FALSE)))&lt;3,"BAJO",IF((VLOOKUP(D552,'Tabla 2-3-4-5'!$B$10:$C$12,2,FALSE)*(VLOOKUP(E552,'Tabla 2-3-4-5'!$B$10:$C$12,2,FALSE)))&gt;5,"ALTO","MEDIO"))," ")</f>
        <v xml:space="preserve"> </v>
      </c>
      <c r="G552" s="105"/>
      <c r="H552" s="105"/>
      <c r="I552" s="105"/>
      <c r="J552" s="105"/>
      <c r="K552" s="105"/>
      <c r="L552" s="105"/>
      <c r="M552" s="105"/>
      <c r="N552" s="105"/>
      <c r="O552" s="104"/>
      <c r="P552" s="106"/>
      <c r="Q552" s="107"/>
    </row>
    <row r="553" spans="1:17" ht="35.25" customHeight="1" x14ac:dyDescent="0.3">
      <c r="A553" s="21" t="str">
        <f>'Matriz Nº1 Identificación'!A553</f>
        <v>61. 4</v>
      </c>
      <c r="B553" s="21" t="str">
        <f>IF('Matriz Nº3 Evaluación'!J553="Administrar",'Matriz Nº3 Evaluación'!B553,"No administrar")</f>
        <v>No administrar</v>
      </c>
      <c r="C553" s="105"/>
      <c r="D553" s="101"/>
      <c r="E553" s="101"/>
      <c r="F553" s="4" t="str">
        <f>IFERROR(+IF((VLOOKUP(D553,'Tabla 2-3-4-5'!$B$10:$C$12,2,FALSE)*(VLOOKUP(E553,'Tabla 2-3-4-5'!$B$10:$C$12,2,FALSE)))&lt;3,"BAJO",IF((VLOOKUP(D553,'Tabla 2-3-4-5'!$B$10:$C$12,2,FALSE)*(VLOOKUP(E553,'Tabla 2-3-4-5'!$B$10:$C$12,2,FALSE)))&gt;5,"ALTO","MEDIO"))," ")</f>
        <v xml:space="preserve"> </v>
      </c>
      <c r="G553" s="105"/>
      <c r="H553" s="105"/>
      <c r="I553" s="105"/>
      <c r="J553" s="105"/>
      <c r="K553" s="105"/>
      <c r="L553" s="105"/>
      <c r="M553" s="105"/>
      <c r="N553" s="105"/>
      <c r="O553" s="104"/>
      <c r="P553" s="106"/>
      <c r="Q553" s="107"/>
    </row>
    <row r="554" spans="1:17" ht="35.25" customHeight="1" x14ac:dyDescent="0.3">
      <c r="A554" s="21" t="str">
        <f>'Matriz Nº1 Identificación'!A554</f>
        <v>61. 5</v>
      </c>
      <c r="B554" s="21" t="str">
        <f>IF('Matriz Nº3 Evaluación'!J554="Administrar",'Matriz Nº3 Evaluación'!B554,"No administrar")</f>
        <v>No administrar</v>
      </c>
      <c r="C554" s="105"/>
      <c r="D554" s="101"/>
      <c r="E554" s="101"/>
      <c r="F554" s="4" t="str">
        <f>IFERROR(+IF((VLOOKUP(D554,'Tabla 2-3-4-5'!$B$10:$C$12,2,FALSE)*(VLOOKUP(E554,'Tabla 2-3-4-5'!$B$10:$C$12,2,FALSE)))&lt;3,"BAJO",IF((VLOOKUP(D554,'Tabla 2-3-4-5'!$B$10:$C$12,2,FALSE)*(VLOOKUP(E554,'Tabla 2-3-4-5'!$B$10:$C$12,2,FALSE)))&gt;5,"ALTO","MEDIO"))," ")</f>
        <v xml:space="preserve"> </v>
      </c>
      <c r="G554" s="105"/>
      <c r="H554" s="105"/>
      <c r="I554" s="105"/>
      <c r="J554" s="105"/>
      <c r="K554" s="105"/>
      <c r="L554" s="105"/>
      <c r="M554" s="105"/>
      <c r="N554" s="105"/>
      <c r="O554" s="104"/>
      <c r="P554" s="106"/>
      <c r="Q554" s="107"/>
    </row>
    <row r="555" spans="1:17" ht="35.25" customHeight="1" x14ac:dyDescent="0.3">
      <c r="A555" s="21" t="str">
        <f>'Matriz Nº1 Identificación'!A555</f>
        <v>61. 6</v>
      </c>
      <c r="B555" s="21" t="str">
        <f>IF('Matriz Nº3 Evaluación'!J555="Administrar",'Matriz Nº3 Evaluación'!B555,"No administrar")</f>
        <v>No administrar</v>
      </c>
      <c r="C555" s="105"/>
      <c r="D555" s="101"/>
      <c r="E555" s="101"/>
      <c r="F555" s="4" t="str">
        <f>IFERROR(+IF((VLOOKUP(D555,'Tabla 2-3-4-5'!$B$10:$C$12,2,FALSE)*(VLOOKUP(E555,'Tabla 2-3-4-5'!$B$10:$C$12,2,FALSE)))&lt;3,"BAJO",IF((VLOOKUP(D555,'Tabla 2-3-4-5'!$B$10:$C$12,2,FALSE)*(VLOOKUP(E555,'Tabla 2-3-4-5'!$B$10:$C$12,2,FALSE)))&gt;5,"ALTO","MEDIO"))," ")</f>
        <v xml:space="preserve"> </v>
      </c>
      <c r="G555" s="105"/>
      <c r="H555" s="105"/>
      <c r="I555" s="105"/>
      <c r="J555" s="105"/>
      <c r="K555" s="105"/>
      <c r="L555" s="105"/>
      <c r="M555" s="105"/>
      <c r="N555" s="105"/>
      <c r="O555" s="104"/>
      <c r="P555" s="106"/>
      <c r="Q555" s="107"/>
    </row>
    <row r="556" spans="1:17" ht="35.25" customHeight="1" thickBot="1" x14ac:dyDescent="0.35">
      <c r="A556" s="21" t="str">
        <f>'Matriz Nº1 Identificación'!A556</f>
        <v>61. 7</v>
      </c>
      <c r="B556" s="21" t="str">
        <f>IF('Matriz Nº3 Evaluación'!J556="Administrar",'Matriz Nº3 Evaluación'!B556,"No administrar")</f>
        <v>No administrar</v>
      </c>
      <c r="C556" s="105"/>
      <c r="D556" s="101"/>
      <c r="E556" s="101"/>
      <c r="F556" s="4" t="str">
        <f>IFERROR(+IF((VLOOKUP(D556,'Tabla 2-3-4-5'!$B$10:$C$12,2,FALSE)*(VLOOKUP(E556,'Tabla 2-3-4-5'!$B$10:$C$12,2,FALSE)))&lt;3,"BAJO",IF((VLOOKUP(D556,'Tabla 2-3-4-5'!$B$10:$C$12,2,FALSE)*(VLOOKUP(E556,'Tabla 2-3-4-5'!$B$10:$C$12,2,FALSE)))&gt;5,"ALTO","MEDIO"))," ")</f>
        <v xml:space="preserve"> </v>
      </c>
      <c r="G556" s="105"/>
      <c r="H556" s="105"/>
      <c r="I556" s="105"/>
      <c r="J556" s="105"/>
      <c r="K556" s="105"/>
      <c r="L556" s="105"/>
      <c r="M556" s="105"/>
      <c r="N556" s="105"/>
      <c r="O556" s="104"/>
      <c r="P556" s="106"/>
      <c r="Q556" s="107"/>
    </row>
    <row r="557" spans="1:17" ht="33" customHeight="1" thickBot="1" x14ac:dyDescent="0.35">
      <c r="A557" s="73" t="str">
        <f>'Matriz Nº1 Identificación'!A557</f>
        <v xml:space="preserve">Objetivo Estratégico: </v>
      </c>
      <c r="B557" s="377">
        <f>'Matriz Nº1 Identificación'!B557</f>
        <v>0</v>
      </c>
      <c r="C557" s="378"/>
      <c r="D557" s="378"/>
      <c r="E557" s="378"/>
      <c r="F557" s="378"/>
      <c r="G557" s="378"/>
      <c r="H557" s="378"/>
      <c r="I557" s="378"/>
      <c r="J557" s="378"/>
      <c r="K557" s="378"/>
      <c r="L557" s="378"/>
      <c r="M557" s="378"/>
      <c r="N557" s="378"/>
      <c r="O557" s="378"/>
      <c r="P557" s="378"/>
      <c r="Q557" s="379"/>
    </row>
    <row r="558" spans="1:17" ht="24.75" customHeight="1" x14ac:dyDescent="0.3">
      <c r="A558" s="76" t="str">
        <f>'Matriz Nº1 Identificación'!A558</f>
        <v>Objetivo táctico</v>
      </c>
      <c r="B558" s="418" t="str">
        <f>'Matriz Nº1 Identificación'!B558</f>
        <v xml:space="preserve">62. </v>
      </c>
      <c r="C558" s="419"/>
      <c r="D558" s="419"/>
      <c r="E558" s="419"/>
      <c r="F558" s="419"/>
      <c r="G558" s="419"/>
      <c r="H558" s="419"/>
      <c r="I558" s="419"/>
      <c r="J558" s="419"/>
      <c r="K558" s="419"/>
      <c r="L558" s="419"/>
      <c r="M558" s="419"/>
      <c r="N558" s="419"/>
      <c r="O558" s="419"/>
      <c r="P558" s="419"/>
      <c r="Q558" s="420"/>
    </row>
    <row r="559" spans="1:17" ht="27.75" customHeight="1" x14ac:dyDescent="0.3">
      <c r="A559" s="21" t="str">
        <f>'Matriz Nº1 Identificación'!A559</f>
        <v>62. 1</v>
      </c>
      <c r="B559" s="21" t="str">
        <f>IF('Matriz Nº3 Evaluación'!J559="Administrar",'Matriz Nº3 Evaluación'!B559,"No administrar")</f>
        <v>No administrar</v>
      </c>
      <c r="C559" s="105"/>
      <c r="D559" s="101"/>
      <c r="E559" s="101"/>
      <c r="F559" s="4" t="str">
        <f>IFERROR(+IF((VLOOKUP(D559,'Tabla 2-3-4-5'!$B$10:$C$12,2,FALSE)*(VLOOKUP(E559,'Tabla 2-3-4-5'!$B$10:$C$12,2,FALSE)))&lt;3,"BAJO",IF((VLOOKUP(D559,'Tabla 2-3-4-5'!$B$10:$C$12,2,FALSE)*(VLOOKUP(E559,'Tabla 2-3-4-5'!$B$10:$C$12,2,FALSE)))&gt;5,"ALTO","MEDIO"))," ")</f>
        <v xml:space="preserve"> </v>
      </c>
      <c r="G559" s="105"/>
      <c r="H559" s="105"/>
      <c r="I559" s="105"/>
      <c r="J559" s="105"/>
      <c r="K559" s="105"/>
      <c r="L559" s="105"/>
      <c r="M559" s="105"/>
      <c r="N559" s="105"/>
      <c r="O559" s="104"/>
      <c r="P559" s="106"/>
      <c r="Q559" s="107"/>
    </row>
    <row r="560" spans="1:17" ht="31.5" customHeight="1" x14ac:dyDescent="0.3">
      <c r="A560" s="21" t="str">
        <f>'Matriz Nº1 Identificación'!A560</f>
        <v>62. 2</v>
      </c>
      <c r="B560" s="21" t="str">
        <f>IF('Matriz Nº3 Evaluación'!J560="Administrar",'Matriz Nº3 Evaluación'!B560,"No administrar")</f>
        <v>No administrar</v>
      </c>
      <c r="C560" s="105"/>
      <c r="D560" s="101"/>
      <c r="E560" s="101"/>
      <c r="F560" s="4" t="str">
        <f>IFERROR(+IF((VLOOKUP(D560,'Tabla 2-3-4-5'!$B$10:$C$12,2,FALSE)*(VLOOKUP(E560,'Tabla 2-3-4-5'!$B$10:$C$12,2,FALSE)))&lt;3,"BAJO",IF((VLOOKUP(D560,'Tabla 2-3-4-5'!$B$10:$C$12,2,FALSE)*(VLOOKUP(E560,'Tabla 2-3-4-5'!$B$10:$C$12,2,FALSE)))&gt;5,"ALTO","MEDIO"))," ")</f>
        <v xml:space="preserve"> </v>
      </c>
      <c r="G560" s="105"/>
      <c r="H560" s="105"/>
      <c r="I560" s="105"/>
      <c r="J560" s="105"/>
      <c r="K560" s="105"/>
      <c r="L560" s="105"/>
      <c r="M560" s="105"/>
      <c r="N560" s="105"/>
      <c r="O560" s="104"/>
      <c r="P560" s="106"/>
      <c r="Q560" s="107"/>
    </row>
    <row r="561" spans="1:17" ht="29.25" customHeight="1" x14ac:dyDescent="0.3">
      <c r="A561" s="21" t="str">
        <f>'Matriz Nº1 Identificación'!A561</f>
        <v>62. 3</v>
      </c>
      <c r="B561" s="21" t="str">
        <f>IF('Matriz Nº3 Evaluación'!J561="Administrar",'Matriz Nº3 Evaluación'!B561,"No administrar")</f>
        <v>No administrar</v>
      </c>
      <c r="C561" s="105"/>
      <c r="D561" s="101"/>
      <c r="E561" s="101"/>
      <c r="F561" s="4" t="str">
        <f>IFERROR(+IF((VLOOKUP(D561,'Tabla 2-3-4-5'!$B$10:$C$12,2,FALSE)*(VLOOKUP(E561,'Tabla 2-3-4-5'!$B$10:$C$12,2,FALSE)))&lt;3,"BAJO",IF((VLOOKUP(D561,'Tabla 2-3-4-5'!$B$10:$C$12,2,FALSE)*(VLOOKUP(E561,'Tabla 2-3-4-5'!$B$10:$C$12,2,FALSE)))&gt;5,"ALTO","MEDIO"))," ")</f>
        <v xml:space="preserve"> </v>
      </c>
      <c r="G561" s="105"/>
      <c r="H561" s="105"/>
      <c r="I561" s="105"/>
      <c r="J561" s="105"/>
      <c r="K561" s="105"/>
      <c r="L561" s="105"/>
      <c r="M561" s="105"/>
      <c r="N561" s="105"/>
      <c r="O561" s="104"/>
      <c r="P561" s="106"/>
      <c r="Q561" s="107"/>
    </row>
    <row r="562" spans="1:17" ht="35.25" customHeight="1" x14ac:dyDescent="0.3">
      <c r="A562" s="21" t="str">
        <f>'Matriz Nº1 Identificación'!A562</f>
        <v>62. 4</v>
      </c>
      <c r="B562" s="21" t="str">
        <f>IF('Matriz Nº3 Evaluación'!J562="Administrar",'Matriz Nº3 Evaluación'!B562,"No administrar")</f>
        <v>No administrar</v>
      </c>
      <c r="C562" s="105"/>
      <c r="D562" s="101"/>
      <c r="E562" s="101"/>
      <c r="F562" s="4" t="str">
        <f>IFERROR(+IF((VLOOKUP(D562,'Tabla 2-3-4-5'!$B$10:$C$12,2,FALSE)*(VLOOKUP(E562,'Tabla 2-3-4-5'!$B$10:$C$12,2,FALSE)))&lt;3,"BAJO",IF((VLOOKUP(D562,'Tabla 2-3-4-5'!$B$10:$C$12,2,FALSE)*(VLOOKUP(E562,'Tabla 2-3-4-5'!$B$10:$C$12,2,FALSE)))&gt;5,"ALTO","MEDIO"))," ")</f>
        <v xml:space="preserve"> </v>
      </c>
      <c r="G562" s="105"/>
      <c r="H562" s="105"/>
      <c r="I562" s="105"/>
      <c r="J562" s="105"/>
      <c r="K562" s="105"/>
      <c r="L562" s="105"/>
      <c r="M562" s="105"/>
      <c r="N562" s="105"/>
      <c r="O562" s="104"/>
      <c r="P562" s="106"/>
      <c r="Q562" s="107"/>
    </row>
    <row r="563" spans="1:17" ht="35.25" customHeight="1" x14ac:dyDescent="0.3">
      <c r="A563" s="21" t="str">
        <f>'Matriz Nº1 Identificación'!A563</f>
        <v>62. 5</v>
      </c>
      <c r="B563" s="21" t="str">
        <f>IF('Matriz Nº3 Evaluación'!J563="Administrar",'Matriz Nº3 Evaluación'!B563,"No administrar")</f>
        <v>No administrar</v>
      </c>
      <c r="C563" s="105"/>
      <c r="D563" s="101"/>
      <c r="E563" s="101"/>
      <c r="F563" s="4" t="str">
        <f>IFERROR(+IF((VLOOKUP(D563,'Tabla 2-3-4-5'!$B$10:$C$12,2,FALSE)*(VLOOKUP(E563,'Tabla 2-3-4-5'!$B$10:$C$12,2,FALSE)))&lt;3,"BAJO",IF((VLOOKUP(D563,'Tabla 2-3-4-5'!$B$10:$C$12,2,FALSE)*(VLOOKUP(E563,'Tabla 2-3-4-5'!$B$10:$C$12,2,FALSE)))&gt;5,"ALTO","MEDIO"))," ")</f>
        <v xml:space="preserve"> </v>
      </c>
      <c r="G563" s="105"/>
      <c r="H563" s="105"/>
      <c r="I563" s="105"/>
      <c r="J563" s="105"/>
      <c r="K563" s="105"/>
      <c r="L563" s="105"/>
      <c r="M563" s="105"/>
      <c r="N563" s="105"/>
      <c r="O563" s="104"/>
      <c r="P563" s="106"/>
      <c r="Q563" s="107"/>
    </row>
    <row r="564" spans="1:17" ht="35.25" customHeight="1" x14ac:dyDescent="0.3">
      <c r="A564" s="21" t="str">
        <f>'Matriz Nº1 Identificación'!A564</f>
        <v>62. 6</v>
      </c>
      <c r="B564" s="21" t="str">
        <f>IF('Matriz Nº3 Evaluación'!J564="Administrar",'Matriz Nº3 Evaluación'!B564,"No administrar")</f>
        <v>No administrar</v>
      </c>
      <c r="C564" s="105"/>
      <c r="D564" s="101"/>
      <c r="E564" s="101"/>
      <c r="F564" s="4" t="str">
        <f>IFERROR(+IF((VLOOKUP(D564,'Tabla 2-3-4-5'!$B$10:$C$12,2,FALSE)*(VLOOKUP(E564,'Tabla 2-3-4-5'!$B$10:$C$12,2,FALSE)))&lt;3,"BAJO",IF((VLOOKUP(D564,'Tabla 2-3-4-5'!$B$10:$C$12,2,FALSE)*(VLOOKUP(E564,'Tabla 2-3-4-5'!$B$10:$C$12,2,FALSE)))&gt;5,"ALTO","MEDIO"))," ")</f>
        <v xml:space="preserve"> </v>
      </c>
      <c r="G564" s="105"/>
      <c r="H564" s="105"/>
      <c r="I564" s="105"/>
      <c r="J564" s="105"/>
      <c r="K564" s="105"/>
      <c r="L564" s="105"/>
      <c r="M564" s="105"/>
      <c r="N564" s="105"/>
      <c r="O564" s="104"/>
      <c r="P564" s="106"/>
      <c r="Q564" s="107"/>
    </row>
    <row r="565" spans="1:17" ht="35.25" customHeight="1" thickBot="1" x14ac:dyDescent="0.35">
      <c r="A565" s="21" t="str">
        <f>'Matriz Nº1 Identificación'!A565</f>
        <v>62. 7</v>
      </c>
      <c r="B565" s="21" t="str">
        <f>IF('Matriz Nº3 Evaluación'!J565="Administrar",'Matriz Nº3 Evaluación'!B565,"No administrar")</f>
        <v>No administrar</v>
      </c>
      <c r="C565" s="105"/>
      <c r="D565" s="101"/>
      <c r="E565" s="101"/>
      <c r="F565" s="4" t="str">
        <f>IFERROR(+IF((VLOOKUP(D565,'Tabla 2-3-4-5'!$B$10:$C$12,2,FALSE)*(VLOOKUP(E565,'Tabla 2-3-4-5'!$B$10:$C$12,2,FALSE)))&lt;3,"BAJO",IF((VLOOKUP(D565,'Tabla 2-3-4-5'!$B$10:$C$12,2,FALSE)*(VLOOKUP(E565,'Tabla 2-3-4-5'!$B$10:$C$12,2,FALSE)))&gt;5,"ALTO","MEDIO"))," ")</f>
        <v xml:space="preserve"> </v>
      </c>
      <c r="G565" s="105"/>
      <c r="H565" s="105"/>
      <c r="I565" s="105"/>
      <c r="J565" s="105"/>
      <c r="K565" s="105"/>
      <c r="L565" s="105"/>
      <c r="M565" s="105"/>
      <c r="N565" s="105"/>
      <c r="O565" s="104"/>
      <c r="P565" s="106"/>
      <c r="Q565" s="107"/>
    </row>
    <row r="566" spans="1:17" ht="33" customHeight="1" thickBot="1" x14ac:dyDescent="0.35">
      <c r="A566" s="73" t="str">
        <f>'Matriz Nº1 Identificación'!A566</f>
        <v xml:space="preserve">Objetivo Estratégico: </v>
      </c>
      <c r="B566" s="377">
        <f>'Matriz Nº1 Identificación'!B566</f>
        <v>0</v>
      </c>
      <c r="C566" s="378"/>
      <c r="D566" s="378"/>
      <c r="E566" s="378"/>
      <c r="F566" s="378"/>
      <c r="G566" s="378"/>
      <c r="H566" s="378"/>
      <c r="I566" s="378"/>
      <c r="J566" s="378"/>
      <c r="K566" s="378"/>
      <c r="L566" s="378"/>
      <c r="M566" s="378"/>
      <c r="N566" s="378"/>
      <c r="O566" s="378"/>
      <c r="P566" s="378"/>
      <c r="Q566" s="379"/>
    </row>
    <row r="567" spans="1:17" ht="24.75" customHeight="1" x14ac:dyDescent="0.3">
      <c r="A567" s="76" t="str">
        <f>'Matriz Nº1 Identificación'!A567</f>
        <v>Objetivo táctico</v>
      </c>
      <c r="B567" s="418" t="str">
        <f>'Matriz Nº1 Identificación'!B567</f>
        <v xml:space="preserve">63. </v>
      </c>
      <c r="C567" s="419"/>
      <c r="D567" s="419"/>
      <c r="E567" s="419"/>
      <c r="F567" s="419"/>
      <c r="G567" s="419"/>
      <c r="H567" s="419"/>
      <c r="I567" s="419"/>
      <c r="J567" s="419"/>
      <c r="K567" s="419"/>
      <c r="L567" s="419"/>
      <c r="M567" s="419"/>
      <c r="N567" s="419"/>
      <c r="O567" s="419"/>
      <c r="P567" s="419"/>
      <c r="Q567" s="420"/>
    </row>
    <row r="568" spans="1:17" ht="27.75" customHeight="1" x14ac:dyDescent="0.3">
      <c r="A568" s="21" t="str">
        <f>'Matriz Nº1 Identificación'!A568</f>
        <v>63. 1</v>
      </c>
      <c r="B568" s="21" t="str">
        <f>IF('Matriz Nº3 Evaluación'!J568="Administrar",'Matriz Nº3 Evaluación'!B568,"No administrar")</f>
        <v>No administrar</v>
      </c>
      <c r="C568" s="105"/>
      <c r="D568" s="101"/>
      <c r="E568" s="101"/>
      <c r="F568" s="4" t="str">
        <f>IFERROR(+IF((VLOOKUP(D568,'Tabla 2-3-4-5'!$B$10:$C$12,2,FALSE)*(VLOOKUP(E568,'Tabla 2-3-4-5'!$B$10:$C$12,2,FALSE)))&lt;3,"BAJO",IF((VLOOKUP(D568,'Tabla 2-3-4-5'!$B$10:$C$12,2,FALSE)*(VLOOKUP(E568,'Tabla 2-3-4-5'!$B$10:$C$12,2,FALSE)))&gt;5,"ALTO","MEDIO"))," ")</f>
        <v xml:space="preserve"> </v>
      </c>
      <c r="G568" s="105"/>
      <c r="H568" s="105"/>
      <c r="I568" s="105"/>
      <c r="J568" s="105"/>
      <c r="K568" s="105"/>
      <c r="L568" s="105"/>
      <c r="M568" s="105"/>
      <c r="N568" s="105"/>
      <c r="O568" s="104"/>
      <c r="P568" s="106"/>
      <c r="Q568" s="107"/>
    </row>
    <row r="569" spans="1:17" ht="31.5" customHeight="1" x14ac:dyDescent="0.3">
      <c r="A569" s="21" t="str">
        <f>'Matriz Nº1 Identificación'!A569</f>
        <v>63. 2</v>
      </c>
      <c r="B569" s="21" t="str">
        <f>IF('Matriz Nº3 Evaluación'!J569="Administrar",'Matriz Nº3 Evaluación'!B569,"No administrar")</f>
        <v>No administrar</v>
      </c>
      <c r="C569" s="105"/>
      <c r="D569" s="101"/>
      <c r="E569" s="101"/>
      <c r="F569" s="4" t="str">
        <f>IFERROR(+IF((VLOOKUP(D569,'Tabla 2-3-4-5'!$B$10:$C$12,2,FALSE)*(VLOOKUP(E569,'Tabla 2-3-4-5'!$B$10:$C$12,2,FALSE)))&lt;3,"BAJO",IF((VLOOKUP(D569,'Tabla 2-3-4-5'!$B$10:$C$12,2,FALSE)*(VLOOKUP(E569,'Tabla 2-3-4-5'!$B$10:$C$12,2,FALSE)))&gt;5,"ALTO","MEDIO"))," ")</f>
        <v xml:space="preserve"> </v>
      </c>
      <c r="G569" s="105"/>
      <c r="H569" s="105"/>
      <c r="I569" s="105"/>
      <c r="J569" s="105"/>
      <c r="K569" s="105"/>
      <c r="L569" s="105"/>
      <c r="M569" s="105"/>
      <c r="N569" s="105"/>
      <c r="O569" s="104"/>
      <c r="P569" s="106"/>
      <c r="Q569" s="107"/>
    </row>
    <row r="570" spans="1:17" ht="29.25" customHeight="1" x14ac:dyDescent="0.3">
      <c r="A570" s="21" t="str">
        <f>'Matriz Nº1 Identificación'!A570</f>
        <v>63. 3</v>
      </c>
      <c r="B570" s="21" t="str">
        <f>IF('Matriz Nº3 Evaluación'!J570="Administrar",'Matriz Nº3 Evaluación'!B570,"No administrar")</f>
        <v>No administrar</v>
      </c>
      <c r="C570" s="105"/>
      <c r="D570" s="101"/>
      <c r="E570" s="101"/>
      <c r="F570" s="4" t="str">
        <f>IFERROR(+IF((VLOOKUP(D570,'Tabla 2-3-4-5'!$B$10:$C$12,2,FALSE)*(VLOOKUP(E570,'Tabla 2-3-4-5'!$B$10:$C$12,2,FALSE)))&lt;3,"BAJO",IF((VLOOKUP(D570,'Tabla 2-3-4-5'!$B$10:$C$12,2,FALSE)*(VLOOKUP(E570,'Tabla 2-3-4-5'!$B$10:$C$12,2,FALSE)))&gt;5,"ALTO","MEDIO"))," ")</f>
        <v xml:space="preserve"> </v>
      </c>
      <c r="G570" s="105"/>
      <c r="H570" s="105"/>
      <c r="I570" s="105"/>
      <c r="J570" s="105"/>
      <c r="K570" s="105"/>
      <c r="L570" s="105"/>
      <c r="M570" s="105"/>
      <c r="N570" s="105"/>
      <c r="O570" s="104"/>
      <c r="P570" s="106"/>
      <c r="Q570" s="107"/>
    </row>
    <row r="571" spans="1:17" ht="35.25" customHeight="1" x14ac:dyDescent="0.3">
      <c r="A571" s="21" t="str">
        <f>'Matriz Nº1 Identificación'!A571</f>
        <v>63. 4</v>
      </c>
      <c r="B571" s="21" t="str">
        <f>IF('Matriz Nº3 Evaluación'!J571="Administrar",'Matriz Nº3 Evaluación'!B571,"No administrar")</f>
        <v>No administrar</v>
      </c>
      <c r="C571" s="105"/>
      <c r="D571" s="101"/>
      <c r="E571" s="101"/>
      <c r="F571" s="4" t="str">
        <f>IFERROR(+IF((VLOOKUP(D571,'Tabla 2-3-4-5'!$B$10:$C$12,2,FALSE)*(VLOOKUP(E571,'Tabla 2-3-4-5'!$B$10:$C$12,2,FALSE)))&lt;3,"BAJO",IF((VLOOKUP(D571,'Tabla 2-3-4-5'!$B$10:$C$12,2,FALSE)*(VLOOKUP(E571,'Tabla 2-3-4-5'!$B$10:$C$12,2,FALSE)))&gt;5,"ALTO","MEDIO"))," ")</f>
        <v xml:space="preserve"> </v>
      </c>
      <c r="G571" s="105"/>
      <c r="H571" s="105"/>
      <c r="I571" s="105"/>
      <c r="J571" s="105"/>
      <c r="K571" s="105"/>
      <c r="L571" s="105"/>
      <c r="M571" s="105"/>
      <c r="N571" s="105"/>
      <c r="O571" s="104"/>
      <c r="P571" s="106"/>
      <c r="Q571" s="107"/>
    </row>
    <row r="572" spans="1:17" ht="35.25" customHeight="1" x14ac:dyDescent="0.3">
      <c r="A572" s="21" t="str">
        <f>'Matriz Nº1 Identificación'!A572</f>
        <v>63. 5</v>
      </c>
      <c r="B572" s="21" t="str">
        <f>IF('Matriz Nº3 Evaluación'!J572="Administrar",'Matriz Nº3 Evaluación'!B572,"No administrar")</f>
        <v>No administrar</v>
      </c>
      <c r="C572" s="105"/>
      <c r="D572" s="101"/>
      <c r="E572" s="101"/>
      <c r="F572" s="4" t="str">
        <f>IFERROR(+IF((VLOOKUP(D572,'Tabla 2-3-4-5'!$B$10:$C$12,2,FALSE)*(VLOOKUP(E572,'Tabla 2-3-4-5'!$B$10:$C$12,2,FALSE)))&lt;3,"BAJO",IF((VLOOKUP(D572,'Tabla 2-3-4-5'!$B$10:$C$12,2,FALSE)*(VLOOKUP(E572,'Tabla 2-3-4-5'!$B$10:$C$12,2,FALSE)))&gt;5,"ALTO","MEDIO"))," ")</f>
        <v xml:space="preserve"> </v>
      </c>
      <c r="G572" s="105"/>
      <c r="H572" s="105"/>
      <c r="I572" s="105"/>
      <c r="J572" s="105"/>
      <c r="K572" s="105"/>
      <c r="L572" s="105"/>
      <c r="M572" s="105"/>
      <c r="N572" s="105"/>
      <c r="O572" s="104"/>
      <c r="P572" s="106"/>
      <c r="Q572" s="107"/>
    </row>
    <row r="573" spans="1:17" ht="35.25" customHeight="1" x14ac:dyDescent="0.3">
      <c r="A573" s="21" t="str">
        <f>'Matriz Nº1 Identificación'!A573</f>
        <v>63. 6</v>
      </c>
      <c r="B573" s="21" t="str">
        <f>IF('Matriz Nº3 Evaluación'!J573="Administrar",'Matriz Nº3 Evaluación'!B573,"No administrar")</f>
        <v>No administrar</v>
      </c>
      <c r="C573" s="105"/>
      <c r="D573" s="101"/>
      <c r="E573" s="101"/>
      <c r="F573" s="4" t="str">
        <f>IFERROR(+IF((VLOOKUP(D573,'Tabla 2-3-4-5'!$B$10:$C$12,2,FALSE)*(VLOOKUP(E573,'Tabla 2-3-4-5'!$B$10:$C$12,2,FALSE)))&lt;3,"BAJO",IF((VLOOKUP(D573,'Tabla 2-3-4-5'!$B$10:$C$12,2,FALSE)*(VLOOKUP(E573,'Tabla 2-3-4-5'!$B$10:$C$12,2,FALSE)))&gt;5,"ALTO","MEDIO"))," ")</f>
        <v xml:space="preserve"> </v>
      </c>
      <c r="G573" s="105"/>
      <c r="H573" s="105"/>
      <c r="I573" s="105"/>
      <c r="J573" s="105"/>
      <c r="K573" s="105"/>
      <c r="L573" s="105"/>
      <c r="M573" s="105"/>
      <c r="N573" s="105"/>
      <c r="O573" s="104"/>
      <c r="P573" s="106"/>
      <c r="Q573" s="107"/>
    </row>
    <row r="574" spans="1:17" ht="35.25" customHeight="1" thickBot="1" x14ac:dyDescent="0.35">
      <c r="A574" s="21" t="str">
        <f>'Matriz Nº1 Identificación'!A574</f>
        <v>63. 7</v>
      </c>
      <c r="B574" s="21" t="str">
        <f>IF('Matriz Nº3 Evaluación'!J574="Administrar",'Matriz Nº3 Evaluación'!B574,"No administrar")</f>
        <v>No administrar</v>
      </c>
      <c r="C574" s="105"/>
      <c r="D574" s="101"/>
      <c r="E574" s="101"/>
      <c r="F574" s="4" t="str">
        <f>IFERROR(+IF((VLOOKUP(D574,'Tabla 2-3-4-5'!$B$10:$C$12,2,FALSE)*(VLOOKUP(E574,'Tabla 2-3-4-5'!$B$10:$C$12,2,FALSE)))&lt;3,"BAJO",IF((VLOOKUP(D574,'Tabla 2-3-4-5'!$B$10:$C$12,2,FALSE)*(VLOOKUP(E574,'Tabla 2-3-4-5'!$B$10:$C$12,2,FALSE)))&gt;5,"ALTO","MEDIO"))," ")</f>
        <v xml:space="preserve"> </v>
      </c>
      <c r="G574" s="105"/>
      <c r="H574" s="105"/>
      <c r="I574" s="105"/>
      <c r="J574" s="105"/>
      <c r="K574" s="105"/>
      <c r="L574" s="105"/>
      <c r="M574" s="105"/>
      <c r="N574" s="105"/>
      <c r="O574" s="104"/>
      <c r="P574" s="106"/>
      <c r="Q574" s="107"/>
    </row>
    <row r="575" spans="1:17" ht="33" customHeight="1" thickBot="1" x14ac:dyDescent="0.35">
      <c r="A575" s="73" t="str">
        <f>'Matriz Nº1 Identificación'!A575</f>
        <v xml:space="preserve">Objetivo Estratégico: </v>
      </c>
      <c r="B575" s="377">
        <f>'Matriz Nº1 Identificación'!B575</f>
        <v>0</v>
      </c>
      <c r="C575" s="378"/>
      <c r="D575" s="378"/>
      <c r="E575" s="378"/>
      <c r="F575" s="378"/>
      <c r="G575" s="378"/>
      <c r="H575" s="378"/>
      <c r="I575" s="378"/>
      <c r="J575" s="378"/>
      <c r="K575" s="378"/>
      <c r="L575" s="378"/>
      <c r="M575" s="378"/>
      <c r="N575" s="378"/>
      <c r="O575" s="378"/>
      <c r="P575" s="378"/>
      <c r="Q575" s="379"/>
    </row>
    <row r="576" spans="1:17" ht="24.75" customHeight="1" x14ac:dyDescent="0.3">
      <c r="A576" s="76" t="str">
        <f>'Matriz Nº1 Identificación'!A576</f>
        <v>Objetivo táctico</v>
      </c>
      <c r="B576" s="418" t="str">
        <f>'Matriz Nº1 Identificación'!B576</f>
        <v xml:space="preserve">64. </v>
      </c>
      <c r="C576" s="419"/>
      <c r="D576" s="419"/>
      <c r="E576" s="419"/>
      <c r="F576" s="419"/>
      <c r="G576" s="419"/>
      <c r="H576" s="419"/>
      <c r="I576" s="419"/>
      <c r="J576" s="419"/>
      <c r="K576" s="419"/>
      <c r="L576" s="419"/>
      <c r="M576" s="419"/>
      <c r="N576" s="419"/>
      <c r="O576" s="419"/>
      <c r="P576" s="419"/>
      <c r="Q576" s="420"/>
    </row>
    <row r="577" spans="1:17" ht="27.75" customHeight="1" x14ac:dyDescent="0.3">
      <c r="A577" s="21" t="str">
        <f>'Matriz Nº1 Identificación'!A577</f>
        <v>64. 1</v>
      </c>
      <c r="B577" s="21" t="str">
        <f>IF('Matriz Nº3 Evaluación'!J577="Administrar",'Matriz Nº3 Evaluación'!B577,"No administrar")</f>
        <v>No administrar</v>
      </c>
      <c r="C577" s="105"/>
      <c r="D577" s="101"/>
      <c r="E577" s="101"/>
      <c r="F577" s="4" t="str">
        <f>IFERROR(+IF((VLOOKUP(D577,'Tabla 2-3-4-5'!$B$10:$C$12,2,FALSE)*(VLOOKUP(E577,'Tabla 2-3-4-5'!$B$10:$C$12,2,FALSE)))&lt;3,"BAJO",IF((VLOOKUP(D577,'Tabla 2-3-4-5'!$B$10:$C$12,2,FALSE)*(VLOOKUP(E577,'Tabla 2-3-4-5'!$B$10:$C$12,2,FALSE)))&gt;5,"ALTO","MEDIO"))," ")</f>
        <v xml:space="preserve"> </v>
      </c>
      <c r="G577" s="105"/>
      <c r="H577" s="105"/>
      <c r="I577" s="105"/>
      <c r="J577" s="105"/>
      <c r="K577" s="105"/>
      <c r="L577" s="105"/>
      <c r="M577" s="105"/>
      <c r="N577" s="105"/>
      <c r="O577" s="104"/>
      <c r="P577" s="106"/>
      <c r="Q577" s="107"/>
    </row>
    <row r="578" spans="1:17" ht="31.5" customHeight="1" x14ac:dyDescent="0.3">
      <c r="A578" s="21" t="str">
        <f>'Matriz Nº1 Identificación'!A578</f>
        <v>64. 2</v>
      </c>
      <c r="B578" s="21" t="str">
        <f>IF('Matriz Nº3 Evaluación'!J578="Administrar",'Matriz Nº3 Evaluación'!B578,"No administrar")</f>
        <v>No administrar</v>
      </c>
      <c r="C578" s="105"/>
      <c r="D578" s="101"/>
      <c r="E578" s="101"/>
      <c r="F578" s="4" t="str">
        <f>IFERROR(+IF((VLOOKUP(D578,'Tabla 2-3-4-5'!$B$10:$C$12,2,FALSE)*(VLOOKUP(E578,'Tabla 2-3-4-5'!$B$10:$C$12,2,FALSE)))&lt;3,"BAJO",IF((VLOOKUP(D578,'Tabla 2-3-4-5'!$B$10:$C$12,2,FALSE)*(VLOOKUP(E578,'Tabla 2-3-4-5'!$B$10:$C$12,2,FALSE)))&gt;5,"ALTO","MEDIO"))," ")</f>
        <v xml:space="preserve"> </v>
      </c>
      <c r="G578" s="105"/>
      <c r="H578" s="105"/>
      <c r="I578" s="105"/>
      <c r="J578" s="105"/>
      <c r="K578" s="105"/>
      <c r="L578" s="105"/>
      <c r="M578" s="105"/>
      <c r="N578" s="105"/>
      <c r="O578" s="104"/>
      <c r="P578" s="106"/>
      <c r="Q578" s="107"/>
    </row>
    <row r="579" spans="1:17" ht="29.25" customHeight="1" x14ac:dyDescent="0.3">
      <c r="A579" s="21" t="str">
        <f>'Matriz Nº1 Identificación'!A579</f>
        <v>64. 3</v>
      </c>
      <c r="B579" s="21" t="str">
        <f>IF('Matriz Nº3 Evaluación'!J579="Administrar",'Matriz Nº3 Evaluación'!B579,"No administrar")</f>
        <v>No administrar</v>
      </c>
      <c r="C579" s="105"/>
      <c r="D579" s="101"/>
      <c r="E579" s="101"/>
      <c r="F579" s="4" t="str">
        <f>IFERROR(+IF((VLOOKUP(D579,'Tabla 2-3-4-5'!$B$10:$C$12,2,FALSE)*(VLOOKUP(E579,'Tabla 2-3-4-5'!$B$10:$C$12,2,FALSE)))&lt;3,"BAJO",IF((VLOOKUP(D579,'Tabla 2-3-4-5'!$B$10:$C$12,2,FALSE)*(VLOOKUP(E579,'Tabla 2-3-4-5'!$B$10:$C$12,2,FALSE)))&gt;5,"ALTO","MEDIO"))," ")</f>
        <v xml:space="preserve"> </v>
      </c>
      <c r="G579" s="105"/>
      <c r="H579" s="105"/>
      <c r="I579" s="105"/>
      <c r="J579" s="105"/>
      <c r="K579" s="105"/>
      <c r="L579" s="105"/>
      <c r="M579" s="105"/>
      <c r="N579" s="105"/>
      <c r="O579" s="104"/>
      <c r="P579" s="106"/>
      <c r="Q579" s="107"/>
    </row>
    <row r="580" spans="1:17" ht="35.25" customHeight="1" x14ac:dyDescent="0.3">
      <c r="A580" s="21" t="str">
        <f>'Matriz Nº1 Identificación'!A580</f>
        <v>64. 4</v>
      </c>
      <c r="B580" s="21" t="str">
        <f>IF('Matriz Nº3 Evaluación'!J580="Administrar",'Matriz Nº3 Evaluación'!B580,"No administrar")</f>
        <v>No administrar</v>
      </c>
      <c r="C580" s="105"/>
      <c r="D580" s="101"/>
      <c r="E580" s="101"/>
      <c r="F580" s="4" t="str">
        <f>IFERROR(+IF((VLOOKUP(D580,'Tabla 2-3-4-5'!$B$10:$C$12,2,FALSE)*(VLOOKUP(E580,'Tabla 2-3-4-5'!$B$10:$C$12,2,FALSE)))&lt;3,"BAJO",IF((VLOOKUP(D580,'Tabla 2-3-4-5'!$B$10:$C$12,2,FALSE)*(VLOOKUP(E580,'Tabla 2-3-4-5'!$B$10:$C$12,2,FALSE)))&gt;5,"ALTO","MEDIO"))," ")</f>
        <v xml:space="preserve"> </v>
      </c>
      <c r="G580" s="105"/>
      <c r="H580" s="105"/>
      <c r="I580" s="105"/>
      <c r="J580" s="105"/>
      <c r="K580" s="105"/>
      <c r="L580" s="105"/>
      <c r="M580" s="105"/>
      <c r="N580" s="105"/>
      <c r="O580" s="104"/>
      <c r="P580" s="106"/>
      <c r="Q580" s="107"/>
    </row>
    <row r="581" spans="1:17" ht="35.25" customHeight="1" x14ac:dyDescent="0.3">
      <c r="A581" s="21" t="str">
        <f>'Matriz Nº1 Identificación'!A581</f>
        <v>64. 5</v>
      </c>
      <c r="B581" s="21" t="str">
        <f>IF('Matriz Nº3 Evaluación'!J581="Administrar",'Matriz Nº3 Evaluación'!B581,"No administrar")</f>
        <v>No administrar</v>
      </c>
      <c r="C581" s="105"/>
      <c r="D581" s="101"/>
      <c r="E581" s="101"/>
      <c r="F581" s="4" t="str">
        <f>IFERROR(+IF((VLOOKUP(D581,'Tabla 2-3-4-5'!$B$10:$C$12,2,FALSE)*(VLOOKUP(E581,'Tabla 2-3-4-5'!$B$10:$C$12,2,FALSE)))&lt;3,"BAJO",IF((VLOOKUP(D581,'Tabla 2-3-4-5'!$B$10:$C$12,2,FALSE)*(VLOOKUP(E581,'Tabla 2-3-4-5'!$B$10:$C$12,2,FALSE)))&gt;5,"ALTO","MEDIO"))," ")</f>
        <v xml:space="preserve"> </v>
      </c>
      <c r="G581" s="105"/>
      <c r="H581" s="105"/>
      <c r="I581" s="105"/>
      <c r="J581" s="105"/>
      <c r="K581" s="105"/>
      <c r="L581" s="105"/>
      <c r="M581" s="105"/>
      <c r="N581" s="105"/>
      <c r="O581" s="104"/>
      <c r="P581" s="106"/>
      <c r="Q581" s="107"/>
    </row>
    <row r="582" spans="1:17" ht="35.25" customHeight="1" x14ac:dyDescent="0.3">
      <c r="A582" s="21" t="str">
        <f>'Matriz Nº1 Identificación'!A582</f>
        <v>64. 6</v>
      </c>
      <c r="B582" s="21" t="str">
        <f>IF('Matriz Nº3 Evaluación'!J582="Administrar",'Matriz Nº3 Evaluación'!B582,"No administrar")</f>
        <v>No administrar</v>
      </c>
      <c r="C582" s="105"/>
      <c r="D582" s="101"/>
      <c r="E582" s="101"/>
      <c r="F582" s="4" t="str">
        <f>IFERROR(+IF((VLOOKUP(D582,'Tabla 2-3-4-5'!$B$10:$C$12,2,FALSE)*(VLOOKUP(E582,'Tabla 2-3-4-5'!$B$10:$C$12,2,FALSE)))&lt;3,"BAJO",IF((VLOOKUP(D582,'Tabla 2-3-4-5'!$B$10:$C$12,2,FALSE)*(VLOOKUP(E582,'Tabla 2-3-4-5'!$B$10:$C$12,2,FALSE)))&gt;5,"ALTO","MEDIO"))," ")</f>
        <v xml:space="preserve"> </v>
      </c>
      <c r="G582" s="105"/>
      <c r="H582" s="105"/>
      <c r="I582" s="105"/>
      <c r="J582" s="105"/>
      <c r="K582" s="105"/>
      <c r="L582" s="105"/>
      <c r="M582" s="105"/>
      <c r="N582" s="105"/>
      <c r="O582" s="104"/>
      <c r="P582" s="106"/>
      <c r="Q582" s="107"/>
    </row>
    <row r="583" spans="1:17" ht="35.25" customHeight="1" thickBot="1" x14ac:dyDescent="0.35">
      <c r="A583" s="21" t="str">
        <f>'Matriz Nº1 Identificación'!A583</f>
        <v>64. 7</v>
      </c>
      <c r="B583" s="21" t="str">
        <f>IF('Matriz Nº3 Evaluación'!J583="Administrar",'Matriz Nº3 Evaluación'!B583,"No administrar")</f>
        <v>No administrar</v>
      </c>
      <c r="C583" s="105"/>
      <c r="D583" s="101"/>
      <c r="E583" s="101"/>
      <c r="F583" s="4" t="str">
        <f>IFERROR(+IF((VLOOKUP(D583,'Tabla 2-3-4-5'!$B$10:$C$12,2,FALSE)*(VLOOKUP(E583,'Tabla 2-3-4-5'!$B$10:$C$12,2,FALSE)))&lt;3,"BAJO",IF((VLOOKUP(D583,'Tabla 2-3-4-5'!$B$10:$C$12,2,FALSE)*(VLOOKUP(E583,'Tabla 2-3-4-5'!$B$10:$C$12,2,FALSE)))&gt;5,"ALTO","MEDIO"))," ")</f>
        <v xml:space="preserve"> </v>
      </c>
      <c r="G583" s="105"/>
      <c r="H583" s="105"/>
      <c r="I583" s="105"/>
      <c r="J583" s="105"/>
      <c r="K583" s="105"/>
      <c r="L583" s="105"/>
      <c r="M583" s="105"/>
      <c r="N583" s="105"/>
      <c r="O583" s="104"/>
      <c r="P583" s="106"/>
      <c r="Q583" s="107"/>
    </row>
    <row r="584" spans="1:17" ht="33" customHeight="1" thickBot="1" x14ac:dyDescent="0.35">
      <c r="A584" s="73" t="str">
        <f>'Matriz Nº1 Identificación'!A584</f>
        <v xml:space="preserve">Objetivo Estratégico: </v>
      </c>
      <c r="B584" s="377">
        <f>'Matriz Nº1 Identificación'!B584</f>
        <v>0</v>
      </c>
      <c r="C584" s="378"/>
      <c r="D584" s="378"/>
      <c r="E584" s="378"/>
      <c r="F584" s="378"/>
      <c r="G584" s="378"/>
      <c r="H584" s="378"/>
      <c r="I584" s="378"/>
      <c r="J584" s="378"/>
      <c r="K584" s="378"/>
      <c r="L584" s="378"/>
      <c r="M584" s="378"/>
      <c r="N584" s="378"/>
      <c r="O584" s="378"/>
      <c r="P584" s="378"/>
      <c r="Q584" s="379"/>
    </row>
    <row r="585" spans="1:17" ht="24.75" customHeight="1" x14ac:dyDescent="0.3">
      <c r="A585" s="76" t="str">
        <f>'Matriz Nº1 Identificación'!A585</f>
        <v>Objetivo táctico</v>
      </c>
      <c r="B585" s="418" t="str">
        <f>'Matriz Nº1 Identificación'!B585</f>
        <v xml:space="preserve">65. </v>
      </c>
      <c r="C585" s="419"/>
      <c r="D585" s="419"/>
      <c r="E585" s="419"/>
      <c r="F585" s="419"/>
      <c r="G585" s="419"/>
      <c r="H585" s="419"/>
      <c r="I585" s="419"/>
      <c r="J585" s="419"/>
      <c r="K585" s="419"/>
      <c r="L585" s="419"/>
      <c r="M585" s="419"/>
      <c r="N585" s="419"/>
      <c r="O585" s="419"/>
      <c r="P585" s="419"/>
      <c r="Q585" s="420"/>
    </row>
    <row r="586" spans="1:17" ht="27.75" customHeight="1" x14ac:dyDescent="0.3">
      <c r="A586" s="21" t="str">
        <f>'Matriz Nº1 Identificación'!A586</f>
        <v>65. 1</v>
      </c>
      <c r="B586" s="21" t="str">
        <f>IF('Matriz Nº3 Evaluación'!J586="Administrar",'Matriz Nº3 Evaluación'!B586,"No administrar")</f>
        <v>No administrar</v>
      </c>
      <c r="C586" s="105"/>
      <c r="D586" s="101"/>
      <c r="E586" s="101"/>
      <c r="F586" s="4" t="str">
        <f>IFERROR(+IF((VLOOKUP(D586,'Tabla 2-3-4-5'!$B$10:$C$12,2,FALSE)*(VLOOKUP(E586,'Tabla 2-3-4-5'!$B$10:$C$12,2,FALSE)))&lt;3,"BAJO",IF((VLOOKUP(D586,'Tabla 2-3-4-5'!$B$10:$C$12,2,FALSE)*(VLOOKUP(E586,'Tabla 2-3-4-5'!$B$10:$C$12,2,FALSE)))&gt;5,"ALTO","MEDIO"))," ")</f>
        <v xml:space="preserve"> </v>
      </c>
      <c r="G586" s="105"/>
      <c r="H586" s="105"/>
      <c r="I586" s="105"/>
      <c r="J586" s="105"/>
      <c r="K586" s="105"/>
      <c r="L586" s="105"/>
      <c r="M586" s="105"/>
      <c r="N586" s="105"/>
      <c r="O586" s="104"/>
      <c r="P586" s="106"/>
      <c r="Q586" s="107"/>
    </row>
    <row r="587" spans="1:17" ht="31.5" customHeight="1" x14ac:dyDescent="0.3">
      <c r="A587" s="21" t="str">
        <f>'Matriz Nº1 Identificación'!A587</f>
        <v>65. 2</v>
      </c>
      <c r="B587" s="21" t="str">
        <f>IF('Matriz Nº3 Evaluación'!J587="Administrar",'Matriz Nº3 Evaluación'!B587,"No administrar")</f>
        <v>No administrar</v>
      </c>
      <c r="C587" s="105"/>
      <c r="D587" s="101"/>
      <c r="E587" s="101"/>
      <c r="F587" s="4" t="str">
        <f>IFERROR(+IF((VLOOKUP(D587,'Tabla 2-3-4-5'!$B$10:$C$12,2,FALSE)*(VLOOKUP(E587,'Tabla 2-3-4-5'!$B$10:$C$12,2,FALSE)))&lt;3,"BAJO",IF((VLOOKUP(D587,'Tabla 2-3-4-5'!$B$10:$C$12,2,FALSE)*(VLOOKUP(E587,'Tabla 2-3-4-5'!$B$10:$C$12,2,FALSE)))&gt;5,"ALTO","MEDIO"))," ")</f>
        <v xml:space="preserve"> </v>
      </c>
      <c r="G587" s="105"/>
      <c r="H587" s="105"/>
      <c r="I587" s="105"/>
      <c r="J587" s="105"/>
      <c r="K587" s="105"/>
      <c r="L587" s="105"/>
      <c r="M587" s="105"/>
      <c r="N587" s="105"/>
      <c r="O587" s="104"/>
      <c r="P587" s="106"/>
      <c r="Q587" s="107"/>
    </row>
    <row r="588" spans="1:17" ht="29.25" customHeight="1" x14ac:dyDescent="0.3">
      <c r="A588" s="21" t="str">
        <f>'Matriz Nº1 Identificación'!A588</f>
        <v>65. 3</v>
      </c>
      <c r="B588" s="21" t="str">
        <f>IF('Matriz Nº3 Evaluación'!J588="Administrar",'Matriz Nº3 Evaluación'!B588,"No administrar")</f>
        <v>No administrar</v>
      </c>
      <c r="C588" s="105"/>
      <c r="D588" s="101"/>
      <c r="E588" s="101"/>
      <c r="F588" s="4" t="str">
        <f>IFERROR(+IF((VLOOKUP(D588,'Tabla 2-3-4-5'!$B$10:$C$12,2,FALSE)*(VLOOKUP(E588,'Tabla 2-3-4-5'!$B$10:$C$12,2,FALSE)))&lt;3,"BAJO",IF((VLOOKUP(D588,'Tabla 2-3-4-5'!$B$10:$C$12,2,FALSE)*(VLOOKUP(E588,'Tabla 2-3-4-5'!$B$10:$C$12,2,FALSE)))&gt;5,"ALTO","MEDIO"))," ")</f>
        <v xml:space="preserve"> </v>
      </c>
      <c r="G588" s="105"/>
      <c r="H588" s="105"/>
      <c r="I588" s="105"/>
      <c r="J588" s="105"/>
      <c r="K588" s="105"/>
      <c r="L588" s="105"/>
      <c r="M588" s="105"/>
      <c r="N588" s="105"/>
      <c r="O588" s="104"/>
      <c r="P588" s="106"/>
      <c r="Q588" s="107"/>
    </row>
    <row r="589" spans="1:17" ht="35.25" customHeight="1" x14ac:dyDescent="0.3">
      <c r="A589" s="21" t="str">
        <f>'Matriz Nº1 Identificación'!A589</f>
        <v>65. 4</v>
      </c>
      <c r="B589" s="21" t="str">
        <f>IF('Matriz Nº3 Evaluación'!J589="Administrar",'Matriz Nº3 Evaluación'!B589,"No administrar")</f>
        <v>No administrar</v>
      </c>
      <c r="C589" s="105"/>
      <c r="D589" s="101"/>
      <c r="E589" s="101"/>
      <c r="F589" s="4" t="str">
        <f>IFERROR(+IF((VLOOKUP(D589,'Tabla 2-3-4-5'!$B$10:$C$12,2,FALSE)*(VLOOKUP(E589,'Tabla 2-3-4-5'!$B$10:$C$12,2,FALSE)))&lt;3,"BAJO",IF((VLOOKUP(D589,'Tabla 2-3-4-5'!$B$10:$C$12,2,FALSE)*(VLOOKUP(E589,'Tabla 2-3-4-5'!$B$10:$C$12,2,FALSE)))&gt;5,"ALTO","MEDIO"))," ")</f>
        <v xml:space="preserve"> </v>
      </c>
      <c r="G589" s="105"/>
      <c r="H589" s="105"/>
      <c r="I589" s="105"/>
      <c r="J589" s="105"/>
      <c r="K589" s="105"/>
      <c r="L589" s="105"/>
      <c r="M589" s="105"/>
      <c r="N589" s="105"/>
      <c r="O589" s="104"/>
      <c r="P589" s="106"/>
      <c r="Q589" s="107"/>
    </row>
    <row r="590" spans="1:17" ht="35.25" customHeight="1" x14ac:dyDescent="0.3">
      <c r="A590" s="21" t="str">
        <f>'Matriz Nº1 Identificación'!A590</f>
        <v>65. 5</v>
      </c>
      <c r="B590" s="21" t="str">
        <f>IF('Matriz Nº3 Evaluación'!J590="Administrar",'Matriz Nº3 Evaluación'!B590,"No administrar")</f>
        <v>No administrar</v>
      </c>
      <c r="C590" s="105"/>
      <c r="D590" s="101"/>
      <c r="E590" s="101"/>
      <c r="F590" s="4" t="str">
        <f>IFERROR(+IF((VLOOKUP(D590,'Tabla 2-3-4-5'!$B$10:$C$12,2,FALSE)*(VLOOKUP(E590,'Tabla 2-3-4-5'!$B$10:$C$12,2,FALSE)))&lt;3,"BAJO",IF((VLOOKUP(D590,'Tabla 2-3-4-5'!$B$10:$C$12,2,FALSE)*(VLOOKUP(E590,'Tabla 2-3-4-5'!$B$10:$C$12,2,FALSE)))&gt;5,"ALTO","MEDIO"))," ")</f>
        <v xml:space="preserve"> </v>
      </c>
      <c r="G590" s="105"/>
      <c r="H590" s="105"/>
      <c r="I590" s="105"/>
      <c r="J590" s="105"/>
      <c r="K590" s="105"/>
      <c r="L590" s="105"/>
      <c r="M590" s="105"/>
      <c r="N590" s="105"/>
      <c r="O590" s="104"/>
      <c r="P590" s="106"/>
      <c r="Q590" s="107"/>
    </row>
    <row r="591" spans="1:17" ht="35.25" customHeight="1" x14ac:dyDescent="0.3">
      <c r="A591" s="21" t="str">
        <f>'Matriz Nº1 Identificación'!A591</f>
        <v>65. 6</v>
      </c>
      <c r="B591" s="21" t="str">
        <f>IF('Matriz Nº3 Evaluación'!J591="Administrar",'Matriz Nº3 Evaluación'!B591,"No administrar")</f>
        <v>No administrar</v>
      </c>
      <c r="C591" s="105"/>
      <c r="D591" s="101"/>
      <c r="E591" s="101"/>
      <c r="F591" s="4" t="str">
        <f>IFERROR(+IF((VLOOKUP(D591,'Tabla 2-3-4-5'!$B$10:$C$12,2,FALSE)*(VLOOKUP(E591,'Tabla 2-3-4-5'!$B$10:$C$12,2,FALSE)))&lt;3,"BAJO",IF((VLOOKUP(D591,'Tabla 2-3-4-5'!$B$10:$C$12,2,FALSE)*(VLOOKUP(E591,'Tabla 2-3-4-5'!$B$10:$C$12,2,FALSE)))&gt;5,"ALTO","MEDIO"))," ")</f>
        <v xml:space="preserve"> </v>
      </c>
      <c r="G591" s="105"/>
      <c r="H591" s="105"/>
      <c r="I591" s="105"/>
      <c r="J591" s="105"/>
      <c r="K591" s="105"/>
      <c r="L591" s="105"/>
      <c r="M591" s="105"/>
      <c r="N591" s="105"/>
      <c r="O591" s="104"/>
      <c r="P591" s="106"/>
      <c r="Q591" s="107"/>
    </row>
    <row r="592" spans="1:17" ht="35.25" customHeight="1" thickBot="1" x14ac:dyDescent="0.35">
      <c r="A592" s="21" t="str">
        <f>'Matriz Nº1 Identificación'!A592</f>
        <v>65. 7</v>
      </c>
      <c r="B592" s="21" t="str">
        <f>IF('Matriz Nº3 Evaluación'!J592="Administrar",'Matriz Nº3 Evaluación'!B592,"No administrar")</f>
        <v>No administrar</v>
      </c>
      <c r="C592" s="105"/>
      <c r="D592" s="101"/>
      <c r="E592" s="101"/>
      <c r="F592" s="4" t="str">
        <f>IFERROR(+IF((VLOOKUP(D592,'Tabla 2-3-4-5'!$B$10:$C$12,2,FALSE)*(VLOOKUP(E592,'Tabla 2-3-4-5'!$B$10:$C$12,2,FALSE)))&lt;3,"BAJO",IF((VLOOKUP(D592,'Tabla 2-3-4-5'!$B$10:$C$12,2,FALSE)*(VLOOKUP(E592,'Tabla 2-3-4-5'!$B$10:$C$12,2,FALSE)))&gt;5,"ALTO","MEDIO"))," ")</f>
        <v xml:space="preserve"> </v>
      </c>
      <c r="G592" s="105"/>
      <c r="H592" s="105"/>
      <c r="I592" s="105"/>
      <c r="J592" s="105"/>
      <c r="K592" s="105"/>
      <c r="L592" s="105"/>
      <c r="M592" s="105"/>
      <c r="N592" s="105"/>
      <c r="O592" s="104"/>
      <c r="P592" s="106"/>
      <c r="Q592" s="107"/>
    </row>
    <row r="593" spans="1:17" ht="33" customHeight="1" thickBot="1" x14ac:dyDescent="0.35">
      <c r="A593" s="73" t="str">
        <f>'Matriz Nº1 Identificación'!A593</f>
        <v xml:space="preserve">Objetivo Estratégico: </v>
      </c>
      <c r="B593" s="377">
        <f>'Matriz Nº1 Identificación'!B593</f>
        <v>0</v>
      </c>
      <c r="C593" s="378"/>
      <c r="D593" s="378"/>
      <c r="E593" s="378"/>
      <c r="F593" s="378"/>
      <c r="G593" s="378"/>
      <c r="H593" s="378"/>
      <c r="I593" s="378"/>
      <c r="J593" s="378"/>
      <c r="K593" s="378"/>
      <c r="L593" s="378"/>
      <c r="M593" s="378"/>
      <c r="N593" s="378"/>
      <c r="O593" s="378"/>
      <c r="P593" s="378"/>
      <c r="Q593" s="379"/>
    </row>
    <row r="594" spans="1:17" ht="24.75" customHeight="1" x14ac:dyDescent="0.3">
      <c r="A594" s="76" t="str">
        <f>'Matriz Nº1 Identificación'!A594</f>
        <v>Objetivo táctico</v>
      </c>
      <c r="B594" s="418" t="str">
        <f>'Matriz Nº1 Identificación'!B594</f>
        <v xml:space="preserve">66. </v>
      </c>
      <c r="C594" s="419"/>
      <c r="D594" s="419"/>
      <c r="E594" s="419"/>
      <c r="F594" s="419"/>
      <c r="G594" s="419"/>
      <c r="H594" s="419"/>
      <c r="I594" s="419"/>
      <c r="J594" s="419"/>
      <c r="K594" s="419"/>
      <c r="L594" s="419"/>
      <c r="M594" s="419"/>
      <c r="N594" s="419"/>
      <c r="O594" s="419"/>
      <c r="P594" s="419"/>
      <c r="Q594" s="420"/>
    </row>
    <row r="595" spans="1:17" ht="27.75" customHeight="1" x14ac:dyDescent="0.3">
      <c r="A595" s="21" t="str">
        <f>'Matriz Nº1 Identificación'!A595</f>
        <v>66. 1</v>
      </c>
      <c r="B595" s="21" t="str">
        <f>IF('Matriz Nº3 Evaluación'!J595="Administrar",'Matriz Nº3 Evaluación'!B595,"No administrar")</f>
        <v>No administrar</v>
      </c>
      <c r="C595" s="105"/>
      <c r="D595" s="101"/>
      <c r="E595" s="101"/>
      <c r="F595" s="4" t="str">
        <f>IFERROR(+IF((VLOOKUP(D595,'Tabla 2-3-4-5'!$B$10:$C$12,2,FALSE)*(VLOOKUP(E595,'Tabla 2-3-4-5'!$B$10:$C$12,2,FALSE)))&lt;3,"BAJO",IF((VLOOKUP(D595,'Tabla 2-3-4-5'!$B$10:$C$12,2,FALSE)*(VLOOKUP(E595,'Tabla 2-3-4-5'!$B$10:$C$12,2,FALSE)))&gt;5,"ALTO","MEDIO"))," ")</f>
        <v xml:space="preserve"> </v>
      </c>
      <c r="G595" s="105"/>
      <c r="H595" s="105"/>
      <c r="I595" s="105"/>
      <c r="J595" s="105"/>
      <c r="K595" s="105"/>
      <c r="L595" s="105"/>
      <c r="M595" s="105"/>
      <c r="N595" s="105"/>
      <c r="O595" s="104"/>
      <c r="P595" s="106"/>
      <c r="Q595" s="107"/>
    </row>
    <row r="596" spans="1:17" ht="31.5" customHeight="1" x14ac:dyDescent="0.3">
      <c r="A596" s="21" t="str">
        <f>'Matriz Nº1 Identificación'!A596</f>
        <v>66. 2</v>
      </c>
      <c r="B596" s="21" t="str">
        <f>IF('Matriz Nº3 Evaluación'!J596="Administrar",'Matriz Nº3 Evaluación'!B596,"No administrar")</f>
        <v>No administrar</v>
      </c>
      <c r="C596" s="105"/>
      <c r="D596" s="101"/>
      <c r="E596" s="101"/>
      <c r="F596" s="4" t="str">
        <f>IFERROR(+IF((VLOOKUP(D596,'Tabla 2-3-4-5'!$B$10:$C$12,2,FALSE)*(VLOOKUP(E596,'Tabla 2-3-4-5'!$B$10:$C$12,2,FALSE)))&lt;3,"BAJO",IF((VLOOKUP(D596,'Tabla 2-3-4-5'!$B$10:$C$12,2,FALSE)*(VLOOKUP(E596,'Tabla 2-3-4-5'!$B$10:$C$12,2,FALSE)))&gt;5,"ALTO","MEDIO"))," ")</f>
        <v xml:space="preserve"> </v>
      </c>
      <c r="G596" s="105"/>
      <c r="H596" s="105"/>
      <c r="I596" s="105"/>
      <c r="J596" s="105"/>
      <c r="K596" s="105"/>
      <c r="L596" s="105"/>
      <c r="M596" s="105"/>
      <c r="N596" s="105"/>
      <c r="O596" s="104"/>
      <c r="P596" s="106"/>
      <c r="Q596" s="107"/>
    </row>
    <row r="597" spans="1:17" ht="29.25" customHeight="1" x14ac:dyDescent="0.3">
      <c r="A597" s="21" t="str">
        <f>'Matriz Nº1 Identificación'!A597</f>
        <v>66. 3</v>
      </c>
      <c r="B597" s="21" t="str">
        <f>IF('Matriz Nº3 Evaluación'!J597="Administrar",'Matriz Nº3 Evaluación'!B597,"No administrar")</f>
        <v>No administrar</v>
      </c>
      <c r="C597" s="105"/>
      <c r="D597" s="101"/>
      <c r="E597" s="101"/>
      <c r="F597" s="4" t="str">
        <f>IFERROR(+IF((VLOOKUP(D597,'Tabla 2-3-4-5'!$B$10:$C$12,2,FALSE)*(VLOOKUP(E597,'Tabla 2-3-4-5'!$B$10:$C$12,2,FALSE)))&lt;3,"BAJO",IF((VLOOKUP(D597,'Tabla 2-3-4-5'!$B$10:$C$12,2,FALSE)*(VLOOKUP(E597,'Tabla 2-3-4-5'!$B$10:$C$12,2,FALSE)))&gt;5,"ALTO","MEDIO"))," ")</f>
        <v xml:space="preserve"> </v>
      </c>
      <c r="G597" s="105"/>
      <c r="H597" s="105"/>
      <c r="I597" s="105"/>
      <c r="J597" s="105"/>
      <c r="K597" s="105"/>
      <c r="L597" s="105"/>
      <c r="M597" s="105"/>
      <c r="N597" s="105"/>
      <c r="O597" s="104"/>
      <c r="P597" s="106"/>
      <c r="Q597" s="107"/>
    </row>
    <row r="598" spans="1:17" ht="35.25" customHeight="1" x14ac:dyDescent="0.3">
      <c r="A598" s="21" t="str">
        <f>'Matriz Nº1 Identificación'!A598</f>
        <v>66. 4</v>
      </c>
      <c r="B598" s="21" t="str">
        <f>IF('Matriz Nº3 Evaluación'!J598="Administrar",'Matriz Nº3 Evaluación'!B598,"No administrar")</f>
        <v>No administrar</v>
      </c>
      <c r="C598" s="105"/>
      <c r="D598" s="101"/>
      <c r="E598" s="101"/>
      <c r="F598" s="4" t="str">
        <f>IFERROR(+IF((VLOOKUP(D598,'Tabla 2-3-4-5'!$B$10:$C$12,2,FALSE)*(VLOOKUP(E598,'Tabla 2-3-4-5'!$B$10:$C$12,2,FALSE)))&lt;3,"BAJO",IF((VLOOKUP(D598,'Tabla 2-3-4-5'!$B$10:$C$12,2,FALSE)*(VLOOKUP(E598,'Tabla 2-3-4-5'!$B$10:$C$12,2,FALSE)))&gt;5,"ALTO","MEDIO"))," ")</f>
        <v xml:space="preserve"> </v>
      </c>
      <c r="G598" s="105"/>
      <c r="H598" s="105"/>
      <c r="I598" s="105"/>
      <c r="J598" s="105"/>
      <c r="K598" s="105"/>
      <c r="L598" s="105"/>
      <c r="M598" s="105"/>
      <c r="N598" s="105"/>
      <c r="O598" s="104"/>
      <c r="P598" s="106"/>
      <c r="Q598" s="107"/>
    </row>
    <row r="599" spans="1:17" ht="35.25" customHeight="1" x14ac:dyDescent="0.3">
      <c r="A599" s="21" t="str">
        <f>'Matriz Nº1 Identificación'!A599</f>
        <v>66. 5</v>
      </c>
      <c r="B599" s="21" t="str">
        <f>IF('Matriz Nº3 Evaluación'!J599="Administrar",'Matriz Nº3 Evaluación'!B599,"No administrar")</f>
        <v>No administrar</v>
      </c>
      <c r="C599" s="105"/>
      <c r="D599" s="101"/>
      <c r="E599" s="101"/>
      <c r="F599" s="4" t="str">
        <f>IFERROR(+IF((VLOOKUP(D599,'Tabla 2-3-4-5'!$B$10:$C$12,2,FALSE)*(VLOOKUP(E599,'Tabla 2-3-4-5'!$B$10:$C$12,2,FALSE)))&lt;3,"BAJO",IF((VLOOKUP(D599,'Tabla 2-3-4-5'!$B$10:$C$12,2,FALSE)*(VLOOKUP(E599,'Tabla 2-3-4-5'!$B$10:$C$12,2,FALSE)))&gt;5,"ALTO","MEDIO"))," ")</f>
        <v xml:space="preserve"> </v>
      </c>
      <c r="G599" s="105"/>
      <c r="H599" s="105"/>
      <c r="I599" s="105"/>
      <c r="J599" s="105"/>
      <c r="K599" s="105"/>
      <c r="L599" s="105"/>
      <c r="M599" s="105"/>
      <c r="N599" s="105"/>
      <c r="O599" s="104"/>
      <c r="P599" s="106"/>
      <c r="Q599" s="107"/>
    </row>
    <row r="600" spans="1:17" ht="35.25" customHeight="1" x14ac:dyDescent="0.3">
      <c r="A600" s="21" t="str">
        <f>'Matriz Nº1 Identificación'!A600</f>
        <v>66. 6</v>
      </c>
      <c r="B600" s="21" t="str">
        <f>IF('Matriz Nº3 Evaluación'!J600="Administrar",'Matriz Nº3 Evaluación'!B600,"No administrar")</f>
        <v>No administrar</v>
      </c>
      <c r="C600" s="105"/>
      <c r="D600" s="101"/>
      <c r="E600" s="101"/>
      <c r="F600" s="4" t="str">
        <f>IFERROR(+IF((VLOOKUP(D600,'Tabla 2-3-4-5'!$B$10:$C$12,2,FALSE)*(VLOOKUP(E600,'Tabla 2-3-4-5'!$B$10:$C$12,2,FALSE)))&lt;3,"BAJO",IF((VLOOKUP(D600,'Tabla 2-3-4-5'!$B$10:$C$12,2,FALSE)*(VLOOKUP(E600,'Tabla 2-3-4-5'!$B$10:$C$12,2,FALSE)))&gt;5,"ALTO","MEDIO"))," ")</f>
        <v xml:space="preserve"> </v>
      </c>
      <c r="G600" s="105"/>
      <c r="H600" s="105"/>
      <c r="I600" s="105"/>
      <c r="J600" s="105"/>
      <c r="K600" s="105"/>
      <c r="L600" s="105"/>
      <c r="M600" s="105"/>
      <c r="N600" s="105"/>
      <c r="O600" s="104"/>
      <c r="P600" s="106"/>
      <c r="Q600" s="107"/>
    </row>
    <row r="601" spans="1:17" ht="35.25" customHeight="1" thickBot="1" x14ac:dyDescent="0.35">
      <c r="A601" s="21" t="str">
        <f>'Matriz Nº1 Identificación'!A601</f>
        <v>66. 7</v>
      </c>
      <c r="B601" s="21" t="str">
        <f>IF('Matriz Nº3 Evaluación'!J601="Administrar",'Matriz Nº3 Evaluación'!B601,"No administrar")</f>
        <v>No administrar</v>
      </c>
      <c r="C601" s="105"/>
      <c r="D601" s="101"/>
      <c r="E601" s="101"/>
      <c r="F601" s="4" t="str">
        <f>IFERROR(+IF((VLOOKUP(D601,'Tabla 2-3-4-5'!$B$10:$C$12,2,FALSE)*(VLOOKUP(E601,'Tabla 2-3-4-5'!$B$10:$C$12,2,FALSE)))&lt;3,"BAJO",IF((VLOOKUP(D601,'Tabla 2-3-4-5'!$B$10:$C$12,2,FALSE)*(VLOOKUP(E601,'Tabla 2-3-4-5'!$B$10:$C$12,2,FALSE)))&gt;5,"ALTO","MEDIO"))," ")</f>
        <v xml:space="preserve"> </v>
      </c>
      <c r="G601" s="105"/>
      <c r="H601" s="105"/>
      <c r="I601" s="105"/>
      <c r="J601" s="105"/>
      <c r="K601" s="105"/>
      <c r="L601" s="105"/>
      <c r="M601" s="105"/>
      <c r="N601" s="105"/>
      <c r="O601" s="104"/>
      <c r="P601" s="106"/>
      <c r="Q601" s="107"/>
    </row>
    <row r="602" spans="1:17" ht="33" customHeight="1" thickBot="1" x14ac:dyDescent="0.35">
      <c r="A602" s="73" t="str">
        <f>'Matriz Nº1 Identificación'!A602</f>
        <v xml:space="preserve">Objetivo Estratégico: </v>
      </c>
      <c r="B602" s="377">
        <f>'Matriz Nº1 Identificación'!B602</f>
        <v>0</v>
      </c>
      <c r="C602" s="378"/>
      <c r="D602" s="378"/>
      <c r="E602" s="378"/>
      <c r="F602" s="378"/>
      <c r="G602" s="378"/>
      <c r="H602" s="378"/>
      <c r="I602" s="378"/>
      <c r="J602" s="378"/>
      <c r="K602" s="378"/>
      <c r="L602" s="378"/>
      <c r="M602" s="378"/>
      <c r="N602" s="378"/>
      <c r="O602" s="378"/>
      <c r="P602" s="378"/>
      <c r="Q602" s="379"/>
    </row>
    <row r="603" spans="1:17" ht="24.75" customHeight="1" x14ac:dyDescent="0.3">
      <c r="A603" s="76" t="str">
        <f>'Matriz Nº1 Identificación'!A603</f>
        <v>Objetivo táctico</v>
      </c>
      <c r="B603" s="418" t="str">
        <f>'Matriz Nº1 Identificación'!B603</f>
        <v xml:space="preserve">67. </v>
      </c>
      <c r="C603" s="419"/>
      <c r="D603" s="419"/>
      <c r="E603" s="419"/>
      <c r="F603" s="419"/>
      <c r="G603" s="419"/>
      <c r="H603" s="419"/>
      <c r="I603" s="419"/>
      <c r="J603" s="419"/>
      <c r="K603" s="419"/>
      <c r="L603" s="419"/>
      <c r="M603" s="419"/>
      <c r="N603" s="419"/>
      <c r="O603" s="419"/>
      <c r="P603" s="419"/>
      <c r="Q603" s="420"/>
    </row>
    <row r="604" spans="1:17" ht="27.75" customHeight="1" x14ac:dyDescent="0.3">
      <c r="A604" s="21" t="str">
        <f>'Matriz Nº1 Identificación'!A604</f>
        <v>67. 1</v>
      </c>
      <c r="B604" s="21" t="str">
        <f>IF('Matriz Nº3 Evaluación'!J604="Administrar",'Matriz Nº3 Evaluación'!B604,"No administrar")</f>
        <v>No administrar</v>
      </c>
      <c r="C604" s="105"/>
      <c r="D604" s="101"/>
      <c r="E604" s="101"/>
      <c r="F604" s="4" t="str">
        <f>IFERROR(+IF((VLOOKUP(D604,'Tabla 2-3-4-5'!$B$10:$C$12,2,FALSE)*(VLOOKUP(E604,'Tabla 2-3-4-5'!$B$10:$C$12,2,FALSE)))&lt;3,"BAJO",IF((VLOOKUP(D604,'Tabla 2-3-4-5'!$B$10:$C$12,2,FALSE)*(VLOOKUP(E604,'Tabla 2-3-4-5'!$B$10:$C$12,2,FALSE)))&gt;5,"ALTO","MEDIO"))," ")</f>
        <v xml:space="preserve"> </v>
      </c>
      <c r="G604" s="105"/>
      <c r="H604" s="105"/>
      <c r="I604" s="105"/>
      <c r="J604" s="105"/>
      <c r="K604" s="105"/>
      <c r="L604" s="105"/>
      <c r="M604" s="105"/>
      <c r="N604" s="105"/>
      <c r="O604" s="104"/>
      <c r="P604" s="106"/>
      <c r="Q604" s="107"/>
    </row>
    <row r="605" spans="1:17" ht="31.5" customHeight="1" x14ac:dyDescent="0.3">
      <c r="A605" s="21" t="str">
        <f>'Matriz Nº1 Identificación'!A605</f>
        <v>67. 2</v>
      </c>
      <c r="B605" s="21" t="str">
        <f>IF('Matriz Nº3 Evaluación'!J605="Administrar",'Matriz Nº3 Evaluación'!B605,"No administrar")</f>
        <v>No administrar</v>
      </c>
      <c r="C605" s="105"/>
      <c r="D605" s="101"/>
      <c r="E605" s="101"/>
      <c r="F605" s="4" t="str">
        <f>IFERROR(+IF((VLOOKUP(D605,'Tabla 2-3-4-5'!$B$10:$C$12,2,FALSE)*(VLOOKUP(E605,'Tabla 2-3-4-5'!$B$10:$C$12,2,FALSE)))&lt;3,"BAJO",IF((VLOOKUP(D605,'Tabla 2-3-4-5'!$B$10:$C$12,2,FALSE)*(VLOOKUP(E605,'Tabla 2-3-4-5'!$B$10:$C$12,2,FALSE)))&gt;5,"ALTO","MEDIO"))," ")</f>
        <v xml:space="preserve"> </v>
      </c>
      <c r="G605" s="105"/>
      <c r="H605" s="105"/>
      <c r="I605" s="105"/>
      <c r="J605" s="105"/>
      <c r="K605" s="105"/>
      <c r="L605" s="105"/>
      <c r="M605" s="105"/>
      <c r="N605" s="105"/>
      <c r="O605" s="104"/>
      <c r="P605" s="106"/>
      <c r="Q605" s="107"/>
    </row>
    <row r="606" spans="1:17" ht="29.25" customHeight="1" x14ac:dyDescent="0.3">
      <c r="A606" s="21" t="str">
        <f>'Matriz Nº1 Identificación'!A606</f>
        <v>67. 3</v>
      </c>
      <c r="B606" s="21" t="str">
        <f>IF('Matriz Nº3 Evaluación'!J606="Administrar",'Matriz Nº3 Evaluación'!B606,"No administrar")</f>
        <v>No administrar</v>
      </c>
      <c r="C606" s="105"/>
      <c r="D606" s="101"/>
      <c r="E606" s="101"/>
      <c r="F606" s="4" t="str">
        <f>IFERROR(+IF((VLOOKUP(D606,'Tabla 2-3-4-5'!$B$10:$C$12,2,FALSE)*(VLOOKUP(E606,'Tabla 2-3-4-5'!$B$10:$C$12,2,FALSE)))&lt;3,"BAJO",IF((VLOOKUP(D606,'Tabla 2-3-4-5'!$B$10:$C$12,2,FALSE)*(VLOOKUP(E606,'Tabla 2-3-4-5'!$B$10:$C$12,2,FALSE)))&gt;5,"ALTO","MEDIO"))," ")</f>
        <v xml:space="preserve"> </v>
      </c>
      <c r="G606" s="105"/>
      <c r="H606" s="105"/>
      <c r="I606" s="105"/>
      <c r="J606" s="105"/>
      <c r="K606" s="105"/>
      <c r="L606" s="105"/>
      <c r="M606" s="105"/>
      <c r="N606" s="105"/>
      <c r="O606" s="104"/>
      <c r="P606" s="106"/>
      <c r="Q606" s="107"/>
    </row>
    <row r="607" spans="1:17" ht="35.25" customHeight="1" x14ac:dyDescent="0.3">
      <c r="A607" s="21" t="str">
        <f>'Matriz Nº1 Identificación'!A607</f>
        <v>67. 4</v>
      </c>
      <c r="B607" s="21" t="str">
        <f>IF('Matriz Nº3 Evaluación'!J607="Administrar",'Matriz Nº3 Evaluación'!B607,"No administrar")</f>
        <v>No administrar</v>
      </c>
      <c r="C607" s="105"/>
      <c r="D607" s="101"/>
      <c r="E607" s="101"/>
      <c r="F607" s="4" t="str">
        <f>IFERROR(+IF((VLOOKUP(D607,'Tabla 2-3-4-5'!$B$10:$C$12,2,FALSE)*(VLOOKUP(E607,'Tabla 2-3-4-5'!$B$10:$C$12,2,FALSE)))&lt;3,"BAJO",IF((VLOOKUP(D607,'Tabla 2-3-4-5'!$B$10:$C$12,2,FALSE)*(VLOOKUP(E607,'Tabla 2-3-4-5'!$B$10:$C$12,2,FALSE)))&gt;5,"ALTO","MEDIO"))," ")</f>
        <v xml:space="preserve"> </v>
      </c>
      <c r="G607" s="105"/>
      <c r="H607" s="105"/>
      <c r="I607" s="105"/>
      <c r="J607" s="105"/>
      <c r="K607" s="105"/>
      <c r="L607" s="105"/>
      <c r="M607" s="105"/>
      <c r="N607" s="105"/>
      <c r="O607" s="104"/>
      <c r="P607" s="106"/>
      <c r="Q607" s="107"/>
    </row>
    <row r="608" spans="1:17" ht="35.25" customHeight="1" x14ac:dyDescent="0.3">
      <c r="A608" s="21" t="str">
        <f>'Matriz Nº1 Identificación'!A608</f>
        <v>67. 5</v>
      </c>
      <c r="B608" s="21" t="str">
        <f>IF('Matriz Nº3 Evaluación'!J608="Administrar",'Matriz Nº3 Evaluación'!B608,"No administrar")</f>
        <v>No administrar</v>
      </c>
      <c r="C608" s="105"/>
      <c r="D608" s="101"/>
      <c r="E608" s="101"/>
      <c r="F608" s="4" t="str">
        <f>IFERROR(+IF((VLOOKUP(D608,'Tabla 2-3-4-5'!$B$10:$C$12,2,FALSE)*(VLOOKUP(E608,'Tabla 2-3-4-5'!$B$10:$C$12,2,FALSE)))&lt;3,"BAJO",IF((VLOOKUP(D608,'Tabla 2-3-4-5'!$B$10:$C$12,2,FALSE)*(VLOOKUP(E608,'Tabla 2-3-4-5'!$B$10:$C$12,2,FALSE)))&gt;5,"ALTO","MEDIO"))," ")</f>
        <v xml:space="preserve"> </v>
      </c>
      <c r="G608" s="105"/>
      <c r="H608" s="105"/>
      <c r="I608" s="105"/>
      <c r="J608" s="105"/>
      <c r="K608" s="105"/>
      <c r="L608" s="105"/>
      <c r="M608" s="105"/>
      <c r="N608" s="105"/>
      <c r="O608" s="104"/>
      <c r="P608" s="106"/>
      <c r="Q608" s="107"/>
    </row>
    <row r="609" spans="1:17" ht="35.25" customHeight="1" x14ac:dyDescent="0.3">
      <c r="A609" s="21" t="str">
        <f>'Matriz Nº1 Identificación'!A609</f>
        <v>67. 6</v>
      </c>
      <c r="B609" s="21" t="str">
        <f>IF('Matriz Nº3 Evaluación'!J609="Administrar",'Matriz Nº3 Evaluación'!B609,"No administrar")</f>
        <v>No administrar</v>
      </c>
      <c r="C609" s="105"/>
      <c r="D609" s="101"/>
      <c r="E609" s="101"/>
      <c r="F609" s="4" t="str">
        <f>IFERROR(+IF((VLOOKUP(D609,'Tabla 2-3-4-5'!$B$10:$C$12,2,FALSE)*(VLOOKUP(E609,'Tabla 2-3-4-5'!$B$10:$C$12,2,FALSE)))&lt;3,"BAJO",IF((VLOOKUP(D609,'Tabla 2-3-4-5'!$B$10:$C$12,2,FALSE)*(VLOOKUP(E609,'Tabla 2-3-4-5'!$B$10:$C$12,2,FALSE)))&gt;5,"ALTO","MEDIO"))," ")</f>
        <v xml:space="preserve"> </v>
      </c>
      <c r="G609" s="105"/>
      <c r="H609" s="105"/>
      <c r="I609" s="105"/>
      <c r="J609" s="105"/>
      <c r="K609" s="105"/>
      <c r="L609" s="105"/>
      <c r="M609" s="105"/>
      <c r="N609" s="105"/>
      <c r="O609" s="104"/>
      <c r="P609" s="106"/>
      <c r="Q609" s="107"/>
    </row>
    <row r="610" spans="1:17" ht="35.25" customHeight="1" thickBot="1" x14ac:dyDescent="0.35">
      <c r="A610" s="21" t="str">
        <f>'Matriz Nº1 Identificación'!A610</f>
        <v>67. 7</v>
      </c>
      <c r="B610" s="21" t="str">
        <f>IF('Matriz Nº3 Evaluación'!J610="Administrar",'Matriz Nº3 Evaluación'!B610,"No administrar")</f>
        <v>No administrar</v>
      </c>
      <c r="C610" s="105"/>
      <c r="D610" s="101"/>
      <c r="E610" s="101"/>
      <c r="F610" s="4" t="str">
        <f>IFERROR(+IF((VLOOKUP(D610,'Tabla 2-3-4-5'!$B$10:$C$12,2,FALSE)*(VLOOKUP(E610,'Tabla 2-3-4-5'!$B$10:$C$12,2,FALSE)))&lt;3,"BAJO",IF((VLOOKUP(D610,'Tabla 2-3-4-5'!$B$10:$C$12,2,FALSE)*(VLOOKUP(E610,'Tabla 2-3-4-5'!$B$10:$C$12,2,FALSE)))&gt;5,"ALTO","MEDIO"))," ")</f>
        <v xml:space="preserve"> </v>
      </c>
      <c r="G610" s="105"/>
      <c r="H610" s="105"/>
      <c r="I610" s="105"/>
      <c r="J610" s="105"/>
      <c r="K610" s="105"/>
      <c r="L610" s="105"/>
      <c r="M610" s="105"/>
      <c r="N610" s="105"/>
      <c r="O610" s="104"/>
      <c r="P610" s="106"/>
      <c r="Q610" s="107"/>
    </row>
    <row r="611" spans="1:17" ht="33" customHeight="1" thickBot="1" x14ac:dyDescent="0.35">
      <c r="A611" s="73" t="str">
        <f>'Matriz Nº1 Identificación'!A611</f>
        <v xml:space="preserve">Objetivo Estratégico: </v>
      </c>
      <c r="B611" s="377">
        <f>'Matriz Nº1 Identificación'!B611</f>
        <v>0</v>
      </c>
      <c r="C611" s="378"/>
      <c r="D611" s="378"/>
      <c r="E611" s="378"/>
      <c r="F611" s="378"/>
      <c r="G611" s="378"/>
      <c r="H611" s="378"/>
      <c r="I611" s="378"/>
      <c r="J611" s="378"/>
      <c r="K611" s="378"/>
      <c r="L611" s="378"/>
      <c r="M611" s="378"/>
      <c r="N611" s="378"/>
      <c r="O611" s="378"/>
      <c r="P611" s="378"/>
      <c r="Q611" s="379"/>
    </row>
    <row r="612" spans="1:17" ht="24.75" customHeight="1" x14ac:dyDescent="0.3">
      <c r="A612" s="76" t="str">
        <f>'Matriz Nº1 Identificación'!A612</f>
        <v>Objetivo táctico</v>
      </c>
      <c r="B612" s="418" t="str">
        <f>'Matriz Nº1 Identificación'!B612</f>
        <v xml:space="preserve">68. </v>
      </c>
      <c r="C612" s="419"/>
      <c r="D612" s="419"/>
      <c r="E612" s="419"/>
      <c r="F612" s="419"/>
      <c r="G612" s="419"/>
      <c r="H612" s="419"/>
      <c r="I612" s="419"/>
      <c r="J612" s="419"/>
      <c r="K612" s="419"/>
      <c r="L612" s="419"/>
      <c r="M612" s="419"/>
      <c r="N612" s="419"/>
      <c r="O612" s="419"/>
      <c r="P612" s="419"/>
      <c r="Q612" s="420"/>
    </row>
    <row r="613" spans="1:17" ht="27.75" customHeight="1" x14ac:dyDescent="0.3">
      <c r="A613" s="21" t="str">
        <f>'Matriz Nº1 Identificación'!A613</f>
        <v>68. 1</v>
      </c>
      <c r="B613" s="21" t="str">
        <f>IF('Matriz Nº3 Evaluación'!J613="Administrar",'Matriz Nº3 Evaluación'!B613,"No administrar")</f>
        <v>No administrar</v>
      </c>
      <c r="C613" s="105"/>
      <c r="D613" s="101"/>
      <c r="E613" s="101"/>
      <c r="F613" s="4" t="str">
        <f>IFERROR(+IF((VLOOKUP(D613,'Tabla 2-3-4-5'!$B$10:$C$12,2,FALSE)*(VLOOKUP(E613,'Tabla 2-3-4-5'!$B$10:$C$12,2,FALSE)))&lt;3,"BAJO",IF((VLOOKUP(D613,'Tabla 2-3-4-5'!$B$10:$C$12,2,FALSE)*(VLOOKUP(E613,'Tabla 2-3-4-5'!$B$10:$C$12,2,FALSE)))&gt;5,"ALTO","MEDIO"))," ")</f>
        <v xml:space="preserve"> </v>
      </c>
      <c r="G613" s="105"/>
      <c r="H613" s="105"/>
      <c r="I613" s="105"/>
      <c r="J613" s="105"/>
      <c r="K613" s="105"/>
      <c r="L613" s="105"/>
      <c r="M613" s="105"/>
      <c r="N613" s="105"/>
      <c r="O613" s="104"/>
      <c r="P613" s="106"/>
      <c r="Q613" s="107"/>
    </row>
    <row r="614" spans="1:17" ht="31.5" customHeight="1" x14ac:dyDescent="0.3">
      <c r="A614" s="21" t="str">
        <f>'Matriz Nº1 Identificación'!A614</f>
        <v>68. 2</v>
      </c>
      <c r="B614" s="21" t="str">
        <f>IF('Matriz Nº3 Evaluación'!J614="Administrar",'Matriz Nº3 Evaluación'!B614,"No administrar")</f>
        <v>No administrar</v>
      </c>
      <c r="C614" s="105"/>
      <c r="D614" s="101"/>
      <c r="E614" s="101"/>
      <c r="F614" s="4" t="str">
        <f>IFERROR(+IF((VLOOKUP(D614,'Tabla 2-3-4-5'!$B$10:$C$12,2,FALSE)*(VLOOKUP(E614,'Tabla 2-3-4-5'!$B$10:$C$12,2,FALSE)))&lt;3,"BAJO",IF((VLOOKUP(D614,'Tabla 2-3-4-5'!$B$10:$C$12,2,FALSE)*(VLOOKUP(E614,'Tabla 2-3-4-5'!$B$10:$C$12,2,FALSE)))&gt;5,"ALTO","MEDIO"))," ")</f>
        <v xml:space="preserve"> </v>
      </c>
      <c r="G614" s="105"/>
      <c r="H614" s="105"/>
      <c r="I614" s="105"/>
      <c r="J614" s="105"/>
      <c r="K614" s="105"/>
      <c r="L614" s="105"/>
      <c r="M614" s="105"/>
      <c r="N614" s="105"/>
      <c r="O614" s="104"/>
      <c r="P614" s="106"/>
      <c r="Q614" s="107"/>
    </row>
    <row r="615" spans="1:17" ht="29.25" customHeight="1" x14ac:dyDescent="0.3">
      <c r="A615" s="21" t="str">
        <f>'Matriz Nº1 Identificación'!A615</f>
        <v>68. 3</v>
      </c>
      <c r="B615" s="21" t="str">
        <f>IF('Matriz Nº3 Evaluación'!J615="Administrar",'Matriz Nº3 Evaluación'!B615,"No administrar")</f>
        <v>No administrar</v>
      </c>
      <c r="C615" s="105"/>
      <c r="D615" s="101"/>
      <c r="E615" s="101"/>
      <c r="F615" s="4" t="str">
        <f>IFERROR(+IF((VLOOKUP(D615,'Tabla 2-3-4-5'!$B$10:$C$12,2,FALSE)*(VLOOKUP(E615,'Tabla 2-3-4-5'!$B$10:$C$12,2,FALSE)))&lt;3,"BAJO",IF((VLOOKUP(D615,'Tabla 2-3-4-5'!$B$10:$C$12,2,FALSE)*(VLOOKUP(E615,'Tabla 2-3-4-5'!$B$10:$C$12,2,FALSE)))&gt;5,"ALTO","MEDIO"))," ")</f>
        <v xml:space="preserve"> </v>
      </c>
      <c r="G615" s="105"/>
      <c r="H615" s="105"/>
      <c r="I615" s="105"/>
      <c r="J615" s="105"/>
      <c r="K615" s="105"/>
      <c r="L615" s="105"/>
      <c r="M615" s="105"/>
      <c r="N615" s="105"/>
      <c r="O615" s="104"/>
      <c r="P615" s="106"/>
      <c r="Q615" s="107"/>
    </row>
    <row r="616" spans="1:17" ht="35.25" customHeight="1" x14ac:dyDescent="0.3">
      <c r="A616" s="21" t="str">
        <f>'Matriz Nº1 Identificación'!A616</f>
        <v>68. 4</v>
      </c>
      <c r="B616" s="21" t="str">
        <f>IF('Matriz Nº3 Evaluación'!J616="Administrar",'Matriz Nº3 Evaluación'!B616,"No administrar")</f>
        <v>No administrar</v>
      </c>
      <c r="C616" s="105"/>
      <c r="D616" s="101"/>
      <c r="E616" s="101"/>
      <c r="F616" s="4" t="str">
        <f>IFERROR(+IF((VLOOKUP(D616,'Tabla 2-3-4-5'!$B$10:$C$12,2,FALSE)*(VLOOKUP(E616,'Tabla 2-3-4-5'!$B$10:$C$12,2,FALSE)))&lt;3,"BAJO",IF((VLOOKUP(D616,'Tabla 2-3-4-5'!$B$10:$C$12,2,FALSE)*(VLOOKUP(E616,'Tabla 2-3-4-5'!$B$10:$C$12,2,FALSE)))&gt;5,"ALTO","MEDIO"))," ")</f>
        <v xml:space="preserve"> </v>
      </c>
      <c r="G616" s="105"/>
      <c r="H616" s="105"/>
      <c r="I616" s="105"/>
      <c r="J616" s="105"/>
      <c r="K616" s="105"/>
      <c r="L616" s="105"/>
      <c r="M616" s="105"/>
      <c r="N616" s="105"/>
      <c r="O616" s="104"/>
      <c r="P616" s="106"/>
      <c r="Q616" s="107"/>
    </row>
    <row r="617" spans="1:17" ht="35.25" customHeight="1" x14ac:dyDescent="0.3">
      <c r="A617" s="21" t="str">
        <f>'Matriz Nº1 Identificación'!A617</f>
        <v>68. 5</v>
      </c>
      <c r="B617" s="21" t="str">
        <f>IF('Matriz Nº3 Evaluación'!J617="Administrar",'Matriz Nº3 Evaluación'!B617,"No administrar")</f>
        <v>No administrar</v>
      </c>
      <c r="C617" s="105"/>
      <c r="D617" s="101"/>
      <c r="E617" s="101"/>
      <c r="F617" s="4" t="str">
        <f>IFERROR(+IF((VLOOKUP(D617,'Tabla 2-3-4-5'!$B$10:$C$12,2,FALSE)*(VLOOKUP(E617,'Tabla 2-3-4-5'!$B$10:$C$12,2,FALSE)))&lt;3,"BAJO",IF((VLOOKUP(D617,'Tabla 2-3-4-5'!$B$10:$C$12,2,FALSE)*(VLOOKUP(E617,'Tabla 2-3-4-5'!$B$10:$C$12,2,FALSE)))&gt;5,"ALTO","MEDIO"))," ")</f>
        <v xml:space="preserve"> </v>
      </c>
      <c r="G617" s="105"/>
      <c r="H617" s="105"/>
      <c r="I617" s="105"/>
      <c r="J617" s="105"/>
      <c r="K617" s="105"/>
      <c r="L617" s="105"/>
      <c r="M617" s="105"/>
      <c r="N617" s="105"/>
      <c r="O617" s="104"/>
      <c r="P617" s="106"/>
      <c r="Q617" s="107"/>
    </row>
    <row r="618" spans="1:17" ht="35.25" customHeight="1" x14ac:dyDescent="0.3">
      <c r="A618" s="21" t="str">
        <f>'Matriz Nº1 Identificación'!A618</f>
        <v>68. 6</v>
      </c>
      <c r="B618" s="21" t="str">
        <f>IF('Matriz Nº3 Evaluación'!J618="Administrar",'Matriz Nº3 Evaluación'!B618,"No administrar")</f>
        <v>No administrar</v>
      </c>
      <c r="C618" s="105"/>
      <c r="D618" s="101"/>
      <c r="E618" s="101"/>
      <c r="F618" s="4" t="str">
        <f>IFERROR(+IF((VLOOKUP(D618,'Tabla 2-3-4-5'!$B$10:$C$12,2,FALSE)*(VLOOKUP(E618,'Tabla 2-3-4-5'!$B$10:$C$12,2,FALSE)))&lt;3,"BAJO",IF((VLOOKUP(D618,'Tabla 2-3-4-5'!$B$10:$C$12,2,FALSE)*(VLOOKUP(E618,'Tabla 2-3-4-5'!$B$10:$C$12,2,FALSE)))&gt;5,"ALTO","MEDIO"))," ")</f>
        <v xml:space="preserve"> </v>
      </c>
      <c r="G618" s="105"/>
      <c r="H618" s="105"/>
      <c r="I618" s="105"/>
      <c r="J618" s="105"/>
      <c r="K618" s="105"/>
      <c r="L618" s="105"/>
      <c r="M618" s="105"/>
      <c r="N618" s="105"/>
      <c r="O618" s="104"/>
      <c r="P618" s="106"/>
      <c r="Q618" s="107"/>
    </row>
    <row r="619" spans="1:17" ht="35.25" customHeight="1" thickBot="1" x14ac:dyDescent="0.35">
      <c r="A619" s="21" t="str">
        <f>'Matriz Nº1 Identificación'!A619</f>
        <v>68. 7</v>
      </c>
      <c r="B619" s="21" t="str">
        <f>IF('Matriz Nº3 Evaluación'!J619="Administrar",'Matriz Nº3 Evaluación'!B619,"No administrar")</f>
        <v>No administrar</v>
      </c>
      <c r="C619" s="105"/>
      <c r="D619" s="101"/>
      <c r="E619" s="101"/>
      <c r="F619" s="4" t="str">
        <f>IFERROR(+IF((VLOOKUP(D619,'Tabla 2-3-4-5'!$B$10:$C$12,2,FALSE)*(VLOOKUP(E619,'Tabla 2-3-4-5'!$B$10:$C$12,2,FALSE)))&lt;3,"BAJO",IF((VLOOKUP(D619,'Tabla 2-3-4-5'!$B$10:$C$12,2,FALSE)*(VLOOKUP(E619,'Tabla 2-3-4-5'!$B$10:$C$12,2,FALSE)))&gt;5,"ALTO","MEDIO"))," ")</f>
        <v xml:space="preserve"> </v>
      </c>
      <c r="G619" s="105"/>
      <c r="H619" s="105"/>
      <c r="I619" s="105"/>
      <c r="J619" s="105"/>
      <c r="K619" s="105"/>
      <c r="L619" s="105"/>
      <c r="M619" s="105"/>
      <c r="N619" s="105"/>
      <c r="O619" s="104"/>
      <c r="P619" s="106"/>
      <c r="Q619" s="107"/>
    </row>
    <row r="620" spans="1:17" ht="33" customHeight="1" thickBot="1" x14ac:dyDescent="0.35">
      <c r="A620" s="73" t="str">
        <f>'Matriz Nº1 Identificación'!A620</f>
        <v xml:space="preserve">Objetivo Estratégico: </v>
      </c>
      <c r="B620" s="377">
        <f>'Matriz Nº1 Identificación'!B620</f>
        <v>0</v>
      </c>
      <c r="C620" s="378"/>
      <c r="D620" s="378"/>
      <c r="E620" s="378"/>
      <c r="F620" s="378"/>
      <c r="G620" s="378"/>
      <c r="H620" s="378"/>
      <c r="I620" s="378"/>
      <c r="J620" s="378"/>
      <c r="K620" s="378"/>
      <c r="L620" s="378"/>
      <c r="M620" s="378"/>
      <c r="N620" s="378"/>
      <c r="O620" s="378"/>
      <c r="P620" s="378"/>
      <c r="Q620" s="379"/>
    </row>
    <row r="621" spans="1:17" ht="24.75" customHeight="1" x14ac:dyDescent="0.3">
      <c r="A621" s="76" t="str">
        <f>'Matriz Nº1 Identificación'!A621</f>
        <v>Objetivo táctico</v>
      </c>
      <c r="B621" s="418" t="str">
        <f>'Matriz Nº1 Identificación'!B621</f>
        <v xml:space="preserve">69. </v>
      </c>
      <c r="C621" s="419"/>
      <c r="D621" s="419"/>
      <c r="E621" s="419"/>
      <c r="F621" s="419"/>
      <c r="G621" s="419"/>
      <c r="H621" s="419"/>
      <c r="I621" s="419"/>
      <c r="J621" s="419"/>
      <c r="K621" s="419"/>
      <c r="L621" s="419"/>
      <c r="M621" s="419"/>
      <c r="N621" s="419"/>
      <c r="O621" s="419"/>
      <c r="P621" s="419"/>
      <c r="Q621" s="420"/>
    </row>
    <row r="622" spans="1:17" ht="27.75" customHeight="1" x14ac:dyDescent="0.3">
      <c r="A622" s="21" t="str">
        <f>'Matriz Nº1 Identificación'!A622</f>
        <v>69. 1</v>
      </c>
      <c r="B622" s="21" t="str">
        <f>IF('Matriz Nº3 Evaluación'!J622="Administrar",'Matriz Nº3 Evaluación'!B622,"No administrar")</f>
        <v>No administrar</v>
      </c>
      <c r="C622" s="105"/>
      <c r="D622" s="101"/>
      <c r="E622" s="101"/>
      <c r="F622" s="4" t="str">
        <f>IFERROR(+IF((VLOOKUP(D622,'Tabla 2-3-4-5'!$B$10:$C$12,2,FALSE)*(VLOOKUP(E622,'Tabla 2-3-4-5'!$B$10:$C$12,2,FALSE)))&lt;3,"BAJO",IF((VLOOKUP(D622,'Tabla 2-3-4-5'!$B$10:$C$12,2,FALSE)*(VLOOKUP(E622,'Tabla 2-3-4-5'!$B$10:$C$12,2,FALSE)))&gt;5,"ALTO","MEDIO"))," ")</f>
        <v xml:space="preserve"> </v>
      </c>
      <c r="G622" s="105"/>
      <c r="H622" s="105"/>
      <c r="I622" s="105"/>
      <c r="J622" s="105"/>
      <c r="K622" s="105"/>
      <c r="L622" s="105"/>
      <c r="M622" s="105"/>
      <c r="N622" s="105"/>
      <c r="O622" s="104"/>
      <c r="P622" s="106"/>
      <c r="Q622" s="107"/>
    </row>
    <row r="623" spans="1:17" ht="31.5" customHeight="1" x14ac:dyDescent="0.3">
      <c r="A623" s="21" t="str">
        <f>'Matriz Nº1 Identificación'!A623</f>
        <v>69. 2</v>
      </c>
      <c r="B623" s="21" t="str">
        <f>IF('Matriz Nº3 Evaluación'!J623="Administrar",'Matriz Nº3 Evaluación'!B623,"No administrar")</f>
        <v>No administrar</v>
      </c>
      <c r="C623" s="105"/>
      <c r="D623" s="101"/>
      <c r="E623" s="101"/>
      <c r="F623" s="4" t="str">
        <f>IFERROR(+IF((VLOOKUP(D623,'Tabla 2-3-4-5'!$B$10:$C$12,2,FALSE)*(VLOOKUP(E623,'Tabla 2-3-4-5'!$B$10:$C$12,2,FALSE)))&lt;3,"BAJO",IF((VLOOKUP(D623,'Tabla 2-3-4-5'!$B$10:$C$12,2,FALSE)*(VLOOKUP(E623,'Tabla 2-3-4-5'!$B$10:$C$12,2,FALSE)))&gt;5,"ALTO","MEDIO"))," ")</f>
        <v xml:space="preserve"> </v>
      </c>
      <c r="G623" s="105"/>
      <c r="H623" s="105"/>
      <c r="I623" s="105"/>
      <c r="J623" s="105"/>
      <c r="K623" s="105"/>
      <c r="L623" s="105"/>
      <c r="M623" s="105"/>
      <c r="N623" s="105"/>
      <c r="O623" s="104"/>
      <c r="P623" s="106"/>
      <c r="Q623" s="107"/>
    </row>
    <row r="624" spans="1:17" ht="29.25" customHeight="1" x14ac:dyDescent="0.3">
      <c r="A624" s="21" t="str">
        <f>'Matriz Nº1 Identificación'!A624</f>
        <v>69. 3</v>
      </c>
      <c r="B624" s="21" t="str">
        <f>IF('Matriz Nº3 Evaluación'!J624="Administrar",'Matriz Nº3 Evaluación'!B624,"No administrar")</f>
        <v>No administrar</v>
      </c>
      <c r="C624" s="105"/>
      <c r="D624" s="101"/>
      <c r="E624" s="101"/>
      <c r="F624" s="4" t="str">
        <f>IFERROR(+IF((VLOOKUP(D624,'Tabla 2-3-4-5'!$B$10:$C$12,2,FALSE)*(VLOOKUP(E624,'Tabla 2-3-4-5'!$B$10:$C$12,2,FALSE)))&lt;3,"BAJO",IF((VLOOKUP(D624,'Tabla 2-3-4-5'!$B$10:$C$12,2,FALSE)*(VLOOKUP(E624,'Tabla 2-3-4-5'!$B$10:$C$12,2,FALSE)))&gt;5,"ALTO","MEDIO"))," ")</f>
        <v xml:space="preserve"> </v>
      </c>
      <c r="G624" s="105"/>
      <c r="H624" s="105"/>
      <c r="I624" s="105"/>
      <c r="J624" s="105"/>
      <c r="K624" s="105"/>
      <c r="L624" s="105"/>
      <c r="M624" s="105"/>
      <c r="N624" s="105"/>
      <c r="O624" s="104"/>
      <c r="P624" s="106"/>
      <c r="Q624" s="107"/>
    </row>
    <row r="625" spans="1:17" ht="35.25" customHeight="1" x14ac:dyDescent="0.3">
      <c r="A625" s="21" t="str">
        <f>'Matriz Nº1 Identificación'!A625</f>
        <v>69. 4</v>
      </c>
      <c r="B625" s="21" t="str">
        <f>IF('Matriz Nº3 Evaluación'!J625="Administrar",'Matriz Nº3 Evaluación'!B625,"No administrar")</f>
        <v>No administrar</v>
      </c>
      <c r="C625" s="105"/>
      <c r="D625" s="101"/>
      <c r="E625" s="101"/>
      <c r="F625" s="4" t="str">
        <f>IFERROR(+IF((VLOOKUP(D625,'Tabla 2-3-4-5'!$B$10:$C$12,2,FALSE)*(VLOOKUP(E625,'Tabla 2-3-4-5'!$B$10:$C$12,2,FALSE)))&lt;3,"BAJO",IF((VLOOKUP(D625,'Tabla 2-3-4-5'!$B$10:$C$12,2,FALSE)*(VLOOKUP(E625,'Tabla 2-3-4-5'!$B$10:$C$12,2,FALSE)))&gt;5,"ALTO","MEDIO"))," ")</f>
        <v xml:space="preserve"> </v>
      </c>
      <c r="G625" s="105"/>
      <c r="H625" s="105"/>
      <c r="I625" s="105"/>
      <c r="J625" s="105"/>
      <c r="K625" s="105"/>
      <c r="L625" s="105"/>
      <c r="M625" s="105"/>
      <c r="N625" s="105"/>
      <c r="O625" s="104"/>
      <c r="P625" s="106"/>
      <c r="Q625" s="107"/>
    </row>
    <row r="626" spans="1:17" ht="35.25" customHeight="1" x14ac:dyDescent="0.3">
      <c r="A626" s="21" t="str">
        <f>'Matriz Nº1 Identificación'!A626</f>
        <v>69. 5</v>
      </c>
      <c r="B626" s="21" t="str">
        <f>IF('Matriz Nº3 Evaluación'!J626="Administrar",'Matriz Nº3 Evaluación'!B626,"No administrar")</f>
        <v>No administrar</v>
      </c>
      <c r="C626" s="105"/>
      <c r="D626" s="101"/>
      <c r="E626" s="101"/>
      <c r="F626" s="4" t="str">
        <f>IFERROR(+IF((VLOOKUP(D626,'Tabla 2-3-4-5'!$B$10:$C$12,2,FALSE)*(VLOOKUP(E626,'Tabla 2-3-4-5'!$B$10:$C$12,2,FALSE)))&lt;3,"BAJO",IF((VLOOKUP(D626,'Tabla 2-3-4-5'!$B$10:$C$12,2,FALSE)*(VLOOKUP(E626,'Tabla 2-3-4-5'!$B$10:$C$12,2,FALSE)))&gt;5,"ALTO","MEDIO"))," ")</f>
        <v xml:space="preserve"> </v>
      </c>
      <c r="G626" s="105"/>
      <c r="H626" s="105"/>
      <c r="I626" s="105"/>
      <c r="J626" s="105"/>
      <c r="K626" s="105"/>
      <c r="L626" s="105"/>
      <c r="M626" s="105"/>
      <c r="N626" s="105"/>
      <c r="O626" s="104"/>
      <c r="P626" s="106"/>
      <c r="Q626" s="107"/>
    </row>
    <row r="627" spans="1:17" ht="35.25" customHeight="1" x14ac:dyDescent="0.3">
      <c r="A627" s="21" t="str">
        <f>'Matriz Nº1 Identificación'!A627</f>
        <v>69. 6</v>
      </c>
      <c r="B627" s="21" t="str">
        <f>IF('Matriz Nº3 Evaluación'!J627="Administrar",'Matriz Nº3 Evaluación'!B627,"No administrar")</f>
        <v>No administrar</v>
      </c>
      <c r="C627" s="105"/>
      <c r="D627" s="101"/>
      <c r="E627" s="101"/>
      <c r="F627" s="4" t="str">
        <f>IFERROR(+IF((VLOOKUP(D627,'Tabla 2-3-4-5'!$B$10:$C$12,2,FALSE)*(VLOOKUP(E627,'Tabla 2-3-4-5'!$B$10:$C$12,2,FALSE)))&lt;3,"BAJO",IF((VLOOKUP(D627,'Tabla 2-3-4-5'!$B$10:$C$12,2,FALSE)*(VLOOKUP(E627,'Tabla 2-3-4-5'!$B$10:$C$12,2,FALSE)))&gt;5,"ALTO","MEDIO"))," ")</f>
        <v xml:space="preserve"> </v>
      </c>
      <c r="G627" s="105"/>
      <c r="H627" s="105"/>
      <c r="I627" s="105"/>
      <c r="J627" s="105"/>
      <c r="K627" s="105"/>
      <c r="L627" s="105"/>
      <c r="M627" s="105"/>
      <c r="N627" s="105"/>
      <c r="O627" s="104"/>
      <c r="P627" s="106"/>
      <c r="Q627" s="107"/>
    </row>
    <row r="628" spans="1:17" ht="35.25" customHeight="1" thickBot="1" x14ac:dyDescent="0.35">
      <c r="A628" s="21" t="str">
        <f>'Matriz Nº1 Identificación'!A628</f>
        <v>69. 7</v>
      </c>
      <c r="B628" s="21" t="str">
        <f>IF('Matriz Nº3 Evaluación'!J628="Administrar",'Matriz Nº3 Evaluación'!B628,"No administrar")</f>
        <v>No administrar</v>
      </c>
      <c r="C628" s="105"/>
      <c r="D628" s="101"/>
      <c r="E628" s="101"/>
      <c r="F628" s="4" t="str">
        <f>IFERROR(+IF((VLOOKUP(D628,'Tabla 2-3-4-5'!$B$10:$C$12,2,FALSE)*(VLOOKUP(E628,'Tabla 2-3-4-5'!$B$10:$C$12,2,FALSE)))&lt;3,"BAJO",IF((VLOOKUP(D628,'Tabla 2-3-4-5'!$B$10:$C$12,2,FALSE)*(VLOOKUP(E628,'Tabla 2-3-4-5'!$B$10:$C$12,2,FALSE)))&gt;5,"ALTO","MEDIO"))," ")</f>
        <v xml:space="preserve"> </v>
      </c>
      <c r="G628" s="105"/>
      <c r="H628" s="105"/>
      <c r="I628" s="105"/>
      <c r="J628" s="105"/>
      <c r="K628" s="105"/>
      <c r="L628" s="105"/>
      <c r="M628" s="105"/>
      <c r="N628" s="105"/>
      <c r="O628" s="104"/>
      <c r="P628" s="106"/>
      <c r="Q628" s="107"/>
    </row>
    <row r="629" spans="1:17" ht="33" customHeight="1" thickBot="1" x14ac:dyDescent="0.35">
      <c r="A629" s="73" t="str">
        <f>'Matriz Nº1 Identificación'!A629</f>
        <v xml:space="preserve">Objetivo Estratégico: </v>
      </c>
      <c r="B629" s="377">
        <f>'Matriz Nº1 Identificación'!B629</f>
        <v>0</v>
      </c>
      <c r="C629" s="378"/>
      <c r="D629" s="378"/>
      <c r="E629" s="378"/>
      <c r="F629" s="378"/>
      <c r="G629" s="378"/>
      <c r="H629" s="378"/>
      <c r="I629" s="378"/>
      <c r="J629" s="378"/>
      <c r="K629" s="378"/>
      <c r="L629" s="378"/>
      <c r="M629" s="378"/>
      <c r="N629" s="378"/>
      <c r="O629" s="378"/>
      <c r="P629" s="378"/>
      <c r="Q629" s="379"/>
    </row>
    <row r="630" spans="1:17" ht="24.75" customHeight="1" x14ac:dyDescent="0.3">
      <c r="A630" s="76" t="str">
        <f>'Matriz Nº1 Identificación'!A630</f>
        <v>Objetivo táctico</v>
      </c>
      <c r="B630" s="418" t="str">
        <f>'Matriz Nº1 Identificación'!B630</f>
        <v xml:space="preserve">70. </v>
      </c>
      <c r="C630" s="419"/>
      <c r="D630" s="419"/>
      <c r="E630" s="419"/>
      <c r="F630" s="419"/>
      <c r="G630" s="419"/>
      <c r="H630" s="419"/>
      <c r="I630" s="419"/>
      <c r="J630" s="419"/>
      <c r="K630" s="419"/>
      <c r="L630" s="419"/>
      <c r="M630" s="419"/>
      <c r="N630" s="419"/>
      <c r="O630" s="419"/>
      <c r="P630" s="419"/>
      <c r="Q630" s="420"/>
    </row>
    <row r="631" spans="1:17" ht="27.75" customHeight="1" x14ac:dyDescent="0.3">
      <c r="A631" s="21" t="str">
        <f>'Matriz Nº1 Identificación'!A631</f>
        <v>70. 1</v>
      </c>
      <c r="B631" s="21" t="str">
        <f>IF('Matriz Nº3 Evaluación'!J631="Administrar",'Matriz Nº3 Evaluación'!B631,"No administrar")</f>
        <v>No administrar</v>
      </c>
      <c r="C631" s="105"/>
      <c r="D631" s="101"/>
      <c r="E631" s="101"/>
      <c r="F631" s="4" t="str">
        <f>IFERROR(+IF((VLOOKUP(D631,'Tabla 2-3-4-5'!$B$10:$C$12,2,FALSE)*(VLOOKUP(E631,'Tabla 2-3-4-5'!$B$10:$C$12,2,FALSE)))&lt;3,"BAJO",IF((VLOOKUP(D631,'Tabla 2-3-4-5'!$B$10:$C$12,2,FALSE)*(VLOOKUP(E631,'Tabla 2-3-4-5'!$B$10:$C$12,2,FALSE)))&gt;5,"ALTO","MEDIO"))," ")</f>
        <v xml:space="preserve"> </v>
      </c>
      <c r="G631" s="105"/>
      <c r="H631" s="105"/>
      <c r="I631" s="105"/>
      <c r="J631" s="105"/>
      <c r="K631" s="105"/>
      <c r="L631" s="105"/>
      <c r="M631" s="105"/>
      <c r="N631" s="105"/>
      <c r="O631" s="104"/>
      <c r="P631" s="106"/>
      <c r="Q631" s="107"/>
    </row>
    <row r="632" spans="1:17" ht="31.5" customHeight="1" x14ac:dyDescent="0.3">
      <c r="A632" s="21" t="str">
        <f>'Matriz Nº1 Identificación'!A632</f>
        <v>70. 2</v>
      </c>
      <c r="B632" s="21" t="str">
        <f>IF('Matriz Nº3 Evaluación'!J632="Administrar",'Matriz Nº3 Evaluación'!B632,"No administrar")</f>
        <v>No administrar</v>
      </c>
      <c r="C632" s="105"/>
      <c r="D632" s="101"/>
      <c r="E632" s="101"/>
      <c r="F632" s="4" t="str">
        <f>IFERROR(+IF((VLOOKUP(D632,'Tabla 2-3-4-5'!$B$10:$C$12,2,FALSE)*(VLOOKUP(E632,'Tabla 2-3-4-5'!$B$10:$C$12,2,FALSE)))&lt;3,"BAJO",IF((VLOOKUP(D632,'Tabla 2-3-4-5'!$B$10:$C$12,2,FALSE)*(VLOOKUP(E632,'Tabla 2-3-4-5'!$B$10:$C$12,2,FALSE)))&gt;5,"ALTO","MEDIO"))," ")</f>
        <v xml:space="preserve"> </v>
      </c>
      <c r="G632" s="105"/>
      <c r="H632" s="105"/>
      <c r="I632" s="105"/>
      <c r="J632" s="105"/>
      <c r="K632" s="105"/>
      <c r="L632" s="105"/>
      <c r="M632" s="105"/>
      <c r="N632" s="105"/>
      <c r="O632" s="104"/>
      <c r="P632" s="106"/>
      <c r="Q632" s="107"/>
    </row>
    <row r="633" spans="1:17" ht="29.25" customHeight="1" x14ac:dyDescent="0.3">
      <c r="A633" s="21" t="str">
        <f>'Matriz Nº1 Identificación'!A633</f>
        <v>70. 3</v>
      </c>
      <c r="B633" s="21" t="str">
        <f>IF('Matriz Nº3 Evaluación'!J633="Administrar",'Matriz Nº3 Evaluación'!B633,"No administrar")</f>
        <v>No administrar</v>
      </c>
      <c r="C633" s="105"/>
      <c r="D633" s="101"/>
      <c r="E633" s="101"/>
      <c r="F633" s="4" t="str">
        <f>IFERROR(+IF((VLOOKUP(D633,'Tabla 2-3-4-5'!$B$10:$C$12,2,FALSE)*(VLOOKUP(E633,'Tabla 2-3-4-5'!$B$10:$C$12,2,FALSE)))&lt;3,"BAJO",IF((VLOOKUP(D633,'Tabla 2-3-4-5'!$B$10:$C$12,2,FALSE)*(VLOOKUP(E633,'Tabla 2-3-4-5'!$B$10:$C$12,2,FALSE)))&gt;5,"ALTO","MEDIO"))," ")</f>
        <v xml:space="preserve"> </v>
      </c>
      <c r="G633" s="105"/>
      <c r="H633" s="105"/>
      <c r="I633" s="105"/>
      <c r="J633" s="105"/>
      <c r="K633" s="105"/>
      <c r="L633" s="105"/>
      <c r="M633" s="105"/>
      <c r="N633" s="105"/>
      <c r="O633" s="104"/>
      <c r="P633" s="106"/>
      <c r="Q633" s="107"/>
    </row>
    <row r="634" spans="1:17" ht="35.25" customHeight="1" x14ac:dyDescent="0.3">
      <c r="A634" s="21" t="str">
        <f>'Matriz Nº1 Identificación'!A634</f>
        <v>70. 4</v>
      </c>
      <c r="B634" s="21" t="str">
        <f>IF('Matriz Nº3 Evaluación'!J634="Administrar",'Matriz Nº3 Evaluación'!B634,"No administrar")</f>
        <v>No administrar</v>
      </c>
      <c r="C634" s="105"/>
      <c r="D634" s="101"/>
      <c r="E634" s="101"/>
      <c r="F634" s="4" t="str">
        <f>IFERROR(+IF((VLOOKUP(D634,'Tabla 2-3-4-5'!$B$10:$C$12,2,FALSE)*(VLOOKUP(E634,'Tabla 2-3-4-5'!$B$10:$C$12,2,FALSE)))&lt;3,"BAJO",IF((VLOOKUP(D634,'Tabla 2-3-4-5'!$B$10:$C$12,2,FALSE)*(VLOOKUP(E634,'Tabla 2-3-4-5'!$B$10:$C$12,2,FALSE)))&gt;5,"ALTO","MEDIO"))," ")</f>
        <v xml:space="preserve"> </v>
      </c>
      <c r="G634" s="105"/>
      <c r="H634" s="105"/>
      <c r="I634" s="105"/>
      <c r="J634" s="105"/>
      <c r="K634" s="105"/>
      <c r="L634" s="105"/>
      <c r="M634" s="105"/>
      <c r="N634" s="105"/>
      <c r="O634" s="104"/>
      <c r="P634" s="106"/>
      <c r="Q634" s="107"/>
    </row>
    <row r="635" spans="1:17" ht="35.25" customHeight="1" x14ac:dyDescent="0.3">
      <c r="A635" s="21" t="str">
        <f>'Matriz Nº1 Identificación'!A635</f>
        <v>70. 5</v>
      </c>
      <c r="B635" s="21" t="str">
        <f>IF('Matriz Nº3 Evaluación'!J635="Administrar",'Matriz Nº3 Evaluación'!B635,"No administrar")</f>
        <v>No administrar</v>
      </c>
      <c r="C635" s="105"/>
      <c r="D635" s="101"/>
      <c r="E635" s="101"/>
      <c r="F635" s="4" t="str">
        <f>IFERROR(+IF((VLOOKUP(D635,'Tabla 2-3-4-5'!$B$10:$C$12,2,FALSE)*(VLOOKUP(E635,'Tabla 2-3-4-5'!$B$10:$C$12,2,FALSE)))&lt;3,"BAJO",IF((VLOOKUP(D635,'Tabla 2-3-4-5'!$B$10:$C$12,2,FALSE)*(VLOOKUP(E635,'Tabla 2-3-4-5'!$B$10:$C$12,2,FALSE)))&gt;5,"ALTO","MEDIO"))," ")</f>
        <v xml:space="preserve"> </v>
      </c>
      <c r="G635" s="105"/>
      <c r="H635" s="105"/>
      <c r="I635" s="105"/>
      <c r="J635" s="105"/>
      <c r="K635" s="105"/>
      <c r="L635" s="105"/>
      <c r="M635" s="105"/>
      <c r="N635" s="105"/>
      <c r="O635" s="104"/>
      <c r="P635" s="106"/>
      <c r="Q635" s="107"/>
    </row>
    <row r="636" spans="1:17" ht="35.25" customHeight="1" x14ac:dyDescent="0.3">
      <c r="A636" s="21" t="str">
        <f>'Matriz Nº1 Identificación'!A636</f>
        <v>70. 6</v>
      </c>
      <c r="B636" s="21" t="str">
        <f>IF('Matriz Nº3 Evaluación'!J636="Administrar",'Matriz Nº3 Evaluación'!B636,"No administrar")</f>
        <v>No administrar</v>
      </c>
      <c r="C636" s="105"/>
      <c r="D636" s="101"/>
      <c r="E636" s="101"/>
      <c r="F636" s="4" t="str">
        <f>IFERROR(+IF((VLOOKUP(D636,'Tabla 2-3-4-5'!$B$10:$C$12,2,FALSE)*(VLOOKUP(E636,'Tabla 2-3-4-5'!$B$10:$C$12,2,FALSE)))&lt;3,"BAJO",IF((VLOOKUP(D636,'Tabla 2-3-4-5'!$B$10:$C$12,2,FALSE)*(VLOOKUP(E636,'Tabla 2-3-4-5'!$B$10:$C$12,2,FALSE)))&gt;5,"ALTO","MEDIO"))," ")</f>
        <v xml:space="preserve"> </v>
      </c>
      <c r="G636" s="105"/>
      <c r="H636" s="105"/>
      <c r="I636" s="105"/>
      <c r="J636" s="105"/>
      <c r="K636" s="105"/>
      <c r="L636" s="105"/>
      <c r="M636" s="105"/>
      <c r="N636" s="105"/>
      <c r="O636" s="104"/>
      <c r="P636" s="106"/>
      <c r="Q636" s="107"/>
    </row>
    <row r="637" spans="1:17" ht="35.25" customHeight="1" thickBot="1" x14ac:dyDescent="0.35">
      <c r="A637" s="21" t="str">
        <f>'Matriz Nº1 Identificación'!A637</f>
        <v>70. 7</v>
      </c>
      <c r="B637" s="21" t="str">
        <f>IF('Matriz Nº3 Evaluación'!J637="Administrar",'Matriz Nº3 Evaluación'!B637,"No administrar")</f>
        <v>No administrar</v>
      </c>
      <c r="C637" s="105"/>
      <c r="D637" s="101"/>
      <c r="E637" s="101"/>
      <c r="F637" s="4" t="str">
        <f>IFERROR(+IF((VLOOKUP(D637,'Tabla 2-3-4-5'!$B$10:$C$12,2,FALSE)*(VLOOKUP(E637,'Tabla 2-3-4-5'!$B$10:$C$12,2,FALSE)))&lt;3,"BAJO",IF((VLOOKUP(D637,'Tabla 2-3-4-5'!$B$10:$C$12,2,FALSE)*(VLOOKUP(E637,'Tabla 2-3-4-5'!$B$10:$C$12,2,FALSE)))&gt;5,"ALTO","MEDIO"))," ")</f>
        <v xml:space="preserve"> </v>
      </c>
      <c r="G637" s="105"/>
      <c r="H637" s="105"/>
      <c r="I637" s="105"/>
      <c r="J637" s="105"/>
      <c r="K637" s="105"/>
      <c r="L637" s="105"/>
      <c r="M637" s="105"/>
      <c r="N637" s="105"/>
      <c r="O637" s="104"/>
      <c r="P637" s="106"/>
      <c r="Q637" s="107"/>
    </row>
    <row r="638" spans="1:17" ht="33" customHeight="1" thickBot="1" x14ac:dyDescent="0.35">
      <c r="A638" s="73" t="str">
        <f>'Matriz Nº1 Identificación'!A638</f>
        <v xml:space="preserve">Objetivo Estratégico: </v>
      </c>
      <c r="B638" s="377">
        <f>'Matriz Nº1 Identificación'!B638</f>
        <v>0</v>
      </c>
      <c r="C638" s="378"/>
      <c r="D638" s="378"/>
      <c r="E638" s="378"/>
      <c r="F638" s="378"/>
      <c r="G638" s="378"/>
      <c r="H638" s="378"/>
      <c r="I638" s="378"/>
      <c r="J638" s="378"/>
      <c r="K638" s="378"/>
      <c r="L638" s="378"/>
      <c r="M638" s="378"/>
      <c r="N638" s="378"/>
      <c r="O638" s="378"/>
      <c r="P638" s="378"/>
      <c r="Q638" s="379"/>
    </row>
    <row r="639" spans="1:17" ht="24.75" customHeight="1" x14ac:dyDescent="0.3">
      <c r="A639" s="76" t="str">
        <f>'Matriz Nº1 Identificación'!A639</f>
        <v>Objetivo táctico</v>
      </c>
      <c r="B639" s="418" t="str">
        <f>'Matriz Nº1 Identificación'!B639</f>
        <v xml:space="preserve">71. </v>
      </c>
      <c r="C639" s="419"/>
      <c r="D639" s="419"/>
      <c r="E639" s="419"/>
      <c r="F639" s="419"/>
      <c r="G639" s="419"/>
      <c r="H639" s="419"/>
      <c r="I639" s="419"/>
      <c r="J639" s="419"/>
      <c r="K639" s="419"/>
      <c r="L639" s="419"/>
      <c r="M639" s="419"/>
      <c r="N639" s="419"/>
      <c r="O639" s="419"/>
      <c r="P639" s="419"/>
      <c r="Q639" s="420"/>
    </row>
    <row r="640" spans="1:17" ht="27.75" customHeight="1" x14ac:dyDescent="0.3">
      <c r="A640" s="21" t="str">
        <f>'Matriz Nº1 Identificación'!A640</f>
        <v>71. 1</v>
      </c>
      <c r="B640" s="21" t="str">
        <f>IF('Matriz Nº3 Evaluación'!J640="Administrar",'Matriz Nº3 Evaluación'!B640,"No administrar")</f>
        <v>No administrar</v>
      </c>
      <c r="C640" s="105"/>
      <c r="D640" s="101"/>
      <c r="E640" s="101"/>
      <c r="F640" s="4" t="str">
        <f>IFERROR(+IF((VLOOKUP(D640,'Tabla 2-3-4-5'!$B$10:$C$12,2,FALSE)*(VLOOKUP(E640,'Tabla 2-3-4-5'!$B$10:$C$12,2,FALSE)))&lt;3,"BAJO",IF((VLOOKUP(D640,'Tabla 2-3-4-5'!$B$10:$C$12,2,FALSE)*(VLOOKUP(E640,'Tabla 2-3-4-5'!$B$10:$C$12,2,FALSE)))&gt;5,"ALTO","MEDIO"))," ")</f>
        <v xml:space="preserve"> </v>
      </c>
      <c r="G640" s="105"/>
      <c r="H640" s="105"/>
      <c r="I640" s="105"/>
      <c r="J640" s="105"/>
      <c r="K640" s="105"/>
      <c r="L640" s="105"/>
      <c r="M640" s="105"/>
      <c r="N640" s="105"/>
      <c r="O640" s="104"/>
      <c r="P640" s="106"/>
      <c r="Q640" s="107"/>
    </row>
    <row r="641" spans="1:17" ht="31.5" customHeight="1" x14ac:dyDescent="0.3">
      <c r="A641" s="21" t="str">
        <f>'Matriz Nº1 Identificación'!A641</f>
        <v>71. 2</v>
      </c>
      <c r="B641" s="21" t="str">
        <f>IF('Matriz Nº3 Evaluación'!J641="Administrar",'Matriz Nº3 Evaluación'!B641,"No administrar")</f>
        <v>No administrar</v>
      </c>
      <c r="C641" s="105"/>
      <c r="D641" s="101"/>
      <c r="E641" s="101"/>
      <c r="F641" s="4" t="str">
        <f>IFERROR(+IF((VLOOKUP(D641,'Tabla 2-3-4-5'!$B$10:$C$12,2,FALSE)*(VLOOKUP(E641,'Tabla 2-3-4-5'!$B$10:$C$12,2,FALSE)))&lt;3,"BAJO",IF((VLOOKUP(D641,'Tabla 2-3-4-5'!$B$10:$C$12,2,FALSE)*(VLOOKUP(E641,'Tabla 2-3-4-5'!$B$10:$C$12,2,FALSE)))&gt;5,"ALTO","MEDIO"))," ")</f>
        <v xml:space="preserve"> </v>
      </c>
      <c r="G641" s="105"/>
      <c r="H641" s="105"/>
      <c r="I641" s="105"/>
      <c r="J641" s="105"/>
      <c r="K641" s="105"/>
      <c r="L641" s="105"/>
      <c r="M641" s="105"/>
      <c r="N641" s="105"/>
      <c r="O641" s="104"/>
      <c r="P641" s="106"/>
      <c r="Q641" s="107"/>
    </row>
    <row r="642" spans="1:17" ht="29.25" customHeight="1" x14ac:dyDescent="0.3">
      <c r="A642" s="21" t="str">
        <f>'Matriz Nº1 Identificación'!A642</f>
        <v>71. 3</v>
      </c>
      <c r="B642" s="21" t="str">
        <f>IF('Matriz Nº3 Evaluación'!J642="Administrar",'Matriz Nº3 Evaluación'!B642,"No administrar")</f>
        <v>No administrar</v>
      </c>
      <c r="C642" s="105"/>
      <c r="D642" s="101"/>
      <c r="E642" s="101"/>
      <c r="F642" s="4" t="str">
        <f>IFERROR(+IF((VLOOKUP(D642,'Tabla 2-3-4-5'!$B$10:$C$12,2,FALSE)*(VLOOKUP(E642,'Tabla 2-3-4-5'!$B$10:$C$12,2,FALSE)))&lt;3,"BAJO",IF((VLOOKUP(D642,'Tabla 2-3-4-5'!$B$10:$C$12,2,FALSE)*(VLOOKUP(E642,'Tabla 2-3-4-5'!$B$10:$C$12,2,FALSE)))&gt;5,"ALTO","MEDIO"))," ")</f>
        <v xml:space="preserve"> </v>
      </c>
      <c r="G642" s="105"/>
      <c r="H642" s="105"/>
      <c r="I642" s="105"/>
      <c r="J642" s="105"/>
      <c r="K642" s="105"/>
      <c r="L642" s="105"/>
      <c r="M642" s="105"/>
      <c r="N642" s="105"/>
      <c r="O642" s="104"/>
      <c r="P642" s="106"/>
      <c r="Q642" s="107"/>
    </row>
    <row r="643" spans="1:17" ht="35.25" customHeight="1" x14ac:dyDescent="0.3">
      <c r="A643" s="21" t="str">
        <f>'Matriz Nº1 Identificación'!A643</f>
        <v>71. 4</v>
      </c>
      <c r="B643" s="21" t="str">
        <f>IF('Matriz Nº3 Evaluación'!J643="Administrar",'Matriz Nº3 Evaluación'!B643,"No administrar")</f>
        <v>No administrar</v>
      </c>
      <c r="C643" s="105"/>
      <c r="D643" s="101"/>
      <c r="E643" s="101"/>
      <c r="F643" s="4" t="str">
        <f>IFERROR(+IF((VLOOKUP(D643,'Tabla 2-3-4-5'!$B$10:$C$12,2,FALSE)*(VLOOKUP(E643,'Tabla 2-3-4-5'!$B$10:$C$12,2,FALSE)))&lt;3,"BAJO",IF((VLOOKUP(D643,'Tabla 2-3-4-5'!$B$10:$C$12,2,FALSE)*(VLOOKUP(E643,'Tabla 2-3-4-5'!$B$10:$C$12,2,FALSE)))&gt;5,"ALTO","MEDIO"))," ")</f>
        <v xml:space="preserve"> </v>
      </c>
      <c r="G643" s="105"/>
      <c r="H643" s="105"/>
      <c r="I643" s="105"/>
      <c r="J643" s="105"/>
      <c r="K643" s="105"/>
      <c r="L643" s="105"/>
      <c r="M643" s="105"/>
      <c r="N643" s="105"/>
      <c r="O643" s="104"/>
      <c r="P643" s="106"/>
      <c r="Q643" s="107"/>
    </row>
    <row r="644" spans="1:17" ht="35.25" customHeight="1" x14ac:dyDescent="0.3">
      <c r="A644" s="21" t="str">
        <f>'Matriz Nº1 Identificación'!A644</f>
        <v>71. 5</v>
      </c>
      <c r="B644" s="21" t="str">
        <f>IF('Matriz Nº3 Evaluación'!J644="Administrar",'Matriz Nº3 Evaluación'!B644,"No administrar")</f>
        <v>No administrar</v>
      </c>
      <c r="C644" s="105"/>
      <c r="D644" s="101"/>
      <c r="E644" s="101"/>
      <c r="F644" s="4" t="str">
        <f>IFERROR(+IF((VLOOKUP(D644,'Tabla 2-3-4-5'!$B$10:$C$12,2,FALSE)*(VLOOKUP(E644,'Tabla 2-3-4-5'!$B$10:$C$12,2,FALSE)))&lt;3,"BAJO",IF((VLOOKUP(D644,'Tabla 2-3-4-5'!$B$10:$C$12,2,FALSE)*(VLOOKUP(E644,'Tabla 2-3-4-5'!$B$10:$C$12,2,FALSE)))&gt;5,"ALTO","MEDIO"))," ")</f>
        <v xml:space="preserve"> </v>
      </c>
      <c r="G644" s="105"/>
      <c r="H644" s="105"/>
      <c r="I644" s="105"/>
      <c r="J644" s="105"/>
      <c r="K644" s="105"/>
      <c r="L644" s="105"/>
      <c r="M644" s="105"/>
      <c r="N644" s="105"/>
      <c r="O644" s="104"/>
      <c r="P644" s="106"/>
      <c r="Q644" s="107"/>
    </row>
    <row r="645" spans="1:17" ht="35.25" customHeight="1" x14ac:dyDescent="0.3">
      <c r="A645" s="21" t="str">
        <f>'Matriz Nº1 Identificación'!A645</f>
        <v>71. 6</v>
      </c>
      <c r="B645" s="21" t="str">
        <f>IF('Matriz Nº3 Evaluación'!J645="Administrar",'Matriz Nº3 Evaluación'!B645,"No administrar")</f>
        <v>No administrar</v>
      </c>
      <c r="C645" s="105"/>
      <c r="D645" s="101"/>
      <c r="E645" s="101"/>
      <c r="F645" s="4" t="str">
        <f>IFERROR(+IF((VLOOKUP(D645,'Tabla 2-3-4-5'!$B$10:$C$12,2,FALSE)*(VLOOKUP(E645,'Tabla 2-3-4-5'!$B$10:$C$12,2,FALSE)))&lt;3,"BAJO",IF((VLOOKUP(D645,'Tabla 2-3-4-5'!$B$10:$C$12,2,FALSE)*(VLOOKUP(E645,'Tabla 2-3-4-5'!$B$10:$C$12,2,FALSE)))&gt;5,"ALTO","MEDIO"))," ")</f>
        <v xml:space="preserve"> </v>
      </c>
      <c r="G645" s="105"/>
      <c r="H645" s="105"/>
      <c r="I645" s="105"/>
      <c r="J645" s="105"/>
      <c r="K645" s="105"/>
      <c r="L645" s="105"/>
      <c r="M645" s="105"/>
      <c r="N645" s="105"/>
      <c r="O645" s="104"/>
      <c r="P645" s="106"/>
      <c r="Q645" s="107"/>
    </row>
    <row r="646" spans="1:17" ht="35.25" customHeight="1" thickBot="1" x14ac:dyDescent="0.35">
      <c r="A646" s="21" t="str">
        <f>'Matriz Nº1 Identificación'!A646</f>
        <v>71. 7</v>
      </c>
      <c r="B646" s="21" t="str">
        <f>IF('Matriz Nº3 Evaluación'!J646="Administrar",'Matriz Nº3 Evaluación'!B646,"No administrar")</f>
        <v>No administrar</v>
      </c>
      <c r="C646" s="105"/>
      <c r="D646" s="101"/>
      <c r="E646" s="101"/>
      <c r="F646" s="4" t="str">
        <f>IFERROR(+IF((VLOOKUP(D646,'Tabla 2-3-4-5'!$B$10:$C$12,2,FALSE)*(VLOOKUP(E646,'Tabla 2-3-4-5'!$B$10:$C$12,2,FALSE)))&lt;3,"BAJO",IF((VLOOKUP(D646,'Tabla 2-3-4-5'!$B$10:$C$12,2,FALSE)*(VLOOKUP(E646,'Tabla 2-3-4-5'!$B$10:$C$12,2,FALSE)))&gt;5,"ALTO","MEDIO"))," ")</f>
        <v xml:space="preserve"> </v>
      </c>
      <c r="G646" s="105"/>
      <c r="H646" s="105"/>
      <c r="I646" s="105"/>
      <c r="J646" s="105"/>
      <c r="K646" s="105"/>
      <c r="L646" s="105"/>
      <c r="M646" s="105"/>
      <c r="N646" s="105"/>
      <c r="O646" s="104"/>
      <c r="P646" s="106"/>
      <c r="Q646" s="107"/>
    </row>
    <row r="647" spans="1:17" ht="33" customHeight="1" thickBot="1" x14ac:dyDescent="0.35">
      <c r="A647" s="73" t="str">
        <f>'Matriz Nº1 Identificación'!A647</f>
        <v xml:space="preserve">Objetivo Estratégico: </v>
      </c>
      <c r="B647" s="377">
        <f>'Matriz Nº1 Identificación'!B647</f>
        <v>0</v>
      </c>
      <c r="C647" s="378"/>
      <c r="D647" s="378"/>
      <c r="E647" s="378"/>
      <c r="F647" s="378"/>
      <c r="G647" s="378"/>
      <c r="H647" s="378"/>
      <c r="I647" s="378"/>
      <c r="J647" s="378"/>
      <c r="K647" s="378"/>
      <c r="L647" s="378"/>
      <c r="M647" s="378"/>
      <c r="N647" s="378"/>
      <c r="O647" s="378"/>
      <c r="P647" s="378"/>
      <c r="Q647" s="379"/>
    </row>
    <row r="648" spans="1:17" ht="24.75" customHeight="1" x14ac:dyDescent="0.3">
      <c r="A648" s="76" t="str">
        <f>'Matriz Nº1 Identificación'!A648</f>
        <v>Objetivo táctico</v>
      </c>
      <c r="B648" s="418" t="str">
        <f>'Matriz Nº1 Identificación'!B648</f>
        <v xml:space="preserve">72. </v>
      </c>
      <c r="C648" s="419"/>
      <c r="D648" s="419"/>
      <c r="E648" s="419"/>
      <c r="F648" s="419"/>
      <c r="G648" s="419"/>
      <c r="H648" s="419"/>
      <c r="I648" s="419"/>
      <c r="J648" s="419"/>
      <c r="K648" s="419"/>
      <c r="L648" s="419"/>
      <c r="M648" s="419"/>
      <c r="N648" s="419"/>
      <c r="O648" s="419"/>
      <c r="P648" s="419"/>
      <c r="Q648" s="420"/>
    </row>
    <row r="649" spans="1:17" ht="27.75" customHeight="1" x14ac:dyDescent="0.3">
      <c r="A649" s="21" t="str">
        <f>'Matriz Nº1 Identificación'!A649</f>
        <v>72. 1</v>
      </c>
      <c r="B649" s="21" t="str">
        <f>IF('Matriz Nº3 Evaluación'!J649="Administrar",'Matriz Nº3 Evaluación'!B649,"No administrar")</f>
        <v>No administrar</v>
      </c>
      <c r="C649" s="105"/>
      <c r="D649" s="101"/>
      <c r="E649" s="101"/>
      <c r="F649" s="4" t="str">
        <f>IFERROR(+IF((VLOOKUP(D649,'Tabla 2-3-4-5'!$B$10:$C$12,2,FALSE)*(VLOOKUP(E649,'Tabla 2-3-4-5'!$B$10:$C$12,2,FALSE)))&lt;3,"BAJO",IF((VLOOKUP(D649,'Tabla 2-3-4-5'!$B$10:$C$12,2,FALSE)*(VLOOKUP(E649,'Tabla 2-3-4-5'!$B$10:$C$12,2,FALSE)))&gt;5,"ALTO","MEDIO"))," ")</f>
        <v xml:space="preserve"> </v>
      </c>
      <c r="G649" s="105"/>
      <c r="H649" s="105"/>
      <c r="I649" s="105"/>
      <c r="J649" s="105"/>
      <c r="K649" s="105"/>
      <c r="L649" s="105"/>
      <c r="M649" s="105"/>
      <c r="N649" s="105"/>
      <c r="O649" s="104"/>
      <c r="P649" s="106"/>
      <c r="Q649" s="107"/>
    </row>
    <row r="650" spans="1:17" ht="31.5" customHeight="1" x14ac:dyDescent="0.3">
      <c r="A650" s="21" t="str">
        <f>'Matriz Nº1 Identificación'!A650</f>
        <v>72. 2</v>
      </c>
      <c r="B650" s="21" t="str">
        <f>IF('Matriz Nº3 Evaluación'!J650="Administrar",'Matriz Nº3 Evaluación'!B650,"No administrar")</f>
        <v>No administrar</v>
      </c>
      <c r="C650" s="105"/>
      <c r="D650" s="101"/>
      <c r="E650" s="101"/>
      <c r="F650" s="4" t="str">
        <f>IFERROR(+IF((VLOOKUP(D650,'Tabla 2-3-4-5'!$B$10:$C$12,2,FALSE)*(VLOOKUP(E650,'Tabla 2-3-4-5'!$B$10:$C$12,2,FALSE)))&lt;3,"BAJO",IF((VLOOKUP(D650,'Tabla 2-3-4-5'!$B$10:$C$12,2,FALSE)*(VLOOKUP(E650,'Tabla 2-3-4-5'!$B$10:$C$12,2,FALSE)))&gt;5,"ALTO","MEDIO"))," ")</f>
        <v xml:space="preserve"> </v>
      </c>
      <c r="G650" s="105"/>
      <c r="H650" s="105"/>
      <c r="I650" s="105"/>
      <c r="J650" s="105"/>
      <c r="K650" s="105"/>
      <c r="L650" s="105"/>
      <c r="M650" s="105"/>
      <c r="N650" s="105"/>
      <c r="O650" s="104"/>
      <c r="P650" s="106"/>
      <c r="Q650" s="107"/>
    </row>
    <row r="651" spans="1:17" ht="29.25" customHeight="1" x14ac:dyDescent="0.3">
      <c r="A651" s="21" t="str">
        <f>'Matriz Nº1 Identificación'!A651</f>
        <v>72. 3</v>
      </c>
      <c r="B651" s="21" t="str">
        <f>IF('Matriz Nº3 Evaluación'!J651="Administrar",'Matriz Nº3 Evaluación'!B651,"No administrar")</f>
        <v>No administrar</v>
      </c>
      <c r="C651" s="105"/>
      <c r="D651" s="101"/>
      <c r="E651" s="101"/>
      <c r="F651" s="4" t="str">
        <f>IFERROR(+IF((VLOOKUP(D651,'Tabla 2-3-4-5'!$B$10:$C$12,2,FALSE)*(VLOOKUP(E651,'Tabla 2-3-4-5'!$B$10:$C$12,2,FALSE)))&lt;3,"BAJO",IF((VLOOKUP(D651,'Tabla 2-3-4-5'!$B$10:$C$12,2,FALSE)*(VLOOKUP(E651,'Tabla 2-3-4-5'!$B$10:$C$12,2,FALSE)))&gt;5,"ALTO","MEDIO"))," ")</f>
        <v xml:space="preserve"> </v>
      </c>
      <c r="G651" s="105"/>
      <c r="H651" s="105"/>
      <c r="I651" s="105"/>
      <c r="J651" s="105"/>
      <c r="K651" s="105"/>
      <c r="L651" s="105"/>
      <c r="M651" s="105"/>
      <c r="N651" s="105"/>
      <c r="O651" s="104"/>
      <c r="P651" s="106"/>
      <c r="Q651" s="107"/>
    </row>
    <row r="652" spans="1:17" ht="35.25" customHeight="1" x14ac:dyDescent="0.3">
      <c r="A652" s="21" t="str">
        <f>'Matriz Nº1 Identificación'!A652</f>
        <v>72. 4</v>
      </c>
      <c r="B652" s="21" t="str">
        <f>IF('Matriz Nº3 Evaluación'!J652="Administrar",'Matriz Nº3 Evaluación'!B652,"No administrar")</f>
        <v>No administrar</v>
      </c>
      <c r="C652" s="105"/>
      <c r="D652" s="101"/>
      <c r="E652" s="101"/>
      <c r="F652" s="4" t="str">
        <f>IFERROR(+IF((VLOOKUP(D652,'Tabla 2-3-4-5'!$B$10:$C$12,2,FALSE)*(VLOOKUP(E652,'Tabla 2-3-4-5'!$B$10:$C$12,2,FALSE)))&lt;3,"BAJO",IF((VLOOKUP(D652,'Tabla 2-3-4-5'!$B$10:$C$12,2,FALSE)*(VLOOKUP(E652,'Tabla 2-3-4-5'!$B$10:$C$12,2,FALSE)))&gt;5,"ALTO","MEDIO"))," ")</f>
        <v xml:space="preserve"> </v>
      </c>
      <c r="G652" s="105"/>
      <c r="H652" s="105"/>
      <c r="I652" s="105"/>
      <c r="J652" s="105"/>
      <c r="K652" s="105"/>
      <c r="L652" s="105"/>
      <c r="M652" s="105"/>
      <c r="N652" s="105"/>
      <c r="O652" s="104"/>
      <c r="P652" s="106"/>
      <c r="Q652" s="107"/>
    </row>
    <row r="653" spans="1:17" ht="35.25" customHeight="1" x14ac:dyDescent="0.3">
      <c r="A653" s="21" t="str">
        <f>'Matriz Nº1 Identificación'!A653</f>
        <v>72. 5</v>
      </c>
      <c r="B653" s="21" t="str">
        <f>IF('Matriz Nº3 Evaluación'!J653="Administrar",'Matriz Nº3 Evaluación'!B653,"No administrar")</f>
        <v>No administrar</v>
      </c>
      <c r="C653" s="105"/>
      <c r="D653" s="101"/>
      <c r="E653" s="101"/>
      <c r="F653" s="4" t="str">
        <f>IFERROR(+IF((VLOOKUP(D653,'Tabla 2-3-4-5'!$B$10:$C$12,2,FALSE)*(VLOOKUP(E653,'Tabla 2-3-4-5'!$B$10:$C$12,2,FALSE)))&lt;3,"BAJO",IF((VLOOKUP(D653,'Tabla 2-3-4-5'!$B$10:$C$12,2,FALSE)*(VLOOKUP(E653,'Tabla 2-3-4-5'!$B$10:$C$12,2,FALSE)))&gt;5,"ALTO","MEDIO"))," ")</f>
        <v xml:space="preserve"> </v>
      </c>
      <c r="G653" s="105"/>
      <c r="H653" s="105"/>
      <c r="I653" s="105"/>
      <c r="J653" s="105"/>
      <c r="K653" s="105"/>
      <c r="L653" s="105"/>
      <c r="M653" s="105"/>
      <c r="N653" s="105"/>
      <c r="O653" s="104"/>
      <c r="P653" s="106"/>
      <c r="Q653" s="107"/>
    </row>
    <row r="654" spans="1:17" ht="35.25" customHeight="1" x14ac:dyDescent="0.3">
      <c r="A654" s="21" t="str">
        <f>'Matriz Nº1 Identificación'!A654</f>
        <v>72. 6</v>
      </c>
      <c r="B654" s="21" t="str">
        <f>IF('Matriz Nº3 Evaluación'!J654="Administrar",'Matriz Nº3 Evaluación'!B654,"No administrar")</f>
        <v>No administrar</v>
      </c>
      <c r="C654" s="105"/>
      <c r="D654" s="101"/>
      <c r="E654" s="101"/>
      <c r="F654" s="4" t="str">
        <f>IFERROR(+IF((VLOOKUP(D654,'Tabla 2-3-4-5'!$B$10:$C$12,2,FALSE)*(VLOOKUP(E654,'Tabla 2-3-4-5'!$B$10:$C$12,2,FALSE)))&lt;3,"BAJO",IF((VLOOKUP(D654,'Tabla 2-3-4-5'!$B$10:$C$12,2,FALSE)*(VLOOKUP(E654,'Tabla 2-3-4-5'!$B$10:$C$12,2,FALSE)))&gt;5,"ALTO","MEDIO"))," ")</f>
        <v xml:space="preserve"> </v>
      </c>
      <c r="G654" s="105"/>
      <c r="H654" s="105"/>
      <c r="I654" s="105"/>
      <c r="J654" s="105"/>
      <c r="K654" s="105"/>
      <c r="L654" s="105"/>
      <c r="M654" s="105"/>
      <c r="N654" s="105"/>
      <c r="O654" s="104"/>
      <c r="P654" s="106"/>
      <c r="Q654" s="107"/>
    </row>
    <row r="655" spans="1:17" ht="35.25" customHeight="1" thickBot="1" x14ac:dyDescent="0.35">
      <c r="A655" s="21" t="str">
        <f>'Matriz Nº1 Identificación'!A655</f>
        <v>72. 7</v>
      </c>
      <c r="B655" s="21" t="str">
        <f>IF('Matriz Nº3 Evaluación'!J655="Administrar",'Matriz Nº3 Evaluación'!B655,"No administrar")</f>
        <v>No administrar</v>
      </c>
      <c r="C655" s="105"/>
      <c r="D655" s="101"/>
      <c r="E655" s="101"/>
      <c r="F655" s="4" t="str">
        <f>IFERROR(+IF((VLOOKUP(D655,'Tabla 2-3-4-5'!$B$10:$C$12,2,FALSE)*(VLOOKUP(E655,'Tabla 2-3-4-5'!$B$10:$C$12,2,FALSE)))&lt;3,"BAJO",IF((VLOOKUP(D655,'Tabla 2-3-4-5'!$B$10:$C$12,2,FALSE)*(VLOOKUP(E655,'Tabla 2-3-4-5'!$B$10:$C$12,2,FALSE)))&gt;5,"ALTO","MEDIO"))," ")</f>
        <v xml:space="preserve"> </v>
      </c>
      <c r="G655" s="105"/>
      <c r="H655" s="105"/>
      <c r="I655" s="105"/>
      <c r="J655" s="105"/>
      <c r="K655" s="105"/>
      <c r="L655" s="105"/>
      <c r="M655" s="105"/>
      <c r="N655" s="105"/>
      <c r="O655" s="104"/>
      <c r="P655" s="106"/>
      <c r="Q655" s="107"/>
    </row>
    <row r="656" spans="1:17" ht="33" customHeight="1" thickBot="1" x14ac:dyDescent="0.35">
      <c r="A656" s="73" t="str">
        <f>'Matriz Nº1 Identificación'!A656</f>
        <v xml:space="preserve">Objetivo Estratégico: </v>
      </c>
      <c r="B656" s="377">
        <f>'Matriz Nº1 Identificación'!B656</f>
        <v>0</v>
      </c>
      <c r="C656" s="378"/>
      <c r="D656" s="378"/>
      <c r="E656" s="378"/>
      <c r="F656" s="378"/>
      <c r="G656" s="378"/>
      <c r="H656" s="378"/>
      <c r="I656" s="378"/>
      <c r="J656" s="378"/>
      <c r="K656" s="378"/>
      <c r="L656" s="378"/>
      <c r="M656" s="378"/>
      <c r="N656" s="378"/>
      <c r="O656" s="378"/>
      <c r="P656" s="378"/>
      <c r="Q656" s="379"/>
    </row>
    <row r="657" spans="1:17" ht="24.75" customHeight="1" x14ac:dyDescent="0.3">
      <c r="A657" s="76" t="str">
        <f>'Matriz Nº1 Identificación'!A657</f>
        <v>Objetivo táctico</v>
      </c>
      <c r="B657" s="418" t="str">
        <f>'Matriz Nº1 Identificación'!B657</f>
        <v xml:space="preserve">73. </v>
      </c>
      <c r="C657" s="419"/>
      <c r="D657" s="419"/>
      <c r="E657" s="419"/>
      <c r="F657" s="419"/>
      <c r="G657" s="419"/>
      <c r="H657" s="419"/>
      <c r="I657" s="419"/>
      <c r="J657" s="419"/>
      <c r="K657" s="419"/>
      <c r="L657" s="419"/>
      <c r="M657" s="419"/>
      <c r="N657" s="419"/>
      <c r="O657" s="419"/>
      <c r="P657" s="419"/>
      <c r="Q657" s="420"/>
    </row>
    <row r="658" spans="1:17" ht="27.75" customHeight="1" x14ac:dyDescent="0.3">
      <c r="A658" s="21" t="str">
        <f>'Matriz Nº1 Identificación'!A658</f>
        <v>73. 1</v>
      </c>
      <c r="B658" s="21" t="str">
        <f>IF('Matriz Nº3 Evaluación'!J658="Administrar",'Matriz Nº3 Evaluación'!B658,"No administrar")</f>
        <v>No administrar</v>
      </c>
      <c r="C658" s="105"/>
      <c r="D658" s="101"/>
      <c r="E658" s="101"/>
      <c r="F658" s="4" t="str">
        <f>IFERROR(+IF((VLOOKUP(D658,'Tabla 2-3-4-5'!$B$10:$C$12,2,FALSE)*(VLOOKUP(E658,'Tabla 2-3-4-5'!$B$10:$C$12,2,FALSE)))&lt;3,"BAJO",IF((VLOOKUP(D658,'Tabla 2-3-4-5'!$B$10:$C$12,2,FALSE)*(VLOOKUP(E658,'Tabla 2-3-4-5'!$B$10:$C$12,2,FALSE)))&gt;5,"ALTO","MEDIO"))," ")</f>
        <v xml:space="preserve"> </v>
      </c>
      <c r="G658" s="105"/>
      <c r="H658" s="105"/>
      <c r="I658" s="105"/>
      <c r="J658" s="105"/>
      <c r="K658" s="105"/>
      <c r="L658" s="105"/>
      <c r="M658" s="105"/>
      <c r="N658" s="105"/>
      <c r="O658" s="104"/>
      <c r="P658" s="106"/>
      <c r="Q658" s="107"/>
    </row>
    <row r="659" spans="1:17" ht="31.5" customHeight="1" x14ac:dyDescent="0.3">
      <c r="A659" s="21" t="str">
        <f>'Matriz Nº1 Identificación'!A659</f>
        <v>73. 2</v>
      </c>
      <c r="B659" s="21" t="str">
        <f>IF('Matriz Nº3 Evaluación'!J659="Administrar",'Matriz Nº3 Evaluación'!B659,"No administrar")</f>
        <v>No administrar</v>
      </c>
      <c r="C659" s="105"/>
      <c r="D659" s="101"/>
      <c r="E659" s="101"/>
      <c r="F659" s="4" t="str">
        <f>IFERROR(+IF((VLOOKUP(D659,'Tabla 2-3-4-5'!$B$10:$C$12,2,FALSE)*(VLOOKUP(E659,'Tabla 2-3-4-5'!$B$10:$C$12,2,FALSE)))&lt;3,"BAJO",IF((VLOOKUP(D659,'Tabla 2-3-4-5'!$B$10:$C$12,2,FALSE)*(VLOOKUP(E659,'Tabla 2-3-4-5'!$B$10:$C$12,2,FALSE)))&gt;5,"ALTO","MEDIO"))," ")</f>
        <v xml:space="preserve"> </v>
      </c>
      <c r="G659" s="105"/>
      <c r="H659" s="105"/>
      <c r="I659" s="105"/>
      <c r="J659" s="105"/>
      <c r="K659" s="105"/>
      <c r="L659" s="105"/>
      <c r="M659" s="105"/>
      <c r="N659" s="105"/>
      <c r="O659" s="104"/>
      <c r="P659" s="106"/>
      <c r="Q659" s="107"/>
    </row>
    <row r="660" spans="1:17" ht="29.25" customHeight="1" x14ac:dyDescent="0.3">
      <c r="A660" s="21" t="str">
        <f>'Matriz Nº1 Identificación'!A660</f>
        <v>73. 3</v>
      </c>
      <c r="B660" s="21" t="str">
        <f>IF('Matriz Nº3 Evaluación'!J660="Administrar",'Matriz Nº3 Evaluación'!B660,"No administrar")</f>
        <v>No administrar</v>
      </c>
      <c r="C660" s="105"/>
      <c r="D660" s="101"/>
      <c r="E660" s="101"/>
      <c r="F660" s="4" t="str">
        <f>IFERROR(+IF((VLOOKUP(D660,'Tabla 2-3-4-5'!$B$10:$C$12,2,FALSE)*(VLOOKUP(E660,'Tabla 2-3-4-5'!$B$10:$C$12,2,FALSE)))&lt;3,"BAJO",IF((VLOOKUP(D660,'Tabla 2-3-4-5'!$B$10:$C$12,2,FALSE)*(VLOOKUP(E660,'Tabla 2-3-4-5'!$B$10:$C$12,2,FALSE)))&gt;5,"ALTO","MEDIO"))," ")</f>
        <v xml:space="preserve"> </v>
      </c>
      <c r="G660" s="105"/>
      <c r="H660" s="105"/>
      <c r="I660" s="105"/>
      <c r="J660" s="105"/>
      <c r="K660" s="105"/>
      <c r="L660" s="105"/>
      <c r="M660" s="105"/>
      <c r="N660" s="105"/>
      <c r="O660" s="104"/>
      <c r="P660" s="106"/>
      <c r="Q660" s="107"/>
    </row>
    <row r="661" spans="1:17" ht="35.25" customHeight="1" x14ac:dyDescent="0.3">
      <c r="A661" s="21" t="str">
        <f>'Matriz Nº1 Identificación'!A661</f>
        <v>73. 4</v>
      </c>
      <c r="B661" s="21" t="str">
        <f>IF('Matriz Nº3 Evaluación'!J661="Administrar",'Matriz Nº3 Evaluación'!B661,"No administrar")</f>
        <v>No administrar</v>
      </c>
      <c r="C661" s="105"/>
      <c r="D661" s="101"/>
      <c r="E661" s="101"/>
      <c r="F661" s="4" t="str">
        <f>IFERROR(+IF((VLOOKUP(D661,'Tabla 2-3-4-5'!$B$10:$C$12,2,FALSE)*(VLOOKUP(E661,'Tabla 2-3-4-5'!$B$10:$C$12,2,FALSE)))&lt;3,"BAJO",IF((VLOOKUP(D661,'Tabla 2-3-4-5'!$B$10:$C$12,2,FALSE)*(VLOOKUP(E661,'Tabla 2-3-4-5'!$B$10:$C$12,2,FALSE)))&gt;5,"ALTO","MEDIO"))," ")</f>
        <v xml:space="preserve"> </v>
      </c>
      <c r="G661" s="105"/>
      <c r="H661" s="105"/>
      <c r="I661" s="105"/>
      <c r="J661" s="105"/>
      <c r="K661" s="105"/>
      <c r="L661" s="105"/>
      <c r="M661" s="105"/>
      <c r="N661" s="105"/>
      <c r="O661" s="104"/>
      <c r="P661" s="106"/>
      <c r="Q661" s="107"/>
    </row>
    <row r="662" spans="1:17" ht="35.25" customHeight="1" x14ac:dyDescent="0.3">
      <c r="A662" s="21" t="str">
        <f>'Matriz Nº1 Identificación'!A662</f>
        <v>73. 5</v>
      </c>
      <c r="B662" s="21" t="str">
        <f>IF('Matriz Nº3 Evaluación'!J662="Administrar",'Matriz Nº3 Evaluación'!B662,"No administrar")</f>
        <v>No administrar</v>
      </c>
      <c r="C662" s="105"/>
      <c r="D662" s="101"/>
      <c r="E662" s="101"/>
      <c r="F662" s="4" t="str">
        <f>IFERROR(+IF((VLOOKUP(D662,'Tabla 2-3-4-5'!$B$10:$C$12,2,FALSE)*(VLOOKUP(E662,'Tabla 2-3-4-5'!$B$10:$C$12,2,FALSE)))&lt;3,"BAJO",IF((VLOOKUP(D662,'Tabla 2-3-4-5'!$B$10:$C$12,2,FALSE)*(VLOOKUP(E662,'Tabla 2-3-4-5'!$B$10:$C$12,2,FALSE)))&gt;5,"ALTO","MEDIO"))," ")</f>
        <v xml:space="preserve"> </v>
      </c>
      <c r="G662" s="105"/>
      <c r="H662" s="105"/>
      <c r="I662" s="105"/>
      <c r="J662" s="105"/>
      <c r="K662" s="105"/>
      <c r="L662" s="105"/>
      <c r="M662" s="105"/>
      <c r="N662" s="105"/>
      <c r="O662" s="104"/>
      <c r="P662" s="106"/>
      <c r="Q662" s="107"/>
    </row>
    <row r="663" spans="1:17" ht="35.25" customHeight="1" x14ac:dyDescent="0.3">
      <c r="A663" s="21" t="str">
        <f>'Matriz Nº1 Identificación'!A663</f>
        <v>73. 6</v>
      </c>
      <c r="B663" s="21" t="str">
        <f>IF('Matriz Nº3 Evaluación'!J663="Administrar",'Matriz Nº3 Evaluación'!B663,"No administrar")</f>
        <v>No administrar</v>
      </c>
      <c r="C663" s="105"/>
      <c r="D663" s="101"/>
      <c r="E663" s="101"/>
      <c r="F663" s="4" t="str">
        <f>IFERROR(+IF((VLOOKUP(D663,'Tabla 2-3-4-5'!$B$10:$C$12,2,FALSE)*(VLOOKUP(E663,'Tabla 2-3-4-5'!$B$10:$C$12,2,FALSE)))&lt;3,"BAJO",IF((VLOOKUP(D663,'Tabla 2-3-4-5'!$B$10:$C$12,2,FALSE)*(VLOOKUP(E663,'Tabla 2-3-4-5'!$B$10:$C$12,2,FALSE)))&gt;5,"ALTO","MEDIO"))," ")</f>
        <v xml:space="preserve"> </v>
      </c>
      <c r="G663" s="105"/>
      <c r="H663" s="105"/>
      <c r="I663" s="105"/>
      <c r="J663" s="105"/>
      <c r="K663" s="105"/>
      <c r="L663" s="105"/>
      <c r="M663" s="105"/>
      <c r="N663" s="105"/>
      <c r="O663" s="104"/>
      <c r="P663" s="106"/>
      <c r="Q663" s="107"/>
    </row>
    <row r="664" spans="1:17" ht="35.25" customHeight="1" thickBot="1" x14ac:dyDescent="0.35">
      <c r="A664" s="21" t="str">
        <f>'Matriz Nº1 Identificación'!A664</f>
        <v>73. 7</v>
      </c>
      <c r="B664" s="21" t="str">
        <f>IF('Matriz Nº3 Evaluación'!J664="Administrar",'Matriz Nº3 Evaluación'!B664,"No administrar")</f>
        <v>No administrar</v>
      </c>
      <c r="C664" s="105"/>
      <c r="D664" s="101"/>
      <c r="E664" s="101"/>
      <c r="F664" s="4" t="str">
        <f>IFERROR(+IF((VLOOKUP(D664,'Tabla 2-3-4-5'!$B$10:$C$12,2,FALSE)*(VLOOKUP(E664,'Tabla 2-3-4-5'!$B$10:$C$12,2,FALSE)))&lt;3,"BAJO",IF((VLOOKUP(D664,'Tabla 2-3-4-5'!$B$10:$C$12,2,FALSE)*(VLOOKUP(E664,'Tabla 2-3-4-5'!$B$10:$C$12,2,FALSE)))&gt;5,"ALTO","MEDIO"))," ")</f>
        <v xml:space="preserve"> </v>
      </c>
      <c r="G664" s="105"/>
      <c r="H664" s="105"/>
      <c r="I664" s="105"/>
      <c r="J664" s="105"/>
      <c r="K664" s="105"/>
      <c r="L664" s="105"/>
      <c r="M664" s="105"/>
      <c r="N664" s="105"/>
      <c r="O664" s="104"/>
      <c r="P664" s="106"/>
      <c r="Q664" s="107"/>
    </row>
    <row r="665" spans="1:17" ht="33" customHeight="1" thickBot="1" x14ac:dyDescent="0.35">
      <c r="A665" s="73" t="str">
        <f>'Matriz Nº1 Identificación'!A665</f>
        <v xml:space="preserve">Objetivo Estratégico: </v>
      </c>
      <c r="B665" s="377">
        <f>'Matriz Nº1 Identificación'!B665</f>
        <v>0</v>
      </c>
      <c r="C665" s="378"/>
      <c r="D665" s="378"/>
      <c r="E665" s="378"/>
      <c r="F665" s="378"/>
      <c r="G665" s="378"/>
      <c r="H665" s="378"/>
      <c r="I665" s="378"/>
      <c r="J665" s="378"/>
      <c r="K665" s="378"/>
      <c r="L665" s="378"/>
      <c r="M665" s="378"/>
      <c r="N665" s="378"/>
      <c r="O665" s="378"/>
      <c r="P665" s="378"/>
      <c r="Q665" s="379"/>
    </row>
    <row r="666" spans="1:17" ht="24.75" customHeight="1" x14ac:dyDescent="0.3">
      <c r="A666" s="76" t="str">
        <f>'Matriz Nº1 Identificación'!A666</f>
        <v>Objetivo táctico</v>
      </c>
      <c r="B666" s="418" t="str">
        <f>'Matriz Nº1 Identificación'!B666</f>
        <v xml:space="preserve">74. </v>
      </c>
      <c r="C666" s="419"/>
      <c r="D666" s="419"/>
      <c r="E666" s="419"/>
      <c r="F666" s="419"/>
      <c r="G666" s="419"/>
      <c r="H666" s="419"/>
      <c r="I666" s="419"/>
      <c r="J666" s="419"/>
      <c r="K666" s="419"/>
      <c r="L666" s="419"/>
      <c r="M666" s="419"/>
      <c r="N666" s="419"/>
      <c r="O666" s="419"/>
      <c r="P666" s="419"/>
      <c r="Q666" s="420"/>
    </row>
    <row r="667" spans="1:17" ht="27.75" customHeight="1" x14ac:dyDescent="0.3">
      <c r="A667" s="21" t="str">
        <f>'Matriz Nº1 Identificación'!A667</f>
        <v>74. 1</v>
      </c>
      <c r="B667" s="21" t="str">
        <f>IF('Matriz Nº3 Evaluación'!J667="Administrar",'Matriz Nº3 Evaluación'!B667,"No administrar")</f>
        <v>No administrar</v>
      </c>
      <c r="C667" s="105"/>
      <c r="D667" s="101"/>
      <c r="E667" s="101"/>
      <c r="F667" s="4" t="str">
        <f>IFERROR(+IF((VLOOKUP(D667,'Tabla 2-3-4-5'!$B$10:$C$12,2,FALSE)*(VLOOKUP(E667,'Tabla 2-3-4-5'!$B$10:$C$12,2,FALSE)))&lt;3,"BAJO",IF((VLOOKUP(D667,'Tabla 2-3-4-5'!$B$10:$C$12,2,FALSE)*(VLOOKUP(E667,'Tabla 2-3-4-5'!$B$10:$C$12,2,FALSE)))&gt;5,"ALTO","MEDIO"))," ")</f>
        <v xml:space="preserve"> </v>
      </c>
      <c r="G667" s="105"/>
      <c r="H667" s="105"/>
      <c r="I667" s="105"/>
      <c r="J667" s="105"/>
      <c r="K667" s="105"/>
      <c r="L667" s="105"/>
      <c r="M667" s="105"/>
      <c r="N667" s="105"/>
      <c r="O667" s="104"/>
      <c r="P667" s="106"/>
      <c r="Q667" s="107"/>
    </row>
    <row r="668" spans="1:17" ht="31.5" customHeight="1" x14ac:dyDescent="0.3">
      <c r="A668" s="21" t="str">
        <f>'Matriz Nº1 Identificación'!A668</f>
        <v>74. 2</v>
      </c>
      <c r="B668" s="21" t="str">
        <f>IF('Matriz Nº3 Evaluación'!J668="Administrar",'Matriz Nº3 Evaluación'!B668,"No administrar")</f>
        <v>No administrar</v>
      </c>
      <c r="C668" s="105"/>
      <c r="D668" s="101"/>
      <c r="E668" s="101"/>
      <c r="F668" s="4" t="str">
        <f>IFERROR(+IF((VLOOKUP(D668,'Tabla 2-3-4-5'!$B$10:$C$12,2,FALSE)*(VLOOKUP(E668,'Tabla 2-3-4-5'!$B$10:$C$12,2,FALSE)))&lt;3,"BAJO",IF((VLOOKUP(D668,'Tabla 2-3-4-5'!$B$10:$C$12,2,FALSE)*(VLOOKUP(E668,'Tabla 2-3-4-5'!$B$10:$C$12,2,FALSE)))&gt;5,"ALTO","MEDIO"))," ")</f>
        <v xml:space="preserve"> </v>
      </c>
      <c r="G668" s="105"/>
      <c r="H668" s="105"/>
      <c r="I668" s="105"/>
      <c r="J668" s="105"/>
      <c r="K668" s="105"/>
      <c r="L668" s="105"/>
      <c r="M668" s="105"/>
      <c r="N668" s="105"/>
      <c r="O668" s="104"/>
      <c r="P668" s="106"/>
      <c r="Q668" s="107"/>
    </row>
    <row r="669" spans="1:17" ht="29.25" customHeight="1" x14ac:dyDescent="0.3">
      <c r="A669" s="21" t="str">
        <f>'Matriz Nº1 Identificación'!A669</f>
        <v>74. 3</v>
      </c>
      <c r="B669" s="21" t="str">
        <f>IF('Matriz Nº3 Evaluación'!J669="Administrar",'Matriz Nº3 Evaluación'!B669,"No administrar")</f>
        <v>No administrar</v>
      </c>
      <c r="C669" s="105"/>
      <c r="D669" s="101"/>
      <c r="E669" s="101"/>
      <c r="F669" s="4" t="str">
        <f>IFERROR(+IF((VLOOKUP(D669,'Tabla 2-3-4-5'!$B$10:$C$12,2,FALSE)*(VLOOKUP(E669,'Tabla 2-3-4-5'!$B$10:$C$12,2,FALSE)))&lt;3,"BAJO",IF((VLOOKUP(D669,'Tabla 2-3-4-5'!$B$10:$C$12,2,FALSE)*(VLOOKUP(E669,'Tabla 2-3-4-5'!$B$10:$C$12,2,FALSE)))&gt;5,"ALTO","MEDIO"))," ")</f>
        <v xml:space="preserve"> </v>
      </c>
      <c r="G669" s="105"/>
      <c r="H669" s="105"/>
      <c r="I669" s="105"/>
      <c r="J669" s="105"/>
      <c r="K669" s="105"/>
      <c r="L669" s="105"/>
      <c r="M669" s="105"/>
      <c r="N669" s="105"/>
      <c r="O669" s="104"/>
      <c r="P669" s="106"/>
      <c r="Q669" s="107"/>
    </row>
    <row r="670" spans="1:17" ht="35.25" customHeight="1" x14ac:dyDescent="0.3">
      <c r="A670" s="21" t="str">
        <f>'Matriz Nº1 Identificación'!A670</f>
        <v>74. 4</v>
      </c>
      <c r="B670" s="21" t="str">
        <f>IF('Matriz Nº3 Evaluación'!J670="Administrar",'Matriz Nº3 Evaluación'!B670,"No administrar")</f>
        <v>No administrar</v>
      </c>
      <c r="C670" s="105"/>
      <c r="D670" s="101"/>
      <c r="E670" s="101"/>
      <c r="F670" s="4" t="str">
        <f>IFERROR(+IF((VLOOKUP(D670,'Tabla 2-3-4-5'!$B$10:$C$12,2,FALSE)*(VLOOKUP(E670,'Tabla 2-3-4-5'!$B$10:$C$12,2,FALSE)))&lt;3,"BAJO",IF((VLOOKUP(D670,'Tabla 2-3-4-5'!$B$10:$C$12,2,FALSE)*(VLOOKUP(E670,'Tabla 2-3-4-5'!$B$10:$C$12,2,FALSE)))&gt;5,"ALTO","MEDIO"))," ")</f>
        <v xml:space="preserve"> </v>
      </c>
      <c r="G670" s="105"/>
      <c r="H670" s="105"/>
      <c r="I670" s="105"/>
      <c r="J670" s="105"/>
      <c r="K670" s="105"/>
      <c r="L670" s="105"/>
      <c r="M670" s="105"/>
      <c r="N670" s="105"/>
      <c r="O670" s="104"/>
      <c r="P670" s="106"/>
      <c r="Q670" s="107"/>
    </row>
    <row r="671" spans="1:17" ht="35.25" customHeight="1" x14ac:dyDescent="0.3">
      <c r="A671" s="21" t="str">
        <f>'Matriz Nº1 Identificación'!A671</f>
        <v>74. 5</v>
      </c>
      <c r="B671" s="21" t="str">
        <f>IF('Matriz Nº3 Evaluación'!J671="Administrar",'Matriz Nº3 Evaluación'!B671,"No administrar")</f>
        <v>No administrar</v>
      </c>
      <c r="C671" s="105"/>
      <c r="D671" s="101"/>
      <c r="E671" s="101"/>
      <c r="F671" s="4" t="str">
        <f>IFERROR(+IF((VLOOKUP(D671,'Tabla 2-3-4-5'!$B$10:$C$12,2,FALSE)*(VLOOKUP(E671,'Tabla 2-3-4-5'!$B$10:$C$12,2,FALSE)))&lt;3,"BAJO",IF((VLOOKUP(D671,'Tabla 2-3-4-5'!$B$10:$C$12,2,FALSE)*(VLOOKUP(E671,'Tabla 2-3-4-5'!$B$10:$C$12,2,FALSE)))&gt;5,"ALTO","MEDIO"))," ")</f>
        <v xml:space="preserve"> </v>
      </c>
      <c r="G671" s="105"/>
      <c r="H671" s="105"/>
      <c r="I671" s="105"/>
      <c r="J671" s="105"/>
      <c r="K671" s="105"/>
      <c r="L671" s="105"/>
      <c r="M671" s="105"/>
      <c r="N671" s="105"/>
      <c r="O671" s="104"/>
      <c r="P671" s="106"/>
      <c r="Q671" s="107"/>
    </row>
    <row r="672" spans="1:17" ht="35.25" customHeight="1" x14ac:dyDescent="0.3">
      <c r="A672" s="21" t="str">
        <f>'Matriz Nº1 Identificación'!A672</f>
        <v>74. 6</v>
      </c>
      <c r="B672" s="21" t="str">
        <f>IF('Matriz Nº3 Evaluación'!J672="Administrar",'Matriz Nº3 Evaluación'!B672,"No administrar")</f>
        <v>No administrar</v>
      </c>
      <c r="C672" s="105"/>
      <c r="D672" s="101"/>
      <c r="E672" s="101"/>
      <c r="F672" s="4" t="str">
        <f>IFERROR(+IF((VLOOKUP(D672,'Tabla 2-3-4-5'!$B$10:$C$12,2,FALSE)*(VLOOKUP(E672,'Tabla 2-3-4-5'!$B$10:$C$12,2,FALSE)))&lt;3,"BAJO",IF((VLOOKUP(D672,'Tabla 2-3-4-5'!$B$10:$C$12,2,FALSE)*(VLOOKUP(E672,'Tabla 2-3-4-5'!$B$10:$C$12,2,FALSE)))&gt;5,"ALTO","MEDIO"))," ")</f>
        <v xml:space="preserve"> </v>
      </c>
      <c r="G672" s="105"/>
      <c r="H672" s="105"/>
      <c r="I672" s="105"/>
      <c r="J672" s="105"/>
      <c r="K672" s="105"/>
      <c r="L672" s="105"/>
      <c r="M672" s="105"/>
      <c r="N672" s="105"/>
      <c r="O672" s="104"/>
      <c r="P672" s="106"/>
      <c r="Q672" s="107"/>
    </row>
    <row r="673" spans="1:17" ht="35.25" customHeight="1" thickBot="1" x14ac:dyDescent="0.35">
      <c r="A673" s="21" t="str">
        <f>'Matriz Nº1 Identificación'!A673</f>
        <v>74. 7</v>
      </c>
      <c r="B673" s="21" t="str">
        <f>IF('Matriz Nº3 Evaluación'!J673="Administrar",'Matriz Nº3 Evaluación'!B673,"No administrar")</f>
        <v>No administrar</v>
      </c>
      <c r="C673" s="105"/>
      <c r="D673" s="101"/>
      <c r="E673" s="101"/>
      <c r="F673" s="4" t="str">
        <f>IFERROR(+IF((VLOOKUP(D673,'Tabla 2-3-4-5'!$B$10:$C$12,2,FALSE)*(VLOOKUP(E673,'Tabla 2-3-4-5'!$B$10:$C$12,2,FALSE)))&lt;3,"BAJO",IF((VLOOKUP(D673,'Tabla 2-3-4-5'!$B$10:$C$12,2,FALSE)*(VLOOKUP(E673,'Tabla 2-3-4-5'!$B$10:$C$12,2,FALSE)))&gt;5,"ALTO","MEDIO"))," ")</f>
        <v xml:space="preserve"> </v>
      </c>
      <c r="G673" s="105"/>
      <c r="H673" s="105"/>
      <c r="I673" s="105"/>
      <c r="J673" s="105"/>
      <c r="K673" s="105"/>
      <c r="L673" s="105"/>
      <c r="M673" s="105"/>
      <c r="N673" s="105"/>
      <c r="O673" s="104"/>
      <c r="P673" s="106"/>
      <c r="Q673" s="107"/>
    </row>
    <row r="674" spans="1:17" ht="33" customHeight="1" thickBot="1" x14ac:dyDescent="0.35">
      <c r="A674" s="73" t="str">
        <f>'Matriz Nº1 Identificación'!A674</f>
        <v xml:space="preserve">Objetivo Estratégico: </v>
      </c>
      <c r="B674" s="377">
        <f>'Matriz Nº1 Identificación'!B674</f>
        <v>0</v>
      </c>
      <c r="C674" s="378"/>
      <c r="D674" s="378"/>
      <c r="E674" s="378"/>
      <c r="F674" s="378"/>
      <c r="G674" s="378"/>
      <c r="H674" s="378"/>
      <c r="I674" s="378"/>
      <c r="J674" s="378"/>
      <c r="K674" s="378"/>
      <c r="L674" s="378"/>
      <c r="M674" s="378"/>
      <c r="N674" s="378"/>
      <c r="O674" s="378"/>
      <c r="P674" s="378"/>
      <c r="Q674" s="379"/>
    </row>
    <row r="675" spans="1:17" ht="24.75" customHeight="1" x14ac:dyDescent="0.3">
      <c r="A675" s="76" t="str">
        <f>'Matriz Nº1 Identificación'!A675</f>
        <v>Objetivo táctico</v>
      </c>
      <c r="B675" s="418" t="str">
        <f>'Matriz Nº1 Identificación'!B675</f>
        <v xml:space="preserve">75. </v>
      </c>
      <c r="C675" s="419"/>
      <c r="D675" s="419"/>
      <c r="E675" s="419"/>
      <c r="F675" s="419"/>
      <c r="G675" s="419"/>
      <c r="H675" s="419"/>
      <c r="I675" s="419"/>
      <c r="J675" s="419"/>
      <c r="K675" s="419"/>
      <c r="L675" s="419"/>
      <c r="M675" s="419"/>
      <c r="N675" s="419"/>
      <c r="O675" s="419"/>
      <c r="P675" s="419"/>
      <c r="Q675" s="420"/>
    </row>
    <row r="676" spans="1:17" ht="27.75" customHeight="1" x14ac:dyDescent="0.3">
      <c r="A676" s="21" t="str">
        <f>'Matriz Nº1 Identificación'!A676</f>
        <v>75. 1</v>
      </c>
      <c r="B676" s="21" t="str">
        <f>IF('Matriz Nº3 Evaluación'!J676="Administrar",'Matriz Nº3 Evaluación'!B676,"No administrar")</f>
        <v>No administrar</v>
      </c>
      <c r="C676" s="105"/>
      <c r="D676" s="101"/>
      <c r="E676" s="101"/>
      <c r="F676" s="4" t="str">
        <f>IFERROR(+IF((VLOOKUP(D676,'Tabla 2-3-4-5'!$B$10:$C$12,2,FALSE)*(VLOOKUP(E676,'Tabla 2-3-4-5'!$B$10:$C$12,2,FALSE)))&lt;3,"BAJO",IF((VLOOKUP(D676,'Tabla 2-3-4-5'!$B$10:$C$12,2,FALSE)*(VLOOKUP(E676,'Tabla 2-3-4-5'!$B$10:$C$12,2,FALSE)))&gt;5,"ALTO","MEDIO"))," ")</f>
        <v xml:space="preserve"> </v>
      </c>
      <c r="G676" s="105"/>
      <c r="H676" s="105"/>
      <c r="I676" s="105"/>
      <c r="J676" s="105"/>
      <c r="K676" s="105"/>
      <c r="L676" s="105"/>
      <c r="M676" s="105"/>
      <c r="N676" s="105"/>
      <c r="O676" s="104"/>
      <c r="P676" s="106"/>
      <c r="Q676" s="107"/>
    </row>
    <row r="677" spans="1:17" ht="31.5" customHeight="1" x14ac:dyDescent="0.3">
      <c r="A677" s="21" t="str">
        <f>'Matriz Nº1 Identificación'!A677</f>
        <v>75. 2</v>
      </c>
      <c r="B677" s="21" t="str">
        <f>IF('Matriz Nº3 Evaluación'!J677="Administrar",'Matriz Nº3 Evaluación'!B677,"No administrar")</f>
        <v>No administrar</v>
      </c>
      <c r="C677" s="105"/>
      <c r="D677" s="101"/>
      <c r="E677" s="101"/>
      <c r="F677" s="4" t="str">
        <f>IFERROR(+IF((VLOOKUP(D677,'Tabla 2-3-4-5'!$B$10:$C$12,2,FALSE)*(VLOOKUP(E677,'Tabla 2-3-4-5'!$B$10:$C$12,2,FALSE)))&lt;3,"BAJO",IF((VLOOKUP(D677,'Tabla 2-3-4-5'!$B$10:$C$12,2,FALSE)*(VLOOKUP(E677,'Tabla 2-3-4-5'!$B$10:$C$12,2,FALSE)))&gt;5,"ALTO","MEDIO"))," ")</f>
        <v xml:space="preserve"> </v>
      </c>
      <c r="G677" s="105"/>
      <c r="H677" s="105"/>
      <c r="I677" s="105"/>
      <c r="J677" s="105"/>
      <c r="K677" s="105"/>
      <c r="L677" s="105"/>
      <c r="M677" s="105"/>
      <c r="N677" s="105"/>
      <c r="O677" s="104"/>
      <c r="P677" s="106"/>
      <c r="Q677" s="107"/>
    </row>
    <row r="678" spans="1:17" ht="29.25" customHeight="1" x14ac:dyDescent="0.3">
      <c r="A678" s="21" t="str">
        <f>'Matriz Nº1 Identificación'!A678</f>
        <v>75. 3</v>
      </c>
      <c r="B678" s="21" t="str">
        <f>IF('Matriz Nº3 Evaluación'!J678="Administrar",'Matriz Nº3 Evaluación'!B678,"No administrar")</f>
        <v>No administrar</v>
      </c>
      <c r="C678" s="105"/>
      <c r="D678" s="101"/>
      <c r="E678" s="101"/>
      <c r="F678" s="4" t="str">
        <f>IFERROR(+IF((VLOOKUP(D678,'Tabla 2-3-4-5'!$B$10:$C$12,2,FALSE)*(VLOOKUP(E678,'Tabla 2-3-4-5'!$B$10:$C$12,2,FALSE)))&lt;3,"BAJO",IF((VLOOKUP(D678,'Tabla 2-3-4-5'!$B$10:$C$12,2,FALSE)*(VLOOKUP(E678,'Tabla 2-3-4-5'!$B$10:$C$12,2,FALSE)))&gt;5,"ALTO","MEDIO"))," ")</f>
        <v xml:space="preserve"> </v>
      </c>
      <c r="G678" s="105"/>
      <c r="H678" s="105"/>
      <c r="I678" s="105"/>
      <c r="J678" s="105"/>
      <c r="K678" s="105"/>
      <c r="L678" s="105"/>
      <c r="M678" s="105"/>
      <c r="N678" s="105"/>
      <c r="O678" s="104"/>
      <c r="P678" s="106"/>
      <c r="Q678" s="107"/>
    </row>
    <row r="679" spans="1:17" ht="35.25" customHeight="1" x14ac:dyDescent="0.3">
      <c r="A679" s="21" t="str">
        <f>'Matriz Nº1 Identificación'!A679</f>
        <v>75. 4</v>
      </c>
      <c r="B679" s="21" t="str">
        <f>IF('Matriz Nº3 Evaluación'!J679="Administrar",'Matriz Nº3 Evaluación'!B679,"No administrar")</f>
        <v>No administrar</v>
      </c>
      <c r="C679" s="105"/>
      <c r="D679" s="101"/>
      <c r="E679" s="101"/>
      <c r="F679" s="4" t="str">
        <f>IFERROR(+IF((VLOOKUP(D679,'Tabla 2-3-4-5'!$B$10:$C$12,2,FALSE)*(VLOOKUP(E679,'Tabla 2-3-4-5'!$B$10:$C$12,2,FALSE)))&lt;3,"BAJO",IF((VLOOKUP(D679,'Tabla 2-3-4-5'!$B$10:$C$12,2,FALSE)*(VLOOKUP(E679,'Tabla 2-3-4-5'!$B$10:$C$12,2,FALSE)))&gt;5,"ALTO","MEDIO"))," ")</f>
        <v xml:space="preserve"> </v>
      </c>
      <c r="G679" s="105"/>
      <c r="H679" s="105"/>
      <c r="I679" s="105"/>
      <c r="J679" s="105"/>
      <c r="K679" s="105"/>
      <c r="L679" s="105"/>
      <c r="M679" s="105"/>
      <c r="N679" s="105"/>
      <c r="O679" s="104"/>
      <c r="P679" s="106"/>
      <c r="Q679" s="107"/>
    </row>
    <row r="680" spans="1:17" ht="35.25" customHeight="1" x14ac:dyDescent="0.3">
      <c r="A680" s="21" t="str">
        <f>'Matriz Nº1 Identificación'!A680</f>
        <v>75. 5</v>
      </c>
      <c r="B680" s="21" t="str">
        <f>IF('Matriz Nº3 Evaluación'!J680="Administrar",'Matriz Nº3 Evaluación'!B680,"No administrar")</f>
        <v>No administrar</v>
      </c>
      <c r="C680" s="105"/>
      <c r="D680" s="101"/>
      <c r="E680" s="101"/>
      <c r="F680" s="4" t="str">
        <f>IFERROR(+IF((VLOOKUP(D680,'Tabla 2-3-4-5'!$B$10:$C$12,2,FALSE)*(VLOOKUP(E680,'Tabla 2-3-4-5'!$B$10:$C$12,2,FALSE)))&lt;3,"BAJO",IF((VLOOKUP(D680,'Tabla 2-3-4-5'!$B$10:$C$12,2,FALSE)*(VLOOKUP(E680,'Tabla 2-3-4-5'!$B$10:$C$12,2,FALSE)))&gt;5,"ALTO","MEDIO"))," ")</f>
        <v xml:space="preserve"> </v>
      </c>
      <c r="G680" s="105"/>
      <c r="H680" s="105"/>
      <c r="I680" s="105"/>
      <c r="J680" s="105"/>
      <c r="K680" s="105"/>
      <c r="L680" s="105"/>
      <c r="M680" s="105"/>
      <c r="N680" s="105"/>
      <c r="O680" s="104"/>
      <c r="P680" s="106"/>
      <c r="Q680" s="107"/>
    </row>
    <row r="681" spans="1:17" ht="35.25" customHeight="1" x14ac:dyDescent="0.3">
      <c r="A681" s="21" t="str">
        <f>'Matriz Nº1 Identificación'!A681</f>
        <v>75. 6</v>
      </c>
      <c r="B681" s="21" t="str">
        <f>IF('Matriz Nº3 Evaluación'!J681="Administrar",'Matriz Nº3 Evaluación'!B681,"No administrar")</f>
        <v>No administrar</v>
      </c>
      <c r="C681" s="105"/>
      <c r="D681" s="101"/>
      <c r="E681" s="101"/>
      <c r="F681" s="4" t="str">
        <f>IFERROR(+IF((VLOOKUP(D681,'Tabla 2-3-4-5'!$B$10:$C$12,2,FALSE)*(VLOOKUP(E681,'Tabla 2-3-4-5'!$B$10:$C$12,2,FALSE)))&lt;3,"BAJO",IF((VLOOKUP(D681,'Tabla 2-3-4-5'!$B$10:$C$12,2,FALSE)*(VLOOKUP(E681,'Tabla 2-3-4-5'!$B$10:$C$12,2,FALSE)))&gt;5,"ALTO","MEDIO"))," ")</f>
        <v xml:space="preserve"> </v>
      </c>
      <c r="G681" s="105"/>
      <c r="H681" s="105"/>
      <c r="I681" s="105"/>
      <c r="J681" s="105"/>
      <c r="K681" s="105"/>
      <c r="L681" s="105"/>
      <c r="M681" s="105"/>
      <c r="N681" s="105"/>
      <c r="O681" s="104"/>
      <c r="P681" s="106"/>
      <c r="Q681" s="107"/>
    </row>
    <row r="682" spans="1:17" ht="35.25" customHeight="1" thickBot="1" x14ac:dyDescent="0.35">
      <c r="A682" s="21" t="str">
        <f>'Matriz Nº1 Identificación'!A682</f>
        <v>75. 7</v>
      </c>
      <c r="B682" s="21" t="str">
        <f>IF('Matriz Nº3 Evaluación'!J682="Administrar",'Matriz Nº3 Evaluación'!B682,"No administrar")</f>
        <v>No administrar</v>
      </c>
      <c r="C682" s="105"/>
      <c r="D682" s="101"/>
      <c r="E682" s="101"/>
      <c r="F682" s="4" t="str">
        <f>IFERROR(+IF((VLOOKUP(D682,'Tabla 2-3-4-5'!$B$10:$C$12,2,FALSE)*(VLOOKUP(E682,'Tabla 2-3-4-5'!$B$10:$C$12,2,FALSE)))&lt;3,"BAJO",IF((VLOOKUP(D682,'Tabla 2-3-4-5'!$B$10:$C$12,2,FALSE)*(VLOOKUP(E682,'Tabla 2-3-4-5'!$B$10:$C$12,2,FALSE)))&gt;5,"ALTO","MEDIO"))," ")</f>
        <v xml:space="preserve"> </v>
      </c>
      <c r="G682" s="105"/>
      <c r="H682" s="105"/>
      <c r="I682" s="105"/>
      <c r="J682" s="105"/>
      <c r="K682" s="105"/>
      <c r="L682" s="105"/>
      <c r="M682" s="105"/>
      <c r="N682" s="105"/>
      <c r="O682" s="104"/>
      <c r="P682" s="106"/>
      <c r="Q682" s="107"/>
    </row>
    <row r="683" spans="1:17" ht="33" customHeight="1" thickBot="1" x14ac:dyDescent="0.35">
      <c r="A683" s="73" t="str">
        <f>'Matriz Nº1 Identificación'!A683</f>
        <v xml:space="preserve">Objetivo Estratégico: </v>
      </c>
      <c r="B683" s="377">
        <f>'Matriz Nº1 Identificación'!B683</f>
        <v>0</v>
      </c>
      <c r="C683" s="378"/>
      <c r="D683" s="378"/>
      <c r="E683" s="378"/>
      <c r="F683" s="378"/>
      <c r="G683" s="378"/>
      <c r="H683" s="378"/>
      <c r="I683" s="378"/>
      <c r="J683" s="378"/>
      <c r="K683" s="378"/>
      <c r="L683" s="378"/>
      <c r="M683" s="378"/>
      <c r="N683" s="378"/>
      <c r="O683" s="378"/>
      <c r="P683" s="378"/>
      <c r="Q683" s="379"/>
    </row>
    <row r="684" spans="1:17" ht="24.75" customHeight="1" x14ac:dyDescent="0.3">
      <c r="A684" s="76" t="str">
        <f>'Matriz Nº1 Identificación'!A684</f>
        <v>Objetivo táctico</v>
      </c>
      <c r="B684" s="418" t="str">
        <f>'Matriz Nº1 Identificación'!B684</f>
        <v xml:space="preserve">76. </v>
      </c>
      <c r="C684" s="419"/>
      <c r="D684" s="419"/>
      <c r="E684" s="419"/>
      <c r="F684" s="419"/>
      <c r="G684" s="419"/>
      <c r="H684" s="419"/>
      <c r="I684" s="419"/>
      <c r="J684" s="419"/>
      <c r="K684" s="419"/>
      <c r="L684" s="419"/>
      <c r="M684" s="419"/>
      <c r="N684" s="419"/>
      <c r="O684" s="419"/>
      <c r="P684" s="419"/>
      <c r="Q684" s="420"/>
    </row>
    <row r="685" spans="1:17" ht="27.75" customHeight="1" x14ac:dyDescent="0.3">
      <c r="A685" s="21" t="str">
        <f>'Matriz Nº1 Identificación'!A685</f>
        <v>76. 1</v>
      </c>
      <c r="B685" s="21" t="str">
        <f>IF('Matriz Nº3 Evaluación'!J685="Administrar",'Matriz Nº3 Evaluación'!B685,"No administrar")</f>
        <v>No administrar</v>
      </c>
      <c r="C685" s="105"/>
      <c r="D685" s="101"/>
      <c r="E685" s="101"/>
      <c r="F685" s="4" t="str">
        <f>IFERROR(+IF((VLOOKUP(D685,'Tabla 2-3-4-5'!$B$10:$C$12,2,FALSE)*(VLOOKUP(E685,'Tabla 2-3-4-5'!$B$10:$C$12,2,FALSE)))&lt;3,"BAJO",IF((VLOOKUP(D685,'Tabla 2-3-4-5'!$B$10:$C$12,2,FALSE)*(VLOOKUP(E685,'Tabla 2-3-4-5'!$B$10:$C$12,2,FALSE)))&gt;5,"ALTO","MEDIO"))," ")</f>
        <v xml:space="preserve"> </v>
      </c>
      <c r="G685" s="105"/>
      <c r="H685" s="105"/>
      <c r="I685" s="105"/>
      <c r="J685" s="105"/>
      <c r="K685" s="105"/>
      <c r="L685" s="105"/>
      <c r="M685" s="105"/>
      <c r="N685" s="105"/>
      <c r="O685" s="104"/>
      <c r="P685" s="106"/>
      <c r="Q685" s="107"/>
    </row>
    <row r="686" spans="1:17" ht="31.5" customHeight="1" x14ac:dyDescent="0.3">
      <c r="A686" s="21" t="str">
        <f>'Matriz Nº1 Identificación'!A686</f>
        <v>76. 2</v>
      </c>
      <c r="B686" s="21" t="str">
        <f>IF('Matriz Nº3 Evaluación'!J686="Administrar",'Matriz Nº3 Evaluación'!B686,"No administrar")</f>
        <v>No administrar</v>
      </c>
      <c r="C686" s="105"/>
      <c r="D686" s="101"/>
      <c r="E686" s="101"/>
      <c r="F686" s="4" t="str">
        <f>IFERROR(+IF((VLOOKUP(D686,'Tabla 2-3-4-5'!$B$10:$C$12,2,FALSE)*(VLOOKUP(E686,'Tabla 2-3-4-5'!$B$10:$C$12,2,FALSE)))&lt;3,"BAJO",IF((VLOOKUP(D686,'Tabla 2-3-4-5'!$B$10:$C$12,2,FALSE)*(VLOOKUP(E686,'Tabla 2-3-4-5'!$B$10:$C$12,2,FALSE)))&gt;5,"ALTO","MEDIO"))," ")</f>
        <v xml:space="preserve"> </v>
      </c>
      <c r="G686" s="105"/>
      <c r="H686" s="105"/>
      <c r="I686" s="105"/>
      <c r="J686" s="105"/>
      <c r="K686" s="105"/>
      <c r="L686" s="105"/>
      <c r="M686" s="105"/>
      <c r="N686" s="105"/>
      <c r="O686" s="104"/>
      <c r="P686" s="106"/>
      <c r="Q686" s="107"/>
    </row>
    <row r="687" spans="1:17" ht="29.25" customHeight="1" x14ac:dyDescent="0.3">
      <c r="A687" s="21" t="str">
        <f>'Matriz Nº1 Identificación'!A687</f>
        <v>76. 3</v>
      </c>
      <c r="B687" s="21" t="str">
        <f>IF('Matriz Nº3 Evaluación'!J687="Administrar",'Matriz Nº3 Evaluación'!B687,"No administrar")</f>
        <v>No administrar</v>
      </c>
      <c r="C687" s="105"/>
      <c r="D687" s="101"/>
      <c r="E687" s="101"/>
      <c r="F687" s="4" t="str">
        <f>IFERROR(+IF((VLOOKUP(D687,'Tabla 2-3-4-5'!$B$10:$C$12,2,FALSE)*(VLOOKUP(E687,'Tabla 2-3-4-5'!$B$10:$C$12,2,FALSE)))&lt;3,"BAJO",IF((VLOOKUP(D687,'Tabla 2-3-4-5'!$B$10:$C$12,2,FALSE)*(VLOOKUP(E687,'Tabla 2-3-4-5'!$B$10:$C$12,2,FALSE)))&gt;5,"ALTO","MEDIO"))," ")</f>
        <v xml:space="preserve"> </v>
      </c>
      <c r="G687" s="105"/>
      <c r="H687" s="105"/>
      <c r="I687" s="105"/>
      <c r="J687" s="105"/>
      <c r="K687" s="105"/>
      <c r="L687" s="105"/>
      <c r="M687" s="105"/>
      <c r="N687" s="105"/>
      <c r="O687" s="104"/>
      <c r="P687" s="106"/>
      <c r="Q687" s="107"/>
    </row>
    <row r="688" spans="1:17" ht="35.25" customHeight="1" x14ac:dyDescent="0.3">
      <c r="A688" s="21" t="str">
        <f>'Matriz Nº1 Identificación'!A688</f>
        <v>76. 4</v>
      </c>
      <c r="B688" s="21" t="str">
        <f>IF('Matriz Nº3 Evaluación'!J688="Administrar",'Matriz Nº3 Evaluación'!B688,"No administrar")</f>
        <v>No administrar</v>
      </c>
      <c r="C688" s="105"/>
      <c r="D688" s="101"/>
      <c r="E688" s="101"/>
      <c r="F688" s="4" t="str">
        <f>IFERROR(+IF((VLOOKUP(D688,'Tabla 2-3-4-5'!$B$10:$C$12,2,FALSE)*(VLOOKUP(E688,'Tabla 2-3-4-5'!$B$10:$C$12,2,FALSE)))&lt;3,"BAJO",IF((VLOOKUP(D688,'Tabla 2-3-4-5'!$B$10:$C$12,2,FALSE)*(VLOOKUP(E688,'Tabla 2-3-4-5'!$B$10:$C$12,2,FALSE)))&gt;5,"ALTO","MEDIO"))," ")</f>
        <v xml:space="preserve"> </v>
      </c>
      <c r="G688" s="105"/>
      <c r="H688" s="105"/>
      <c r="I688" s="105"/>
      <c r="J688" s="105"/>
      <c r="K688" s="105"/>
      <c r="L688" s="105"/>
      <c r="M688" s="105"/>
      <c r="N688" s="105"/>
      <c r="O688" s="104"/>
      <c r="P688" s="106"/>
      <c r="Q688" s="107"/>
    </row>
    <row r="689" spans="1:17" ht="35.25" customHeight="1" x14ac:dyDescent="0.3">
      <c r="A689" s="21" t="str">
        <f>'Matriz Nº1 Identificación'!A689</f>
        <v>76. 5</v>
      </c>
      <c r="B689" s="21" t="str">
        <f>IF('Matriz Nº3 Evaluación'!J689="Administrar",'Matriz Nº3 Evaluación'!B689,"No administrar")</f>
        <v>No administrar</v>
      </c>
      <c r="C689" s="105"/>
      <c r="D689" s="101"/>
      <c r="E689" s="101"/>
      <c r="F689" s="4" t="str">
        <f>IFERROR(+IF((VLOOKUP(D689,'Tabla 2-3-4-5'!$B$10:$C$12,2,FALSE)*(VLOOKUP(E689,'Tabla 2-3-4-5'!$B$10:$C$12,2,FALSE)))&lt;3,"BAJO",IF((VLOOKUP(D689,'Tabla 2-3-4-5'!$B$10:$C$12,2,FALSE)*(VLOOKUP(E689,'Tabla 2-3-4-5'!$B$10:$C$12,2,FALSE)))&gt;5,"ALTO","MEDIO"))," ")</f>
        <v xml:space="preserve"> </v>
      </c>
      <c r="G689" s="105"/>
      <c r="H689" s="105"/>
      <c r="I689" s="105"/>
      <c r="J689" s="105"/>
      <c r="K689" s="105"/>
      <c r="L689" s="105"/>
      <c r="M689" s="105"/>
      <c r="N689" s="105"/>
      <c r="O689" s="104"/>
      <c r="P689" s="106"/>
      <c r="Q689" s="107"/>
    </row>
    <row r="690" spans="1:17" ht="35.25" customHeight="1" x14ac:dyDescent="0.3">
      <c r="A690" s="21" t="str">
        <f>'Matriz Nº1 Identificación'!A690</f>
        <v>76. 6</v>
      </c>
      <c r="B690" s="21" t="str">
        <f>IF('Matriz Nº3 Evaluación'!J690="Administrar",'Matriz Nº3 Evaluación'!B690,"No administrar")</f>
        <v>No administrar</v>
      </c>
      <c r="C690" s="105"/>
      <c r="D690" s="101"/>
      <c r="E690" s="101"/>
      <c r="F690" s="4" t="str">
        <f>IFERROR(+IF((VLOOKUP(D690,'Tabla 2-3-4-5'!$B$10:$C$12,2,FALSE)*(VLOOKUP(E690,'Tabla 2-3-4-5'!$B$10:$C$12,2,FALSE)))&lt;3,"BAJO",IF((VLOOKUP(D690,'Tabla 2-3-4-5'!$B$10:$C$12,2,FALSE)*(VLOOKUP(E690,'Tabla 2-3-4-5'!$B$10:$C$12,2,FALSE)))&gt;5,"ALTO","MEDIO"))," ")</f>
        <v xml:space="preserve"> </v>
      </c>
      <c r="G690" s="105"/>
      <c r="H690" s="105"/>
      <c r="I690" s="105"/>
      <c r="J690" s="105"/>
      <c r="K690" s="105"/>
      <c r="L690" s="105"/>
      <c r="M690" s="105"/>
      <c r="N690" s="105"/>
      <c r="O690" s="104"/>
      <c r="P690" s="106"/>
      <c r="Q690" s="107"/>
    </row>
    <row r="691" spans="1:17" ht="35.25" customHeight="1" thickBot="1" x14ac:dyDescent="0.35">
      <c r="A691" s="21" t="str">
        <f>'Matriz Nº1 Identificación'!A691</f>
        <v>76. 7</v>
      </c>
      <c r="B691" s="21" t="str">
        <f>IF('Matriz Nº3 Evaluación'!J691="Administrar",'Matriz Nº3 Evaluación'!B691,"No administrar")</f>
        <v>No administrar</v>
      </c>
      <c r="C691" s="105"/>
      <c r="D691" s="101"/>
      <c r="E691" s="101"/>
      <c r="F691" s="4" t="str">
        <f>IFERROR(+IF((VLOOKUP(D691,'Tabla 2-3-4-5'!$B$10:$C$12,2,FALSE)*(VLOOKUP(E691,'Tabla 2-3-4-5'!$B$10:$C$12,2,FALSE)))&lt;3,"BAJO",IF((VLOOKUP(D691,'Tabla 2-3-4-5'!$B$10:$C$12,2,FALSE)*(VLOOKUP(E691,'Tabla 2-3-4-5'!$B$10:$C$12,2,FALSE)))&gt;5,"ALTO","MEDIO"))," ")</f>
        <v xml:space="preserve"> </v>
      </c>
      <c r="G691" s="105"/>
      <c r="H691" s="105"/>
      <c r="I691" s="105"/>
      <c r="J691" s="105"/>
      <c r="K691" s="105"/>
      <c r="L691" s="105"/>
      <c r="M691" s="105"/>
      <c r="N691" s="105"/>
      <c r="O691" s="104"/>
      <c r="P691" s="106"/>
      <c r="Q691" s="107"/>
    </row>
    <row r="692" spans="1:17" ht="33" customHeight="1" thickBot="1" x14ac:dyDescent="0.35">
      <c r="A692" s="73" t="str">
        <f>'Matriz Nº1 Identificación'!A692</f>
        <v xml:space="preserve">Objetivo Estratégico: </v>
      </c>
      <c r="B692" s="377">
        <f>'Matriz Nº1 Identificación'!B692</f>
        <v>0</v>
      </c>
      <c r="C692" s="378"/>
      <c r="D692" s="378"/>
      <c r="E692" s="378"/>
      <c r="F692" s="378"/>
      <c r="G692" s="378"/>
      <c r="H692" s="378"/>
      <c r="I692" s="378"/>
      <c r="J692" s="378"/>
      <c r="K692" s="378"/>
      <c r="L692" s="378"/>
      <c r="M692" s="378"/>
      <c r="N692" s="378"/>
      <c r="O692" s="378"/>
      <c r="P692" s="378"/>
      <c r="Q692" s="379"/>
    </row>
    <row r="693" spans="1:17" ht="24.75" customHeight="1" x14ac:dyDescent="0.3">
      <c r="A693" s="76" t="str">
        <f>'Matriz Nº1 Identificación'!A693</f>
        <v>Objetivo táctico</v>
      </c>
      <c r="B693" s="418" t="str">
        <f>'Matriz Nº1 Identificación'!B693</f>
        <v xml:space="preserve">77. </v>
      </c>
      <c r="C693" s="419"/>
      <c r="D693" s="419"/>
      <c r="E693" s="419"/>
      <c r="F693" s="419"/>
      <c r="G693" s="419"/>
      <c r="H693" s="419"/>
      <c r="I693" s="419"/>
      <c r="J693" s="419"/>
      <c r="K693" s="419"/>
      <c r="L693" s="419"/>
      <c r="M693" s="419"/>
      <c r="N693" s="419"/>
      <c r="O693" s="419"/>
      <c r="P693" s="419"/>
      <c r="Q693" s="420"/>
    </row>
    <row r="694" spans="1:17" ht="27.75" customHeight="1" x14ac:dyDescent="0.3">
      <c r="A694" s="21" t="str">
        <f>'Matriz Nº1 Identificación'!A694</f>
        <v>77. 1</v>
      </c>
      <c r="B694" s="21" t="str">
        <f>IF('Matriz Nº3 Evaluación'!J694="Administrar",'Matriz Nº3 Evaluación'!B694,"No administrar")</f>
        <v>No administrar</v>
      </c>
      <c r="C694" s="105"/>
      <c r="D694" s="101"/>
      <c r="E694" s="101"/>
      <c r="F694" s="4" t="str">
        <f>IFERROR(+IF((VLOOKUP(D694,'Tabla 2-3-4-5'!$B$10:$C$12,2,FALSE)*(VLOOKUP(E694,'Tabla 2-3-4-5'!$B$10:$C$12,2,FALSE)))&lt;3,"BAJO",IF((VLOOKUP(D694,'Tabla 2-3-4-5'!$B$10:$C$12,2,FALSE)*(VLOOKUP(E694,'Tabla 2-3-4-5'!$B$10:$C$12,2,FALSE)))&gt;5,"ALTO","MEDIO"))," ")</f>
        <v xml:space="preserve"> </v>
      </c>
      <c r="G694" s="105"/>
      <c r="H694" s="105"/>
      <c r="I694" s="105"/>
      <c r="J694" s="105"/>
      <c r="K694" s="105"/>
      <c r="L694" s="105"/>
      <c r="M694" s="105"/>
      <c r="N694" s="105"/>
      <c r="O694" s="104"/>
      <c r="P694" s="106"/>
      <c r="Q694" s="107"/>
    </row>
    <row r="695" spans="1:17" ht="31.5" customHeight="1" x14ac:dyDescent="0.3">
      <c r="A695" s="21" t="str">
        <f>'Matriz Nº1 Identificación'!A695</f>
        <v>77. 2</v>
      </c>
      <c r="B695" s="21" t="str">
        <f>IF('Matriz Nº3 Evaluación'!J695="Administrar",'Matriz Nº3 Evaluación'!B695,"No administrar")</f>
        <v>No administrar</v>
      </c>
      <c r="C695" s="105"/>
      <c r="D695" s="101"/>
      <c r="E695" s="101"/>
      <c r="F695" s="4" t="str">
        <f>IFERROR(+IF((VLOOKUP(D695,'Tabla 2-3-4-5'!$B$10:$C$12,2,FALSE)*(VLOOKUP(E695,'Tabla 2-3-4-5'!$B$10:$C$12,2,FALSE)))&lt;3,"BAJO",IF((VLOOKUP(D695,'Tabla 2-3-4-5'!$B$10:$C$12,2,FALSE)*(VLOOKUP(E695,'Tabla 2-3-4-5'!$B$10:$C$12,2,FALSE)))&gt;5,"ALTO","MEDIO"))," ")</f>
        <v xml:space="preserve"> </v>
      </c>
      <c r="G695" s="105"/>
      <c r="H695" s="105"/>
      <c r="I695" s="105"/>
      <c r="J695" s="105"/>
      <c r="K695" s="105"/>
      <c r="L695" s="105"/>
      <c r="M695" s="105"/>
      <c r="N695" s="105"/>
      <c r="O695" s="104"/>
      <c r="P695" s="106"/>
      <c r="Q695" s="107"/>
    </row>
    <row r="696" spans="1:17" ht="29.25" customHeight="1" x14ac:dyDescent="0.3">
      <c r="A696" s="21" t="str">
        <f>'Matriz Nº1 Identificación'!A696</f>
        <v>77. 3</v>
      </c>
      <c r="B696" s="21" t="str">
        <f>IF('Matriz Nº3 Evaluación'!J696="Administrar",'Matriz Nº3 Evaluación'!B696,"No administrar")</f>
        <v>No administrar</v>
      </c>
      <c r="C696" s="105"/>
      <c r="D696" s="101"/>
      <c r="E696" s="101"/>
      <c r="F696" s="4" t="str">
        <f>IFERROR(+IF((VLOOKUP(D696,'Tabla 2-3-4-5'!$B$10:$C$12,2,FALSE)*(VLOOKUP(E696,'Tabla 2-3-4-5'!$B$10:$C$12,2,FALSE)))&lt;3,"BAJO",IF((VLOOKUP(D696,'Tabla 2-3-4-5'!$B$10:$C$12,2,FALSE)*(VLOOKUP(E696,'Tabla 2-3-4-5'!$B$10:$C$12,2,FALSE)))&gt;5,"ALTO","MEDIO"))," ")</f>
        <v xml:space="preserve"> </v>
      </c>
      <c r="G696" s="105"/>
      <c r="H696" s="105"/>
      <c r="I696" s="105"/>
      <c r="J696" s="105"/>
      <c r="K696" s="105"/>
      <c r="L696" s="105"/>
      <c r="M696" s="105"/>
      <c r="N696" s="105"/>
      <c r="O696" s="104"/>
      <c r="P696" s="106"/>
      <c r="Q696" s="107"/>
    </row>
    <row r="697" spans="1:17" ht="35.25" customHeight="1" x14ac:dyDescent="0.3">
      <c r="A697" s="21" t="str">
        <f>'Matriz Nº1 Identificación'!A697</f>
        <v>77. 4</v>
      </c>
      <c r="B697" s="21" t="str">
        <f>IF('Matriz Nº3 Evaluación'!J697="Administrar",'Matriz Nº3 Evaluación'!B697,"No administrar")</f>
        <v>No administrar</v>
      </c>
      <c r="C697" s="105"/>
      <c r="D697" s="101"/>
      <c r="E697" s="101"/>
      <c r="F697" s="4" t="str">
        <f>IFERROR(+IF((VLOOKUP(D697,'Tabla 2-3-4-5'!$B$10:$C$12,2,FALSE)*(VLOOKUP(E697,'Tabla 2-3-4-5'!$B$10:$C$12,2,FALSE)))&lt;3,"BAJO",IF((VLOOKUP(D697,'Tabla 2-3-4-5'!$B$10:$C$12,2,FALSE)*(VLOOKUP(E697,'Tabla 2-3-4-5'!$B$10:$C$12,2,FALSE)))&gt;5,"ALTO","MEDIO"))," ")</f>
        <v xml:space="preserve"> </v>
      </c>
      <c r="G697" s="105"/>
      <c r="H697" s="105"/>
      <c r="I697" s="105"/>
      <c r="J697" s="105"/>
      <c r="K697" s="105"/>
      <c r="L697" s="105"/>
      <c r="M697" s="105"/>
      <c r="N697" s="105"/>
      <c r="O697" s="104"/>
      <c r="P697" s="106"/>
      <c r="Q697" s="107"/>
    </row>
    <row r="698" spans="1:17" ht="35.25" customHeight="1" x14ac:dyDescent="0.3">
      <c r="A698" s="21" t="str">
        <f>'Matriz Nº1 Identificación'!A698</f>
        <v>77. 5</v>
      </c>
      <c r="B698" s="21" t="str">
        <f>IF('Matriz Nº3 Evaluación'!J698="Administrar",'Matriz Nº3 Evaluación'!B698,"No administrar")</f>
        <v>No administrar</v>
      </c>
      <c r="C698" s="105"/>
      <c r="D698" s="101"/>
      <c r="E698" s="101"/>
      <c r="F698" s="4" t="str">
        <f>IFERROR(+IF((VLOOKUP(D698,'Tabla 2-3-4-5'!$B$10:$C$12,2,FALSE)*(VLOOKUP(E698,'Tabla 2-3-4-5'!$B$10:$C$12,2,FALSE)))&lt;3,"BAJO",IF((VLOOKUP(D698,'Tabla 2-3-4-5'!$B$10:$C$12,2,FALSE)*(VLOOKUP(E698,'Tabla 2-3-4-5'!$B$10:$C$12,2,FALSE)))&gt;5,"ALTO","MEDIO"))," ")</f>
        <v xml:space="preserve"> </v>
      </c>
      <c r="G698" s="105"/>
      <c r="H698" s="105"/>
      <c r="I698" s="105"/>
      <c r="J698" s="105"/>
      <c r="K698" s="105"/>
      <c r="L698" s="105"/>
      <c r="M698" s="105"/>
      <c r="N698" s="105"/>
      <c r="O698" s="104"/>
      <c r="P698" s="106"/>
      <c r="Q698" s="107"/>
    </row>
    <row r="699" spans="1:17" ht="35.25" customHeight="1" x14ac:dyDescent="0.3">
      <c r="A699" s="21" t="str">
        <f>'Matriz Nº1 Identificación'!A699</f>
        <v>77. 6</v>
      </c>
      <c r="B699" s="21" t="str">
        <f>IF('Matriz Nº3 Evaluación'!J699="Administrar",'Matriz Nº3 Evaluación'!B699,"No administrar")</f>
        <v>No administrar</v>
      </c>
      <c r="C699" s="105"/>
      <c r="D699" s="101"/>
      <c r="E699" s="101"/>
      <c r="F699" s="4" t="str">
        <f>IFERROR(+IF((VLOOKUP(D699,'Tabla 2-3-4-5'!$B$10:$C$12,2,FALSE)*(VLOOKUP(E699,'Tabla 2-3-4-5'!$B$10:$C$12,2,FALSE)))&lt;3,"BAJO",IF((VLOOKUP(D699,'Tabla 2-3-4-5'!$B$10:$C$12,2,FALSE)*(VLOOKUP(E699,'Tabla 2-3-4-5'!$B$10:$C$12,2,FALSE)))&gt;5,"ALTO","MEDIO"))," ")</f>
        <v xml:space="preserve"> </v>
      </c>
      <c r="G699" s="105"/>
      <c r="H699" s="105"/>
      <c r="I699" s="105"/>
      <c r="J699" s="105"/>
      <c r="K699" s="105"/>
      <c r="L699" s="105"/>
      <c r="M699" s="105"/>
      <c r="N699" s="105"/>
      <c r="O699" s="104"/>
      <c r="P699" s="106"/>
      <c r="Q699" s="107"/>
    </row>
    <row r="700" spans="1:17" ht="35.25" customHeight="1" thickBot="1" x14ac:dyDescent="0.35">
      <c r="A700" s="21" t="str">
        <f>'Matriz Nº1 Identificación'!A700</f>
        <v>77. 7</v>
      </c>
      <c r="B700" s="21" t="str">
        <f>IF('Matriz Nº3 Evaluación'!J700="Administrar",'Matriz Nº3 Evaluación'!B700,"No administrar")</f>
        <v>No administrar</v>
      </c>
      <c r="C700" s="105"/>
      <c r="D700" s="101"/>
      <c r="E700" s="101"/>
      <c r="F700" s="4" t="str">
        <f>IFERROR(+IF((VLOOKUP(D700,'Tabla 2-3-4-5'!$B$10:$C$12,2,FALSE)*(VLOOKUP(E700,'Tabla 2-3-4-5'!$B$10:$C$12,2,FALSE)))&lt;3,"BAJO",IF((VLOOKUP(D700,'Tabla 2-3-4-5'!$B$10:$C$12,2,FALSE)*(VLOOKUP(E700,'Tabla 2-3-4-5'!$B$10:$C$12,2,FALSE)))&gt;5,"ALTO","MEDIO"))," ")</f>
        <v xml:space="preserve"> </v>
      </c>
      <c r="G700" s="105"/>
      <c r="H700" s="105"/>
      <c r="I700" s="105"/>
      <c r="J700" s="105"/>
      <c r="K700" s="105"/>
      <c r="L700" s="105"/>
      <c r="M700" s="105"/>
      <c r="N700" s="105"/>
      <c r="O700" s="104"/>
      <c r="P700" s="106"/>
      <c r="Q700" s="107"/>
    </row>
    <row r="701" spans="1:17" ht="33" customHeight="1" thickBot="1" x14ac:dyDescent="0.35">
      <c r="A701" s="73" t="str">
        <f>'Matriz Nº1 Identificación'!A701</f>
        <v xml:space="preserve">Objetivo Estratégico: </v>
      </c>
      <c r="B701" s="377">
        <f>'Matriz Nº1 Identificación'!B701</f>
        <v>0</v>
      </c>
      <c r="C701" s="378"/>
      <c r="D701" s="378"/>
      <c r="E701" s="378"/>
      <c r="F701" s="378"/>
      <c r="G701" s="378"/>
      <c r="H701" s="378"/>
      <c r="I701" s="378"/>
      <c r="J701" s="378"/>
      <c r="K701" s="378"/>
      <c r="L701" s="378"/>
      <c r="M701" s="378"/>
      <c r="N701" s="378"/>
      <c r="O701" s="378"/>
      <c r="P701" s="378"/>
      <c r="Q701" s="379"/>
    </row>
    <row r="702" spans="1:17" ht="24.75" customHeight="1" x14ac:dyDescent="0.3">
      <c r="A702" s="76" t="str">
        <f>'Matriz Nº1 Identificación'!A702</f>
        <v>Objetivo táctico</v>
      </c>
      <c r="B702" s="418" t="str">
        <f>'Matriz Nº1 Identificación'!B702</f>
        <v xml:space="preserve">78. </v>
      </c>
      <c r="C702" s="419"/>
      <c r="D702" s="419"/>
      <c r="E702" s="419"/>
      <c r="F702" s="419"/>
      <c r="G702" s="419"/>
      <c r="H702" s="419"/>
      <c r="I702" s="419"/>
      <c r="J702" s="419"/>
      <c r="K702" s="419"/>
      <c r="L702" s="419"/>
      <c r="M702" s="419"/>
      <c r="N702" s="419"/>
      <c r="O702" s="419"/>
      <c r="P702" s="419"/>
      <c r="Q702" s="420"/>
    </row>
    <row r="703" spans="1:17" ht="27.75" customHeight="1" x14ac:dyDescent="0.3">
      <c r="A703" s="21" t="str">
        <f>'Matriz Nº1 Identificación'!A703</f>
        <v>78. 1</v>
      </c>
      <c r="B703" s="21" t="str">
        <f>IF('Matriz Nº3 Evaluación'!J703="Administrar",'Matriz Nº3 Evaluación'!B703,"No administrar")</f>
        <v>No administrar</v>
      </c>
      <c r="C703" s="105"/>
      <c r="D703" s="101"/>
      <c r="E703" s="101"/>
      <c r="F703" s="4" t="str">
        <f>IFERROR(+IF((VLOOKUP(D703,'Tabla 2-3-4-5'!$B$10:$C$12,2,FALSE)*(VLOOKUP(E703,'Tabla 2-3-4-5'!$B$10:$C$12,2,FALSE)))&lt;3,"BAJO",IF((VLOOKUP(D703,'Tabla 2-3-4-5'!$B$10:$C$12,2,FALSE)*(VLOOKUP(E703,'Tabla 2-3-4-5'!$B$10:$C$12,2,FALSE)))&gt;5,"ALTO","MEDIO"))," ")</f>
        <v xml:space="preserve"> </v>
      </c>
      <c r="G703" s="105"/>
      <c r="H703" s="105"/>
      <c r="I703" s="105"/>
      <c r="J703" s="105"/>
      <c r="K703" s="105"/>
      <c r="L703" s="105"/>
      <c r="M703" s="105"/>
      <c r="N703" s="105"/>
      <c r="O703" s="104"/>
      <c r="P703" s="106"/>
      <c r="Q703" s="107"/>
    </row>
    <row r="704" spans="1:17" ht="31.5" customHeight="1" x14ac:dyDescent="0.3">
      <c r="A704" s="21" t="str">
        <f>'Matriz Nº1 Identificación'!A704</f>
        <v>78. 2</v>
      </c>
      <c r="B704" s="21" t="str">
        <f>IF('Matriz Nº3 Evaluación'!J704="Administrar",'Matriz Nº3 Evaluación'!B704,"No administrar")</f>
        <v>No administrar</v>
      </c>
      <c r="C704" s="105"/>
      <c r="D704" s="101"/>
      <c r="E704" s="101"/>
      <c r="F704" s="4" t="str">
        <f>IFERROR(+IF((VLOOKUP(D704,'Tabla 2-3-4-5'!$B$10:$C$12,2,FALSE)*(VLOOKUP(E704,'Tabla 2-3-4-5'!$B$10:$C$12,2,FALSE)))&lt;3,"BAJO",IF((VLOOKUP(D704,'Tabla 2-3-4-5'!$B$10:$C$12,2,FALSE)*(VLOOKUP(E704,'Tabla 2-3-4-5'!$B$10:$C$12,2,FALSE)))&gt;5,"ALTO","MEDIO"))," ")</f>
        <v xml:space="preserve"> </v>
      </c>
      <c r="G704" s="105"/>
      <c r="H704" s="105"/>
      <c r="I704" s="105"/>
      <c r="J704" s="105"/>
      <c r="K704" s="105"/>
      <c r="L704" s="105"/>
      <c r="M704" s="105"/>
      <c r="N704" s="105"/>
      <c r="O704" s="104"/>
      <c r="P704" s="106"/>
      <c r="Q704" s="107"/>
    </row>
    <row r="705" spans="1:17" ht="29.25" customHeight="1" x14ac:dyDescent="0.3">
      <c r="A705" s="21" t="str">
        <f>'Matriz Nº1 Identificación'!A705</f>
        <v>78. 3</v>
      </c>
      <c r="B705" s="21" t="str">
        <f>IF('Matriz Nº3 Evaluación'!J705="Administrar",'Matriz Nº3 Evaluación'!B705,"No administrar")</f>
        <v>No administrar</v>
      </c>
      <c r="C705" s="105"/>
      <c r="D705" s="101"/>
      <c r="E705" s="101"/>
      <c r="F705" s="4" t="str">
        <f>IFERROR(+IF((VLOOKUP(D705,'Tabla 2-3-4-5'!$B$10:$C$12,2,FALSE)*(VLOOKUP(E705,'Tabla 2-3-4-5'!$B$10:$C$12,2,FALSE)))&lt;3,"BAJO",IF((VLOOKUP(D705,'Tabla 2-3-4-5'!$B$10:$C$12,2,FALSE)*(VLOOKUP(E705,'Tabla 2-3-4-5'!$B$10:$C$12,2,FALSE)))&gt;5,"ALTO","MEDIO"))," ")</f>
        <v xml:space="preserve"> </v>
      </c>
      <c r="G705" s="105"/>
      <c r="H705" s="105"/>
      <c r="I705" s="105"/>
      <c r="J705" s="105"/>
      <c r="K705" s="105"/>
      <c r="L705" s="105"/>
      <c r="M705" s="105"/>
      <c r="N705" s="105"/>
      <c r="O705" s="104"/>
      <c r="P705" s="106"/>
      <c r="Q705" s="107"/>
    </row>
    <row r="706" spans="1:17" ht="35.25" customHeight="1" x14ac:dyDescent="0.3">
      <c r="A706" s="21" t="str">
        <f>'Matriz Nº1 Identificación'!A706</f>
        <v>78. 4</v>
      </c>
      <c r="B706" s="21" t="str">
        <f>IF('Matriz Nº3 Evaluación'!J706="Administrar",'Matriz Nº3 Evaluación'!B706,"No administrar")</f>
        <v>No administrar</v>
      </c>
      <c r="C706" s="105"/>
      <c r="D706" s="101"/>
      <c r="E706" s="101"/>
      <c r="F706" s="4" t="str">
        <f>IFERROR(+IF((VLOOKUP(D706,'Tabla 2-3-4-5'!$B$10:$C$12,2,FALSE)*(VLOOKUP(E706,'Tabla 2-3-4-5'!$B$10:$C$12,2,FALSE)))&lt;3,"BAJO",IF((VLOOKUP(D706,'Tabla 2-3-4-5'!$B$10:$C$12,2,FALSE)*(VLOOKUP(E706,'Tabla 2-3-4-5'!$B$10:$C$12,2,FALSE)))&gt;5,"ALTO","MEDIO"))," ")</f>
        <v xml:space="preserve"> </v>
      </c>
      <c r="G706" s="105"/>
      <c r="H706" s="105"/>
      <c r="I706" s="105"/>
      <c r="J706" s="105"/>
      <c r="K706" s="105"/>
      <c r="L706" s="105"/>
      <c r="M706" s="105"/>
      <c r="N706" s="105"/>
      <c r="O706" s="104"/>
      <c r="P706" s="106"/>
      <c r="Q706" s="107"/>
    </row>
    <row r="707" spans="1:17" ht="35.25" customHeight="1" x14ac:dyDescent="0.3">
      <c r="A707" s="21" t="str">
        <f>'Matriz Nº1 Identificación'!A707</f>
        <v>78. 5</v>
      </c>
      <c r="B707" s="21" t="str">
        <f>IF('Matriz Nº3 Evaluación'!J707="Administrar",'Matriz Nº3 Evaluación'!B707,"No administrar")</f>
        <v>No administrar</v>
      </c>
      <c r="C707" s="105"/>
      <c r="D707" s="101"/>
      <c r="E707" s="101"/>
      <c r="F707" s="4" t="str">
        <f>IFERROR(+IF((VLOOKUP(D707,'Tabla 2-3-4-5'!$B$10:$C$12,2,FALSE)*(VLOOKUP(E707,'Tabla 2-3-4-5'!$B$10:$C$12,2,FALSE)))&lt;3,"BAJO",IF((VLOOKUP(D707,'Tabla 2-3-4-5'!$B$10:$C$12,2,FALSE)*(VLOOKUP(E707,'Tabla 2-3-4-5'!$B$10:$C$12,2,FALSE)))&gt;5,"ALTO","MEDIO"))," ")</f>
        <v xml:space="preserve"> </v>
      </c>
      <c r="G707" s="105"/>
      <c r="H707" s="105"/>
      <c r="I707" s="105"/>
      <c r="J707" s="105"/>
      <c r="K707" s="105"/>
      <c r="L707" s="105"/>
      <c r="M707" s="105"/>
      <c r="N707" s="105"/>
      <c r="O707" s="104"/>
      <c r="P707" s="106"/>
      <c r="Q707" s="107"/>
    </row>
    <row r="708" spans="1:17" ht="35.25" customHeight="1" x14ac:dyDescent="0.3">
      <c r="A708" s="21" t="str">
        <f>'Matriz Nº1 Identificación'!A708</f>
        <v>78. 6</v>
      </c>
      <c r="B708" s="21" t="str">
        <f>IF('Matriz Nº3 Evaluación'!J708="Administrar",'Matriz Nº3 Evaluación'!B708,"No administrar")</f>
        <v>No administrar</v>
      </c>
      <c r="C708" s="105"/>
      <c r="D708" s="101"/>
      <c r="E708" s="101"/>
      <c r="F708" s="4" t="str">
        <f>IFERROR(+IF((VLOOKUP(D708,'Tabla 2-3-4-5'!$B$10:$C$12,2,FALSE)*(VLOOKUP(E708,'Tabla 2-3-4-5'!$B$10:$C$12,2,FALSE)))&lt;3,"BAJO",IF((VLOOKUP(D708,'Tabla 2-3-4-5'!$B$10:$C$12,2,FALSE)*(VLOOKUP(E708,'Tabla 2-3-4-5'!$B$10:$C$12,2,FALSE)))&gt;5,"ALTO","MEDIO"))," ")</f>
        <v xml:space="preserve"> </v>
      </c>
      <c r="G708" s="105"/>
      <c r="H708" s="105"/>
      <c r="I708" s="105"/>
      <c r="J708" s="105"/>
      <c r="K708" s="105"/>
      <c r="L708" s="105"/>
      <c r="M708" s="105"/>
      <c r="N708" s="105"/>
      <c r="O708" s="104"/>
      <c r="P708" s="106"/>
      <c r="Q708" s="107"/>
    </row>
    <row r="709" spans="1:17" ht="35.25" customHeight="1" thickBot="1" x14ac:dyDescent="0.35">
      <c r="A709" s="21" t="str">
        <f>'Matriz Nº1 Identificación'!A709</f>
        <v>78. 7</v>
      </c>
      <c r="B709" s="21" t="str">
        <f>IF('Matriz Nº3 Evaluación'!J709="Administrar",'Matriz Nº3 Evaluación'!B709,"No administrar")</f>
        <v>No administrar</v>
      </c>
      <c r="C709" s="105"/>
      <c r="D709" s="101"/>
      <c r="E709" s="101"/>
      <c r="F709" s="4" t="str">
        <f>IFERROR(+IF((VLOOKUP(D709,'Tabla 2-3-4-5'!$B$10:$C$12,2,FALSE)*(VLOOKUP(E709,'Tabla 2-3-4-5'!$B$10:$C$12,2,FALSE)))&lt;3,"BAJO",IF((VLOOKUP(D709,'Tabla 2-3-4-5'!$B$10:$C$12,2,FALSE)*(VLOOKUP(E709,'Tabla 2-3-4-5'!$B$10:$C$12,2,FALSE)))&gt;5,"ALTO","MEDIO"))," ")</f>
        <v xml:space="preserve"> </v>
      </c>
      <c r="G709" s="105"/>
      <c r="H709" s="105"/>
      <c r="I709" s="105"/>
      <c r="J709" s="105"/>
      <c r="K709" s="105"/>
      <c r="L709" s="105"/>
      <c r="M709" s="105"/>
      <c r="N709" s="105"/>
      <c r="O709" s="104"/>
      <c r="P709" s="106"/>
      <c r="Q709" s="107"/>
    </row>
    <row r="710" spans="1:17" ht="33" customHeight="1" thickBot="1" x14ac:dyDescent="0.35">
      <c r="A710" s="73" t="str">
        <f>'Matriz Nº1 Identificación'!A710</f>
        <v xml:space="preserve">Objetivo Estratégico: </v>
      </c>
      <c r="B710" s="377">
        <f>'Matriz Nº1 Identificación'!B710</f>
        <v>0</v>
      </c>
      <c r="C710" s="378"/>
      <c r="D710" s="378"/>
      <c r="E710" s="378"/>
      <c r="F710" s="378"/>
      <c r="G710" s="378"/>
      <c r="H710" s="378"/>
      <c r="I710" s="378"/>
      <c r="J710" s="378"/>
      <c r="K710" s="378"/>
      <c r="L710" s="378"/>
      <c r="M710" s="378"/>
      <c r="N710" s="378"/>
      <c r="O710" s="378"/>
      <c r="P710" s="378"/>
      <c r="Q710" s="379"/>
    </row>
    <row r="711" spans="1:17" ht="24.75" customHeight="1" x14ac:dyDescent="0.3">
      <c r="A711" s="76" t="str">
        <f>'Matriz Nº1 Identificación'!A711</f>
        <v>Objetivo táctico</v>
      </c>
      <c r="B711" s="418" t="str">
        <f>'Matriz Nº1 Identificación'!B711</f>
        <v xml:space="preserve">79. </v>
      </c>
      <c r="C711" s="419"/>
      <c r="D711" s="419"/>
      <c r="E711" s="419"/>
      <c r="F711" s="419"/>
      <c r="G711" s="419"/>
      <c r="H711" s="419"/>
      <c r="I711" s="419"/>
      <c r="J711" s="419"/>
      <c r="K711" s="419"/>
      <c r="L711" s="419"/>
      <c r="M711" s="419"/>
      <c r="N711" s="419"/>
      <c r="O711" s="419"/>
      <c r="P711" s="419"/>
      <c r="Q711" s="420"/>
    </row>
    <row r="712" spans="1:17" ht="27.75" customHeight="1" x14ac:dyDescent="0.3">
      <c r="A712" s="21" t="str">
        <f>'Matriz Nº1 Identificación'!A712</f>
        <v>79. 1</v>
      </c>
      <c r="B712" s="21" t="str">
        <f>IF('Matriz Nº3 Evaluación'!J712="Administrar",'Matriz Nº3 Evaluación'!B712,"No administrar")</f>
        <v>No administrar</v>
      </c>
      <c r="C712" s="105"/>
      <c r="D712" s="101"/>
      <c r="E712" s="101"/>
      <c r="F712" s="4" t="str">
        <f>IFERROR(+IF((VLOOKUP(D712,'Tabla 2-3-4-5'!$B$10:$C$12,2,FALSE)*(VLOOKUP(E712,'Tabla 2-3-4-5'!$B$10:$C$12,2,FALSE)))&lt;3,"BAJO",IF((VLOOKUP(D712,'Tabla 2-3-4-5'!$B$10:$C$12,2,FALSE)*(VLOOKUP(E712,'Tabla 2-3-4-5'!$B$10:$C$12,2,FALSE)))&gt;5,"ALTO","MEDIO"))," ")</f>
        <v xml:space="preserve"> </v>
      </c>
      <c r="G712" s="105"/>
      <c r="H712" s="105"/>
      <c r="I712" s="105"/>
      <c r="J712" s="105"/>
      <c r="K712" s="105"/>
      <c r="L712" s="105"/>
      <c r="M712" s="105"/>
      <c r="N712" s="105"/>
      <c r="O712" s="104"/>
      <c r="P712" s="106"/>
      <c r="Q712" s="107"/>
    </row>
    <row r="713" spans="1:17" ht="31.5" customHeight="1" x14ac:dyDescent="0.3">
      <c r="A713" s="21" t="str">
        <f>'Matriz Nº1 Identificación'!A713</f>
        <v>79. 2</v>
      </c>
      <c r="B713" s="21" t="str">
        <f>IF('Matriz Nº3 Evaluación'!J713="Administrar",'Matriz Nº3 Evaluación'!B713,"No administrar")</f>
        <v>No administrar</v>
      </c>
      <c r="C713" s="105"/>
      <c r="D713" s="101"/>
      <c r="E713" s="101"/>
      <c r="F713" s="4" t="str">
        <f>IFERROR(+IF((VLOOKUP(D713,'Tabla 2-3-4-5'!$B$10:$C$12,2,FALSE)*(VLOOKUP(E713,'Tabla 2-3-4-5'!$B$10:$C$12,2,FALSE)))&lt;3,"BAJO",IF((VLOOKUP(D713,'Tabla 2-3-4-5'!$B$10:$C$12,2,FALSE)*(VLOOKUP(E713,'Tabla 2-3-4-5'!$B$10:$C$12,2,FALSE)))&gt;5,"ALTO","MEDIO"))," ")</f>
        <v xml:space="preserve"> </v>
      </c>
      <c r="G713" s="105"/>
      <c r="H713" s="105"/>
      <c r="I713" s="105"/>
      <c r="J713" s="105"/>
      <c r="K713" s="105"/>
      <c r="L713" s="105"/>
      <c r="M713" s="105"/>
      <c r="N713" s="105"/>
      <c r="O713" s="104"/>
      <c r="P713" s="106"/>
      <c r="Q713" s="107"/>
    </row>
    <row r="714" spans="1:17" ht="29.25" customHeight="1" x14ac:dyDescent="0.3">
      <c r="A714" s="21" t="str">
        <f>'Matriz Nº1 Identificación'!A714</f>
        <v>79. 3</v>
      </c>
      <c r="B714" s="21" t="str">
        <f>IF('Matriz Nº3 Evaluación'!J714="Administrar",'Matriz Nº3 Evaluación'!B714,"No administrar")</f>
        <v>No administrar</v>
      </c>
      <c r="C714" s="105"/>
      <c r="D714" s="101"/>
      <c r="E714" s="101"/>
      <c r="F714" s="4" t="str">
        <f>IFERROR(+IF((VLOOKUP(D714,'Tabla 2-3-4-5'!$B$10:$C$12,2,FALSE)*(VLOOKUP(E714,'Tabla 2-3-4-5'!$B$10:$C$12,2,FALSE)))&lt;3,"BAJO",IF((VLOOKUP(D714,'Tabla 2-3-4-5'!$B$10:$C$12,2,FALSE)*(VLOOKUP(E714,'Tabla 2-3-4-5'!$B$10:$C$12,2,FALSE)))&gt;5,"ALTO","MEDIO"))," ")</f>
        <v xml:space="preserve"> </v>
      </c>
      <c r="G714" s="105"/>
      <c r="H714" s="105"/>
      <c r="I714" s="105"/>
      <c r="J714" s="105"/>
      <c r="K714" s="105"/>
      <c r="L714" s="105"/>
      <c r="M714" s="105"/>
      <c r="N714" s="105"/>
      <c r="O714" s="104"/>
      <c r="P714" s="106"/>
      <c r="Q714" s="107"/>
    </row>
    <row r="715" spans="1:17" ht="35.25" customHeight="1" x14ac:dyDescent="0.3">
      <c r="A715" s="21" t="str">
        <f>'Matriz Nº1 Identificación'!A715</f>
        <v>79. 4</v>
      </c>
      <c r="B715" s="21" t="str">
        <f>IF('Matriz Nº3 Evaluación'!J715="Administrar",'Matriz Nº3 Evaluación'!B715,"No administrar")</f>
        <v>No administrar</v>
      </c>
      <c r="C715" s="105"/>
      <c r="D715" s="101"/>
      <c r="E715" s="101"/>
      <c r="F715" s="4" t="str">
        <f>IFERROR(+IF((VLOOKUP(D715,'Tabla 2-3-4-5'!$B$10:$C$12,2,FALSE)*(VLOOKUP(E715,'Tabla 2-3-4-5'!$B$10:$C$12,2,FALSE)))&lt;3,"BAJO",IF((VLOOKUP(D715,'Tabla 2-3-4-5'!$B$10:$C$12,2,FALSE)*(VLOOKUP(E715,'Tabla 2-3-4-5'!$B$10:$C$12,2,FALSE)))&gt;5,"ALTO","MEDIO"))," ")</f>
        <v xml:space="preserve"> </v>
      </c>
      <c r="G715" s="105"/>
      <c r="H715" s="105"/>
      <c r="I715" s="105"/>
      <c r="J715" s="105"/>
      <c r="K715" s="105"/>
      <c r="L715" s="105"/>
      <c r="M715" s="105"/>
      <c r="N715" s="105"/>
      <c r="O715" s="104"/>
      <c r="P715" s="106"/>
      <c r="Q715" s="107"/>
    </row>
    <row r="716" spans="1:17" ht="35.25" customHeight="1" x14ac:dyDescent="0.3">
      <c r="A716" s="21" t="str">
        <f>'Matriz Nº1 Identificación'!A716</f>
        <v>79. 5</v>
      </c>
      <c r="B716" s="21" t="str">
        <f>IF('Matriz Nº3 Evaluación'!J716="Administrar",'Matriz Nº3 Evaluación'!B716,"No administrar")</f>
        <v>No administrar</v>
      </c>
      <c r="C716" s="105"/>
      <c r="D716" s="101"/>
      <c r="E716" s="101"/>
      <c r="F716" s="4" t="str">
        <f>IFERROR(+IF((VLOOKUP(D716,'Tabla 2-3-4-5'!$B$10:$C$12,2,FALSE)*(VLOOKUP(E716,'Tabla 2-3-4-5'!$B$10:$C$12,2,FALSE)))&lt;3,"BAJO",IF((VLOOKUP(D716,'Tabla 2-3-4-5'!$B$10:$C$12,2,FALSE)*(VLOOKUP(E716,'Tabla 2-3-4-5'!$B$10:$C$12,2,FALSE)))&gt;5,"ALTO","MEDIO"))," ")</f>
        <v xml:space="preserve"> </v>
      </c>
      <c r="G716" s="105"/>
      <c r="H716" s="105"/>
      <c r="I716" s="105"/>
      <c r="J716" s="105"/>
      <c r="K716" s="105"/>
      <c r="L716" s="105"/>
      <c r="M716" s="105"/>
      <c r="N716" s="105"/>
      <c r="O716" s="104"/>
      <c r="P716" s="106"/>
      <c r="Q716" s="107"/>
    </row>
    <row r="717" spans="1:17" ht="35.25" customHeight="1" x14ac:dyDescent="0.3">
      <c r="A717" s="21" t="str">
        <f>'Matriz Nº1 Identificación'!A717</f>
        <v>79. 6</v>
      </c>
      <c r="B717" s="21" t="str">
        <f>IF('Matriz Nº3 Evaluación'!J717="Administrar",'Matriz Nº3 Evaluación'!B717,"No administrar")</f>
        <v>No administrar</v>
      </c>
      <c r="C717" s="105"/>
      <c r="D717" s="101"/>
      <c r="E717" s="101"/>
      <c r="F717" s="4" t="str">
        <f>IFERROR(+IF((VLOOKUP(D717,'Tabla 2-3-4-5'!$B$10:$C$12,2,FALSE)*(VLOOKUP(E717,'Tabla 2-3-4-5'!$B$10:$C$12,2,FALSE)))&lt;3,"BAJO",IF((VLOOKUP(D717,'Tabla 2-3-4-5'!$B$10:$C$12,2,FALSE)*(VLOOKUP(E717,'Tabla 2-3-4-5'!$B$10:$C$12,2,FALSE)))&gt;5,"ALTO","MEDIO"))," ")</f>
        <v xml:space="preserve"> </v>
      </c>
      <c r="G717" s="105"/>
      <c r="H717" s="105"/>
      <c r="I717" s="105"/>
      <c r="J717" s="105"/>
      <c r="K717" s="105"/>
      <c r="L717" s="105"/>
      <c r="M717" s="105"/>
      <c r="N717" s="105"/>
      <c r="O717" s="104"/>
      <c r="P717" s="106"/>
      <c r="Q717" s="107"/>
    </row>
    <row r="718" spans="1:17" ht="35.25" customHeight="1" thickBot="1" x14ac:dyDescent="0.35">
      <c r="A718" s="21" t="str">
        <f>'Matriz Nº1 Identificación'!A718</f>
        <v>79. 7</v>
      </c>
      <c r="B718" s="21" t="str">
        <f>IF('Matriz Nº3 Evaluación'!J718="Administrar",'Matriz Nº3 Evaluación'!B718,"No administrar")</f>
        <v>No administrar</v>
      </c>
      <c r="C718" s="105"/>
      <c r="D718" s="101"/>
      <c r="E718" s="101"/>
      <c r="F718" s="4" t="str">
        <f>IFERROR(+IF((VLOOKUP(D718,'Tabla 2-3-4-5'!$B$10:$C$12,2,FALSE)*(VLOOKUP(E718,'Tabla 2-3-4-5'!$B$10:$C$12,2,FALSE)))&lt;3,"BAJO",IF((VLOOKUP(D718,'Tabla 2-3-4-5'!$B$10:$C$12,2,FALSE)*(VLOOKUP(E718,'Tabla 2-3-4-5'!$B$10:$C$12,2,FALSE)))&gt;5,"ALTO","MEDIO"))," ")</f>
        <v xml:space="preserve"> </v>
      </c>
      <c r="G718" s="105"/>
      <c r="H718" s="105"/>
      <c r="I718" s="105"/>
      <c r="J718" s="105"/>
      <c r="K718" s="105"/>
      <c r="L718" s="105"/>
      <c r="M718" s="105"/>
      <c r="N718" s="105"/>
      <c r="O718" s="104"/>
      <c r="P718" s="106"/>
      <c r="Q718" s="107"/>
    </row>
    <row r="719" spans="1:17" ht="33" customHeight="1" thickBot="1" x14ac:dyDescent="0.35">
      <c r="A719" s="73" t="str">
        <f>'Matriz Nº1 Identificación'!A719</f>
        <v xml:space="preserve">Objetivo Estratégico: </v>
      </c>
      <c r="B719" s="377">
        <f>'Matriz Nº1 Identificación'!B719</f>
        <v>0</v>
      </c>
      <c r="C719" s="378"/>
      <c r="D719" s="378"/>
      <c r="E719" s="378"/>
      <c r="F719" s="378"/>
      <c r="G719" s="378"/>
      <c r="H719" s="378"/>
      <c r="I719" s="378"/>
      <c r="J719" s="378"/>
      <c r="K719" s="378"/>
      <c r="L719" s="378"/>
      <c r="M719" s="378"/>
      <c r="N719" s="378"/>
      <c r="O719" s="378"/>
      <c r="P719" s="378"/>
      <c r="Q719" s="379"/>
    </row>
    <row r="720" spans="1:17" ht="24.75" customHeight="1" x14ac:dyDescent="0.3">
      <c r="A720" s="76" t="str">
        <f>'Matriz Nº1 Identificación'!A720</f>
        <v>Objetivo táctico</v>
      </c>
      <c r="B720" s="418" t="str">
        <f>'Matriz Nº1 Identificación'!B720</f>
        <v xml:space="preserve">80. </v>
      </c>
      <c r="C720" s="419"/>
      <c r="D720" s="419"/>
      <c r="E720" s="419"/>
      <c r="F720" s="419"/>
      <c r="G720" s="419"/>
      <c r="H720" s="419"/>
      <c r="I720" s="419"/>
      <c r="J720" s="419"/>
      <c r="K720" s="419"/>
      <c r="L720" s="419"/>
      <c r="M720" s="419"/>
      <c r="N720" s="419"/>
      <c r="O720" s="419"/>
      <c r="P720" s="419"/>
      <c r="Q720" s="420"/>
    </row>
    <row r="721" spans="1:17" ht="27.75" customHeight="1" x14ac:dyDescent="0.3">
      <c r="A721" s="21" t="str">
        <f>'Matriz Nº1 Identificación'!A721</f>
        <v>80. 1</v>
      </c>
      <c r="B721" s="21" t="str">
        <f>IF('Matriz Nº3 Evaluación'!J721="Administrar",'Matriz Nº3 Evaluación'!B721,"No administrar")</f>
        <v>No administrar</v>
      </c>
      <c r="C721" s="105"/>
      <c r="D721" s="101"/>
      <c r="E721" s="101"/>
      <c r="F721" s="4" t="str">
        <f>IFERROR(+IF((VLOOKUP(D721,'Tabla 2-3-4-5'!$B$10:$C$12,2,FALSE)*(VLOOKUP(E721,'Tabla 2-3-4-5'!$B$10:$C$12,2,FALSE)))&lt;3,"BAJO",IF((VLOOKUP(D721,'Tabla 2-3-4-5'!$B$10:$C$12,2,FALSE)*(VLOOKUP(E721,'Tabla 2-3-4-5'!$B$10:$C$12,2,FALSE)))&gt;5,"ALTO","MEDIO"))," ")</f>
        <v xml:space="preserve"> </v>
      </c>
      <c r="G721" s="105"/>
      <c r="H721" s="105"/>
      <c r="I721" s="105"/>
      <c r="J721" s="105"/>
      <c r="K721" s="105"/>
      <c r="L721" s="105"/>
      <c r="M721" s="105"/>
      <c r="N721" s="105"/>
      <c r="O721" s="104"/>
      <c r="P721" s="106"/>
      <c r="Q721" s="107"/>
    </row>
    <row r="722" spans="1:17" ht="31.5" customHeight="1" x14ac:dyDescent="0.3">
      <c r="A722" s="21" t="str">
        <f>'Matriz Nº1 Identificación'!A722</f>
        <v>80. 2</v>
      </c>
      <c r="B722" s="21" t="str">
        <f>IF('Matriz Nº3 Evaluación'!J722="Administrar",'Matriz Nº3 Evaluación'!B722,"No administrar")</f>
        <v>No administrar</v>
      </c>
      <c r="C722" s="105"/>
      <c r="D722" s="101"/>
      <c r="E722" s="101"/>
      <c r="F722" s="4" t="str">
        <f>IFERROR(+IF((VLOOKUP(D722,'Tabla 2-3-4-5'!$B$10:$C$12,2,FALSE)*(VLOOKUP(E722,'Tabla 2-3-4-5'!$B$10:$C$12,2,FALSE)))&lt;3,"BAJO",IF((VLOOKUP(D722,'Tabla 2-3-4-5'!$B$10:$C$12,2,FALSE)*(VLOOKUP(E722,'Tabla 2-3-4-5'!$B$10:$C$12,2,FALSE)))&gt;5,"ALTO","MEDIO"))," ")</f>
        <v xml:space="preserve"> </v>
      </c>
      <c r="G722" s="105"/>
      <c r="H722" s="105"/>
      <c r="I722" s="105"/>
      <c r="J722" s="105"/>
      <c r="K722" s="105"/>
      <c r="L722" s="105"/>
      <c r="M722" s="105"/>
      <c r="N722" s="105"/>
      <c r="O722" s="104"/>
      <c r="P722" s="106"/>
      <c r="Q722" s="107"/>
    </row>
    <row r="723" spans="1:17" ht="29.25" customHeight="1" x14ac:dyDescent="0.3">
      <c r="A723" s="21" t="str">
        <f>'Matriz Nº1 Identificación'!A723</f>
        <v>80. 3</v>
      </c>
      <c r="B723" s="21" t="str">
        <f>IF('Matriz Nº3 Evaluación'!J723="Administrar",'Matriz Nº3 Evaluación'!B723,"No administrar")</f>
        <v>No administrar</v>
      </c>
      <c r="C723" s="105"/>
      <c r="D723" s="101"/>
      <c r="E723" s="101"/>
      <c r="F723" s="4" t="str">
        <f>IFERROR(+IF((VLOOKUP(D723,'Tabla 2-3-4-5'!$B$10:$C$12,2,FALSE)*(VLOOKUP(E723,'Tabla 2-3-4-5'!$B$10:$C$12,2,FALSE)))&lt;3,"BAJO",IF((VLOOKUP(D723,'Tabla 2-3-4-5'!$B$10:$C$12,2,FALSE)*(VLOOKUP(E723,'Tabla 2-3-4-5'!$B$10:$C$12,2,FALSE)))&gt;5,"ALTO","MEDIO"))," ")</f>
        <v xml:space="preserve"> </v>
      </c>
      <c r="G723" s="105"/>
      <c r="H723" s="105"/>
      <c r="I723" s="105"/>
      <c r="J723" s="105"/>
      <c r="K723" s="105"/>
      <c r="L723" s="105"/>
      <c r="M723" s="105"/>
      <c r="N723" s="105"/>
      <c r="O723" s="104"/>
      <c r="P723" s="106"/>
      <c r="Q723" s="107"/>
    </row>
    <row r="724" spans="1:17" ht="35.25" customHeight="1" x14ac:dyDescent="0.3">
      <c r="A724" s="21" t="str">
        <f>'Matriz Nº1 Identificación'!A724</f>
        <v>80. 4</v>
      </c>
      <c r="B724" s="21" t="str">
        <f>IF('Matriz Nº3 Evaluación'!J724="Administrar",'Matriz Nº3 Evaluación'!B724,"No administrar")</f>
        <v>No administrar</v>
      </c>
      <c r="C724" s="105"/>
      <c r="D724" s="101"/>
      <c r="E724" s="101"/>
      <c r="F724" s="4" t="str">
        <f>IFERROR(+IF((VLOOKUP(D724,'Tabla 2-3-4-5'!$B$10:$C$12,2,FALSE)*(VLOOKUP(E724,'Tabla 2-3-4-5'!$B$10:$C$12,2,FALSE)))&lt;3,"BAJO",IF((VLOOKUP(D724,'Tabla 2-3-4-5'!$B$10:$C$12,2,FALSE)*(VLOOKUP(E724,'Tabla 2-3-4-5'!$B$10:$C$12,2,FALSE)))&gt;5,"ALTO","MEDIO"))," ")</f>
        <v xml:space="preserve"> </v>
      </c>
      <c r="G724" s="105"/>
      <c r="H724" s="105"/>
      <c r="I724" s="105"/>
      <c r="J724" s="105"/>
      <c r="K724" s="105"/>
      <c r="L724" s="105"/>
      <c r="M724" s="105"/>
      <c r="N724" s="105"/>
      <c r="O724" s="104"/>
      <c r="P724" s="106"/>
      <c r="Q724" s="107"/>
    </row>
    <row r="725" spans="1:17" ht="35.25" customHeight="1" x14ac:dyDescent="0.3">
      <c r="A725" s="21" t="str">
        <f>'Matriz Nº1 Identificación'!A725</f>
        <v>80. 5</v>
      </c>
      <c r="B725" s="21" t="str">
        <f>IF('Matriz Nº3 Evaluación'!J725="Administrar",'Matriz Nº3 Evaluación'!B725,"No administrar")</f>
        <v>No administrar</v>
      </c>
      <c r="C725" s="105"/>
      <c r="D725" s="101"/>
      <c r="E725" s="101"/>
      <c r="F725" s="4" t="str">
        <f>IFERROR(+IF((VLOOKUP(D725,'Tabla 2-3-4-5'!$B$10:$C$12,2,FALSE)*(VLOOKUP(E725,'Tabla 2-3-4-5'!$B$10:$C$12,2,FALSE)))&lt;3,"BAJO",IF((VLOOKUP(D725,'Tabla 2-3-4-5'!$B$10:$C$12,2,FALSE)*(VLOOKUP(E725,'Tabla 2-3-4-5'!$B$10:$C$12,2,FALSE)))&gt;5,"ALTO","MEDIO"))," ")</f>
        <v xml:space="preserve"> </v>
      </c>
      <c r="G725" s="105"/>
      <c r="H725" s="105"/>
      <c r="I725" s="105"/>
      <c r="J725" s="105"/>
      <c r="K725" s="105"/>
      <c r="L725" s="105"/>
      <c r="M725" s="105"/>
      <c r="N725" s="105"/>
      <c r="O725" s="104"/>
      <c r="P725" s="106"/>
      <c r="Q725" s="107"/>
    </row>
    <row r="726" spans="1:17" ht="35.25" customHeight="1" x14ac:dyDescent="0.3">
      <c r="A726" s="21" t="str">
        <f>'Matriz Nº1 Identificación'!A726</f>
        <v>80. 6</v>
      </c>
      <c r="B726" s="21" t="str">
        <f>IF('Matriz Nº3 Evaluación'!J726="Administrar",'Matriz Nº3 Evaluación'!B726,"No administrar")</f>
        <v>No administrar</v>
      </c>
      <c r="C726" s="105"/>
      <c r="D726" s="101"/>
      <c r="E726" s="101"/>
      <c r="F726" s="4" t="str">
        <f>IFERROR(+IF((VLOOKUP(D726,'Tabla 2-3-4-5'!$B$10:$C$12,2,FALSE)*(VLOOKUP(E726,'Tabla 2-3-4-5'!$B$10:$C$12,2,FALSE)))&lt;3,"BAJO",IF((VLOOKUP(D726,'Tabla 2-3-4-5'!$B$10:$C$12,2,FALSE)*(VLOOKUP(E726,'Tabla 2-3-4-5'!$B$10:$C$12,2,FALSE)))&gt;5,"ALTO","MEDIO"))," ")</f>
        <v xml:space="preserve"> </v>
      </c>
      <c r="G726" s="105"/>
      <c r="H726" s="105"/>
      <c r="I726" s="105"/>
      <c r="J726" s="105"/>
      <c r="K726" s="105"/>
      <c r="L726" s="105"/>
      <c r="M726" s="105"/>
      <c r="N726" s="105"/>
      <c r="O726" s="104"/>
      <c r="P726" s="106"/>
      <c r="Q726" s="107"/>
    </row>
    <row r="727" spans="1:17" ht="35.25" customHeight="1" thickBot="1" x14ac:dyDescent="0.35">
      <c r="A727" s="21" t="str">
        <f>'Matriz Nº1 Identificación'!A727</f>
        <v>80. 7</v>
      </c>
      <c r="B727" s="21" t="str">
        <f>IF('Matriz Nº3 Evaluación'!J727="Administrar",'Matriz Nº3 Evaluación'!B727,"No administrar")</f>
        <v>No administrar</v>
      </c>
      <c r="C727" s="105"/>
      <c r="D727" s="101"/>
      <c r="E727" s="101"/>
      <c r="F727" s="4" t="str">
        <f>IFERROR(+IF((VLOOKUP(D727,'Tabla 2-3-4-5'!$B$10:$C$12,2,FALSE)*(VLOOKUP(E727,'Tabla 2-3-4-5'!$B$10:$C$12,2,FALSE)))&lt;3,"BAJO",IF((VLOOKUP(D727,'Tabla 2-3-4-5'!$B$10:$C$12,2,FALSE)*(VLOOKUP(E727,'Tabla 2-3-4-5'!$B$10:$C$12,2,FALSE)))&gt;5,"ALTO","MEDIO"))," ")</f>
        <v xml:space="preserve"> </v>
      </c>
      <c r="G727" s="105"/>
      <c r="H727" s="105"/>
      <c r="I727" s="105"/>
      <c r="J727" s="105"/>
      <c r="K727" s="105"/>
      <c r="L727" s="105"/>
      <c r="M727" s="105"/>
      <c r="N727" s="105"/>
      <c r="O727" s="104"/>
      <c r="P727" s="106"/>
      <c r="Q727" s="107"/>
    </row>
    <row r="728" spans="1:17" ht="33" customHeight="1" thickBot="1" x14ac:dyDescent="0.35">
      <c r="A728" s="73" t="str">
        <f>'Matriz Nº1 Identificación'!A728</f>
        <v xml:space="preserve">Objetivo Estratégico: </v>
      </c>
      <c r="B728" s="377">
        <f>'Matriz Nº1 Identificación'!B728</f>
        <v>0</v>
      </c>
      <c r="C728" s="378"/>
      <c r="D728" s="378"/>
      <c r="E728" s="378"/>
      <c r="F728" s="378"/>
      <c r="G728" s="378"/>
      <c r="H728" s="378"/>
      <c r="I728" s="378"/>
      <c r="J728" s="378"/>
      <c r="K728" s="378"/>
      <c r="L728" s="378"/>
      <c r="M728" s="378"/>
      <c r="N728" s="378"/>
      <c r="O728" s="378"/>
      <c r="P728" s="378"/>
      <c r="Q728" s="379"/>
    </row>
    <row r="729" spans="1:17" ht="24.75" customHeight="1" x14ac:dyDescent="0.3">
      <c r="A729" s="76" t="str">
        <f>'Matriz Nº1 Identificación'!A729</f>
        <v>Objetivo táctico</v>
      </c>
      <c r="B729" s="418" t="str">
        <f>'Matriz Nº1 Identificación'!B729</f>
        <v xml:space="preserve">81. </v>
      </c>
      <c r="C729" s="419"/>
      <c r="D729" s="419"/>
      <c r="E729" s="419"/>
      <c r="F729" s="419"/>
      <c r="G729" s="419"/>
      <c r="H729" s="419"/>
      <c r="I729" s="419"/>
      <c r="J729" s="419"/>
      <c r="K729" s="419"/>
      <c r="L729" s="419"/>
      <c r="M729" s="419"/>
      <c r="N729" s="419"/>
      <c r="O729" s="419"/>
      <c r="P729" s="419"/>
      <c r="Q729" s="420"/>
    </row>
    <row r="730" spans="1:17" ht="27.75" customHeight="1" x14ac:dyDescent="0.3">
      <c r="A730" s="21" t="str">
        <f>'Matriz Nº1 Identificación'!A730</f>
        <v>81. 1</v>
      </c>
      <c r="B730" s="21" t="str">
        <f>IF('Matriz Nº3 Evaluación'!J730="Administrar",'Matriz Nº3 Evaluación'!B730,"No administrar")</f>
        <v>No administrar</v>
      </c>
      <c r="C730" s="105"/>
      <c r="D730" s="101"/>
      <c r="E730" s="101"/>
      <c r="F730" s="4" t="str">
        <f>IFERROR(+IF((VLOOKUP(D730,'Tabla 2-3-4-5'!$B$10:$C$12,2,FALSE)*(VLOOKUP(E730,'Tabla 2-3-4-5'!$B$10:$C$12,2,FALSE)))&lt;3,"BAJO",IF((VLOOKUP(D730,'Tabla 2-3-4-5'!$B$10:$C$12,2,FALSE)*(VLOOKUP(E730,'Tabla 2-3-4-5'!$B$10:$C$12,2,FALSE)))&gt;5,"ALTO","MEDIO"))," ")</f>
        <v xml:space="preserve"> </v>
      </c>
      <c r="G730" s="105"/>
      <c r="H730" s="105"/>
      <c r="I730" s="105"/>
      <c r="J730" s="105"/>
      <c r="K730" s="105"/>
      <c r="L730" s="105"/>
      <c r="M730" s="105"/>
      <c r="N730" s="105"/>
      <c r="O730" s="104"/>
      <c r="P730" s="106"/>
      <c r="Q730" s="107"/>
    </row>
    <row r="731" spans="1:17" ht="31.5" customHeight="1" x14ac:dyDescent="0.3">
      <c r="A731" s="21" t="str">
        <f>'Matriz Nº1 Identificación'!A731</f>
        <v>81. 2</v>
      </c>
      <c r="B731" s="21" t="str">
        <f>IF('Matriz Nº3 Evaluación'!J731="Administrar",'Matriz Nº3 Evaluación'!B731,"No administrar")</f>
        <v>No administrar</v>
      </c>
      <c r="C731" s="105"/>
      <c r="D731" s="101"/>
      <c r="E731" s="101"/>
      <c r="F731" s="4" t="str">
        <f>IFERROR(+IF((VLOOKUP(D731,'Tabla 2-3-4-5'!$B$10:$C$12,2,FALSE)*(VLOOKUP(E731,'Tabla 2-3-4-5'!$B$10:$C$12,2,FALSE)))&lt;3,"BAJO",IF((VLOOKUP(D731,'Tabla 2-3-4-5'!$B$10:$C$12,2,FALSE)*(VLOOKUP(E731,'Tabla 2-3-4-5'!$B$10:$C$12,2,FALSE)))&gt;5,"ALTO","MEDIO"))," ")</f>
        <v xml:space="preserve"> </v>
      </c>
      <c r="G731" s="105"/>
      <c r="H731" s="105"/>
      <c r="I731" s="105"/>
      <c r="J731" s="105"/>
      <c r="K731" s="105"/>
      <c r="L731" s="105"/>
      <c r="M731" s="105"/>
      <c r="N731" s="105"/>
      <c r="O731" s="104"/>
      <c r="P731" s="106"/>
      <c r="Q731" s="107"/>
    </row>
    <row r="732" spans="1:17" ht="29.25" customHeight="1" x14ac:dyDescent="0.3">
      <c r="A732" s="21" t="str">
        <f>'Matriz Nº1 Identificación'!A732</f>
        <v>81. 3</v>
      </c>
      <c r="B732" s="21" t="str">
        <f>IF('Matriz Nº3 Evaluación'!J732="Administrar",'Matriz Nº3 Evaluación'!B732,"No administrar")</f>
        <v>No administrar</v>
      </c>
      <c r="C732" s="105"/>
      <c r="D732" s="101"/>
      <c r="E732" s="101"/>
      <c r="F732" s="4" t="str">
        <f>IFERROR(+IF((VLOOKUP(D732,'Tabla 2-3-4-5'!$B$10:$C$12,2,FALSE)*(VLOOKUP(E732,'Tabla 2-3-4-5'!$B$10:$C$12,2,FALSE)))&lt;3,"BAJO",IF((VLOOKUP(D732,'Tabla 2-3-4-5'!$B$10:$C$12,2,FALSE)*(VLOOKUP(E732,'Tabla 2-3-4-5'!$B$10:$C$12,2,FALSE)))&gt;5,"ALTO","MEDIO"))," ")</f>
        <v xml:space="preserve"> </v>
      </c>
      <c r="G732" s="105"/>
      <c r="H732" s="105"/>
      <c r="I732" s="105"/>
      <c r="J732" s="105"/>
      <c r="K732" s="105"/>
      <c r="L732" s="105"/>
      <c r="M732" s="105"/>
      <c r="N732" s="105"/>
      <c r="O732" s="104"/>
      <c r="P732" s="106"/>
      <c r="Q732" s="107"/>
    </row>
    <row r="733" spans="1:17" ht="35.25" customHeight="1" x14ac:dyDescent="0.3">
      <c r="A733" s="21" t="str">
        <f>'Matriz Nº1 Identificación'!A733</f>
        <v>81. 4</v>
      </c>
      <c r="B733" s="21" t="str">
        <f>IF('Matriz Nº3 Evaluación'!J733="Administrar",'Matriz Nº3 Evaluación'!B733,"No administrar")</f>
        <v>No administrar</v>
      </c>
      <c r="C733" s="105"/>
      <c r="D733" s="101"/>
      <c r="E733" s="101"/>
      <c r="F733" s="4" t="str">
        <f>IFERROR(+IF((VLOOKUP(D733,'Tabla 2-3-4-5'!$B$10:$C$12,2,FALSE)*(VLOOKUP(E733,'Tabla 2-3-4-5'!$B$10:$C$12,2,FALSE)))&lt;3,"BAJO",IF((VLOOKUP(D733,'Tabla 2-3-4-5'!$B$10:$C$12,2,FALSE)*(VLOOKUP(E733,'Tabla 2-3-4-5'!$B$10:$C$12,2,FALSE)))&gt;5,"ALTO","MEDIO"))," ")</f>
        <v xml:space="preserve"> </v>
      </c>
      <c r="G733" s="105"/>
      <c r="H733" s="105"/>
      <c r="I733" s="105"/>
      <c r="J733" s="105"/>
      <c r="K733" s="105"/>
      <c r="L733" s="105"/>
      <c r="M733" s="105"/>
      <c r="N733" s="105"/>
      <c r="O733" s="104"/>
      <c r="P733" s="106"/>
      <c r="Q733" s="107"/>
    </row>
    <row r="734" spans="1:17" ht="35.25" customHeight="1" x14ac:dyDescent="0.3">
      <c r="A734" s="21" t="str">
        <f>'Matriz Nº1 Identificación'!A734</f>
        <v>81. 5</v>
      </c>
      <c r="B734" s="21" t="str">
        <f>IF('Matriz Nº3 Evaluación'!J734="Administrar",'Matriz Nº3 Evaluación'!B734,"No administrar")</f>
        <v>No administrar</v>
      </c>
      <c r="C734" s="105"/>
      <c r="D734" s="101"/>
      <c r="E734" s="101"/>
      <c r="F734" s="4" t="str">
        <f>IFERROR(+IF((VLOOKUP(D734,'Tabla 2-3-4-5'!$B$10:$C$12,2,FALSE)*(VLOOKUP(E734,'Tabla 2-3-4-5'!$B$10:$C$12,2,FALSE)))&lt;3,"BAJO",IF((VLOOKUP(D734,'Tabla 2-3-4-5'!$B$10:$C$12,2,FALSE)*(VLOOKUP(E734,'Tabla 2-3-4-5'!$B$10:$C$12,2,FALSE)))&gt;5,"ALTO","MEDIO"))," ")</f>
        <v xml:space="preserve"> </v>
      </c>
      <c r="G734" s="105"/>
      <c r="H734" s="105"/>
      <c r="I734" s="105"/>
      <c r="J734" s="105"/>
      <c r="K734" s="105"/>
      <c r="L734" s="105"/>
      <c r="M734" s="105"/>
      <c r="N734" s="105"/>
      <c r="O734" s="104"/>
      <c r="P734" s="106"/>
      <c r="Q734" s="107"/>
    </row>
    <row r="735" spans="1:17" ht="35.25" customHeight="1" x14ac:dyDescent="0.3">
      <c r="A735" s="21" t="str">
        <f>'Matriz Nº1 Identificación'!A735</f>
        <v>81. 6</v>
      </c>
      <c r="B735" s="21" t="str">
        <f>IF('Matriz Nº3 Evaluación'!J735="Administrar",'Matriz Nº3 Evaluación'!B735,"No administrar")</f>
        <v>No administrar</v>
      </c>
      <c r="C735" s="105"/>
      <c r="D735" s="101"/>
      <c r="E735" s="101"/>
      <c r="F735" s="4" t="str">
        <f>IFERROR(+IF((VLOOKUP(D735,'Tabla 2-3-4-5'!$B$10:$C$12,2,FALSE)*(VLOOKUP(E735,'Tabla 2-3-4-5'!$B$10:$C$12,2,FALSE)))&lt;3,"BAJO",IF((VLOOKUP(D735,'Tabla 2-3-4-5'!$B$10:$C$12,2,FALSE)*(VLOOKUP(E735,'Tabla 2-3-4-5'!$B$10:$C$12,2,FALSE)))&gt;5,"ALTO","MEDIO"))," ")</f>
        <v xml:space="preserve"> </v>
      </c>
      <c r="G735" s="105"/>
      <c r="H735" s="105"/>
      <c r="I735" s="105"/>
      <c r="J735" s="105"/>
      <c r="K735" s="105"/>
      <c r="L735" s="105"/>
      <c r="M735" s="105"/>
      <c r="N735" s="105"/>
      <c r="O735" s="104"/>
      <c r="P735" s="106"/>
      <c r="Q735" s="107"/>
    </row>
    <row r="736" spans="1:17" ht="35.25" customHeight="1" thickBot="1" x14ac:dyDescent="0.35">
      <c r="A736" s="21" t="str">
        <f>'Matriz Nº1 Identificación'!A736</f>
        <v>81. 7</v>
      </c>
      <c r="B736" s="21" t="str">
        <f>IF('Matriz Nº3 Evaluación'!J736="Administrar",'Matriz Nº3 Evaluación'!B736,"No administrar")</f>
        <v>No administrar</v>
      </c>
      <c r="C736" s="105"/>
      <c r="D736" s="101"/>
      <c r="E736" s="101"/>
      <c r="F736" s="4" t="str">
        <f>IFERROR(+IF((VLOOKUP(D736,'Tabla 2-3-4-5'!$B$10:$C$12,2,FALSE)*(VLOOKUP(E736,'Tabla 2-3-4-5'!$B$10:$C$12,2,FALSE)))&lt;3,"BAJO",IF((VLOOKUP(D736,'Tabla 2-3-4-5'!$B$10:$C$12,2,FALSE)*(VLOOKUP(E736,'Tabla 2-3-4-5'!$B$10:$C$12,2,FALSE)))&gt;5,"ALTO","MEDIO"))," ")</f>
        <v xml:space="preserve"> </v>
      </c>
      <c r="G736" s="105"/>
      <c r="H736" s="105"/>
      <c r="I736" s="105"/>
      <c r="J736" s="105"/>
      <c r="K736" s="105"/>
      <c r="L736" s="105"/>
      <c r="M736" s="105"/>
      <c r="N736" s="105"/>
      <c r="O736" s="104"/>
      <c r="P736" s="106"/>
      <c r="Q736" s="107"/>
    </row>
    <row r="737" spans="1:17" ht="33" customHeight="1" thickBot="1" x14ac:dyDescent="0.35">
      <c r="A737" s="73" t="str">
        <f>'Matriz Nº1 Identificación'!A737</f>
        <v xml:space="preserve">Objetivo Estratégico: </v>
      </c>
      <c r="B737" s="377">
        <f>'Matriz Nº1 Identificación'!B737</f>
        <v>0</v>
      </c>
      <c r="C737" s="378"/>
      <c r="D737" s="378"/>
      <c r="E737" s="378"/>
      <c r="F737" s="378"/>
      <c r="G737" s="378"/>
      <c r="H737" s="378"/>
      <c r="I737" s="378"/>
      <c r="J737" s="378"/>
      <c r="K737" s="378"/>
      <c r="L737" s="378"/>
      <c r="M737" s="378"/>
      <c r="N737" s="378"/>
      <c r="O737" s="378"/>
      <c r="P737" s="378"/>
      <c r="Q737" s="379"/>
    </row>
    <row r="738" spans="1:17" ht="24.75" customHeight="1" x14ac:dyDescent="0.3">
      <c r="A738" s="76" t="str">
        <f>'Matriz Nº1 Identificación'!A738</f>
        <v>Objetivo táctico</v>
      </c>
      <c r="B738" s="418" t="str">
        <f>'Matriz Nº1 Identificación'!B738</f>
        <v xml:space="preserve">82. </v>
      </c>
      <c r="C738" s="419"/>
      <c r="D738" s="419"/>
      <c r="E738" s="419"/>
      <c r="F738" s="419"/>
      <c r="G738" s="419"/>
      <c r="H738" s="419"/>
      <c r="I738" s="419"/>
      <c r="J738" s="419"/>
      <c r="K738" s="419"/>
      <c r="L738" s="419"/>
      <c r="M738" s="419"/>
      <c r="N738" s="419"/>
      <c r="O738" s="419"/>
      <c r="P738" s="419"/>
      <c r="Q738" s="420"/>
    </row>
    <row r="739" spans="1:17" ht="27.75" customHeight="1" x14ac:dyDescent="0.3">
      <c r="A739" s="21" t="str">
        <f>'Matriz Nº1 Identificación'!A739</f>
        <v>82. 1</v>
      </c>
      <c r="B739" s="21" t="str">
        <f>IF('Matriz Nº3 Evaluación'!J739="Administrar",'Matriz Nº3 Evaluación'!B739,"No administrar")</f>
        <v>No administrar</v>
      </c>
      <c r="C739" s="105"/>
      <c r="D739" s="101"/>
      <c r="E739" s="101"/>
      <c r="F739" s="4" t="str">
        <f>IFERROR(+IF((VLOOKUP(D739,'Tabla 2-3-4-5'!$B$10:$C$12,2,FALSE)*(VLOOKUP(E739,'Tabla 2-3-4-5'!$B$10:$C$12,2,FALSE)))&lt;3,"BAJO",IF((VLOOKUP(D739,'Tabla 2-3-4-5'!$B$10:$C$12,2,FALSE)*(VLOOKUP(E739,'Tabla 2-3-4-5'!$B$10:$C$12,2,FALSE)))&gt;5,"ALTO","MEDIO"))," ")</f>
        <v xml:space="preserve"> </v>
      </c>
      <c r="G739" s="105"/>
      <c r="H739" s="105"/>
      <c r="I739" s="105"/>
      <c r="J739" s="105"/>
      <c r="K739" s="105"/>
      <c r="L739" s="105"/>
      <c r="M739" s="105"/>
      <c r="N739" s="105"/>
      <c r="O739" s="104"/>
      <c r="P739" s="106"/>
      <c r="Q739" s="107"/>
    </row>
    <row r="740" spans="1:17" ht="31.5" customHeight="1" x14ac:dyDescent="0.3">
      <c r="A740" s="21" t="str">
        <f>'Matriz Nº1 Identificación'!A740</f>
        <v>82. 2</v>
      </c>
      <c r="B740" s="21" t="str">
        <f>IF('Matriz Nº3 Evaluación'!J740="Administrar",'Matriz Nº3 Evaluación'!B740,"No administrar")</f>
        <v>No administrar</v>
      </c>
      <c r="C740" s="105"/>
      <c r="D740" s="101"/>
      <c r="E740" s="101"/>
      <c r="F740" s="4" t="str">
        <f>IFERROR(+IF((VLOOKUP(D740,'Tabla 2-3-4-5'!$B$10:$C$12,2,FALSE)*(VLOOKUP(E740,'Tabla 2-3-4-5'!$B$10:$C$12,2,FALSE)))&lt;3,"BAJO",IF((VLOOKUP(D740,'Tabla 2-3-4-5'!$B$10:$C$12,2,FALSE)*(VLOOKUP(E740,'Tabla 2-3-4-5'!$B$10:$C$12,2,FALSE)))&gt;5,"ALTO","MEDIO"))," ")</f>
        <v xml:space="preserve"> </v>
      </c>
      <c r="G740" s="105"/>
      <c r="H740" s="105"/>
      <c r="I740" s="105"/>
      <c r="J740" s="105"/>
      <c r="K740" s="105"/>
      <c r="L740" s="105"/>
      <c r="M740" s="105"/>
      <c r="N740" s="105"/>
      <c r="O740" s="104"/>
      <c r="P740" s="106"/>
      <c r="Q740" s="107"/>
    </row>
    <row r="741" spans="1:17" ht="29.25" customHeight="1" x14ac:dyDescent="0.3">
      <c r="A741" s="21" t="str">
        <f>'Matriz Nº1 Identificación'!A741</f>
        <v>82. 3</v>
      </c>
      <c r="B741" s="21" t="str">
        <f>IF('Matriz Nº3 Evaluación'!J741="Administrar",'Matriz Nº3 Evaluación'!B741,"No administrar")</f>
        <v>No administrar</v>
      </c>
      <c r="C741" s="105"/>
      <c r="D741" s="101"/>
      <c r="E741" s="101"/>
      <c r="F741" s="4" t="str">
        <f>IFERROR(+IF((VLOOKUP(D741,'Tabla 2-3-4-5'!$B$10:$C$12,2,FALSE)*(VLOOKUP(E741,'Tabla 2-3-4-5'!$B$10:$C$12,2,FALSE)))&lt;3,"BAJO",IF((VLOOKUP(D741,'Tabla 2-3-4-5'!$B$10:$C$12,2,FALSE)*(VLOOKUP(E741,'Tabla 2-3-4-5'!$B$10:$C$12,2,FALSE)))&gt;5,"ALTO","MEDIO"))," ")</f>
        <v xml:space="preserve"> </v>
      </c>
      <c r="G741" s="105"/>
      <c r="H741" s="105"/>
      <c r="I741" s="105"/>
      <c r="J741" s="105"/>
      <c r="K741" s="105"/>
      <c r="L741" s="105"/>
      <c r="M741" s="105"/>
      <c r="N741" s="105"/>
      <c r="O741" s="104"/>
      <c r="P741" s="106"/>
      <c r="Q741" s="107"/>
    </row>
    <row r="742" spans="1:17" ht="35.25" customHeight="1" x14ac:dyDescent="0.3">
      <c r="A742" s="21" t="str">
        <f>'Matriz Nº1 Identificación'!A742</f>
        <v>82. 4</v>
      </c>
      <c r="B742" s="21" t="str">
        <f>IF('Matriz Nº3 Evaluación'!J742="Administrar",'Matriz Nº3 Evaluación'!B742,"No administrar")</f>
        <v>No administrar</v>
      </c>
      <c r="C742" s="105"/>
      <c r="D742" s="101"/>
      <c r="E742" s="101"/>
      <c r="F742" s="4" t="str">
        <f>IFERROR(+IF((VLOOKUP(D742,'Tabla 2-3-4-5'!$B$10:$C$12,2,FALSE)*(VLOOKUP(E742,'Tabla 2-3-4-5'!$B$10:$C$12,2,FALSE)))&lt;3,"BAJO",IF((VLOOKUP(D742,'Tabla 2-3-4-5'!$B$10:$C$12,2,FALSE)*(VLOOKUP(E742,'Tabla 2-3-4-5'!$B$10:$C$12,2,FALSE)))&gt;5,"ALTO","MEDIO"))," ")</f>
        <v xml:space="preserve"> </v>
      </c>
      <c r="G742" s="105"/>
      <c r="H742" s="105"/>
      <c r="I742" s="105"/>
      <c r="J742" s="105"/>
      <c r="K742" s="105"/>
      <c r="L742" s="105"/>
      <c r="M742" s="105"/>
      <c r="N742" s="105"/>
      <c r="O742" s="104"/>
      <c r="P742" s="106"/>
      <c r="Q742" s="107"/>
    </row>
    <row r="743" spans="1:17" ht="35.25" customHeight="1" x14ac:dyDescent="0.3">
      <c r="A743" s="21" t="str">
        <f>'Matriz Nº1 Identificación'!A743</f>
        <v>82. 5</v>
      </c>
      <c r="B743" s="21" t="str">
        <f>IF('Matriz Nº3 Evaluación'!J743="Administrar",'Matriz Nº3 Evaluación'!B743,"No administrar")</f>
        <v>No administrar</v>
      </c>
      <c r="C743" s="105"/>
      <c r="D743" s="101"/>
      <c r="E743" s="101"/>
      <c r="F743" s="4" t="str">
        <f>IFERROR(+IF((VLOOKUP(D743,'Tabla 2-3-4-5'!$B$10:$C$12,2,FALSE)*(VLOOKUP(E743,'Tabla 2-3-4-5'!$B$10:$C$12,2,FALSE)))&lt;3,"BAJO",IF((VLOOKUP(D743,'Tabla 2-3-4-5'!$B$10:$C$12,2,FALSE)*(VLOOKUP(E743,'Tabla 2-3-4-5'!$B$10:$C$12,2,FALSE)))&gt;5,"ALTO","MEDIO"))," ")</f>
        <v xml:space="preserve"> </v>
      </c>
      <c r="G743" s="105"/>
      <c r="H743" s="105"/>
      <c r="I743" s="105"/>
      <c r="J743" s="105"/>
      <c r="K743" s="105"/>
      <c r="L743" s="105"/>
      <c r="M743" s="105"/>
      <c r="N743" s="105"/>
      <c r="O743" s="104"/>
      <c r="P743" s="106"/>
      <c r="Q743" s="107"/>
    </row>
    <row r="744" spans="1:17" ht="35.25" customHeight="1" x14ac:dyDescent="0.3">
      <c r="A744" s="21" t="str">
        <f>'Matriz Nº1 Identificación'!A744</f>
        <v>82. 6</v>
      </c>
      <c r="B744" s="21" t="str">
        <f>IF('Matriz Nº3 Evaluación'!J744="Administrar",'Matriz Nº3 Evaluación'!B744,"No administrar")</f>
        <v>No administrar</v>
      </c>
      <c r="C744" s="105"/>
      <c r="D744" s="101"/>
      <c r="E744" s="101"/>
      <c r="F744" s="4" t="str">
        <f>IFERROR(+IF((VLOOKUP(D744,'Tabla 2-3-4-5'!$B$10:$C$12,2,FALSE)*(VLOOKUP(E744,'Tabla 2-3-4-5'!$B$10:$C$12,2,FALSE)))&lt;3,"BAJO",IF((VLOOKUP(D744,'Tabla 2-3-4-5'!$B$10:$C$12,2,FALSE)*(VLOOKUP(E744,'Tabla 2-3-4-5'!$B$10:$C$12,2,FALSE)))&gt;5,"ALTO","MEDIO"))," ")</f>
        <v xml:space="preserve"> </v>
      </c>
      <c r="G744" s="105"/>
      <c r="H744" s="105"/>
      <c r="I744" s="105"/>
      <c r="J744" s="105"/>
      <c r="K744" s="105"/>
      <c r="L744" s="105"/>
      <c r="M744" s="105"/>
      <c r="N744" s="105"/>
      <c r="O744" s="104"/>
      <c r="P744" s="106"/>
      <c r="Q744" s="107"/>
    </row>
    <row r="745" spans="1:17" ht="35.25" customHeight="1" thickBot="1" x14ac:dyDescent="0.35">
      <c r="A745" s="21" t="str">
        <f>'Matriz Nº1 Identificación'!A745</f>
        <v>82. 7</v>
      </c>
      <c r="B745" s="21" t="str">
        <f>IF('Matriz Nº3 Evaluación'!J745="Administrar",'Matriz Nº3 Evaluación'!B745,"No administrar")</f>
        <v>No administrar</v>
      </c>
      <c r="C745" s="105"/>
      <c r="D745" s="101"/>
      <c r="E745" s="101"/>
      <c r="F745" s="4" t="str">
        <f>IFERROR(+IF((VLOOKUP(D745,'Tabla 2-3-4-5'!$B$10:$C$12,2,FALSE)*(VLOOKUP(E745,'Tabla 2-3-4-5'!$B$10:$C$12,2,FALSE)))&lt;3,"BAJO",IF((VLOOKUP(D745,'Tabla 2-3-4-5'!$B$10:$C$12,2,FALSE)*(VLOOKUP(E745,'Tabla 2-3-4-5'!$B$10:$C$12,2,FALSE)))&gt;5,"ALTO","MEDIO"))," ")</f>
        <v xml:space="preserve"> </v>
      </c>
      <c r="G745" s="105"/>
      <c r="H745" s="105"/>
      <c r="I745" s="105"/>
      <c r="J745" s="105"/>
      <c r="K745" s="105"/>
      <c r="L745" s="105"/>
      <c r="M745" s="105"/>
      <c r="N745" s="105"/>
      <c r="O745" s="104"/>
      <c r="P745" s="106"/>
      <c r="Q745" s="107"/>
    </row>
    <row r="746" spans="1:17" ht="33" customHeight="1" thickBot="1" x14ac:dyDescent="0.35">
      <c r="A746" s="73" t="str">
        <f>'Matriz Nº1 Identificación'!A746</f>
        <v xml:space="preserve">Objetivo Estratégico: </v>
      </c>
      <c r="B746" s="377">
        <f>'Matriz Nº1 Identificación'!B746</f>
        <v>0</v>
      </c>
      <c r="C746" s="378"/>
      <c r="D746" s="378"/>
      <c r="E746" s="378"/>
      <c r="F746" s="378"/>
      <c r="G746" s="378"/>
      <c r="H746" s="378"/>
      <c r="I746" s="378"/>
      <c r="J746" s="378"/>
      <c r="K746" s="378"/>
      <c r="L746" s="378"/>
      <c r="M746" s="378"/>
      <c r="N746" s="378"/>
      <c r="O746" s="378"/>
      <c r="P746" s="378"/>
      <c r="Q746" s="379"/>
    </row>
    <row r="747" spans="1:17" ht="24.75" customHeight="1" x14ac:dyDescent="0.3">
      <c r="A747" s="76" t="str">
        <f>'Matriz Nº1 Identificación'!A747</f>
        <v>Objetivo táctico</v>
      </c>
      <c r="B747" s="418" t="str">
        <f>'Matriz Nº1 Identificación'!B747</f>
        <v xml:space="preserve">83. </v>
      </c>
      <c r="C747" s="419"/>
      <c r="D747" s="419"/>
      <c r="E747" s="419"/>
      <c r="F747" s="419"/>
      <c r="G747" s="419"/>
      <c r="H747" s="419"/>
      <c r="I747" s="419"/>
      <c r="J747" s="419"/>
      <c r="K747" s="419"/>
      <c r="L747" s="419"/>
      <c r="M747" s="419"/>
      <c r="N747" s="419"/>
      <c r="O747" s="419"/>
      <c r="P747" s="419"/>
      <c r="Q747" s="420"/>
    </row>
    <row r="748" spans="1:17" ht="27.75" customHeight="1" x14ac:dyDescent="0.3">
      <c r="A748" s="21" t="str">
        <f>'Matriz Nº1 Identificación'!A748</f>
        <v>83. 1</v>
      </c>
      <c r="B748" s="21" t="str">
        <f>IF('Matriz Nº3 Evaluación'!J748="Administrar",'Matriz Nº3 Evaluación'!B748,"No administrar")</f>
        <v>No administrar</v>
      </c>
      <c r="C748" s="105"/>
      <c r="D748" s="101"/>
      <c r="E748" s="101"/>
      <c r="F748" s="4" t="str">
        <f>IFERROR(+IF((VLOOKUP(D748,'Tabla 2-3-4-5'!$B$10:$C$12,2,FALSE)*(VLOOKUP(E748,'Tabla 2-3-4-5'!$B$10:$C$12,2,FALSE)))&lt;3,"BAJO",IF((VLOOKUP(D748,'Tabla 2-3-4-5'!$B$10:$C$12,2,FALSE)*(VLOOKUP(E748,'Tabla 2-3-4-5'!$B$10:$C$12,2,FALSE)))&gt;5,"ALTO","MEDIO"))," ")</f>
        <v xml:space="preserve"> </v>
      </c>
      <c r="G748" s="105"/>
      <c r="H748" s="105"/>
      <c r="I748" s="105"/>
      <c r="J748" s="105"/>
      <c r="K748" s="105"/>
      <c r="L748" s="105"/>
      <c r="M748" s="105"/>
      <c r="N748" s="105"/>
      <c r="O748" s="104"/>
      <c r="P748" s="106"/>
      <c r="Q748" s="107"/>
    </row>
    <row r="749" spans="1:17" ht="31.5" customHeight="1" x14ac:dyDescent="0.3">
      <c r="A749" s="21" t="str">
        <f>'Matriz Nº1 Identificación'!A749</f>
        <v>83. 2</v>
      </c>
      <c r="B749" s="21" t="str">
        <f>IF('Matriz Nº3 Evaluación'!J749="Administrar",'Matriz Nº3 Evaluación'!B749,"No administrar")</f>
        <v>No administrar</v>
      </c>
      <c r="C749" s="105"/>
      <c r="D749" s="101"/>
      <c r="E749" s="101"/>
      <c r="F749" s="4" t="str">
        <f>IFERROR(+IF((VLOOKUP(D749,'Tabla 2-3-4-5'!$B$10:$C$12,2,FALSE)*(VLOOKUP(E749,'Tabla 2-3-4-5'!$B$10:$C$12,2,FALSE)))&lt;3,"BAJO",IF((VLOOKUP(D749,'Tabla 2-3-4-5'!$B$10:$C$12,2,FALSE)*(VLOOKUP(E749,'Tabla 2-3-4-5'!$B$10:$C$12,2,FALSE)))&gt;5,"ALTO","MEDIO"))," ")</f>
        <v xml:space="preserve"> </v>
      </c>
      <c r="G749" s="105"/>
      <c r="H749" s="105"/>
      <c r="I749" s="105"/>
      <c r="J749" s="105"/>
      <c r="K749" s="105"/>
      <c r="L749" s="105"/>
      <c r="M749" s="105"/>
      <c r="N749" s="105"/>
      <c r="O749" s="104"/>
      <c r="P749" s="106"/>
      <c r="Q749" s="107"/>
    </row>
    <row r="750" spans="1:17" ht="29.25" customHeight="1" x14ac:dyDescent="0.3">
      <c r="A750" s="21" t="str">
        <f>'Matriz Nº1 Identificación'!A750</f>
        <v>83. 3</v>
      </c>
      <c r="B750" s="21" t="str">
        <f>IF('Matriz Nº3 Evaluación'!J750="Administrar",'Matriz Nº3 Evaluación'!B750,"No administrar")</f>
        <v>No administrar</v>
      </c>
      <c r="C750" s="105"/>
      <c r="D750" s="101"/>
      <c r="E750" s="101"/>
      <c r="F750" s="4" t="str">
        <f>IFERROR(+IF((VLOOKUP(D750,'Tabla 2-3-4-5'!$B$10:$C$12,2,FALSE)*(VLOOKUP(E750,'Tabla 2-3-4-5'!$B$10:$C$12,2,FALSE)))&lt;3,"BAJO",IF((VLOOKUP(D750,'Tabla 2-3-4-5'!$B$10:$C$12,2,FALSE)*(VLOOKUP(E750,'Tabla 2-3-4-5'!$B$10:$C$12,2,FALSE)))&gt;5,"ALTO","MEDIO"))," ")</f>
        <v xml:space="preserve"> </v>
      </c>
      <c r="G750" s="105"/>
      <c r="H750" s="105"/>
      <c r="I750" s="105"/>
      <c r="J750" s="105"/>
      <c r="K750" s="105"/>
      <c r="L750" s="105"/>
      <c r="M750" s="105"/>
      <c r="N750" s="105"/>
      <c r="O750" s="104"/>
      <c r="P750" s="106"/>
      <c r="Q750" s="107"/>
    </row>
    <row r="751" spans="1:17" ht="35.25" customHeight="1" x14ac:dyDescent="0.3">
      <c r="A751" s="21" t="str">
        <f>'Matriz Nº1 Identificación'!A751</f>
        <v>83. 4</v>
      </c>
      <c r="B751" s="21" t="str">
        <f>IF('Matriz Nº3 Evaluación'!J751="Administrar",'Matriz Nº3 Evaluación'!B751,"No administrar")</f>
        <v>No administrar</v>
      </c>
      <c r="C751" s="105"/>
      <c r="D751" s="101"/>
      <c r="E751" s="101"/>
      <c r="F751" s="4" t="str">
        <f>IFERROR(+IF((VLOOKUP(D751,'Tabla 2-3-4-5'!$B$10:$C$12,2,FALSE)*(VLOOKUP(E751,'Tabla 2-3-4-5'!$B$10:$C$12,2,FALSE)))&lt;3,"BAJO",IF((VLOOKUP(D751,'Tabla 2-3-4-5'!$B$10:$C$12,2,FALSE)*(VLOOKUP(E751,'Tabla 2-3-4-5'!$B$10:$C$12,2,FALSE)))&gt;5,"ALTO","MEDIO"))," ")</f>
        <v xml:space="preserve"> </v>
      </c>
      <c r="G751" s="105"/>
      <c r="H751" s="105"/>
      <c r="I751" s="105"/>
      <c r="J751" s="105"/>
      <c r="K751" s="105"/>
      <c r="L751" s="105"/>
      <c r="M751" s="105"/>
      <c r="N751" s="105"/>
      <c r="O751" s="104"/>
      <c r="P751" s="106"/>
      <c r="Q751" s="107"/>
    </row>
    <row r="752" spans="1:17" ht="35.25" customHeight="1" x14ac:dyDescent="0.3">
      <c r="A752" s="21" t="str">
        <f>'Matriz Nº1 Identificación'!A752</f>
        <v>83. 5</v>
      </c>
      <c r="B752" s="21" t="str">
        <f>IF('Matriz Nº3 Evaluación'!J752="Administrar",'Matriz Nº3 Evaluación'!B752,"No administrar")</f>
        <v>No administrar</v>
      </c>
      <c r="C752" s="105"/>
      <c r="D752" s="101"/>
      <c r="E752" s="101"/>
      <c r="F752" s="4" t="str">
        <f>IFERROR(+IF((VLOOKUP(D752,'Tabla 2-3-4-5'!$B$10:$C$12,2,FALSE)*(VLOOKUP(E752,'Tabla 2-3-4-5'!$B$10:$C$12,2,FALSE)))&lt;3,"BAJO",IF((VLOOKUP(D752,'Tabla 2-3-4-5'!$B$10:$C$12,2,FALSE)*(VLOOKUP(E752,'Tabla 2-3-4-5'!$B$10:$C$12,2,FALSE)))&gt;5,"ALTO","MEDIO"))," ")</f>
        <v xml:space="preserve"> </v>
      </c>
      <c r="G752" s="105"/>
      <c r="H752" s="105"/>
      <c r="I752" s="105"/>
      <c r="J752" s="105"/>
      <c r="K752" s="105"/>
      <c r="L752" s="105"/>
      <c r="M752" s="105"/>
      <c r="N752" s="105"/>
      <c r="O752" s="104"/>
      <c r="P752" s="106"/>
      <c r="Q752" s="107"/>
    </row>
    <row r="753" spans="1:17" ht="35.25" customHeight="1" x14ac:dyDescent="0.3">
      <c r="A753" s="21" t="str">
        <f>'Matriz Nº1 Identificación'!A753</f>
        <v>83. 6</v>
      </c>
      <c r="B753" s="21" t="str">
        <f>IF('Matriz Nº3 Evaluación'!J753="Administrar",'Matriz Nº3 Evaluación'!B753,"No administrar")</f>
        <v>No administrar</v>
      </c>
      <c r="C753" s="105"/>
      <c r="D753" s="101"/>
      <c r="E753" s="101"/>
      <c r="F753" s="4" t="str">
        <f>IFERROR(+IF((VLOOKUP(D753,'Tabla 2-3-4-5'!$B$10:$C$12,2,FALSE)*(VLOOKUP(E753,'Tabla 2-3-4-5'!$B$10:$C$12,2,FALSE)))&lt;3,"BAJO",IF((VLOOKUP(D753,'Tabla 2-3-4-5'!$B$10:$C$12,2,FALSE)*(VLOOKUP(E753,'Tabla 2-3-4-5'!$B$10:$C$12,2,FALSE)))&gt;5,"ALTO","MEDIO"))," ")</f>
        <v xml:space="preserve"> </v>
      </c>
      <c r="G753" s="105"/>
      <c r="H753" s="105"/>
      <c r="I753" s="105"/>
      <c r="J753" s="105"/>
      <c r="K753" s="105"/>
      <c r="L753" s="105"/>
      <c r="M753" s="105"/>
      <c r="N753" s="105"/>
      <c r="O753" s="104"/>
      <c r="P753" s="106"/>
      <c r="Q753" s="107"/>
    </row>
    <row r="754" spans="1:17" ht="35.25" customHeight="1" thickBot="1" x14ac:dyDescent="0.35">
      <c r="A754" s="21" t="str">
        <f>'Matriz Nº1 Identificación'!A754</f>
        <v>83. 7</v>
      </c>
      <c r="B754" s="21" t="str">
        <f>IF('Matriz Nº3 Evaluación'!J754="Administrar",'Matriz Nº3 Evaluación'!B754,"No administrar")</f>
        <v>No administrar</v>
      </c>
      <c r="C754" s="105"/>
      <c r="D754" s="101"/>
      <c r="E754" s="101"/>
      <c r="F754" s="4" t="str">
        <f>IFERROR(+IF((VLOOKUP(D754,'Tabla 2-3-4-5'!$B$10:$C$12,2,FALSE)*(VLOOKUP(E754,'Tabla 2-3-4-5'!$B$10:$C$12,2,FALSE)))&lt;3,"BAJO",IF((VLOOKUP(D754,'Tabla 2-3-4-5'!$B$10:$C$12,2,FALSE)*(VLOOKUP(E754,'Tabla 2-3-4-5'!$B$10:$C$12,2,FALSE)))&gt;5,"ALTO","MEDIO"))," ")</f>
        <v xml:space="preserve"> </v>
      </c>
      <c r="G754" s="105"/>
      <c r="H754" s="105"/>
      <c r="I754" s="105"/>
      <c r="J754" s="105"/>
      <c r="K754" s="105"/>
      <c r="L754" s="105"/>
      <c r="M754" s="105"/>
      <c r="N754" s="105"/>
      <c r="O754" s="104"/>
      <c r="P754" s="106"/>
      <c r="Q754" s="107"/>
    </row>
    <row r="755" spans="1:17" ht="33" customHeight="1" thickBot="1" x14ac:dyDescent="0.35">
      <c r="A755" s="73" t="str">
        <f>'Matriz Nº1 Identificación'!A755</f>
        <v xml:space="preserve">Objetivo Estratégico: </v>
      </c>
      <c r="B755" s="377">
        <f>'Matriz Nº1 Identificación'!B755</f>
        <v>0</v>
      </c>
      <c r="C755" s="378"/>
      <c r="D755" s="378"/>
      <c r="E755" s="378"/>
      <c r="F755" s="378"/>
      <c r="G755" s="378"/>
      <c r="H755" s="378"/>
      <c r="I755" s="378"/>
      <c r="J755" s="378"/>
      <c r="K755" s="378"/>
      <c r="L755" s="378"/>
      <c r="M755" s="378"/>
      <c r="N755" s="378"/>
      <c r="O755" s="378"/>
      <c r="P755" s="378"/>
      <c r="Q755" s="379"/>
    </row>
    <row r="756" spans="1:17" ht="24.75" customHeight="1" x14ac:dyDescent="0.3">
      <c r="A756" s="76" t="str">
        <f>'Matriz Nº1 Identificación'!A756</f>
        <v>Objetivo táctico</v>
      </c>
      <c r="B756" s="418" t="str">
        <f>'Matriz Nº1 Identificación'!B756</f>
        <v xml:space="preserve">84. </v>
      </c>
      <c r="C756" s="419"/>
      <c r="D756" s="419"/>
      <c r="E756" s="419"/>
      <c r="F756" s="419"/>
      <c r="G756" s="419"/>
      <c r="H756" s="419"/>
      <c r="I756" s="419"/>
      <c r="J756" s="419"/>
      <c r="K756" s="419"/>
      <c r="L756" s="419"/>
      <c r="M756" s="419"/>
      <c r="N756" s="419"/>
      <c r="O756" s="419"/>
      <c r="P756" s="419"/>
      <c r="Q756" s="420"/>
    </row>
    <row r="757" spans="1:17" ht="27.75" customHeight="1" x14ac:dyDescent="0.3">
      <c r="A757" s="21" t="str">
        <f>'Matriz Nº1 Identificación'!A757</f>
        <v>84. 1</v>
      </c>
      <c r="B757" s="21" t="str">
        <f>IF('Matriz Nº3 Evaluación'!J757="Administrar",'Matriz Nº3 Evaluación'!B757,"No administrar")</f>
        <v>No administrar</v>
      </c>
      <c r="C757" s="105"/>
      <c r="D757" s="101"/>
      <c r="E757" s="101"/>
      <c r="F757" s="4" t="str">
        <f>IFERROR(+IF((VLOOKUP(D757,'Tabla 2-3-4-5'!$B$10:$C$12,2,FALSE)*(VLOOKUP(E757,'Tabla 2-3-4-5'!$B$10:$C$12,2,FALSE)))&lt;3,"BAJO",IF((VLOOKUP(D757,'Tabla 2-3-4-5'!$B$10:$C$12,2,FALSE)*(VLOOKUP(E757,'Tabla 2-3-4-5'!$B$10:$C$12,2,FALSE)))&gt;5,"ALTO","MEDIO"))," ")</f>
        <v xml:space="preserve"> </v>
      </c>
      <c r="G757" s="105"/>
      <c r="H757" s="105"/>
      <c r="I757" s="105"/>
      <c r="J757" s="105"/>
      <c r="K757" s="105"/>
      <c r="L757" s="105"/>
      <c r="M757" s="105"/>
      <c r="N757" s="105"/>
      <c r="O757" s="104"/>
      <c r="P757" s="106"/>
      <c r="Q757" s="107"/>
    </row>
    <row r="758" spans="1:17" ht="31.5" customHeight="1" x14ac:dyDescent="0.3">
      <c r="A758" s="21" t="str">
        <f>'Matriz Nº1 Identificación'!A758</f>
        <v>84. 2</v>
      </c>
      <c r="B758" s="21" t="str">
        <f>IF('Matriz Nº3 Evaluación'!J758="Administrar",'Matriz Nº3 Evaluación'!B758,"No administrar")</f>
        <v>No administrar</v>
      </c>
      <c r="C758" s="105"/>
      <c r="D758" s="101"/>
      <c r="E758" s="101"/>
      <c r="F758" s="4" t="str">
        <f>IFERROR(+IF((VLOOKUP(D758,'Tabla 2-3-4-5'!$B$10:$C$12,2,FALSE)*(VLOOKUP(E758,'Tabla 2-3-4-5'!$B$10:$C$12,2,FALSE)))&lt;3,"BAJO",IF((VLOOKUP(D758,'Tabla 2-3-4-5'!$B$10:$C$12,2,FALSE)*(VLOOKUP(E758,'Tabla 2-3-4-5'!$B$10:$C$12,2,FALSE)))&gt;5,"ALTO","MEDIO"))," ")</f>
        <v xml:space="preserve"> </v>
      </c>
      <c r="G758" s="105"/>
      <c r="H758" s="105"/>
      <c r="I758" s="105"/>
      <c r="J758" s="105"/>
      <c r="K758" s="105"/>
      <c r="L758" s="105"/>
      <c r="M758" s="105"/>
      <c r="N758" s="105"/>
      <c r="O758" s="104"/>
      <c r="P758" s="106"/>
      <c r="Q758" s="107"/>
    </row>
    <row r="759" spans="1:17" ht="29.25" customHeight="1" x14ac:dyDescent="0.3">
      <c r="A759" s="21" t="str">
        <f>'Matriz Nº1 Identificación'!A759</f>
        <v>84. 3</v>
      </c>
      <c r="B759" s="21" t="str">
        <f>IF('Matriz Nº3 Evaluación'!J759="Administrar",'Matriz Nº3 Evaluación'!B759,"No administrar")</f>
        <v>No administrar</v>
      </c>
      <c r="C759" s="105"/>
      <c r="D759" s="101"/>
      <c r="E759" s="101"/>
      <c r="F759" s="4" t="str">
        <f>IFERROR(+IF((VLOOKUP(D759,'Tabla 2-3-4-5'!$B$10:$C$12,2,FALSE)*(VLOOKUP(E759,'Tabla 2-3-4-5'!$B$10:$C$12,2,FALSE)))&lt;3,"BAJO",IF((VLOOKUP(D759,'Tabla 2-3-4-5'!$B$10:$C$12,2,FALSE)*(VLOOKUP(E759,'Tabla 2-3-4-5'!$B$10:$C$12,2,FALSE)))&gt;5,"ALTO","MEDIO"))," ")</f>
        <v xml:space="preserve"> </v>
      </c>
      <c r="G759" s="105"/>
      <c r="H759" s="105"/>
      <c r="I759" s="105"/>
      <c r="J759" s="105"/>
      <c r="K759" s="105"/>
      <c r="L759" s="105"/>
      <c r="M759" s="105"/>
      <c r="N759" s="105"/>
      <c r="O759" s="104"/>
      <c r="P759" s="106"/>
      <c r="Q759" s="107"/>
    </row>
    <row r="760" spans="1:17" ht="35.25" customHeight="1" x14ac:dyDescent="0.3">
      <c r="A760" s="21" t="str">
        <f>'Matriz Nº1 Identificación'!A760</f>
        <v>84. 4</v>
      </c>
      <c r="B760" s="21" t="str">
        <f>IF('Matriz Nº3 Evaluación'!J760="Administrar",'Matriz Nº3 Evaluación'!B760,"No administrar")</f>
        <v>No administrar</v>
      </c>
      <c r="C760" s="105"/>
      <c r="D760" s="101"/>
      <c r="E760" s="101"/>
      <c r="F760" s="4" t="str">
        <f>IFERROR(+IF((VLOOKUP(D760,'Tabla 2-3-4-5'!$B$10:$C$12,2,FALSE)*(VLOOKUP(E760,'Tabla 2-3-4-5'!$B$10:$C$12,2,FALSE)))&lt;3,"BAJO",IF((VLOOKUP(D760,'Tabla 2-3-4-5'!$B$10:$C$12,2,FALSE)*(VLOOKUP(E760,'Tabla 2-3-4-5'!$B$10:$C$12,2,FALSE)))&gt;5,"ALTO","MEDIO"))," ")</f>
        <v xml:space="preserve"> </v>
      </c>
      <c r="G760" s="105"/>
      <c r="H760" s="105"/>
      <c r="I760" s="105"/>
      <c r="J760" s="105"/>
      <c r="K760" s="105"/>
      <c r="L760" s="105"/>
      <c r="M760" s="105"/>
      <c r="N760" s="105"/>
      <c r="O760" s="104"/>
      <c r="P760" s="106"/>
      <c r="Q760" s="107"/>
    </row>
    <row r="761" spans="1:17" ht="35.25" customHeight="1" x14ac:dyDescent="0.3">
      <c r="A761" s="21" t="str">
        <f>'Matriz Nº1 Identificación'!A761</f>
        <v>84. 5</v>
      </c>
      <c r="B761" s="21" t="str">
        <f>IF('Matriz Nº3 Evaluación'!J761="Administrar",'Matriz Nº3 Evaluación'!B761,"No administrar")</f>
        <v>No administrar</v>
      </c>
      <c r="C761" s="105"/>
      <c r="D761" s="101"/>
      <c r="E761" s="101"/>
      <c r="F761" s="4" t="str">
        <f>IFERROR(+IF((VLOOKUP(D761,'Tabla 2-3-4-5'!$B$10:$C$12,2,FALSE)*(VLOOKUP(E761,'Tabla 2-3-4-5'!$B$10:$C$12,2,FALSE)))&lt;3,"BAJO",IF((VLOOKUP(D761,'Tabla 2-3-4-5'!$B$10:$C$12,2,FALSE)*(VLOOKUP(E761,'Tabla 2-3-4-5'!$B$10:$C$12,2,FALSE)))&gt;5,"ALTO","MEDIO"))," ")</f>
        <v xml:space="preserve"> </v>
      </c>
      <c r="G761" s="105"/>
      <c r="H761" s="105"/>
      <c r="I761" s="105"/>
      <c r="J761" s="105"/>
      <c r="K761" s="105"/>
      <c r="L761" s="105"/>
      <c r="M761" s="105"/>
      <c r="N761" s="105"/>
      <c r="O761" s="104"/>
      <c r="P761" s="106"/>
      <c r="Q761" s="107"/>
    </row>
    <row r="762" spans="1:17" ht="35.25" customHeight="1" x14ac:dyDescent="0.3">
      <c r="A762" s="21" t="str">
        <f>'Matriz Nº1 Identificación'!A762</f>
        <v>84. 6</v>
      </c>
      <c r="B762" s="21" t="str">
        <f>IF('Matriz Nº3 Evaluación'!J762="Administrar",'Matriz Nº3 Evaluación'!B762,"No administrar")</f>
        <v>No administrar</v>
      </c>
      <c r="C762" s="105"/>
      <c r="D762" s="101"/>
      <c r="E762" s="101"/>
      <c r="F762" s="4" t="str">
        <f>IFERROR(+IF((VLOOKUP(D762,'Tabla 2-3-4-5'!$B$10:$C$12,2,FALSE)*(VLOOKUP(E762,'Tabla 2-3-4-5'!$B$10:$C$12,2,FALSE)))&lt;3,"BAJO",IF((VLOOKUP(D762,'Tabla 2-3-4-5'!$B$10:$C$12,2,FALSE)*(VLOOKUP(E762,'Tabla 2-3-4-5'!$B$10:$C$12,2,FALSE)))&gt;5,"ALTO","MEDIO"))," ")</f>
        <v xml:space="preserve"> </v>
      </c>
      <c r="G762" s="105"/>
      <c r="H762" s="105"/>
      <c r="I762" s="105"/>
      <c r="J762" s="105"/>
      <c r="K762" s="105"/>
      <c r="L762" s="105"/>
      <c r="M762" s="105"/>
      <c r="N762" s="105"/>
      <c r="O762" s="104"/>
      <c r="P762" s="106"/>
      <c r="Q762" s="107"/>
    </row>
    <row r="763" spans="1:17" ht="35.25" customHeight="1" thickBot="1" x14ac:dyDescent="0.35">
      <c r="A763" s="21" t="str">
        <f>'Matriz Nº1 Identificación'!A763</f>
        <v>84. 7</v>
      </c>
      <c r="B763" s="21" t="str">
        <f>IF('Matriz Nº3 Evaluación'!J763="Administrar",'Matriz Nº3 Evaluación'!B763,"No administrar")</f>
        <v>No administrar</v>
      </c>
      <c r="C763" s="105"/>
      <c r="D763" s="101"/>
      <c r="E763" s="101"/>
      <c r="F763" s="4" t="str">
        <f>IFERROR(+IF((VLOOKUP(D763,'Tabla 2-3-4-5'!$B$10:$C$12,2,FALSE)*(VLOOKUP(E763,'Tabla 2-3-4-5'!$B$10:$C$12,2,FALSE)))&lt;3,"BAJO",IF((VLOOKUP(D763,'Tabla 2-3-4-5'!$B$10:$C$12,2,FALSE)*(VLOOKUP(E763,'Tabla 2-3-4-5'!$B$10:$C$12,2,FALSE)))&gt;5,"ALTO","MEDIO"))," ")</f>
        <v xml:space="preserve"> </v>
      </c>
      <c r="G763" s="105"/>
      <c r="H763" s="105"/>
      <c r="I763" s="105"/>
      <c r="J763" s="105"/>
      <c r="K763" s="105"/>
      <c r="L763" s="105"/>
      <c r="M763" s="105"/>
      <c r="N763" s="105"/>
      <c r="O763" s="104"/>
      <c r="P763" s="106"/>
      <c r="Q763" s="107"/>
    </row>
    <row r="764" spans="1:17" ht="33" customHeight="1" thickBot="1" x14ac:dyDescent="0.35">
      <c r="A764" s="73" t="str">
        <f>'Matriz Nº1 Identificación'!A764</f>
        <v xml:space="preserve">Objetivo Estratégico: </v>
      </c>
      <c r="B764" s="377">
        <f>'Matriz Nº1 Identificación'!B764</f>
        <v>0</v>
      </c>
      <c r="C764" s="378"/>
      <c r="D764" s="378"/>
      <c r="E764" s="378"/>
      <c r="F764" s="378"/>
      <c r="G764" s="378"/>
      <c r="H764" s="378"/>
      <c r="I764" s="378"/>
      <c r="J764" s="378"/>
      <c r="K764" s="378"/>
      <c r="L764" s="378"/>
      <c r="M764" s="378"/>
      <c r="N764" s="378"/>
      <c r="O764" s="378"/>
      <c r="P764" s="378"/>
      <c r="Q764" s="379"/>
    </row>
    <row r="765" spans="1:17" ht="24.75" customHeight="1" x14ac:dyDescent="0.3">
      <c r="A765" s="76" t="str">
        <f>'Matriz Nº1 Identificación'!A765</f>
        <v>Objetivo táctico</v>
      </c>
      <c r="B765" s="418" t="str">
        <f>'Matriz Nº1 Identificación'!B765</f>
        <v xml:space="preserve">85. </v>
      </c>
      <c r="C765" s="419"/>
      <c r="D765" s="419"/>
      <c r="E765" s="419"/>
      <c r="F765" s="419"/>
      <c r="G765" s="419"/>
      <c r="H765" s="419"/>
      <c r="I765" s="419"/>
      <c r="J765" s="419"/>
      <c r="K765" s="419"/>
      <c r="L765" s="419"/>
      <c r="M765" s="419"/>
      <c r="N765" s="419"/>
      <c r="O765" s="419"/>
      <c r="P765" s="419"/>
      <c r="Q765" s="420"/>
    </row>
    <row r="766" spans="1:17" ht="27.75" customHeight="1" x14ac:dyDescent="0.3">
      <c r="A766" s="21" t="str">
        <f>'Matriz Nº1 Identificación'!A766</f>
        <v>85. 1</v>
      </c>
      <c r="B766" s="21" t="str">
        <f>IF('Matriz Nº3 Evaluación'!J766="Administrar",'Matriz Nº3 Evaluación'!B766,"No administrar")</f>
        <v>No administrar</v>
      </c>
      <c r="C766" s="105"/>
      <c r="D766" s="101"/>
      <c r="E766" s="101"/>
      <c r="F766" s="4" t="str">
        <f>IFERROR(+IF((VLOOKUP(D766,'Tabla 2-3-4-5'!$B$10:$C$12,2,FALSE)*(VLOOKUP(E766,'Tabla 2-3-4-5'!$B$10:$C$12,2,FALSE)))&lt;3,"BAJO",IF((VLOOKUP(D766,'Tabla 2-3-4-5'!$B$10:$C$12,2,FALSE)*(VLOOKUP(E766,'Tabla 2-3-4-5'!$B$10:$C$12,2,FALSE)))&gt;5,"ALTO","MEDIO"))," ")</f>
        <v xml:space="preserve"> </v>
      </c>
      <c r="G766" s="105"/>
      <c r="H766" s="105"/>
      <c r="I766" s="105"/>
      <c r="J766" s="105"/>
      <c r="K766" s="105"/>
      <c r="L766" s="105"/>
      <c r="M766" s="105"/>
      <c r="N766" s="105"/>
      <c r="O766" s="104"/>
      <c r="P766" s="106"/>
      <c r="Q766" s="107"/>
    </row>
    <row r="767" spans="1:17" ht="31.5" customHeight="1" x14ac:dyDescent="0.3">
      <c r="A767" s="21" t="str">
        <f>'Matriz Nº1 Identificación'!A767</f>
        <v>85. 2</v>
      </c>
      <c r="B767" s="21" t="str">
        <f>IF('Matriz Nº3 Evaluación'!J767="Administrar",'Matriz Nº3 Evaluación'!B767,"No administrar")</f>
        <v>No administrar</v>
      </c>
      <c r="C767" s="105"/>
      <c r="D767" s="101"/>
      <c r="E767" s="101"/>
      <c r="F767" s="4" t="str">
        <f>IFERROR(+IF((VLOOKUP(D767,'Tabla 2-3-4-5'!$B$10:$C$12,2,FALSE)*(VLOOKUP(E767,'Tabla 2-3-4-5'!$B$10:$C$12,2,FALSE)))&lt;3,"BAJO",IF((VLOOKUP(D767,'Tabla 2-3-4-5'!$B$10:$C$12,2,FALSE)*(VLOOKUP(E767,'Tabla 2-3-4-5'!$B$10:$C$12,2,FALSE)))&gt;5,"ALTO","MEDIO"))," ")</f>
        <v xml:space="preserve"> </v>
      </c>
      <c r="G767" s="105"/>
      <c r="H767" s="105"/>
      <c r="I767" s="105"/>
      <c r="J767" s="105"/>
      <c r="K767" s="105"/>
      <c r="L767" s="105"/>
      <c r="M767" s="105"/>
      <c r="N767" s="105"/>
      <c r="O767" s="104"/>
      <c r="P767" s="106"/>
      <c r="Q767" s="107"/>
    </row>
    <row r="768" spans="1:17" ht="29.25" customHeight="1" x14ac:dyDescent="0.3">
      <c r="A768" s="21" t="str">
        <f>'Matriz Nº1 Identificación'!A768</f>
        <v>85. 3</v>
      </c>
      <c r="B768" s="21" t="str">
        <f>IF('Matriz Nº3 Evaluación'!J768="Administrar",'Matriz Nº3 Evaluación'!B768,"No administrar")</f>
        <v>No administrar</v>
      </c>
      <c r="C768" s="105"/>
      <c r="D768" s="101"/>
      <c r="E768" s="101"/>
      <c r="F768" s="4" t="str">
        <f>IFERROR(+IF((VLOOKUP(D768,'Tabla 2-3-4-5'!$B$10:$C$12,2,FALSE)*(VLOOKUP(E768,'Tabla 2-3-4-5'!$B$10:$C$12,2,FALSE)))&lt;3,"BAJO",IF((VLOOKUP(D768,'Tabla 2-3-4-5'!$B$10:$C$12,2,FALSE)*(VLOOKUP(E768,'Tabla 2-3-4-5'!$B$10:$C$12,2,FALSE)))&gt;5,"ALTO","MEDIO"))," ")</f>
        <v xml:space="preserve"> </v>
      </c>
      <c r="G768" s="105"/>
      <c r="H768" s="105"/>
      <c r="I768" s="105"/>
      <c r="J768" s="105"/>
      <c r="K768" s="105"/>
      <c r="L768" s="105"/>
      <c r="M768" s="105"/>
      <c r="N768" s="105"/>
      <c r="O768" s="104"/>
      <c r="P768" s="106"/>
      <c r="Q768" s="107"/>
    </row>
    <row r="769" spans="1:17" ht="35.25" customHeight="1" x14ac:dyDescent="0.3">
      <c r="A769" s="21" t="str">
        <f>'Matriz Nº1 Identificación'!A769</f>
        <v>85. 4</v>
      </c>
      <c r="B769" s="21" t="str">
        <f>IF('Matriz Nº3 Evaluación'!J769="Administrar",'Matriz Nº3 Evaluación'!B769,"No administrar")</f>
        <v>No administrar</v>
      </c>
      <c r="C769" s="105"/>
      <c r="D769" s="101"/>
      <c r="E769" s="101"/>
      <c r="F769" s="4" t="str">
        <f>IFERROR(+IF((VLOOKUP(D769,'Tabla 2-3-4-5'!$B$10:$C$12,2,FALSE)*(VLOOKUP(E769,'Tabla 2-3-4-5'!$B$10:$C$12,2,FALSE)))&lt;3,"BAJO",IF((VLOOKUP(D769,'Tabla 2-3-4-5'!$B$10:$C$12,2,FALSE)*(VLOOKUP(E769,'Tabla 2-3-4-5'!$B$10:$C$12,2,FALSE)))&gt;5,"ALTO","MEDIO"))," ")</f>
        <v xml:space="preserve"> </v>
      </c>
      <c r="G769" s="105"/>
      <c r="H769" s="105"/>
      <c r="I769" s="105"/>
      <c r="J769" s="105"/>
      <c r="K769" s="105"/>
      <c r="L769" s="105"/>
      <c r="M769" s="105"/>
      <c r="N769" s="105"/>
      <c r="O769" s="104"/>
      <c r="P769" s="106"/>
      <c r="Q769" s="107"/>
    </row>
    <row r="770" spans="1:17" ht="35.25" customHeight="1" x14ac:dyDescent="0.3">
      <c r="A770" s="21" t="str">
        <f>'Matriz Nº1 Identificación'!A770</f>
        <v>85. 5</v>
      </c>
      <c r="B770" s="21" t="str">
        <f>IF('Matriz Nº3 Evaluación'!J770="Administrar",'Matriz Nº3 Evaluación'!B770,"No administrar")</f>
        <v>No administrar</v>
      </c>
      <c r="C770" s="105"/>
      <c r="D770" s="101"/>
      <c r="E770" s="101"/>
      <c r="F770" s="4" t="str">
        <f>IFERROR(+IF((VLOOKUP(D770,'Tabla 2-3-4-5'!$B$10:$C$12,2,FALSE)*(VLOOKUP(E770,'Tabla 2-3-4-5'!$B$10:$C$12,2,FALSE)))&lt;3,"BAJO",IF((VLOOKUP(D770,'Tabla 2-3-4-5'!$B$10:$C$12,2,FALSE)*(VLOOKUP(E770,'Tabla 2-3-4-5'!$B$10:$C$12,2,FALSE)))&gt;5,"ALTO","MEDIO"))," ")</f>
        <v xml:space="preserve"> </v>
      </c>
      <c r="G770" s="105"/>
      <c r="H770" s="105"/>
      <c r="I770" s="105"/>
      <c r="J770" s="105"/>
      <c r="K770" s="105"/>
      <c r="L770" s="105"/>
      <c r="M770" s="105"/>
      <c r="N770" s="105"/>
      <c r="O770" s="104"/>
      <c r="P770" s="106"/>
      <c r="Q770" s="107"/>
    </row>
    <row r="771" spans="1:17" ht="35.25" customHeight="1" x14ac:dyDescent="0.3">
      <c r="A771" s="21" t="str">
        <f>'Matriz Nº1 Identificación'!A771</f>
        <v>85. 6</v>
      </c>
      <c r="B771" s="21" t="str">
        <f>IF('Matriz Nº3 Evaluación'!J771="Administrar",'Matriz Nº3 Evaluación'!B771,"No administrar")</f>
        <v>No administrar</v>
      </c>
      <c r="C771" s="105"/>
      <c r="D771" s="101"/>
      <c r="E771" s="101"/>
      <c r="F771" s="4" t="str">
        <f>IFERROR(+IF((VLOOKUP(D771,'Tabla 2-3-4-5'!$B$10:$C$12,2,FALSE)*(VLOOKUP(E771,'Tabla 2-3-4-5'!$B$10:$C$12,2,FALSE)))&lt;3,"BAJO",IF((VLOOKUP(D771,'Tabla 2-3-4-5'!$B$10:$C$12,2,FALSE)*(VLOOKUP(E771,'Tabla 2-3-4-5'!$B$10:$C$12,2,FALSE)))&gt;5,"ALTO","MEDIO"))," ")</f>
        <v xml:space="preserve"> </v>
      </c>
      <c r="G771" s="105"/>
      <c r="H771" s="105"/>
      <c r="I771" s="105"/>
      <c r="J771" s="105"/>
      <c r="K771" s="105"/>
      <c r="L771" s="105"/>
      <c r="M771" s="105"/>
      <c r="N771" s="105"/>
      <c r="O771" s="104"/>
      <c r="P771" s="106"/>
      <c r="Q771" s="107"/>
    </row>
    <row r="772" spans="1:17" ht="35.25" customHeight="1" thickBot="1" x14ac:dyDescent="0.35">
      <c r="A772" s="21" t="str">
        <f>'Matriz Nº1 Identificación'!A772</f>
        <v>85. 7</v>
      </c>
      <c r="B772" s="21" t="str">
        <f>IF('Matriz Nº3 Evaluación'!J772="Administrar",'Matriz Nº3 Evaluación'!B772,"No administrar")</f>
        <v>No administrar</v>
      </c>
      <c r="C772" s="105"/>
      <c r="D772" s="101"/>
      <c r="E772" s="101"/>
      <c r="F772" s="4" t="str">
        <f>IFERROR(+IF((VLOOKUP(D772,'Tabla 2-3-4-5'!$B$10:$C$12,2,FALSE)*(VLOOKUP(E772,'Tabla 2-3-4-5'!$B$10:$C$12,2,FALSE)))&lt;3,"BAJO",IF((VLOOKUP(D772,'Tabla 2-3-4-5'!$B$10:$C$12,2,FALSE)*(VLOOKUP(E772,'Tabla 2-3-4-5'!$B$10:$C$12,2,FALSE)))&gt;5,"ALTO","MEDIO"))," ")</f>
        <v xml:space="preserve"> </v>
      </c>
      <c r="G772" s="105"/>
      <c r="H772" s="105"/>
      <c r="I772" s="105"/>
      <c r="J772" s="105"/>
      <c r="K772" s="105"/>
      <c r="L772" s="105"/>
      <c r="M772" s="105"/>
      <c r="N772" s="105"/>
      <c r="O772" s="104"/>
      <c r="P772" s="106"/>
      <c r="Q772" s="107"/>
    </row>
    <row r="773" spans="1:17" ht="33" customHeight="1" thickBot="1" x14ac:dyDescent="0.35">
      <c r="A773" s="73" t="str">
        <f>'Matriz Nº1 Identificación'!A773</f>
        <v xml:space="preserve">Objetivo Estratégico: </v>
      </c>
      <c r="B773" s="377">
        <f>'Matriz Nº1 Identificación'!B773</f>
        <v>0</v>
      </c>
      <c r="C773" s="378"/>
      <c r="D773" s="378"/>
      <c r="E773" s="378"/>
      <c r="F773" s="378"/>
      <c r="G773" s="378"/>
      <c r="H773" s="378"/>
      <c r="I773" s="378"/>
      <c r="J773" s="378"/>
      <c r="K773" s="378"/>
      <c r="L773" s="378"/>
      <c r="M773" s="378"/>
      <c r="N773" s="378"/>
      <c r="O773" s="378"/>
      <c r="P773" s="378"/>
      <c r="Q773" s="379"/>
    </row>
    <row r="774" spans="1:17" ht="24.75" customHeight="1" x14ac:dyDescent="0.3">
      <c r="A774" s="76" t="str">
        <f>'Matriz Nº1 Identificación'!A774</f>
        <v>Objetivo táctico</v>
      </c>
      <c r="B774" s="418" t="str">
        <f>'Matriz Nº1 Identificación'!B774</f>
        <v xml:space="preserve">86. </v>
      </c>
      <c r="C774" s="419"/>
      <c r="D774" s="419"/>
      <c r="E774" s="419"/>
      <c r="F774" s="419"/>
      <c r="G774" s="419"/>
      <c r="H774" s="419"/>
      <c r="I774" s="419"/>
      <c r="J774" s="419"/>
      <c r="K774" s="419"/>
      <c r="L774" s="419"/>
      <c r="M774" s="419"/>
      <c r="N774" s="419"/>
      <c r="O774" s="419"/>
      <c r="P774" s="419"/>
      <c r="Q774" s="420"/>
    </row>
    <row r="775" spans="1:17" ht="27.75" customHeight="1" x14ac:dyDescent="0.3">
      <c r="A775" s="21" t="str">
        <f>'Matriz Nº1 Identificación'!A775</f>
        <v>86. 1</v>
      </c>
      <c r="B775" s="21" t="str">
        <f>IF('Matriz Nº3 Evaluación'!J775="Administrar",'Matriz Nº3 Evaluación'!B775,"No administrar")</f>
        <v>No administrar</v>
      </c>
      <c r="C775" s="105"/>
      <c r="D775" s="101"/>
      <c r="E775" s="101"/>
      <c r="F775" s="4" t="str">
        <f>IFERROR(+IF((VLOOKUP(D775,'Tabla 2-3-4-5'!$B$10:$C$12,2,FALSE)*(VLOOKUP(E775,'Tabla 2-3-4-5'!$B$10:$C$12,2,FALSE)))&lt;3,"BAJO",IF((VLOOKUP(D775,'Tabla 2-3-4-5'!$B$10:$C$12,2,FALSE)*(VLOOKUP(E775,'Tabla 2-3-4-5'!$B$10:$C$12,2,FALSE)))&gt;5,"ALTO","MEDIO"))," ")</f>
        <v xml:space="preserve"> </v>
      </c>
      <c r="G775" s="105"/>
      <c r="H775" s="105"/>
      <c r="I775" s="105"/>
      <c r="J775" s="105"/>
      <c r="K775" s="105"/>
      <c r="L775" s="105"/>
      <c r="M775" s="105"/>
      <c r="N775" s="105"/>
      <c r="O775" s="104"/>
      <c r="P775" s="106"/>
      <c r="Q775" s="107"/>
    </row>
    <row r="776" spans="1:17" ht="31.5" customHeight="1" x14ac:dyDescent="0.3">
      <c r="A776" s="21" t="str">
        <f>'Matriz Nº1 Identificación'!A776</f>
        <v>86. 2</v>
      </c>
      <c r="B776" s="21" t="str">
        <f>IF('Matriz Nº3 Evaluación'!J776="Administrar",'Matriz Nº3 Evaluación'!B776,"No administrar")</f>
        <v>No administrar</v>
      </c>
      <c r="C776" s="105"/>
      <c r="D776" s="101"/>
      <c r="E776" s="101"/>
      <c r="F776" s="4" t="str">
        <f>IFERROR(+IF((VLOOKUP(D776,'Tabla 2-3-4-5'!$B$10:$C$12,2,FALSE)*(VLOOKUP(E776,'Tabla 2-3-4-5'!$B$10:$C$12,2,FALSE)))&lt;3,"BAJO",IF((VLOOKUP(D776,'Tabla 2-3-4-5'!$B$10:$C$12,2,FALSE)*(VLOOKUP(E776,'Tabla 2-3-4-5'!$B$10:$C$12,2,FALSE)))&gt;5,"ALTO","MEDIO"))," ")</f>
        <v xml:space="preserve"> </v>
      </c>
      <c r="G776" s="105"/>
      <c r="H776" s="105"/>
      <c r="I776" s="105"/>
      <c r="J776" s="105"/>
      <c r="K776" s="105"/>
      <c r="L776" s="105"/>
      <c r="M776" s="105"/>
      <c r="N776" s="105"/>
      <c r="O776" s="104"/>
      <c r="P776" s="106"/>
      <c r="Q776" s="107"/>
    </row>
    <row r="777" spans="1:17" ht="29.25" customHeight="1" x14ac:dyDescent="0.3">
      <c r="A777" s="21" t="str">
        <f>'Matriz Nº1 Identificación'!A777</f>
        <v>86. 3</v>
      </c>
      <c r="B777" s="21" t="str">
        <f>IF('Matriz Nº3 Evaluación'!J777="Administrar",'Matriz Nº3 Evaluación'!B777,"No administrar")</f>
        <v>No administrar</v>
      </c>
      <c r="C777" s="105"/>
      <c r="D777" s="101"/>
      <c r="E777" s="101"/>
      <c r="F777" s="4" t="str">
        <f>IFERROR(+IF((VLOOKUP(D777,'Tabla 2-3-4-5'!$B$10:$C$12,2,FALSE)*(VLOOKUP(E777,'Tabla 2-3-4-5'!$B$10:$C$12,2,FALSE)))&lt;3,"BAJO",IF((VLOOKUP(D777,'Tabla 2-3-4-5'!$B$10:$C$12,2,FALSE)*(VLOOKUP(E777,'Tabla 2-3-4-5'!$B$10:$C$12,2,FALSE)))&gt;5,"ALTO","MEDIO"))," ")</f>
        <v xml:space="preserve"> </v>
      </c>
      <c r="G777" s="105"/>
      <c r="H777" s="105"/>
      <c r="I777" s="105"/>
      <c r="J777" s="105"/>
      <c r="K777" s="105"/>
      <c r="L777" s="105"/>
      <c r="M777" s="105"/>
      <c r="N777" s="105"/>
      <c r="O777" s="104"/>
      <c r="P777" s="106"/>
      <c r="Q777" s="107"/>
    </row>
    <row r="778" spans="1:17" ht="35.25" customHeight="1" x14ac:dyDescent="0.3">
      <c r="A778" s="21" t="str">
        <f>'Matriz Nº1 Identificación'!A778</f>
        <v>86. 4</v>
      </c>
      <c r="B778" s="21" t="str">
        <f>IF('Matriz Nº3 Evaluación'!J778="Administrar",'Matriz Nº3 Evaluación'!B778,"No administrar")</f>
        <v>No administrar</v>
      </c>
      <c r="C778" s="105"/>
      <c r="D778" s="101"/>
      <c r="E778" s="101"/>
      <c r="F778" s="4" t="str">
        <f>IFERROR(+IF((VLOOKUP(D778,'Tabla 2-3-4-5'!$B$10:$C$12,2,FALSE)*(VLOOKUP(E778,'Tabla 2-3-4-5'!$B$10:$C$12,2,FALSE)))&lt;3,"BAJO",IF((VLOOKUP(D778,'Tabla 2-3-4-5'!$B$10:$C$12,2,FALSE)*(VLOOKUP(E778,'Tabla 2-3-4-5'!$B$10:$C$12,2,FALSE)))&gt;5,"ALTO","MEDIO"))," ")</f>
        <v xml:space="preserve"> </v>
      </c>
      <c r="G778" s="105"/>
      <c r="H778" s="105"/>
      <c r="I778" s="105"/>
      <c r="J778" s="105"/>
      <c r="K778" s="105"/>
      <c r="L778" s="105"/>
      <c r="M778" s="105"/>
      <c r="N778" s="105"/>
      <c r="O778" s="104"/>
      <c r="P778" s="106"/>
      <c r="Q778" s="107"/>
    </row>
    <row r="779" spans="1:17" ht="35.25" customHeight="1" x14ac:dyDescent="0.3">
      <c r="A779" s="21" t="str">
        <f>'Matriz Nº1 Identificación'!A779</f>
        <v>86. 5</v>
      </c>
      <c r="B779" s="21" t="str">
        <f>IF('Matriz Nº3 Evaluación'!J779="Administrar",'Matriz Nº3 Evaluación'!B779,"No administrar")</f>
        <v>No administrar</v>
      </c>
      <c r="C779" s="105"/>
      <c r="D779" s="101"/>
      <c r="E779" s="101"/>
      <c r="F779" s="4" t="str">
        <f>IFERROR(+IF((VLOOKUP(D779,'Tabla 2-3-4-5'!$B$10:$C$12,2,FALSE)*(VLOOKUP(E779,'Tabla 2-3-4-5'!$B$10:$C$12,2,FALSE)))&lt;3,"BAJO",IF((VLOOKUP(D779,'Tabla 2-3-4-5'!$B$10:$C$12,2,FALSE)*(VLOOKUP(E779,'Tabla 2-3-4-5'!$B$10:$C$12,2,FALSE)))&gt;5,"ALTO","MEDIO"))," ")</f>
        <v xml:space="preserve"> </v>
      </c>
      <c r="G779" s="105"/>
      <c r="H779" s="105"/>
      <c r="I779" s="105"/>
      <c r="J779" s="105"/>
      <c r="K779" s="105"/>
      <c r="L779" s="105"/>
      <c r="M779" s="105"/>
      <c r="N779" s="105"/>
      <c r="O779" s="104"/>
      <c r="P779" s="106"/>
      <c r="Q779" s="107"/>
    </row>
    <row r="780" spans="1:17" ht="35.25" customHeight="1" x14ac:dyDescent="0.3">
      <c r="A780" s="21" t="str">
        <f>'Matriz Nº1 Identificación'!A780</f>
        <v>86. 6</v>
      </c>
      <c r="B780" s="21" t="str">
        <f>IF('Matriz Nº3 Evaluación'!J780="Administrar",'Matriz Nº3 Evaluación'!B780,"No administrar")</f>
        <v>No administrar</v>
      </c>
      <c r="C780" s="105"/>
      <c r="D780" s="101"/>
      <c r="E780" s="101"/>
      <c r="F780" s="4" t="str">
        <f>IFERROR(+IF((VLOOKUP(D780,'Tabla 2-3-4-5'!$B$10:$C$12,2,FALSE)*(VLOOKUP(E780,'Tabla 2-3-4-5'!$B$10:$C$12,2,FALSE)))&lt;3,"BAJO",IF((VLOOKUP(D780,'Tabla 2-3-4-5'!$B$10:$C$12,2,FALSE)*(VLOOKUP(E780,'Tabla 2-3-4-5'!$B$10:$C$12,2,FALSE)))&gt;5,"ALTO","MEDIO"))," ")</f>
        <v xml:space="preserve"> </v>
      </c>
      <c r="G780" s="105"/>
      <c r="H780" s="105"/>
      <c r="I780" s="105"/>
      <c r="J780" s="105"/>
      <c r="K780" s="105"/>
      <c r="L780" s="105"/>
      <c r="M780" s="105"/>
      <c r="N780" s="105"/>
      <c r="O780" s="104"/>
      <c r="P780" s="106"/>
      <c r="Q780" s="107"/>
    </row>
    <row r="781" spans="1:17" ht="35.25" customHeight="1" thickBot="1" x14ac:dyDescent="0.35">
      <c r="A781" s="21" t="str">
        <f>'Matriz Nº1 Identificación'!A781</f>
        <v>86. 7</v>
      </c>
      <c r="B781" s="21" t="str">
        <f>IF('Matriz Nº3 Evaluación'!J781="Administrar",'Matriz Nº3 Evaluación'!B781,"No administrar")</f>
        <v>No administrar</v>
      </c>
      <c r="C781" s="105"/>
      <c r="D781" s="101"/>
      <c r="E781" s="101"/>
      <c r="F781" s="4" t="str">
        <f>IFERROR(+IF((VLOOKUP(D781,'Tabla 2-3-4-5'!$B$10:$C$12,2,FALSE)*(VLOOKUP(E781,'Tabla 2-3-4-5'!$B$10:$C$12,2,FALSE)))&lt;3,"BAJO",IF((VLOOKUP(D781,'Tabla 2-3-4-5'!$B$10:$C$12,2,FALSE)*(VLOOKUP(E781,'Tabla 2-3-4-5'!$B$10:$C$12,2,FALSE)))&gt;5,"ALTO","MEDIO"))," ")</f>
        <v xml:space="preserve"> </v>
      </c>
      <c r="G781" s="105"/>
      <c r="H781" s="105"/>
      <c r="I781" s="105"/>
      <c r="J781" s="105"/>
      <c r="K781" s="105"/>
      <c r="L781" s="105"/>
      <c r="M781" s="105"/>
      <c r="N781" s="105"/>
      <c r="O781" s="104"/>
      <c r="P781" s="106"/>
      <c r="Q781" s="107"/>
    </row>
    <row r="782" spans="1:17" ht="33" customHeight="1" thickBot="1" x14ac:dyDescent="0.35">
      <c r="A782" s="73" t="str">
        <f>'Matriz Nº1 Identificación'!A782</f>
        <v xml:space="preserve">Objetivo Estratégico: </v>
      </c>
      <c r="B782" s="377">
        <f>'Matriz Nº1 Identificación'!B782</f>
        <v>0</v>
      </c>
      <c r="C782" s="378"/>
      <c r="D782" s="378"/>
      <c r="E782" s="378"/>
      <c r="F782" s="378"/>
      <c r="G782" s="378"/>
      <c r="H782" s="378"/>
      <c r="I782" s="378"/>
      <c r="J782" s="378"/>
      <c r="K782" s="378"/>
      <c r="L782" s="378"/>
      <c r="M782" s="378"/>
      <c r="N782" s="378"/>
      <c r="O782" s="378"/>
      <c r="P782" s="378"/>
      <c r="Q782" s="379"/>
    </row>
    <row r="783" spans="1:17" ht="24.75" customHeight="1" x14ac:dyDescent="0.3">
      <c r="A783" s="76" t="str">
        <f>'Matriz Nº1 Identificación'!A783</f>
        <v>Objetivo táctico</v>
      </c>
      <c r="B783" s="418" t="str">
        <f>'Matriz Nº1 Identificación'!B783</f>
        <v xml:space="preserve">87. </v>
      </c>
      <c r="C783" s="419"/>
      <c r="D783" s="419"/>
      <c r="E783" s="419"/>
      <c r="F783" s="419"/>
      <c r="G783" s="419"/>
      <c r="H783" s="419"/>
      <c r="I783" s="419"/>
      <c r="J783" s="419"/>
      <c r="K783" s="419"/>
      <c r="L783" s="419"/>
      <c r="M783" s="419"/>
      <c r="N783" s="419"/>
      <c r="O783" s="419"/>
      <c r="P783" s="419"/>
      <c r="Q783" s="420"/>
    </row>
    <row r="784" spans="1:17" ht="27.75" customHeight="1" x14ac:dyDescent="0.3">
      <c r="A784" s="21" t="str">
        <f>'Matriz Nº1 Identificación'!A784</f>
        <v>87. 1</v>
      </c>
      <c r="B784" s="21" t="str">
        <f>IF('Matriz Nº3 Evaluación'!J784="Administrar",'Matriz Nº3 Evaluación'!B784,"No administrar")</f>
        <v>No administrar</v>
      </c>
      <c r="C784" s="105"/>
      <c r="D784" s="101"/>
      <c r="E784" s="101"/>
      <c r="F784" s="4" t="str">
        <f>IFERROR(+IF((VLOOKUP(D784,'Tabla 2-3-4-5'!$B$10:$C$12,2,FALSE)*(VLOOKUP(E784,'Tabla 2-3-4-5'!$B$10:$C$12,2,FALSE)))&lt;3,"BAJO",IF((VLOOKUP(D784,'Tabla 2-3-4-5'!$B$10:$C$12,2,FALSE)*(VLOOKUP(E784,'Tabla 2-3-4-5'!$B$10:$C$12,2,FALSE)))&gt;5,"ALTO","MEDIO"))," ")</f>
        <v xml:space="preserve"> </v>
      </c>
      <c r="G784" s="105"/>
      <c r="H784" s="105"/>
      <c r="I784" s="105"/>
      <c r="J784" s="105"/>
      <c r="K784" s="105"/>
      <c r="L784" s="105"/>
      <c r="M784" s="105"/>
      <c r="N784" s="105"/>
      <c r="O784" s="104"/>
      <c r="P784" s="106"/>
      <c r="Q784" s="107"/>
    </row>
    <row r="785" spans="1:17" ht="31.5" customHeight="1" x14ac:dyDescent="0.3">
      <c r="A785" s="21" t="str">
        <f>'Matriz Nº1 Identificación'!A785</f>
        <v>87. 2</v>
      </c>
      <c r="B785" s="21" t="str">
        <f>IF('Matriz Nº3 Evaluación'!J785="Administrar",'Matriz Nº3 Evaluación'!B785,"No administrar")</f>
        <v>No administrar</v>
      </c>
      <c r="C785" s="105"/>
      <c r="D785" s="101"/>
      <c r="E785" s="101"/>
      <c r="F785" s="4" t="str">
        <f>IFERROR(+IF((VLOOKUP(D785,'Tabla 2-3-4-5'!$B$10:$C$12,2,FALSE)*(VLOOKUP(E785,'Tabla 2-3-4-5'!$B$10:$C$12,2,FALSE)))&lt;3,"BAJO",IF((VLOOKUP(D785,'Tabla 2-3-4-5'!$B$10:$C$12,2,FALSE)*(VLOOKUP(E785,'Tabla 2-3-4-5'!$B$10:$C$12,2,FALSE)))&gt;5,"ALTO","MEDIO"))," ")</f>
        <v xml:space="preserve"> </v>
      </c>
      <c r="G785" s="105"/>
      <c r="H785" s="105"/>
      <c r="I785" s="105"/>
      <c r="J785" s="105"/>
      <c r="K785" s="105"/>
      <c r="L785" s="105"/>
      <c r="M785" s="105"/>
      <c r="N785" s="105"/>
      <c r="O785" s="104"/>
      <c r="P785" s="106"/>
      <c r="Q785" s="107"/>
    </row>
    <row r="786" spans="1:17" ht="29.25" customHeight="1" x14ac:dyDescent="0.3">
      <c r="A786" s="21" t="str">
        <f>'Matriz Nº1 Identificación'!A786</f>
        <v>87. 3</v>
      </c>
      <c r="B786" s="21" t="str">
        <f>IF('Matriz Nº3 Evaluación'!J786="Administrar",'Matriz Nº3 Evaluación'!B786,"No administrar")</f>
        <v>No administrar</v>
      </c>
      <c r="C786" s="105"/>
      <c r="D786" s="101"/>
      <c r="E786" s="101"/>
      <c r="F786" s="4" t="str">
        <f>IFERROR(+IF((VLOOKUP(D786,'Tabla 2-3-4-5'!$B$10:$C$12,2,FALSE)*(VLOOKUP(E786,'Tabla 2-3-4-5'!$B$10:$C$12,2,FALSE)))&lt;3,"BAJO",IF((VLOOKUP(D786,'Tabla 2-3-4-5'!$B$10:$C$12,2,FALSE)*(VLOOKUP(E786,'Tabla 2-3-4-5'!$B$10:$C$12,2,FALSE)))&gt;5,"ALTO","MEDIO"))," ")</f>
        <v xml:space="preserve"> </v>
      </c>
      <c r="G786" s="105"/>
      <c r="H786" s="105"/>
      <c r="I786" s="105"/>
      <c r="J786" s="105"/>
      <c r="K786" s="105"/>
      <c r="L786" s="105"/>
      <c r="M786" s="105"/>
      <c r="N786" s="105"/>
      <c r="O786" s="104"/>
      <c r="P786" s="106"/>
      <c r="Q786" s="107"/>
    </row>
    <row r="787" spans="1:17" ht="35.25" customHeight="1" x14ac:dyDescent="0.3">
      <c r="A787" s="21" t="str">
        <f>'Matriz Nº1 Identificación'!A787</f>
        <v>87. 4</v>
      </c>
      <c r="B787" s="21" t="str">
        <f>IF('Matriz Nº3 Evaluación'!J787="Administrar",'Matriz Nº3 Evaluación'!B787,"No administrar")</f>
        <v>No administrar</v>
      </c>
      <c r="C787" s="105"/>
      <c r="D787" s="101"/>
      <c r="E787" s="101"/>
      <c r="F787" s="4" t="str">
        <f>IFERROR(+IF((VLOOKUP(D787,'Tabla 2-3-4-5'!$B$10:$C$12,2,FALSE)*(VLOOKUP(E787,'Tabla 2-3-4-5'!$B$10:$C$12,2,FALSE)))&lt;3,"BAJO",IF((VLOOKUP(D787,'Tabla 2-3-4-5'!$B$10:$C$12,2,FALSE)*(VLOOKUP(E787,'Tabla 2-3-4-5'!$B$10:$C$12,2,FALSE)))&gt;5,"ALTO","MEDIO"))," ")</f>
        <v xml:space="preserve"> </v>
      </c>
      <c r="G787" s="105"/>
      <c r="H787" s="105"/>
      <c r="I787" s="105"/>
      <c r="J787" s="105"/>
      <c r="K787" s="105"/>
      <c r="L787" s="105"/>
      <c r="M787" s="105"/>
      <c r="N787" s="105"/>
      <c r="O787" s="104"/>
      <c r="P787" s="106"/>
      <c r="Q787" s="107"/>
    </row>
    <row r="788" spans="1:17" ht="35.25" customHeight="1" x14ac:dyDescent="0.3">
      <c r="A788" s="21" t="str">
        <f>'Matriz Nº1 Identificación'!A788</f>
        <v>87. 5</v>
      </c>
      <c r="B788" s="21" t="str">
        <f>IF('Matriz Nº3 Evaluación'!J788="Administrar",'Matriz Nº3 Evaluación'!B788,"No administrar")</f>
        <v>No administrar</v>
      </c>
      <c r="C788" s="105"/>
      <c r="D788" s="101"/>
      <c r="E788" s="101"/>
      <c r="F788" s="4" t="str">
        <f>IFERROR(+IF((VLOOKUP(D788,'Tabla 2-3-4-5'!$B$10:$C$12,2,FALSE)*(VLOOKUP(E788,'Tabla 2-3-4-5'!$B$10:$C$12,2,FALSE)))&lt;3,"BAJO",IF((VLOOKUP(D788,'Tabla 2-3-4-5'!$B$10:$C$12,2,FALSE)*(VLOOKUP(E788,'Tabla 2-3-4-5'!$B$10:$C$12,2,FALSE)))&gt;5,"ALTO","MEDIO"))," ")</f>
        <v xml:space="preserve"> </v>
      </c>
      <c r="G788" s="105"/>
      <c r="H788" s="105"/>
      <c r="I788" s="105"/>
      <c r="J788" s="105"/>
      <c r="K788" s="105"/>
      <c r="L788" s="105"/>
      <c r="M788" s="105"/>
      <c r="N788" s="105"/>
      <c r="O788" s="104"/>
      <c r="P788" s="106"/>
      <c r="Q788" s="107"/>
    </row>
    <row r="789" spans="1:17" ht="35.25" customHeight="1" x14ac:dyDescent="0.3">
      <c r="A789" s="21" t="str">
        <f>'Matriz Nº1 Identificación'!A789</f>
        <v>87. 6</v>
      </c>
      <c r="B789" s="21" t="str">
        <f>IF('Matriz Nº3 Evaluación'!J789="Administrar",'Matriz Nº3 Evaluación'!B789,"No administrar")</f>
        <v>No administrar</v>
      </c>
      <c r="C789" s="105"/>
      <c r="D789" s="101"/>
      <c r="E789" s="101"/>
      <c r="F789" s="4" t="str">
        <f>IFERROR(+IF((VLOOKUP(D789,'Tabla 2-3-4-5'!$B$10:$C$12,2,FALSE)*(VLOOKUP(E789,'Tabla 2-3-4-5'!$B$10:$C$12,2,FALSE)))&lt;3,"BAJO",IF((VLOOKUP(D789,'Tabla 2-3-4-5'!$B$10:$C$12,2,FALSE)*(VLOOKUP(E789,'Tabla 2-3-4-5'!$B$10:$C$12,2,FALSE)))&gt;5,"ALTO","MEDIO"))," ")</f>
        <v xml:space="preserve"> </v>
      </c>
      <c r="G789" s="105"/>
      <c r="H789" s="105"/>
      <c r="I789" s="105"/>
      <c r="J789" s="105"/>
      <c r="K789" s="105"/>
      <c r="L789" s="105"/>
      <c r="M789" s="105"/>
      <c r="N789" s="105"/>
      <c r="O789" s="104"/>
      <c r="P789" s="106"/>
      <c r="Q789" s="107"/>
    </row>
    <row r="790" spans="1:17" ht="35.25" customHeight="1" thickBot="1" x14ac:dyDescent="0.35">
      <c r="A790" s="21" t="str">
        <f>'Matriz Nº1 Identificación'!A790</f>
        <v>87. 7</v>
      </c>
      <c r="B790" s="21" t="str">
        <f>IF('Matriz Nº3 Evaluación'!J790="Administrar",'Matriz Nº3 Evaluación'!B790,"No administrar")</f>
        <v>No administrar</v>
      </c>
      <c r="C790" s="105"/>
      <c r="D790" s="101"/>
      <c r="E790" s="101"/>
      <c r="F790" s="4" t="str">
        <f>IFERROR(+IF((VLOOKUP(D790,'Tabla 2-3-4-5'!$B$10:$C$12,2,FALSE)*(VLOOKUP(E790,'Tabla 2-3-4-5'!$B$10:$C$12,2,FALSE)))&lt;3,"BAJO",IF((VLOOKUP(D790,'Tabla 2-3-4-5'!$B$10:$C$12,2,FALSE)*(VLOOKUP(E790,'Tabla 2-3-4-5'!$B$10:$C$12,2,FALSE)))&gt;5,"ALTO","MEDIO"))," ")</f>
        <v xml:space="preserve"> </v>
      </c>
      <c r="G790" s="105"/>
      <c r="H790" s="105"/>
      <c r="I790" s="105"/>
      <c r="J790" s="105"/>
      <c r="K790" s="105"/>
      <c r="L790" s="105"/>
      <c r="M790" s="105"/>
      <c r="N790" s="105"/>
      <c r="O790" s="104"/>
      <c r="P790" s="106"/>
      <c r="Q790" s="107"/>
    </row>
    <row r="791" spans="1:17" ht="33" customHeight="1" thickBot="1" x14ac:dyDescent="0.35">
      <c r="A791" s="73" t="str">
        <f>'Matriz Nº1 Identificación'!A791</f>
        <v xml:space="preserve">Objetivo Estratégico: </v>
      </c>
      <c r="B791" s="377">
        <f>'Matriz Nº1 Identificación'!B791</f>
        <v>0</v>
      </c>
      <c r="C791" s="378"/>
      <c r="D791" s="378"/>
      <c r="E791" s="378"/>
      <c r="F791" s="378"/>
      <c r="G791" s="378"/>
      <c r="H791" s="378"/>
      <c r="I791" s="378"/>
      <c r="J791" s="378"/>
      <c r="K791" s="378"/>
      <c r="L791" s="378"/>
      <c r="M791" s="378"/>
      <c r="N791" s="378"/>
      <c r="O791" s="378"/>
      <c r="P791" s="378"/>
      <c r="Q791" s="379"/>
    </row>
    <row r="792" spans="1:17" ht="24.75" customHeight="1" x14ac:dyDescent="0.3">
      <c r="A792" s="76" t="str">
        <f>'Matriz Nº1 Identificación'!A792</f>
        <v>Objetivo táctico</v>
      </c>
      <c r="B792" s="418" t="str">
        <f>'Matriz Nº1 Identificación'!B792</f>
        <v xml:space="preserve">88. </v>
      </c>
      <c r="C792" s="419"/>
      <c r="D792" s="419"/>
      <c r="E792" s="419"/>
      <c r="F792" s="419"/>
      <c r="G792" s="419"/>
      <c r="H792" s="419"/>
      <c r="I792" s="419"/>
      <c r="J792" s="419"/>
      <c r="K792" s="419"/>
      <c r="L792" s="419"/>
      <c r="M792" s="419"/>
      <c r="N792" s="419"/>
      <c r="O792" s="419"/>
      <c r="P792" s="419"/>
      <c r="Q792" s="420"/>
    </row>
    <row r="793" spans="1:17" ht="27.75" customHeight="1" x14ac:dyDescent="0.3">
      <c r="A793" s="21" t="str">
        <f>'Matriz Nº1 Identificación'!A793</f>
        <v>88. 1</v>
      </c>
      <c r="B793" s="21" t="str">
        <f>IF('Matriz Nº3 Evaluación'!J793="Administrar",'Matriz Nº3 Evaluación'!B793,"No administrar")</f>
        <v>No administrar</v>
      </c>
      <c r="C793" s="105"/>
      <c r="D793" s="101"/>
      <c r="E793" s="101"/>
      <c r="F793" s="4" t="str">
        <f>IFERROR(+IF((VLOOKUP(D793,'Tabla 2-3-4-5'!$B$10:$C$12,2,FALSE)*(VLOOKUP(E793,'Tabla 2-3-4-5'!$B$10:$C$12,2,FALSE)))&lt;3,"BAJO",IF((VLOOKUP(D793,'Tabla 2-3-4-5'!$B$10:$C$12,2,FALSE)*(VLOOKUP(E793,'Tabla 2-3-4-5'!$B$10:$C$12,2,FALSE)))&gt;5,"ALTO","MEDIO"))," ")</f>
        <v xml:space="preserve"> </v>
      </c>
      <c r="G793" s="105"/>
      <c r="H793" s="105"/>
      <c r="I793" s="105"/>
      <c r="J793" s="105"/>
      <c r="K793" s="105"/>
      <c r="L793" s="105"/>
      <c r="M793" s="105"/>
      <c r="N793" s="105"/>
      <c r="O793" s="104"/>
      <c r="P793" s="106"/>
      <c r="Q793" s="107"/>
    </row>
    <row r="794" spans="1:17" ht="31.5" customHeight="1" x14ac:dyDescent="0.3">
      <c r="A794" s="21" t="str">
        <f>'Matriz Nº1 Identificación'!A794</f>
        <v>88. 2</v>
      </c>
      <c r="B794" s="21" t="str">
        <f>IF('Matriz Nº3 Evaluación'!J794="Administrar",'Matriz Nº3 Evaluación'!B794,"No administrar")</f>
        <v>No administrar</v>
      </c>
      <c r="C794" s="105"/>
      <c r="D794" s="101"/>
      <c r="E794" s="101"/>
      <c r="F794" s="4" t="str">
        <f>IFERROR(+IF((VLOOKUP(D794,'Tabla 2-3-4-5'!$B$10:$C$12,2,FALSE)*(VLOOKUP(E794,'Tabla 2-3-4-5'!$B$10:$C$12,2,FALSE)))&lt;3,"BAJO",IF((VLOOKUP(D794,'Tabla 2-3-4-5'!$B$10:$C$12,2,FALSE)*(VLOOKUP(E794,'Tabla 2-3-4-5'!$B$10:$C$12,2,FALSE)))&gt;5,"ALTO","MEDIO"))," ")</f>
        <v xml:space="preserve"> </v>
      </c>
      <c r="G794" s="105"/>
      <c r="H794" s="105"/>
      <c r="I794" s="105"/>
      <c r="J794" s="105"/>
      <c r="K794" s="105"/>
      <c r="L794" s="105"/>
      <c r="M794" s="105"/>
      <c r="N794" s="105"/>
      <c r="O794" s="104"/>
      <c r="P794" s="106"/>
      <c r="Q794" s="107"/>
    </row>
    <row r="795" spans="1:17" ht="29.25" customHeight="1" x14ac:dyDescent="0.3">
      <c r="A795" s="21" t="str">
        <f>'Matriz Nº1 Identificación'!A795</f>
        <v>88. 3</v>
      </c>
      <c r="B795" s="21" t="str">
        <f>IF('Matriz Nº3 Evaluación'!J795="Administrar",'Matriz Nº3 Evaluación'!B795,"No administrar")</f>
        <v>No administrar</v>
      </c>
      <c r="C795" s="105"/>
      <c r="D795" s="101"/>
      <c r="E795" s="101"/>
      <c r="F795" s="4" t="str">
        <f>IFERROR(+IF((VLOOKUP(D795,'Tabla 2-3-4-5'!$B$10:$C$12,2,FALSE)*(VLOOKUP(E795,'Tabla 2-3-4-5'!$B$10:$C$12,2,FALSE)))&lt;3,"BAJO",IF((VLOOKUP(D795,'Tabla 2-3-4-5'!$B$10:$C$12,2,FALSE)*(VLOOKUP(E795,'Tabla 2-3-4-5'!$B$10:$C$12,2,FALSE)))&gt;5,"ALTO","MEDIO"))," ")</f>
        <v xml:space="preserve"> </v>
      </c>
      <c r="G795" s="105"/>
      <c r="H795" s="105"/>
      <c r="I795" s="105"/>
      <c r="J795" s="105"/>
      <c r="K795" s="105"/>
      <c r="L795" s="105"/>
      <c r="M795" s="105"/>
      <c r="N795" s="105"/>
      <c r="O795" s="104"/>
      <c r="P795" s="106"/>
      <c r="Q795" s="107"/>
    </row>
    <row r="796" spans="1:17" ht="35.25" customHeight="1" x14ac:dyDescent="0.3">
      <c r="A796" s="21" t="str">
        <f>'Matriz Nº1 Identificación'!A796</f>
        <v>88. 4</v>
      </c>
      <c r="B796" s="21" t="str">
        <f>IF('Matriz Nº3 Evaluación'!J796="Administrar",'Matriz Nº3 Evaluación'!B796,"No administrar")</f>
        <v>No administrar</v>
      </c>
      <c r="C796" s="105"/>
      <c r="D796" s="101"/>
      <c r="E796" s="101"/>
      <c r="F796" s="4" t="str">
        <f>IFERROR(+IF((VLOOKUP(D796,'Tabla 2-3-4-5'!$B$10:$C$12,2,FALSE)*(VLOOKUP(E796,'Tabla 2-3-4-5'!$B$10:$C$12,2,FALSE)))&lt;3,"BAJO",IF((VLOOKUP(D796,'Tabla 2-3-4-5'!$B$10:$C$12,2,FALSE)*(VLOOKUP(E796,'Tabla 2-3-4-5'!$B$10:$C$12,2,FALSE)))&gt;5,"ALTO","MEDIO"))," ")</f>
        <v xml:space="preserve"> </v>
      </c>
      <c r="G796" s="105"/>
      <c r="H796" s="105"/>
      <c r="I796" s="105"/>
      <c r="J796" s="105"/>
      <c r="K796" s="105"/>
      <c r="L796" s="105"/>
      <c r="M796" s="105"/>
      <c r="N796" s="105"/>
      <c r="O796" s="104"/>
      <c r="P796" s="106"/>
      <c r="Q796" s="107"/>
    </row>
    <row r="797" spans="1:17" ht="35.25" customHeight="1" x14ac:dyDescent="0.3">
      <c r="A797" s="21" t="str">
        <f>'Matriz Nº1 Identificación'!A797</f>
        <v>88. 5</v>
      </c>
      <c r="B797" s="21" t="str">
        <f>IF('Matriz Nº3 Evaluación'!J797="Administrar",'Matriz Nº3 Evaluación'!B797,"No administrar")</f>
        <v>No administrar</v>
      </c>
      <c r="C797" s="105"/>
      <c r="D797" s="101"/>
      <c r="E797" s="101"/>
      <c r="F797" s="4" t="str">
        <f>IFERROR(+IF((VLOOKUP(D797,'Tabla 2-3-4-5'!$B$10:$C$12,2,FALSE)*(VLOOKUP(E797,'Tabla 2-3-4-5'!$B$10:$C$12,2,FALSE)))&lt;3,"BAJO",IF((VLOOKUP(D797,'Tabla 2-3-4-5'!$B$10:$C$12,2,FALSE)*(VLOOKUP(E797,'Tabla 2-3-4-5'!$B$10:$C$12,2,FALSE)))&gt;5,"ALTO","MEDIO"))," ")</f>
        <v xml:space="preserve"> </v>
      </c>
      <c r="G797" s="105"/>
      <c r="H797" s="105"/>
      <c r="I797" s="105"/>
      <c r="J797" s="105"/>
      <c r="K797" s="105"/>
      <c r="L797" s="105"/>
      <c r="M797" s="105"/>
      <c r="N797" s="105"/>
      <c r="O797" s="104"/>
      <c r="P797" s="106"/>
      <c r="Q797" s="107"/>
    </row>
    <row r="798" spans="1:17" ht="35.25" customHeight="1" x14ac:dyDescent="0.3">
      <c r="A798" s="21" t="str">
        <f>'Matriz Nº1 Identificación'!A798</f>
        <v>88. 6</v>
      </c>
      <c r="B798" s="21" t="str">
        <f>IF('Matriz Nº3 Evaluación'!J798="Administrar",'Matriz Nº3 Evaluación'!B798,"No administrar")</f>
        <v>No administrar</v>
      </c>
      <c r="C798" s="105"/>
      <c r="D798" s="101"/>
      <c r="E798" s="101"/>
      <c r="F798" s="4" t="str">
        <f>IFERROR(+IF((VLOOKUP(D798,'Tabla 2-3-4-5'!$B$10:$C$12,2,FALSE)*(VLOOKUP(E798,'Tabla 2-3-4-5'!$B$10:$C$12,2,FALSE)))&lt;3,"BAJO",IF((VLOOKUP(D798,'Tabla 2-3-4-5'!$B$10:$C$12,2,FALSE)*(VLOOKUP(E798,'Tabla 2-3-4-5'!$B$10:$C$12,2,FALSE)))&gt;5,"ALTO","MEDIO"))," ")</f>
        <v xml:space="preserve"> </v>
      </c>
      <c r="G798" s="105"/>
      <c r="H798" s="105"/>
      <c r="I798" s="105"/>
      <c r="J798" s="105"/>
      <c r="K798" s="105"/>
      <c r="L798" s="105"/>
      <c r="M798" s="105"/>
      <c r="N798" s="105"/>
      <c r="O798" s="104"/>
      <c r="P798" s="106"/>
      <c r="Q798" s="107"/>
    </row>
    <row r="799" spans="1:17" ht="35.25" customHeight="1" thickBot="1" x14ac:dyDescent="0.35">
      <c r="A799" s="21" t="str">
        <f>'Matriz Nº1 Identificación'!A799</f>
        <v>88. 7</v>
      </c>
      <c r="B799" s="21" t="str">
        <f>IF('Matriz Nº3 Evaluación'!J799="Administrar",'Matriz Nº3 Evaluación'!B799,"No administrar")</f>
        <v>No administrar</v>
      </c>
      <c r="C799" s="105"/>
      <c r="D799" s="101"/>
      <c r="E799" s="101"/>
      <c r="F799" s="4" t="str">
        <f>IFERROR(+IF((VLOOKUP(D799,'Tabla 2-3-4-5'!$B$10:$C$12,2,FALSE)*(VLOOKUP(E799,'Tabla 2-3-4-5'!$B$10:$C$12,2,FALSE)))&lt;3,"BAJO",IF((VLOOKUP(D799,'Tabla 2-3-4-5'!$B$10:$C$12,2,FALSE)*(VLOOKUP(E799,'Tabla 2-3-4-5'!$B$10:$C$12,2,FALSE)))&gt;5,"ALTO","MEDIO"))," ")</f>
        <v xml:space="preserve"> </v>
      </c>
      <c r="G799" s="105"/>
      <c r="H799" s="105"/>
      <c r="I799" s="105"/>
      <c r="J799" s="105"/>
      <c r="K799" s="105"/>
      <c r="L799" s="105"/>
      <c r="M799" s="105"/>
      <c r="N799" s="105"/>
      <c r="O799" s="104"/>
      <c r="P799" s="106"/>
      <c r="Q799" s="107"/>
    </row>
    <row r="800" spans="1:17" ht="33" customHeight="1" thickBot="1" x14ac:dyDescent="0.35">
      <c r="A800" s="73" t="str">
        <f>'Matriz Nº1 Identificación'!A800</f>
        <v xml:space="preserve">Objetivo Estratégico: </v>
      </c>
      <c r="B800" s="377">
        <f>'Matriz Nº1 Identificación'!B800</f>
        <v>0</v>
      </c>
      <c r="C800" s="378"/>
      <c r="D800" s="378"/>
      <c r="E800" s="378"/>
      <c r="F800" s="378"/>
      <c r="G800" s="378"/>
      <c r="H800" s="378"/>
      <c r="I800" s="378"/>
      <c r="J800" s="378"/>
      <c r="K800" s="378"/>
      <c r="L800" s="378"/>
      <c r="M800" s="378"/>
      <c r="N800" s="378"/>
      <c r="O800" s="378"/>
      <c r="P800" s="378"/>
      <c r="Q800" s="379"/>
    </row>
    <row r="801" spans="1:17" ht="24.75" customHeight="1" x14ac:dyDescent="0.3">
      <c r="A801" s="76" t="str">
        <f>'Matriz Nº1 Identificación'!A801</f>
        <v>Objetivo táctico</v>
      </c>
      <c r="B801" s="418" t="str">
        <f>'Matriz Nº1 Identificación'!B801</f>
        <v xml:space="preserve">89. </v>
      </c>
      <c r="C801" s="419"/>
      <c r="D801" s="419"/>
      <c r="E801" s="419"/>
      <c r="F801" s="419"/>
      <c r="G801" s="419"/>
      <c r="H801" s="419"/>
      <c r="I801" s="419"/>
      <c r="J801" s="419"/>
      <c r="K801" s="419"/>
      <c r="L801" s="419"/>
      <c r="M801" s="419"/>
      <c r="N801" s="419"/>
      <c r="O801" s="419"/>
      <c r="P801" s="419"/>
      <c r="Q801" s="420"/>
    </row>
    <row r="802" spans="1:17" ht="27.75" customHeight="1" x14ac:dyDescent="0.3">
      <c r="A802" s="21" t="str">
        <f>'Matriz Nº1 Identificación'!A802</f>
        <v>89. 1</v>
      </c>
      <c r="B802" s="21" t="str">
        <f>IF('Matriz Nº3 Evaluación'!J802="Administrar",'Matriz Nº3 Evaluación'!B802,"No administrar")</f>
        <v>No administrar</v>
      </c>
      <c r="C802" s="105"/>
      <c r="D802" s="101"/>
      <c r="E802" s="101"/>
      <c r="F802" s="4" t="str">
        <f>IFERROR(+IF((VLOOKUP(D802,'Tabla 2-3-4-5'!$B$10:$C$12,2,FALSE)*(VLOOKUP(E802,'Tabla 2-3-4-5'!$B$10:$C$12,2,FALSE)))&lt;3,"BAJO",IF((VLOOKUP(D802,'Tabla 2-3-4-5'!$B$10:$C$12,2,FALSE)*(VLOOKUP(E802,'Tabla 2-3-4-5'!$B$10:$C$12,2,FALSE)))&gt;5,"ALTO","MEDIO"))," ")</f>
        <v xml:space="preserve"> </v>
      </c>
      <c r="G802" s="105"/>
      <c r="H802" s="105"/>
      <c r="I802" s="105"/>
      <c r="J802" s="105"/>
      <c r="K802" s="105"/>
      <c r="L802" s="105"/>
      <c r="M802" s="105"/>
      <c r="N802" s="105"/>
      <c r="O802" s="104"/>
      <c r="P802" s="106"/>
      <c r="Q802" s="107"/>
    </row>
    <row r="803" spans="1:17" ht="31.5" customHeight="1" x14ac:dyDescent="0.3">
      <c r="A803" s="21" t="str">
        <f>'Matriz Nº1 Identificación'!A803</f>
        <v>89. 2</v>
      </c>
      <c r="B803" s="21" t="str">
        <f>IF('Matriz Nº3 Evaluación'!J803="Administrar",'Matriz Nº3 Evaluación'!B803,"No administrar")</f>
        <v>No administrar</v>
      </c>
      <c r="C803" s="105"/>
      <c r="D803" s="101"/>
      <c r="E803" s="101"/>
      <c r="F803" s="4" t="str">
        <f>IFERROR(+IF((VLOOKUP(D803,'Tabla 2-3-4-5'!$B$10:$C$12,2,FALSE)*(VLOOKUP(E803,'Tabla 2-3-4-5'!$B$10:$C$12,2,FALSE)))&lt;3,"BAJO",IF((VLOOKUP(D803,'Tabla 2-3-4-5'!$B$10:$C$12,2,FALSE)*(VLOOKUP(E803,'Tabla 2-3-4-5'!$B$10:$C$12,2,FALSE)))&gt;5,"ALTO","MEDIO"))," ")</f>
        <v xml:space="preserve"> </v>
      </c>
      <c r="G803" s="105"/>
      <c r="H803" s="105"/>
      <c r="I803" s="105"/>
      <c r="J803" s="105"/>
      <c r="K803" s="105"/>
      <c r="L803" s="105"/>
      <c r="M803" s="105"/>
      <c r="N803" s="105"/>
      <c r="O803" s="104"/>
      <c r="P803" s="106"/>
      <c r="Q803" s="107"/>
    </row>
    <row r="804" spans="1:17" ht="29.25" customHeight="1" x14ac:dyDescent="0.3">
      <c r="A804" s="21" t="str">
        <f>'Matriz Nº1 Identificación'!A804</f>
        <v>89. 3</v>
      </c>
      <c r="B804" s="21" t="str">
        <f>IF('Matriz Nº3 Evaluación'!J804="Administrar",'Matriz Nº3 Evaluación'!B804,"No administrar")</f>
        <v>No administrar</v>
      </c>
      <c r="C804" s="105"/>
      <c r="D804" s="101"/>
      <c r="E804" s="101"/>
      <c r="F804" s="4" t="str">
        <f>IFERROR(+IF((VLOOKUP(D804,'Tabla 2-3-4-5'!$B$10:$C$12,2,FALSE)*(VLOOKUP(E804,'Tabla 2-3-4-5'!$B$10:$C$12,2,FALSE)))&lt;3,"BAJO",IF((VLOOKUP(D804,'Tabla 2-3-4-5'!$B$10:$C$12,2,FALSE)*(VLOOKUP(E804,'Tabla 2-3-4-5'!$B$10:$C$12,2,FALSE)))&gt;5,"ALTO","MEDIO"))," ")</f>
        <v xml:space="preserve"> </v>
      </c>
      <c r="G804" s="105"/>
      <c r="H804" s="105"/>
      <c r="I804" s="105"/>
      <c r="J804" s="105"/>
      <c r="K804" s="105"/>
      <c r="L804" s="105"/>
      <c r="M804" s="105"/>
      <c r="N804" s="105"/>
      <c r="O804" s="104"/>
      <c r="P804" s="106"/>
      <c r="Q804" s="107"/>
    </row>
    <row r="805" spans="1:17" ht="35.25" customHeight="1" x14ac:dyDescent="0.3">
      <c r="A805" s="21" t="str">
        <f>'Matriz Nº1 Identificación'!A805</f>
        <v>89. 4</v>
      </c>
      <c r="B805" s="21" t="str">
        <f>IF('Matriz Nº3 Evaluación'!J805="Administrar",'Matriz Nº3 Evaluación'!B805,"No administrar")</f>
        <v>No administrar</v>
      </c>
      <c r="C805" s="105"/>
      <c r="D805" s="101"/>
      <c r="E805" s="101"/>
      <c r="F805" s="4" t="str">
        <f>IFERROR(+IF((VLOOKUP(D805,'Tabla 2-3-4-5'!$B$10:$C$12,2,FALSE)*(VLOOKUP(E805,'Tabla 2-3-4-5'!$B$10:$C$12,2,FALSE)))&lt;3,"BAJO",IF((VLOOKUP(D805,'Tabla 2-3-4-5'!$B$10:$C$12,2,FALSE)*(VLOOKUP(E805,'Tabla 2-3-4-5'!$B$10:$C$12,2,FALSE)))&gt;5,"ALTO","MEDIO"))," ")</f>
        <v xml:space="preserve"> </v>
      </c>
      <c r="G805" s="105"/>
      <c r="H805" s="105"/>
      <c r="I805" s="105"/>
      <c r="J805" s="105"/>
      <c r="K805" s="105"/>
      <c r="L805" s="105"/>
      <c r="M805" s="105"/>
      <c r="N805" s="105"/>
      <c r="O805" s="104"/>
      <c r="P805" s="106"/>
      <c r="Q805" s="107"/>
    </row>
    <row r="806" spans="1:17" ht="35.25" customHeight="1" x14ac:dyDescent="0.3">
      <c r="A806" s="21" t="str">
        <f>'Matriz Nº1 Identificación'!A806</f>
        <v>89. 5</v>
      </c>
      <c r="B806" s="21" t="str">
        <f>IF('Matriz Nº3 Evaluación'!J806="Administrar",'Matriz Nº3 Evaluación'!B806,"No administrar")</f>
        <v>No administrar</v>
      </c>
      <c r="C806" s="105"/>
      <c r="D806" s="101"/>
      <c r="E806" s="101"/>
      <c r="F806" s="4" t="str">
        <f>IFERROR(+IF((VLOOKUP(D806,'Tabla 2-3-4-5'!$B$10:$C$12,2,FALSE)*(VLOOKUP(E806,'Tabla 2-3-4-5'!$B$10:$C$12,2,FALSE)))&lt;3,"BAJO",IF((VLOOKUP(D806,'Tabla 2-3-4-5'!$B$10:$C$12,2,FALSE)*(VLOOKUP(E806,'Tabla 2-3-4-5'!$B$10:$C$12,2,FALSE)))&gt;5,"ALTO","MEDIO"))," ")</f>
        <v xml:space="preserve"> </v>
      </c>
      <c r="G806" s="105"/>
      <c r="H806" s="105"/>
      <c r="I806" s="105"/>
      <c r="J806" s="105"/>
      <c r="K806" s="105"/>
      <c r="L806" s="105"/>
      <c r="M806" s="105"/>
      <c r="N806" s="105"/>
      <c r="O806" s="104"/>
      <c r="P806" s="106"/>
      <c r="Q806" s="107"/>
    </row>
    <row r="807" spans="1:17" ht="35.25" customHeight="1" x14ac:dyDescent="0.3">
      <c r="A807" s="21" t="str">
        <f>'Matriz Nº1 Identificación'!A807</f>
        <v>89. 6</v>
      </c>
      <c r="B807" s="21" t="str">
        <f>IF('Matriz Nº3 Evaluación'!J807="Administrar",'Matriz Nº3 Evaluación'!B807,"No administrar")</f>
        <v>No administrar</v>
      </c>
      <c r="C807" s="105"/>
      <c r="D807" s="101"/>
      <c r="E807" s="101"/>
      <c r="F807" s="4" t="str">
        <f>IFERROR(+IF((VLOOKUP(D807,'Tabla 2-3-4-5'!$B$10:$C$12,2,FALSE)*(VLOOKUP(E807,'Tabla 2-3-4-5'!$B$10:$C$12,2,FALSE)))&lt;3,"BAJO",IF((VLOOKUP(D807,'Tabla 2-3-4-5'!$B$10:$C$12,2,FALSE)*(VLOOKUP(E807,'Tabla 2-3-4-5'!$B$10:$C$12,2,FALSE)))&gt;5,"ALTO","MEDIO"))," ")</f>
        <v xml:space="preserve"> </v>
      </c>
      <c r="G807" s="105"/>
      <c r="H807" s="105"/>
      <c r="I807" s="105"/>
      <c r="J807" s="105"/>
      <c r="K807" s="105"/>
      <c r="L807" s="105"/>
      <c r="M807" s="105"/>
      <c r="N807" s="105"/>
      <c r="O807" s="104"/>
      <c r="P807" s="106"/>
      <c r="Q807" s="107"/>
    </row>
    <row r="808" spans="1:17" ht="35.25" customHeight="1" thickBot="1" x14ac:dyDescent="0.35">
      <c r="A808" s="21" t="str">
        <f>'Matriz Nº1 Identificación'!A808</f>
        <v>89. 7</v>
      </c>
      <c r="B808" s="21" t="str">
        <f>IF('Matriz Nº3 Evaluación'!J808="Administrar",'Matriz Nº3 Evaluación'!B808,"No administrar")</f>
        <v>No administrar</v>
      </c>
      <c r="C808" s="105"/>
      <c r="D808" s="101"/>
      <c r="E808" s="101"/>
      <c r="F808" s="4" t="str">
        <f>IFERROR(+IF((VLOOKUP(D808,'Tabla 2-3-4-5'!$B$10:$C$12,2,FALSE)*(VLOOKUP(E808,'Tabla 2-3-4-5'!$B$10:$C$12,2,FALSE)))&lt;3,"BAJO",IF((VLOOKUP(D808,'Tabla 2-3-4-5'!$B$10:$C$12,2,FALSE)*(VLOOKUP(E808,'Tabla 2-3-4-5'!$B$10:$C$12,2,FALSE)))&gt;5,"ALTO","MEDIO"))," ")</f>
        <v xml:space="preserve"> </v>
      </c>
      <c r="G808" s="105"/>
      <c r="H808" s="105"/>
      <c r="I808" s="105"/>
      <c r="J808" s="105"/>
      <c r="K808" s="105"/>
      <c r="L808" s="105"/>
      <c r="M808" s="105"/>
      <c r="N808" s="105"/>
      <c r="O808" s="104"/>
      <c r="P808" s="106"/>
      <c r="Q808" s="107"/>
    </row>
    <row r="809" spans="1:17" ht="33" customHeight="1" thickBot="1" x14ac:dyDescent="0.35">
      <c r="A809" s="73" t="str">
        <f>'Matriz Nº1 Identificación'!A809</f>
        <v xml:space="preserve">Objetivo Estratégico: </v>
      </c>
      <c r="B809" s="377">
        <f>'Matriz Nº1 Identificación'!B809</f>
        <v>0</v>
      </c>
      <c r="C809" s="378"/>
      <c r="D809" s="378"/>
      <c r="E809" s="378"/>
      <c r="F809" s="378"/>
      <c r="G809" s="378"/>
      <c r="H809" s="378"/>
      <c r="I809" s="378"/>
      <c r="J809" s="378"/>
      <c r="K809" s="378"/>
      <c r="L809" s="378"/>
      <c r="M809" s="378"/>
      <c r="N809" s="378"/>
      <c r="O809" s="378"/>
      <c r="P809" s="378"/>
      <c r="Q809" s="379"/>
    </row>
    <row r="810" spans="1:17" ht="24.75" customHeight="1" x14ac:dyDescent="0.3">
      <c r="A810" s="76" t="str">
        <f>'Matriz Nº1 Identificación'!A810</f>
        <v>Objetivo táctico</v>
      </c>
      <c r="B810" s="418" t="str">
        <f>'Matriz Nº1 Identificación'!B810</f>
        <v xml:space="preserve">90. </v>
      </c>
      <c r="C810" s="419"/>
      <c r="D810" s="419"/>
      <c r="E810" s="419"/>
      <c r="F810" s="419"/>
      <c r="G810" s="419"/>
      <c r="H810" s="419"/>
      <c r="I810" s="419"/>
      <c r="J810" s="419"/>
      <c r="K810" s="419"/>
      <c r="L810" s="419"/>
      <c r="M810" s="419"/>
      <c r="N810" s="419"/>
      <c r="O810" s="419"/>
      <c r="P810" s="419"/>
      <c r="Q810" s="420"/>
    </row>
    <row r="811" spans="1:17" ht="27.75" customHeight="1" x14ac:dyDescent="0.3">
      <c r="A811" s="21" t="str">
        <f>'Matriz Nº1 Identificación'!A811</f>
        <v>90. 1</v>
      </c>
      <c r="B811" s="21" t="str">
        <f>IF('Matriz Nº3 Evaluación'!J811="Administrar",'Matriz Nº3 Evaluación'!B811,"No administrar")</f>
        <v>No administrar</v>
      </c>
      <c r="C811" s="105"/>
      <c r="D811" s="101"/>
      <c r="E811" s="101"/>
      <c r="F811" s="4" t="str">
        <f>IFERROR(+IF((VLOOKUP(D811,'Tabla 2-3-4-5'!$B$10:$C$12,2,FALSE)*(VLOOKUP(E811,'Tabla 2-3-4-5'!$B$10:$C$12,2,FALSE)))&lt;3,"BAJO",IF((VLOOKUP(D811,'Tabla 2-3-4-5'!$B$10:$C$12,2,FALSE)*(VLOOKUP(E811,'Tabla 2-3-4-5'!$B$10:$C$12,2,FALSE)))&gt;5,"ALTO","MEDIO"))," ")</f>
        <v xml:space="preserve"> </v>
      </c>
      <c r="G811" s="105"/>
      <c r="H811" s="105"/>
      <c r="I811" s="105"/>
      <c r="J811" s="105"/>
      <c r="K811" s="105"/>
      <c r="L811" s="105"/>
      <c r="M811" s="105"/>
      <c r="N811" s="105"/>
      <c r="O811" s="104"/>
      <c r="P811" s="106"/>
      <c r="Q811" s="107"/>
    </row>
    <row r="812" spans="1:17" ht="31.5" customHeight="1" x14ac:dyDescent="0.3">
      <c r="A812" s="21" t="str">
        <f>'Matriz Nº1 Identificación'!A812</f>
        <v>90. 2</v>
      </c>
      <c r="B812" s="21" t="str">
        <f>IF('Matriz Nº3 Evaluación'!J812="Administrar",'Matriz Nº3 Evaluación'!B812,"No administrar")</f>
        <v>No administrar</v>
      </c>
      <c r="C812" s="105"/>
      <c r="D812" s="101"/>
      <c r="E812" s="101"/>
      <c r="F812" s="4" t="str">
        <f>IFERROR(+IF((VLOOKUP(D812,'Tabla 2-3-4-5'!$B$10:$C$12,2,FALSE)*(VLOOKUP(E812,'Tabla 2-3-4-5'!$B$10:$C$12,2,FALSE)))&lt;3,"BAJO",IF((VLOOKUP(D812,'Tabla 2-3-4-5'!$B$10:$C$12,2,FALSE)*(VLOOKUP(E812,'Tabla 2-3-4-5'!$B$10:$C$12,2,FALSE)))&gt;5,"ALTO","MEDIO"))," ")</f>
        <v xml:space="preserve"> </v>
      </c>
      <c r="G812" s="105"/>
      <c r="H812" s="105"/>
      <c r="I812" s="105"/>
      <c r="J812" s="105"/>
      <c r="K812" s="105"/>
      <c r="L812" s="105"/>
      <c r="M812" s="105"/>
      <c r="N812" s="105"/>
      <c r="O812" s="104"/>
      <c r="P812" s="106"/>
      <c r="Q812" s="107"/>
    </row>
    <row r="813" spans="1:17" ht="29.25" customHeight="1" x14ac:dyDescent="0.3">
      <c r="A813" s="21" t="str">
        <f>'Matriz Nº1 Identificación'!A813</f>
        <v>90. 3</v>
      </c>
      <c r="B813" s="21" t="str">
        <f>IF('Matriz Nº3 Evaluación'!J813="Administrar",'Matriz Nº3 Evaluación'!B813,"No administrar")</f>
        <v>No administrar</v>
      </c>
      <c r="C813" s="105"/>
      <c r="D813" s="101"/>
      <c r="E813" s="101"/>
      <c r="F813" s="4" t="str">
        <f>IFERROR(+IF((VLOOKUP(D813,'Tabla 2-3-4-5'!$B$10:$C$12,2,FALSE)*(VLOOKUP(E813,'Tabla 2-3-4-5'!$B$10:$C$12,2,FALSE)))&lt;3,"BAJO",IF((VLOOKUP(D813,'Tabla 2-3-4-5'!$B$10:$C$12,2,FALSE)*(VLOOKUP(E813,'Tabla 2-3-4-5'!$B$10:$C$12,2,FALSE)))&gt;5,"ALTO","MEDIO"))," ")</f>
        <v xml:space="preserve"> </v>
      </c>
      <c r="G813" s="105"/>
      <c r="H813" s="105"/>
      <c r="I813" s="105"/>
      <c r="J813" s="105"/>
      <c r="K813" s="105"/>
      <c r="L813" s="105"/>
      <c r="M813" s="105"/>
      <c r="N813" s="105"/>
      <c r="O813" s="104"/>
      <c r="P813" s="106"/>
      <c r="Q813" s="107"/>
    </row>
    <row r="814" spans="1:17" ht="35.25" customHeight="1" x14ac:dyDescent="0.3">
      <c r="A814" s="21" t="str">
        <f>'Matriz Nº1 Identificación'!A814</f>
        <v>90. 4</v>
      </c>
      <c r="B814" s="21" t="str">
        <f>IF('Matriz Nº3 Evaluación'!J814="Administrar",'Matriz Nº3 Evaluación'!B814,"No administrar")</f>
        <v>No administrar</v>
      </c>
      <c r="C814" s="105"/>
      <c r="D814" s="101"/>
      <c r="E814" s="101"/>
      <c r="F814" s="4" t="str">
        <f>IFERROR(+IF((VLOOKUP(D814,'Tabla 2-3-4-5'!$B$10:$C$12,2,FALSE)*(VLOOKUP(E814,'Tabla 2-3-4-5'!$B$10:$C$12,2,FALSE)))&lt;3,"BAJO",IF((VLOOKUP(D814,'Tabla 2-3-4-5'!$B$10:$C$12,2,FALSE)*(VLOOKUP(E814,'Tabla 2-3-4-5'!$B$10:$C$12,2,FALSE)))&gt;5,"ALTO","MEDIO"))," ")</f>
        <v xml:space="preserve"> </v>
      </c>
      <c r="G814" s="105"/>
      <c r="H814" s="105"/>
      <c r="I814" s="105"/>
      <c r="J814" s="105"/>
      <c r="K814" s="105"/>
      <c r="L814" s="105"/>
      <c r="M814" s="105"/>
      <c r="N814" s="105"/>
      <c r="O814" s="104"/>
      <c r="P814" s="106"/>
      <c r="Q814" s="107"/>
    </row>
    <row r="815" spans="1:17" ht="35.25" customHeight="1" x14ac:dyDescent="0.3">
      <c r="A815" s="21" t="str">
        <f>'Matriz Nº1 Identificación'!A815</f>
        <v>90. 5</v>
      </c>
      <c r="B815" s="21" t="str">
        <f>IF('Matriz Nº3 Evaluación'!J815="Administrar",'Matriz Nº3 Evaluación'!B815,"No administrar")</f>
        <v>No administrar</v>
      </c>
      <c r="C815" s="105"/>
      <c r="D815" s="101"/>
      <c r="E815" s="101"/>
      <c r="F815" s="4" t="str">
        <f>IFERROR(+IF((VLOOKUP(D815,'Tabla 2-3-4-5'!$B$10:$C$12,2,FALSE)*(VLOOKUP(E815,'Tabla 2-3-4-5'!$B$10:$C$12,2,FALSE)))&lt;3,"BAJO",IF((VLOOKUP(D815,'Tabla 2-3-4-5'!$B$10:$C$12,2,FALSE)*(VLOOKUP(E815,'Tabla 2-3-4-5'!$B$10:$C$12,2,FALSE)))&gt;5,"ALTO","MEDIO"))," ")</f>
        <v xml:space="preserve"> </v>
      </c>
      <c r="G815" s="105"/>
      <c r="H815" s="105"/>
      <c r="I815" s="105"/>
      <c r="J815" s="105"/>
      <c r="K815" s="105"/>
      <c r="L815" s="105"/>
      <c r="M815" s="105"/>
      <c r="N815" s="105"/>
      <c r="O815" s="104"/>
      <c r="P815" s="106"/>
      <c r="Q815" s="107"/>
    </row>
    <row r="816" spans="1:17" ht="35.25" customHeight="1" x14ac:dyDescent="0.3">
      <c r="A816" s="21" t="str">
        <f>'Matriz Nº1 Identificación'!A816</f>
        <v>90. 6</v>
      </c>
      <c r="B816" s="21" t="str">
        <f>IF('Matriz Nº3 Evaluación'!J816="Administrar",'Matriz Nº3 Evaluación'!B816,"No administrar")</f>
        <v>No administrar</v>
      </c>
      <c r="C816" s="105"/>
      <c r="D816" s="101"/>
      <c r="E816" s="101"/>
      <c r="F816" s="4" t="str">
        <f>IFERROR(+IF((VLOOKUP(D816,'Tabla 2-3-4-5'!$B$10:$C$12,2,FALSE)*(VLOOKUP(E816,'Tabla 2-3-4-5'!$B$10:$C$12,2,FALSE)))&lt;3,"BAJO",IF((VLOOKUP(D816,'Tabla 2-3-4-5'!$B$10:$C$12,2,FALSE)*(VLOOKUP(E816,'Tabla 2-3-4-5'!$B$10:$C$12,2,FALSE)))&gt;5,"ALTO","MEDIO"))," ")</f>
        <v xml:space="preserve"> </v>
      </c>
      <c r="G816" s="105"/>
      <c r="H816" s="105"/>
      <c r="I816" s="105"/>
      <c r="J816" s="105"/>
      <c r="K816" s="105"/>
      <c r="L816" s="105"/>
      <c r="M816" s="105"/>
      <c r="N816" s="105"/>
      <c r="O816" s="104"/>
      <c r="P816" s="106"/>
      <c r="Q816" s="107"/>
    </row>
    <row r="817" spans="1:17" ht="35.25" customHeight="1" thickBot="1" x14ac:dyDescent="0.35">
      <c r="A817" s="21" t="str">
        <f>'Matriz Nº1 Identificación'!A817</f>
        <v>90. 7</v>
      </c>
      <c r="B817" s="21" t="str">
        <f>IF('Matriz Nº3 Evaluación'!J817="Administrar",'Matriz Nº3 Evaluación'!B817,"No administrar")</f>
        <v>No administrar</v>
      </c>
      <c r="C817" s="105"/>
      <c r="D817" s="101"/>
      <c r="E817" s="101"/>
      <c r="F817" s="4" t="str">
        <f>IFERROR(+IF((VLOOKUP(D817,'Tabla 2-3-4-5'!$B$10:$C$12,2,FALSE)*(VLOOKUP(E817,'Tabla 2-3-4-5'!$B$10:$C$12,2,FALSE)))&lt;3,"BAJO",IF((VLOOKUP(D817,'Tabla 2-3-4-5'!$B$10:$C$12,2,FALSE)*(VLOOKUP(E817,'Tabla 2-3-4-5'!$B$10:$C$12,2,FALSE)))&gt;5,"ALTO","MEDIO"))," ")</f>
        <v xml:space="preserve"> </v>
      </c>
      <c r="G817" s="105"/>
      <c r="H817" s="105"/>
      <c r="I817" s="105"/>
      <c r="J817" s="105"/>
      <c r="K817" s="105"/>
      <c r="L817" s="105"/>
      <c r="M817" s="105"/>
      <c r="N817" s="105"/>
      <c r="O817" s="104"/>
      <c r="P817" s="106"/>
      <c r="Q817" s="107"/>
    </row>
    <row r="818" spans="1:17" ht="33" customHeight="1" thickBot="1" x14ac:dyDescent="0.35">
      <c r="A818" s="73" t="str">
        <f>'Matriz Nº1 Identificación'!A818</f>
        <v xml:space="preserve">Objetivo Estratégico: </v>
      </c>
      <c r="B818" s="377">
        <f>'Matriz Nº1 Identificación'!B818</f>
        <v>0</v>
      </c>
      <c r="C818" s="378"/>
      <c r="D818" s="378"/>
      <c r="E818" s="378"/>
      <c r="F818" s="378"/>
      <c r="G818" s="378"/>
      <c r="H818" s="378"/>
      <c r="I818" s="378"/>
      <c r="J818" s="378"/>
      <c r="K818" s="378"/>
      <c r="L818" s="378"/>
      <c r="M818" s="378"/>
      <c r="N818" s="378"/>
      <c r="O818" s="378"/>
      <c r="P818" s="378"/>
      <c r="Q818" s="379"/>
    </row>
    <row r="819" spans="1:17" ht="24.75" customHeight="1" x14ac:dyDescent="0.3">
      <c r="A819" s="76" t="str">
        <f>'Matriz Nº1 Identificación'!A819</f>
        <v>Objetivo táctico</v>
      </c>
      <c r="B819" s="418" t="str">
        <f>'Matriz Nº1 Identificación'!B819</f>
        <v xml:space="preserve">91. </v>
      </c>
      <c r="C819" s="419"/>
      <c r="D819" s="419"/>
      <c r="E819" s="419"/>
      <c r="F819" s="419"/>
      <c r="G819" s="419"/>
      <c r="H819" s="419"/>
      <c r="I819" s="419"/>
      <c r="J819" s="419"/>
      <c r="K819" s="419"/>
      <c r="L819" s="419"/>
      <c r="M819" s="419"/>
      <c r="N819" s="419"/>
      <c r="O819" s="419"/>
      <c r="P819" s="419"/>
      <c r="Q819" s="420"/>
    </row>
    <row r="820" spans="1:17" ht="27.75" customHeight="1" x14ac:dyDescent="0.3">
      <c r="A820" s="21" t="str">
        <f>'Matriz Nº1 Identificación'!A820</f>
        <v>91. 1</v>
      </c>
      <c r="B820" s="21" t="str">
        <f>IF('Matriz Nº3 Evaluación'!J820="Administrar",'Matriz Nº3 Evaluación'!B820,"No administrar")</f>
        <v>No administrar</v>
      </c>
      <c r="C820" s="105"/>
      <c r="D820" s="101"/>
      <c r="E820" s="101"/>
      <c r="F820" s="4" t="str">
        <f>IFERROR(+IF((VLOOKUP(D820,'Tabla 2-3-4-5'!$B$10:$C$12,2,FALSE)*(VLOOKUP(E820,'Tabla 2-3-4-5'!$B$10:$C$12,2,FALSE)))&lt;3,"BAJO",IF((VLOOKUP(D820,'Tabla 2-3-4-5'!$B$10:$C$12,2,FALSE)*(VLOOKUP(E820,'Tabla 2-3-4-5'!$B$10:$C$12,2,FALSE)))&gt;5,"ALTO","MEDIO"))," ")</f>
        <v xml:space="preserve"> </v>
      </c>
      <c r="G820" s="105"/>
      <c r="H820" s="105"/>
      <c r="I820" s="105"/>
      <c r="J820" s="105"/>
      <c r="K820" s="105"/>
      <c r="L820" s="105"/>
      <c r="M820" s="105"/>
      <c r="N820" s="105"/>
      <c r="O820" s="104"/>
      <c r="P820" s="106"/>
      <c r="Q820" s="107"/>
    </row>
    <row r="821" spans="1:17" ht="31.5" customHeight="1" x14ac:dyDescent="0.3">
      <c r="A821" s="21" t="str">
        <f>'Matriz Nº1 Identificación'!A821</f>
        <v>91. 2</v>
      </c>
      <c r="B821" s="21" t="str">
        <f>IF('Matriz Nº3 Evaluación'!J821="Administrar",'Matriz Nº3 Evaluación'!B821,"No administrar")</f>
        <v>No administrar</v>
      </c>
      <c r="C821" s="105"/>
      <c r="D821" s="101"/>
      <c r="E821" s="101"/>
      <c r="F821" s="4" t="str">
        <f>IFERROR(+IF((VLOOKUP(D821,'Tabla 2-3-4-5'!$B$10:$C$12,2,FALSE)*(VLOOKUP(E821,'Tabla 2-3-4-5'!$B$10:$C$12,2,FALSE)))&lt;3,"BAJO",IF((VLOOKUP(D821,'Tabla 2-3-4-5'!$B$10:$C$12,2,FALSE)*(VLOOKUP(E821,'Tabla 2-3-4-5'!$B$10:$C$12,2,FALSE)))&gt;5,"ALTO","MEDIO"))," ")</f>
        <v xml:space="preserve"> </v>
      </c>
      <c r="G821" s="105"/>
      <c r="H821" s="105"/>
      <c r="I821" s="105"/>
      <c r="J821" s="105"/>
      <c r="K821" s="105"/>
      <c r="L821" s="105"/>
      <c r="M821" s="105"/>
      <c r="N821" s="105"/>
      <c r="O821" s="104"/>
      <c r="P821" s="106"/>
      <c r="Q821" s="107"/>
    </row>
    <row r="822" spans="1:17" ht="29.25" customHeight="1" x14ac:dyDescent="0.3">
      <c r="A822" s="21" t="str">
        <f>'Matriz Nº1 Identificación'!A822</f>
        <v>91. 3</v>
      </c>
      <c r="B822" s="21" t="str">
        <f>IF('Matriz Nº3 Evaluación'!J822="Administrar",'Matriz Nº3 Evaluación'!B822,"No administrar")</f>
        <v>No administrar</v>
      </c>
      <c r="C822" s="105"/>
      <c r="D822" s="101"/>
      <c r="E822" s="101"/>
      <c r="F822" s="4" t="str">
        <f>IFERROR(+IF((VLOOKUP(D822,'Tabla 2-3-4-5'!$B$10:$C$12,2,FALSE)*(VLOOKUP(E822,'Tabla 2-3-4-5'!$B$10:$C$12,2,FALSE)))&lt;3,"BAJO",IF((VLOOKUP(D822,'Tabla 2-3-4-5'!$B$10:$C$12,2,FALSE)*(VLOOKUP(E822,'Tabla 2-3-4-5'!$B$10:$C$12,2,FALSE)))&gt;5,"ALTO","MEDIO"))," ")</f>
        <v xml:space="preserve"> </v>
      </c>
      <c r="G822" s="105"/>
      <c r="H822" s="105"/>
      <c r="I822" s="105"/>
      <c r="J822" s="105"/>
      <c r="K822" s="105"/>
      <c r="L822" s="105"/>
      <c r="M822" s="105"/>
      <c r="N822" s="105"/>
      <c r="O822" s="104"/>
      <c r="P822" s="106"/>
      <c r="Q822" s="107"/>
    </row>
    <row r="823" spans="1:17" ht="35.25" customHeight="1" x14ac:dyDescent="0.3">
      <c r="A823" s="21" t="str">
        <f>'Matriz Nº1 Identificación'!A823</f>
        <v>91. 4</v>
      </c>
      <c r="B823" s="21" t="str">
        <f>IF('Matriz Nº3 Evaluación'!J823="Administrar",'Matriz Nº3 Evaluación'!B823,"No administrar")</f>
        <v>No administrar</v>
      </c>
      <c r="C823" s="105"/>
      <c r="D823" s="101"/>
      <c r="E823" s="101"/>
      <c r="F823" s="4" t="str">
        <f>IFERROR(+IF((VLOOKUP(D823,'Tabla 2-3-4-5'!$B$10:$C$12,2,FALSE)*(VLOOKUP(E823,'Tabla 2-3-4-5'!$B$10:$C$12,2,FALSE)))&lt;3,"BAJO",IF((VLOOKUP(D823,'Tabla 2-3-4-5'!$B$10:$C$12,2,FALSE)*(VLOOKUP(E823,'Tabla 2-3-4-5'!$B$10:$C$12,2,FALSE)))&gt;5,"ALTO","MEDIO"))," ")</f>
        <v xml:space="preserve"> </v>
      </c>
      <c r="G823" s="105"/>
      <c r="H823" s="105"/>
      <c r="I823" s="105"/>
      <c r="J823" s="105"/>
      <c r="K823" s="105"/>
      <c r="L823" s="105"/>
      <c r="M823" s="105"/>
      <c r="N823" s="105"/>
      <c r="O823" s="104"/>
      <c r="P823" s="106"/>
      <c r="Q823" s="107"/>
    </row>
    <row r="824" spans="1:17" ht="35.25" customHeight="1" x14ac:dyDescent="0.3">
      <c r="A824" s="21" t="str">
        <f>'Matriz Nº1 Identificación'!A824</f>
        <v>91. 5</v>
      </c>
      <c r="B824" s="21" t="str">
        <f>IF('Matriz Nº3 Evaluación'!J824="Administrar",'Matriz Nº3 Evaluación'!B824,"No administrar")</f>
        <v>No administrar</v>
      </c>
      <c r="C824" s="105"/>
      <c r="D824" s="101"/>
      <c r="E824" s="101"/>
      <c r="F824" s="4" t="str">
        <f>IFERROR(+IF((VLOOKUP(D824,'Tabla 2-3-4-5'!$B$10:$C$12,2,FALSE)*(VLOOKUP(E824,'Tabla 2-3-4-5'!$B$10:$C$12,2,FALSE)))&lt;3,"BAJO",IF((VLOOKUP(D824,'Tabla 2-3-4-5'!$B$10:$C$12,2,FALSE)*(VLOOKUP(E824,'Tabla 2-3-4-5'!$B$10:$C$12,2,FALSE)))&gt;5,"ALTO","MEDIO"))," ")</f>
        <v xml:space="preserve"> </v>
      </c>
      <c r="G824" s="105"/>
      <c r="H824" s="105"/>
      <c r="I824" s="105"/>
      <c r="J824" s="105"/>
      <c r="K824" s="105"/>
      <c r="L824" s="105"/>
      <c r="M824" s="105"/>
      <c r="N824" s="105"/>
      <c r="O824" s="104"/>
      <c r="P824" s="106"/>
      <c r="Q824" s="107"/>
    </row>
    <row r="825" spans="1:17" ht="35.25" customHeight="1" x14ac:dyDescent="0.3">
      <c r="A825" s="21" t="str">
        <f>'Matriz Nº1 Identificación'!A825</f>
        <v>91. 6</v>
      </c>
      <c r="B825" s="21" t="str">
        <f>IF('Matriz Nº3 Evaluación'!J825="Administrar",'Matriz Nº3 Evaluación'!B825,"No administrar")</f>
        <v>No administrar</v>
      </c>
      <c r="C825" s="105"/>
      <c r="D825" s="101"/>
      <c r="E825" s="101"/>
      <c r="F825" s="4" t="str">
        <f>IFERROR(+IF((VLOOKUP(D825,'Tabla 2-3-4-5'!$B$10:$C$12,2,FALSE)*(VLOOKUP(E825,'Tabla 2-3-4-5'!$B$10:$C$12,2,FALSE)))&lt;3,"BAJO",IF((VLOOKUP(D825,'Tabla 2-3-4-5'!$B$10:$C$12,2,FALSE)*(VLOOKUP(E825,'Tabla 2-3-4-5'!$B$10:$C$12,2,FALSE)))&gt;5,"ALTO","MEDIO"))," ")</f>
        <v xml:space="preserve"> </v>
      </c>
      <c r="G825" s="105"/>
      <c r="H825" s="105"/>
      <c r="I825" s="105"/>
      <c r="J825" s="105"/>
      <c r="K825" s="105"/>
      <c r="L825" s="105"/>
      <c r="M825" s="105"/>
      <c r="N825" s="105"/>
      <c r="O825" s="104"/>
      <c r="P825" s="106"/>
      <c r="Q825" s="107"/>
    </row>
    <row r="826" spans="1:17" ht="35.25" customHeight="1" thickBot="1" x14ac:dyDescent="0.35">
      <c r="A826" s="21" t="str">
        <f>'Matriz Nº1 Identificación'!A826</f>
        <v>91. 7</v>
      </c>
      <c r="B826" s="21" t="str">
        <f>IF('Matriz Nº3 Evaluación'!J826="Administrar",'Matriz Nº3 Evaluación'!B826,"No administrar")</f>
        <v>No administrar</v>
      </c>
      <c r="C826" s="105"/>
      <c r="D826" s="101"/>
      <c r="E826" s="101"/>
      <c r="F826" s="4" t="str">
        <f>IFERROR(+IF((VLOOKUP(D826,'Tabla 2-3-4-5'!$B$10:$C$12,2,FALSE)*(VLOOKUP(E826,'Tabla 2-3-4-5'!$B$10:$C$12,2,FALSE)))&lt;3,"BAJO",IF((VLOOKUP(D826,'Tabla 2-3-4-5'!$B$10:$C$12,2,FALSE)*(VLOOKUP(E826,'Tabla 2-3-4-5'!$B$10:$C$12,2,FALSE)))&gt;5,"ALTO","MEDIO"))," ")</f>
        <v xml:space="preserve"> </v>
      </c>
      <c r="G826" s="105"/>
      <c r="H826" s="105"/>
      <c r="I826" s="105"/>
      <c r="J826" s="105"/>
      <c r="K826" s="105"/>
      <c r="L826" s="105"/>
      <c r="M826" s="105"/>
      <c r="N826" s="105"/>
      <c r="O826" s="104"/>
      <c r="P826" s="106"/>
      <c r="Q826" s="107"/>
    </row>
    <row r="827" spans="1:17" ht="33" customHeight="1" thickBot="1" x14ac:dyDescent="0.35">
      <c r="A827" s="73" t="str">
        <f>'Matriz Nº1 Identificación'!A827</f>
        <v xml:space="preserve">Objetivo Estratégico: </v>
      </c>
      <c r="B827" s="377">
        <f>'Matriz Nº1 Identificación'!B827</f>
        <v>0</v>
      </c>
      <c r="C827" s="378"/>
      <c r="D827" s="378"/>
      <c r="E827" s="378"/>
      <c r="F827" s="378"/>
      <c r="G827" s="378"/>
      <c r="H827" s="378"/>
      <c r="I827" s="378"/>
      <c r="J827" s="378"/>
      <c r="K827" s="378"/>
      <c r="L827" s="378"/>
      <c r="M827" s="378"/>
      <c r="N827" s="378"/>
      <c r="O827" s="378"/>
      <c r="P827" s="378"/>
      <c r="Q827" s="379"/>
    </row>
    <row r="828" spans="1:17" ht="24.75" customHeight="1" x14ac:dyDescent="0.3">
      <c r="A828" s="76" t="str">
        <f>'Matriz Nº1 Identificación'!A828</f>
        <v>Objetivo táctico</v>
      </c>
      <c r="B828" s="418" t="str">
        <f>'Matriz Nº1 Identificación'!B828</f>
        <v xml:space="preserve">92. </v>
      </c>
      <c r="C828" s="419"/>
      <c r="D828" s="419"/>
      <c r="E828" s="419"/>
      <c r="F828" s="419"/>
      <c r="G828" s="419"/>
      <c r="H828" s="419"/>
      <c r="I828" s="419"/>
      <c r="J828" s="419"/>
      <c r="K828" s="419"/>
      <c r="L828" s="419"/>
      <c r="M828" s="419"/>
      <c r="N828" s="419"/>
      <c r="O828" s="419"/>
      <c r="P828" s="419"/>
      <c r="Q828" s="420"/>
    </row>
    <row r="829" spans="1:17" ht="27.75" customHeight="1" x14ac:dyDescent="0.3">
      <c r="A829" s="21" t="str">
        <f>'Matriz Nº1 Identificación'!A829</f>
        <v>92. 1</v>
      </c>
      <c r="B829" s="21" t="str">
        <f>IF('Matriz Nº3 Evaluación'!J829="Administrar",'Matriz Nº3 Evaluación'!B829,"No administrar")</f>
        <v>No administrar</v>
      </c>
      <c r="C829" s="105"/>
      <c r="D829" s="101"/>
      <c r="E829" s="101"/>
      <c r="F829" s="4" t="str">
        <f>IFERROR(+IF((VLOOKUP(D829,'Tabla 2-3-4-5'!$B$10:$C$12,2,FALSE)*(VLOOKUP(E829,'Tabla 2-3-4-5'!$B$10:$C$12,2,FALSE)))&lt;3,"BAJO",IF((VLOOKUP(D829,'Tabla 2-3-4-5'!$B$10:$C$12,2,FALSE)*(VLOOKUP(E829,'Tabla 2-3-4-5'!$B$10:$C$12,2,FALSE)))&gt;5,"ALTO","MEDIO"))," ")</f>
        <v xml:space="preserve"> </v>
      </c>
      <c r="G829" s="105"/>
      <c r="H829" s="105"/>
      <c r="I829" s="105"/>
      <c r="J829" s="105"/>
      <c r="K829" s="105"/>
      <c r="L829" s="105"/>
      <c r="M829" s="105"/>
      <c r="N829" s="105"/>
      <c r="O829" s="104"/>
      <c r="P829" s="106"/>
      <c r="Q829" s="107"/>
    </row>
    <row r="830" spans="1:17" ht="31.5" customHeight="1" x14ac:dyDescent="0.3">
      <c r="A830" s="21" t="str">
        <f>'Matriz Nº1 Identificación'!A830</f>
        <v>92. 2</v>
      </c>
      <c r="B830" s="21" t="str">
        <f>IF('Matriz Nº3 Evaluación'!J830="Administrar",'Matriz Nº3 Evaluación'!B830,"No administrar")</f>
        <v>No administrar</v>
      </c>
      <c r="C830" s="105"/>
      <c r="D830" s="101"/>
      <c r="E830" s="101"/>
      <c r="F830" s="4" t="str">
        <f>IFERROR(+IF((VLOOKUP(D830,'Tabla 2-3-4-5'!$B$10:$C$12,2,FALSE)*(VLOOKUP(E830,'Tabla 2-3-4-5'!$B$10:$C$12,2,FALSE)))&lt;3,"BAJO",IF((VLOOKUP(D830,'Tabla 2-3-4-5'!$B$10:$C$12,2,FALSE)*(VLOOKUP(E830,'Tabla 2-3-4-5'!$B$10:$C$12,2,FALSE)))&gt;5,"ALTO","MEDIO"))," ")</f>
        <v xml:space="preserve"> </v>
      </c>
      <c r="G830" s="105"/>
      <c r="H830" s="105"/>
      <c r="I830" s="105"/>
      <c r="J830" s="105"/>
      <c r="K830" s="105"/>
      <c r="L830" s="105"/>
      <c r="M830" s="105"/>
      <c r="N830" s="105"/>
      <c r="O830" s="104"/>
      <c r="P830" s="106"/>
      <c r="Q830" s="107"/>
    </row>
    <row r="831" spans="1:17" ht="29.25" customHeight="1" x14ac:dyDescent="0.3">
      <c r="A831" s="21" t="str">
        <f>'Matriz Nº1 Identificación'!A831</f>
        <v>92. 3</v>
      </c>
      <c r="B831" s="21" t="str">
        <f>IF('Matriz Nº3 Evaluación'!J831="Administrar",'Matriz Nº3 Evaluación'!B831,"No administrar")</f>
        <v>No administrar</v>
      </c>
      <c r="C831" s="105"/>
      <c r="D831" s="101"/>
      <c r="E831" s="101"/>
      <c r="F831" s="4" t="str">
        <f>IFERROR(+IF((VLOOKUP(D831,'Tabla 2-3-4-5'!$B$10:$C$12,2,FALSE)*(VLOOKUP(E831,'Tabla 2-3-4-5'!$B$10:$C$12,2,FALSE)))&lt;3,"BAJO",IF((VLOOKUP(D831,'Tabla 2-3-4-5'!$B$10:$C$12,2,FALSE)*(VLOOKUP(E831,'Tabla 2-3-4-5'!$B$10:$C$12,2,FALSE)))&gt;5,"ALTO","MEDIO"))," ")</f>
        <v xml:space="preserve"> </v>
      </c>
      <c r="G831" s="105"/>
      <c r="H831" s="105"/>
      <c r="I831" s="105"/>
      <c r="J831" s="105"/>
      <c r="K831" s="105"/>
      <c r="L831" s="105"/>
      <c r="M831" s="105"/>
      <c r="N831" s="105"/>
      <c r="O831" s="104"/>
      <c r="P831" s="106"/>
      <c r="Q831" s="107"/>
    </row>
    <row r="832" spans="1:17" ht="35.25" customHeight="1" x14ac:dyDescent="0.3">
      <c r="A832" s="21" t="str">
        <f>'Matriz Nº1 Identificación'!A832</f>
        <v>92. 4</v>
      </c>
      <c r="B832" s="21" t="str">
        <f>IF('Matriz Nº3 Evaluación'!J832="Administrar",'Matriz Nº3 Evaluación'!B832,"No administrar")</f>
        <v>No administrar</v>
      </c>
      <c r="C832" s="105"/>
      <c r="D832" s="101"/>
      <c r="E832" s="101"/>
      <c r="F832" s="4" t="str">
        <f>IFERROR(+IF((VLOOKUP(D832,'Tabla 2-3-4-5'!$B$10:$C$12,2,FALSE)*(VLOOKUP(E832,'Tabla 2-3-4-5'!$B$10:$C$12,2,FALSE)))&lt;3,"BAJO",IF((VLOOKUP(D832,'Tabla 2-3-4-5'!$B$10:$C$12,2,FALSE)*(VLOOKUP(E832,'Tabla 2-3-4-5'!$B$10:$C$12,2,FALSE)))&gt;5,"ALTO","MEDIO"))," ")</f>
        <v xml:space="preserve"> </v>
      </c>
      <c r="G832" s="105"/>
      <c r="H832" s="105"/>
      <c r="I832" s="105"/>
      <c r="J832" s="105"/>
      <c r="K832" s="105"/>
      <c r="L832" s="105"/>
      <c r="M832" s="105"/>
      <c r="N832" s="105"/>
      <c r="O832" s="104"/>
      <c r="P832" s="106"/>
      <c r="Q832" s="107"/>
    </row>
    <row r="833" spans="1:17" ht="35.25" customHeight="1" x14ac:dyDescent="0.3">
      <c r="A833" s="21" t="str">
        <f>'Matriz Nº1 Identificación'!A833</f>
        <v>92. 5</v>
      </c>
      <c r="B833" s="21" t="str">
        <f>IF('Matriz Nº3 Evaluación'!J833="Administrar",'Matriz Nº3 Evaluación'!B833,"No administrar")</f>
        <v>No administrar</v>
      </c>
      <c r="C833" s="105"/>
      <c r="D833" s="101"/>
      <c r="E833" s="101"/>
      <c r="F833" s="4" t="str">
        <f>IFERROR(+IF((VLOOKUP(D833,'Tabla 2-3-4-5'!$B$10:$C$12,2,FALSE)*(VLOOKUP(E833,'Tabla 2-3-4-5'!$B$10:$C$12,2,FALSE)))&lt;3,"BAJO",IF((VLOOKUP(D833,'Tabla 2-3-4-5'!$B$10:$C$12,2,FALSE)*(VLOOKUP(E833,'Tabla 2-3-4-5'!$B$10:$C$12,2,FALSE)))&gt;5,"ALTO","MEDIO"))," ")</f>
        <v xml:space="preserve"> </v>
      </c>
      <c r="G833" s="105"/>
      <c r="H833" s="105"/>
      <c r="I833" s="105"/>
      <c r="J833" s="105"/>
      <c r="K833" s="105"/>
      <c r="L833" s="105"/>
      <c r="M833" s="105"/>
      <c r="N833" s="105"/>
      <c r="O833" s="104"/>
      <c r="P833" s="106"/>
      <c r="Q833" s="107"/>
    </row>
    <row r="834" spans="1:17" ht="35.25" customHeight="1" x14ac:dyDescent="0.3">
      <c r="A834" s="21" t="str">
        <f>'Matriz Nº1 Identificación'!A834</f>
        <v>92. 6</v>
      </c>
      <c r="B834" s="21" t="str">
        <f>IF('Matriz Nº3 Evaluación'!J834="Administrar",'Matriz Nº3 Evaluación'!B834,"No administrar")</f>
        <v>No administrar</v>
      </c>
      <c r="C834" s="105"/>
      <c r="D834" s="101"/>
      <c r="E834" s="101"/>
      <c r="F834" s="4" t="str">
        <f>IFERROR(+IF((VLOOKUP(D834,'Tabla 2-3-4-5'!$B$10:$C$12,2,FALSE)*(VLOOKUP(E834,'Tabla 2-3-4-5'!$B$10:$C$12,2,FALSE)))&lt;3,"BAJO",IF((VLOOKUP(D834,'Tabla 2-3-4-5'!$B$10:$C$12,2,FALSE)*(VLOOKUP(E834,'Tabla 2-3-4-5'!$B$10:$C$12,2,FALSE)))&gt;5,"ALTO","MEDIO"))," ")</f>
        <v xml:space="preserve"> </v>
      </c>
      <c r="G834" s="105"/>
      <c r="H834" s="105"/>
      <c r="I834" s="105"/>
      <c r="J834" s="105"/>
      <c r="K834" s="105"/>
      <c r="L834" s="105"/>
      <c r="M834" s="105"/>
      <c r="N834" s="105"/>
      <c r="O834" s="104"/>
      <c r="P834" s="106"/>
      <c r="Q834" s="107"/>
    </row>
    <row r="835" spans="1:17" ht="35.25" customHeight="1" thickBot="1" x14ac:dyDescent="0.35">
      <c r="A835" s="21" t="str">
        <f>'Matriz Nº1 Identificación'!A835</f>
        <v>92. 7</v>
      </c>
      <c r="B835" s="21" t="str">
        <f>IF('Matriz Nº3 Evaluación'!J835="Administrar",'Matriz Nº3 Evaluación'!B835,"No administrar")</f>
        <v>No administrar</v>
      </c>
      <c r="C835" s="105"/>
      <c r="D835" s="101"/>
      <c r="E835" s="101"/>
      <c r="F835" s="4" t="str">
        <f>IFERROR(+IF((VLOOKUP(D835,'Tabla 2-3-4-5'!$B$10:$C$12,2,FALSE)*(VLOOKUP(E835,'Tabla 2-3-4-5'!$B$10:$C$12,2,FALSE)))&lt;3,"BAJO",IF((VLOOKUP(D835,'Tabla 2-3-4-5'!$B$10:$C$12,2,FALSE)*(VLOOKUP(E835,'Tabla 2-3-4-5'!$B$10:$C$12,2,FALSE)))&gt;5,"ALTO","MEDIO"))," ")</f>
        <v xml:space="preserve"> </v>
      </c>
      <c r="G835" s="105"/>
      <c r="H835" s="105"/>
      <c r="I835" s="105"/>
      <c r="J835" s="105"/>
      <c r="K835" s="105"/>
      <c r="L835" s="105"/>
      <c r="M835" s="105"/>
      <c r="N835" s="105"/>
      <c r="O835" s="104"/>
      <c r="P835" s="106"/>
      <c r="Q835" s="107"/>
    </row>
    <row r="836" spans="1:17" ht="33" customHeight="1" thickBot="1" x14ac:dyDescent="0.35">
      <c r="A836" s="73" t="str">
        <f>'Matriz Nº1 Identificación'!A836</f>
        <v xml:space="preserve">Objetivo Estratégico: </v>
      </c>
      <c r="B836" s="377">
        <f>'Matriz Nº1 Identificación'!B836</f>
        <v>0</v>
      </c>
      <c r="C836" s="378"/>
      <c r="D836" s="378"/>
      <c r="E836" s="378"/>
      <c r="F836" s="378"/>
      <c r="G836" s="378"/>
      <c r="H836" s="378"/>
      <c r="I836" s="378"/>
      <c r="J836" s="378"/>
      <c r="K836" s="378"/>
      <c r="L836" s="378"/>
      <c r="M836" s="378"/>
      <c r="N836" s="378"/>
      <c r="O836" s="378"/>
      <c r="P836" s="378"/>
      <c r="Q836" s="379"/>
    </row>
    <row r="837" spans="1:17" ht="24.75" customHeight="1" x14ac:dyDescent="0.3">
      <c r="A837" s="76" t="str">
        <f>'Matriz Nº1 Identificación'!A837</f>
        <v>Objetivo táctico</v>
      </c>
      <c r="B837" s="418" t="str">
        <f>'Matriz Nº1 Identificación'!B837</f>
        <v xml:space="preserve">93. </v>
      </c>
      <c r="C837" s="419"/>
      <c r="D837" s="419"/>
      <c r="E837" s="419"/>
      <c r="F837" s="419"/>
      <c r="G837" s="419"/>
      <c r="H837" s="419"/>
      <c r="I837" s="419"/>
      <c r="J837" s="419"/>
      <c r="K837" s="419"/>
      <c r="L837" s="419"/>
      <c r="M837" s="419"/>
      <c r="N837" s="419"/>
      <c r="O837" s="419"/>
      <c r="P837" s="419"/>
      <c r="Q837" s="420"/>
    </row>
    <row r="838" spans="1:17" ht="27.75" customHeight="1" x14ac:dyDescent="0.3">
      <c r="A838" s="21" t="str">
        <f>'Matriz Nº1 Identificación'!A838</f>
        <v>93. 1</v>
      </c>
      <c r="B838" s="21" t="str">
        <f>IF('Matriz Nº3 Evaluación'!J838="Administrar",'Matriz Nº3 Evaluación'!B838,"No administrar")</f>
        <v>No administrar</v>
      </c>
      <c r="C838" s="105"/>
      <c r="D838" s="101"/>
      <c r="E838" s="101"/>
      <c r="F838" s="4" t="str">
        <f>IFERROR(+IF((VLOOKUP(D838,'Tabla 2-3-4-5'!$B$10:$C$12,2,FALSE)*(VLOOKUP(E838,'Tabla 2-3-4-5'!$B$10:$C$12,2,FALSE)))&lt;3,"BAJO",IF((VLOOKUP(D838,'Tabla 2-3-4-5'!$B$10:$C$12,2,FALSE)*(VLOOKUP(E838,'Tabla 2-3-4-5'!$B$10:$C$12,2,FALSE)))&gt;5,"ALTO","MEDIO"))," ")</f>
        <v xml:space="preserve"> </v>
      </c>
      <c r="G838" s="105"/>
      <c r="H838" s="105"/>
      <c r="I838" s="105"/>
      <c r="J838" s="105"/>
      <c r="K838" s="105"/>
      <c r="L838" s="105"/>
      <c r="M838" s="105"/>
      <c r="N838" s="105"/>
      <c r="O838" s="104"/>
      <c r="P838" s="106"/>
      <c r="Q838" s="107"/>
    </row>
    <row r="839" spans="1:17" ht="31.5" customHeight="1" x14ac:dyDescent="0.3">
      <c r="A839" s="21" t="str">
        <f>'Matriz Nº1 Identificación'!A839</f>
        <v>93. 2</v>
      </c>
      <c r="B839" s="21" t="str">
        <f>IF('Matriz Nº3 Evaluación'!J839="Administrar",'Matriz Nº3 Evaluación'!B839,"No administrar")</f>
        <v>No administrar</v>
      </c>
      <c r="C839" s="105"/>
      <c r="D839" s="101"/>
      <c r="E839" s="101"/>
      <c r="F839" s="4" t="str">
        <f>IFERROR(+IF((VLOOKUP(D839,'Tabla 2-3-4-5'!$B$10:$C$12,2,FALSE)*(VLOOKUP(E839,'Tabla 2-3-4-5'!$B$10:$C$12,2,FALSE)))&lt;3,"BAJO",IF((VLOOKUP(D839,'Tabla 2-3-4-5'!$B$10:$C$12,2,FALSE)*(VLOOKUP(E839,'Tabla 2-3-4-5'!$B$10:$C$12,2,FALSE)))&gt;5,"ALTO","MEDIO"))," ")</f>
        <v xml:space="preserve"> </v>
      </c>
      <c r="G839" s="105"/>
      <c r="H839" s="105"/>
      <c r="I839" s="105"/>
      <c r="J839" s="105"/>
      <c r="K839" s="105"/>
      <c r="L839" s="105"/>
      <c r="M839" s="105"/>
      <c r="N839" s="105"/>
      <c r="O839" s="104"/>
      <c r="P839" s="106"/>
      <c r="Q839" s="107"/>
    </row>
    <row r="840" spans="1:17" ht="29.25" customHeight="1" x14ac:dyDescent="0.3">
      <c r="A840" s="21" t="str">
        <f>'Matriz Nº1 Identificación'!A840</f>
        <v>93. 3</v>
      </c>
      <c r="B840" s="21" t="str">
        <f>IF('Matriz Nº3 Evaluación'!J840="Administrar",'Matriz Nº3 Evaluación'!B840,"No administrar")</f>
        <v>No administrar</v>
      </c>
      <c r="C840" s="105"/>
      <c r="D840" s="101"/>
      <c r="E840" s="101"/>
      <c r="F840" s="4" t="str">
        <f>IFERROR(+IF((VLOOKUP(D840,'Tabla 2-3-4-5'!$B$10:$C$12,2,FALSE)*(VLOOKUP(E840,'Tabla 2-3-4-5'!$B$10:$C$12,2,FALSE)))&lt;3,"BAJO",IF((VLOOKUP(D840,'Tabla 2-3-4-5'!$B$10:$C$12,2,FALSE)*(VLOOKUP(E840,'Tabla 2-3-4-5'!$B$10:$C$12,2,FALSE)))&gt;5,"ALTO","MEDIO"))," ")</f>
        <v xml:space="preserve"> </v>
      </c>
      <c r="G840" s="105"/>
      <c r="H840" s="105"/>
      <c r="I840" s="105"/>
      <c r="J840" s="105"/>
      <c r="K840" s="105"/>
      <c r="L840" s="105"/>
      <c r="M840" s="105"/>
      <c r="N840" s="105"/>
      <c r="O840" s="104"/>
      <c r="P840" s="106"/>
      <c r="Q840" s="107"/>
    </row>
    <row r="841" spans="1:17" ht="35.25" customHeight="1" x14ac:dyDescent="0.3">
      <c r="A841" s="21" t="str">
        <f>'Matriz Nº1 Identificación'!A841</f>
        <v>93. 4</v>
      </c>
      <c r="B841" s="21" t="str">
        <f>IF('Matriz Nº3 Evaluación'!J841="Administrar",'Matriz Nº3 Evaluación'!B841,"No administrar")</f>
        <v>No administrar</v>
      </c>
      <c r="C841" s="105"/>
      <c r="D841" s="101"/>
      <c r="E841" s="101"/>
      <c r="F841" s="4" t="str">
        <f>IFERROR(+IF((VLOOKUP(D841,'Tabla 2-3-4-5'!$B$10:$C$12,2,FALSE)*(VLOOKUP(E841,'Tabla 2-3-4-5'!$B$10:$C$12,2,FALSE)))&lt;3,"BAJO",IF((VLOOKUP(D841,'Tabla 2-3-4-5'!$B$10:$C$12,2,FALSE)*(VLOOKUP(E841,'Tabla 2-3-4-5'!$B$10:$C$12,2,FALSE)))&gt;5,"ALTO","MEDIO"))," ")</f>
        <v xml:space="preserve"> </v>
      </c>
      <c r="G841" s="105"/>
      <c r="H841" s="105"/>
      <c r="I841" s="105"/>
      <c r="J841" s="105"/>
      <c r="K841" s="105"/>
      <c r="L841" s="105"/>
      <c r="M841" s="105"/>
      <c r="N841" s="105"/>
      <c r="O841" s="104"/>
      <c r="P841" s="106"/>
      <c r="Q841" s="107"/>
    </row>
    <row r="842" spans="1:17" ht="35.25" customHeight="1" x14ac:dyDescent="0.3">
      <c r="A842" s="21" t="str">
        <f>'Matriz Nº1 Identificación'!A842</f>
        <v>93. 5</v>
      </c>
      <c r="B842" s="21" t="str">
        <f>IF('Matriz Nº3 Evaluación'!J842="Administrar",'Matriz Nº3 Evaluación'!B842,"No administrar")</f>
        <v>No administrar</v>
      </c>
      <c r="C842" s="105"/>
      <c r="D842" s="101"/>
      <c r="E842" s="101"/>
      <c r="F842" s="4" t="str">
        <f>IFERROR(+IF((VLOOKUP(D842,'Tabla 2-3-4-5'!$B$10:$C$12,2,FALSE)*(VLOOKUP(E842,'Tabla 2-3-4-5'!$B$10:$C$12,2,FALSE)))&lt;3,"BAJO",IF((VLOOKUP(D842,'Tabla 2-3-4-5'!$B$10:$C$12,2,FALSE)*(VLOOKUP(E842,'Tabla 2-3-4-5'!$B$10:$C$12,2,FALSE)))&gt;5,"ALTO","MEDIO"))," ")</f>
        <v xml:space="preserve"> </v>
      </c>
      <c r="G842" s="105"/>
      <c r="H842" s="105"/>
      <c r="I842" s="105"/>
      <c r="J842" s="105"/>
      <c r="K842" s="105"/>
      <c r="L842" s="105"/>
      <c r="M842" s="105"/>
      <c r="N842" s="105"/>
      <c r="O842" s="104"/>
      <c r="P842" s="106"/>
      <c r="Q842" s="107"/>
    </row>
    <row r="843" spans="1:17" ht="35.25" customHeight="1" x14ac:dyDescent="0.3">
      <c r="A843" s="21" t="str">
        <f>'Matriz Nº1 Identificación'!A843</f>
        <v>93. 6</v>
      </c>
      <c r="B843" s="21" t="str">
        <f>IF('Matriz Nº3 Evaluación'!J843="Administrar",'Matriz Nº3 Evaluación'!B843,"No administrar")</f>
        <v>No administrar</v>
      </c>
      <c r="C843" s="105"/>
      <c r="D843" s="101"/>
      <c r="E843" s="101"/>
      <c r="F843" s="4" t="str">
        <f>IFERROR(+IF((VLOOKUP(D843,'Tabla 2-3-4-5'!$B$10:$C$12,2,FALSE)*(VLOOKUP(E843,'Tabla 2-3-4-5'!$B$10:$C$12,2,FALSE)))&lt;3,"BAJO",IF((VLOOKUP(D843,'Tabla 2-3-4-5'!$B$10:$C$12,2,FALSE)*(VLOOKUP(E843,'Tabla 2-3-4-5'!$B$10:$C$12,2,FALSE)))&gt;5,"ALTO","MEDIO"))," ")</f>
        <v xml:space="preserve"> </v>
      </c>
      <c r="G843" s="105"/>
      <c r="H843" s="105"/>
      <c r="I843" s="105"/>
      <c r="J843" s="105"/>
      <c r="K843" s="105"/>
      <c r="L843" s="105"/>
      <c r="M843" s="105"/>
      <c r="N843" s="105"/>
      <c r="O843" s="104"/>
      <c r="P843" s="106"/>
      <c r="Q843" s="107"/>
    </row>
    <row r="844" spans="1:17" ht="35.25" customHeight="1" thickBot="1" x14ac:dyDescent="0.35">
      <c r="A844" s="21" t="str">
        <f>'Matriz Nº1 Identificación'!A844</f>
        <v>93. 7</v>
      </c>
      <c r="B844" s="21" t="str">
        <f>IF('Matriz Nº3 Evaluación'!J844="Administrar",'Matriz Nº3 Evaluación'!B844,"No administrar")</f>
        <v>No administrar</v>
      </c>
      <c r="C844" s="105"/>
      <c r="D844" s="101"/>
      <c r="E844" s="101"/>
      <c r="F844" s="4" t="str">
        <f>IFERROR(+IF((VLOOKUP(D844,'Tabla 2-3-4-5'!$B$10:$C$12,2,FALSE)*(VLOOKUP(E844,'Tabla 2-3-4-5'!$B$10:$C$12,2,FALSE)))&lt;3,"BAJO",IF((VLOOKUP(D844,'Tabla 2-3-4-5'!$B$10:$C$12,2,FALSE)*(VLOOKUP(E844,'Tabla 2-3-4-5'!$B$10:$C$12,2,FALSE)))&gt;5,"ALTO","MEDIO"))," ")</f>
        <v xml:space="preserve"> </v>
      </c>
      <c r="G844" s="105"/>
      <c r="H844" s="105"/>
      <c r="I844" s="105"/>
      <c r="J844" s="105"/>
      <c r="K844" s="105"/>
      <c r="L844" s="105"/>
      <c r="M844" s="105"/>
      <c r="N844" s="105"/>
      <c r="O844" s="104"/>
      <c r="P844" s="106"/>
      <c r="Q844" s="107"/>
    </row>
    <row r="845" spans="1:17" ht="33" customHeight="1" thickBot="1" x14ac:dyDescent="0.35">
      <c r="A845" s="73" t="str">
        <f>'Matriz Nº1 Identificación'!A845</f>
        <v xml:space="preserve">Objetivo Estratégico: </v>
      </c>
      <c r="B845" s="377">
        <f>'Matriz Nº1 Identificación'!B845</f>
        <v>0</v>
      </c>
      <c r="C845" s="378"/>
      <c r="D845" s="378"/>
      <c r="E845" s="378"/>
      <c r="F845" s="378"/>
      <c r="G845" s="378"/>
      <c r="H845" s="378"/>
      <c r="I845" s="378"/>
      <c r="J845" s="378"/>
      <c r="K845" s="378"/>
      <c r="L845" s="378"/>
      <c r="M845" s="378"/>
      <c r="N845" s="378"/>
      <c r="O845" s="378"/>
      <c r="P845" s="378"/>
      <c r="Q845" s="379"/>
    </row>
    <row r="846" spans="1:17" ht="24.75" customHeight="1" x14ac:dyDescent="0.3">
      <c r="A846" s="76" t="str">
        <f>'Matriz Nº1 Identificación'!A846</f>
        <v>Objetivo táctico</v>
      </c>
      <c r="B846" s="418" t="str">
        <f>'Matriz Nº1 Identificación'!B846</f>
        <v xml:space="preserve">94. </v>
      </c>
      <c r="C846" s="419"/>
      <c r="D846" s="419"/>
      <c r="E846" s="419"/>
      <c r="F846" s="419"/>
      <c r="G846" s="419"/>
      <c r="H846" s="419"/>
      <c r="I846" s="419"/>
      <c r="J846" s="419"/>
      <c r="K846" s="419"/>
      <c r="L846" s="419"/>
      <c r="M846" s="419"/>
      <c r="N846" s="419"/>
      <c r="O846" s="419"/>
      <c r="P846" s="419"/>
      <c r="Q846" s="420"/>
    </row>
    <row r="847" spans="1:17" ht="27.75" customHeight="1" x14ac:dyDescent="0.3">
      <c r="A847" s="21" t="str">
        <f>'Matriz Nº1 Identificación'!A847</f>
        <v>94. 1</v>
      </c>
      <c r="B847" s="21" t="str">
        <f>IF('Matriz Nº3 Evaluación'!J847="Administrar",'Matriz Nº3 Evaluación'!B847,"No administrar")</f>
        <v>No administrar</v>
      </c>
      <c r="C847" s="105"/>
      <c r="D847" s="101"/>
      <c r="E847" s="101"/>
      <c r="F847" s="4" t="str">
        <f>IFERROR(+IF((VLOOKUP(D847,'Tabla 2-3-4-5'!$B$10:$C$12,2,FALSE)*(VLOOKUP(E847,'Tabla 2-3-4-5'!$B$10:$C$12,2,FALSE)))&lt;3,"BAJO",IF((VLOOKUP(D847,'Tabla 2-3-4-5'!$B$10:$C$12,2,FALSE)*(VLOOKUP(E847,'Tabla 2-3-4-5'!$B$10:$C$12,2,FALSE)))&gt;5,"ALTO","MEDIO"))," ")</f>
        <v xml:space="preserve"> </v>
      </c>
      <c r="G847" s="105"/>
      <c r="H847" s="105"/>
      <c r="I847" s="105"/>
      <c r="J847" s="105"/>
      <c r="K847" s="105"/>
      <c r="L847" s="105"/>
      <c r="M847" s="105"/>
      <c r="N847" s="105"/>
      <c r="O847" s="104"/>
      <c r="P847" s="106"/>
      <c r="Q847" s="107"/>
    </row>
    <row r="848" spans="1:17" ht="31.5" customHeight="1" x14ac:dyDescent="0.3">
      <c r="A848" s="21" t="str">
        <f>'Matriz Nº1 Identificación'!A848</f>
        <v>94. 2</v>
      </c>
      <c r="B848" s="21" t="str">
        <f>IF('Matriz Nº3 Evaluación'!J848="Administrar",'Matriz Nº3 Evaluación'!B848,"No administrar")</f>
        <v>No administrar</v>
      </c>
      <c r="C848" s="105"/>
      <c r="D848" s="101"/>
      <c r="E848" s="101"/>
      <c r="F848" s="4" t="str">
        <f>IFERROR(+IF((VLOOKUP(D848,'Tabla 2-3-4-5'!$B$10:$C$12,2,FALSE)*(VLOOKUP(E848,'Tabla 2-3-4-5'!$B$10:$C$12,2,FALSE)))&lt;3,"BAJO",IF((VLOOKUP(D848,'Tabla 2-3-4-5'!$B$10:$C$12,2,FALSE)*(VLOOKUP(E848,'Tabla 2-3-4-5'!$B$10:$C$12,2,FALSE)))&gt;5,"ALTO","MEDIO"))," ")</f>
        <v xml:space="preserve"> </v>
      </c>
      <c r="G848" s="105"/>
      <c r="H848" s="105"/>
      <c r="I848" s="105"/>
      <c r="J848" s="105"/>
      <c r="K848" s="105"/>
      <c r="L848" s="105"/>
      <c r="M848" s="105"/>
      <c r="N848" s="105"/>
      <c r="O848" s="104"/>
      <c r="P848" s="106"/>
      <c r="Q848" s="107"/>
    </row>
    <row r="849" spans="1:17" ht="29.25" customHeight="1" x14ac:dyDescent="0.3">
      <c r="A849" s="21" t="str">
        <f>'Matriz Nº1 Identificación'!A849</f>
        <v>94. 3</v>
      </c>
      <c r="B849" s="21" t="str">
        <f>IF('Matriz Nº3 Evaluación'!J849="Administrar",'Matriz Nº3 Evaluación'!B849,"No administrar")</f>
        <v>No administrar</v>
      </c>
      <c r="C849" s="105"/>
      <c r="D849" s="101"/>
      <c r="E849" s="101"/>
      <c r="F849" s="4" t="str">
        <f>IFERROR(+IF((VLOOKUP(D849,'Tabla 2-3-4-5'!$B$10:$C$12,2,FALSE)*(VLOOKUP(E849,'Tabla 2-3-4-5'!$B$10:$C$12,2,FALSE)))&lt;3,"BAJO",IF((VLOOKUP(D849,'Tabla 2-3-4-5'!$B$10:$C$12,2,FALSE)*(VLOOKUP(E849,'Tabla 2-3-4-5'!$B$10:$C$12,2,FALSE)))&gt;5,"ALTO","MEDIO"))," ")</f>
        <v xml:space="preserve"> </v>
      </c>
      <c r="G849" s="105"/>
      <c r="H849" s="105"/>
      <c r="I849" s="105"/>
      <c r="J849" s="105"/>
      <c r="K849" s="105"/>
      <c r="L849" s="105"/>
      <c r="M849" s="105"/>
      <c r="N849" s="105"/>
      <c r="O849" s="104"/>
      <c r="P849" s="106"/>
      <c r="Q849" s="107"/>
    </row>
    <row r="850" spans="1:17" ht="35.25" customHeight="1" x14ac:dyDescent="0.3">
      <c r="A850" s="21" t="str">
        <f>'Matriz Nº1 Identificación'!A850</f>
        <v>94. 4</v>
      </c>
      <c r="B850" s="21" t="str">
        <f>IF('Matriz Nº3 Evaluación'!J850="Administrar",'Matriz Nº3 Evaluación'!B850,"No administrar")</f>
        <v>No administrar</v>
      </c>
      <c r="C850" s="105"/>
      <c r="D850" s="101"/>
      <c r="E850" s="101"/>
      <c r="F850" s="4" t="str">
        <f>IFERROR(+IF((VLOOKUP(D850,'Tabla 2-3-4-5'!$B$10:$C$12,2,FALSE)*(VLOOKUP(E850,'Tabla 2-3-4-5'!$B$10:$C$12,2,FALSE)))&lt;3,"BAJO",IF((VLOOKUP(D850,'Tabla 2-3-4-5'!$B$10:$C$12,2,FALSE)*(VLOOKUP(E850,'Tabla 2-3-4-5'!$B$10:$C$12,2,FALSE)))&gt;5,"ALTO","MEDIO"))," ")</f>
        <v xml:space="preserve"> </v>
      </c>
      <c r="G850" s="105"/>
      <c r="H850" s="105"/>
      <c r="I850" s="105"/>
      <c r="J850" s="105"/>
      <c r="K850" s="105"/>
      <c r="L850" s="105"/>
      <c r="M850" s="105"/>
      <c r="N850" s="105"/>
      <c r="O850" s="104"/>
      <c r="P850" s="106"/>
      <c r="Q850" s="107"/>
    </row>
    <row r="851" spans="1:17" ht="35.25" customHeight="1" x14ac:dyDescent="0.3">
      <c r="A851" s="21" t="str">
        <f>'Matriz Nº1 Identificación'!A851</f>
        <v>94. 5</v>
      </c>
      <c r="B851" s="21" t="str">
        <f>IF('Matriz Nº3 Evaluación'!J851="Administrar",'Matriz Nº3 Evaluación'!B851,"No administrar")</f>
        <v>No administrar</v>
      </c>
      <c r="C851" s="105"/>
      <c r="D851" s="101"/>
      <c r="E851" s="101"/>
      <c r="F851" s="4" t="str">
        <f>IFERROR(+IF((VLOOKUP(D851,'Tabla 2-3-4-5'!$B$10:$C$12,2,FALSE)*(VLOOKUP(E851,'Tabla 2-3-4-5'!$B$10:$C$12,2,FALSE)))&lt;3,"BAJO",IF((VLOOKUP(D851,'Tabla 2-3-4-5'!$B$10:$C$12,2,FALSE)*(VLOOKUP(E851,'Tabla 2-3-4-5'!$B$10:$C$12,2,FALSE)))&gt;5,"ALTO","MEDIO"))," ")</f>
        <v xml:space="preserve"> </v>
      </c>
      <c r="G851" s="105"/>
      <c r="H851" s="105"/>
      <c r="I851" s="105"/>
      <c r="J851" s="105"/>
      <c r="K851" s="105"/>
      <c r="L851" s="105"/>
      <c r="M851" s="105"/>
      <c r="N851" s="105"/>
      <c r="O851" s="104"/>
      <c r="P851" s="106"/>
      <c r="Q851" s="107"/>
    </row>
    <row r="852" spans="1:17" ht="35.25" customHeight="1" x14ac:dyDescent="0.3">
      <c r="A852" s="21" t="str">
        <f>'Matriz Nº1 Identificación'!A852</f>
        <v>94. 6</v>
      </c>
      <c r="B852" s="21" t="str">
        <f>IF('Matriz Nº3 Evaluación'!J852="Administrar",'Matriz Nº3 Evaluación'!B852,"No administrar")</f>
        <v>No administrar</v>
      </c>
      <c r="C852" s="105"/>
      <c r="D852" s="101"/>
      <c r="E852" s="101"/>
      <c r="F852" s="4" t="str">
        <f>IFERROR(+IF((VLOOKUP(D852,'Tabla 2-3-4-5'!$B$10:$C$12,2,FALSE)*(VLOOKUP(E852,'Tabla 2-3-4-5'!$B$10:$C$12,2,FALSE)))&lt;3,"BAJO",IF((VLOOKUP(D852,'Tabla 2-3-4-5'!$B$10:$C$12,2,FALSE)*(VLOOKUP(E852,'Tabla 2-3-4-5'!$B$10:$C$12,2,FALSE)))&gt;5,"ALTO","MEDIO"))," ")</f>
        <v xml:space="preserve"> </v>
      </c>
      <c r="G852" s="105"/>
      <c r="H852" s="105"/>
      <c r="I852" s="105"/>
      <c r="J852" s="105"/>
      <c r="K852" s="105"/>
      <c r="L852" s="105"/>
      <c r="M852" s="105"/>
      <c r="N852" s="105"/>
      <c r="O852" s="104"/>
      <c r="P852" s="106"/>
      <c r="Q852" s="107"/>
    </row>
    <row r="853" spans="1:17" ht="35.25" customHeight="1" thickBot="1" x14ac:dyDescent="0.35">
      <c r="A853" s="21" t="str">
        <f>'Matriz Nº1 Identificación'!A853</f>
        <v>94. 7</v>
      </c>
      <c r="B853" s="21" t="str">
        <f>IF('Matriz Nº3 Evaluación'!J853="Administrar",'Matriz Nº3 Evaluación'!B853,"No administrar")</f>
        <v>No administrar</v>
      </c>
      <c r="C853" s="105"/>
      <c r="D853" s="101"/>
      <c r="E853" s="101"/>
      <c r="F853" s="4" t="str">
        <f>IFERROR(+IF((VLOOKUP(D853,'Tabla 2-3-4-5'!$B$10:$C$12,2,FALSE)*(VLOOKUP(E853,'Tabla 2-3-4-5'!$B$10:$C$12,2,FALSE)))&lt;3,"BAJO",IF((VLOOKUP(D853,'Tabla 2-3-4-5'!$B$10:$C$12,2,FALSE)*(VLOOKUP(E853,'Tabla 2-3-4-5'!$B$10:$C$12,2,FALSE)))&gt;5,"ALTO","MEDIO"))," ")</f>
        <v xml:space="preserve"> </v>
      </c>
      <c r="G853" s="105"/>
      <c r="H853" s="105"/>
      <c r="I853" s="105"/>
      <c r="J853" s="105"/>
      <c r="K853" s="105"/>
      <c r="L853" s="105"/>
      <c r="M853" s="105"/>
      <c r="N853" s="105"/>
      <c r="O853" s="104"/>
      <c r="P853" s="106"/>
      <c r="Q853" s="107"/>
    </row>
    <row r="854" spans="1:17" ht="33" customHeight="1" thickBot="1" x14ac:dyDescent="0.35">
      <c r="A854" s="73" t="str">
        <f>'Matriz Nº1 Identificación'!A854</f>
        <v xml:space="preserve">Objetivo Estratégico: </v>
      </c>
      <c r="B854" s="377">
        <f>'Matriz Nº1 Identificación'!B854</f>
        <v>0</v>
      </c>
      <c r="C854" s="378"/>
      <c r="D854" s="378"/>
      <c r="E854" s="378"/>
      <c r="F854" s="378"/>
      <c r="G854" s="378"/>
      <c r="H854" s="378"/>
      <c r="I854" s="378"/>
      <c r="J854" s="378"/>
      <c r="K854" s="378"/>
      <c r="L854" s="378"/>
      <c r="M854" s="378"/>
      <c r="N854" s="378"/>
      <c r="O854" s="378"/>
      <c r="P854" s="378"/>
      <c r="Q854" s="379"/>
    </row>
    <row r="855" spans="1:17" ht="24.75" customHeight="1" x14ac:dyDescent="0.3">
      <c r="A855" s="76" t="str">
        <f>'Matriz Nº1 Identificación'!A855</f>
        <v>Objetivo táctico</v>
      </c>
      <c r="B855" s="418" t="str">
        <f>'Matriz Nº1 Identificación'!B855</f>
        <v xml:space="preserve">95. </v>
      </c>
      <c r="C855" s="419"/>
      <c r="D855" s="419"/>
      <c r="E855" s="419"/>
      <c r="F855" s="419"/>
      <c r="G855" s="419"/>
      <c r="H855" s="419"/>
      <c r="I855" s="419"/>
      <c r="J855" s="419"/>
      <c r="K855" s="419"/>
      <c r="L855" s="419"/>
      <c r="M855" s="419"/>
      <c r="N855" s="419"/>
      <c r="O855" s="419"/>
      <c r="P855" s="419"/>
      <c r="Q855" s="420"/>
    </row>
    <row r="856" spans="1:17" ht="27.75" customHeight="1" x14ac:dyDescent="0.3">
      <c r="A856" s="21" t="str">
        <f>'Matriz Nº1 Identificación'!A856</f>
        <v>95. 1</v>
      </c>
      <c r="B856" s="21" t="str">
        <f>IF('Matriz Nº3 Evaluación'!J856="Administrar",'Matriz Nº3 Evaluación'!B856,"No administrar")</f>
        <v>No administrar</v>
      </c>
      <c r="C856" s="105"/>
      <c r="D856" s="101"/>
      <c r="E856" s="101"/>
      <c r="F856" s="4" t="str">
        <f>IFERROR(+IF((VLOOKUP(D856,'Tabla 2-3-4-5'!$B$10:$C$12,2,FALSE)*(VLOOKUP(E856,'Tabla 2-3-4-5'!$B$10:$C$12,2,FALSE)))&lt;3,"BAJO",IF((VLOOKUP(D856,'Tabla 2-3-4-5'!$B$10:$C$12,2,FALSE)*(VLOOKUP(E856,'Tabla 2-3-4-5'!$B$10:$C$12,2,FALSE)))&gt;5,"ALTO","MEDIO"))," ")</f>
        <v xml:space="preserve"> </v>
      </c>
      <c r="G856" s="105"/>
      <c r="H856" s="105"/>
      <c r="I856" s="105"/>
      <c r="J856" s="105"/>
      <c r="K856" s="105"/>
      <c r="L856" s="105"/>
      <c r="M856" s="105"/>
      <c r="N856" s="105"/>
      <c r="O856" s="104"/>
      <c r="P856" s="106"/>
      <c r="Q856" s="107"/>
    </row>
    <row r="857" spans="1:17" ht="31.5" customHeight="1" x14ac:dyDescent="0.3">
      <c r="A857" s="21" t="str">
        <f>'Matriz Nº1 Identificación'!A857</f>
        <v>95. 2</v>
      </c>
      <c r="B857" s="21" t="str">
        <f>IF('Matriz Nº3 Evaluación'!J857="Administrar",'Matriz Nº3 Evaluación'!B857,"No administrar")</f>
        <v>No administrar</v>
      </c>
      <c r="C857" s="105"/>
      <c r="D857" s="101"/>
      <c r="E857" s="101"/>
      <c r="F857" s="4" t="str">
        <f>IFERROR(+IF((VLOOKUP(D857,'Tabla 2-3-4-5'!$B$10:$C$12,2,FALSE)*(VLOOKUP(E857,'Tabla 2-3-4-5'!$B$10:$C$12,2,FALSE)))&lt;3,"BAJO",IF((VLOOKUP(D857,'Tabla 2-3-4-5'!$B$10:$C$12,2,FALSE)*(VLOOKUP(E857,'Tabla 2-3-4-5'!$B$10:$C$12,2,FALSE)))&gt;5,"ALTO","MEDIO"))," ")</f>
        <v xml:space="preserve"> </v>
      </c>
      <c r="G857" s="105"/>
      <c r="H857" s="105"/>
      <c r="I857" s="105"/>
      <c r="J857" s="105"/>
      <c r="K857" s="105"/>
      <c r="L857" s="105"/>
      <c r="M857" s="105"/>
      <c r="N857" s="105"/>
      <c r="O857" s="104"/>
      <c r="P857" s="106"/>
      <c r="Q857" s="107"/>
    </row>
    <row r="858" spans="1:17" ht="29.25" customHeight="1" x14ac:dyDescent="0.3">
      <c r="A858" s="21" t="str">
        <f>'Matriz Nº1 Identificación'!A858</f>
        <v>95. 3</v>
      </c>
      <c r="B858" s="21" t="str">
        <f>IF('Matriz Nº3 Evaluación'!J858="Administrar",'Matriz Nº3 Evaluación'!B858,"No administrar")</f>
        <v>No administrar</v>
      </c>
      <c r="C858" s="105"/>
      <c r="D858" s="101"/>
      <c r="E858" s="101"/>
      <c r="F858" s="4" t="str">
        <f>IFERROR(+IF((VLOOKUP(D858,'Tabla 2-3-4-5'!$B$10:$C$12,2,FALSE)*(VLOOKUP(E858,'Tabla 2-3-4-5'!$B$10:$C$12,2,FALSE)))&lt;3,"BAJO",IF((VLOOKUP(D858,'Tabla 2-3-4-5'!$B$10:$C$12,2,FALSE)*(VLOOKUP(E858,'Tabla 2-3-4-5'!$B$10:$C$12,2,FALSE)))&gt;5,"ALTO","MEDIO"))," ")</f>
        <v xml:space="preserve"> </v>
      </c>
      <c r="G858" s="105"/>
      <c r="H858" s="105"/>
      <c r="I858" s="105"/>
      <c r="J858" s="105"/>
      <c r="K858" s="105"/>
      <c r="L858" s="105"/>
      <c r="M858" s="105"/>
      <c r="N858" s="105"/>
      <c r="O858" s="104"/>
      <c r="P858" s="106"/>
      <c r="Q858" s="107"/>
    </row>
    <row r="859" spans="1:17" ht="35.25" customHeight="1" x14ac:dyDescent="0.3">
      <c r="A859" s="21" t="str">
        <f>'Matriz Nº1 Identificación'!A859</f>
        <v>95. 4</v>
      </c>
      <c r="B859" s="21" t="str">
        <f>IF('Matriz Nº3 Evaluación'!J859="Administrar",'Matriz Nº3 Evaluación'!B859,"No administrar")</f>
        <v>No administrar</v>
      </c>
      <c r="C859" s="105"/>
      <c r="D859" s="101"/>
      <c r="E859" s="101"/>
      <c r="F859" s="4" t="str">
        <f>IFERROR(+IF((VLOOKUP(D859,'Tabla 2-3-4-5'!$B$10:$C$12,2,FALSE)*(VLOOKUP(E859,'Tabla 2-3-4-5'!$B$10:$C$12,2,FALSE)))&lt;3,"BAJO",IF((VLOOKUP(D859,'Tabla 2-3-4-5'!$B$10:$C$12,2,FALSE)*(VLOOKUP(E859,'Tabla 2-3-4-5'!$B$10:$C$12,2,FALSE)))&gt;5,"ALTO","MEDIO"))," ")</f>
        <v xml:space="preserve"> </v>
      </c>
      <c r="G859" s="105"/>
      <c r="H859" s="105"/>
      <c r="I859" s="105"/>
      <c r="J859" s="105"/>
      <c r="K859" s="105"/>
      <c r="L859" s="105"/>
      <c r="M859" s="105"/>
      <c r="N859" s="105"/>
      <c r="O859" s="104"/>
      <c r="P859" s="106"/>
      <c r="Q859" s="107"/>
    </row>
    <row r="860" spans="1:17" ht="35.25" customHeight="1" x14ac:dyDescent="0.3">
      <c r="A860" s="21" t="str">
        <f>'Matriz Nº1 Identificación'!A860</f>
        <v>95. 5</v>
      </c>
      <c r="B860" s="21" t="str">
        <f>IF('Matriz Nº3 Evaluación'!J860="Administrar",'Matriz Nº3 Evaluación'!B860,"No administrar")</f>
        <v>No administrar</v>
      </c>
      <c r="C860" s="105"/>
      <c r="D860" s="101"/>
      <c r="E860" s="101"/>
      <c r="F860" s="4" t="str">
        <f>IFERROR(+IF((VLOOKUP(D860,'Tabla 2-3-4-5'!$B$10:$C$12,2,FALSE)*(VLOOKUP(E860,'Tabla 2-3-4-5'!$B$10:$C$12,2,FALSE)))&lt;3,"BAJO",IF((VLOOKUP(D860,'Tabla 2-3-4-5'!$B$10:$C$12,2,FALSE)*(VLOOKUP(E860,'Tabla 2-3-4-5'!$B$10:$C$12,2,FALSE)))&gt;5,"ALTO","MEDIO"))," ")</f>
        <v xml:space="preserve"> </v>
      </c>
      <c r="G860" s="105"/>
      <c r="H860" s="105"/>
      <c r="I860" s="105"/>
      <c r="J860" s="105"/>
      <c r="K860" s="105"/>
      <c r="L860" s="105"/>
      <c r="M860" s="105"/>
      <c r="N860" s="105"/>
      <c r="O860" s="104"/>
      <c r="P860" s="106"/>
      <c r="Q860" s="107"/>
    </row>
    <row r="861" spans="1:17" ht="35.25" customHeight="1" x14ac:dyDescent="0.3">
      <c r="A861" s="21" t="str">
        <f>'Matriz Nº1 Identificación'!A861</f>
        <v>95. 6</v>
      </c>
      <c r="B861" s="21" t="str">
        <f>IF('Matriz Nº3 Evaluación'!J861="Administrar",'Matriz Nº3 Evaluación'!B861,"No administrar")</f>
        <v>No administrar</v>
      </c>
      <c r="C861" s="105"/>
      <c r="D861" s="101"/>
      <c r="E861" s="101"/>
      <c r="F861" s="4" t="str">
        <f>IFERROR(+IF((VLOOKUP(D861,'Tabla 2-3-4-5'!$B$10:$C$12,2,FALSE)*(VLOOKUP(E861,'Tabla 2-3-4-5'!$B$10:$C$12,2,FALSE)))&lt;3,"BAJO",IF((VLOOKUP(D861,'Tabla 2-3-4-5'!$B$10:$C$12,2,FALSE)*(VLOOKUP(E861,'Tabla 2-3-4-5'!$B$10:$C$12,2,FALSE)))&gt;5,"ALTO","MEDIO"))," ")</f>
        <v xml:space="preserve"> </v>
      </c>
      <c r="G861" s="105"/>
      <c r="H861" s="105"/>
      <c r="I861" s="105"/>
      <c r="J861" s="105"/>
      <c r="K861" s="105"/>
      <c r="L861" s="105"/>
      <c r="M861" s="105"/>
      <c r="N861" s="105"/>
      <c r="O861" s="104"/>
      <c r="P861" s="106"/>
      <c r="Q861" s="107"/>
    </row>
    <row r="862" spans="1:17" ht="35.25" customHeight="1" thickBot="1" x14ac:dyDescent="0.35">
      <c r="A862" s="21" t="str">
        <f>'Matriz Nº1 Identificación'!A862</f>
        <v>95. 7</v>
      </c>
      <c r="B862" s="21" t="str">
        <f>IF('Matriz Nº3 Evaluación'!J862="Administrar",'Matriz Nº3 Evaluación'!B862,"No administrar")</f>
        <v>No administrar</v>
      </c>
      <c r="C862" s="105"/>
      <c r="D862" s="101"/>
      <c r="E862" s="101"/>
      <c r="F862" s="4" t="str">
        <f>IFERROR(+IF((VLOOKUP(D862,'Tabla 2-3-4-5'!$B$10:$C$12,2,FALSE)*(VLOOKUP(E862,'Tabla 2-3-4-5'!$B$10:$C$12,2,FALSE)))&lt;3,"BAJO",IF((VLOOKUP(D862,'Tabla 2-3-4-5'!$B$10:$C$12,2,FALSE)*(VLOOKUP(E862,'Tabla 2-3-4-5'!$B$10:$C$12,2,FALSE)))&gt;5,"ALTO","MEDIO"))," ")</f>
        <v xml:space="preserve"> </v>
      </c>
      <c r="G862" s="105"/>
      <c r="H862" s="105"/>
      <c r="I862" s="105"/>
      <c r="J862" s="105"/>
      <c r="K862" s="105"/>
      <c r="L862" s="105"/>
      <c r="M862" s="105"/>
      <c r="N862" s="105"/>
      <c r="O862" s="104"/>
      <c r="P862" s="106"/>
      <c r="Q862" s="107"/>
    </row>
    <row r="863" spans="1:17" ht="33" customHeight="1" thickBot="1" x14ac:dyDescent="0.35">
      <c r="A863" s="73" t="str">
        <f>'Matriz Nº1 Identificación'!A863</f>
        <v xml:space="preserve">Objetivo Estratégico: </v>
      </c>
      <c r="B863" s="377">
        <f>'Matriz Nº1 Identificación'!B863</f>
        <v>0</v>
      </c>
      <c r="C863" s="378"/>
      <c r="D863" s="378"/>
      <c r="E863" s="378"/>
      <c r="F863" s="378"/>
      <c r="G863" s="378"/>
      <c r="H863" s="378"/>
      <c r="I863" s="378"/>
      <c r="J863" s="378"/>
      <c r="K863" s="378"/>
      <c r="L863" s="378"/>
      <c r="M863" s="378"/>
      <c r="N863" s="378"/>
      <c r="O863" s="378"/>
      <c r="P863" s="378"/>
      <c r="Q863" s="379"/>
    </row>
    <row r="864" spans="1:17" ht="24.75" customHeight="1" x14ac:dyDescent="0.3">
      <c r="A864" s="76" t="str">
        <f>'Matriz Nº1 Identificación'!A864</f>
        <v>Objetivo táctico</v>
      </c>
      <c r="B864" s="418" t="str">
        <f>'Matriz Nº1 Identificación'!B864</f>
        <v xml:space="preserve">96. </v>
      </c>
      <c r="C864" s="419"/>
      <c r="D864" s="419"/>
      <c r="E864" s="419"/>
      <c r="F864" s="419"/>
      <c r="G864" s="419"/>
      <c r="H864" s="419"/>
      <c r="I864" s="419"/>
      <c r="J864" s="419"/>
      <c r="K864" s="419"/>
      <c r="L864" s="419"/>
      <c r="M864" s="419"/>
      <c r="N864" s="419"/>
      <c r="O864" s="419"/>
      <c r="P864" s="419"/>
      <c r="Q864" s="420"/>
    </row>
    <row r="865" spans="1:17" ht="27.75" customHeight="1" x14ac:dyDescent="0.3">
      <c r="A865" s="21" t="str">
        <f>'Matriz Nº1 Identificación'!A865</f>
        <v>96. 1</v>
      </c>
      <c r="B865" s="21" t="str">
        <f>IF('Matriz Nº3 Evaluación'!J865="Administrar",'Matriz Nº3 Evaluación'!B865,"No administrar")</f>
        <v>No administrar</v>
      </c>
      <c r="C865" s="105"/>
      <c r="D865" s="101"/>
      <c r="E865" s="101"/>
      <c r="F865" s="4" t="str">
        <f>IFERROR(+IF((VLOOKUP(D865,'Tabla 2-3-4-5'!$B$10:$C$12,2,FALSE)*(VLOOKUP(E865,'Tabla 2-3-4-5'!$B$10:$C$12,2,FALSE)))&lt;3,"BAJO",IF((VLOOKUP(D865,'Tabla 2-3-4-5'!$B$10:$C$12,2,FALSE)*(VLOOKUP(E865,'Tabla 2-3-4-5'!$B$10:$C$12,2,FALSE)))&gt;5,"ALTO","MEDIO"))," ")</f>
        <v xml:space="preserve"> </v>
      </c>
      <c r="G865" s="105"/>
      <c r="H865" s="105"/>
      <c r="I865" s="105"/>
      <c r="J865" s="105"/>
      <c r="K865" s="105"/>
      <c r="L865" s="105"/>
      <c r="M865" s="105"/>
      <c r="N865" s="105"/>
      <c r="O865" s="104"/>
      <c r="P865" s="106"/>
      <c r="Q865" s="107"/>
    </row>
    <row r="866" spans="1:17" ht="31.5" customHeight="1" x14ac:dyDescent="0.3">
      <c r="A866" s="21" t="str">
        <f>'Matriz Nº1 Identificación'!A866</f>
        <v>96. 2</v>
      </c>
      <c r="B866" s="21" t="str">
        <f>IF('Matriz Nº3 Evaluación'!J866="Administrar",'Matriz Nº3 Evaluación'!B866,"No administrar")</f>
        <v>No administrar</v>
      </c>
      <c r="C866" s="105"/>
      <c r="D866" s="101"/>
      <c r="E866" s="101"/>
      <c r="F866" s="4" t="str">
        <f>IFERROR(+IF((VLOOKUP(D866,'Tabla 2-3-4-5'!$B$10:$C$12,2,FALSE)*(VLOOKUP(E866,'Tabla 2-3-4-5'!$B$10:$C$12,2,FALSE)))&lt;3,"BAJO",IF((VLOOKUP(D866,'Tabla 2-3-4-5'!$B$10:$C$12,2,FALSE)*(VLOOKUP(E866,'Tabla 2-3-4-5'!$B$10:$C$12,2,FALSE)))&gt;5,"ALTO","MEDIO"))," ")</f>
        <v xml:space="preserve"> </v>
      </c>
      <c r="G866" s="105"/>
      <c r="H866" s="105"/>
      <c r="I866" s="105"/>
      <c r="J866" s="105"/>
      <c r="K866" s="105"/>
      <c r="L866" s="105"/>
      <c r="M866" s="105"/>
      <c r="N866" s="105"/>
      <c r="O866" s="104"/>
      <c r="P866" s="106"/>
      <c r="Q866" s="107"/>
    </row>
    <row r="867" spans="1:17" ht="29.25" customHeight="1" x14ac:dyDescent="0.3">
      <c r="A867" s="21" t="str">
        <f>'Matriz Nº1 Identificación'!A867</f>
        <v>96. 3</v>
      </c>
      <c r="B867" s="21" t="str">
        <f>IF('Matriz Nº3 Evaluación'!J867="Administrar",'Matriz Nº3 Evaluación'!B867,"No administrar")</f>
        <v>No administrar</v>
      </c>
      <c r="C867" s="105"/>
      <c r="D867" s="101"/>
      <c r="E867" s="101"/>
      <c r="F867" s="4" t="str">
        <f>IFERROR(+IF((VLOOKUP(D867,'Tabla 2-3-4-5'!$B$10:$C$12,2,FALSE)*(VLOOKUP(E867,'Tabla 2-3-4-5'!$B$10:$C$12,2,FALSE)))&lt;3,"BAJO",IF((VLOOKUP(D867,'Tabla 2-3-4-5'!$B$10:$C$12,2,FALSE)*(VLOOKUP(E867,'Tabla 2-3-4-5'!$B$10:$C$12,2,FALSE)))&gt;5,"ALTO","MEDIO"))," ")</f>
        <v xml:space="preserve"> </v>
      </c>
      <c r="G867" s="105"/>
      <c r="H867" s="105"/>
      <c r="I867" s="105"/>
      <c r="J867" s="105"/>
      <c r="K867" s="105"/>
      <c r="L867" s="105"/>
      <c r="M867" s="105"/>
      <c r="N867" s="105"/>
      <c r="O867" s="104"/>
      <c r="P867" s="106"/>
      <c r="Q867" s="107"/>
    </row>
    <row r="868" spans="1:17" ht="35.25" customHeight="1" x14ac:dyDescent="0.3">
      <c r="A868" s="21" t="str">
        <f>'Matriz Nº1 Identificación'!A868</f>
        <v>96. 4</v>
      </c>
      <c r="B868" s="21" t="str">
        <f>IF('Matriz Nº3 Evaluación'!J868="Administrar",'Matriz Nº3 Evaluación'!B868,"No administrar")</f>
        <v>No administrar</v>
      </c>
      <c r="C868" s="105"/>
      <c r="D868" s="101"/>
      <c r="E868" s="101"/>
      <c r="F868" s="4" t="str">
        <f>IFERROR(+IF((VLOOKUP(D868,'Tabla 2-3-4-5'!$B$10:$C$12,2,FALSE)*(VLOOKUP(E868,'Tabla 2-3-4-5'!$B$10:$C$12,2,FALSE)))&lt;3,"BAJO",IF((VLOOKUP(D868,'Tabla 2-3-4-5'!$B$10:$C$12,2,FALSE)*(VLOOKUP(E868,'Tabla 2-3-4-5'!$B$10:$C$12,2,FALSE)))&gt;5,"ALTO","MEDIO"))," ")</f>
        <v xml:space="preserve"> </v>
      </c>
      <c r="G868" s="105"/>
      <c r="H868" s="105"/>
      <c r="I868" s="105"/>
      <c r="J868" s="105"/>
      <c r="K868" s="105"/>
      <c r="L868" s="105"/>
      <c r="M868" s="105"/>
      <c r="N868" s="105"/>
      <c r="O868" s="104"/>
      <c r="P868" s="106"/>
      <c r="Q868" s="107"/>
    </row>
    <row r="869" spans="1:17" ht="35.25" customHeight="1" x14ac:dyDescent="0.3">
      <c r="A869" s="21" t="str">
        <f>'Matriz Nº1 Identificación'!A869</f>
        <v>96. 5</v>
      </c>
      <c r="B869" s="21" t="str">
        <f>IF('Matriz Nº3 Evaluación'!J869="Administrar",'Matriz Nº3 Evaluación'!B869,"No administrar")</f>
        <v>No administrar</v>
      </c>
      <c r="C869" s="105"/>
      <c r="D869" s="101"/>
      <c r="E869" s="101"/>
      <c r="F869" s="4" t="str">
        <f>IFERROR(+IF((VLOOKUP(D869,'Tabla 2-3-4-5'!$B$10:$C$12,2,FALSE)*(VLOOKUP(E869,'Tabla 2-3-4-5'!$B$10:$C$12,2,FALSE)))&lt;3,"BAJO",IF((VLOOKUP(D869,'Tabla 2-3-4-5'!$B$10:$C$12,2,FALSE)*(VLOOKUP(E869,'Tabla 2-3-4-5'!$B$10:$C$12,2,FALSE)))&gt;5,"ALTO","MEDIO"))," ")</f>
        <v xml:space="preserve"> </v>
      </c>
      <c r="G869" s="105"/>
      <c r="H869" s="105"/>
      <c r="I869" s="105"/>
      <c r="J869" s="105"/>
      <c r="K869" s="105"/>
      <c r="L869" s="105"/>
      <c r="M869" s="105"/>
      <c r="N869" s="105"/>
      <c r="O869" s="104"/>
      <c r="P869" s="106"/>
      <c r="Q869" s="107"/>
    </row>
    <row r="870" spans="1:17" ht="35.25" customHeight="1" x14ac:dyDescent="0.3">
      <c r="A870" s="21" t="str">
        <f>'Matriz Nº1 Identificación'!A870</f>
        <v>96. 6</v>
      </c>
      <c r="B870" s="21" t="str">
        <f>IF('Matriz Nº3 Evaluación'!J870="Administrar",'Matriz Nº3 Evaluación'!B870,"No administrar")</f>
        <v>No administrar</v>
      </c>
      <c r="C870" s="105"/>
      <c r="D870" s="101"/>
      <c r="E870" s="101"/>
      <c r="F870" s="4" t="str">
        <f>IFERROR(+IF((VLOOKUP(D870,'Tabla 2-3-4-5'!$B$10:$C$12,2,FALSE)*(VLOOKUP(E870,'Tabla 2-3-4-5'!$B$10:$C$12,2,FALSE)))&lt;3,"BAJO",IF((VLOOKUP(D870,'Tabla 2-3-4-5'!$B$10:$C$12,2,FALSE)*(VLOOKUP(E870,'Tabla 2-3-4-5'!$B$10:$C$12,2,FALSE)))&gt;5,"ALTO","MEDIO"))," ")</f>
        <v xml:space="preserve"> </v>
      </c>
      <c r="G870" s="105"/>
      <c r="H870" s="105"/>
      <c r="I870" s="105"/>
      <c r="J870" s="105"/>
      <c r="K870" s="105"/>
      <c r="L870" s="105"/>
      <c r="M870" s="105"/>
      <c r="N870" s="105"/>
      <c r="O870" s="104"/>
      <c r="P870" s="106"/>
      <c r="Q870" s="107"/>
    </row>
    <row r="871" spans="1:17" ht="35.25" customHeight="1" thickBot="1" x14ac:dyDescent="0.35">
      <c r="A871" s="21" t="str">
        <f>'Matriz Nº1 Identificación'!A871</f>
        <v>96. 7</v>
      </c>
      <c r="B871" s="21" t="str">
        <f>IF('Matriz Nº3 Evaluación'!J871="Administrar",'Matriz Nº3 Evaluación'!B871,"No administrar")</f>
        <v>No administrar</v>
      </c>
      <c r="C871" s="105"/>
      <c r="D871" s="101"/>
      <c r="E871" s="101"/>
      <c r="F871" s="4" t="str">
        <f>IFERROR(+IF((VLOOKUP(D871,'Tabla 2-3-4-5'!$B$10:$C$12,2,FALSE)*(VLOOKUP(E871,'Tabla 2-3-4-5'!$B$10:$C$12,2,FALSE)))&lt;3,"BAJO",IF((VLOOKUP(D871,'Tabla 2-3-4-5'!$B$10:$C$12,2,FALSE)*(VLOOKUP(E871,'Tabla 2-3-4-5'!$B$10:$C$12,2,FALSE)))&gt;5,"ALTO","MEDIO"))," ")</f>
        <v xml:space="preserve"> </v>
      </c>
      <c r="G871" s="105"/>
      <c r="H871" s="105"/>
      <c r="I871" s="105"/>
      <c r="J871" s="105"/>
      <c r="K871" s="105"/>
      <c r="L871" s="105"/>
      <c r="M871" s="105"/>
      <c r="N871" s="105"/>
      <c r="O871" s="104"/>
      <c r="P871" s="106"/>
      <c r="Q871" s="107"/>
    </row>
    <row r="872" spans="1:17" ht="33" customHeight="1" thickBot="1" x14ac:dyDescent="0.35">
      <c r="A872" s="73" t="str">
        <f>'Matriz Nº1 Identificación'!A872</f>
        <v xml:space="preserve">Objetivo Estratégico: </v>
      </c>
      <c r="B872" s="377">
        <f>'Matriz Nº1 Identificación'!B872</f>
        <v>0</v>
      </c>
      <c r="C872" s="378"/>
      <c r="D872" s="378"/>
      <c r="E872" s="378"/>
      <c r="F872" s="378"/>
      <c r="G872" s="378"/>
      <c r="H872" s="378"/>
      <c r="I872" s="378"/>
      <c r="J872" s="378"/>
      <c r="K872" s="378"/>
      <c r="L872" s="378"/>
      <c r="M872" s="378"/>
      <c r="N872" s="378"/>
      <c r="O872" s="378"/>
      <c r="P872" s="378"/>
      <c r="Q872" s="379"/>
    </row>
    <row r="873" spans="1:17" ht="24.75" customHeight="1" x14ac:dyDescent="0.3">
      <c r="A873" s="76" t="str">
        <f>'Matriz Nº1 Identificación'!A873</f>
        <v>Objetivo táctico</v>
      </c>
      <c r="B873" s="418" t="str">
        <f>'Matriz Nº1 Identificación'!B873</f>
        <v xml:space="preserve">97. </v>
      </c>
      <c r="C873" s="419"/>
      <c r="D873" s="419"/>
      <c r="E873" s="419"/>
      <c r="F873" s="419"/>
      <c r="G873" s="419"/>
      <c r="H873" s="419"/>
      <c r="I873" s="419"/>
      <c r="J873" s="419"/>
      <c r="K873" s="419"/>
      <c r="L873" s="419"/>
      <c r="M873" s="419"/>
      <c r="N873" s="419"/>
      <c r="O873" s="419"/>
      <c r="P873" s="419"/>
      <c r="Q873" s="420"/>
    </row>
    <row r="874" spans="1:17" ht="27.75" customHeight="1" x14ac:dyDescent="0.3">
      <c r="A874" s="21" t="str">
        <f>'Matriz Nº1 Identificación'!A874</f>
        <v>97. 1</v>
      </c>
      <c r="B874" s="21" t="str">
        <f>IF('Matriz Nº3 Evaluación'!J874="Administrar",'Matriz Nº3 Evaluación'!B874,"No administrar")</f>
        <v>No administrar</v>
      </c>
      <c r="C874" s="105"/>
      <c r="D874" s="101"/>
      <c r="E874" s="101"/>
      <c r="F874" s="4" t="str">
        <f>IFERROR(+IF((VLOOKUP(D874,'Tabla 2-3-4-5'!$B$10:$C$12,2,FALSE)*(VLOOKUP(E874,'Tabla 2-3-4-5'!$B$10:$C$12,2,FALSE)))&lt;3,"BAJO",IF((VLOOKUP(D874,'Tabla 2-3-4-5'!$B$10:$C$12,2,FALSE)*(VLOOKUP(E874,'Tabla 2-3-4-5'!$B$10:$C$12,2,FALSE)))&gt;5,"ALTO","MEDIO"))," ")</f>
        <v xml:space="preserve"> </v>
      </c>
      <c r="G874" s="105"/>
      <c r="H874" s="105"/>
      <c r="I874" s="105"/>
      <c r="J874" s="105"/>
      <c r="K874" s="105"/>
      <c r="L874" s="105"/>
      <c r="M874" s="105"/>
      <c r="N874" s="105"/>
      <c r="O874" s="104"/>
      <c r="P874" s="106"/>
      <c r="Q874" s="107"/>
    </row>
    <row r="875" spans="1:17" ht="31.5" customHeight="1" x14ac:dyDescent="0.3">
      <c r="A875" s="21" t="str">
        <f>'Matriz Nº1 Identificación'!A875</f>
        <v>97. 2</v>
      </c>
      <c r="B875" s="21" t="str">
        <f>IF('Matriz Nº3 Evaluación'!J875="Administrar",'Matriz Nº3 Evaluación'!B875,"No administrar")</f>
        <v>No administrar</v>
      </c>
      <c r="C875" s="105"/>
      <c r="D875" s="101"/>
      <c r="E875" s="101"/>
      <c r="F875" s="4" t="str">
        <f>IFERROR(+IF((VLOOKUP(D875,'Tabla 2-3-4-5'!$B$10:$C$12,2,FALSE)*(VLOOKUP(E875,'Tabla 2-3-4-5'!$B$10:$C$12,2,FALSE)))&lt;3,"BAJO",IF((VLOOKUP(D875,'Tabla 2-3-4-5'!$B$10:$C$12,2,FALSE)*(VLOOKUP(E875,'Tabla 2-3-4-5'!$B$10:$C$12,2,FALSE)))&gt;5,"ALTO","MEDIO"))," ")</f>
        <v xml:space="preserve"> </v>
      </c>
      <c r="G875" s="105"/>
      <c r="H875" s="105"/>
      <c r="I875" s="105"/>
      <c r="J875" s="105"/>
      <c r="K875" s="105"/>
      <c r="L875" s="105"/>
      <c r="M875" s="105"/>
      <c r="N875" s="105"/>
      <c r="O875" s="104"/>
      <c r="P875" s="106"/>
      <c r="Q875" s="107"/>
    </row>
    <row r="876" spans="1:17" ht="29.25" customHeight="1" x14ac:dyDescent="0.3">
      <c r="A876" s="21" t="str">
        <f>'Matriz Nº1 Identificación'!A876</f>
        <v>97. 3</v>
      </c>
      <c r="B876" s="21" t="str">
        <f>IF('Matriz Nº3 Evaluación'!J876="Administrar",'Matriz Nº3 Evaluación'!B876,"No administrar")</f>
        <v>No administrar</v>
      </c>
      <c r="C876" s="105"/>
      <c r="D876" s="101"/>
      <c r="E876" s="101"/>
      <c r="F876" s="4" t="str">
        <f>IFERROR(+IF((VLOOKUP(D876,'Tabla 2-3-4-5'!$B$10:$C$12,2,FALSE)*(VLOOKUP(E876,'Tabla 2-3-4-5'!$B$10:$C$12,2,FALSE)))&lt;3,"BAJO",IF((VLOOKUP(D876,'Tabla 2-3-4-5'!$B$10:$C$12,2,FALSE)*(VLOOKUP(E876,'Tabla 2-3-4-5'!$B$10:$C$12,2,FALSE)))&gt;5,"ALTO","MEDIO"))," ")</f>
        <v xml:space="preserve"> </v>
      </c>
      <c r="G876" s="105"/>
      <c r="H876" s="105"/>
      <c r="I876" s="105"/>
      <c r="J876" s="105"/>
      <c r="K876" s="105"/>
      <c r="L876" s="105"/>
      <c r="M876" s="105"/>
      <c r="N876" s="105"/>
      <c r="O876" s="104"/>
      <c r="P876" s="106"/>
      <c r="Q876" s="107"/>
    </row>
    <row r="877" spans="1:17" ht="35.25" customHeight="1" x14ac:dyDescent="0.3">
      <c r="A877" s="21" t="str">
        <f>'Matriz Nº1 Identificación'!A877</f>
        <v>97. 4</v>
      </c>
      <c r="B877" s="21" t="str">
        <f>IF('Matriz Nº3 Evaluación'!J877="Administrar",'Matriz Nº3 Evaluación'!B877,"No administrar")</f>
        <v>No administrar</v>
      </c>
      <c r="C877" s="105"/>
      <c r="D877" s="101"/>
      <c r="E877" s="101"/>
      <c r="F877" s="4" t="str">
        <f>IFERROR(+IF((VLOOKUP(D877,'Tabla 2-3-4-5'!$B$10:$C$12,2,FALSE)*(VLOOKUP(E877,'Tabla 2-3-4-5'!$B$10:$C$12,2,FALSE)))&lt;3,"BAJO",IF((VLOOKUP(D877,'Tabla 2-3-4-5'!$B$10:$C$12,2,FALSE)*(VLOOKUP(E877,'Tabla 2-3-4-5'!$B$10:$C$12,2,FALSE)))&gt;5,"ALTO","MEDIO"))," ")</f>
        <v xml:space="preserve"> </v>
      </c>
      <c r="G877" s="105"/>
      <c r="H877" s="105"/>
      <c r="I877" s="105"/>
      <c r="J877" s="105"/>
      <c r="K877" s="105"/>
      <c r="L877" s="105"/>
      <c r="M877" s="105"/>
      <c r="N877" s="105"/>
      <c r="O877" s="104"/>
      <c r="P877" s="106"/>
      <c r="Q877" s="107"/>
    </row>
    <row r="878" spans="1:17" ht="35.25" customHeight="1" x14ac:dyDescent="0.3">
      <c r="A878" s="21" t="str">
        <f>'Matriz Nº1 Identificación'!A878</f>
        <v>97. 5</v>
      </c>
      <c r="B878" s="21" t="str">
        <f>IF('Matriz Nº3 Evaluación'!J878="Administrar",'Matriz Nº3 Evaluación'!B878,"No administrar")</f>
        <v>No administrar</v>
      </c>
      <c r="C878" s="105"/>
      <c r="D878" s="101"/>
      <c r="E878" s="101"/>
      <c r="F878" s="4" t="str">
        <f>IFERROR(+IF((VLOOKUP(D878,'Tabla 2-3-4-5'!$B$10:$C$12,2,FALSE)*(VLOOKUP(E878,'Tabla 2-3-4-5'!$B$10:$C$12,2,FALSE)))&lt;3,"BAJO",IF((VLOOKUP(D878,'Tabla 2-3-4-5'!$B$10:$C$12,2,FALSE)*(VLOOKUP(E878,'Tabla 2-3-4-5'!$B$10:$C$12,2,FALSE)))&gt;5,"ALTO","MEDIO"))," ")</f>
        <v xml:space="preserve"> </v>
      </c>
      <c r="G878" s="105"/>
      <c r="H878" s="105"/>
      <c r="I878" s="105"/>
      <c r="J878" s="105"/>
      <c r="K878" s="105"/>
      <c r="L878" s="105"/>
      <c r="M878" s="105"/>
      <c r="N878" s="105"/>
      <c r="O878" s="104"/>
      <c r="P878" s="106"/>
      <c r="Q878" s="107"/>
    </row>
    <row r="879" spans="1:17" ht="35.25" customHeight="1" x14ac:dyDescent="0.3">
      <c r="A879" s="21" t="str">
        <f>'Matriz Nº1 Identificación'!A879</f>
        <v>97. 6</v>
      </c>
      <c r="B879" s="21" t="str">
        <f>IF('Matriz Nº3 Evaluación'!J879="Administrar",'Matriz Nº3 Evaluación'!B879,"No administrar")</f>
        <v>No administrar</v>
      </c>
      <c r="C879" s="105"/>
      <c r="D879" s="101"/>
      <c r="E879" s="101"/>
      <c r="F879" s="4" t="str">
        <f>IFERROR(+IF((VLOOKUP(D879,'Tabla 2-3-4-5'!$B$10:$C$12,2,FALSE)*(VLOOKUP(E879,'Tabla 2-3-4-5'!$B$10:$C$12,2,FALSE)))&lt;3,"BAJO",IF((VLOOKUP(D879,'Tabla 2-3-4-5'!$B$10:$C$12,2,FALSE)*(VLOOKUP(E879,'Tabla 2-3-4-5'!$B$10:$C$12,2,FALSE)))&gt;5,"ALTO","MEDIO"))," ")</f>
        <v xml:space="preserve"> </v>
      </c>
      <c r="G879" s="105"/>
      <c r="H879" s="105"/>
      <c r="I879" s="105"/>
      <c r="J879" s="105"/>
      <c r="K879" s="105"/>
      <c r="L879" s="105"/>
      <c r="M879" s="105"/>
      <c r="N879" s="105"/>
      <c r="O879" s="104"/>
      <c r="P879" s="106"/>
      <c r="Q879" s="107"/>
    </row>
    <row r="880" spans="1:17" ht="35.25" customHeight="1" thickBot="1" x14ac:dyDescent="0.35">
      <c r="A880" s="21" t="str">
        <f>'Matriz Nº1 Identificación'!A880</f>
        <v>97. 7</v>
      </c>
      <c r="B880" s="21" t="str">
        <f>IF('Matriz Nº3 Evaluación'!J880="Administrar",'Matriz Nº3 Evaluación'!B880,"No administrar")</f>
        <v>No administrar</v>
      </c>
      <c r="C880" s="105"/>
      <c r="D880" s="101"/>
      <c r="E880" s="101"/>
      <c r="F880" s="4" t="str">
        <f>IFERROR(+IF((VLOOKUP(D880,'Tabla 2-3-4-5'!$B$10:$C$12,2,FALSE)*(VLOOKUP(E880,'Tabla 2-3-4-5'!$B$10:$C$12,2,FALSE)))&lt;3,"BAJO",IF((VLOOKUP(D880,'Tabla 2-3-4-5'!$B$10:$C$12,2,FALSE)*(VLOOKUP(E880,'Tabla 2-3-4-5'!$B$10:$C$12,2,FALSE)))&gt;5,"ALTO","MEDIO"))," ")</f>
        <v xml:space="preserve"> </v>
      </c>
      <c r="G880" s="105"/>
      <c r="H880" s="105"/>
      <c r="I880" s="105"/>
      <c r="J880" s="105"/>
      <c r="K880" s="105"/>
      <c r="L880" s="105"/>
      <c r="M880" s="105"/>
      <c r="N880" s="105"/>
      <c r="O880" s="104"/>
      <c r="P880" s="106"/>
      <c r="Q880" s="107"/>
    </row>
    <row r="881" spans="1:17" ht="33" customHeight="1" thickBot="1" x14ac:dyDescent="0.35">
      <c r="A881" s="73" t="str">
        <f>'Matriz Nº1 Identificación'!A881</f>
        <v xml:space="preserve">Objetivo Estratégico: </v>
      </c>
      <c r="B881" s="377">
        <f>'Matriz Nº1 Identificación'!B881</f>
        <v>0</v>
      </c>
      <c r="C881" s="378"/>
      <c r="D881" s="378"/>
      <c r="E881" s="378"/>
      <c r="F881" s="378"/>
      <c r="G881" s="378"/>
      <c r="H881" s="378"/>
      <c r="I881" s="378"/>
      <c r="J881" s="378"/>
      <c r="K881" s="378"/>
      <c r="L881" s="378"/>
      <c r="M881" s="378"/>
      <c r="N881" s="378"/>
      <c r="O881" s="378"/>
      <c r="P881" s="378"/>
      <c r="Q881" s="379"/>
    </row>
    <row r="882" spans="1:17" ht="24.75" customHeight="1" x14ac:dyDescent="0.3">
      <c r="A882" s="76" t="str">
        <f>'Matriz Nº1 Identificación'!A882</f>
        <v>Objetivo táctico</v>
      </c>
      <c r="B882" s="418" t="str">
        <f>'Matriz Nº1 Identificación'!B882</f>
        <v xml:space="preserve">98. </v>
      </c>
      <c r="C882" s="419"/>
      <c r="D882" s="419"/>
      <c r="E882" s="419"/>
      <c r="F882" s="419"/>
      <c r="G882" s="419"/>
      <c r="H882" s="419"/>
      <c r="I882" s="419"/>
      <c r="J882" s="419"/>
      <c r="K882" s="419"/>
      <c r="L882" s="419"/>
      <c r="M882" s="419"/>
      <c r="N882" s="419"/>
      <c r="O882" s="419"/>
      <c r="P882" s="419"/>
      <c r="Q882" s="420"/>
    </row>
    <row r="883" spans="1:17" ht="27.75" customHeight="1" x14ac:dyDescent="0.3">
      <c r="A883" s="21" t="str">
        <f>'Matriz Nº1 Identificación'!A883</f>
        <v>98. 1</v>
      </c>
      <c r="B883" s="21" t="str">
        <f>IF('Matriz Nº3 Evaluación'!J883="Administrar",'Matriz Nº3 Evaluación'!B883,"No administrar")</f>
        <v>No administrar</v>
      </c>
      <c r="C883" s="105"/>
      <c r="D883" s="101"/>
      <c r="E883" s="101"/>
      <c r="F883" s="4" t="str">
        <f>IFERROR(+IF((VLOOKUP(D883,'Tabla 2-3-4-5'!$B$10:$C$12,2,FALSE)*(VLOOKUP(E883,'Tabla 2-3-4-5'!$B$10:$C$12,2,FALSE)))&lt;3,"BAJO",IF((VLOOKUP(D883,'Tabla 2-3-4-5'!$B$10:$C$12,2,FALSE)*(VLOOKUP(E883,'Tabla 2-3-4-5'!$B$10:$C$12,2,FALSE)))&gt;5,"ALTO","MEDIO"))," ")</f>
        <v xml:space="preserve"> </v>
      </c>
      <c r="G883" s="105"/>
      <c r="H883" s="105"/>
      <c r="I883" s="105"/>
      <c r="J883" s="105"/>
      <c r="K883" s="105"/>
      <c r="L883" s="105"/>
      <c r="M883" s="105"/>
      <c r="N883" s="105"/>
      <c r="O883" s="104"/>
      <c r="P883" s="106"/>
      <c r="Q883" s="107"/>
    </row>
    <row r="884" spans="1:17" ht="31.5" customHeight="1" x14ac:dyDescent="0.3">
      <c r="A884" s="21" t="str">
        <f>'Matriz Nº1 Identificación'!A884</f>
        <v>98. 2</v>
      </c>
      <c r="B884" s="21" t="str">
        <f>IF('Matriz Nº3 Evaluación'!J884="Administrar",'Matriz Nº3 Evaluación'!B884,"No administrar")</f>
        <v>No administrar</v>
      </c>
      <c r="C884" s="105"/>
      <c r="D884" s="101"/>
      <c r="E884" s="101"/>
      <c r="F884" s="4" t="str">
        <f>IFERROR(+IF((VLOOKUP(D884,'Tabla 2-3-4-5'!$B$10:$C$12,2,FALSE)*(VLOOKUP(E884,'Tabla 2-3-4-5'!$B$10:$C$12,2,FALSE)))&lt;3,"BAJO",IF((VLOOKUP(D884,'Tabla 2-3-4-5'!$B$10:$C$12,2,FALSE)*(VLOOKUP(E884,'Tabla 2-3-4-5'!$B$10:$C$12,2,FALSE)))&gt;5,"ALTO","MEDIO"))," ")</f>
        <v xml:space="preserve"> </v>
      </c>
      <c r="G884" s="105"/>
      <c r="H884" s="105"/>
      <c r="I884" s="105"/>
      <c r="J884" s="105"/>
      <c r="K884" s="105"/>
      <c r="L884" s="105"/>
      <c r="M884" s="105"/>
      <c r="N884" s="105"/>
      <c r="O884" s="104"/>
      <c r="P884" s="106"/>
      <c r="Q884" s="107"/>
    </row>
    <row r="885" spans="1:17" ht="29.25" customHeight="1" x14ac:dyDescent="0.3">
      <c r="A885" s="21" t="str">
        <f>'Matriz Nº1 Identificación'!A885</f>
        <v>98. 3</v>
      </c>
      <c r="B885" s="21" t="str">
        <f>IF('Matriz Nº3 Evaluación'!J885="Administrar",'Matriz Nº3 Evaluación'!B885,"No administrar")</f>
        <v>No administrar</v>
      </c>
      <c r="C885" s="105"/>
      <c r="D885" s="101"/>
      <c r="E885" s="101"/>
      <c r="F885" s="4" t="str">
        <f>IFERROR(+IF((VLOOKUP(D885,'Tabla 2-3-4-5'!$B$10:$C$12,2,FALSE)*(VLOOKUP(E885,'Tabla 2-3-4-5'!$B$10:$C$12,2,FALSE)))&lt;3,"BAJO",IF((VLOOKUP(D885,'Tabla 2-3-4-5'!$B$10:$C$12,2,FALSE)*(VLOOKUP(E885,'Tabla 2-3-4-5'!$B$10:$C$12,2,FALSE)))&gt;5,"ALTO","MEDIO"))," ")</f>
        <v xml:space="preserve"> </v>
      </c>
      <c r="G885" s="105"/>
      <c r="H885" s="105"/>
      <c r="I885" s="105"/>
      <c r="J885" s="105"/>
      <c r="K885" s="105"/>
      <c r="L885" s="105"/>
      <c r="M885" s="105"/>
      <c r="N885" s="105"/>
      <c r="O885" s="104"/>
      <c r="P885" s="106"/>
      <c r="Q885" s="107"/>
    </row>
    <row r="886" spans="1:17" ht="35.25" customHeight="1" x14ac:dyDescent="0.3">
      <c r="A886" s="21" t="str">
        <f>'Matriz Nº1 Identificación'!A886</f>
        <v>98. 4</v>
      </c>
      <c r="B886" s="21" t="str">
        <f>IF('Matriz Nº3 Evaluación'!J886="Administrar",'Matriz Nº3 Evaluación'!B886,"No administrar")</f>
        <v>No administrar</v>
      </c>
      <c r="C886" s="105"/>
      <c r="D886" s="101"/>
      <c r="E886" s="101"/>
      <c r="F886" s="4" t="str">
        <f>IFERROR(+IF((VLOOKUP(D886,'Tabla 2-3-4-5'!$B$10:$C$12,2,FALSE)*(VLOOKUP(E886,'Tabla 2-3-4-5'!$B$10:$C$12,2,FALSE)))&lt;3,"BAJO",IF((VLOOKUP(D886,'Tabla 2-3-4-5'!$B$10:$C$12,2,FALSE)*(VLOOKUP(E886,'Tabla 2-3-4-5'!$B$10:$C$12,2,FALSE)))&gt;5,"ALTO","MEDIO"))," ")</f>
        <v xml:space="preserve"> </v>
      </c>
      <c r="G886" s="105"/>
      <c r="H886" s="105"/>
      <c r="I886" s="105"/>
      <c r="J886" s="105"/>
      <c r="K886" s="105"/>
      <c r="L886" s="105"/>
      <c r="M886" s="105"/>
      <c r="N886" s="105"/>
      <c r="O886" s="104"/>
      <c r="P886" s="106"/>
      <c r="Q886" s="107"/>
    </row>
    <row r="887" spans="1:17" ht="35.25" customHeight="1" x14ac:dyDescent="0.3">
      <c r="A887" s="21" t="str">
        <f>'Matriz Nº1 Identificación'!A887</f>
        <v>98. 5</v>
      </c>
      <c r="B887" s="21" t="str">
        <f>IF('Matriz Nº3 Evaluación'!J887="Administrar",'Matriz Nº3 Evaluación'!B887,"No administrar")</f>
        <v>No administrar</v>
      </c>
      <c r="C887" s="105"/>
      <c r="D887" s="101"/>
      <c r="E887" s="101"/>
      <c r="F887" s="4" t="str">
        <f>IFERROR(+IF((VLOOKUP(D887,'Tabla 2-3-4-5'!$B$10:$C$12,2,FALSE)*(VLOOKUP(E887,'Tabla 2-3-4-5'!$B$10:$C$12,2,FALSE)))&lt;3,"BAJO",IF((VLOOKUP(D887,'Tabla 2-3-4-5'!$B$10:$C$12,2,FALSE)*(VLOOKUP(E887,'Tabla 2-3-4-5'!$B$10:$C$12,2,FALSE)))&gt;5,"ALTO","MEDIO"))," ")</f>
        <v xml:space="preserve"> </v>
      </c>
      <c r="G887" s="105"/>
      <c r="H887" s="105"/>
      <c r="I887" s="105"/>
      <c r="J887" s="105"/>
      <c r="K887" s="105"/>
      <c r="L887" s="105"/>
      <c r="M887" s="105"/>
      <c r="N887" s="105"/>
      <c r="O887" s="104"/>
      <c r="P887" s="106"/>
      <c r="Q887" s="107"/>
    </row>
    <row r="888" spans="1:17" ht="35.25" customHeight="1" x14ac:dyDescent="0.3">
      <c r="A888" s="21" t="str">
        <f>'Matriz Nº1 Identificación'!A888</f>
        <v>98. 6</v>
      </c>
      <c r="B888" s="21" t="str">
        <f>IF('Matriz Nº3 Evaluación'!J888="Administrar",'Matriz Nº3 Evaluación'!B888,"No administrar")</f>
        <v>No administrar</v>
      </c>
      <c r="C888" s="105"/>
      <c r="D888" s="101"/>
      <c r="E888" s="101"/>
      <c r="F888" s="4" t="str">
        <f>IFERROR(+IF((VLOOKUP(D888,'Tabla 2-3-4-5'!$B$10:$C$12,2,FALSE)*(VLOOKUP(E888,'Tabla 2-3-4-5'!$B$10:$C$12,2,FALSE)))&lt;3,"BAJO",IF((VLOOKUP(D888,'Tabla 2-3-4-5'!$B$10:$C$12,2,FALSE)*(VLOOKUP(E888,'Tabla 2-3-4-5'!$B$10:$C$12,2,FALSE)))&gt;5,"ALTO","MEDIO"))," ")</f>
        <v xml:space="preserve"> </v>
      </c>
      <c r="G888" s="105"/>
      <c r="H888" s="105"/>
      <c r="I888" s="105"/>
      <c r="J888" s="105"/>
      <c r="K888" s="105"/>
      <c r="L888" s="105"/>
      <c r="M888" s="105"/>
      <c r="N888" s="105"/>
      <c r="O888" s="104"/>
      <c r="P888" s="106"/>
      <c r="Q888" s="107"/>
    </row>
    <row r="889" spans="1:17" ht="35.25" customHeight="1" thickBot="1" x14ac:dyDescent="0.35">
      <c r="A889" s="21" t="str">
        <f>'Matriz Nº1 Identificación'!A889</f>
        <v>98. 7</v>
      </c>
      <c r="B889" s="21" t="str">
        <f>IF('Matriz Nº3 Evaluación'!J889="Administrar",'Matriz Nº3 Evaluación'!B889,"No administrar")</f>
        <v>No administrar</v>
      </c>
      <c r="C889" s="105"/>
      <c r="D889" s="101"/>
      <c r="E889" s="101"/>
      <c r="F889" s="4" t="str">
        <f>IFERROR(+IF((VLOOKUP(D889,'Tabla 2-3-4-5'!$B$10:$C$12,2,FALSE)*(VLOOKUP(E889,'Tabla 2-3-4-5'!$B$10:$C$12,2,FALSE)))&lt;3,"BAJO",IF((VLOOKUP(D889,'Tabla 2-3-4-5'!$B$10:$C$12,2,FALSE)*(VLOOKUP(E889,'Tabla 2-3-4-5'!$B$10:$C$12,2,FALSE)))&gt;5,"ALTO","MEDIO"))," ")</f>
        <v xml:space="preserve"> </v>
      </c>
      <c r="G889" s="105"/>
      <c r="H889" s="105"/>
      <c r="I889" s="105"/>
      <c r="J889" s="105"/>
      <c r="K889" s="105"/>
      <c r="L889" s="105"/>
      <c r="M889" s="105"/>
      <c r="N889" s="105"/>
      <c r="O889" s="104"/>
      <c r="P889" s="106"/>
      <c r="Q889" s="107"/>
    </row>
    <row r="890" spans="1:17" ht="33" customHeight="1" thickBot="1" x14ac:dyDescent="0.35">
      <c r="A890" s="73" t="str">
        <f>'Matriz Nº1 Identificación'!A890</f>
        <v xml:space="preserve">Objetivo Estratégico: </v>
      </c>
      <c r="B890" s="377">
        <f>'Matriz Nº1 Identificación'!B890</f>
        <v>0</v>
      </c>
      <c r="C890" s="378"/>
      <c r="D890" s="378"/>
      <c r="E890" s="378"/>
      <c r="F890" s="378"/>
      <c r="G890" s="378"/>
      <c r="H890" s="378"/>
      <c r="I890" s="378"/>
      <c r="J890" s="378"/>
      <c r="K890" s="378"/>
      <c r="L890" s="378"/>
      <c r="M890" s="378"/>
      <c r="N890" s="378"/>
      <c r="O890" s="378"/>
      <c r="P890" s="378"/>
      <c r="Q890" s="379"/>
    </row>
    <row r="891" spans="1:17" ht="24.75" customHeight="1" x14ac:dyDescent="0.3">
      <c r="A891" s="76" t="str">
        <f>'Matriz Nº1 Identificación'!A891</f>
        <v>Objetivo táctico</v>
      </c>
      <c r="B891" s="418" t="str">
        <f>'Matriz Nº1 Identificación'!B891</f>
        <v xml:space="preserve">99. </v>
      </c>
      <c r="C891" s="419"/>
      <c r="D891" s="419"/>
      <c r="E891" s="419"/>
      <c r="F891" s="419"/>
      <c r="G891" s="419"/>
      <c r="H891" s="419"/>
      <c r="I891" s="419"/>
      <c r="J891" s="419"/>
      <c r="K891" s="419"/>
      <c r="L891" s="419"/>
      <c r="M891" s="419"/>
      <c r="N891" s="419"/>
      <c r="O891" s="419"/>
      <c r="P891" s="419"/>
      <c r="Q891" s="420"/>
    </row>
    <row r="892" spans="1:17" ht="27.75" customHeight="1" x14ac:dyDescent="0.3">
      <c r="A892" s="21" t="str">
        <f>'Matriz Nº1 Identificación'!A892</f>
        <v>99. 1</v>
      </c>
      <c r="B892" s="21" t="str">
        <f>IF('Matriz Nº3 Evaluación'!J892="Administrar",'Matriz Nº3 Evaluación'!B892,"No administrar")</f>
        <v>No administrar</v>
      </c>
      <c r="C892" s="105"/>
      <c r="D892" s="101"/>
      <c r="E892" s="101"/>
      <c r="F892" s="4" t="str">
        <f>IFERROR(+IF((VLOOKUP(D892,'Tabla 2-3-4-5'!$B$10:$C$12,2,FALSE)*(VLOOKUP(E892,'Tabla 2-3-4-5'!$B$10:$C$12,2,FALSE)))&lt;3,"BAJO",IF((VLOOKUP(D892,'Tabla 2-3-4-5'!$B$10:$C$12,2,FALSE)*(VLOOKUP(E892,'Tabla 2-3-4-5'!$B$10:$C$12,2,FALSE)))&gt;5,"ALTO","MEDIO"))," ")</f>
        <v xml:space="preserve"> </v>
      </c>
      <c r="G892" s="105"/>
      <c r="H892" s="105"/>
      <c r="I892" s="105"/>
      <c r="J892" s="105"/>
      <c r="K892" s="105"/>
      <c r="L892" s="105"/>
      <c r="M892" s="105"/>
      <c r="N892" s="105"/>
      <c r="O892" s="104"/>
      <c r="P892" s="106"/>
      <c r="Q892" s="107"/>
    </row>
    <row r="893" spans="1:17" ht="31.5" customHeight="1" x14ac:dyDescent="0.3">
      <c r="A893" s="21" t="str">
        <f>'Matriz Nº1 Identificación'!A893</f>
        <v>99. 2</v>
      </c>
      <c r="B893" s="21" t="str">
        <f>IF('Matriz Nº3 Evaluación'!J893="Administrar",'Matriz Nº3 Evaluación'!B893,"No administrar")</f>
        <v>No administrar</v>
      </c>
      <c r="C893" s="105"/>
      <c r="D893" s="101"/>
      <c r="E893" s="101"/>
      <c r="F893" s="4" t="str">
        <f>IFERROR(+IF((VLOOKUP(D893,'Tabla 2-3-4-5'!$B$10:$C$12,2,FALSE)*(VLOOKUP(E893,'Tabla 2-3-4-5'!$B$10:$C$12,2,FALSE)))&lt;3,"BAJO",IF((VLOOKUP(D893,'Tabla 2-3-4-5'!$B$10:$C$12,2,FALSE)*(VLOOKUP(E893,'Tabla 2-3-4-5'!$B$10:$C$12,2,FALSE)))&gt;5,"ALTO","MEDIO"))," ")</f>
        <v xml:space="preserve"> </v>
      </c>
      <c r="G893" s="105"/>
      <c r="H893" s="105"/>
      <c r="I893" s="105"/>
      <c r="J893" s="105"/>
      <c r="K893" s="105"/>
      <c r="L893" s="105"/>
      <c r="M893" s="105"/>
      <c r="N893" s="105"/>
      <c r="O893" s="104"/>
      <c r="P893" s="106"/>
      <c r="Q893" s="107"/>
    </row>
    <row r="894" spans="1:17" ht="29.25" customHeight="1" x14ac:dyDescent="0.3">
      <c r="A894" s="21" t="str">
        <f>'Matriz Nº1 Identificación'!A894</f>
        <v>99. 3</v>
      </c>
      <c r="B894" s="21" t="str">
        <f>IF('Matriz Nº3 Evaluación'!J894="Administrar",'Matriz Nº3 Evaluación'!B894,"No administrar")</f>
        <v>No administrar</v>
      </c>
      <c r="C894" s="105"/>
      <c r="D894" s="101"/>
      <c r="E894" s="101"/>
      <c r="F894" s="4" t="str">
        <f>IFERROR(+IF((VLOOKUP(D894,'Tabla 2-3-4-5'!$B$10:$C$12,2,FALSE)*(VLOOKUP(E894,'Tabla 2-3-4-5'!$B$10:$C$12,2,FALSE)))&lt;3,"BAJO",IF((VLOOKUP(D894,'Tabla 2-3-4-5'!$B$10:$C$12,2,FALSE)*(VLOOKUP(E894,'Tabla 2-3-4-5'!$B$10:$C$12,2,FALSE)))&gt;5,"ALTO","MEDIO"))," ")</f>
        <v xml:space="preserve"> </v>
      </c>
      <c r="G894" s="105"/>
      <c r="H894" s="105"/>
      <c r="I894" s="105"/>
      <c r="J894" s="105"/>
      <c r="K894" s="105"/>
      <c r="L894" s="105"/>
      <c r="M894" s="105"/>
      <c r="N894" s="105"/>
      <c r="O894" s="104"/>
      <c r="P894" s="106"/>
      <c r="Q894" s="107"/>
    </row>
    <row r="895" spans="1:17" ht="35.25" customHeight="1" x14ac:dyDescent="0.3">
      <c r="A895" s="21" t="str">
        <f>'Matriz Nº1 Identificación'!A895</f>
        <v>99. 4</v>
      </c>
      <c r="B895" s="21" t="str">
        <f>IF('Matriz Nº3 Evaluación'!J895="Administrar",'Matriz Nº3 Evaluación'!B895,"No administrar")</f>
        <v>No administrar</v>
      </c>
      <c r="C895" s="105"/>
      <c r="D895" s="101"/>
      <c r="E895" s="101"/>
      <c r="F895" s="4" t="str">
        <f>IFERROR(+IF((VLOOKUP(D895,'Tabla 2-3-4-5'!$B$10:$C$12,2,FALSE)*(VLOOKUP(E895,'Tabla 2-3-4-5'!$B$10:$C$12,2,FALSE)))&lt;3,"BAJO",IF((VLOOKUP(D895,'Tabla 2-3-4-5'!$B$10:$C$12,2,FALSE)*(VLOOKUP(E895,'Tabla 2-3-4-5'!$B$10:$C$12,2,FALSE)))&gt;5,"ALTO","MEDIO"))," ")</f>
        <v xml:space="preserve"> </v>
      </c>
      <c r="G895" s="105"/>
      <c r="H895" s="105"/>
      <c r="I895" s="105"/>
      <c r="J895" s="105"/>
      <c r="K895" s="105"/>
      <c r="L895" s="105"/>
      <c r="M895" s="105"/>
      <c r="N895" s="105"/>
      <c r="O895" s="104"/>
      <c r="P895" s="106"/>
      <c r="Q895" s="107"/>
    </row>
    <row r="896" spans="1:17" ht="35.25" customHeight="1" x14ac:dyDescent="0.3">
      <c r="A896" s="21" t="str">
        <f>'Matriz Nº1 Identificación'!A896</f>
        <v>99. 5</v>
      </c>
      <c r="B896" s="21" t="str">
        <f>IF('Matriz Nº3 Evaluación'!J896="Administrar",'Matriz Nº3 Evaluación'!B896,"No administrar")</f>
        <v>No administrar</v>
      </c>
      <c r="C896" s="105"/>
      <c r="D896" s="101"/>
      <c r="E896" s="101"/>
      <c r="F896" s="4" t="str">
        <f>IFERROR(+IF((VLOOKUP(D896,'Tabla 2-3-4-5'!$B$10:$C$12,2,FALSE)*(VLOOKUP(E896,'Tabla 2-3-4-5'!$B$10:$C$12,2,FALSE)))&lt;3,"BAJO",IF((VLOOKUP(D896,'Tabla 2-3-4-5'!$B$10:$C$12,2,FALSE)*(VLOOKUP(E896,'Tabla 2-3-4-5'!$B$10:$C$12,2,FALSE)))&gt;5,"ALTO","MEDIO"))," ")</f>
        <v xml:space="preserve"> </v>
      </c>
      <c r="G896" s="105"/>
      <c r="H896" s="105"/>
      <c r="I896" s="105"/>
      <c r="J896" s="105"/>
      <c r="K896" s="105"/>
      <c r="L896" s="105"/>
      <c r="M896" s="105"/>
      <c r="N896" s="105"/>
      <c r="O896" s="104"/>
      <c r="P896" s="106"/>
      <c r="Q896" s="107"/>
    </row>
    <row r="897" spans="1:17" ht="35.25" customHeight="1" x14ac:dyDescent="0.3">
      <c r="A897" s="21" t="str">
        <f>'Matriz Nº1 Identificación'!A897</f>
        <v>99. 6</v>
      </c>
      <c r="B897" s="21" t="str">
        <f>IF('Matriz Nº3 Evaluación'!J897="Administrar",'Matriz Nº3 Evaluación'!B897,"No administrar")</f>
        <v>No administrar</v>
      </c>
      <c r="C897" s="105"/>
      <c r="D897" s="101"/>
      <c r="E897" s="101"/>
      <c r="F897" s="4" t="str">
        <f>IFERROR(+IF((VLOOKUP(D897,'Tabla 2-3-4-5'!$B$10:$C$12,2,FALSE)*(VLOOKUP(E897,'Tabla 2-3-4-5'!$B$10:$C$12,2,FALSE)))&lt;3,"BAJO",IF((VLOOKUP(D897,'Tabla 2-3-4-5'!$B$10:$C$12,2,FALSE)*(VLOOKUP(E897,'Tabla 2-3-4-5'!$B$10:$C$12,2,FALSE)))&gt;5,"ALTO","MEDIO"))," ")</f>
        <v xml:space="preserve"> </v>
      </c>
      <c r="G897" s="105"/>
      <c r="H897" s="105"/>
      <c r="I897" s="105"/>
      <c r="J897" s="105"/>
      <c r="K897" s="105"/>
      <c r="L897" s="105"/>
      <c r="M897" s="105"/>
      <c r="N897" s="105"/>
      <c r="O897" s="104"/>
      <c r="P897" s="106"/>
      <c r="Q897" s="107"/>
    </row>
    <row r="898" spans="1:17" ht="35.25" customHeight="1" thickBot="1" x14ac:dyDescent="0.35">
      <c r="A898" s="21" t="str">
        <f>'Matriz Nº1 Identificación'!A898</f>
        <v>99. 7</v>
      </c>
      <c r="B898" s="21" t="str">
        <f>IF('Matriz Nº3 Evaluación'!J898="Administrar",'Matriz Nº3 Evaluación'!B898,"No administrar")</f>
        <v>No administrar</v>
      </c>
      <c r="C898" s="105"/>
      <c r="D898" s="101"/>
      <c r="E898" s="101"/>
      <c r="F898" s="4" t="str">
        <f>IFERROR(+IF((VLOOKUP(D898,'Tabla 2-3-4-5'!$B$10:$C$12,2,FALSE)*(VLOOKUP(E898,'Tabla 2-3-4-5'!$B$10:$C$12,2,FALSE)))&lt;3,"BAJO",IF((VLOOKUP(D898,'Tabla 2-3-4-5'!$B$10:$C$12,2,FALSE)*(VLOOKUP(E898,'Tabla 2-3-4-5'!$B$10:$C$12,2,FALSE)))&gt;5,"ALTO","MEDIO"))," ")</f>
        <v xml:space="preserve"> </v>
      </c>
      <c r="G898" s="105"/>
      <c r="H898" s="105"/>
      <c r="I898" s="105"/>
      <c r="J898" s="105"/>
      <c r="K898" s="105"/>
      <c r="L898" s="105"/>
      <c r="M898" s="105"/>
      <c r="N898" s="105"/>
      <c r="O898" s="104"/>
      <c r="P898" s="106"/>
      <c r="Q898" s="107"/>
    </row>
    <row r="899" spans="1:17" ht="33" customHeight="1" thickBot="1" x14ac:dyDescent="0.35">
      <c r="A899" s="73" t="str">
        <f>'Matriz Nº1 Identificación'!A899</f>
        <v xml:space="preserve">Objetivo Estratégico: </v>
      </c>
      <c r="B899" s="377">
        <f>'Matriz Nº1 Identificación'!B899</f>
        <v>0</v>
      </c>
      <c r="C899" s="378"/>
      <c r="D899" s="378"/>
      <c r="E899" s="378"/>
      <c r="F899" s="378"/>
      <c r="G899" s="378"/>
      <c r="H899" s="378"/>
      <c r="I899" s="378"/>
      <c r="J899" s="378"/>
      <c r="K899" s="378"/>
      <c r="L899" s="378"/>
      <c r="M899" s="378"/>
      <c r="N899" s="378"/>
      <c r="O899" s="378"/>
      <c r="P899" s="378"/>
      <c r="Q899" s="379"/>
    </row>
    <row r="900" spans="1:17" ht="24.75" customHeight="1" x14ac:dyDescent="0.3">
      <c r="A900" s="76" t="str">
        <f>'Matriz Nº1 Identificación'!A900</f>
        <v>Objetivo táctico</v>
      </c>
      <c r="B900" s="418" t="str">
        <f>'Matriz Nº1 Identificación'!B900</f>
        <v xml:space="preserve">100. </v>
      </c>
      <c r="C900" s="419"/>
      <c r="D900" s="419"/>
      <c r="E900" s="419"/>
      <c r="F900" s="419"/>
      <c r="G900" s="419"/>
      <c r="H900" s="419"/>
      <c r="I900" s="419"/>
      <c r="J900" s="419"/>
      <c r="K900" s="419"/>
      <c r="L900" s="419"/>
      <c r="M900" s="419"/>
      <c r="N900" s="419"/>
      <c r="O900" s="419"/>
      <c r="P900" s="419"/>
      <c r="Q900" s="420"/>
    </row>
    <row r="901" spans="1:17" ht="27.75" customHeight="1" x14ac:dyDescent="0.3">
      <c r="A901" s="21" t="str">
        <f>'Matriz Nº1 Identificación'!A901</f>
        <v>100. 1</v>
      </c>
      <c r="B901" s="21" t="str">
        <f>IF('Matriz Nº3 Evaluación'!J901="Administrar",'Matriz Nº3 Evaluación'!B901,"No administrar")</f>
        <v>No administrar</v>
      </c>
      <c r="C901" s="105"/>
      <c r="D901" s="101"/>
      <c r="E901" s="101"/>
      <c r="F901" s="4" t="str">
        <f>IFERROR(+IF((VLOOKUP(D901,'Tabla 2-3-4-5'!$B$10:$C$12,2,FALSE)*(VLOOKUP(E901,'Tabla 2-3-4-5'!$B$10:$C$12,2,FALSE)))&lt;3,"BAJO",IF((VLOOKUP(D901,'Tabla 2-3-4-5'!$B$10:$C$12,2,FALSE)*(VLOOKUP(E901,'Tabla 2-3-4-5'!$B$10:$C$12,2,FALSE)))&gt;5,"ALTO","MEDIO"))," ")</f>
        <v xml:space="preserve"> </v>
      </c>
      <c r="G901" s="105"/>
      <c r="H901" s="105"/>
      <c r="I901" s="105"/>
      <c r="J901" s="105"/>
      <c r="K901" s="105"/>
      <c r="L901" s="105"/>
      <c r="M901" s="105"/>
      <c r="N901" s="105"/>
      <c r="O901" s="104"/>
      <c r="P901" s="106"/>
      <c r="Q901" s="107"/>
    </row>
    <row r="902" spans="1:17" ht="31.5" customHeight="1" x14ac:dyDescent="0.3">
      <c r="A902" s="21" t="str">
        <f>'Matriz Nº1 Identificación'!A902</f>
        <v>100. 2</v>
      </c>
      <c r="B902" s="21" t="str">
        <f>IF('Matriz Nº3 Evaluación'!J902="Administrar",'Matriz Nº3 Evaluación'!B902,"No administrar")</f>
        <v>No administrar</v>
      </c>
      <c r="C902" s="105"/>
      <c r="D902" s="101"/>
      <c r="E902" s="101"/>
      <c r="F902" s="4" t="str">
        <f>IFERROR(+IF((VLOOKUP(D902,'Tabla 2-3-4-5'!$B$10:$C$12,2,FALSE)*(VLOOKUP(E902,'Tabla 2-3-4-5'!$B$10:$C$12,2,FALSE)))&lt;3,"BAJO",IF((VLOOKUP(D902,'Tabla 2-3-4-5'!$B$10:$C$12,2,FALSE)*(VLOOKUP(E902,'Tabla 2-3-4-5'!$B$10:$C$12,2,FALSE)))&gt;5,"ALTO","MEDIO"))," ")</f>
        <v xml:space="preserve"> </v>
      </c>
      <c r="G902" s="105"/>
      <c r="H902" s="105"/>
      <c r="I902" s="105"/>
      <c r="J902" s="105"/>
      <c r="K902" s="105"/>
      <c r="L902" s="105"/>
      <c r="M902" s="105"/>
      <c r="N902" s="105"/>
      <c r="O902" s="104"/>
      <c r="P902" s="106"/>
      <c r="Q902" s="107"/>
    </row>
    <row r="903" spans="1:17" ht="29.25" customHeight="1" x14ac:dyDescent="0.3">
      <c r="A903" s="21" t="str">
        <f>'Matriz Nº1 Identificación'!A903</f>
        <v>100. 3</v>
      </c>
      <c r="B903" s="21" t="str">
        <f>IF('Matriz Nº3 Evaluación'!J903="Administrar",'Matriz Nº3 Evaluación'!B903,"No administrar")</f>
        <v>No administrar</v>
      </c>
      <c r="C903" s="105"/>
      <c r="D903" s="101"/>
      <c r="E903" s="101"/>
      <c r="F903" s="4" t="str">
        <f>IFERROR(+IF((VLOOKUP(D903,'Tabla 2-3-4-5'!$B$10:$C$12,2,FALSE)*(VLOOKUP(E903,'Tabla 2-3-4-5'!$B$10:$C$12,2,FALSE)))&lt;3,"BAJO",IF((VLOOKUP(D903,'Tabla 2-3-4-5'!$B$10:$C$12,2,FALSE)*(VLOOKUP(E903,'Tabla 2-3-4-5'!$B$10:$C$12,2,FALSE)))&gt;5,"ALTO","MEDIO"))," ")</f>
        <v xml:space="preserve"> </v>
      </c>
      <c r="G903" s="105"/>
      <c r="H903" s="105"/>
      <c r="I903" s="105"/>
      <c r="J903" s="105"/>
      <c r="K903" s="105"/>
      <c r="L903" s="105"/>
      <c r="M903" s="105"/>
      <c r="N903" s="105"/>
      <c r="O903" s="104"/>
      <c r="P903" s="106"/>
      <c r="Q903" s="107"/>
    </row>
    <row r="904" spans="1:17" ht="35.25" customHeight="1" x14ac:dyDescent="0.3">
      <c r="A904" s="21" t="str">
        <f>'Matriz Nº1 Identificación'!A904</f>
        <v>100. 4</v>
      </c>
      <c r="B904" s="21" t="str">
        <f>IF('Matriz Nº3 Evaluación'!J904="Administrar",'Matriz Nº3 Evaluación'!B904,"No administrar")</f>
        <v>No administrar</v>
      </c>
      <c r="C904" s="105"/>
      <c r="D904" s="101"/>
      <c r="E904" s="101"/>
      <c r="F904" s="4" t="str">
        <f>IFERROR(+IF((VLOOKUP(D904,'Tabla 2-3-4-5'!$B$10:$C$12,2,FALSE)*(VLOOKUP(E904,'Tabla 2-3-4-5'!$B$10:$C$12,2,FALSE)))&lt;3,"BAJO",IF((VLOOKUP(D904,'Tabla 2-3-4-5'!$B$10:$C$12,2,FALSE)*(VLOOKUP(E904,'Tabla 2-3-4-5'!$B$10:$C$12,2,FALSE)))&gt;5,"ALTO","MEDIO"))," ")</f>
        <v xml:space="preserve"> </v>
      </c>
      <c r="G904" s="105"/>
      <c r="H904" s="105"/>
      <c r="I904" s="105"/>
      <c r="J904" s="105"/>
      <c r="K904" s="105"/>
      <c r="L904" s="105"/>
      <c r="M904" s="105"/>
      <c r="N904" s="105"/>
      <c r="O904" s="104"/>
      <c r="P904" s="106"/>
      <c r="Q904" s="107"/>
    </row>
    <row r="905" spans="1:17" ht="35.25" customHeight="1" x14ac:dyDescent="0.3">
      <c r="A905" s="21" t="str">
        <f>'Matriz Nº1 Identificación'!A905</f>
        <v>100. 5</v>
      </c>
      <c r="B905" s="21" t="str">
        <f>IF('Matriz Nº3 Evaluación'!J905="Administrar",'Matriz Nº3 Evaluación'!B905,"No administrar")</f>
        <v>No administrar</v>
      </c>
      <c r="C905" s="105"/>
      <c r="D905" s="101"/>
      <c r="E905" s="101"/>
      <c r="F905" s="4" t="str">
        <f>IFERROR(+IF((VLOOKUP(D905,'Tabla 2-3-4-5'!$B$10:$C$12,2,FALSE)*(VLOOKUP(E905,'Tabla 2-3-4-5'!$B$10:$C$12,2,FALSE)))&lt;3,"BAJO",IF((VLOOKUP(D905,'Tabla 2-3-4-5'!$B$10:$C$12,2,FALSE)*(VLOOKUP(E905,'Tabla 2-3-4-5'!$B$10:$C$12,2,FALSE)))&gt;5,"ALTO","MEDIO"))," ")</f>
        <v xml:space="preserve"> </v>
      </c>
      <c r="G905" s="105"/>
      <c r="H905" s="105"/>
      <c r="I905" s="105"/>
      <c r="J905" s="105"/>
      <c r="K905" s="105"/>
      <c r="L905" s="105"/>
      <c r="M905" s="105"/>
      <c r="N905" s="105"/>
      <c r="O905" s="104"/>
      <c r="P905" s="106"/>
      <c r="Q905" s="107"/>
    </row>
    <row r="906" spans="1:17" ht="35.25" customHeight="1" x14ac:dyDescent="0.3">
      <c r="A906" s="21" t="str">
        <f>'Matriz Nº1 Identificación'!A906</f>
        <v>100. 6</v>
      </c>
      <c r="B906" s="21" t="str">
        <f>IF('Matriz Nº3 Evaluación'!J906="Administrar",'Matriz Nº3 Evaluación'!B906,"No administrar")</f>
        <v>No administrar</v>
      </c>
      <c r="C906" s="105"/>
      <c r="D906" s="101"/>
      <c r="E906" s="101"/>
      <c r="F906" s="4" t="str">
        <f>IFERROR(+IF((VLOOKUP(D906,'Tabla 2-3-4-5'!$B$10:$C$12,2,FALSE)*(VLOOKUP(E906,'Tabla 2-3-4-5'!$B$10:$C$12,2,FALSE)))&lt;3,"BAJO",IF((VLOOKUP(D906,'Tabla 2-3-4-5'!$B$10:$C$12,2,FALSE)*(VLOOKUP(E906,'Tabla 2-3-4-5'!$B$10:$C$12,2,FALSE)))&gt;5,"ALTO","MEDIO"))," ")</f>
        <v xml:space="preserve"> </v>
      </c>
      <c r="G906" s="105"/>
      <c r="H906" s="105"/>
      <c r="I906" s="105"/>
      <c r="J906" s="105"/>
      <c r="K906" s="105"/>
      <c r="L906" s="105"/>
      <c r="M906" s="105"/>
      <c r="N906" s="105"/>
      <c r="O906" s="104"/>
      <c r="P906" s="106"/>
      <c r="Q906" s="107"/>
    </row>
    <row r="907" spans="1:17" ht="35.25" customHeight="1" thickBot="1" x14ac:dyDescent="0.35">
      <c r="A907" s="21" t="str">
        <f>'Matriz Nº1 Identificación'!A907</f>
        <v>100. 7</v>
      </c>
      <c r="B907" s="21" t="str">
        <f>IF('Matriz Nº3 Evaluación'!J907="Administrar",'Matriz Nº3 Evaluación'!B907,"No administrar")</f>
        <v>No administrar</v>
      </c>
      <c r="C907" s="105"/>
      <c r="D907" s="101"/>
      <c r="E907" s="101"/>
      <c r="F907" s="4" t="str">
        <f>IFERROR(+IF((VLOOKUP(D907,'Tabla 2-3-4-5'!$B$10:$C$12,2,FALSE)*(VLOOKUP(E907,'Tabla 2-3-4-5'!$B$10:$C$12,2,FALSE)))&lt;3,"BAJO",IF((VLOOKUP(D907,'Tabla 2-3-4-5'!$B$10:$C$12,2,FALSE)*(VLOOKUP(E907,'Tabla 2-3-4-5'!$B$10:$C$12,2,FALSE)))&gt;5,"ALTO","MEDIO"))," ")</f>
        <v xml:space="preserve"> </v>
      </c>
      <c r="G907" s="105"/>
      <c r="H907" s="105"/>
      <c r="I907" s="105"/>
      <c r="J907" s="105"/>
      <c r="K907" s="105"/>
      <c r="L907" s="105"/>
      <c r="M907" s="105"/>
      <c r="N907" s="105"/>
      <c r="O907" s="104"/>
      <c r="P907" s="106"/>
      <c r="Q907" s="107"/>
    </row>
    <row r="908" spans="1:17" ht="33" customHeight="1" thickBot="1" x14ac:dyDescent="0.35">
      <c r="A908" s="73" t="str">
        <f>'Matriz Nº1 Identificación'!A908</f>
        <v xml:space="preserve">Objetivo Estratégico: </v>
      </c>
      <c r="B908" s="377">
        <f>'Matriz Nº1 Identificación'!B908</f>
        <v>0</v>
      </c>
      <c r="C908" s="378"/>
      <c r="D908" s="378"/>
      <c r="E908" s="378"/>
      <c r="F908" s="378"/>
      <c r="G908" s="378"/>
      <c r="H908" s="378"/>
      <c r="I908" s="378"/>
      <c r="J908" s="378"/>
      <c r="K908" s="378"/>
      <c r="L908" s="378"/>
      <c r="M908" s="378"/>
      <c r="N908" s="378"/>
      <c r="O908" s="378"/>
      <c r="P908" s="378"/>
      <c r="Q908" s="379"/>
    </row>
    <row r="909" spans="1:17" ht="24.75" customHeight="1" x14ac:dyDescent="0.3">
      <c r="A909" s="76" t="str">
        <f>'Matriz Nº1 Identificación'!A909</f>
        <v>Objetivo táctico</v>
      </c>
      <c r="B909" s="418" t="str">
        <f>'Matriz Nº1 Identificación'!B909</f>
        <v xml:space="preserve">101. </v>
      </c>
      <c r="C909" s="419"/>
      <c r="D909" s="419"/>
      <c r="E909" s="419"/>
      <c r="F909" s="419"/>
      <c r="G909" s="419"/>
      <c r="H909" s="419"/>
      <c r="I909" s="419"/>
      <c r="J909" s="419"/>
      <c r="K909" s="419"/>
      <c r="L909" s="419"/>
      <c r="M909" s="419"/>
      <c r="N909" s="419"/>
      <c r="O909" s="419"/>
      <c r="P909" s="419"/>
      <c r="Q909" s="420"/>
    </row>
    <row r="910" spans="1:17" ht="27.75" customHeight="1" x14ac:dyDescent="0.3">
      <c r="A910" s="21" t="str">
        <f>'Matriz Nº1 Identificación'!A910</f>
        <v>101. 1</v>
      </c>
      <c r="B910" s="21" t="str">
        <f>IF('Matriz Nº3 Evaluación'!J910="Administrar",'Matriz Nº3 Evaluación'!B910,"No administrar")</f>
        <v>No administrar</v>
      </c>
      <c r="C910" s="105"/>
      <c r="D910" s="101"/>
      <c r="E910" s="101"/>
      <c r="F910" s="4" t="str">
        <f>IFERROR(+IF((VLOOKUP(D910,'Tabla 2-3-4-5'!$B$10:$C$12,2,FALSE)*(VLOOKUP(E910,'Tabla 2-3-4-5'!$B$10:$C$12,2,FALSE)))&lt;3,"BAJO",IF((VLOOKUP(D910,'Tabla 2-3-4-5'!$B$10:$C$12,2,FALSE)*(VLOOKUP(E910,'Tabla 2-3-4-5'!$B$10:$C$12,2,FALSE)))&gt;5,"ALTO","MEDIO"))," ")</f>
        <v xml:space="preserve"> </v>
      </c>
      <c r="G910" s="105"/>
      <c r="H910" s="105"/>
      <c r="I910" s="105"/>
      <c r="J910" s="105"/>
      <c r="K910" s="105"/>
      <c r="L910" s="105"/>
      <c r="M910" s="105"/>
      <c r="N910" s="105"/>
      <c r="O910" s="104"/>
      <c r="P910" s="106"/>
      <c r="Q910" s="107"/>
    </row>
    <row r="911" spans="1:17" ht="31.5" customHeight="1" x14ac:dyDescent="0.3">
      <c r="A911" s="21" t="str">
        <f>'Matriz Nº1 Identificación'!A911</f>
        <v>101. 2</v>
      </c>
      <c r="B911" s="21" t="str">
        <f>IF('Matriz Nº3 Evaluación'!J911="Administrar",'Matriz Nº3 Evaluación'!B911,"No administrar")</f>
        <v>No administrar</v>
      </c>
      <c r="C911" s="105"/>
      <c r="D911" s="101"/>
      <c r="E911" s="101"/>
      <c r="F911" s="4" t="str">
        <f>IFERROR(+IF((VLOOKUP(D911,'Tabla 2-3-4-5'!$B$10:$C$12,2,FALSE)*(VLOOKUP(E911,'Tabla 2-3-4-5'!$B$10:$C$12,2,FALSE)))&lt;3,"BAJO",IF((VLOOKUP(D911,'Tabla 2-3-4-5'!$B$10:$C$12,2,FALSE)*(VLOOKUP(E911,'Tabla 2-3-4-5'!$B$10:$C$12,2,FALSE)))&gt;5,"ALTO","MEDIO"))," ")</f>
        <v xml:space="preserve"> </v>
      </c>
      <c r="G911" s="105"/>
      <c r="H911" s="105"/>
      <c r="I911" s="105"/>
      <c r="J911" s="105"/>
      <c r="K911" s="105"/>
      <c r="L911" s="105"/>
      <c r="M911" s="105"/>
      <c r="N911" s="105"/>
      <c r="O911" s="104"/>
      <c r="P911" s="106"/>
      <c r="Q911" s="107"/>
    </row>
    <row r="912" spans="1:17" ht="29.25" customHeight="1" x14ac:dyDescent="0.3">
      <c r="A912" s="21" t="str">
        <f>'Matriz Nº1 Identificación'!A912</f>
        <v>101. 3</v>
      </c>
      <c r="B912" s="21" t="str">
        <f>IF('Matriz Nº3 Evaluación'!J912="Administrar",'Matriz Nº3 Evaluación'!B912,"No administrar")</f>
        <v>No administrar</v>
      </c>
      <c r="C912" s="105"/>
      <c r="D912" s="101"/>
      <c r="E912" s="101"/>
      <c r="F912" s="4" t="str">
        <f>IFERROR(+IF((VLOOKUP(D912,'Tabla 2-3-4-5'!$B$10:$C$12,2,FALSE)*(VLOOKUP(E912,'Tabla 2-3-4-5'!$B$10:$C$12,2,FALSE)))&lt;3,"BAJO",IF((VLOOKUP(D912,'Tabla 2-3-4-5'!$B$10:$C$12,2,FALSE)*(VLOOKUP(E912,'Tabla 2-3-4-5'!$B$10:$C$12,2,FALSE)))&gt;5,"ALTO","MEDIO"))," ")</f>
        <v xml:space="preserve"> </v>
      </c>
      <c r="G912" s="105"/>
      <c r="H912" s="105"/>
      <c r="I912" s="105"/>
      <c r="J912" s="105"/>
      <c r="K912" s="105"/>
      <c r="L912" s="105"/>
      <c r="M912" s="105"/>
      <c r="N912" s="105"/>
      <c r="O912" s="104"/>
      <c r="P912" s="106"/>
      <c r="Q912" s="107"/>
    </row>
    <row r="913" spans="1:17" ht="35.25" customHeight="1" x14ac:dyDescent="0.3">
      <c r="A913" s="21" t="str">
        <f>'Matriz Nº1 Identificación'!A913</f>
        <v>101. 4</v>
      </c>
      <c r="B913" s="21" t="str">
        <f>IF('Matriz Nº3 Evaluación'!J913="Administrar",'Matriz Nº3 Evaluación'!B913,"No administrar")</f>
        <v>No administrar</v>
      </c>
      <c r="C913" s="105"/>
      <c r="D913" s="101"/>
      <c r="E913" s="101"/>
      <c r="F913" s="4" t="str">
        <f>IFERROR(+IF((VLOOKUP(D913,'Tabla 2-3-4-5'!$B$10:$C$12,2,FALSE)*(VLOOKUP(E913,'Tabla 2-3-4-5'!$B$10:$C$12,2,FALSE)))&lt;3,"BAJO",IF((VLOOKUP(D913,'Tabla 2-3-4-5'!$B$10:$C$12,2,FALSE)*(VLOOKUP(E913,'Tabla 2-3-4-5'!$B$10:$C$12,2,FALSE)))&gt;5,"ALTO","MEDIO"))," ")</f>
        <v xml:space="preserve"> </v>
      </c>
      <c r="G913" s="105"/>
      <c r="H913" s="105"/>
      <c r="I913" s="105"/>
      <c r="J913" s="105"/>
      <c r="K913" s="105"/>
      <c r="L913" s="105"/>
      <c r="M913" s="105"/>
      <c r="N913" s="105"/>
      <c r="O913" s="104"/>
      <c r="P913" s="106"/>
      <c r="Q913" s="107"/>
    </row>
    <row r="914" spans="1:17" ht="35.25" customHeight="1" x14ac:dyDescent="0.3">
      <c r="A914" s="21" t="str">
        <f>'Matriz Nº1 Identificación'!A914</f>
        <v>101. 5</v>
      </c>
      <c r="B914" s="21" t="str">
        <f>IF('Matriz Nº3 Evaluación'!J914="Administrar",'Matriz Nº3 Evaluación'!B914,"No administrar")</f>
        <v>No administrar</v>
      </c>
      <c r="C914" s="105"/>
      <c r="D914" s="101"/>
      <c r="E914" s="101"/>
      <c r="F914" s="4" t="str">
        <f>IFERROR(+IF((VLOOKUP(D914,'Tabla 2-3-4-5'!$B$10:$C$12,2,FALSE)*(VLOOKUP(E914,'Tabla 2-3-4-5'!$B$10:$C$12,2,FALSE)))&lt;3,"BAJO",IF((VLOOKUP(D914,'Tabla 2-3-4-5'!$B$10:$C$12,2,FALSE)*(VLOOKUP(E914,'Tabla 2-3-4-5'!$B$10:$C$12,2,FALSE)))&gt;5,"ALTO","MEDIO"))," ")</f>
        <v xml:space="preserve"> </v>
      </c>
      <c r="G914" s="105"/>
      <c r="H914" s="105"/>
      <c r="I914" s="105"/>
      <c r="J914" s="105"/>
      <c r="K914" s="105"/>
      <c r="L914" s="105"/>
      <c r="M914" s="105"/>
      <c r="N914" s="105"/>
      <c r="O914" s="104"/>
      <c r="P914" s="106"/>
      <c r="Q914" s="107"/>
    </row>
    <row r="915" spans="1:17" ht="35.25" customHeight="1" x14ac:dyDescent="0.3">
      <c r="A915" s="21" t="str">
        <f>'Matriz Nº1 Identificación'!A915</f>
        <v>101. 6</v>
      </c>
      <c r="B915" s="21" t="str">
        <f>IF('Matriz Nº3 Evaluación'!J915="Administrar",'Matriz Nº3 Evaluación'!B915,"No administrar")</f>
        <v>No administrar</v>
      </c>
      <c r="C915" s="105"/>
      <c r="D915" s="101"/>
      <c r="E915" s="101"/>
      <c r="F915" s="4" t="str">
        <f>IFERROR(+IF((VLOOKUP(D915,'Tabla 2-3-4-5'!$B$10:$C$12,2,FALSE)*(VLOOKUP(E915,'Tabla 2-3-4-5'!$B$10:$C$12,2,FALSE)))&lt;3,"BAJO",IF((VLOOKUP(D915,'Tabla 2-3-4-5'!$B$10:$C$12,2,FALSE)*(VLOOKUP(E915,'Tabla 2-3-4-5'!$B$10:$C$12,2,FALSE)))&gt;5,"ALTO","MEDIO"))," ")</f>
        <v xml:space="preserve"> </v>
      </c>
      <c r="G915" s="105"/>
      <c r="H915" s="105"/>
      <c r="I915" s="105"/>
      <c r="J915" s="105"/>
      <c r="K915" s="105"/>
      <c r="L915" s="105"/>
      <c r="M915" s="105"/>
      <c r="N915" s="105"/>
      <c r="O915" s="104"/>
      <c r="P915" s="106"/>
      <c r="Q915" s="107"/>
    </row>
    <row r="916" spans="1:17" ht="35.25" customHeight="1" thickBot="1" x14ac:dyDescent="0.35">
      <c r="A916" s="21" t="str">
        <f>'Matriz Nº1 Identificación'!A916</f>
        <v>101. 7</v>
      </c>
      <c r="B916" s="21" t="str">
        <f>IF('Matriz Nº3 Evaluación'!J916="Administrar",'Matriz Nº3 Evaluación'!B916,"No administrar")</f>
        <v>No administrar</v>
      </c>
      <c r="C916" s="105"/>
      <c r="D916" s="101"/>
      <c r="E916" s="101"/>
      <c r="F916" s="4" t="str">
        <f>IFERROR(+IF((VLOOKUP(D916,'Tabla 2-3-4-5'!$B$10:$C$12,2,FALSE)*(VLOOKUP(E916,'Tabla 2-3-4-5'!$B$10:$C$12,2,FALSE)))&lt;3,"BAJO",IF((VLOOKUP(D916,'Tabla 2-3-4-5'!$B$10:$C$12,2,FALSE)*(VLOOKUP(E916,'Tabla 2-3-4-5'!$B$10:$C$12,2,FALSE)))&gt;5,"ALTO","MEDIO"))," ")</f>
        <v xml:space="preserve"> </v>
      </c>
      <c r="G916" s="105"/>
      <c r="H916" s="105"/>
      <c r="I916" s="105"/>
      <c r="J916" s="105"/>
      <c r="K916" s="105"/>
      <c r="L916" s="105"/>
      <c r="M916" s="105"/>
      <c r="N916" s="105"/>
      <c r="O916" s="104"/>
      <c r="P916" s="106"/>
      <c r="Q916" s="107"/>
    </row>
    <row r="917" spans="1:17" ht="33" customHeight="1" thickBot="1" x14ac:dyDescent="0.35">
      <c r="A917" s="73" t="str">
        <f>'Matriz Nº1 Identificación'!A917</f>
        <v xml:space="preserve">Objetivo Estratégico: </v>
      </c>
      <c r="B917" s="377">
        <f>'Matriz Nº1 Identificación'!B917</f>
        <v>0</v>
      </c>
      <c r="C917" s="378"/>
      <c r="D917" s="378"/>
      <c r="E917" s="378"/>
      <c r="F917" s="378"/>
      <c r="G917" s="378"/>
      <c r="H917" s="378"/>
      <c r="I917" s="378"/>
      <c r="J917" s="378"/>
      <c r="K917" s="378"/>
      <c r="L917" s="378"/>
      <c r="M917" s="378"/>
      <c r="N917" s="378"/>
      <c r="O917" s="378"/>
      <c r="P917" s="378"/>
      <c r="Q917" s="379"/>
    </row>
    <row r="918" spans="1:17" ht="24.75" customHeight="1" x14ac:dyDescent="0.3">
      <c r="A918" s="76" t="str">
        <f>'Matriz Nº1 Identificación'!A918</f>
        <v>Objetivo táctico</v>
      </c>
      <c r="B918" s="418" t="str">
        <f>'Matriz Nº1 Identificación'!B918</f>
        <v xml:space="preserve">102. </v>
      </c>
      <c r="C918" s="419"/>
      <c r="D918" s="419"/>
      <c r="E918" s="419"/>
      <c r="F918" s="419"/>
      <c r="G918" s="419"/>
      <c r="H918" s="419"/>
      <c r="I918" s="419"/>
      <c r="J918" s="419"/>
      <c r="K918" s="419"/>
      <c r="L918" s="419"/>
      <c r="M918" s="419"/>
      <c r="N918" s="419"/>
      <c r="O918" s="419"/>
      <c r="P918" s="419"/>
      <c r="Q918" s="420"/>
    </row>
    <row r="919" spans="1:17" ht="27.75" customHeight="1" x14ac:dyDescent="0.3">
      <c r="A919" s="21" t="str">
        <f>'Matriz Nº1 Identificación'!A919</f>
        <v>102. 1</v>
      </c>
      <c r="B919" s="21" t="str">
        <f>IF('Matriz Nº3 Evaluación'!J919="Administrar",'Matriz Nº3 Evaluación'!B919,"No administrar")</f>
        <v>No administrar</v>
      </c>
      <c r="C919" s="105"/>
      <c r="D919" s="101"/>
      <c r="E919" s="101"/>
      <c r="F919" s="4" t="str">
        <f>IFERROR(+IF((VLOOKUP(D919,'Tabla 2-3-4-5'!$B$10:$C$12,2,FALSE)*(VLOOKUP(E919,'Tabla 2-3-4-5'!$B$10:$C$12,2,FALSE)))&lt;3,"BAJO",IF((VLOOKUP(D919,'Tabla 2-3-4-5'!$B$10:$C$12,2,FALSE)*(VLOOKUP(E919,'Tabla 2-3-4-5'!$B$10:$C$12,2,FALSE)))&gt;5,"ALTO","MEDIO"))," ")</f>
        <v xml:space="preserve"> </v>
      </c>
      <c r="G919" s="105"/>
      <c r="H919" s="105"/>
      <c r="I919" s="105"/>
      <c r="J919" s="105"/>
      <c r="K919" s="105"/>
      <c r="L919" s="105"/>
      <c r="M919" s="105"/>
      <c r="N919" s="105"/>
      <c r="O919" s="104"/>
      <c r="P919" s="106"/>
      <c r="Q919" s="107"/>
    </row>
    <row r="920" spans="1:17" ht="31.5" customHeight="1" x14ac:dyDescent="0.3">
      <c r="A920" s="21" t="str">
        <f>'Matriz Nº1 Identificación'!A920</f>
        <v>102. 2</v>
      </c>
      <c r="B920" s="21" t="str">
        <f>IF('Matriz Nº3 Evaluación'!J920="Administrar",'Matriz Nº3 Evaluación'!B920,"No administrar")</f>
        <v>No administrar</v>
      </c>
      <c r="C920" s="105"/>
      <c r="D920" s="101"/>
      <c r="E920" s="101"/>
      <c r="F920" s="4" t="str">
        <f>IFERROR(+IF((VLOOKUP(D920,'Tabla 2-3-4-5'!$B$10:$C$12,2,FALSE)*(VLOOKUP(E920,'Tabla 2-3-4-5'!$B$10:$C$12,2,FALSE)))&lt;3,"BAJO",IF((VLOOKUP(D920,'Tabla 2-3-4-5'!$B$10:$C$12,2,FALSE)*(VLOOKUP(E920,'Tabla 2-3-4-5'!$B$10:$C$12,2,FALSE)))&gt;5,"ALTO","MEDIO"))," ")</f>
        <v xml:space="preserve"> </v>
      </c>
      <c r="G920" s="105"/>
      <c r="H920" s="105"/>
      <c r="I920" s="105"/>
      <c r="J920" s="105"/>
      <c r="K920" s="105"/>
      <c r="L920" s="105"/>
      <c r="M920" s="105"/>
      <c r="N920" s="105"/>
      <c r="O920" s="104"/>
      <c r="P920" s="106"/>
      <c r="Q920" s="107"/>
    </row>
    <row r="921" spans="1:17" ht="29.25" customHeight="1" x14ac:dyDescent="0.3">
      <c r="A921" s="21" t="str">
        <f>'Matriz Nº1 Identificación'!A921</f>
        <v>102. 3</v>
      </c>
      <c r="B921" s="21" t="str">
        <f>IF('Matriz Nº3 Evaluación'!J921="Administrar",'Matriz Nº3 Evaluación'!B921,"No administrar")</f>
        <v>No administrar</v>
      </c>
      <c r="C921" s="105"/>
      <c r="D921" s="101"/>
      <c r="E921" s="101"/>
      <c r="F921" s="4" t="str">
        <f>IFERROR(+IF((VLOOKUP(D921,'Tabla 2-3-4-5'!$B$10:$C$12,2,FALSE)*(VLOOKUP(E921,'Tabla 2-3-4-5'!$B$10:$C$12,2,FALSE)))&lt;3,"BAJO",IF((VLOOKUP(D921,'Tabla 2-3-4-5'!$B$10:$C$12,2,FALSE)*(VLOOKUP(E921,'Tabla 2-3-4-5'!$B$10:$C$12,2,FALSE)))&gt;5,"ALTO","MEDIO"))," ")</f>
        <v xml:space="preserve"> </v>
      </c>
      <c r="G921" s="105"/>
      <c r="H921" s="105"/>
      <c r="I921" s="105"/>
      <c r="J921" s="105"/>
      <c r="K921" s="105"/>
      <c r="L921" s="105"/>
      <c r="M921" s="105"/>
      <c r="N921" s="105"/>
      <c r="O921" s="104"/>
      <c r="P921" s="106"/>
      <c r="Q921" s="107"/>
    </row>
    <row r="922" spans="1:17" ht="35.25" customHeight="1" x14ac:dyDescent="0.3">
      <c r="A922" s="21" t="str">
        <f>'Matriz Nº1 Identificación'!A922</f>
        <v>102. 4</v>
      </c>
      <c r="B922" s="21" t="str">
        <f>IF('Matriz Nº3 Evaluación'!J922="Administrar",'Matriz Nº3 Evaluación'!B922,"No administrar")</f>
        <v>No administrar</v>
      </c>
      <c r="C922" s="105"/>
      <c r="D922" s="101"/>
      <c r="E922" s="101"/>
      <c r="F922" s="4" t="str">
        <f>IFERROR(+IF((VLOOKUP(D922,'Tabla 2-3-4-5'!$B$10:$C$12,2,FALSE)*(VLOOKUP(E922,'Tabla 2-3-4-5'!$B$10:$C$12,2,FALSE)))&lt;3,"BAJO",IF((VLOOKUP(D922,'Tabla 2-3-4-5'!$B$10:$C$12,2,FALSE)*(VLOOKUP(E922,'Tabla 2-3-4-5'!$B$10:$C$12,2,FALSE)))&gt;5,"ALTO","MEDIO"))," ")</f>
        <v xml:space="preserve"> </v>
      </c>
      <c r="G922" s="105"/>
      <c r="H922" s="105"/>
      <c r="I922" s="105"/>
      <c r="J922" s="105"/>
      <c r="K922" s="105"/>
      <c r="L922" s="105"/>
      <c r="M922" s="105"/>
      <c r="N922" s="105"/>
      <c r="O922" s="104"/>
      <c r="P922" s="106"/>
      <c r="Q922" s="107"/>
    </row>
    <row r="923" spans="1:17" ht="35.25" customHeight="1" x14ac:dyDescent="0.3">
      <c r="A923" s="21" t="str">
        <f>'Matriz Nº1 Identificación'!A923</f>
        <v>102. 5</v>
      </c>
      <c r="B923" s="21" t="str">
        <f>IF('Matriz Nº3 Evaluación'!J923="Administrar",'Matriz Nº3 Evaluación'!B923,"No administrar")</f>
        <v>No administrar</v>
      </c>
      <c r="C923" s="105"/>
      <c r="D923" s="101"/>
      <c r="E923" s="101"/>
      <c r="F923" s="4" t="str">
        <f>IFERROR(+IF((VLOOKUP(D923,'Tabla 2-3-4-5'!$B$10:$C$12,2,FALSE)*(VLOOKUP(E923,'Tabla 2-3-4-5'!$B$10:$C$12,2,FALSE)))&lt;3,"BAJO",IF((VLOOKUP(D923,'Tabla 2-3-4-5'!$B$10:$C$12,2,FALSE)*(VLOOKUP(E923,'Tabla 2-3-4-5'!$B$10:$C$12,2,FALSE)))&gt;5,"ALTO","MEDIO"))," ")</f>
        <v xml:space="preserve"> </v>
      </c>
      <c r="G923" s="105"/>
      <c r="H923" s="105"/>
      <c r="I923" s="105"/>
      <c r="J923" s="105"/>
      <c r="K923" s="105"/>
      <c r="L923" s="105"/>
      <c r="M923" s="105"/>
      <c r="N923" s="105"/>
      <c r="O923" s="104"/>
      <c r="P923" s="106"/>
      <c r="Q923" s="107"/>
    </row>
    <row r="924" spans="1:17" ht="35.25" customHeight="1" x14ac:dyDescent="0.3">
      <c r="A924" s="21" t="str">
        <f>'Matriz Nº1 Identificación'!A924</f>
        <v>102. 6</v>
      </c>
      <c r="B924" s="21" t="str">
        <f>IF('Matriz Nº3 Evaluación'!J924="Administrar",'Matriz Nº3 Evaluación'!B924,"No administrar")</f>
        <v>No administrar</v>
      </c>
      <c r="C924" s="105"/>
      <c r="D924" s="101"/>
      <c r="E924" s="101"/>
      <c r="F924" s="4" t="str">
        <f>IFERROR(+IF((VLOOKUP(D924,'Tabla 2-3-4-5'!$B$10:$C$12,2,FALSE)*(VLOOKUP(E924,'Tabla 2-3-4-5'!$B$10:$C$12,2,FALSE)))&lt;3,"BAJO",IF((VLOOKUP(D924,'Tabla 2-3-4-5'!$B$10:$C$12,2,FALSE)*(VLOOKUP(E924,'Tabla 2-3-4-5'!$B$10:$C$12,2,FALSE)))&gt;5,"ALTO","MEDIO"))," ")</f>
        <v xml:space="preserve"> </v>
      </c>
      <c r="G924" s="105"/>
      <c r="H924" s="105"/>
      <c r="I924" s="105"/>
      <c r="J924" s="105"/>
      <c r="K924" s="105"/>
      <c r="L924" s="105"/>
      <c r="M924" s="105"/>
      <c r="N924" s="105"/>
      <c r="O924" s="104"/>
      <c r="P924" s="106"/>
      <c r="Q924" s="107"/>
    </row>
    <row r="925" spans="1:17" ht="35.25" customHeight="1" thickBot="1" x14ac:dyDescent="0.35">
      <c r="A925" s="21" t="str">
        <f>'Matriz Nº1 Identificación'!A925</f>
        <v>102. 7</v>
      </c>
      <c r="B925" s="21" t="str">
        <f>IF('Matriz Nº3 Evaluación'!J925="Administrar",'Matriz Nº3 Evaluación'!B925,"No administrar")</f>
        <v>No administrar</v>
      </c>
      <c r="C925" s="105"/>
      <c r="D925" s="101"/>
      <c r="E925" s="101"/>
      <c r="F925" s="4" t="str">
        <f>IFERROR(+IF((VLOOKUP(D925,'Tabla 2-3-4-5'!$B$10:$C$12,2,FALSE)*(VLOOKUP(E925,'Tabla 2-3-4-5'!$B$10:$C$12,2,FALSE)))&lt;3,"BAJO",IF((VLOOKUP(D925,'Tabla 2-3-4-5'!$B$10:$C$12,2,FALSE)*(VLOOKUP(E925,'Tabla 2-3-4-5'!$B$10:$C$12,2,FALSE)))&gt;5,"ALTO","MEDIO"))," ")</f>
        <v xml:space="preserve"> </v>
      </c>
      <c r="G925" s="105"/>
      <c r="H925" s="105"/>
      <c r="I925" s="105"/>
      <c r="J925" s="105"/>
      <c r="K925" s="105"/>
      <c r="L925" s="105"/>
      <c r="M925" s="105"/>
      <c r="N925" s="105"/>
      <c r="O925" s="104"/>
      <c r="P925" s="106"/>
      <c r="Q925" s="107"/>
    </row>
    <row r="926" spans="1:17" ht="33" customHeight="1" thickBot="1" x14ac:dyDescent="0.35">
      <c r="A926" s="73" t="str">
        <f>'Matriz Nº1 Identificación'!A926</f>
        <v xml:space="preserve">Objetivo Estratégico: </v>
      </c>
      <c r="B926" s="377">
        <f>'Matriz Nº1 Identificación'!B926</f>
        <v>0</v>
      </c>
      <c r="C926" s="378"/>
      <c r="D926" s="378"/>
      <c r="E926" s="378"/>
      <c r="F926" s="378"/>
      <c r="G926" s="378"/>
      <c r="H926" s="378"/>
      <c r="I926" s="378"/>
      <c r="J926" s="378"/>
      <c r="K926" s="378"/>
      <c r="L926" s="378"/>
      <c r="M926" s="378"/>
      <c r="N926" s="378"/>
      <c r="O926" s="378"/>
      <c r="P926" s="378"/>
      <c r="Q926" s="379"/>
    </row>
    <row r="927" spans="1:17" ht="24.75" customHeight="1" x14ac:dyDescent="0.3">
      <c r="A927" s="76" t="str">
        <f>'Matriz Nº1 Identificación'!A927</f>
        <v>Objetivo táctico</v>
      </c>
      <c r="B927" s="418" t="str">
        <f>'Matriz Nº1 Identificación'!B927</f>
        <v xml:space="preserve">103. </v>
      </c>
      <c r="C927" s="419"/>
      <c r="D927" s="419"/>
      <c r="E927" s="419"/>
      <c r="F927" s="419"/>
      <c r="G927" s="419"/>
      <c r="H927" s="419"/>
      <c r="I927" s="419"/>
      <c r="J927" s="419"/>
      <c r="K927" s="419"/>
      <c r="L927" s="419"/>
      <c r="M927" s="419"/>
      <c r="N927" s="419"/>
      <c r="O927" s="419"/>
      <c r="P927" s="419"/>
      <c r="Q927" s="420"/>
    </row>
    <row r="928" spans="1:17" ht="27.75" customHeight="1" x14ac:dyDescent="0.3">
      <c r="A928" s="21" t="str">
        <f>'Matriz Nº1 Identificación'!A928</f>
        <v>103. 1</v>
      </c>
      <c r="B928" s="21" t="str">
        <f>IF('Matriz Nº3 Evaluación'!J928="Administrar",'Matriz Nº3 Evaluación'!B928,"No administrar")</f>
        <v>No administrar</v>
      </c>
      <c r="C928" s="105"/>
      <c r="D928" s="101"/>
      <c r="E928" s="101"/>
      <c r="F928" s="4" t="str">
        <f>IFERROR(+IF((VLOOKUP(D928,'Tabla 2-3-4-5'!$B$10:$C$12,2,FALSE)*(VLOOKUP(E928,'Tabla 2-3-4-5'!$B$10:$C$12,2,FALSE)))&lt;3,"BAJO",IF((VLOOKUP(D928,'Tabla 2-3-4-5'!$B$10:$C$12,2,FALSE)*(VLOOKUP(E928,'Tabla 2-3-4-5'!$B$10:$C$12,2,FALSE)))&gt;5,"ALTO","MEDIO"))," ")</f>
        <v xml:space="preserve"> </v>
      </c>
      <c r="G928" s="105"/>
      <c r="H928" s="105"/>
      <c r="I928" s="105"/>
      <c r="J928" s="105"/>
      <c r="K928" s="105"/>
      <c r="L928" s="105"/>
      <c r="M928" s="105"/>
      <c r="N928" s="105"/>
      <c r="O928" s="104"/>
      <c r="P928" s="106"/>
      <c r="Q928" s="107"/>
    </row>
    <row r="929" spans="1:17" ht="31.5" customHeight="1" x14ac:dyDescent="0.3">
      <c r="A929" s="21" t="str">
        <f>'Matriz Nº1 Identificación'!A929</f>
        <v>103. 2</v>
      </c>
      <c r="B929" s="21" t="str">
        <f>IF('Matriz Nº3 Evaluación'!J929="Administrar",'Matriz Nº3 Evaluación'!B929,"No administrar")</f>
        <v>No administrar</v>
      </c>
      <c r="C929" s="105"/>
      <c r="D929" s="101"/>
      <c r="E929" s="101"/>
      <c r="F929" s="4" t="str">
        <f>IFERROR(+IF((VLOOKUP(D929,'Tabla 2-3-4-5'!$B$10:$C$12,2,FALSE)*(VLOOKUP(E929,'Tabla 2-3-4-5'!$B$10:$C$12,2,FALSE)))&lt;3,"BAJO",IF((VLOOKUP(D929,'Tabla 2-3-4-5'!$B$10:$C$12,2,FALSE)*(VLOOKUP(E929,'Tabla 2-3-4-5'!$B$10:$C$12,2,FALSE)))&gt;5,"ALTO","MEDIO"))," ")</f>
        <v xml:space="preserve"> </v>
      </c>
      <c r="G929" s="105"/>
      <c r="H929" s="105"/>
      <c r="I929" s="105"/>
      <c r="J929" s="105"/>
      <c r="K929" s="105"/>
      <c r="L929" s="105"/>
      <c r="M929" s="105"/>
      <c r="N929" s="105"/>
      <c r="O929" s="104"/>
      <c r="P929" s="106"/>
      <c r="Q929" s="107"/>
    </row>
    <row r="930" spans="1:17" ht="29.25" customHeight="1" x14ac:dyDescent="0.3">
      <c r="A930" s="21" t="str">
        <f>'Matriz Nº1 Identificación'!A930</f>
        <v>103. 3</v>
      </c>
      <c r="B930" s="21" t="str">
        <f>IF('Matriz Nº3 Evaluación'!J930="Administrar",'Matriz Nº3 Evaluación'!B930,"No administrar")</f>
        <v>No administrar</v>
      </c>
      <c r="C930" s="105"/>
      <c r="D930" s="101"/>
      <c r="E930" s="101"/>
      <c r="F930" s="4" t="str">
        <f>IFERROR(+IF((VLOOKUP(D930,'Tabla 2-3-4-5'!$B$10:$C$12,2,FALSE)*(VLOOKUP(E930,'Tabla 2-3-4-5'!$B$10:$C$12,2,FALSE)))&lt;3,"BAJO",IF((VLOOKUP(D930,'Tabla 2-3-4-5'!$B$10:$C$12,2,FALSE)*(VLOOKUP(E930,'Tabla 2-3-4-5'!$B$10:$C$12,2,FALSE)))&gt;5,"ALTO","MEDIO"))," ")</f>
        <v xml:space="preserve"> </v>
      </c>
      <c r="G930" s="105"/>
      <c r="H930" s="105"/>
      <c r="I930" s="105"/>
      <c r="J930" s="105"/>
      <c r="K930" s="105"/>
      <c r="L930" s="105"/>
      <c r="M930" s="105"/>
      <c r="N930" s="105"/>
      <c r="O930" s="104"/>
      <c r="P930" s="106"/>
      <c r="Q930" s="107"/>
    </row>
    <row r="931" spans="1:17" ht="35.25" customHeight="1" x14ac:dyDescent="0.3">
      <c r="A931" s="21" t="str">
        <f>'Matriz Nº1 Identificación'!A931</f>
        <v>103. 4</v>
      </c>
      <c r="B931" s="21" t="str">
        <f>IF('Matriz Nº3 Evaluación'!J931="Administrar",'Matriz Nº3 Evaluación'!B931,"No administrar")</f>
        <v>No administrar</v>
      </c>
      <c r="C931" s="105"/>
      <c r="D931" s="101"/>
      <c r="E931" s="101"/>
      <c r="F931" s="4" t="str">
        <f>IFERROR(+IF((VLOOKUP(D931,'Tabla 2-3-4-5'!$B$10:$C$12,2,FALSE)*(VLOOKUP(E931,'Tabla 2-3-4-5'!$B$10:$C$12,2,FALSE)))&lt;3,"BAJO",IF((VLOOKUP(D931,'Tabla 2-3-4-5'!$B$10:$C$12,2,FALSE)*(VLOOKUP(E931,'Tabla 2-3-4-5'!$B$10:$C$12,2,FALSE)))&gt;5,"ALTO","MEDIO"))," ")</f>
        <v xml:space="preserve"> </v>
      </c>
      <c r="G931" s="105"/>
      <c r="H931" s="105"/>
      <c r="I931" s="105"/>
      <c r="J931" s="105"/>
      <c r="K931" s="105"/>
      <c r="L931" s="105"/>
      <c r="M931" s="105"/>
      <c r="N931" s="105"/>
      <c r="O931" s="104"/>
      <c r="P931" s="106"/>
      <c r="Q931" s="107"/>
    </row>
    <row r="932" spans="1:17" ht="35.25" customHeight="1" x14ac:dyDescent="0.3">
      <c r="A932" s="21" t="str">
        <f>'Matriz Nº1 Identificación'!A932</f>
        <v>103. 5</v>
      </c>
      <c r="B932" s="21" t="str">
        <f>IF('Matriz Nº3 Evaluación'!J932="Administrar",'Matriz Nº3 Evaluación'!B932,"No administrar")</f>
        <v>No administrar</v>
      </c>
      <c r="C932" s="105"/>
      <c r="D932" s="101"/>
      <c r="E932" s="101"/>
      <c r="F932" s="4" t="str">
        <f>IFERROR(+IF((VLOOKUP(D932,'Tabla 2-3-4-5'!$B$10:$C$12,2,FALSE)*(VLOOKUP(E932,'Tabla 2-3-4-5'!$B$10:$C$12,2,FALSE)))&lt;3,"BAJO",IF((VLOOKUP(D932,'Tabla 2-3-4-5'!$B$10:$C$12,2,FALSE)*(VLOOKUP(E932,'Tabla 2-3-4-5'!$B$10:$C$12,2,FALSE)))&gt;5,"ALTO","MEDIO"))," ")</f>
        <v xml:space="preserve"> </v>
      </c>
      <c r="G932" s="105"/>
      <c r="H932" s="105"/>
      <c r="I932" s="105"/>
      <c r="J932" s="105"/>
      <c r="K932" s="105"/>
      <c r="L932" s="105"/>
      <c r="M932" s="105"/>
      <c r="N932" s="105"/>
      <c r="O932" s="104"/>
      <c r="P932" s="106"/>
      <c r="Q932" s="107"/>
    </row>
    <row r="933" spans="1:17" ht="35.25" customHeight="1" x14ac:dyDescent="0.3">
      <c r="A933" s="21" t="str">
        <f>'Matriz Nº1 Identificación'!A933</f>
        <v>103. 6</v>
      </c>
      <c r="B933" s="21" t="str">
        <f>IF('Matriz Nº3 Evaluación'!J933="Administrar",'Matriz Nº3 Evaluación'!B933,"No administrar")</f>
        <v>No administrar</v>
      </c>
      <c r="C933" s="105"/>
      <c r="D933" s="101"/>
      <c r="E933" s="101"/>
      <c r="F933" s="4" t="str">
        <f>IFERROR(+IF((VLOOKUP(D933,'Tabla 2-3-4-5'!$B$10:$C$12,2,FALSE)*(VLOOKUP(E933,'Tabla 2-3-4-5'!$B$10:$C$12,2,FALSE)))&lt;3,"BAJO",IF((VLOOKUP(D933,'Tabla 2-3-4-5'!$B$10:$C$12,2,FALSE)*(VLOOKUP(E933,'Tabla 2-3-4-5'!$B$10:$C$12,2,FALSE)))&gt;5,"ALTO","MEDIO"))," ")</f>
        <v xml:space="preserve"> </v>
      </c>
      <c r="G933" s="105"/>
      <c r="H933" s="105"/>
      <c r="I933" s="105"/>
      <c r="J933" s="105"/>
      <c r="K933" s="105"/>
      <c r="L933" s="105"/>
      <c r="M933" s="105"/>
      <c r="N933" s="105"/>
      <c r="O933" s="104"/>
      <c r="P933" s="106"/>
      <c r="Q933" s="107"/>
    </row>
    <row r="934" spans="1:17" ht="35.25" customHeight="1" thickBot="1" x14ac:dyDescent="0.35">
      <c r="A934" s="21" t="str">
        <f>'Matriz Nº1 Identificación'!A934</f>
        <v>103. 7</v>
      </c>
      <c r="B934" s="21" t="str">
        <f>IF('Matriz Nº3 Evaluación'!J934="Administrar",'Matriz Nº3 Evaluación'!B934,"No administrar")</f>
        <v>No administrar</v>
      </c>
      <c r="C934" s="105"/>
      <c r="D934" s="101"/>
      <c r="E934" s="101"/>
      <c r="F934" s="4" t="str">
        <f>IFERROR(+IF((VLOOKUP(D934,'Tabla 2-3-4-5'!$B$10:$C$12,2,FALSE)*(VLOOKUP(E934,'Tabla 2-3-4-5'!$B$10:$C$12,2,FALSE)))&lt;3,"BAJO",IF((VLOOKUP(D934,'Tabla 2-3-4-5'!$B$10:$C$12,2,FALSE)*(VLOOKUP(E934,'Tabla 2-3-4-5'!$B$10:$C$12,2,FALSE)))&gt;5,"ALTO","MEDIO"))," ")</f>
        <v xml:space="preserve"> </v>
      </c>
      <c r="G934" s="105"/>
      <c r="H934" s="105"/>
      <c r="I934" s="105"/>
      <c r="J934" s="105"/>
      <c r="K934" s="105"/>
      <c r="L934" s="105"/>
      <c r="M934" s="105"/>
      <c r="N934" s="105"/>
      <c r="O934" s="104"/>
      <c r="P934" s="106"/>
      <c r="Q934" s="107"/>
    </row>
    <row r="935" spans="1:17" ht="33" customHeight="1" thickBot="1" x14ac:dyDescent="0.35">
      <c r="A935" s="73" t="str">
        <f>'Matriz Nº1 Identificación'!A935</f>
        <v xml:space="preserve">Objetivo Estratégico: </v>
      </c>
      <c r="B935" s="377">
        <f>'Matriz Nº1 Identificación'!B935</f>
        <v>0</v>
      </c>
      <c r="C935" s="378"/>
      <c r="D935" s="378"/>
      <c r="E935" s="378"/>
      <c r="F935" s="378"/>
      <c r="G935" s="378"/>
      <c r="H935" s="378"/>
      <c r="I935" s="378"/>
      <c r="J935" s="378"/>
      <c r="K935" s="378"/>
      <c r="L935" s="378"/>
      <c r="M935" s="378"/>
      <c r="N935" s="378"/>
      <c r="O935" s="378"/>
      <c r="P935" s="378"/>
      <c r="Q935" s="379"/>
    </row>
    <row r="936" spans="1:17" ht="24.75" customHeight="1" x14ac:dyDescent="0.3">
      <c r="A936" s="76" t="str">
        <f>'Matriz Nº1 Identificación'!A936</f>
        <v>Objetivo táctico</v>
      </c>
      <c r="B936" s="418" t="str">
        <f>'Matriz Nº1 Identificación'!B936</f>
        <v xml:space="preserve">104. </v>
      </c>
      <c r="C936" s="419"/>
      <c r="D936" s="419"/>
      <c r="E936" s="419"/>
      <c r="F936" s="419"/>
      <c r="G936" s="419"/>
      <c r="H936" s="419"/>
      <c r="I936" s="419"/>
      <c r="J936" s="419"/>
      <c r="K936" s="419"/>
      <c r="L936" s="419"/>
      <c r="M936" s="419"/>
      <c r="N936" s="419"/>
      <c r="O936" s="419"/>
      <c r="P936" s="419"/>
      <c r="Q936" s="420"/>
    </row>
    <row r="937" spans="1:17" ht="27.75" customHeight="1" x14ac:dyDescent="0.3">
      <c r="A937" s="21" t="str">
        <f>'Matriz Nº1 Identificación'!A937</f>
        <v>104. 1</v>
      </c>
      <c r="B937" s="21" t="str">
        <f>IF('Matriz Nº3 Evaluación'!J937="Administrar",'Matriz Nº3 Evaluación'!B937,"No administrar")</f>
        <v>No administrar</v>
      </c>
      <c r="C937" s="105"/>
      <c r="D937" s="101"/>
      <c r="E937" s="101"/>
      <c r="F937" s="4" t="str">
        <f>IFERROR(+IF((VLOOKUP(D937,'Tabla 2-3-4-5'!$B$10:$C$12,2,FALSE)*(VLOOKUP(E937,'Tabla 2-3-4-5'!$B$10:$C$12,2,FALSE)))&lt;3,"BAJO",IF((VLOOKUP(D937,'Tabla 2-3-4-5'!$B$10:$C$12,2,FALSE)*(VLOOKUP(E937,'Tabla 2-3-4-5'!$B$10:$C$12,2,FALSE)))&gt;5,"ALTO","MEDIO"))," ")</f>
        <v xml:space="preserve"> </v>
      </c>
      <c r="G937" s="105"/>
      <c r="H937" s="105"/>
      <c r="I937" s="105"/>
      <c r="J937" s="105"/>
      <c r="K937" s="105"/>
      <c r="L937" s="105"/>
      <c r="M937" s="105"/>
      <c r="N937" s="105"/>
      <c r="O937" s="104"/>
      <c r="P937" s="106"/>
      <c r="Q937" s="107"/>
    </row>
    <row r="938" spans="1:17" ht="31.5" customHeight="1" x14ac:dyDescent="0.3">
      <c r="A938" s="21" t="str">
        <f>'Matriz Nº1 Identificación'!A938</f>
        <v>104. 2</v>
      </c>
      <c r="B938" s="21" t="str">
        <f>IF('Matriz Nº3 Evaluación'!J938="Administrar",'Matriz Nº3 Evaluación'!B938,"No administrar")</f>
        <v>No administrar</v>
      </c>
      <c r="C938" s="105"/>
      <c r="D938" s="101"/>
      <c r="E938" s="101"/>
      <c r="F938" s="4" t="str">
        <f>IFERROR(+IF((VLOOKUP(D938,'Tabla 2-3-4-5'!$B$10:$C$12,2,FALSE)*(VLOOKUP(E938,'Tabla 2-3-4-5'!$B$10:$C$12,2,FALSE)))&lt;3,"BAJO",IF((VLOOKUP(D938,'Tabla 2-3-4-5'!$B$10:$C$12,2,FALSE)*(VLOOKUP(E938,'Tabla 2-3-4-5'!$B$10:$C$12,2,FALSE)))&gt;5,"ALTO","MEDIO"))," ")</f>
        <v xml:space="preserve"> </v>
      </c>
      <c r="G938" s="105"/>
      <c r="H938" s="105"/>
      <c r="I938" s="105"/>
      <c r="J938" s="105"/>
      <c r="K938" s="105"/>
      <c r="L938" s="105"/>
      <c r="M938" s="105"/>
      <c r="N938" s="105"/>
      <c r="O938" s="104"/>
      <c r="P938" s="106"/>
      <c r="Q938" s="107"/>
    </row>
    <row r="939" spans="1:17" ht="29.25" customHeight="1" x14ac:dyDescent="0.3">
      <c r="A939" s="21" t="str">
        <f>'Matriz Nº1 Identificación'!A939</f>
        <v>104. 3</v>
      </c>
      <c r="B939" s="21" t="str">
        <f>IF('Matriz Nº3 Evaluación'!J939="Administrar",'Matriz Nº3 Evaluación'!B939,"No administrar")</f>
        <v>No administrar</v>
      </c>
      <c r="C939" s="105"/>
      <c r="D939" s="101"/>
      <c r="E939" s="101"/>
      <c r="F939" s="4" t="str">
        <f>IFERROR(+IF((VLOOKUP(D939,'Tabla 2-3-4-5'!$B$10:$C$12,2,FALSE)*(VLOOKUP(E939,'Tabla 2-3-4-5'!$B$10:$C$12,2,FALSE)))&lt;3,"BAJO",IF((VLOOKUP(D939,'Tabla 2-3-4-5'!$B$10:$C$12,2,FALSE)*(VLOOKUP(E939,'Tabla 2-3-4-5'!$B$10:$C$12,2,FALSE)))&gt;5,"ALTO","MEDIO"))," ")</f>
        <v xml:space="preserve"> </v>
      </c>
      <c r="G939" s="105"/>
      <c r="H939" s="105"/>
      <c r="I939" s="105"/>
      <c r="J939" s="105"/>
      <c r="K939" s="105"/>
      <c r="L939" s="105"/>
      <c r="M939" s="105"/>
      <c r="N939" s="105"/>
      <c r="O939" s="104"/>
      <c r="P939" s="106"/>
      <c r="Q939" s="107"/>
    </row>
    <row r="940" spans="1:17" ht="35.25" customHeight="1" x14ac:dyDescent="0.3">
      <c r="A940" s="21" t="str">
        <f>'Matriz Nº1 Identificación'!A940</f>
        <v>104. 4</v>
      </c>
      <c r="B940" s="21" t="str">
        <f>IF('Matriz Nº3 Evaluación'!J940="Administrar",'Matriz Nº3 Evaluación'!B940,"No administrar")</f>
        <v>No administrar</v>
      </c>
      <c r="C940" s="105"/>
      <c r="D940" s="101"/>
      <c r="E940" s="101"/>
      <c r="F940" s="4" t="str">
        <f>IFERROR(+IF((VLOOKUP(D940,'Tabla 2-3-4-5'!$B$10:$C$12,2,FALSE)*(VLOOKUP(E940,'Tabla 2-3-4-5'!$B$10:$C$12,2,FALSE)))&lt;3,"BAJO",IF((VLOOKUP(D940,'Tabla 2-3-4-5'!$B$10:$C$12,2,FALSE)*(VLOOKUP(E940,'Tabla 2-3-4-5'!$B$10:$C$12,2,FALSE)))&gt;5,"ALTO","MEDIO"))," ")</f>
        <v xml:space="preserve"> </v>
      </c>
      <c r="G940" s="105"/>
      <c r="H940" s="105"/>
      <c r="I940" s="105"/>
      <c r="J940" s="105"/>
      <c r="K940" s="105"/>
      <c r="L940" s="105"/>
      <c r="M940" s="105"/>
      <c r="N940" s="105"/>
      <c r="O940" s="104"/>
      <c r="P940" s="106"/>
      <c r="Q940" s="107"/>
    </row>
    <row r="941" spans="1:17" ht="35.25" customHeight="1" x14ac:dyDescent="0.3">
      <c r="A941" s="21" t="str">
        <f>'Matriz Nº1 Identificación'!A941</f>
        <v>104. 5</v>
      </c>
      <c r="B941" s="21" t="str">
        <f>IF('Matriz Nº3 Evaluación'!J941="Administrar",'Matriz Nº3 Evaluación'!B941,"No administrar")</f>
        <v>No administrar</v>
      </c>
      <c r="C941" s="105"/>
      <c r="D941" s="101"/>
      <c r="E941" s="101"/>
      <c r="F941" s="4" t="str">
        <f>IFERROR(+IF((VLOOKUP(D941,'Tabla 2-3-4-5'!$B$10:$C$12,2,FALSE)*(VLOOKUP(E941,'Tabla 2-3-4-5'!$B$10:$C$12,2,FALSE)))&lt;3,"BAJO",IF((VLOOKUP(D941,'Tabla 2-3-4-5'!$B$10:$C$12,2,FALSE)*(VLOOKUP(E941,'Tabla 2-3-4-5'!$B$10:$C$12,2,FALSE)))&gt;5,"ALTO","MEDIO"))," ")</f>
        <v xml:space="preserve"> </v>
      </c>
      <c r="G941" s="105"/>
      <c r="H941" s="105"/>
      <c r="I941" s="105"/>
      <c r="J941" s="105"/>
      <c r="K941" s="105"/>
      <c r="L941" s="105"/>
      <c r="M941" s="105"/>
      <c r="N941" s="105"/>
      <c r="O941" s="104"/>
      <c r="P941" s="106"/>
      <c r="Q941" s="107"/>
    </row>
    <row r="942" spans="1:17" ht="35.25" customHeight="1" x14ac:dyDescent="0.3">
      <c r="A942" s="21" t="str">
        <f>'Matriz Nº1 Identificación'!A942</f>
        <v>104. 6</v>
      </c>
      <c r="B942" s="21" t="str">
        <f>IF('Matriz Nº3 Evaluación'!J942="Administrar",'Matriz Nº3 Evaluación'!B942,"No administrar")</f>
        <v>No administrar</v>
      </c>
      <c r="C942" s="105"/>
      <c r="D942" s="101"/>
      <c r="E942" s="101"/>
      <c r="F942" s="4" t="str">
        <f>IFERROR(+IF((VLOOKUP(D942,'Tabla 2-3-4-5'!$B$10:$C$12,2,FALSE)*(VLOOKUP(E942,'Tabla 2-3-4-5'!$B$10:$C$12,2,FALSE)))&lt;3,"BAJO",IF((VLOOKUP(D942,'Tabla 2-3-4-5'!$B$10:$C$12,2,FALSE)*(VLOOKUP(E942,'Tabla 2-3-4-5'!$B$10:$C$12,2,FALSE)))&gt;5,"ALTO","MEDIO"))," ")</f>
        <v xml:space="preserve"> </v>
      </c>
      <c r="G942" s="105"/>
      <c r="H942" s="105"/>
      <c r="I942" s="105"/>
      <c r="J942" s="105"/>
      <c r="K942" s="105"/>
      <c r="L942" s="105"/>
      <c r="M942" s="105"/>
      <c r="N942" s="105"/>
      <c r="O942" s="104"/>
      <c r="P942" s="106"/>
      <c r="Q942" s="107"/>
    </row>
    <row r="943" spans="1:17" ht="35.25" customHeight="1" thickBot="1" x14ac:dyDescent="0.35">
      <c r="A943" s="21" t="str">
        <f>'Matriz Nº1 Identificación'!A943</f>
        <v>104. 7</v>
      </c>
      <c r="B943" s="21" t="str">
        <f>IF('Matriz Nº3 Evaluación'!J943="Administrar",'Matriz Nº3 Evaluación'!B943,"No administrar")</f>
        <v>No administrar</v>
      </c>
      <c r="C943" s="105"/>
      <c r="D943" s="101"/>
      <c r="E943" s="101"/>
      <c r="F943" s="4" t="str">
        <f>IFERROR(+IF((VLOOKUP(D943,'Tabla 2-3-4-5'!$B$10:$C$12,2,FALSE)*(VLOOKUP(E943,'Tabla 2-3-4-5'!$B$10:$C$12,2,FALSE)))&lt;3,"BAJO",IF((VLOOKUP(D943,'Tabla 2-3-4-5'!$B$10:$C$12,2,FALSE)*(VLOOKUP(E943,'Tabla 2-3-4-5'!$B$10:$C$12,2,FALSE)))&gt;5,"ALTO","MEDIO"))," ")</f>
        <v xml:space="preserve"> </v>
      </c>
      <c r="G943" s="105"/>
      <c r="H943" s="105"/>
      <c r="I943" s="105"/>
      <c r="J943" s="105"/>
      <c r="K943" s="105"/>
      <c r="L943" s="105"/>
      <c r="M943" s="105"/>
      <c r="N943" s="105"/>
      <c r="O943" s="104"/>
      <c r="P943" s="106"/>
      <c r="Q943" s="107"/>
    </row>
    <row r="944" spans="1:17" ht="33" customHeight="1" thickBot="1" x14ac:dyDescent="0.35">
      <c r="A944" s="73" t="str">
        <f>'Matriz Nº1 Identificación'!A944</f>
        <v xml:space="preserve">Objetivo Estratégico: </v>
      </c>
      <c r="B944" s="377">
        <f>'Matriz Nº1 Identificación'!B944</f>
        <v>0</v>
      </c>
      <c r="C944" s="378"/>
      <c r="D944" s="378"/>
      <c r="E944" s="378"/>
      <c r="F944" s="378"/>
      <c r="G944" s="378"/>
      <c r="H944" s="378"/>
      <c r="I944" s="378"/>
      <c r="J944" s="378"/>
      <c r="K944" s="378"/>
      <c r="L944" s="378"/>
      <c r="M944" s="378"/>
      <c r="N944" s="378"/>
      <c r="O944" s="378"/>
      <c r="P944" s="378"/>
      <c r="Q944" s="379"/>
    </row>
    <row r="945" spans="1:17" ht="24.75" customHeight="1" x14ac:dyDescent="0.3">
      <c r="A945" s="76" t="str">
        <f>'Matriz Nº1 Identificación'!A945</f>
        <v>Objetivo táctico</v>
      </c>
      <c r="B945" s="418" t="str">
        <f>'Matriz Nº1 Identificación'!B945</f>
        <v xml:space="preserve">105. </v>
      </c>
      <c r="C945" s="419"/>
      <c r="D945" s="419"/>
      <c r="E945" s="419"/>
      <c r="F945" s="419"/>
      <c r="G945" s="419"/>
      <c r="H945" s="419"/>
      <c r="I945" s="419"/>
      <c r="J945" s="419"/>
      <c r="K945" s="419"/>
      <c r="L945" s="419"/>
      <c r="M945" s="419"/>
      <c r="N945" s="419"/>
      <c r="O945" s="419"/>
      <c r="P945" s="419"/>
      <c r="Q945" s="420"/>
    </row>
    <row r="946" spans="1:17" ht="27.75" customHeight="1" x14ac:dyDescent="0.3">
      <c r="A946" s="21" t="str">
        <f>'Matriz Nº1 Identificación'!A946</f>
        <v>105. 1</v>
      </c>
      <c r="B946" s="21" t="str">
        <f>IF('Matriz Nº3 Evaluación'!J946="Administrar",'Matriz Nº3 Evaluación'!B946,"No administrar")</f>
        <v>No administrar</v>
      </c>
      <c r="C946" s="105"/>
      <c r="D946" s="101"/>
      <c r="E946" s="101"/>
      <c r="F946" s="4" t="str">
        <f>IFERROR(+IF((VLOOKUP(D946,'Tabla 2-3-4-5'!$B$10:$C$12,2,FALSE)*(VLOOKUP(E946,'Tabla 2-3-4-5'!$B$10:$C$12,2,FALSE)))&lt;3,"BAJO",IF((VLOOKUP(D946,'Tabla 2-3-4-5'!$B$10:$C$12,2,FALSE)*(VLOOKUP(E946,'Tabla 2-3-4-5'!$B$10:$C$12,2,FALSE)))&gt;5,"ALTO","MEDIO"))," ")</f>
        <v xml:space="preserve"> </v>
      </c>
      <c r="G946" s="105"/>
      <c r="H946" s="105"/>
      <c r="I946" s="105"/>
      <c r="J946" s="105"/>
      <c r="K946" s="105"/>
      <c r="L946" s="105"/>
      <c r="M946" s="105"/>
      <c r="N946" s="105"/>
      <c r="O946" s="104"/>
      <c r="P946" s="106"/>
      <c r="Q946" s="107"/>
    </row>
    <row r="947" spans="1:17" ht="31.5" customHeight="1" x14ac:dyDescent="0.3">
      <c r="A947" s="21" t="str">
        <f>'Matriz Nº1 Identificación'!A947</f>
        <v>105. 2</v>
      </c>
      <c r="B947" s="21" t="str">
        <f>IF('Matriz Nº3 Evaluación'!J947="Administrar",'Matriz Nº3 Evaluación'!B947,"No administrar")</f>
        <v>No administrar</v>
      </c>
      <c r="C947" s="105"/>
      <c r="D947" s="101"/>
      <c r="E947" s="101"/>
      <c r="F947" s="4" t="str">
        <f>IFERROR(+IF((VLOOKUP(D947,'Tabla 2-3-4-5'!$B$10:$C$12,2,FALSE)*(VLOOKUP(E947,'Tabla 2-3-4-5'!$B$10:$C$12,2,FALSE)))&lt;3,"BAJO",IF((VLOOKUP(D947,'Tabla 2-3-4-5'!$B$10:$C$12,2,FALSE)*(VLOOKUP(E947,'Tabla 2-3-4-5'!$B$10:$C$12,2,FALSE)))&gt;5,"ALTO","MEDIO"))," ")</f>
        <v xml:space="preserve"> </v>
      </c>
      <c r="G947" s="105"/>
      <c r="H947" s="105"/>
      <c r="I947" s="105"/>
      <c r="J947" s="105"/>
      <c r="K947" s="105"/>
      <c r="L947" s="105"/>
      <c r="M947" s="105"/>
      <c r="N947" s="105"/>
      <c r="O947" s="104"/>
      <c r="P947" s="106"/>
      <c r="Q947" s="107"/>
    </row>
    <row r="948" spans="1:17" ht="29.25" customHeight="1" x14ac:dyDescent="0.3">
      <c r="A948" s="21" t="str">
        <f>'Matriz Nº1 Identificación'!A948</f>
        <v>105. 3</v>
      </c>
      <c r="B948" s="21" t="str">
        <f>IF('Matriz Nº3 Evaluación'!J948="Administrar",'Matriz Nº3 Evaluación'!B948,"No administrar")</f>
        <v>No administrar</v>
      </c>
      <c r="C948" s="105"/>
      <c r="D948" s="101"/>
      <c r="E948" s="101"/>
      <c r="F948" s="4" t="str">
        <f>IFERROR(+IF((VLOOKUP(D948,'Tabla 2-3-4-5'!$B$10:$C$12,2,FALSE)*(VLOOKUP(E948,'Tabla 2-3-4-5'!$B$10:$C$12,2,FALSE)))&lt;3,"BAJO",IF((VLOOKUP(D948,'Tabla 2-3-4-5'!$B$10:$C$12,2,FALSE)*(VLOOKUP(E948,'Tabla 2-3-4-5'!$B$10:$C$12,2,FALSE)))&gt;5,"ALTO","MEDIO"))," ")</f>
        <v xml:space="preserve"> </v>
      </c>
      <c r="G948" s="105"/>
      <c r="H948" s="105"/>
      <c r="I948" s="105"/>
      <c r="J948" s="105"/>
      <c r="K948" s="105"/>
      <c r="L948" s="105"/>
      <c r="M948" s="105"/>
      <c r="N948" s="105"/>
      <c r="O948" s="104"/>
      <c r="P948" s="106"/>
      <c r="Q948" s="107"/>
    </row>
    <row r="949" spans="1:17" ht="35.25" customHeight="1" x14ac:dyDescent="0.3">
      <c r="A949" s="21" t="str">
        <f>'Matriz Nº1 Identificación'!A949</f>
        <v>105. 4</v>
      </c>
      <c r="B949" s="21" t="str">
        <f>IF('Matriz Nº3 Evaluación'!J949="Administrar",'Matriz Nº3 Evaluación'!B949,"No administrar")</f>
        <v>No administrar</v>
      </c>
      <c r="C949" s="105"/>
      <c r="D949" s="101"/>
      <c r="E949" s="101"/>
      <c r="F949" s="4" t="str">
        <f>IFERROR(+IF((VLOOKUP(D949,'Tabla 2-3-4-5'!$B$10:$C$12,2,FALSE)*(VLOOKUP(E949,'Tabla 2-3-4-5'!$B$10:$C$12,2,FALSE)))&lt;3,"BAJO",IF((VLOOKUP(D949,'Tabla 2-3-4-5'!$B$10:$C$12,2,FALSE)*(VLOOKUP(E949,'Tabla 2-3-4-5'!$B$10:$C$12,2,FALSE)))&gt;5,"ALTO","MEDIO"))," ")</f>
        <v xml:space="preserve"> </v>
      </c>
      <c r="G949" s="105"/>
      <c r="H949" s="105"/>
      <c r="I949" s="105"/>
      <c r="J949" s="105"/>
      <c r="K949" s="105"/>
      <c r="L949" s="105"/>
      <c r="M949" s="105"/>
      <c r="N949" s="105"/>
      <c r="O949" s="104"/>
      <c r="P949" s="106"/>
      <c r="Q949" s="107"/>
    </row>
    <row r="950" spans="1:17" ht="35.25" customHeight="1" x14ac:dyDescent="0.3">
      <c r="A950" s="21" t="str">
        <f>'Matriz Nº1 Identificación'!A950</f>
        <v>105. 5</v>
      </c>
      <c r="B950" s="21" t="str">
        <f>IF('Matriz Nº3 Evaluación'!J950="Administrar",'Matriz Nº3 Evaluación'!B950,"No administrar")</f>
        <v>No administrar</v>
      </c>
      <c r="C950" s="105"/>
      <c r="D950" s="101"/>
      <c r="E950" s="101"/>
      <c r="F950" s="4" t="str">
        <f>IFERROR(+IF((VLOOKUP(D950,'Tabla 2-3-4-5'!$B$10:$C$12,2,FALSE)*(VLOOKUP(E950,'Tabla 2-3-4-5'!$B$10:$C$12,2,FALSE)))&lt;3,"BAJO",IF((VLOOKUP(D950,'Tabla 2-3-4-5'!$B$10:$C$12,2,FALSE)*(VLOOKUP(E950,'Tabla 2-3-4-5'!$B$10:$C$12,2,FALSE)))&gt;5,"ALTO","MEDIO"))," ")</f>
        <v xml:space="preserve"> </v>
      </c>
      <c r="G950" s="105"/>
      <c r="H950" s="105"/>
      <c r="I950" s="105"/>
      <c r="J950" s="105"/>
      <c r="K950" s="105"/>
      <c r="L950" s="105"/>
      <c r="M950" s="105"/>
      <c r="N950" s="105"/>
      <c r="O950" s="104"/>
      <c r="P950" s="106"/>
      <c r="Q950" s="107"/>
    </row>
    <row r="951" spans="1:17" ht="35.25" customHeight="1" x14ac:dyDescent="0.3">
      <c r="A951" s="21" t="str">
        <f>'Matriz Nº1 Identificación'!A951</f>
        <v>105. 6</v>
      </c>
      <c r="B951" s="21" t="str">
        <f>IF('Matriz Nº3 Evaluación'!J951="Administrar",'Matriz Nº3 Evaluación'!B951,"No administrar")</f>
        <v>No administrar</v>
      </c>
      <c r="C951" s="105"/>
      <c r="D951" s="101"/>
      <c r="E951" s="101"/>
      <c r="F951" s="4" t="str">
        <f>IFERROR(+IF((VLOOKUP(D951,'Tabla 2-3-4-5'!$B$10:$C$12,2,FALSE)*(VLOOKUP(E951,'Tabla 2-3-4-5'!$B$10:$C$12,2,FALSE)))&lt;3,"BAJO",IF((VLOOKUP(D951,'Tabla 2-3-4-5'!$B$10:$C$12,2,FALSE)*(VLOOKUP(E951,'Tabla 2-3-4-5'!$B$10:$C$12,2,FALSE)))&gt;5,"ALTO","MEDIO"))," ")</f>
        <v xml:space="preserve"> </v>
      </c>
      <c r="G951" s="105"/>
      <c r="H951" s="105"/>
      <c r="I951" s="105"/>
      <c r="J951" s="105"/>
      <c r="K951" s="105"/>
      <c r="L951" s="105"/>
      <c r="M951" s="105"/>
      <c r="N951" s="105"/>
      <c r="O951" s="104"/>
      <c r="P951" s="106"/>
      <c r="Q951" s="107"/>
    </row>
    <row r="952" spans="1:17" ht="35.25" customHeight="1" thickBot="1" x14ac:dyDescent="0.35">
      <c r="A952" s="21" t="str">
        <f>'Matriz Nº1 Identificación'!A952</f>
        <v>105. 7</v>
      </c>
      <c r="B952" s="21" t="str">
        <f>IF('Matriz Nº3 Evaluación'!J952="Administrar",'Matriz Nº3 Evaluación'!B952,"No administrar")</f>
        <v>No administrar</v>
      </c>
      <c r="C952" s="105"/>
      <c r="D952" s="101"/>
      <c r="E952" s="101"/>
      <c r="F952" s="4" t="str">
        <f>IFERROR(+IF((VLOOKUP(D952,'Tabla 2-3-4-5'!$B$10:$C$12,2,FALSE)*(VLOOKUP(E952,'Tabla 2-3-4-5'!$B$10:$C$12,2,FALSE)))&lt;3,"BAJO",IF((VLOOKUP(D952,'Tabla 2-3-4-5'!$B$10:$C$12,2,FALSE)*(VLOOKUP(E952,'Tabla 2-3-4-5'!$B$10:$C$12,2,FALSE)))&gt;5,"ALTO","MEDIO"))," ")</f>
        <v xml:space="preserve"> </v>
      </c>
      <c r="G952" s="105"/>
      <c r="H952" s="105"/>
      <c r="I952" s="105"/>
      <c r="J952" s="105"/>
      <c r="K952" s="105"/>
      <c r="L952" s="105"/>
      <c r="M952" s="105"/>
      <c r="N952" s="105"/>
      <c r="O952" s="104"/>
      <c r="P952" s="106"/>
      <c r="Q952" s="107"/>
    </row>
    <row r="953" spans="1:17" ht="33" customHeight="1" thickBot="1" x14ac:dyDescent="0.35">
      <c r="A953" s="73" t="str">
        <f>'Matriz Nº1 Identificación'!A953</f>
        <v xml:space="preserve">Objetivo Estratégico: </v>
      </c>
      <c r="B953" s="377">
        <f>'Matriz Nº1 Identificación'!B953</f>
        <v>0</v>
      </c>
      <c r="C953" s="378"/>
      <c r="D953" s="378"/>
      <c r="E953" s="378"/>
      <c r="F953" s="378"/>
      <c r="G953" s="378"/>
      <c r="H953" s="378"/>
      <c r="I953" s="378"/>
      <c r="J953" s="378"/>
      <c r="K953" s="378"/>
      <c r="L953" s="378"/>
      <c r="M953" s="378"/>
      <c r="N953" s="378"/>
      <c r="O953" s="378"/>
      <c r="P953" s="378"/>
      <c r="Q953" s="379"/>
    </row>
    <row r="954" spans="1:17" ht="24.75" customHeight="1" x14ac:dyDescent="0.3">
      <c r="A954" s="76" t="str">
        <f>'Matriz Nº1 Identificación'!A954</f>
        <v>Objetivo táctico</v>
      </c>
      <c r="B954" s="418" t="str">
        <f>'Matriz Nº1 Identificación'!B954</f>
        <v xml:space="preserve">106. </v>
      </c>
      <c r="C954" s="419"/>
      <c r="D954" s="419"/>
      <c r="E954" s="419"/>
      <c r="F954" s="419"/>
      <c r="G954" s="419"/>
      <c r="H954" s="419"/>
      <c r="I954" s="419"/>
      <c r="J954" s="419"/>
      <c r="K954" s="419"/>
      <c r="L954" s="419"/>
      <c r="M954" s="419"/>
      <c r="N954" s="419"/>
      <c r="O954" s="419"/>
      <c r="P954" s="419"/>
      <c r="Q954" s="420"/>
    </row>
    <row r="955" spans="1:17" ht="27.75" customHeight="1" x14ac:dyDescent="0.3">
      <c r="A955" s="21" t="str">
        <f>'Matriz Nº1 Identificación'!A955</f>
        <v>106. 1</v>
      </c>
      <c r="B955" s="21" t="str">
        <f>IF('Matriz Nº3 Evaluación'!J955="Administrar",'Matriz Nº3 Evaluación'!B955,"No administrar")</f>
        <v>No administrar</v>
      </c>
      <c r="C955" s="105"/>
      <c r="D955" s="101"/>
      <c r="E955" s="101"/>
      <c r="F955" s="4" t="str">
        <f>IFERROR(+IF((VLOOKUP(D955,'Tabla 2-3-4-5'!$B$10:$C$12,2,FALSE)*(VLOOKUP(E955,'Tabla 2-3-4-5'!$B$10:$C$12,2,FALSE)))&lt;3,"BAJO",IF((VLOOKUP(D955,'Tabla 2-3-4-5'!$B$10:$C$12,2,FALSE)*(VLOOKUP(E955,'Tabla 2-3-4-5'!$B$10:$C$12,2,FALSE)))&gt;5,"ALTO","MEDIO"))," ")</f>
        <v xml:space="preserve"> </v>
      </c>
      <c r="G955" s="105"/>
      <c r="H955" s="105"/>
      <c r="I955" s="105"/>
      <c r="J955" s="105"/>
      <c r="K955" s="105"/>
      <c r="L955" s="105"/>
      <c r="M955" s="105"/>
      <c r="N955" s="105"/>
      <c r="O955" s="104"/>
      <c r="P955" s="106"/>
      <c r="Q955" s="107"/>
    </row>
    <row r="956" spans="1:17" ht="31.5" customHeight="1" x14ac:dyDescent="0.3">
      <c r="A956" s="21" t="str">
        <f>'Matriz Nº1 Identificación'!A956</f>
        <v>106. 2</v>
      </c>
      <c r="B956" s="21" t="str">
        <f>IF('Matriz Nº3 Evaluación'!J956="Administrar",'Matriz Nº3 Evaluación'!B956,"No administrar")</f>
        <v>No administrar</v>
      </c>
      <c r="C956" s="105"/>
      <c r="D956" s="101"/>
      <c r="E956" s="101"/>
      <c r="F956" s="4" t="str">
        <f>IFERROR(+IF((VLOOKUP(D956,'Tabla 2-3-4-5'!$B$10:$C$12,2,FALSE)*(VLOOKUP(E956,'Tabla 2-3-4-5'!$B$10:$C$12,2,FALSE)))&lt;3,"BAJO",IF((VLOOKUP(D956,'Tabla 2-3-4-5'!$B$10:$C$12,2,FALSE)*(VLOOKUP(E956,'Tabla 2-3-4-5'!$B$10:$C$12,2,FALSE)))&gt;5,"ALTO","MEDIO"))," ")</f>
        <v xml:space="preserve"> </v>
      </c>
      <c r="G956" s="105"/>
      <c r="H956" s="105"/>
      <c r="I956" s="105"/>
      <c r="J956" s="105"/>
      <c r="K956" s="105"/>
      <c r="L956" s="105"/>
      <c r="M956" s="105"/>
      <c r="N956" s="105"/>
      <c r="O956" s="104"/>
      <c r="P956" s="106"/>
      <c r="Q956" s="107"/>
    </row>
    <row r="957" spans="1:17" ht="29.25" customHeight="1" x14ac:dyDescent="0.3">
      <c r="A957" s="21" t="str">
        <f>'Matriz Nº1 Identificación'!A957</f>
        <v>106. 3</v>
      </c>
      <c r="B957" s="21" t="str">
        <f>IF('Matriz Nº3 Evaluación'!J957="Administrar",'Matriz Nº3 Evaluación'!B957,"No administrar")</f>
        <v>No administrar</v>
      </c>
      <c r="C957" s="105"/>
      <c r="D957" s="101"/>
      <c r="E957" s="101"/>
      <c r="F957" s="4" t="str">
        <f>IFERROR(+IF((VLOOKUP(D957,'Tabla 2-3-4-5'!$B$10:$C$12,2,FALSE)*(VLOOKUP(E957,'Tabla 2-3-4-5'!$B$10:$C$12,2,FALSE)))&lt;3,"BAJO",IF((VLOOKUP(D957,'Tabla 2-3-4-5'!$B$10:$C$12,2,FALSE)*(VLOOKUP(E957,'Tabla 2-3-4-5'!$B$10:$C$12,2,FALSE)))&gt;5,"ALTO","MEDIO"))," ")</f>
        <v xml:space="preserve"> </v>
      </c>
      <c r="G957" s="105"/>
      <c r="H957" s="105"/>
      <c r="I957" s="105"/>
      <c r="J957" s="105"/>
      <c r="K957" s="105"/>
      <c r="L957" s="105"/>
      <c r="M957" s="105"/>
      <c r="N957" s="105"/>
      <c r="O957" s="104"/>
      <c r="P957" s="106"/>
      <c r="Q957" s="107"/>
    </row>
    <row r="958" spans="1:17" ht="35.25" customHeight="1" x14ac:dyDescent="0.3">
      <c r="A958" s="21" t="str">
        <f>'Matriz Nº1 Identificación'!A958</f>
        <v>106. 4</v>
      </c>
      <c r="B958" s="21" t="str">
        <f>IF('Matriz Nº3 Evaluación'!J958="Administrar",'Matriz Nº3 Evaluación'!B958,"No administrar")</f>
        <v>No administrar</v>
      </c>
      <c r="C958" s="105"/>
      <c r="D958" s="101"/>
      <c r="E958" s="101"/>
      <c r="F958" s="4" t="str">
        <f>IFERROR(+IF((VLOOKUP(D958,'Tabla 2-3-4-5'!$B$10:$C$12,2,FALSE)*(VLOOKUP(E958,'Tabla 2-3-4-5'!$B$10:$C$12,2,FALSE)))&lt;3,"BAJO",IF((VLOOKUP(D958,'Tabla 2-3-4-5'!$B$10:$C$12,2,FALSE)*(VLOOKUP(E958,'Tabla 2-3-4-5'!$B$10:$C$12,2,FALSE)))&gt;5,"ALTO","MEDIO"))," ")</f>
        <v xml:space="preserve"> </v>
      </c>
      <c r="G958" s="105"/>
      <c r="H958" s="105"/>
      <c r="I958" s="105"/>
      <c r="J958" s="105"/>
      <c r="K958" s="105"/>
      <c r="L958" s="105"/>
      <c r="M958" s="105"/>
      <c r="N958" s="105"/>
      <c r="O958" s="104"/>
      <c r="P958" s="106"/>
      <c r="Q958" s="107"/>
    </row>
    <row r="959" spans="1:17" ht="35.25" customHeight="1" x14ac:dyDescent="0.3">
      <c r="A959" s="21" t="str">
        <f>'Matriz Nº1 Identificación'!A959</f>
        <v>106. 5</v>
      </c>
      <c r="B959" s="21" t="str">
        <f>IF('Matriz Nº3 Evaluación'!J959="Administrar",'Matriz Nº3 Evaluación'!B959,"No administrar")</f>
        <v>No administrar</v>
      </c>
      <c r="C959" s="105"/>
      <c r="D959" s="101"/>
      <c r="E959" s="101"/>
      <c r="F959" s="4" t="str">
        <f>IFERROR(+IF((VLOOKUP(D959,'Tabla 2-3-4-5'!$B$10:$C$12,2,FALSE)*(VLOOKUP(E959,'Tabla 2-3-4-5'!$B$10:$C$12,2,FALSE)))&lt;3,"BAJO",IF((VLOOKUP(D959,'Tabla 2-3-4-5'!$B$10:$C$12,2,FALSE)*(VLOOKUP(E959,'Tabla 2-3-4-5'!$B$10:$C$12,2,FALSE)))&gt;5,"ALTO","MEDIO"))," ")</f>
        <v xml:space="preserve"> </v>
      </c>
      <c r="G959" s="105"/>
      <c r="H959" s="105"/>
      <c r="I959" s="105"/>
      <c r="J959" s="105"/>
      <c r="K959" s="105"/>
      <c r="L959" s="105"/>
      <c r="M959" s="105"/>
      <c r="N959" s="105"/>
      <c r="O959" s="104"/>
      <c r="P959" s="106"/>
      <c r="Q959" s="107"/>
    </row>
    <row r="960" spans="1:17" ht="35.25" customHeight="1" x14ac:dyDescent="0.3">
      <c r="A960" s="21" t="str">
        <f>'Matriz Nº1 Identificación'!A960</f>
        <v>106. 6</v>
      </c>
      <c r="B960" s="21" t="str">
        <f>IF('Matriz Nº3 Evaluación'!J960="Administrar",'Matriz Nº3 Evaluación'!B960,"No administrar")</f>
        <v>No administrar</v>
      </c>
      <c r="C960" s="105"/>
      <c r="D960" s="101"/>
      <c r="E960" s="101"/>
      <c r="F960" s="4" t="str">
        <f>IFERROR(+IF((VLOOKUP(D960,'Tabla 2-3-4-5'!$B$10:$C$12,2,FALSE)*(VLOOKUP(E960,'Tabla 2-3-4-5'!$B$10:$C$12,2,FALSE)))&lt;3,"BAJO",IF((VLOOKUP(D960,'Tabla 2-3-4-5'!$B$10:$C$12,2,FALSE)*(VLOOKUP(E960,'Tabla 2-3-4-5'!$B$10:$C$12,2,FALSE)))&gt;5,"ALTO","MEDIO"))," ")</f>
        <v xml:space="preserve"> </v>
      </c>
      <c r="G960" s="105"/>
      <c r="H960" s="105"/>
      <c r="I960" s="105"/>
      <c r="J960" s="105"/>
      <c r="K960" s="105"/>
      <c r="L960" s="105"/>
      <c r="M960" s="105"/>
      <c r="N960" s="105"/>
      <c r="O960" s="104"/>
      <c r="P960" s="106"/>
      <c r="Q960" s="107"/>
    </row>
    <row r="961" spans="1:17" ht="35.25" customHeight="1" thickBot="1" x14ac:dyDescent="0.35">
      <c r="A961" s="21" t="str">
        <f>'Matriz Nº1 Identificación'!A961</f>
        <v>106. 7</v>
      </c>
      <c r="B961" s="21" t="str">
        <f>IF('Matriz Nº3 Evaluación'!J961="Administrar",'Matriz Nº3 Evaluación'!B961,"No administrar")</f>
        <v>No administrar</v>
      </c>
      <c r="C961" s="105"/>
      <c r="D961" s="101"/>
      <c r="E961" s="101"/>
      <c r="F961" s="4" t="str">
        <f>IFERROR(+IF((VLOOKUP(D961,'Tabla 2-3-4-5'!$B$10:$C$12,2,FALSE)*(VLOOKUP(E961,'Tabla 2-3-4-5'!$B$10:$C$12,2,FALSE)))&lt;3,"BAJO",IF((VLOOKUP(D961,'Tabla 2-3-4-5'!$B$10:$C$12,2,FALSE)*(VLOOKUP(E961,'Tabla 2-3-4-5'!$B$10:$C$12,2,FALSE)))&gt;5,"ALTO","MEDIO"))," ")</f>
        <v xml:space="preserve"> </v>
      </c>
      <c r="G961" s="105"/>
      <c r="H961" s="105"/>
      <c r="I961" s="105"/>
      <c r="J961" s="105"/>
      <c r="K961" s="105"/>
      <c r="L961" s="105"/>
      <c r="M961" s="105"/>
      <c r="N961" s="105"/>
      <c r="O961" s="104"/>
      <c r="P961" s="106"/>
      <c r="Q961" s="107"/>
    </row>
    <row r="962" spans="1:17" ht="33" customHeight="1" thickBot="1" x14ac:dyDescent="0.35">
      <c r="A962" s="73" t="str">
        <f>'Matriz Nº1 Identificación'!A962</f>
        <v xml:space="preserve">Objetivo Estratégico: </v>
      </c>
      <c r="B962" s="377">
        <f>'Matriz Nº1 Identificación'!B962</f>
        <v>0</v>
      </c>
      <c r="C962" s="378"/>
      <c r="D962" s="378"/>
      <c r="E962" s="378"/>
      <c r="F962" s="378"/>
      <c r="G962" s="378"/>
      <c r="H962" s="378"/>
      <c r="I962" s="378"/>
      <c r="J962" s="378"/>
      <c r="K962" s="378"/>
      <c r="L962" s="378"/>
      <c r="M962" s="378"/>
      <c r="N962" s="378"/>
      <c r="O962" s="378"/>
      <c r="P962" s="378"/>
      <c r="Q962" s="379"/>
    </row>
    <row r="963" spans="1:17" ht="24.75" customHeight="1" x14ac:dyDescent="0.3">
      <c r="A963" s="76" t="str">
        <f>'Matriz Nº1 Identificación'!A963</f>
        <v>Objetivo táctico</v>
      </c>
      <c r="B963" s="418" t="str">
        <f>'Matriz Nº1 Identificación'!B963</f>
        <v xml:space="preserve">107. </v>
      </c>
      <c r="C963" s="419"/>
      <c r="D963" s="419"/>
      <c r="E963" s="419"/>
      <c r="F963" s="419"/>
      <c r="G963" s="419"/>
      <c r="H963" s="419"/>
      <c r="I963" s="419"/>
      <c r="J963" s="419"/>
      <c r="K963" s="419"/>
      <c r="L963" s="419"/>
      <c r="M963" s="419"/>
      <c r="N963" s="419"/>
      <c r="O963" s="419"/>
      <c r="P963" s="419"/>
      <c r="Q963" s="420"/>
    </row>
    <row r="964" spans="1:17" ht="27.75" customHeight="1" x14ac:dyDescent="0.3">
      <c r="A964" s="21" t="str">
        <f>'Matriz Nº1 Identificación'!A964</f>
        <v>107. 1</v>
      </c>
      <c r="B964" s="21" t="str">
        <f>IF('Matriz Nº3 Evaluación'!J964="Administrar",'Matriz Nº3 Evaluación'!B964,"No administrar")</f>
        <v>No administrar</v>
      </c>
      <c r="C964" s="105"/>
      <c r="D964" s="101"/>
      <c r="E964" s="101"/>
      <c r="F964" s="4" t="str">
        <f>IFERROR(+IF((VLOOKUP(D964,'Tabla 2-3-4-5'!$B$10:$C$12,2,FALSE)*(VLOOKUP(E964,'Tabla 2-3-4-5'!$B$10:$C$12,2,FALSE)))&lt;3,"BAJO",IF((VLOOKUP(D964,'Tabla 2-3-4-5'!$B$10:$C$12,2,FALSE)*(VLOOKUP(E964,'Tabla 2-3-4-5'!$B$10:$C$12,2,FALSE)))&gt;5,"ALTO","MEDIO"))," ")</f>
        <v xml:space="preserve"> </v>
      </c>
      <c r="G964" s="105"/>
      <c r="H964" s="105"/>
      <c r="I964" s="105"/>
      <c r="J964" s="105"/>
      <c r="K964" s="105"/>
      <c r="L964" s="105"/>
      <c r="M964" s="105"/>
      <c r="N964" s="105"/>
      <c r="O964" s="104"/>
      <c r="P964" s="106"/>
      <c r="Q964" s="107"/>
    </row>
    <row r="965" spans="1:17" ht="31.5" customHeight="1" x14ac:dyDescent="0.3">
      <c r="A965" s="21" t="str">
        <f>'Matriz Nº1 Identificación'!A965</f>
        <v>107. 2</v>
      </c>
      <c r="B965" s="21" t="str">
        <f>IF('Matriz Nº3 Evaluación'!J965="Administrar",'Matriz Nº3 Evaluación'!B965,"No administrar")</f>
        <v>No administrar</v>
      </c>
      <c r="C965" s="105"/>
      <c r="D965" s="101"/>
      <c r="E965" s="101"/>
      <c r="F965" s="4" t="str">
        <f>IFERROR(+IF((VLOOKUP(D965,'Tabla 2-3-4-5'!$B$10:$C$12,2,FALSE)*(VLOOKUP(E965,'Tabla 2-3-4-5'!$B$10:$C$12,2,FALSE)))&lt;3,"BAJO",IF((VLOOKUP(D965,'Tabla 2-3-4-5'!$B$10:$C$12,2,FALSE)*(VLOOKUP(E965,'Tabla 2-3-4-5'!$B$10:$C$12,2,FALSE)))&gt;5,"ALTO","MEDIO"))," ")</f>
        <v xml:space="preserve"> </v>
      </c>
      <c r="G965" s="105"/>
      <c r="H965" s="105"/>
      <c r="I965" s="105"/>
      <c r="J965" s="105"/>
      <c r="K965" s="105"/>
      <c r="L965" s="105"/>
      <c r="M965" s="105"/>
      <c r="N965" s="105"/>
      <c r="O965" s="104"/>
      <c r="P965" s="106"/>
      <c r="Q965" s="107"/>
    </row>
    <row r="966" spans="1:17" ht="29.25" customHeight="1" x14ac:dyDescent="0.3">
      <c r="A966" s="21" t="str">
        <f>'Matriz Nº1 Identificación'!A966</f>
        <v>107. 3</v>
      </c>
      <c r="B966" s="21" t="str">
        <f>IF('Matriz Nº3 Evaluación'!J966="Administrar",'Matriz Nº3 Evaluación'!B966,"No administrar")</f>
        <v>No administrar</v>
      </c>
      <c r="C966" s="105"/>
      <c r="D966" s="101"/>
      <c r="E966" s="101"/>
      <c r="F966" s="4" t="str">
        <f>IFERROR(+IF((VLOOKUP(D966,'Tabla 2-3-4-5'!$B$10:$C$12,2,FALSE)*(VLOOKUP(E966,'Tabla 2-3-4-5'!$B$10:$C$12,2,FALSE)))&lt;3,"BAJO",IF((VLOOKUP(D966,'Tabla 2-3-4-5'!$B$10:$C$12,2,FALSE)*(VLOOKUP(E966,'Tabla 2-3-4-5'!$B$10:$C$12,2,FALSE)))&gt;5,"ALTO","MEDIO"))," ")</f>
        <v xml:space="preserve"> </v>
      </c>
      <c r="G966" s="105"/>
      <c r="H966" s="105"/>
      <c r="I966" s="105"/>
      <c r="J966" s="105"/>
      <c r="K966" s="105"/>
      <c r="L966" s="105"/>
      <c r="M966" s="105"/>
      <c r="N966" s="105"/>
      <c r="O966" s="104"/>
      <c r="P966" s="106"/>
      <c r="Q966" s="107"/>
    </row>
    <row r="967" spans="1:17" ht="35.25" customHeight="1" x14ac:dyDescent="0.3">
      <c r="A967" s="21" t="str">
        <f>'Matriz Nº1 Identificación'!A967</f>
        <v>107. 4</v>
      </c>
      <c r="B967" s="21" t="str">
        <f>IF('Matriz Nº3 Evaluación'!J967="Administrar",'Matriz Nº3 Evaluación'!B967,"No administrar")</f>
        <v>No administrar</v>
      </c>
      <c r="C967" s="105"/>
      <c r="D967" s="101"/>
      <c r="E967" s="101"/>
      <c r="F967" s="4" t="str">
        <f>IFERROR(+IF((VLOOKUP(D967,'Tabla 2-3-4-5'!$B$10:$C$12,2,FALSE)*(VLOOKUP(E967,'Tabla 2-3-4-5'!$B$10:$C$12,2,FALSE)))&lt;3,"BAJO",IF((VLOOKUP(D967,'Tabla 2-3-4-5'!$B$10:$C$12,2,FALSE)*(VLOOKUP(E967,'Tabla 2-3-4-5'!$B$10:$C$12,2,FALSE)))&gt;5,"ALTO","MEDIO"))," ")</f>
        <v xml:space="preserve"> </v>
      </c>
      <c r="G967" s="105"/>
      <c r="H967" s="105"/>
      <c r="I967" s="105"/>
      <c r="J967" s="105"/>
      <c r="K967" s="105"/>
      <c r="L967" s="105"/>
      <c r="M967" s="105"/>
      <c r="N967" s="105"/>
      <c r="O967" s="104"/>
      <c r="P967" s="106"/>
      <c r="Q967" s="107"/>
    </row>
    <row r="968" spans="1:17" ht="35.25" customHeight="1" x14ac:dyDescent="0.3">
      <c r="A968" s="21" t="str">
        <f>'Matriz Nº1 Identificación'!A968</f>
        <v>107. 5</v>
      </c>
      <c r="B968" s="21" t="str">
        <f>IF('Matriz Nº3 Evaluación'!J968="Administrar",'Matriz Nº3 Evaluación'!B968,"No administrar")</f>
        <v>No administrar</v>
      </c>
      <c r="C968" s="105"/>
      <c r="D968" s="101"/>
      <c r="E968" s="101"/>
      <c r="F968" s="4" t="str">
        <f>IFERROR(+IF((VLOOKUP(D968,'Tabla 2-3-4-5'!$B$10:$C$12,2,FALSE)*(VLOOKUP(E968,'Tabla 2-3-4-5'!$B$10:$C$12,2,FALSE)))&lt;3,"BAJO",IF((VLOOKUP(D968,'Tabla 2-3-4-5'!$B$10:$C$12,2,FALSE)*(VLOOKUP(E968,'Tabla 2-3-4-5'!$B$10:$C$12,2,FALSE)))&gt;5,"ALTO","MEDIO"))," ")</f>
        <v xml:space="preserve"> </v>
      </c>
      <c r="G968" s="105"/>
      <c r="H968" s="105"/>
      <c r="I968" s="105"/>
      <c r="J968" s="105"/>
      <c r="K968" s="105"/>
      <c r="L968" s="105"/>
      <c r="M968" s="105"/>
      <c r="N968" s="105"/>
      <c r="O968" s="104"/>
      <c r="P968" s="106"/>
      <c r="Q968" s="107"/>
    </row>
    <row r="969" spans="1:17" ht="35.25" customHeight="1" x14ac:dyDescent="0.3">
      <c r="A969" s="21" t="str">
        <f>'Matriz Nº1 Identificación'!A969</f>
        <v>107. 6</v>
      </c>
      <c r="B969" s="21" t="str">
        <f>IF('Matriz Nº3 Evaluación'!J969="Administrar",'Matriz Nº3 Evaluación'!B969,"No administrar")</f>
        <v>No administrar</v>
      </c>
      <c r="C969" s="105"/>
      <c r="D969" s="101"/>
      <c r="E969" s="101"/>
      <c r="F969" s="4" t="str">
        <f>IFERROR(+IF((VLOOKUP(D969,'Tabla 2-3-4-5'!$B$10:$C$12,2,FALSE)*(VLOOKUP(E969,'Tabla 2-3-4-5'!$B$10:$C$12,2,FALSE)))&lt;3,"BAJO",IF((VLOOKUP(D969,'Tabla 2-3-4-5'!$B$10:$C$12,2,FALSE)*(VLOOKUP(E969,'Tabla 2-3-4-5'!$B$10:$C$12,2,FALSE)))&gt;5,"ALTO","MEDIO"))," ")</f>
        <v xml:space="preserve"> </v>
      </c>
      <c r="G969" s="105"/>
      <c r="H969" s="105"/>
      <c r="I969" s="105"/>
      <c r="J969" s="105"/>
      <c r="K969" s="105"/>
      <c r="L969" s="105"/>
      <c r="M969" s="105"/>
      <c r="N969" s="105"/>
      <c r="O969" s="104"/>
      <c r="P969" s="106"/>
      <c r="Q969" s="107"/>
    </row>
    <row r="970" spans="1:17" ht="35.25" customHeight="1" thickBot="1" x14ac:dyDescent="0.35">
      <c r="A970" s="21" t="str">
        <f>'Matriz Nº1 Identificación'!A970</f>
        <v>107. 7</v>
      </c>
      <c r="B970" s="21" t="str">
        <f>IF('Matriz Nº3 Evaluación'!J970="Administrar",'Matriz Nº3 Evaluación'!B970,"No administrar")</f>
        <v>No administrar</v>
      </c>
      <c r="C970" s="105"/>
      <c r="D970" s="101"/>
      <c r="E970" s="101"/>
      <c r="F970" s="4" t="str">
        <f>IFERROR(+IF((VLOOKUP(D970,'Tabla 2-3-4-5'!$B$10:$C$12,2,FALSE)*(VLOOKUP(E970,'Tabla 2-3-4-5'!$B$10:$C$12,2,FALSE)))&lt;3,"BAJO",IF((VLOOKUP(D970,'Tabla 2-3-4-5'!$B$10:$C$12,2,FALSE)*(VLOOKUP(E970,'Tabla 2-3-4-5'!$B$10:$C$12,2,FALSE)))&gt;5,"ALTO","MEDIO"))," ")</f>
        <v xml:space="preserve"> </v>
      </c>
      <c r="G970" s="105"/>
      <c r="H970" s="105"/>
      <c r="I970" s="105"/>
      <c r="J970" s="105"/>
      <c r="K970" s="105"/>
      <c r="L970" s="105"/>
      <c r="M970" s="105"/>
      <c r="N970" s="105"/>
      <c r="O970" s="104"/>
      <c r="P970" s="106"/>
      <c r="Q970" s="107"/>
    </row>
    <row r="971" spans="1:17" ht="33" customHeight="1" thickBot="1" x14ac:dyDescent="0.35">
      <c r="A971" s="73" t="str">
        <f>'Matriz Nº1 Identificación'!A971</f>
        <v xml:space="preserve">Objetivo Estratégico: </v>
      </c>
      <c r="B971" s="377">
        <f>'Matriz Nº1 Identificación'!B971</f>
        <v>0</v>
      </c>
      <c r="C971" s="378"/>
      <c r="D971" s="378"/>
      <c r="E971" s="378"/>
      <c r="F971" s="378"/>
      <c r="G971" s="378"/>
      <c r="H971" s="378"/>
      <c r="I971" s="378"/>
      <c r="J971" s="378"/>
      <c r="K971" s="378"/>
      <c r="L971" s="378"/>
      <c r="M971" s="378"/>
      <c r="N971" s="378"/>
      <c r="O971" s="378"/>
      <c r="P971" s="378"/>
      <c r="Q971" s="379"/>
    </row>
    <row r="972" spans="1:17" ht="24.75" customHeight="1" x14ac:dyDescent="0.3">
      <c r="A972" s="76" t="str">
        <f>'Matriz Nº1 Identificación'!A972</f>
        <v>Objetivo táctico</v>
      </c>
      <c r="B972" s="418" t="str">
        <f>'Matriz Nº1 Identificación'!B972</f>
        <v xml:space="preserve">108. </v>
      </c>
      <c r="C972" s="419"/>
      <c r="D972" s="419"/>
      <c r="E972" s="419"/>
      <c r="F972" s="419"/>
      <c r="G972" s="419"/>
      <c r="H972" s="419"/>
      <c r="I972" s="419"/>
      <c r="J972" s="419"/>
      <c r="K972" s="419"/>
      <c r="L972" s="419"/>
      <c r="M972" s="419"/>
      <c r="N972" s="419"/>
      <c r="O972" s="419"/>
      <c r="P972" s="419"/>
      <c r="Q972" s="420"/>
    </row>
    <row r="973" spans="1:17" ht="27.75" customHeight="1" x14ac:dyDescent="0.3">
      <c r="A973" s="21" t="str">
        <f>'Matriz Nº1 Identificación'!A973</f>
        <v>108. 1</v>
      </c>
      <c r="B973" s="21" t="str">
        <f>IF('Matriz Nº3 Evaluación'!J973="Administrar",'Matriz Nº3 Evaluación'!B973,"No administrar")</f>
        <v>No administrar</v>
      </c>
      <c r="C973" s="105"/>
      <c r="D973" s="101"/>
      <c r="E973" s="101"/>
      <c r="F973" s="4" t="str">
        <f>IFERROR(+IF((VLOOKUP(D973,'Tabla 2-3-4-5'!$B$10:$C$12,2,FALSE)*(VLOOKUP(E973,'Tabla 2-3-4-5'!$B$10:$C$12,2,FALSE)))&lt;3,"BAJO",IF((VLOOKUP(D973,'Tabla 2-3-4-5'!$B$10:$C$12,2,FALSE)*(VLOOKUP(E973,'Tabla 2-3-4-5'!$B$10:$C$12,2,FALSE)))&gt;5,"ALTO","MEDIO"))," ")</f>
        <v xml:space="preserve"> </v>
      </c>
      <c r="G973" s="105"/>
      <c r="H973" s="105"/>
      <c r="I973" s="105"/>
      <c r="J973" s="105"/>
      <c r="K973" s="105"/>
      <c r="L973" s="105"/>
      <c r="M973" s="105"/>
      <c r="N973" s="105"/>
      <c r="O973" s="104"/>
      <c r="P973" s="106"/>
      <c r="Q973" s="107"/>
    </row>
    <row r="974" spans="1:17" ht="31.5" customHeight="1" x14ac:dyDescent="0.3">
      <c r="A974" s="21" t="str">
        <f>'Matriz Nº1 Identificación'!A974</f>
        <v>108. 2</v>
      </c>
      <c r="B974" s="21" t="str">
        <f>IF('Matriz Nº3 Evaluación'!J974="Administrar",'Matriz Nº3 Evaluación'!B974,"No administrar")</f>
        <v>No administrar</v>
      </c>
      <c r="C974" s="105"/>
      <c r="D974" s="101"/>
      <c r="E974" s="101"/>
      <c r="F974" s="4" t="str">
        <f>IFERROR(+IF((VLOOKUP(D974,'Tabla 2-3-4-5'!$B$10:$C$12,2,FALSE)*(VLOOKUP(E974,'Tabla 2-3-4-5'!$B$10:$C$12,2,FALSE)))&lt;3,"BAJO",IF((VLOOKUP(D974,'Tabla 2-3-4-5'!$B$10:$C$12,2,FALSE)*(VLOOKUP(E974,'Tabla 2-3-4-5'!$B$10:$C$12,2,FALSE)))&gt;5,"ALTO","MEDIO"))," ")</f>
        <v xml:space="preserve"> </v>
      </c>
      <c r="G974" s="105"/>
      <c r="H974" s="105"/>
      <c r="I974" s="105"/>
      <c r="J974" s="105"/>
      <c r="K974" s="105"/>
      <c r="L974" s="105"/>
      <c r="M974" s="105"/>
      <c r="N974" s="105"/>
      <c r="O974" s="104"/>
      <c r="P974" s="106"/>
      <c r="Q974" s="107"/>
    </row>
    <row r="975" spans="1:17" ht="29.25" customHeight="1" x14ac:dyDescent="0.3">
      <c r="A975" s="21" t="str">
        <f>'Matriz Nº1 Identificación'!A975</f>
        <v>108. 3</v>
      </c>
      <c r="B975" s="21" t="str">
        <f>IF('Matriz Nº3 Evaluación'!J975="Administrar",'Matriz Nº3 Evaluación'!B975,"No administrar")</f>
        <v>No administrar</v>
      </c>
      <c r="C975" s="105"/>
      <c r="D975" s="101"/>
      <c r="E975" s="101"/>
      <c r="F975" s="4" t="str">
        <f>IFERROR(+IF((VLOOKUP(D975,'Tabla 2-3-4-5'!$B$10:$C$12,2,FALSE)*(VLOOKUP(E975,'Tabla 2-3-4-5'!$B$10:$C$12,2,FALSE)))&lt;3,"BAJO",IF((VLOOKUP(D975,'Tabla 2-3-4-5'!$B$10:$C$12,2,FALSE)*(VLOOKUP(E975,'Tabla 2-3-4-5'!$B$10:$C$12,2,FALSE)))&gt;5,"ALTO","MEDIO"))," ")</f>
        <v xml:space="preserve"> </v>
      </c>
      <c r="G975" s="105"/>
      <c r="H975" s="105"/>
      <c r="I975" s="105"/>
      <c r="J975" s="105"/>
      <c r="K975" s="105"/>
      <c r="L975" s="105"/>
      <c r="M975" s="105"/>
      <c r="N975" s="105"/>
      <c r="O975" s="104"/>
      <c r="P975" s="106"/>
      <c r="Q975" s="107"/>
    </row>
    <row r="976" spans="1:17" ht="35.25" customHeight="1" x14ac:dyDescent="0.3">
      <c r="A976" s="21" t="str">
        <f>'Matriz Nº1 Identificación'!A976</f>
        <v>108. 4</v>
      </c>
      <c r="B976" s="21" t="str">
        <f>IF('Matriz Nº3 Evaluación'!J976="Administrar",'Matriz Nº3 Evaluación'!B976,"No administrar")</f>
        <v>No administrar</v>
      </c>
      <c r="C976" s="105"/>
      <c r="D976" s="101"/>
      <c r="E976" s="101"/>
      <c r="F976" s="4" t="str">
        <f>IFERROR(+IF((VLOOKUP(D976,'Tabla 2-3-4-5'!$B$10:$C$12,2,FALSE)*(VLOOKUP(E976,'Tabla 2-3-4-5'!$B$10:$C$12,2,FALSE)))&lt;3,"BAJO",IF((VLOOKUP(D976,'Tabla 2-3-4-5'!$B$10:$C$12,2,FALSE)*(VLOOKUP(E976,'Tabla 2-3-4-5'!$B$10:$C$12,2,FALSE)))&gt;5,"ALTO","MEDIO"))," ")</f>
        <v xml:space="preserve"> </v>
      </c>
      <c r="G976" s="105"/>
      <c r="H976" s="105"/>
      <c r="I976" s="105"/>
      <c r="J976" s="105"/>
      <c r="K976" s="105"/>
      <c r="L976" s="105"/>
      <c r="M976" s="105"/>
      <c r="N976" s="105"/>
      <c r="O976" s="104"/>
      <c r="P976" s="106"/>
      <c r="Q976" s="107"/>
    </row>
    <row r="977" spans="1:17" ht="35.25" customHeight="1" x14ac:dyDescent="0.3">
      <c r="A977" s="21" t="str">
        <f>'Matriz Nº1 Identificación'!A977</f>
        <v>108. 5</v>
      </c>
      <c r="B977" s="21" t="str">
        <f>IF('Matriz Nº3 Evaluación'!J977="Administrar",'Matriz Nº3 Evaluación'!B977,"No administrar")</f>
        <v>No administrar</v>
      </c>
      <c r="C977" s="105"/>
      <c r="D977" s="101"/>
      <c r="E977" s="101"/>
      <c r="F977" s="4" t="str">
        <f>IFERROR(+IF((VLOOKUP(D977,'Tabla 2-3-4-5'!$B$10:$C$12,2,FALSE)*(VLOOKUP(E977,'Tabla 2-3-4-5'!$B$10:$C$12,2,FALSE)))&lt;3,"BAJO",IF((VLOOKUP(D977,'Tabla 2-3-4-5'!$B$10:$C$12,2,FALSE)*(VLOOKUP(E977,'Tabla 2-3-4-5'!$B$10:$C$12,2,FALSE)))&gt;5,"ALTO","MEDIO"))," ")</f>
        <v xml:space="preserve"> </v>
      </c>
      <c r="G977" s="105"/>
      <c r="H977" s="105"/>
      <c r="I977" s="105"/>
      <c r="J977" s="105"/>
      <c r="K977" s="105"/>
      <c r="L977" s="105"/>
      <c r="M977" s="105"/>
      <c r="N977" s="105"/>
      <c r="O977" s="104"/>
      <c r="P977" s="106"/>
      <c r="Q977" s="107"/>
    </row>
    <row r="978" spans="1:17" ht="35.25" customHeight="1" x14ac:dyDescent="0.3">
      <c r="A978" s="21" t="str">
        <f>'Matriz Nº1 Identificación'!A978</f>
        <v>108. 6</v>
      </c>
      <c r="B978" s="21" t="str">
        <f>IF('Matriz Nº3 Evaluación'!J978="Administrar",'Matriz Nº3 Evaluación'!B978,"No administrar")</f>
        <v>No administrar</v>
      </c>
      <c r="C978" s="105"/>
      <c r="D978" s="101"/>
      <c r="E978" s="101"/>
      <c r="F978" s="4" t="str">
        <f>IFERROR(+IF((VLOOKUP(D978,'Tabla 2-3-4-5'!$B$10:$C$12,2,FALSE)*(VLOOKUP(E978,'Tabla 2-3-4-5'!$B$10:$C$12,2,FALSE)))&lt;3,"BAJO",IF((VLOOKUP(D978,'Tabla 2-3-4-5'!$B$10:$C$12,2,FALSE)*(VLOOKUP(E978,'Tabla 2-3-4-5'!$B$10:$C$12,2,FALSE)))&gt;5,"ALTO","MEDIO"))," ")</f>
        <v xml:space="preserve"> </v>
      </c>
      <c r="G978" s="105"/>
      <c r="H978" s="105"/>
      <c r="I978" s="105"/>
      <c r="J978" s="105"/>
      <c r="K978" s="105"/>
      <c r="L978" s="105"/>
      <c r="M978" s="105"/>
      <c r="N978" s="105"/>
      <c r="O978" s="104"/>
      <c r="P978" s="106"/>
      <c r="Q978" s="107"/>
    </row>
    <row r="979" spans="1:17" ht="35.25" customHeight="1" thickBot="1" x14ac:dyDescent="0.35">
      <c r="A979" s="21" t="str">
        <f>'Matriz Nº1 Identificación'!A979</f>
        <v>108. 7</v>
      </c>
      <c r="B979" s="21" t="str">
        <f>IF('Matriz Nº3 Evaluación'!J979="Administrar",'Matriz Nº3 Evaluación'!B979,"No administrar")</f>
        <v>No administrar</v>
      </c>
      <c r="C979" s="105"/>
      <c r="D979" s="101"/>
      <c r="E979" s="101"/>
      <c r="F979" s="4" t="str">
        <f>IFERROR(+IF((VLOOKUP(D979,'Tabla 2-3-4-5'!$B$10:$C$12,2,FALSE)*(VLOOKUP(E979,'Tabla 2-3-4-5'!$B$10:$C$12,2,FALSE)))&lt;3,"BAJO",IF((VLOOKUP(D979,'Tabla 2-3-4-5'!$B$10:$C$12,2,FALSE)*(VLOOKUP(E979,'Tabla 2-3-4-5'!$B$10:$C$12,2,FALSE)))&gt;5,"ALTO","MEDIO"))," ")</f>
        <v xml:space="preserve"> </v>
      </c>
      <c r="G979" s="105"/>
      <c r="H979" s="105"/>
      <c r="I979" s="105"/>
      <c r="J979" s="105"/>
      <c r="K979" s="105"/>
      <c r="L979" s="105"/>
      <c r="M979" s="105"/>
      <c r="N979" s="105"/>
      <c r="O979" s="104"/>
      <c r="P979" s="106"/>
      <c r="Q979" s="107"/>
    </row>
    <row r="980" spans="1:17" ht="33" customHeight="1" thickBot="1" x14ac:dyDescent="0.35">
      <c r="A980" s="73" t="str">
        <f>'Matriz Nº1 Identificación'!A980</f>
        <v xml:space="preserve">Objetivo Estratégico: </v>
      </c>
      <c r="B980" s="377">
        <f>'Matriz Nº1 Identificación'!B980</f>
        <v>0</v>
      </c>
      <c r="C980" s="378"/>
      <c r="D980" s="378"/>
      <c r="E980" s="378"/>
      <c r="F980" s="378"/>
      <c r="G980" s="378"/>
      <c r="H980" s="378"/>
      <c r="I980" s="378"/>
      <c r="J980" s="378"/>
      <c r="K980" s="378"/>
      <c r="L980" s="378"/>
      <c r="M980" s="378"/>
      <c r="N980" s="378"/>
      <c r="O980" s="378"/>
      <c r="P980" s="378"/>
      <c r="Q980" s="379"/>
    </row>
    <row r="981" spans="1:17" ht="24.75" customHeight="1" x14ac:dyDescent="0.3">
      <c r="A981" s="76" t="str">
        <f>'Matriz Nº1 Identificación'!A981</f>
        <v>Objetivo táctico</v>
      </c>
      <c r="B981" s="418" t="str">
        <f>'Matriz Nº1 Identificación'!B981</f>
        <v xml:space="preserve">109. </v>
      </c>
      <c r="C981" s="419"/>
      <c r="D981" s="419"/>
      <c r="E981" s="419"/>
      <c r="F981" s="419"/>
      <c r="G981" s="419"/>
      <c r="H981" s="419"/>
      <c r="I981" s="419"/>
      <c r="J981" s="419"/>
      <c r="K981" s="419"/>
      <c r="L981" s="419"/>
      <c r="M981" s="419"/>
      <c r="N981" s="419"/>
      <c r="O981" s="419"/>
      <c r="P981" s="419"/>
      <c r="Q981" s="420"/>
    </row>
    <row r="982" spans="1:17" ht="27.75" customHeight="1" x14ac:dyDescent="0.3">
      <c r="A982" s="21" t="str">
        <f>'Matriz Nº1 Identificación'!A982</f>
        <v>109. 1</v>
      </c>
      <c r="B982" s="21" t="str">
        <f>IF('Matriz Nº3 Evaluación'!J982="Administrar",'Matriz Nº3 Evaluación'!B982,"No administrar")</f>
        <v>No administrar</v>
      </c>
      <c r="C982" s="105"/>
      <c r="D982" s="101"/>
      <c r="E982" s="101"/>
      <c r="F982" s="4" t="str">
        <f>IFERROR(+IF((VLOOKUP(D982,'Tabla 2-3-4-5'!$B$10:$C$12,2,FALSE)*(VLOOKUP(E982,'Tabla 2-3-4-5'!$B$10:$C$12,2,FALSE)))&lt;3,"BAJO",IF((VLOOKUP(D982,'Tabla 2-3-4-5'!$B$10:$C$12,2,FALSE)*(VLOOKUP(E982,'Tabla 2-3-4-5'!$B$10:$C$12,2,FALSE)))&gt;5,"ALTO","MEDIO"))," ")</f>
        <v xml:space="preserve"> </v>
      </c>
      <c r="G982" s="105"/>
      <c r="H982" s="105"/>
      <c r="I982" s="105"/>
      <c r="J982" s="105"/>
      <c r="K982" s="105"/>
      <c r="L982" s="105"/>
      <c r="M982" s="105"/>
      <c r="N982" s="105"/>
      <c r="O982" s="104"/>
      <c r="P982" s="106"/>
      <c r="Q982" s="107"/>
    </row>
    <row r="983" spans="1:17" ht="31.5" customHeight="1" x14ac:dyDescent="0.3">
      <c r="A983" s="21" t="str">
        <f>'Matriz Nº1 Identificación'!A983</f>
        <v>109. 2</v>
      </c>
      <c r="B983" s="21" t="str">
        <f>IF('Matriz Nº3 Evaluación'!J983="Administrar",'Matriz Nº3 Evaluación'!B983,"No administrar")</f>
        <v>No administrar</v>
      </c>
      <c r="C983" s="105"/>
      <c r="D983" s="101"/>
      <c r="E983" s="101"/>
      <c r="F983" s="4" t="str">
        <f>IFERROR(+IF((VLOOKUP(D983,'Tabla 2-3-4-5'!$B$10:$C$12,2,FALSE)*(VLOOKUP(E983,'Tabla 2-3-4-5'!$B$10:$C$12,2,FALSE)))&lt;3,"BAJO",IF((VLOOKUP(D983,'Tabla 2-3-4-5'!$B$10:$C$12,2,FALSE)*(VLOOKUP(E983,'Tabla 2-3-4-5'!$B$10:$C$12,2,FALSE)))&gt;5,"ALTO","MEDIO"))," ")</f>
        <v xml:space="preserve"> </v>
      </c>
      <c r="G983" s="105"/>
      <c r="H983" s="105"/>
      <c r="I983" s="105"/>
      <c r="J983" s="105"/>
      <c r="K983" s="105"/>
      <c r="L983" s="105"/>
      <c r="M983" s="105"/>
      <c r="N983" s="105"/>
      <c r="O983" s="104"/>
      <c r="P983" s="106"/>
      <c r="Q983" s="107"/>
    </row>
    <row r="984" spans="1:17" ht="29.25" customHeight="1" x14ac:dyDescent="0.3">
      <c r="A984" s="21" t="str">
        <f>'Matriz Nº1 Identificación'!A984</f>
        <v>109. 3</v>
      </c>
      <c r="B984" s="21" t="str">
        <f>IF('Matriz Nº3 Evaluación'!J984="Administrar",'Matriz Nº3 Evaluación'!B984,"No administrar")</f>
        <v>No administrar</v>
      </c>
      <c r="C984" s="105"/>
      <c r="D984" s="101"/>
      <c r="E984" s="101"/>
      <c r="F984" s="4" t="str">
        <f>IFERROR(+IF((VLOOKUP(D984,'Tabla 2-3-4-5'!$B$10:$C$12,2,FALSE)*(VLOOKUP(E984,'Tabla 2-3-4-5'!$B$10:$C$12,2,FALSE)))&lt;3,"BAJO",IF((VLOOKUP(D984,'Tabla 2-3-4-5'!$B$10:$C$12,2,FALSE)*(VLOOKUP(E984,'Tabla 2-3-4-5'!$B$10:$C$12,2,FALSE)))&gt;5,"ALTO","MEDIO"))," ")</f>
        <v xml:space="preserve"> </v>
      </c>
      <c r="G984" s="105"/>
      <c r="H984" s="105"/>
      <c r="I984" s="105"/>
      <c r="J984" s="105"/>
      <c r="K984" s="105"/>
      <c r="L984" s="105"/>
      <c r="M984" s="105"/>
      <c r="N984" s="105"/>
      <c r="O984" s="104"/>
      <c r="P984" s="106"/>
      <c r="Q984" s="107"/>
    </row>
    <row r="985" spans="1:17" ht="35.25" customHeight="1" x14ac:dyDescent="0.3">
      <c r="A985" s="21" t="str">
        <f>'Matriz Nº1 Identificación'!A985</f>
        <v>109. 4</v>
      </c>
      <c r="B985" s="21" t="str">
        <f>IF('Matriz Nº3 Evaluación'!J985="Administrar",'Matriz Nº3 Evaluación'!B985,"No administrar")</f>
        <v>No administrar</v>
      </c>
      <c r="C985" s="105"/>
      <c r="D985" s="101"/>
      <c r="E985" s="101"/>
      <c r="F985" s="4" t="str">
        <f>IFERROR(+IF((VLOOKUP(D985,'Tabla 2-3-4-5'!$B$10:$C$12,2,FALSE)*(VLOOKUP(E985,'Tabla 2-3-4-5'!$B$10:$C$12,2,FALSE)))&lt;3,"BAJO",IF((VLOOKUP(D985,'Tabla 2-3-4-5'!$B$10:$C$12,2,FALSE)*(VLOOKUP(E985,'Tabla 2-3-4-5'!$B$10:$C$12,2,FALSE)))&gt;5,"ALTO","MEDIO"))," ")</f>
        <v xml:space="preserve"> </v>
      </c>
      <c r="G985" s="105"/>
      <c r="H985" s="105"/>
      <c r="I985" s="105"/>
      <c r="J985" s="105"/>
      <c r="K985" s="105"/>
      <c r="L985" s="105"/>
      <c r="M985" s="105"/>
      <c r="N985" s="105"/>
      <c r="O985" s="104"/>
      <c r="P985" s="106"/>
      <c r="Q985" s="107"/>
    </row>
    <row r="986" spans="1:17" ht="35.25" customHeight="1" x14ac:dyDescent="0.3">
      <c r="A986" s="21" t="str">
        <f>'Matriz Nº1 Identificación'!A986</f>
        <v>109. 5</v>
      </c>
      <c r="B986" s="21" t="str">
        <f>IF('Matriz Nº3 Evaluación'!J986="Administrar",'Matriz Nº3 Evaluación'!B986,"No administrar")</f>
        <v>No administrar</v>
      </c>
      <c r="C986" s="105"/>
      <c r="D986" s="101"/>
      <c r="E986" s="101"/>
      <c r="F986" s="4" t="str">
        <f>IFERROR(+IF((VLOOKUP(D986,'Tabla 2-3-4-5'!$B$10:$C$12,2,FALSE)*(VLOOKUP(E986,'Tabla 2-3-4-5'!$B$10:$C$12,2,FALSE)))&lt;3,"BAJO",IF((VLOOKUP(D986,'Tabla 2-3-4-5'!$B$10:$C$12,2,FALSE)*(VLOOKUP(E986,'Tabla 2-3-4-5'!$B$10:$C$12,2,FALSE)))&gt;5,"ALTO","MEDIO"))," ")</f>
        <v xml:space="preserve"> </v>
      </c>
      <c r="G986" s="105"/>
      <c r="H986" s="105"/>
      <c r="I986" s="105"/>
      <c r="J986" s="105"/>
      <c r="K986" s="105"/>
      <c r="L986" s="105"/>
      <c r="M986" s="105"/>
      <c r="N986" s="105"/>
      <c r="O986" s="104"/>
      <c r="P986" s="106"/>
      <c r="Q986" s="107"/>
    </row>
    <row r="987" spans="1:17" ht="35.25" customHeight="1" x14ac:dyDescent="0.3">
      <c r="A987" s="21" t="str">
        <f>'Matriz Nº1 Identificación'!A987</f>
        <v>109. 6</v>
      </c>
      <c r="B987" s="21" t="str">
        <f>IF('Matriz Nº3 Evaluación'!J987="Administrar",'Matriz Nº3 Evaluación'!B987,"No administrar")</f>
        <v>No administrar</v>
      </c>
      <c r="C987" s="105"/>
      <c r="D987" s="101"/>
      <c r="E987" s="101"/>
      <c r="F987" s="4" t="str">
        <f>IFERROR(+IF((VLOOKUP(D987,'Tabla 2-3-4-5'!$B$10:$C$12,2,FALSE)*(VLOOKUP(E987,'Tabla 2-3-4-5'!$B$10:$C$12,2,FALSE)))&lt;3,"BAJO",IF((VLOOKUP(D987,'Tabla 2-3-4-5'!$B$10:$C$12,2,FALSE)*(VLOOKUP(E987,'Tabla 2-3-4-5'!$B$10:$C$12,2,FALSE)))&gt;5,"ALTO","MEDIO"))," ")</f>
        <v xml:space="preserve"> </v>
      </c>
      <c r="G987" s="105"/>
      <c r="H987" s="105"/>
      <c r="I987" s="105"/>
      <c r="J987" s="105"/>
      <c r="K987" s="105"/>
      <c r="L987" s="105"/>
      <c r="M987" s="105"/>
      <c r="N987" s="105"/>
      <c r="O987" s="104"/>
      <c r="P987" s="106"/>
      <c r="Q987" s="107"/>
    </row>
    <row r="988" spans="1:17" ht="35.25" customHeight="1" thickBot="1" x14ac:dyDescent="0.35">
      <c r="A988" s="21" t="str">
        <f>'Matriz Nº1 Identificación'!A988</f>
        <v>109. 7</v>
      </c>
      <c r="B988" s="21" t="str">
        <f>IF('Matriz Nº3 Evaluación'!J988="Administrar",'Matriz Nº3 Evaluación'!B988,"No administrar")</f>
        <v>No administrar</v>
      </c>
      <c r="C988" s="105"/>
      <c r="D988" s="101"/>
      <c r="E988" s="101"/>
      <c r="F988" s="4" t="str">
        <f>IFERROR(+IF((VLOOKUP(D988,'Tabla 2-3-4-5'!$B$10:$C$12,2,FALSE)*(VLOOKUP(E988,'Tabla 2-3-4-5'!$B$10:$C$12,2,FALSE)))&lt;3,"BAJO",IF((VLOOKUP(D988,'Tabla 2-3-4-5'!$B$10:$C$12,2,FALSE)*(VLOOKUP(E988,'Tabla 2-3-4-5'!$B$10:$C$12,2,FALSE)))&gt;5,"ALTO","MEDIO"))," ")</f>
        <v xml:space="preserve"> </v>
      </c>
      <c r="G988" s="105"/>
      <c r="H988" s="105"/>
      <c r="I988" s="105"/>
      <c r="J988" s="105"/>
      <c r="K988" s="105"/>
      <c r="L988" s="105"/>
      <c r="M988" s="105"/>
      <c r="N988" s="105"/>
      <c r="O988" s="104"/>
      <c r="P988" s="106"/>
      <c r="Q988" s="107"/>
    </row>
    <row r="989" spans="1:17" ht="33" customHeight="1" thickBot="1" x14ac:dyDescent="0.35">
      <c r="A989" s="73" t="str">
        <f>'Matriz Nº1 Identificación'!A989</f>
        <v xml:space="preserve">Objetivo Estratégico: </v>
      </c>
      <c r="B989" s="377">
        <f>'Matriz Nº1 Identificación'!B989</f>
        <v>0</v>
      </c>
      <c r="C989" s="378"/>
      <c r="D989" s="378"/>
      <c r="E989" s="378"/>
      <c r="F989" s="378"/>
      <c r="G989" s="378"/>
      <c r="H989" s="378"/>
      <c r="I989" s="378"/>
      <c r="J989" s="378"/>
      <c r="K989" s="378"/>
      <c r="L989" s="378"/>
      <c r="M989" s="378"/>
      <c r="N989" s="378"/>
      <c r="O989" s="378"/>
      <c r="P989" s="378"/>
      <c r="Q989" s="379"/>
    </row>
    <row r="990" spans="1:17" ht="24.75" customHeight="1" x14ac:dyDescent="0.3">
      <c r="A990" s="76" t="str">
        <f>'Matriz Nº1 Identificación'!A990</f>
        <v>Objetivo táctico</v>
      </c>
      <c r="B990" s="418" t="str">
        <f>'Matriz Nº1 Identificación'!B990</f>
        <v xml:space="preserve">110. </v>
      </c>
      <c r="C990" s="419"/>
      <c r="D990" s="419"/>
      <c r="E990" s="419"/>
      <c r="F990" s="419"/>
      <c r="G990" s="419"/>
      <c r="H990" s="419"/>
      <c r="I990" s="419"/>
      <c r="J990" s="419"/>
      <c r="K990" s="419"/>
      <c r="L990" s="419"/>
      <c r="M990" s="419"/>
      <c r="N990" s="419"/>
      <c r="O990" s="419"/>
      <c r="P990" s="419"/>
      <c r="Q990" s="420"/>
    </row>
    <row r="991" spans="1:17" ht="27.75" customHeight="1" x14ac:dyDescent="0.3">
      <c r="A991" s="21" t="str">
        <f>'Matriz Nº1 Identificación'!A991</f>
        <v>110. 1</v>
      </c>
      <c r="B991" s="21" t="str">
        <f>IF('Matriz Nº3 Evaluación'!J991="Administrar",'Matriz Nº3 Evaluación'!B991,"No administrar")</f>
        <v>No administrar</v>
      </c>
      <c r="C991" s="105"/>
      <c r="D991" s="101"/>
      <c r="E991" s="101"/>
      <c r="F991" s="4" t="str">
        <f>IFERROR(+IF((VLOOKUP(D991,'Tabla 2-3-4-5'!$B$10:$C$12,2,FALSE)*(VLOOKUP(E991,'Tabla 2-3-4-5'!$B$10:$C$12,2,FALSE)))&lt;3,"BAJO",IF((VLOOKUP(D991,'Tabla 2-3-4-5'!$B$10:$C$12,2,FALSE)*(VLOOKUP(E991,'Tabla 2-3-4-5'!$B$10:$C$12,2,FALSE)))&gt;5,"ALTO","MEDIO"))," ")</f>
        <v xml:space="preserve"> </v>
      </c>
      <c r="G991" s="105"/>
      <c r="H991" s="105"/>
      <c r="I991" s="105"/>
      <c r="J991" s="105"/>
      <c r="K991" s="105"/>
      <c r="L991" s="105"/>
      <c r="M991" s="105"/>
      <c r="N991" s="105"/>
      <c r="O991" s="104"/>
      <c r="P991" s="106"/>
      <c r="Q991" s="107"/>
    </row>
    <row r="992" spans="1:17" ht="31.5" customHeight="1" x14ac:dyDescent="0.3">
      <c r="A992" s="21" t="str">
        <f>'Matriz Nº1 Identificación'!A992</f>
        <v>110. 2</v>
      </c>
      <c r="B992" s="21" t="str">
        <f>IF('Matriz Nº3 Evaluación'!J992="Administrar",'Matriz Nº3 Evaluación'!B992,"No administrar")</f>
        <v>No administrar</v>
      </c>
      <c r="C992" s="105"/>
      <c r="D992" s="101"/>
      <c r="E992" s="101"/>
      <c r="F992" s="4" t="str">
        <f>IFERROR(+IF((VLOOKUP(D992,'Tabla 2-3-4-5'!$B$10:$C$12,2,FALSE)*(VLOOKUP(E992,'Tabla 2-3-4-5'!$B$10:$C$12,2,FALSE)))&lt;3,"BAJO",IF((VLOOKUP(D992,'Tabla 2-3-4-5'!$B$10:$C$12,2,FALSE)*(VLOOKUP(E992,'Tabla 2-3-4-5'!$B$10:$C$12,2,FALSE)))&gt;5,"ALTO","MEDIO"))," ")</f>
        <v xml:space="preserve"> </v>
      </c>
      <c r="G992" s="105"/>
      <c r="H992" s="105"/>
      <c r="I992" s="105"/>
      <c r="J992" s="105"/>
      <c r="K992" s="105"/>
      <c r="L992" s="105"/>
      <c r="M992" s="105"/>
      <c r="N992" s="105"/>
      <c r="O992" s="104"/>
      <c r="P992" s="106"/>
      <c r="Q992" s="107"/>
    </row>
    <row r="993" spans="1:17" ht="29.25" customHeight="1" x14ac:dyDescent="0.3">
      <c r="A993" s="21" t="str">
        <f>'Matriz Nº1 Identificación'!A993</f>
        <v>110. 3</v>
      </c>
      <c r="B993" s="21" t="str">
        <f>IF('Matriz Nº3 Evaluación'!J993="Administrar",'Matriz Nº3 Evaluación'!B993,"No administrar")</f>
        <v>No administrar</v>
      </c>
      <c r="C993" s="105"/>
      <c r="D993" s="101"/>
      <c r="E993" s="101"/>
      <c r="F993" s="4" t="str">
        <f>IFERROR(+IF((VLOOKUP(D993,'Tabla 2-3-4-5'!$B$10:$C$12,2,FALSE)*(VLOOKUP(E993,'Tabla 2-3-4-5'!$B$10:$C$12,2,FALSE)))&lt;3,"BAJO",IF((VLOOKUP(D993,'Tabla 2-3-4-5'!$B$10:$C$12,2,FALSE)*(VLOOKUP(E993,'Tabla 2-3-4-5'!$B$10:$C$12,2,FALSE)))&gt;5,"ALTO","MEDIO"))," ")</f>
        <v xml:space="preserve"> </v>
      </c>
      <c r="G993" s="105"/>
      <c r="H993" s="105"/>
      <c r="I993" s="105"/>
      <c r="J993" s="105"/>
      <c r="K993" s="105"/>
      <c r="L993" s="105"/>
      <c r="M993" s="105"/>
      <c r="N993" s="105"/>
      <c r="O993" s="104"/>
      <c r="P993" s="106"/>
      <c r="Q993" s="107"/>
    </row>
    <row r="994" spans="1:17" ht="35.25" customHeight="1" x14ac:dyDescent="0.3">
      <c r="A994" s="21" t="str">
        <f>'Matriz Nº1 Identificación'!A994</f>
        <v>110. 4</v>
      </c>
      <c r="B994" s="21" t="str">
        <f>IF('Matriz Nº3 Evaluación'!J994="Administrar",'Matriz Nº3 Evaluación'!B994,"No administrar")</f>
        <v>No administrar</v>
      </c>
      <c r="C994" s="105"/>
      <c r="D994" s="101"/>
      <c r="E994" s="101"/>
      <c r="F994" s="4" t="str">
        <f>IFERROR(+IF((VLOOKUP(D994,'Tabla 2-3-4-5'!$B$10:$C$12,2,FALSE)*(VLOOKUP(E994,'Tabla 2-3-4-5'!$B$10:$C$12,2,FALSE)))&lt;3,"BAJO",IF((VLOOKUP(D994,'Tabla 2-3-4-5'!$B$10:$C$12,2,FALSE)*(VLOOKUP(E994,'Tabla 2-3-4-5'!$B$10:$C$12,2,FALSE)))&gt;5,"ALTO","MEDIO"))," ")</f>
        <v xml:space="preserve"> </v>
      </c>
      <c r="G994" s="105"/>
      <c r="H994" s="105"/>
      <c r="I994" s="105"/>
      <c r="J994" s="105"/>
      <c r="K994" s="105"/>
      <c r="L994" s="105"/>
      <c r="M994" s="105"/>
      <c r="N994" s="105"/>
      <c r="O994" s="104"/>
      <c r="P994" s="106"/>
      <c r="Q994" s="107"/>
    </row>
    <row r="995" spans="1:17" ht="35.25" customHeight="1" x14ac:dyDescent="0.3">
      <c r="A995" s="21" t="str">
        <f>'Matriz Nº1 Identificación'!A995</f>
        <v>110. 5</v>
      </c>
      <c r="B995" s="21" t="str">
        <f>IF('Matriz Nº3 Evaluación'!J995="Administrar",'Matriz Nº3 Evaluación'!B995,"No administrar")</f>
        <v>No administrar</v>
      </c>
      <c r="C995" s="105"/>
      <c r="D995" s="101"/>
      <c r="E995" s="101"/>
      <c r="F995" s="4" t="str">
        <f>IFERROR(+IF((VLOOKUP(D995,'Tabla 2-3-4-5'!$B$10:$C$12,2,FALSE)*(VLOOKUP(E995,'Tabla 2-3-4-5'!$B$10:$C$12,2,FALSE)))&lt;3,"BAJO",IF((VLOOKUP(D995,'Tabla 2-3-4-5'!$B$10:$C$12,2,FALSE)*(VLOOKUP(E995,'Tabla 2-3-4-5'!$B$10:$C$12,2,FALSE)))&gt;5,"ALTO","MEDIO"))," ")</f>
        <v xml:space="preserve"> </v>
      </c>
      <c r="G995" s="105"/>
      <c r="H995" s="105"/>
      <c r="I995" s="105"/>
      <c r="J995" s="105"/>
      <c r="K995" s="105"/>
      <c r="L995" s="105"/>
      <c r="M995" s="105"/>
      <c r="N995" s="105"/>
      <c r="O995" s="104"/>
      <c r="P995" s="106"/>
      <c r="Q995" s="107"/>
    </row>
    <row r="996" spans="1:17" ht="35.25" customHeight="1" x14ac:dyDescent="0.3">
      <c r="A996" s="21" t="str">
        <f>'Matriz Nº1 Identificación'!A996</f>
        <v>110. 6</v>
      </c>
      <c r="B996" s="21" t="str">
        <f>IF('Matriz Nº3 Evaluación'!J996="Administrar",'Matriz Nº3 Evaluación'!B996,"No administrar")</f>
        <v>No administrar</v>
      </c>
      <c r="C996" s="105"/>
      <c r="D996" s="101"/>
      <c r="E996" s="101"/>
      <c r="F996" s="4" t="str">
        <f>IFERROR(+IF((VLOOKUP(D996,'Tabla 2-3-4-5'!$B$10:$C$12,2,FALSE)*(VLOOKUP(E996,'Tabla 2-3-4-5'!$B$10:$C$12,2,FALSE)))&lt;3,"BAJO",IF((VLOOKUP(D996,'Tabla 2-3-4-5'!$B$10:$C$12,2,FALSE)*(VLOOKUP(E996,'Tabla 2-3-4-5'!$B$10:$C$12,2,FALSE)))&gt;5,"ALTO","MEDIO"))," ")</f>
        <v xml:space="preserve"> </v>
      </c>
      <c r="G996" s="105"/>
      <c r="H996" s="105"/>
      <c r="I996" s="105"/>
      <c r="J996" s="105"/>
      <c r="K996" s="105"/>
      <c r="L996" s="105"/>
      <c r="M996" s="105"/>
      <c r="N996" s="105"/>
      <c r="O996" s="104"/>
      <c r="P996" s="106"/>
      <c r="Q996" s="107"/>
    </row>
    <row r="997" spans="1:17" ht="35.25" customHeight="1" thickBot="1" x14ac:dyDescent="0.35">
      <c r="A997" s="21" t="str">
        <f>'Matriz Nº1 Identificación'!A997</f>
        <v>110. 7</v>
      </c>
      <c r="B997" s="21" t="str">
        <f>IF('Matriz Nº3 Evaluación'!J997="Administrar",'Matriz Nº3 Evaluación'!B997,"No administrar")</f>
        <v>No administrar</v>
      </c>
      <c r="C997" s="105"/>
      <c r="D997" s="101"/>
      <c r="E997" s="101"/>
      <c r="F997" s="4" t="str">
        <f>IFERROR(+IF((VLOOKUP(D997,'Tabla 2-3-4-5'!$B$10:$C$12,2,FALSE)*(VLOOKUP(E997,'Tabla 2-3-4-5'!$B$10:$C$12,2,FALSE)))&lt;3,"BAJO",IF((VLOOKUP(D997,'Tabla 2-3-4-5'!$B$10:$C$12,2,FALSE)*(VLOOKUP(E997,'Tabla 2-3-4-5'!$B$10:$C$12,2,FALSE)))&gt;5,"ALTO","MEDIO"))," ")</f>
        <v xml:space="preserve"> </v>
      </c>
      <c r="G997" s="105"/>
      <c r="H997" s="105"/>
      <c r="I997" s="105"/>
      <c r="J997" s="105"/>
      <c r="K997" s="105"/>
      <c r="L997" s="105"/>
      <c r="M997" s="105"/>
      <c r="N997" s="105"/>
      <c r="O997" s="104"/>
      <c r="P997" s="106"/>
      <c r="Q997" s="107"/>
    </row>
    <row r="998" spans="1:17" ht="33" customHeight="1" thickBot="1" x14ac:dyDescent="0.35">
      <c r="A998" s="73" t="str">
        <f>'Matriz Nº1 Identificación'!A998</f>
        <v xml:space="preserve">Objetivo Estratégico: </v>
      </c>
      <c r="B998" s="377">
        <f>'Matriz Nº1 Identificación'!B998</f>
        <v>0</v>
      </c>
      <c r="C998" s="378"/>
      <c r="D998" s="378"/>
      <c r="E998" s="378"/>
      <c r="F998" s="378"/>
      <c r="G998" s="378"/>
      <c r="H998" s="378"/>
      <c r="I998" s="378"/>
      <c r="J998" s="378"/>
      <c r="K998" s="378"/>
      <c r="L998" s="378"/>
      <c r="M998" s="378"/>
      <c r="N998" s="378"/>
      <c r="O998" s="378"/>
      <c r="P998" s="378"/>
      <c r="Q998" s="379"/>
    </row>
    <row r="999" spans="1:17" ht="24.75" customHeight="1" x14ac:dyDescent="0.3">
      <c r="A999" s="76" t="str">
        <f>'Matriz Nº1 Identificación'!A999</f>
        <v>Objetivo táctico</v>
      </c>
      <c r="B999" s="418" t="str">
        <f>'Matriz Nº1 Identificación'!B999</f>
        <v xml:space="preserve">111. </v>
      </c>
      <c r="C999" s="419"/>
      <c r="D999" s="419"/>
      <c r="E999" s="419"/>
      <c r="F999" s="419"/>
      <c r="G999" s="419"/>
      <c r="H999" s="419"/>
      <c r="I999" s="419"/>
      <c r="J999" s="419"/>
      <c r="K999" s="419"/>
      <c r="L999" s="419"/>
      <c r="M999" s="419"/>
      <c r="N999" s="419"/>
      <c r="O999" s="419"/>
      <c r="P999" s="419"/>
      <c r="Q999" s="420"/>
    </row>
    <row r="1000" spans="1:17" ht="27.75" customHeight="1" x14ac:dyDescent="0.3">
      <c r="A1000" s="21" t="str">
        <f>'Matriz Nº1 Identificación'!A1000</f>
        <v>111. 1</v>
      </c>
      <c r="B1000" s="21" t="str">
        <f>IF('Matriz Nº3 Evaluación'!J1000="Administrar",'Matriz Nº3 Evaluación'!B1000,"No administrar")</f>
        <v>No administrar</v>
      </c>
      <c r="C1000" s="105"/>
      <c r="D1000" s="101"/>
      <c r="E1000" s="101"/>
      <c r="F1000" s="4" t="str">
        <f>IFERROR(+IF((VLOOKUP(D1000,'Tabla 2-3-4-5'!$B$10:$C$12,2,FALSE)*(VLOOKUP(E1000,'Tabla 2-3-4-5'!$B$10:$C$12,2,FALSE)))&lt;3,"BAJO",IF((VLOOKUP(D1000,'Tabla 2-3-4-5'!$B$10:$C$12,2,FALSE)*(VLOOKUP(E1000,'Tabla 2-3-4-5'!$B$10:$C$12,2,FALSE)))&gt;5,"ALTO","MEDIO"))," ")</f>
        <v xml:space="preserve"> </v>
      </c>
      <c r="G1000" s="105"/>
      <c r="H1000" s="105"/>
      <c r="I1000" s="105"/>
      <c r="J1000" s="105"/>
      <c r="K1000" s="105"/>
      <c r="L1000" s="105"/>
      <c r="M1000" s="105"/>
      <c r="N1000" s="105"/>
      <c r="O1000" s="104"/>
      <c r="P1000" s="106"/>
      <c r="Q1000" s="107"/>
    </row>
    <row r="1001" spans="1:17" ht="31.5" customHeight="1" x14ac:dyDescent="0.3">
      <c r="A1001" s="21" t="str">
        <f>'Matriz Nº1 Identificación'!A1001</f>
        <v>111. 2</v>
      </c>
      <c r="B1001" s="21" t="str">
        <f>IF('Matriz Nº3 Evaluación'!J1001="Administrar",'Matriz Nº3 Evaluación'!B1001,"No administrar")</f>
        <v>No administrar</v>
      </c>
      <c r="C1001" s="105"/>
      <c r="D1001" s="101"/>
      <c r="E1001" s="101"/>
      <c r="F1001" s="4" t="str">
        <f>IFERROR(+IF((VLOOKUP(D1001,'Tabla 2-3-4-5'!$B$10:$C$12,2,FALSE)*(VLOOKUP(E1001,'Tabla 2-3-4-5'!$B$10:$C$12,2,FALSE)))&lt;3,"BAJO",IF((VLOOKUP(D1001,'Tabla 2-3-4-5'!$B$10:$C$12,2,FALSE)*(VLOOKUP(E1001,'Tabla 2-3-4-5'!$B$10:$C$12,2,FALSE)))&gt;5,"ALTO","MEDIO"))," ")</f>
        <v xml:space="preserve"> </v>
      </c>
      <c r="G1001" s="105"/>
      <c r="H1001" s="105"/>
      <c r="I1001" s="105"/>
      <c r="J1001" s="105"/>
      <c r="K1001" s="105"/>
      <c r="L1001" s="105"/>
      <c r="M1001" s="105"/>
      <c r="N1001" s="105"/>
      <c r="O1001" s="104"/>
      <c r="P1001" s="106"/>
      <c r="Q1001" s="107"/>
    </row>
    <row r="1002" spans="1:17" ht="29.25" customHeight="1" x14ac:dyDescent="0.3">
      <c r="A1002" s="21" t="str">
        <f>'Matriz Nº1 Identificación'!A1002</f>
        <v>111. 3</v>
      </c>
      <c r="B1002" s="21" t="str">
        <f>IF('Matriz Nº3 Evaluación'!J1002="Administrar",'Matriz Nº3 Evaluación'!B1002,"No administrar")</f>
        <v>No administrar</v>
      </c>
      <c r="C1002" s="105"/>
      <c r="D1002" s="101"/>
      <c r="E1002" s="101"/>
      <c r="F1002" s="4" t="str">
        <f>IFERROR(+IF((VLOOKUP(D1002,'Tabla 2-3-4-5'!$B$10:$C$12,2,FALSE)*(VLOOKUP(E1002,'Tabla 2-3-4-5'!$B$10:$C$12,2,FALSE)))&lt;3,"BAJO",IF((VLOOKUP(D1002,'Tabla 2-3-4-5'!$B$10:$C$12,2,FALSE)*(VLOOKUP(E1002,'Tabla 2-3-4-5'!$B$10:$C$12,2,FALSE)))&gt;5,"ALTO","MEDIO"))," ")</f>
        <v xml:space="preserve"> </v>
      </c>
      <c r="G1002" s="105"/>
      <c r="H1002" s="105"/>
      <c r="I1002" s="105"/>
      <c r="J1002" s="105"/>
      <c r="K1002" s="105"/>
      <c r="L1002" s="105"/>
      <c r="M1002" s="105"/>
      <c r="N1002" s="105"/>
      <c r="O1002" s="104"/>
      <c r="P1002" s="106"/>
      <c r="Q1002" s="107"/>
    </row>
    <row r="1003" spans="1:17" ht="35.25" customHeight="1" x14ac:dyDescent="0.3">
      <c r="A1003" s="21" t="str">
        <f>'Matriz Nº1 Identificación'!A1003</f>
        <v>111. 4</v>
      </c>
      <c r="B1003" s="21" t="str">
        <f>IF('Matriz Nº3 Evaluación'!J1003="Administrar",'Matriz Nº3 Evaluación'!B1003,"No administrar")</f>
        <v>No administrar</v>
      </c>
      <c r="C1003" s="105"/>
      <c r="D1003" s="101"/>
      <c r="E1003" s="101"/>
      <c r="F1003" s="4" t="str">
        <f>IFERROR(+IF((VLOOKUP(D1003,'Tabla 2-3-4-5'!$B$10:$C$12,2,FALSE)*(VLOOKUP(E1003,'Tabla 2-3-4-5'!$B$10:$C$12,2,FALSE)))&lt;3,"BAJO",IF((VLOOKUP(D1003,'Tabla 2-3-4-5'!$B$10:$C$12,2,FALSE)*(VLOOKUP(E1003,'Tabla 2-3-4-5'!$B$10:$C$12,2,FALSE)))&gt;5,"ALTO","MEDIO"))," ")</f>
        <v xml:space="preserve"> </v>
      </c>
      <c r="G1003" s="105"/>
      <c r="H1003" s="105"/>
      <c r="I1003" s="105"/>
      <c r="J1003" s="105"/>
      <c r="K1003" s="105"/>
      <c r="L1003" s="105"/>
      <c r="M1003" s="105"/>
      <c r="N1003" s="105"/>
      <c r="O1003" s="104"/>
      <c r="P1003" s="106"/>
      <c r="Q1003" s="107"/>
    </row>
    <row r="1004" spans="1:17" ht="35.25" customHeight="1" x14ac:dyDescent="0.3">
      <c r="A1004" s="21" t="str">
        <f>'Matriz Nº1 Identificación'!A1004</f>
        <v>111. 5</v>
      </c>
      <c r="B1004" s="21" t="str">
        <f>IF('Matriz Nº3 Evaluación'!J1004="Administrar",'Matriz Nº3 Evaluación'!B1004,"No administrar")</f>
        <v>No administrar</v>
      </c>
      <c r="C1004" s="105"/>
      <c r="D1004" s="101"/>
      <c r="E1004" s="101"/>
      <c r="F1004" s="4" t="str">
        <f>IFERROR(+IF((VLOOKUP(D1004,'Tabla 2-3-4-5'!$B$10:$C$12,2,FALSE)*(VLOOKUP(E1004,'Tabla 2-3-4-5'!$B$10:$C$12,2,FALSE)))&lt;3,"BAJO",IF((VLOOKUP(D1004,'Tabla 2-3-4-5'!$B$10:$C$12,2,FALSE)*(VLOOKUP(E1004,'Tabla 2-3-4-5'!$B$10:$C$12,2,FALSE)))&gt;5,"ALTO","MEDIO"))," ")</f>
        <v xml:space="preserve"> </v>
      </c>
      <c r="G1004" s="105"/>
      <c r="H1004" s="105"/>
      <c r="I1004" s="105"/>
      <c r="J1004" s="105"/>
      <c r="K1004" s="105"/>
      <c r="L1004" s="105"/>
      <c r="M1004" s="105"/>
      <c r="N1004" s="105"/>
      <c r="O1004" s="104"/>
      <c r="P1004" s="106"/>
      <c r="Q1004" s="107"/>
    </row>
    <row r="1005" spans="1:17" ht="35.25" customHeight="1" x14ac:dyDescent="0.3">
      <c r="A1005" s="21" t="str">
        <f>'Matriz Nº1 Identificación'!A1005</f>
        <v>111. 6</v>
      </c>
      <c r="B1005" s="21" t="str">
        <f>IF('Matriz Nº3 Evaluación'!J1005="Administrar",'Matriz Nº3 Evaluación'!B1005,"No administrar")</f>
        <v>No administrar</v>
      </c>
      <c r="C1005" s="105"/>
      <c r="D1005" s="101"/>
      <c r="E1005" s="101"/>
      <c r="F1005" s="4" t="str">
        <f>IFERROR(+IF((VLOOKUP(D1005,'Tabla 2-3-4-5'!$B$10:$C$12,2,FALSE)*(VLOOKUP(E1005,'Tabla 2-3-4-5'!$B$10:$C$12,2,FALSE)))&lt;3,"BAJO",IF((VLOOKUP(D1005,'Tabla 2-3-4-5'!$B$10:$C$12,2,FALSE)*(VLOOKUP(E1005,'Tabla 2-3-4-5'!$B$10:$C$12,2,FALSE)))&gt;5,"ALTO","MEDIO"))," ")</f>
        <v xml:space="preserve"> </v>
      </c>
      <c r="G1005" s="105"/>
      <c r="H1005" s="105"/>
      <c r="I1005" s="105"/>
      <c r="J1005" s="105"/>
      <c r="K1005" s="105"/>
      <c r="L1005" s="105"/>
      <c r="M1005" s="105"/>
      <c r="N1005" s="105"/>
      <c r="O1005" s="104"/>
      <c r="P1005" s="106"/>
      <c r="Q1005" s="107"/>
    </row>
    <row r="1006" spans="1:17" ht="35.25" customHeight="1" thickBot="1" x14ac:dyDescent="0.35">
      <c r="A1006" s="21" t="str">
        <f>'Matriz Nº1 Identificación'!A1006</f>
        <v>111. 7</v>
      </c>
      <c r="B1006" s="21" t="str">
        <f>IF('Matriz Nº3 Evaluación'!J1006="Administrar",'Matriz Nº3 Evaluación'!B1006,"No administrar")</f>
        <v>No administrar</v>
      </c>
      <c r="C1006" s="105"/>
      <c r="D1006" s="101"/>
      <c r="E1006" s="101"/>
      <c r="F1006" s="4" t="str">
        <f>IFERROR(+IF((VLOOKUP(D1006,'Tabla 2-3-4-5'!$B$10:$C$12,2,FALSE)*(VLOOKUP(E1006,'Tabla 2-3-4-5'!$B$10:$C$12,2,FALSE)))&lt;3,"BAJO",IF((VLOOKUP(D1006,'Tabla 2-3-4-5'!$B$10:$C$12,2,FALSE)*(VLOOKUP(E1006,'Tabla 2-3-4-5'!$B$10:$C$12,2,FALSE)))&gt;5,"ALTO","MEDIO"))," ")</f>
        <v xml:space="preserve"> </v>
      </c>
      <c r="G1006" s="105"/>
      <c r="H1006" s="105"/>
      <c r="I1006" s="105"/>
      <c r="J1006" s="105"/>
      <c r="K1006" s="105"/>
      <c r="L1006" s="105"/>
      <c r="M1006" s="105"/>
      <c r="N1006" s="105"/>
      <c r="O1006" s="104"/>
      <c r="P1006" s="106"/>
      <c r="Q1006" s="107"/>
    </row>
    <row r="1007" spans="1:17" ht="33" customHeight="1" thickBot="1" x14ac:dyDescent="0.35">
      <c r="A1007" s="73" t="str">
        <f>'Matriz Nº1 Identificación'!A1007</f>
        <v xml:space="preserve">Objetivo Estratégico: </v>
      </c>
      <c r="B1007" s="377">
        <f>'Matriz Nº1 Identificación'!B1007</f>
        <v>0</v>
      </c>
      <c r="C1007" s="378"/>
      <c r="D1007" s="378"/>
      <c r="E1007" s="378"/>
      <c r="F1007" s="378"/>
      <c r="G1007" s="378"/>
      <c r="H1007" s="378"/>
      <c r="I1007" s="378"/>
      <c r="J1007" s="378"/>
      <c r="K1007" s="378"/>
      <c r="L1007" s="378"/>
      <c r="M1007" s="378"/>
      <c r="N1007" s="378"/>
      <c r="O1007" s="378"/>
      <c r="P1007" s="378"/>
      <c r="Q1007" s="379"/>
    </row>
    <row r="1008" spans="1:17" ht="24.75" customHeight="1" x14ac:dyDescent="0.3">
      <c r="A1008" s="76" t="str">
        <f>'Matriz Nº1 Identificación'!A1008</f>
        <v>Objetivo táctico</v>
      </c>
      <c r="B1008" s="418" t="str">
        <f>'Matriz Nº1 Identificación'!B1008</f>
        <v xml:space="preserve">112. </v>
      </c>
      <c r="C1008" s="419"/>
      <c r="D1008" s="419"/>
      <c r="E1008" s="419"/>
      <c r="F1008" s="419"/>
      <c r="G1008" s="419"/>
      <c r="H1008" s="419"/>
      <c r="I1008" s="419"/>
      <c r="J1008" s="419"/>
      <c r="K1008" s="419"/>
      <c r="L1008" s="419"/>
      <c r="M1008" s="419"/>
      <c r="N1008" s="419"/>
      <c r="O1008" s="419"/>
      <c r="P1008" s="419"/>
      <c r="Q1008" s="420"/>
    </row>
    <row r="1009" spans="1:17" ht="27.75" customHeight="1" x14ac:dyDescent="0.3">
      <c r="A1009" s="21" t="str">
        <f>'Matriz Nº1 Identificación'!A1009</f>
        <v>112. 1</v>
      </c>
      <c r="B1009" s="21" t="str">
        <f>IF('Matriz Nº3 Evaluación'!J1009="Administrar",'Matriz Nº3 Evaluación'!B1009,"No administrar")</f>
        <v>No administrar</v>
      </c>
      <c r="C1009" s="105"/>
      <c r="D1009" s="101"/>
      <c r="E1009" s="101"/>
      <c r="F1009" s="4" t="str">
        <f>IFERROR(+IF((VLOOKUP(D1009,'Tabla 2-3-4-5'!$B$10:$C$12,2,FALSE)*(VLOOKUP(E1009,'Tabla 2-3-4-5'!$B$10:$C$12,2,FALSE)))&lt;3,"BAJO",IF((VLOOKUP(D1009,'Tabla 2-3-4-5'!$B$10:$C$12,2,FALSE)*(VLOOKUP(E1009,'Tabla 2-3-4-5'!$B$10:$C$12,2,FALSE)))&gt;5,"ALTO","MEDIO"))," ")</f>
        <v xml:space="preserve"> </v>
      </c>
      <c r="G1009" s="105"/>
      <c r="H1009" s="105"/>
      <c r="I1009" s="105"/>
      <c r="J1009" s="105"/>
      <c r="K1009" s="105"/>
      <c r="L1009" s="105"/>
      <c r="M1009" s="105"/>
      <c r="N1009" s="105"/>
      <c r="O1009" s="104"/>
      <c r="P1009" s="106"/>
      <c r="Q1009" s="107"/>
    </row>
    <row r="1010" spans="1:17" ht="31.5" customHeight="1" x14ac:dyDescent="0.3">
      <c r="A1010" s="21" t="str">
        <f>'Matriz Nº1 Identificación'!A1010</f>
        <v>112. 2</v>
      </c>
      <c r="B1010" s="21" t="str">
        <f>IF('Matriz Nº3 Evaluación'!J1010="Administrar",'Matriz Nº3 Evaluación'!B1010,"No administrar")</f>
        <v>No administrar</v>
      </c>
      <c r="C1010" s="105"/>
      <c r="D1010" s="101"/>
      <c r="E1010" s="101"/>
      <c r="F1010" s="4" t="str">
        <f>IFERROR(+IF((VLOOKUP(D1010,'Tabla 2-3-4-5'!$B$10:$C$12,2,FALSE)*(VLOOKUP(E1010,'Tabla 2-3-4-5'!$B$10:$C$12,2,FALSE)))&lt;3,"BAJO",IF((VLOOKUP(D1010,'Tabla 2-3-4-5'!$B$10:$C$12,2,FALSE)*(VLOOKUP(E1010,'Tabla 2-3-4-5'!$B$10:$C$12,2,FALSE)))&gt;5,"ALTO","MEDIO"))," ")</f>
        <v xml:space="preserve"> </v>
      </c>
      <c r="G1010" s="105"/>
      <c r="H1010" s="105"/>
      <c r="I1010" s="105"/>
      <c r="J1010" s="105"/>
      <c r="K1010" s="105"/>
      <c r="L1010" s="105"/>
      <c r="M1010" s="105"/>
      <c r="N1010" s="105"/>
      <c r="O1010" s="104"/>
      <c r="P1010" s="106"/>
      <c r="Q1010" s="107"/>
    </row>
    <row r="1011" spans="1:17" ht="29.25" customHeight="1" x14ac:dyDescent="0.3">
      <c r="A1011" s="21" t="str">
        <f>'Matriz Nº1 Identificación'!A1011</f>
        <v>112. 3</v>
      </c>
      <c r="B1011" s="21" t="str">
        <f>IF('Matriz Nº3 Evaluación'!J1011="Administrar",'Matriz Nº3 Evaluación'!B1011,"No administrar")</f>
        <v>No administrar</v>
      </c>
      <c r="C1011" s="105"/>
      <c r="D1011" s="101"/>
      <c r="E1011" s="101"/>
      <c r="F1011" s="4" t="str">
        <f>IFERROR(+IF((VLOOKUP(D1011,'Tabla 2-3-4-5'!$B$10:$C$12,2,FALSE)*(VLOOKUP(E1011,'Tabla 2-3-4-5'!$B$10:$C$12,2,FALSE)))&lt;3,"BAJO",IF((VLOOKUP(D1011,'Tabla 2-3-4-5'!$B$10:$C$12,2,FALSE)*(VLOOKUP(E1011,'Tabla 2-3-4-5'!$B$10:$C$12,2,FALSE)))&gt;5,"ALTO","MEDIO"))," ")</f>
        <v xml:space="preserve"> </v>
      </c>
      <c r="G1011" s="105"/>
      <c r="H1011" s="105"/>
      <c r="I1011" s="105"/>
      <c r="J1011" s="105"/>
      <c r="K1011" s="105"/>
      <c r="L1011" s="105"/>
      <c r="M1011" s="105"/>
      <c r="N1011" s="105"/>
      <c r="O1011" s="104"/>
      <c r="P1011" s="106"/>
      <c r="Q1011" s="107"/>
    </row>
    <row r="1012" spans="1:17" ht="35.25" customHeight="1" x14ac:dyDescent="0.3">
      <c r="A1012" s="21" t="str">
        <f>'Matriz Nº1 Identificación'!A1012</f>
        <v>112. 4</v>
      </c>
      <c r="B1012" s="21" t="str">
        <f>IF('Matriz Nº3 Evaluación'!J1012="Administrar",'Matriz Nº3 Evaluación'!B1012,"No administrar")</f>
        <v>No administrar</v>
      </c>
      <c r="C1012" s="105"/>
      <c r="D1012" s="101"/>
      <c r="E1012" s="101"/>
      <c r="F1012" s="4" t="str">
        <f>IFERROR(+IF((VLOOKUP(D1012,'Tabla 2-3-4-5'!$B$10:$C$12,2,FALSE)*(VLOOKUP(E1012,'Tabla 2-3-4-5'!$B$10:$C$12,2,FALSE)))&lt;3,"BAJO",IF((VLOOKUP(D1012,'Tabla 2-3-4-5'!$B$10:$C$12,2,FALSE)*(VLOOKUP(E1012,'Tabla 2-3-4-5'!$B$10:$C$12,2,FALSE)))&gt;5,"ALTO","MEDIO"))," ")</f>
        <v xml:space="preserve"> </v>
      </c>
      <c r="G1012" s="105"/>
      <c r="H1012" s="105"/>
      <c r="I1012" s="105"/>
      <c r="J1012" s="105"/>
      <c r="K1012" s="105"/>
      <c r="L1012" s="105"/>
      <c r="M1012" s="105"/>
      <c r="N1012" s="105"/>
      <c r="O1012" s="104"/>
      <c r="P1012" s="106"/>
      <c r="Q1012" s="107"/>
    </row>
    <row r="1013" spans="1:17" ht="35.25" customHeight="1" x14ac:dyDescent="0.3">
      <c r="A1013" s="21" t="str">
        <f>'Matriz Nº1 Identificación'!A1013</f>
        <v>112. 5</v>
      </c>
      <c r="B1013" s="21" t="str">
        <f>IF('Matriz Nº3 Evaluación'!J1013="Administrar",'Matriz Nº3 Evaluación'!B1013,"No administrar")</f>
        <v>No administrar</v>
      </c>
      <c r="C1013" s="105"/>
      <c r="D1013" s="101"/>
      <c r="E1013" s="101"/>
      <c r="F1013" s="4" t="str">
        <f>IFERROR(+IF((VLOOKUP(D1013,'Tabla 2-3-4-5'!$B$10:$C$12,2,FALSE)*(VLOOKUP(E1013,'Tabla 2-3-4-5'!$B$10:$C$12,2,FALSE)))&lt;3,"BAJO",IF((VLOOKUP(D1013,'Tabla 2-3-4-5'!$B$10:$C$12,2,FALSE)*(VLOOKUP(E1013,'Tabla 2-3-4-5'!$B$10:$C$12,2,FALSE)))&gt;5,"ALTO","MEDIO"))," ")</f>
        <v xml:space="preserve"> </v>
      </c>
      <c r="G1013" s="105"/>
      <c r="H1013" s="105"/>
      <c r="I1013" s="105"/>
      <c r="J1013" s="105"/>
      <c r="K1013" s="105"/>
      <c r="L1013" s="105"/>
      <c r="M1013" s="105"/>
      <c r="N1013" s="105"/>
      <c r="O1013" s="104"/>
      <c r="P1013" s="106"/>
      <c r="Q1013" s="107"/>
    </row>
    <row r="1014" spans="1:17" ht="35.25" customHeight="1" x14ac:dyDescent="0.3">
      <c r="A1014" s="21" t="str">
        <f>'Matriz Nº1 Identificación'!A1014</f>
        <v>112. 6</v>
      </c>
      <c r="B1014" s="21" t="str">
        <f>IF('Matriz Nº3 Evaluación'!J1014="Administrar",'Matriz Nº3 Evaluación'!B1014,"No administrar")</f>
        <v>No administrar</v>
      </c>
      <c r="C1014" s="105"/>
      <c r="D1014" s="101"/>
      <c r="E1014" s="101"/>
      <c r="F1014" s="4" t="str">
        <f>IFERROR(+IF((VLOOKUP(D1014,'Tabla 2-3-4-5'!$B$10:$C$12,2,FALSE)*(VLOOKUP(E1014,'Tabla 2-3-4-5'!$B$10:$C$12,2,FALSE)))&lt;3,"BAJO",IF((VLOOKUP(D1014,'Tabla 2-3-4-5'!$B$10:$C$12,2,FALSE)*(VLOOKUP(E1014,'Tabla 2-3-4-5'!$B$10:$C$12,2,FALSE)))&gt;5,"ALTO","MEDIO"))," ")</f>
        <v xml:space="preserve"> </v>
      </c>
      <c r="G1014" s="105"/>
      <c r="H1014" s="105"/>
      <c r="I1014" s="105"/>
      <c r="J1014" s="105"/>
      <c r="K1014" s="105"/>
      <c r="L1014" s="105"/>
      <c r="M1014" s="105"/>
      <c r="N1014" s="105"/>
      <c r="O1014" s="104"/>
      <c r="P1014" s="106"/>
      <c r="Q1014" s="107"/>
    </row>
    <row r="1015" spans="1:17" ht="35.25" customHeight="1" thickBot="1" x14ac:dyDescent="0.35">
      <c r="A1015" s="21" t="str">
        <f>'Matriz Nº1 Identificación'!A1015</f>
        <v>112. 7</v>
      </c>
      <c r="B1015" s="21" t="str">
        <f>IF('Matriz Nº3 Evaluación'!J1015="Administrar",'Matriz Nº3 Evaluación'!B1015,"No administrar")</f>
        <v>No administrar</v>
      </c>
      <c r="C1015" s="105"/>
      <c r="D1015" s="101"/>
      <c r="E1015" s="101"/>
      <c r="F1015" s="4" t="str">
        <f>IFERROR(+IF((VLOOKUP(D1015,'Tabla 2-3-4-5'!$B$10:$C$12,2,FALSE)*(VLOOKUP(E1015,'Tabla 2-3-4-5'!$B$10:$C$12,2,FALSE)))&lt;3,"BAJO",IF((VLOOKUP(D1015,'Tabla 2-3-4-5'!$B$10:$C$12,2,FALSE)*(VLOOKUP(E1015,'Tabla 2-3-4-5'!$B$10:$C$12,2,FALSE)))&gt;5,"ALTO","MEDIO"))," ")</f>
        <v xml:space="preserve"> </v>
      </c>
      <c r="G1015" s="105"/>
      <c r="H1015" s="105"/>
      <c r="I1015" s="105"/>
      <c r="J1015" s="105"/>
      <c r="K1015" s="105"/>
      <c r="L1015" s="105"/>
      <c r="M1015" s="105"/>
      <c r="N1015" s="105"/>
      <c r="O1015" s="104"/>
      <c r="P1015" s="106"/>
      <c r="Q1015" s="107"/>
    </row>
    <row r="1016" spans="1:17" ht="33" customHeight="1" thickBot="1" x14ac:dyDescent="0.35">
      <c r="A1016" s="73" t="str">
        <f>'Matriz Nº1 Identificación'!A1016</f>
        <v xml:space="preserve">Objetivo Estratégico: </v>
      </c>
      <c r="B1016" s="377">
        <f>'Matriz Nº1 Identificación'!B1016</f>
        <v>0</v>
      </c>
      <c r="C1016" s="378"/>
      <c r="D1016" s="378"/>
      <c r="E1016" s="378"/>
      <c r="F1016" s="378"/>
      <c r="G1016" s="378"/>
      <c r="H1016" s="378"/>
      <c r="I1016" s="378"/>
      <c r="J1016" s="378"/>
      <c r="K1016" s="378"/>
      <c r="L1016" s="378"/>
      <c r="M1016" s="378"/>
      <c r="N1016" s="378"/>
      <c r="O1016" s="378"/>
      <c r="P1016" s="378"/>
      <c r="Q1016" s="379"/>
    </row>
    <row r="1017" spans="1:17" ht="24.75" customHeight="1" x14ac:dyDescent="0.3">
      <c r="A1017" s="76" t="str">
        <f>'Matriz Nº1 Identificación'!A1017</f>
        <v>Objetivo táctico</v>
      </c>
      <c r="B1017" s="418" t="str">
        <f>'Matriz Nº1 Identificación'!B1017</f>
        <v xml:space="preserve">113. </v>
      </c>
      <c r="C1017" s="419"/>
      <c r="D1017" s="419"/>
      <c r="E1017" s="419"/>
      <c r="F1017" s="419"/>
      <c r="G1017" s="419"/>
      <c r="H1017" s="419"/>
      <c r="I1017" s="419"/>
      <c r="J1017" s="419"/>
      <c r="K1017" s="419"/>
      <c r="L1017" s="419"/>
      <c r="M1017" s="419"/>
      <c r="N1017" s="419"/>
      <c r="O1017" s="419"/>
      <c r="P1017" s="419"/>
      <c r="Q1017" s="420"/>
    </row>
    <row r="1018" spans="1:17" ht="27.75" customHeight="1" x14ac:dyDescent="0.3">
      <c r="A1018" s="21" t="str">
        <f>'Matriz Nº1 Identificación'!A1018</f>
        <v>113. 1</v>
      </c>
      <c r="B1018" s="21" t="str">
        <f>IF('Matriz Nº3 Evaluación'!J1018="Administrar",'Matriz Nº3 Evaluación'!B1018,"No administrar")</f>
        <v>No administrar</v>
      </c>
      <c r="C1018" s="105"/>
      <c r="D1018" s="101"/>
      <c r="E1018" s="101"/>
      <c r="F1018" s="4" t="str">
        <f>IFERROR(+IF((VLOOKUP(D1018,'Tabla 2-3-4-5'!$B$10:$C$12,2,FALSE)*(VLOOKUP(E1018,'Tabla 2-3-4-5'!$B$10:$C$12,2,FALSE)))&lt;3,"BAJO",IF((VLOOKUP(D1018,'Tabla 2-3-4-5'!$B$10:$C$12,2,FALSE)*(VLOOKUP(E1018,'Tabla 2-3-4-5'!$B$10:$C$12,2,FALSE)))&gt;5,"ALTO","MEDIO"))," ")</f>
        <v xml:space="preserve"> </v>
      </c>
      <c r="G1018" s="105"/>
      <c r="H1018" s="105"/>
      <c r="I1018" s="105"/>
      <c r="J1018" s="105"/>
      <c r="K1018" s="105"/>
      <c r="L1018" s="105"/>
      <c r="M1018" s="105"/>
      <c r="N1018" s="105"/>
      <c r="O1018" s="104"/>
      <c r="P1018" s="106"/>
      <c r="Q1018" s="107"/>
    </row>
    <row r="1019" spans="1:17" ht="31.5" customHeight="1" x14ac:dyDescent="0.3">
      <c r="A1019" s="21" t="str">
        <f>'Matriz Nº1 Identificación'!A1019</f>
        <v>113. 2</v>
      </c>
      <c r="B1019" s="21" t="str">
        <f>IF('Matriz Nº3 Evaluación'!J1019="Administrar",'Matriz Nº3 Evaluación'!B1019,"No administrar")</f>
        <v>No administrar</v>
      </c>
      <c r="C1019" s="105"/>
      <c r="D1019" s="101"/>
      <c r="E1019" s="101"/>
      <c r="F1019" s="4" t="str">
        <f>IFERROR(+IF((VLOOKUP(D1019,'Tabla 2-3-4-5'!$B$10:$C$12,2,FALSE)*(VLOOKUP(E1019,'Tabla 2-3-4-5'!$B$10:$C$12,2,FALSE)))&lt;3,"BAJO",IF((VLOOKUP(D1019,'Tabla 2-3-4-5'!$B$10:$C$12,2,FALSE)*(VLOOKUP(E1019,'Tabla 2-3-4-5'!$B$10:$C$12,2,FALSE)))&gt;5,"ALTO","MEDIO"))," ")</f>
        <v xml:space="preserve"> </v>
      </c>
      <c r="G1019" s="105"/>
      <c r="H1019" s="105"/>
      <c r="I1019" s="105"/>
      <c r="J1019" s="105"/>
      <c r="K1019" s="105"/>
      <c r="L1019" s="105"/>
      <c r="M1019" s="105"/>
      <c r="N1019" s="105"/>
      <c r="O1019" s="104"/>
      <c r="P1019" s="106"/>
      <c r="Q1019" s="107"/>
    </row>
    <row r="1020" spans="1:17" ht="29.25" customHeight="1" x14ac:dyDescent="0.3">
      <c r="A1020" s="21" t="str">
        <f>'Matriz Nº1 Identificación'!A1020</f>
        <v>113. 3</v>
      </c>
      <c r="B1020" s="21" t="str">
        <f>IF('Matriz Nº3 Evaluación'!J1020="Administrar",'Matriz Nº3 Evaluación'!B1020,"No administrar")</f>
        <v>No administrar</v>
      </c>
      <c r="C1020" s="105"/>
      <c r="D1020" s="101"/>
      <c r="E1020" s="101"/>
      <c r="F1020" s="4" t="str">
        <f>IFERROR(+IF((VLOOKUP(D1020,'Tabla 2-3-4-5'!$B$10:$C$12,2,FALSE)*(VLOOKUP(E1020,'Tabla 2-3-4-5'!$B$10:$C$12,2,FALSE)))&lt;3,"BAJO",IF((VLOOKUP(D1020,'Tabla 2-3-4-5'!$B$10:$C$12,2,FALSE)*(VLOOKUP(E1020,'Tabla 2-3-4-5'!$B$10:$C$12,2,FALSE)))&gt;5,"ALTO","MEDIO"))," ")</f>
        <v xml:space="preserve"> </v>
      </c>
      <c r="G1020" s="105"/>
      <c r="H1020" s="105"/>
      <c r="I1020" s="105"/>
      <c r="J1020" s="105"/>
      <c r="K1020" s="105"/>
      <c r="L1020" s="105"/>
      <c r="M1020" s="105"/>
      <c r="N1020" s="105"/>
      <c r="O1020" s="104"/>
      <c r="P1020" s="106"/>
      <c r="Q1020" s="107"/>
    </row>
    <row r="1021" spans="1:17" ht="35.25" customHeight="1" x14ac:dyDescent="0.3">
      <c r="A1021" s="21" t="str">
        <f>'Matriz Nº1 Identificación'!A1021</f>
        <v>113. 4</v>
      </c>
      <c r="B1021" s="21" t="str">
        <f>IF('Matriz Nº3 Evaluación'!J1021="Administrar",'Matriz Nº3 Evaluación'!B1021,"No administrar")</f>
        <v>No administrar</v>
      </c>
      <c r="C1021" s="105"/>
      <c r="D1021" s="101"/>
      <c r="E1021" s="101"/>
      <c r="F1021" s="4" t="str">
        <f>IFERROR(+IF((VLOOKUP(D1021,'Tabla 2-3-4-5'!$B$10:$C$12,2,FALSE)*(VLOOKUP(E1021,'Tabla 2-3-4-5'!$B$10:$C$12,2,FALSE)))&lt;3,"BAJO",IF((VLOOKUP(D1021,'Tabla 2-3-4-5'!$B$10:$C$12,2,FALSE)*(VLOOKUP(E1021,'Tabla 2-3-4-5'!$B$10:$C$12,2,FALSE)))&gt;5,"ALTO","MEDIO"))," ")</f>
        <v xml:space="preserve"> </v>
      </c>
      <c r="G1021" s="105"/>
      <c r="H1021" s="105"/>
      <c r="I1021" s="105"/>
      <c r="J1021" s="105"/>
      <c r="K1021" s="105"/>
      <c r="L1021" s="105"/>
      <c r="M1021" s="105"/>
      <c r="N1021" s="105"/>
      <c r="O1021" s="104"/>
      <c r="P1021" s="106"/>
      <c r="Q1021" s="107"/>
    </row>
    <row r="1022" spans="1:17" ht="35.25" customHeight="1" x14ac:dyDescent="0.3">
      <c r="A1022" s="21" t="str">
        <f>'Matriz Nº1 Identificación'!A1022</f>
        <v>113. 5</v>
      </c>
      <c r="B1022" s="21" t="str">
        <f>IF('Matriz Nº3 Evaluación'!J1022="Administrar",'Matriz Nº3 Evaluación'!B1022,"No administrar")</f>
        <v>No administrar</v>
      </c>
      <c r="C1022" s="105"/>
      <c r="D1022" s="101"/>
      <c r="E1022" s="101"/>
      <c r="F1022" s="4" t="str">
        <f>IFERROR(+IF((VLOOKUP(D1022,'Tabla 2-3-4-5'!$B$10:$C$12,2,FALSE)*(VLOOKUP(E1022,'Tabla 2-3-4-5'!$B$10:$C$12,2,FALSE)))&lt;3,"BAJO",IF((VLOOKUP(D1022,'Tabla 2-3-4-5'!$B$10:$C$12,2,FALSE)*(VLOOKUP(E1022,'Tabla 2-3-4-5'!$B$10:$C$12,2,FALSE)))&gt;5,"ALTO","MEDIO"))," ")</f>
        <v xml:space="preserve"> </v>
      </c>
      <c r="G1022" s="105"/>
      <c r="H1022" s="105"/>
      <c r="I1022" s="105"/>
      <c r="J1022" s="105"/>
      <c r="K1022" s="105"/>
      <c r="L1022" s="105"/>
      <c r="M1022" s="105"/>
      <c r="N1022" s="105"/>
      <c r="O1022" s="104"/>
      <c r="P1022" s="106"/>
      <c r="Q1022" s="107"/>
    </row>
    <row r="1023" spans="1:17" ht="35.25" customHeight="1" x14ac:dyDescent="0.3">
      <c r="A1023" s="21" t="str">
        <f>'Matriz Nº1 Identificación'!A1023</f>
        <v>113. 6</v>
      </c>
      <c r="B1023" s="21" t="str">
        <f>IF('Matriz Nº3 Evaluación'!J1023="Administrar",'Matriz Nº3 Evaluación'!B1023,"No administrar")</f>
        <v>No administrar</v>
      </c>
      <c r="C1023" s="105"/>
      <c r="D1023" s="101"/>
      <c r="E1023" s="101"/>
      <c r="F1023" s="4" t="str">
        <f>IFERROR(+IF((VLOOKUP(D1023,'Tabla 2-3-4-5'!$B$10:$C$12,2,FALSE)*(VLOOKUP(E1023,'Tabla 2-3-4-5'!$B$10:$C$12,2,FALSE)))&lt;3,"BAJO",IF((VLOOKUP(D1023,'Tabla 2-3-4-5'!$B$10:$C$12,2,FALSE)*(VLOOKUP(E1023,'Tabla 2-3-4-5'!$B$10:$C$12,2,FALSE)))&gt;5,"ALTO","MEDIO"))," ")</f>
        <v xml:space="preserve"> </v>
      </c>
      <c r="G1023" s="105"/>
      <c r="H1023" s="105"/>
      <c r="I1023" s="105"/>
      <c r="J1023" s="105"/>
      <c r="K1023" s="105"/>
      <c r="L1023" s="105"/>
      <c r="M1023" s="105"/>
      <c r="N1023" s="105"/>
      <c r="O1023" s="104"/>
      <c r="P1023" s="106"/>
      <c r="Q1023" s="107"/>
    </row>
    <row r="1024" spans="1:17" ht="35.25" customHeight="1" thickBot="1" x14ac:dyDescent="0.35">
      <c r="A1024" s="21" t="str">
        <f>'Matriz Nº1 Identificación'!A1024</f>
        <v>113. 7</v>
      </c>
      <c r="B1024" s="21" t="str">
        <f>IF('Matriz Nº3 Evaluación'!J1024="Administrar",'Matriz Nº3 Evaluación'!B1024,"No administrar")</f>
        <v>No administrar</v>
      </c>
      <c r="C1024" s="105"/>
      <c r="D1024" s="101"/>
      <c r="E1024" s="101"/>
      <c r="F1024" s="4" t="str">
        <f>IFERROR(+IF((VLOOKUP(D1024,'Tabla 2-3-4-5'!$B$10:$C$12,2,FALSE)*(VLOOKUP(E1024,'Tabla 2-3-4-5'!$B$10:$C$12,2,FALSE)))&lt;3,"BAJO",IF((VLOOKUP(D1024,'Tabla 2-3-4-5'!$B$10:$C$12,2,FALSE)*(VLOOKUP(E1024,'Tabla 2-3-4-5'!$B$10:$C$12,2,FALSE)))&gt;5,"ALTO","MEDIO"))," ")</f>
        <v xml:space="preserve"> </v>
      </c>
      <c r="G1024" s="105"/>
      <c r="H1024" s="105"/>
      <c r="I1024" s="105"/>
      <c r="J1024" s="105"/>
      <c r="K1024" s="105"/>
      <c r="L1024" s="105"/>
      <c r="M1024" s="105"/>
      <c r="N1024" s="105"/>
      <c r="O1024" s="104"/>
      <c r="P1024" s="106"/>
      <c r="Q1024" s="107"/>
    </row>
    <row r="1025" spans="1:17" ht="33" customHeight="1" thickBot="1" x14ac:dyDescent="0.35">
      <c r="A1025" s="73" t="str">
        <f>'Matriz Nº1 Identificación'!A1025</f>
        <v xml:space="preserve">Objetivo Estratégico: </v>
      </c>
      <c r="B1025" s="377">
        <f>'Matriz Nº1 Identificación'!B1025</f>
        <v>0</v>
      </c>
      <c r="C1025" s="378"/>
      <c r="D1025" s="378"/>
      <c r="E1025" s="378"/>
      <c r="F1025" s="378"/>
      <c r="G1025" s="378"/>
      <c r="H1025" s="378"/>
      <c r="I1025" s="378"/>
      <c r="J1025" s="378"/>
      <c r="K1025" s="378"/>
      <c r="L1025" s="378"/>
      <c r="M1025" s="378"/>
      <c r="N1025" s="378"/>
      <c r="O1025" s="378"/>
      <c r="P1025" s="378"/>
      <c r="Q1025" s="379"/>
    </row>
    <row r="1026" spans="1:17" ht="24.75" customHeight="1" x14ac:dyDescent="0.3">
      <c r="A1026" s="76" t="str">
        <f>'Matriz Nº1 Identificación'!A1026</f>
        <v>Objetivo táctico</v>
      </c>
      <c r="B1026" s="418" t="str">
        <f>'Matriz Nº1 Identificación'!B1026</f>
        <v xml:space="preserve">114. </v>
      </c>
      <c r="C1026" s="419"/>
      <c r="D1026" s="419"/>
      <c r="E1026" s="419"/>
      <c r="F1026" s="419"/>
      <c r="G1026" s="419"/>
      <c r="H1026" s="419"/>
      <c r="I1026" s="419"/>
      <c r="J1026" s="419"/>
      <c r="K1026" s="419"/>
      <c r="L1026" s="419"/>
      <c r="M1026" s="419"/>
      <c r="N1026" s="419"/>
      <c r="O1026" s="419"/>
      <c r="P1026" s="419"/>
      <c r="Q1026" s="420"/>
    </row>
    <row r="1027" spans="1:17" ht="27.75" customHeight="1" x14ac:dyDescent="0.3">
      <c r="A1027" s="21" t="str">
        <f>'Matriz Nº1 Identificación'!A1027</f>
        <v>114. 1</v>
      </c>
      <c r="B1027" s="21" t="str">
        <f>IF('Matriz Nº3 Evaluación'!J1027="Administrar",'Matriz Nº3 Evaluación'!B1027,"No administrar")</f>
        <v>No administrar</v>
      </c>
      <c r="C1027" s="105"/>
      <c r="D1027" s="101"/>
      <c r="E1027" s="101"/>
      <c r="F1027" s="4" t="str">
        <f>IFERROR(+IF((VLOOKUP(D1027,'Tabla 2-3-4-5'!$B$10:$C$12,2,FALSE)*(VLOOKUP(E1027,'Tabla 2-3-4-5'!$B$10:$C$12,2,FALSE)))&lt;3,"BAJO",IF((VLOOKUP(D1027,'Tabla 2-3-4-5'!$B$10:$C$12,2,FALSE)*(VLOOKUP(E1027,'Tabla 2-3-4-5'!$B$10:$C$12,2,FALSE)))&gt;5,"ALTO","MEDIO"))," ")</f>
        <v xml:space="preserve"> </v>
      </c>
      <c r="G1027" s="105"/>
      <c r="H1027" s="105"/>
      <c r="I1027" s="105"/>
      <c r="J1027" s="105"/>
      <c r="K1027" s="105"/>
      <c r="L1027" s="105"/>
      <c r="M1027" s="105"/>
      <c r="N1027" s="105"/>
      <c r="O1027" s="104"/>
      <c r="P1027" s="106"/>
      <c r="Q1027" s="107"/>
    </row>
    <row r="1028" spans="1:17" ht="31.5" customHeight="1" x14ac:dyDescent="0.3">
      <c r="A1028" s="21" t="str">
        <f>'Matriz Nº1 Identificación'!A1028</f>
        <v>114. 2</v>
      </c>
      <c r="B1028" s="21" t="str">
        <f>IF('Matriz Nº3 Evaluación'!J1028="Administrar",'Matriz Nº3 Evaluación'!B1028,"No administrar")</f>
        <v>No administrar</v>
      </c>
      <c r="C1028" s="105"/>
      <c r="D1028" s="101"/>
      <c r="E1028" s="101"/>
      <c r="F1028" s="4" t="str">
        <f>IFERROR(+IF((VLOOKUP(D1028,'Tabla 2-3-4-5'!$B$10:$C$12,2,FALSE)*(VLOOKUP(E1028,'Tabla 2-3-4-5'!$B$10:$C$12,2,FALSE)))&lt;3,"BAJO",IF((VLOOKUP(D1028,'Tabla 2-3-4-5'!$B$10:$C$12,2,FALSE)*(VLOOKUP(E1028,'Tabla 2-3-4-5'!$B$10:$C$12,2,FALSE)))&gt;5,"ALTO","MEDIO"))," ")</f>
        <v xml:space="preserve"> </v>
      </c>
      <c r="G1028" s="105"/>
      <c r="H1028" s="105"/>
      <c r="I1028" s="105"/>
      <c r="J1028" s="105"/>
      <c r="K1028" s="105"/>
      <c r="L1028" s="105"/>
      <c r="M1028" s="105"/>
      <c r="N1028" s="105"/>
      <c r="O1028" s="104"/>
      <c r="P1028" s="106"/>
      <c r="Q1028" s="107"/>
    </row>
    <row r="1029" spans="1:17" ht="29.25" customHeight="1" x14ac:dyDescent="0.3">
      <c r="A1029" s="21" t="str">
        <f>'Matriz Nº1 Identificación'!A1029</f>
        <v>114. 3</v>
      </c>
      <c r="B1029" s="21" t="str">
        <f>IF('Matriz Nº3 Evaluación'!J1029="Administrar",'Matriz Nº3 Evaluación'!B1029,"No administrar")</f>
        <v>No administrar</v>
      </c>
      <c r="C1029" s="105"/>
      <c r="D1029" s="101"/>
      <c r="E1029" s="101"/>
      <c r="F1029" s="4" t="str">
        <f>IFERROR(+IF((VLOOKUP(D1029,'Tabla 2-3-4-5'!$B$10:$C$12,2,FALSE)*(VLOOKUP(E1029,'Tabla 2-3-4-5'!$B$10:$C$12,2,FALSE)))&lt;3,"BAJO",IF((VLOOKUP(D1029,'Tabla 2-3-4-5'!$B$10:$C$12,2,FALSE)*(VLOOKUP(E1029,'Tabla 2-3-4-5'!$B$10:$C$12,2,FALSE)))&gt;5,"ALTO","MEDIO"))," ")</f>
        <v xml:space="preserve"> </v>
      </c>
      <c r="G1029" s="105"/>
      <c r="H1029" s="105"/>
      <c r="I1029" s="105"/>
      <c r="J1029" s="105"/>
      <c r="K1029" s="105"/>
      <c r="L1029" s="105"/>
      <c r="M1029" s="105"/>
      <c r="N1029" s="105"/>
      <c r="O1029" s="104"/>
      <c r="P1029" s="106"/>
      <c r="Q1029" s="107"/>
    </row>
    <row r="1030" spans="1:17" ht="35.25" customHeight="1" x14ac:dyDescent="0.3">
      <c r="A1030" s="21" t="str">
        <f>'Matriz Nº1 Identificación'!A1030</f>
        <v>114. 4</v>
      </c>
      <c r="B1030" s="21" t="str">
        <f>IF('Matriz Nº3 Evaluación'!J1030="Administrar",'Matriz Nº3 Evaluación'!B1030,"No administrar")</f>
        <v>No administrar</v>
      </c>
      <c r="C1030" s="105"/>
      <c r="D1030" s="101"/>
      <c r="E1030" s="101"/>
      <c r="F1030" s="4" t="str">
        <f>IFERROR(+IF((VLOOKUP(D1030,'Tabla 2-3-4-5'!$B$10:$C$12,2,FALSE)*(VLOOKUP(E1030,'Tabla 2-3-4-5'!$B$10:$C$12,2,FALSE)))&lt;3,"BAJO",IF((VLOOKUP(D1030,'Tabla 2-3-4-5'!$B$10:$C$12,2,FALSE)*(VLOOKUP(E1030,'Tabla 2-3-4-5'!$B$10:$C$12,2,FALSE)))&gt;5,"ALTO","MEDIO"))," ")</f>
        <v xml:space="preserve"> </v>
      </c>
      <c r="G1030" s="105"/>
      <c r="H1030" s="105"/>
      <c r="I1030" s="105"/>
      <c r="J1030" s="105"/>
      <c r="K1030" s="105"/>
      <c r="L1030" s="105"/>
      <c r="M1030" s="105"/>
      <c r="N1030" s="105"/>
      <c r="O1030" s="104"/>
      <c r="P1030" s="106"/>
      <c r="Q1030" s="107"/>
    </row>
    <row r="1031" spans="1:17" ht="35.25" customHeight="1" x14ac:dyDescent="0.3">
      <c r="A1031" s="21" t="str">
        <f>'Matriz Nº1 Identificación'!A1031</f>
        <v>114. 5</v>
      </c>
      <c r="B1031" s="21" t="str">
        <f>IF('Matriz Nº3 Evaluación'!J1031="Administrar",'Matriz Nº3 Evaluación'!B1031,"No administrar")</f>
        <v>No administrar</v>
      </c>
      <c r="C1031" s="105"/>
      <c r="D1031" s="101"/>
      <c r="E1031" s="101"/>
      <c r="F1031" s="4" t="str">
        <f>IFERROR(+IF((VLOOKUP(D1031,'Tabla 2-3-4-5'!$B$10:$C$12,2,FALSE)*(VLOOKUP(E1031,'Tabla 2-3-4-5'!$B$10:$C$12,2,FALSE)))&lt;3,"BAJO",IF((VLOOKUP(D1031,'Tabla 2-3-4-5'!$B$10:$C$12,2,FALSE)*(VLOOKUP(E1031,'Tabla 2-3-4-5'!$B$10:$C$12,2,FALSE)))&gt;5,"ALTO","MEDIO"))," ")</f>
        <v xml:space="preserve"> </v>
      </c>
      <c r="G1031" s="105"/>
      <c r="H1031" s="105"/>
      <c r="I1031" s="105"/>
      <c r="J1031" s="105"/>
      <c r="K1031" s="105"/>
      <c r="L1031" s="105"/>
      <c r="M1031" s="105"/>
      <c r="N1031" s="105"/>
      <c r="O1031" s="104"/>
      <c r="P1031" s="106"/>
      <c r="Q1031" s="107"/>
    </row>
    <row r="1032" spans="1:17" ht="35.25" customHeight="1" x14ac:dyDescent="0.3">
      <c r="A1032" s="21" t="str">
        <f>'Matriz Nº1 Identificación'!A1032</f>
        <v>114. 6</v>
      </c>
      <c r="B1032" s="21" t="str">
        <f>IF('Matriz Nº3 Evaluación'!J1032="Administrar",'Matriz Nº3 Evaluación'!B1032,"No administrar")</f>
        <v>No administrar</v>
      </c>
      <c r="C1032" s="105"/>
      <c r="D1032" s="101"/>
      <c r="E1032" s="101"/>
      <c r="F1032" s="4" t="str">
        <f>IFERROR(+IF((VLOOKUP(D1032,'Tabla 2-3-4-5'!$B$10:$C$12,2,FALSE)*(VLOOKUP(E1032,'Tabla 2-3-4-5'!$B$10:$C$12,2,FALSE)))&lt;3,"BAJO",IF((VLOOKUP(D1032,'Tabla 2-3-4-5'!$B$10:$C$12,2,FALSE)*(VLOOKUP(E1032,'Tabla 2-3-4-5'!$B$10:$C$12,2,FALSE)))&gt;5,"ALTO","MEDIO"))," ")</f>
        <v xml:space="preserve"> </v>
      </c>
      <c r="G1032" s="105"/>
      <c r="H1032" s="105"/>
      <c r="I1032" s="105"/>
      <c r="J1032" s="105"/>
      <c r="K1032" s="105"/>
      <c r="L1032" s="105"/>
      <c r="M1032" s="105"/>
      <c r="N1032" s="105"/>
      <c r="O1032" s="104"/>
      <c r="P1032" s="106"/>
      <c r="Q1032" s="107"/>
    </row>
    <row r="1033" spans="1:17" ht="35.25" customHeight="1" thickBot="1" x14ac:dyDescent="0.35">
      <c r="A1033" s="21" t="str">
        <f>'Matriz Nº1 Identificación'!A1033</f>
        <v>114. 7</v>
      </c>
      <c r="B1033" s="21" t="str">
        <f>IF('Matriz Nº3 Evaluación'!J1033="Administrar",'Matriz Nº3 Evaluación'!B1033,"No administrar")</f>
        <v>No administrar</v>
      </c>
      <c r="C1033" s="105"/>
      <c r="D1033" s="101"/>
      <c r="E1033" s="101"/>
      <c r="F1033" s="4" t="str">
        <f>IFERROR(+IF((VLOOKUP(D1033,'Tabla 2-3-4-5'!$B$10:$C$12,2,FALSE)*(VLOOKUP(E1033,'Tabla 2-3-4-5'!$B$10:$C$12,2,FALSE)))&lt;3,"BAJO",IF((VLOOKUP(D1033,'Tabla 2-3-4-5'!$B$10:$C$12,2,FALSE)*(VLOOKUP(E1033,'Tabla 2-3-4-5'!$B$10:$C$12,2,FALSE)))&gt;5,"ALTO","MEDIO"))," ")</f>
        <v xml:space="preserve"> </v>
      </c>
      <c r="G1033" s="105"/>
      <c r="H1033" s="105"/>
      <c r="I1033" s="105"/>
      <c r="J1033" s="105"/>
      <c r="K1033" s="105"/>
      <c r="L1033" s="105"/>
      <c r="M1033" s="105"/>
      <c r="N1033" s="105"/>
      <c r="O1033" s="104"/>
      <c r="P1033" s="106"/>
      <c r="Q1033" s="107"/>
    </row>
    <row r="1034" spans="1:17" ht="33" customHeight="1" thickBot="1" x14ac:dyDescent="0.35">
      <c r="A1034" s="73" t="str">
        <f>'Matriz Nº1 Identificación'!A1034</f>
        <v xml:space="preserve">Objetivo Estratégico: </v>
      </c>
      <c r="B1034" s="377">
        <f>'Matriz Nº1 Identificación'!B1034</f>
        <v>0</v>
      </c>
      <c r="C1034" s="378"/>
      <c r="D1034" s="378"/>
      <c r="E1034" s="378"/>
      <c r="F1034" s="378"/>
      <c r="G1034" s="378"/>
      <c r="H1034" s="378"/>
      <c r="I1034" s="378"/>
      <c r="J1034" s="378"/>
      <c r="K1034" s="378"/>
      <c r="L1034" s="378"/>
      <c r="M1034" s="378"/>
      <c r="N1034" s="378"/>
      <c r="O1034" s="378"/>
      <c r="P1034" s="378"/>
      <c r="Q1034" s="379"/>
    </row>
    <row r="1035" spans="1:17" ht="24.75" customHeight="1" x14ac:dyDescent="0.3">
      <c r="A1035" s="76" t="str">
        <f>'Matriz Nº1 Identificación'!A1035</f>
        <v>Objetivo táctico</v>
      </c>
      <c r="B1035" s="418" t="str">
        <f>'Matriz Nº1 Identificación'!B1035</f>
        <v xml:space="preserve">115. </v>
      </c>
      <c r="C1035" s="419"/>
      <c r="D1035" s="419"/>
      <c r="E1035" s="419"/>
      <c r="F1035" s="419"/>
      <c r="G1035" s="419"/>
      <c r="H1035" s="419"/>
      <c r="I1035" s="419"/>
      <c r="J1035" s="419"/>
      <c r="K1035" s="419"/>
      <c r="L1035" s="419"/>
      <c r="M1035" s="419"/>
      <c r="N1035" s="419"/>
      <c r="O1035" s="419"/>
      <c r="P1035" s="419"/>
      <c r="Q1035" s="420"/>
    </row>
    <row r="1036" spans="1:17" ht="27.75" customHeight="1" x14ac:dyDescent="0.3">
      <c r="A1036" s="21" t="str">
        <f>'Matriz Nº1 Identificación'!A1036</f>
        <v>115. 1</v>
      </c>
      <c r="B1036" s="21" t="str">
        <f>IF('Matriz Nº3 Evaluación'!J1036="Administrar",'Matriz Nº3 Evaluación'!B1036,"No administrar")</f>
        <v>No administrar</v>
      </c>
      <c r="C1036" s="105"/>
      <c r="D1036" s="101"/>
      <c r="E1036" s="101"/>
      <c r="F1036" s="4" t="str">
        <f>IFERROR(+IF((VLOOKUP(D1036,'Tabla 2-3-4-5'!$B$10:$C$12,2,FALSE)*(VLOOKUP(E1036,'Tabla 2-3-4-5'!$B$10:$C$12,2,FALSE)))&lt;3,"BAJO",IF((VLOOKUP(D1036,'Tabla 2-3-4-5'!$B$10:$C$12,2,FALSE)*(VLOOKUP(E1036,'Tabla 2-3-4-5'!$B$10:$C$12,2,FALSE)))&gt;5,"ALTO","MEDIO"))," ")</f>
        <v xml:space="preserve"> </v>
      </c>
      <c r="G1036" s="105"/>
      <c r="H1036" s="105"/>
      <c r="I1036" s="105"/>
      <c r="J1036" s="105"/>
      <c r="K1036" s="105"/>
      <c r="L1036" s="105"/>
      <c r="M1036" s="105"/>
      <c r="N1036" s="105"/>
      <c r="O1036" s="104"/>
      <c r="P1036" s="106"/>
      <c r="Q1036" s="107"/>
    </row>
    <row r="1037" spans="1:17" ht="31.5" customHeight="1" x14ac:dyDescent="0.3">
      <c r="A1037" s="21" t="str">
        <f>'Matriz Nº1 Identificación'!A1037</f>
        <v>115. 2</v>
      </c>
      <c r="B1037" s="21" t="str">
        <f>IF('Matriz Nº3 Evaluación'!J1037="Administrar",'Matriz Nº3 Evaluación'!B1037,"No administrar")</f>
        <v>No administrar</v>
      </c>
      <c r="C1037" s="105"/>
      <c r="D1037" s="101"/>
      <c r="E1037" s="101"/>
      <c r="F1037" s="4" t="str">
        <f>IFERROR(+IF((VLOOKUP(D1037,'Tabla 2-3-4-5'!$B$10:$C$12,2,FALSE)*(VLOOKUP(E1037,'Tabla 2-3-4-5'!$B$10:$C$12,2,FALSE)))&lt;3,"BAJO",IF((VLOOKUP(D1037,'Tabla 2-3-4-5'!$B$10:$C$12,2,FALSE)*(VLOOKUP(E1037,'Tabla 2-3-4-5'!$B$10:$C$12,2,FALSE)))&gt;5,"ALTO","MEDIO"))," ")</f>
        <v xml:space="preserve"> </v>
      </c>
      <c r="G1037" s="105"/>
      <c r="H1037" s="105"/>
      <c r="I1037" s="105"/>
      <c r="J1037" s="105"/>
      <c r="K1037" s="105"/>
      <c r="L1037" s="105"/>
      <c r="M1037" s="105"/>
      <c r="N1037" s="105"/>
      <c r="O1037" s="104"/>
      <c r="P1037" s="106"/>
      <c r="Q1037" s="107"/>
    </row>
    <row r="1038" spans="1:17" ht="29.25" customHeight="1" x14ac:dyDescent="0.3">
      <c r="A1038" s="21" t="str">
        <f>'Matriz Nº1 Identificación'!A1038</f>
        <v>115. 3</v>
      </c>
      <c r="B1038" s="21" t="str">
        <f>IF('Matriz Nº3 Evaluación'!J1038="Administrar",'Matriz Nº3 Evaluación'!B1038,"No administrar")</f>
        <v>No administrar</v>
      </c>
      <c r="C1038" s="105"/>
      <c r="D1038" s="101"/>
      <c r="E1038" s="101"/>
      <c r="F1038" s="4" t="str">
        <f>IFERROR(+IF((VLOOKUP(D1038,'Tabla 2-3-4-5'!$B$10:$C$12,2,FALSE)*(VLOOKUP(E1038,'Tabla 2-3-4-5'!$B$10:$C$12,2,FALSE)))&lt;3,"BAJO",IF((VLOOKUP(D1038,'Tabla 2-3-4-5'!$B$10:$C$12,2,FALSE)*(VLOOKUP(E1038,'Tabla 2-3-4-5'!$B$10:$C$12,2,FALSE)))&gt;5,"ALTO","MEDIO"))," ")</f>
        <v xml:space="preserve"> </v>
      </c>
      <c r="G1038" s="105"/>
      <c r="H1038" s="105"/>
      <c r="I1038" s="105"/>
      <c r="J1038" s="105"/>
      <c r="K1038" s="105"/>
      <c r="L1038" s="105"/>
      <c r="M1038" s="105"/>
      <c r="N1038" s="105"/>
      <c r="O1038" s="104"/>
      <c r="P1038" s="106"/>
      <c r="Q1038" s="107"/>
    </row>
    <row r="1039" spans="1:17" ht="35.25" customHeight="1" x14ac:dyDescent="0.3">
      <c r="A1039" s="21" t="str">
        <f>'Matriz Nº1 Identificación'!A1039</f>
        <v>115. 4</v>
      </c>
      <c r="B1039" s="21" t="str">
        <f>IF('Matriz Nº3 Evaluación'!J1039="Administrar",'Matriz Nº3 Evaluación'!B1039,"No administrar")</f>
        <v>No administrar</v>
      </c>
      <c r="C1039" s="105"/>
      <c r="D1039" s="101"/>
      <c r="E1039" s="101"/>
      <c r="F1039" s="4" t="str">
        <f>IFERROR(+IF((VLOOKUP(D1039,'Tabla 2-3-4-5'!$B$10:$C$12,2,FALSE)*(VLOOKUP(E1039,'Tabla 2-3-4-5'!$B$10:$C$12,2,FALSE)))&lt;3,"BAJO",IF((VLOOKUP(D1039,'Tabla 2-3-4-5'!$B$10:$C$12,2,FALSE)*(VLOOKUP(E1039,'Tabla 2-3-4-5'!$B$10:$C$12,2,FALSE)))&gt;5,"ALTO","MEDIO"))," ")</f>
        <v xml:space="preserve"> </v>
      </c>
      <c r="G1039" s="105"/>
      <c r="H1039" s="105"/>
      <c r="I1039" s="105"/>
      <c r="J1039" s="105"/>
      <c r="K1039" s="105"/>
      <c r="L1039" s="105"/>
      <c r="M1039" s="105"/>
      <c r="N1039" s="105"/>
      <c r="O1039" s="104"/>
      <c r="P1039" s="106"/>
      <c r="Q1039" s="107"/>
    </row>
    <row r="1040" spans="1:17" ht="35.25" customHeight="1" x14ac:dyDescent="0.3">
      <c r="A1040" s="21" t="str">
        <f>'Matriz Nº1 Identificación'!A1040</f>
        <v>115. 5</v>
      </c>
      <c r="B1040" s="21" t="str">
        <f>IF('Matriz Nº3 Evaluación'!J1040="Administrar",'Matriz Nº3 Evaluación'!B1040,"No administrar")</f>
        <v>No administrar</v>
      </c>
      <c r="C1040" s="105"/>
      <c r="D1040" s="101"/>
      <c r="E1040" s="101"/>
      <c r="F1040" s="4" t="str">
        <f>IFERROR(+IF((VLOOKUP(D1040,'Tabla 2-3-4-5'!$B$10:$C$12,2,FALSE)*(VLOOKUP(E1040,'Tabla 2-3-4-5'!$B$10:$C$12,2,FALSE)))&lt;3,"BAJO",IF((VLOOKUP(D1040,'Tabla 2-3-4-5'!$B$10:$C$12,2,FALSE)*(VLOOKUP(E1040,'Tabla 2-3-4-5'!$B$10:$C$12,2,FALSE)))&gt;5,"ALTO","MEDIO"))," ")</f>
        <v xml:space="preserve"> </v>
      </c>
      <c r="G1040" s="105"/>
      <c r="H1040" s="105"/>
      <c r="I1040" s="105"/>
      <c r="J1040" s="105"/>
      <c r="K1040" s="105"/>
      <c r="L1040" s="105"/>
      <c r="M1040" s="105"/>
      <c r="N1040" s="105"/>
      <c r="O1040" s="104"/>
      <c r="P1040" s="106"/>
      <c r="Q1040" s="107"/>
    </row>
    <row r="1041" spans="1:17" ht="35.25" customHeight="1" x14ac:dyDescent="0.3">
      <c r="A1041" s="21" t="str">
        <f>'Matriz Nº1 Identificación'!A1041</f>
        <v>115. 6</v>
      </c>
      <c r="B1041" s="21" t="str">
        <f>IF('Matriz Nº3 Evaluación'!J1041="Administrar",'Matriz Nº3 Evaluación'!B1041,"No administrar")</f>
        <v>No administrar</v>
      </c>
      <c r="C1041" s="105"/>
      <c r="D1041" s="101"/>
      <c r="E1041" s="101"/>
      <c r="F1041" s="4" t="str">
        <f>IFERROR(+IF((VLOOKUP(D1041,'Tabla 2-3-4-5'!$B$10:$C$12,2,FALSE)*(VLOOKUP(E1041,'Tabla 2-3-4-5'!$B$10:$C$12,2,FALSE)))&lt;3,"BAJO",IF((VLOOKUP(D1041,'Tabla 2-3-4-5'!$B$10:$C$12,2,FALSE)*(VLOOKUP(E1041,'Tabla 2-3-4-5'!$B$10:$C$12,2,FALSE)))&gt;5,"ALTO","MEDIO"))," ")</f>
        <v xml:space="preserve"> </v>
      </c>
      <c r="G1041" s="105"/>
      <c r="H1041" s="105"/>
      <c r="I1041" s="105"/>
      <c r="J1041" s="105"/>
      <c r="K1041" s="105"/>
      <c r="L1041" s="105"/>
      <c r="M1041" s="105"/>
      <c r="N1041" s="105"/>
      <c r="O1041" s="104"/>
      <c r="P1041" s="106"/>
      <c r="Q1041" s="107"/>
    </row>
    <row r="1042" spans="1:17" ht="35.25" customHeight="1" thickBot="1" x14ac:dyDescent="0.35">
      <c r="A1042" s="21" t="str">
        <f>'Matriz Nº1 Identificación'!A1042</f>
        <v>115. 7</v>
      </c>
      <c r="B1042" s="21" t="str">
        <f>IF('Matriz Nº3 Evaluación'!J1042="Administrar",'Matriz Nº3 Evaluación'!B1042,"No administrar")</f>
        <v>No administrar</v>
      </c>
      <c r="C1042" s="105"/>
      <c r="D1042" s="101"/>
      <c r="E1042" s="101"/>
      <c r="F1042" s="4" t="str">
        <f>IFERROR(+IF((VLOOKUP(D1042,'Tabla 2-3-4-5'!$B$10:$C$12,2,FALSE)*(VLOOKUP(E1042,'Tabla 2-3-4-5'!$B$10:$C$12,2,FALSE)))&lt;3,"BAJO",IF((VLOOKUP(D1042,'Tabla 2-3-4-5'!$B$10:$C$12,2,FALSE)*(VLOOKUP(E1042,'Tabla 2-3-4-5'!$B$10:$C$12,2,FALSE)))&gt;5,"ALTO","MEDIO"))," ")</f>
        <v xml:space="preserve"> </v>
      </c>
      <c r="G1042" s="105"/>
      <c r="H1042" s="105"/>
      <c r="I1042" s="105"/>
      <c r="J1042" s="105"/>
      <c r="K1042" s="105"/>
      <c r="L1042" s="105"/>
      <c r="M1042" s="105"/>
      <c r="N1042" s="105"/>
      <c r="O1042" s="104"/>
      <c r="P1042" s="106"/>
      <c r="Q1042" s="107"/>
    </row>
    <row r="1043" spans="1:17" ht="33" customHeight="1" thickBot="1" x14ac:dyDescent="0.35">
      <c r="A1043" s="73" t="str">
        <f>'Matriz Nº1 Identificación'!A1043</f>
        <v xml:space="preserve">Objetivo Estratégico: </v>
      </c>
      <c r="B1043" s="377">
        <f>'Matriz Nº1 Identificación'!B1043</f>
        <v>0</v>
      </c>
      <c r="C1043" s="378"/>
      <c r="D1043" s="378"/>
      <c r="E1043" s="378"/>
      <c r="F1043" s="378"/>
      <c r="G1043" s="378"/>
      <c r="H1043" s="378"/>
      <c r="I1043" s="378"/>
      <c r="J1043" s="378"/>
      <c r="K1043" s="378"/>
      <c r="L1043" s="378"/>
      <c r="M1043" s="378"/>
      <c r="N1043" s="378"/>
      <c r="O1043" s="378"/>
      <c r="P1043" s="378"/>
      <c r="Q1043" s="379"/>
    </row>
    <row r="1044" spans="1:17" ht="24.75" customHeight="1" x14ac:dyDescent="0.3">
      <c r="A1044" s="76" t="str">
        <f>'Matriz Nº1 Identificación'!A1044</f>
        <v>Objetivo táctico</v>
      </c>
      <c r="B1044" s="418" t="str">
        <f>'Matriz Nº1 Identificación'!B1044</f>
        <v xml:space="preserve">116. </v>
      </c>
      <c r="C1044" s="419"/>
      <c r="D1044" s="419"/>
      <c r="E1044" s="419"/>
      <c r="F1044" s="419"/>
      <c r="G1044" s="419"/>
      <c r="H1044" s="419"/>
      <c r="I1044" s="419"/>
      <c r="J1044" s="419"/>
      <c r="K1044" s="419"/>
      <c r="L1044" s="419"/>
      <c r="M1044" s="419"/>
      <c r="N1044" s="419"/>
      <c r="O1044" s="419"/>
      <c r="P1044" s="419"/>
      <c r="Q1044" s="420"/>
    </row>
    <row r="1045" spans="1:17" ht="27.75" customHeight="1" x14ac:dyDescent="0.3">
      <c r="A1045" s="21" t="str">
        <f>'Matriz Nº1 Identificación'!A1045</f>
        <v>116. 1</v>
      </c>
      <c r="B1045" s="21" t="str">
        <f>IF('Matriz Nº3 Evaluación'!J1045="Administrar",'Matriz Nº3 Evaluación'!B1045,"No administrar")</f>
        <v>No administrar</v>
      </c>
      <c r="C1045" s="105"/>
      <c r="D1045" s="101"/>
      <c r="E1045" s="101"/>
      <c r="F1045" s="4" t="str">
        <f>IFERROR(+IF((VLOOKUP(D1045,'Tabla 2-3-4-5'!$B$10:$C$12,2,FALSE)*(VLOOKUP(E1045,'Tabla 2-3-4-5'!$B$10:$C$12,2,FALSE)))&lt;3,"BAJO",IF((VLOOKUP(D1045,'Tabla 2-3-4-5'!$B$10:$C$12,2,FALSE)*(VLOOKUP(E1045,'Tabla 2-3-4-5'!$B$10:$C$12,2,FALSE)))&gt;5,"ALTO","MEDIO"))," ")</f>
        <v xml:space="preserve"> </v>
      </c>
      <c r="G1045" s="105"/>
      <c r="H1045" s="105"/>
      <c r="I1045" s="105"/>
      <c r="J1045" s="105"/>
      <c r="K1045" s="105"/>
      <c r="L1045" s="105"/>
      <c r="M1045" s="105"/>
      <c r="N1045" s="105"/>
      <c r="O1045" s="104"/>
      <c r="P1045" s="106"/>
      <c r="Q1045" s="107"/>
    </row>
    <row r="1046" spans="1:17" ht="31.5" customHeight="1" x14ac:dyDescent="0.3">
      <c r="A1046" s="21" t="str">
        <f>'Matriz Nº1 Identificación'!A1046</f>
        <v>116. 2</v>
      </c>
      <c r="B1046" s="21" t="str">
        <f>IF('Matriz Nº3 Evaluación'!J1046="Administrar",'Matriz Nº3 Evaluación'!B1046,"No administrar")</f>
        <v>No administrar</v>
      </c>
      <c r="C1046" s="105"/>
      <c r="D1046" s="101"/>
      <c r="E1046" s="101"/>
      <c r="F1046" s="4" t="str">
        <f>IFERROR(+IF((VLOOKUP(D1046,'Tabla 2-3-4-5'!$B$10:$C$12,2,FALSE)*(VLOOKUP(E1046,'Tabla 2-3-4-5'!$B$10:$C$12,2,FALSE)))&lt;3,"BAJO",IF((VLOOKUP(D1046,'Tabla 2-3-4-5'!$B$10:$C$12,2,FALSE)*(VLOOKUP(E1046,'Tabla 2-3-4-5'!$B$10:$C$12,2,FALSE)))&gt;5,"ALTO","MEDIO"))," ")</f>
        <v xml:space="preserve"> </v>
      </c>
      <c r="G1046" s="105"/>
      <c r="H1046" s="105"/>
      <c r="I1046" s="105"/>
      <c r="J1046" s="105"/>
      <c r="K1046" s="105"/>
      <c r="L1046" s="105"/>
      <c r="M1046" s="105"/>
      <c r="N1046" s="105"/>
      <c r="O1046" s="104"/>
      <c r="P1046" s="106"/>
      <c r="Q1046" s="107"/>
    </row>
    <row r="1047" spans="1:17" ht="29.25" customHeight="1" x14ac:dyDescent="0.3">
      <c r="A1047" s="21" t="str">
        <f>'Matriz Nº1 Identificación'!A1047</f>
        <v>116. 3</v>
      </c>
      <c r="B1047" s="21" t="str">
        <f>IF('Matriz Nº3 Evaluación'!J1047="Administrar",'Matriz Nº3 Evaluación'!B1047,"No administrar")</f>
        <v>No administrar</v>
      </c>
      <c r="C1047" s="105"/>
      <c r="D1047" s="101"/>
      <c r="E1047" s="101"/>
      <c r="F1047" s="4" t="str">
        <f>IFERROR(+IF((VLOOKUP(D1047,'Tabla 2-3-4-5'!$B$10:$C$12,2,FALSE)*(VLOOKUP(E1047,'Tabla 2-3-4-5'!$B$10:$C$12,2,FALSE)))&lt;3,"BAJO",IF((VLOOKUP(D1047,'Tabla 2-3-4-5'!$B$10:$C$12,2,FALSE)*(VLOOKUP(E1047,'Tabla 2-3-4-5'!$B$10:$C$12,2,FALSE)))&gt;5,"ALTO","MEDIO"))," ")</f>
        <v xml:space="preserve"> </v>
      </c>
      <c r="G1047" s="105"/>
      <c r="H1047" s="105"/>
      <c r="I1047" s="105"/>
      <c r="J1047" s="105"/>
      <c r="K1047" s="105"/>
      <c r="L1047" s="105"/>
      <c r="M1047" s="105"/>
      <c r="N1047" s="105"/>
      <c r="O1047" s="104"/>
      <c r="P1047" s="106"/>
      <c r="Q1047" s="107"/>
    </row>
    <row r="1048" spans="1:17" ht="35.25" customHeight="1" x14ac:dyDescent="0.3">
      <c r="A1048" s="21" t="str">
        <f>'Matriz Nº1 Identificación'!A1048</f>
        <v>116. 4</v>
      </c>
      <c r="B1048" s="21" t="str">
        <f>IF('Matriz Nº3 Evaluación'!J1048="Administrar",'Matriz Nº3 Evaluación'!B1048,"No administrar")</f>
        <v>No administrar</v>
      </c>
      <c r="C1048" s="105"/>
      <c r="D1048" s="101"/>
      <c r="E1048" s="101"/>
      <c r="F1048" s="4" t="str">
        <f>IFERROR(+IF((VLOOKUP(D1048,'Tabla 2-3-4-5'!$B$10:$C$12,2,FALSE)*(VLOOKUP(E1048,'Tabla 2-3-4-5'!$B$10:$C$12,2,FALSE)))&lt;3,"BAJO",IF((VLOOKUP(D1048,'Tabla 2-3-4-5'!$B$10:$C$12,2,FALSE)*(VLOOKUP(E1048,'Tabla 2-3-4-5'!$B$10:$C$12,2,FALSE)))&gt;5,"ALTO","MEDIO"))," ")</f>
        <v xml:space="preserve"> </v>
      </c>
      <c r="G1048" s="105"/>
      <c r="H1048" s="105"/>
      <c r="I1048" s="105"/>
      <c r="J1048" s="105"/>
      <c r="K1048" s="105"/>
      <c r="L1048" s="105"/>
      <c r="M1048" s="105"/>
      <c r="N1048" s="105"/>
      <c r="O1048" s="104"/>
      <c r="P1048" s="106"/>
      <c r="Q1048" s="107"/>
    </row>
    <row r="1049" spans="1:17" ht="35.25" customHeight="1" x14ac:dyDescent="0.3">
      <c r="A1049" s="21" t="str">
        <f>'Matriz Nº1 Identificación'!A1049</f>
        <v>116. 5</v>
      </c>
      <c r="B1049" s="21" t="str">
        <f>IF('Matriz Nº3 Evaluación'!J1049="Administrar",'Matriz Nº3 Evaluación'!B1049,"No administrar")</f>
        <v>No administrar</v>
      </c>
      <c r="C1049" s="105"/>
      <c r="D1049" s="101"/>
      <c r="E1049" s="101"/>
      <c r="F1049" s="4" t="str">
        <f>IFERROR(+IF((VLOOKUP(D1049,'Tabla 2-3-4-5'!$B$10:$C$12,2,FALSE)*(VLOOKUP(E1049,'Tabla 2-3-4-5'!$B$10:$C$12,2,FALSE)))&lt;3,"BAJO",IF((VLOOKUP(D1049,'Tabla 2-3-4-5'!$B$10:$C$12,2,FALSE)*(VLOOKUP(E1049,'Tabla 2-3-4-5'!$B$10:$C$12,2,FALSE)))&gt;5,"ALTO","MEDIO"))," ")</f>
        <v xml:space="preserve"> </v>
      </c>
      <c r="G1049" s="105"/>
      <c r="H1049" s="105"/>
      <c r="I1049" s="105"/>
      <c r="J1049" s="105"/>
      <c r="K1049" s="105"/>
      <c r="L1049" s="105"/>
      <c r="M1049" s="105"/>
      <c r="N1049" s="105"/>
      <c r="O1049" s="104"/>
      <c r="P1049" s="106"/>
      <c r="Q1049" s="107"/>
    </row>
    <row r="1050" spans="1:17" ht="35.25" customHeight="1" x14ac:dyDescent="0.3">
      <c r="A1050" s="21" t="str">
        <f>'Matriz Nº1 Identificación'!A1050</f>
        <v>116. 6</v>
      </c>
      <c r="B1050" s="21" t="str">
        <f>IF('Matriz Nº3 Evaluación'!J1050="Administrar",'Matriz Nº3 Evaluación'!B1050,"No administrar")</f>
        <v>No administrar</v>
      </c>
      <c r="C1050" s="105"/>
      <c r="D1050" s="101"/>
      <c r="E1050" s="101"/>
      <c r="F1050" s="4" t="str">
        <f>IFERROR(+IF((VLOOKUP(D1050,'Tabla 2-3-4-5'!$B$10:$C$12,2,FALSE)*(VLOOKUP(E1050,'Tabla 2-3-4-5'!$B$10:$C$12,2,FALSE)))&lt;3,"BAJO",IF((VLOOKUP(D1050,'Tabla 2-3-4-5'!$B$10:$C$12,2,FALSE)*(VLOOKUP(E1050,'Tabla 2-3-4-5'!$B$10:$C$12,2,FALSE)))&gt;5,"ALTO","MEDIO"))," ")</f>
        <v xml:space="preserve"> </v>
      </c>
      <c r="G1050" s="105"/>
      <c r="H1050" s="105"/>
      <c r="I1050" s="105"/>
      <c r="J1050" s="105"/>
      <c r="K1050" s="105"/>
      <c r="L1050" s="105"/>
      <c r="M1050" s="105"/>
      <c r="N1050" s="105"/>
      <c r="O1050" s="104"/>
      <c r="P1050" s="106"/>
      <c r="Q1050" s="107"/>
    </row>
    <row r="1051" spans="1:17" ht="35.25" customHeight="1" thickBot="1" x14ac:dyDescent="0.35">
      <c r="A1051" s="21" t="str">
        <f>'Matriz Nº1 Identificación'!A1051</f>
        <v>116. 7</v>
      </c>
      <c r="B1051" s="21" t="str">
        <f>IF('Matriz Nº3 Evaluación'!J1051="Administrar",'Matriz Nº3 Evaluación'!B1051,"No administrar")</f>
        <v>No administrar</v>
      </c>
      <c r="C1051" s="105"/>
      <c r="D1051" s="101"/>
      <c r="E1051" s="101"/>
      <c r="F1051" s="4" t="str">
        <f>IFERROR(+IF((VLOOKUP(D1051,'Tabla 2-3-4-5'!$B$10:$C$12,2,FALSE)*(VLOOKUP(E1051,'Tabla 2-3-4-5'!$B$10:$C$12,2,FALSE)))&lt;3,"BAJO",IF((VLOOKUP(D1051,'Tabla 2-3-4-5'!$B$10:$C$12,2,FALSE)*(VLOOKUP(E1051,'Tabla 2-3-4-5'!$B$10:$C$12,2,FALSE)))&gt;5,"ALTO","MEDIO"))," ")</f>
        <v xml:space="preserve"> </v>
      </c>
      <c r="G1051" s="105"/>
      <c r="H1051" s="105"/>
      <c r="I1051" s="105"/>
      <c r="J1051" s="105"/>
      <c r="K1051" s="105"/>
      <c r="L1051" s="105"/>
      <c r="M1051" s="105"/>
      <c r="N1051" s="105"/>
      <c r="O1051" s="104"/>
      <c r="P1051" s="106"/>
      <c r="Q1051" s="107"/>
    </row>
    <row r="1052" spans="1:17" ht="33" customHeight="1" thickBot="1" x14ac:dyDescent="0.35">
      <c r="A1052" s="73" t="str">
        <f>'Matriz Nº1 Identificación'!A1052</f>
        <v xml:space="preserve">Objetivo Estratégico: </v>
      </c>
      <c r="B1052" s="377">
        <f>'Matriz Nº1 Identificación'!B1052</f>
        <v>0</v>
      </c>
      <c r="C1052" s="378"/>
      <c r="D1052" s="378"/>
      <c r="E1052" s="378"/>
      <c r="F1052" s="378"/>
      <c r="G1052" s="378"/>
      <c r="H1052" s="378"/>
      <c r="I1052" s="378"/>
      <c r="J1052" s="378"/>
      <c r="K1052" s="378"/>
      <c r="L1052" s="378"/>
      <c r="M1052" s="378"/>
      <c r="N1052" s="378"/>
      <c r="O1052" s="378"/>
      <c r="P1052" s="378"/>
      <c r="Q1052" s="379"/>
    </row>
    <row r="1053" spans="1:17" ht="24.75" customHeight="1" x14ac:dyDescent="0.3">
      <c r="A1053" s="76" t="str">
        <f>'Matriz Nº1 Identificación'!A1053</f>
        <v>Objetivo táctico</v>
      </c>
      <c r="B1053" s="418" t="str">
        <f>'Matriz Nº1 Identificación'!B1053</f>
        <v xml:space="preserve">117. </v>
      </c>
      <c r="C1053" s="419"/>
      <c r="D1053" s="419"/>
      <c r="E1053" s="419"/>
      <c r="F1053" s="419"/>
      <c r="G1053" s="419"/>
      <c r="H1053" s="419"/>
      <c r="I1053" s="419"/>
      <c r="J1053" s="419"/>
      <c r="K1053" s="419"/>
      <c r="L1053" s="419"/>
      <c r="M1053" s="419"/>
      <c r="N1053" s="419"/>
      <c r="O1053" s="419"/>
      <c r="P1053" s="419"/>
      <c r="Q1053" s="420"/>
    </row>
    <row r="1054" spans="1:17" ht="27.75" customHeight="1" x14ac:dyDescent="0.3">
      <c r="A1054" s="21" t="str">
        <f>'Matriz Nº1 Identificación'!A1054</f>
        <v>117. 1</v>
      </c>
      <c r="B1054" s="21" t="str">
        <f>IF('Matriz Nº3 Evaluación'!J1054="Administrar",'Matriz Nº3 Evaluación'!B1054,"No administrar")</f>
        <v>No administrar</v>
      </c>
      <c r="C1054" s="105"/>
      <c r="D1054" s="101"/>
      <c r="E1054" s="101"/>
      <c r="F1054" s="4" t="str">
        <f>IFERROR(+IF((VLOOKUP(D1054,'Tabla 2-3-4-5'!$B$10:$C$12,2,FALSE)*(VLOOKUP(E1054,'Tabla 2-3-4-5'!$B$10:$C$12,2,FALSE)))&lt;3,"BAJO",IF((VLOOKUP(D1054,'Tabla 2-3-4-5'!$B$10:$C$12,2,FALSE)*(VLOOKUP(E1054,'Tabla 2-3-4-5'!$B$10:$C$12,2,FALSE)))&gt;5,"ALTO","MEDIO"))," ")</f>
        <v xml:space="preserve"> </v>
      </c>
      <c r="G1054" s="105"/>
      <c r="H1054" s="105"/>
      <c r="I1054" s="105"/>
      <c r="J1054" s="105"/>
      <c r="K1054" s="105"/>
      <c r="L1054" s="105"/>
      <c r="M1054" s="105"/>
      <c r="N1054" s="105"/>
      <c r="O1054" s="104"/>
      <c r="P1054" s="106"/>
      <c r="Q1054" s="107"/>
    </row>
    <row r="1055" spans="1:17" ht="31.5" customHeight="1" x14ac:dyDescent="0.3">
      <c r="A1055" s="21" t="str">
        <f>'Matriz Nº1 Identificación'!A1055</f>
        <v>117. 2</v>
      </c>
      <c r="B1055" s="21" t="str">
        <f>IF('Matriz Nº3 Evaluación'!J1055="Administrar",'Matriz Nº3 Evaluación'!B1055,"No administrar")</f>
        <v>No administrar</v>
      </c>
      <c r="C1055" s="105"/>
      <c r="D1055" s="101"/>
      <c r="E1055" s="101"/>
      <c r="F1055" s="4" t="str">
        <f>IFERROR(+IF((VLOOKUP(D1055,'Tabla 2-3-4-5'!$B$10:$C$12,2,FALSE)*(VLOOKUP(E1055,'Tabla 2-3-4-5'!$B$10:$C$12,2,FALSE)))&lt;3,"BAJO",IF((VLOOKUP(D1055,'Tabla 2-3-4-5'!$B$10:$C$12,2,FALSE)*(VLOOKUP(E1055,'Tabla 2-3-4-5'!$B$10:$C$12,2,FALSE)))&gt;5,"ALTO","MEDIO"))," ")</f>
        <v xml:space="preserve"> </v>
      </c>
      <c r="G1055" s="105"/>
      <c r="H1055" s="105"/>
      <c r="I1055" s="105"/>
      <c r="J1055" s="105"/>
      <c r="K1055" s="105"/>
      <c r="L1055" s="105"/>
      <c r="M1055" s="105"/>
      <c r="N1055" s="105"/>
      <c r="O1055" s="104"/>
      <c r="P1055" s="106"/>
      <c r="Q1055" s="107"/>
    </row>
    <row r="1056" spans="1:17" ht="29.25" customHeight="1" x14ac:dyDescent="0.3">
      <c r="A1056" s="21" t="str">
        <f>'Matriz Nº1 Identificación'!A1056</f>
        <v>117. 3</v>
      </c>
      <c r="B1056" s="21" t="str">
        <f>IF('Matriz Nº3 Evaluación'!J1056="Administrar",'Matriz Nº3 Evaluación'!B1056,"No administrar")</f>
        <v>No administrar</v>
      </c>
      <c r="C1056" s="105"/>
      <c r="D1056" s="101"/>
      <c r="E1056" s="101"/>
      <c r="F1056" s="4" t="str">
        <f>IFERROR(+IF((VLOOKUP(D1056,'Tabla 2-3-4-5'!$B$10:$C$12,2,FALSE)*(VLOOKUP(E1056,'Tabla 2-3-4-5'!$B$10:$C$12,2,FALSE)))&lt;3,"BAJO",IF((VLOOKUP(D1056,'Tabla 2-3-4-5'!$B$10:$C$12,2,FALSE)*(VLOOKUP(E1056,'Tabla 2-3-4-5'!$B$10:$C$12,2,FALSE)))&gt;5,"ALTO","MEDIO"))," ")</f>
        <v xml:space="preserve"> </v>
      </c>
      <c r="G1056" s="105"/>
      <c r="H1056" s="105"/>
      <c r="I1056" s="105"/>
      <c r="J1056" s="105"/>
      <c r="K1056" s="105"/>
      <c r="L1056" s="105"/>
      <c r="M1056" s="105"/>
      <c r="N1056" s="105"/>
      <c r="O1056" s="104"/>
      <c r="P1056" s="106"/>
      <c r="Q1056" s="107"/>
    </row>
    <row r="1057" spans="1:17" ht="35.25" customHeight="1" x14ac:dyDescent="0.3">
      <c r="A1057" s="21" t="str">
        <f>'Matriz Nº1 Identificación'!A1057</f>
        <v>117. 4</v>
      </c>
      <c r="B1057" s="21" t="str">
        <f>IF('Matriz Nº3 Evaluación'!J1057="Administrar",'Matriz Nº3 Evaluación'!B1057,"No administrar")</f>
        <v>No administrar</v>
      </c>
      <c r="C1057" s="105"/>
      <c r="D1057" s="101"/>
      <c r="E1057" s="101"/>
      <c r="F1057" s="4" t="str">
        <f>IFERROR(+IF((VLOOKUP(D1057,'Tabla 2-3-4-5'!$B$10:$C$12,2,FALSE)*(VLOOKUP(E1057,'Tabla 2-3-4-5'!$B$10:$C$12,2,FALSE)))&lt;3,"BAJO",IF((VLOOKUP(D1057,'Tabla 2-3-4-5'!$B$10:$C$12,2,FALSE)*(VLOOKUP(E1057,'Tabla 2-3-4-5'!$B$10:$C$12,2,FALSE)))&gt;5,"ALTO","MEDIO"))," ")</f>
        <v xml:space="preserve"> </v>
      </c>
      <c r="G1057" s="105"/>
      <c r="H1057" s="105"/>
      <c r="I1057" s="105"/>
      <c r="J1057" s="105"/>
      <c r="K1057" s="105"/>
      <c r="L1057" s="105"/>
      <c r="M1057" s="105"/>
      <c r="N1057" s="105"/>
      <c r="O1057" s="104"/>
      <c r="P1057" s="106"/>
      <c r="Q1057" s="107"/>
    </row>
    <row r="1058" spans="1:17" ht="35.25" customHeight="1" x14ac:dyDescent="0.3">
      <c r="A1058" s="21" t="str">
        <f>'Matriz Nº1 Identificación'!A1058</f>
        <v>117. 5</v>
      </c>
      <c r="B1058" s="21" t="str">
        <f>IF('Matriz Nº3 Evaluación'!J1058="Administrar",'Matriz Nº3 Evaluación'!B1058,"No administrar")</f>
        <v>No administrar</v>
      </c>
      <c r="C1058" s="105"/>
      <c r="D1058" s="101"/>
      <c r="E1058" s="101"/>
      <c r="F1058" s="4" t="str">
        <f>IFERROR(+IF((VLOOKUP(D1058,'Tabla 2-3-4-5'!$B$10:$C$12,2,FALSE)*(VLOOKUP(E1058,'Tabla 2-3-4-5'!$B$10:$C$12,2,FALSE)))&lt;3,"BAJO",IF((VLOOKUP(D1058,'Tabla 2-3-4-5'!$B$10:$C$12,2,FALSE)*(VLOOKUP(E1058,'Tabla 2-3-4-5'!$B$10:$C$12,2,FALSE)))&gt;5,"ALTO","MEDIO"))," ")</f>
        <v xml:space="preserve"> </v>
      </c>
      <c r="G1058" s="105"/>
      <c r="H1058" s="105"/>
      <c r="I1058" s="105"/>
      <c r="J1058" s="105"/>
      <c r="K1058" s="105"/>
      <c r="L1058" s="105"/>
      <c r="M1058" s="105"/>
      <c r="N1058" s="105"/>
      <c r="O1058" s="104"/>
      <c r="P1058" s="106"/>
      <c r="Q1058" s="107"/>
    </row>
    <row r="1059" spans="1:17" ht="35.25" customHeight="1" x14ac:dyDescent="0.3">
      <c r="A1059" s="21" t="str">
        <f>'Matriz Nº1 Identificación'!A1059</f>
        <v>117. 6</v>
      </c>
      <c r="B1059" s="21" t="str">
        <f>IF('Matriz Nº3 Evaluación'!J1059="Administrar",'Matriz Nº3 Evaluación'!B1059,"No administrar")</f>
        <v>No administrar</v>
      </c>
      <c r="C1059" s="105"/>
      <c r="D1059" s="101"/>
      <c r="E1059" s="101"/>
      <c r="F1059" s="4" t="str">
        <f>IFERROR(+IF((VLOOKUP(D1059,'Tabla 2-3-4-5'!$B$10:$C$12,2,FALSE)*(VLOOKUP(E1059,'Tabla 2-3-4-5'!$B$10:$C$12,2,FALSE)))&lt;3,"BAJO",IF((VLOOKUP(D1059,'Tabla 2-3-4-5'!$B$10:$C$12,2,FALSE)*(VLOOKUP(E1059,'Tabla 2-3-4-5'!$B$10:$C$12,2,FALSE)))&gt;5,"ALTO","MEDIO"))," ")</f>
        <v xml:space="preserve"> </v>
      </c>
      <c r="G1059" s="105"/>
      <c r="H1059" s="105"/>
      <c r="I1059" s="105"/>
      <c r="J1059" s="105"/>
      <c r="K1059" s="105"/>
      <c r="L1059" s="105"/>
      <c r="M1059" s="105"/>
      <c r="N1059" s="105"/>
      <c r="O1059" s="104"/>
      <c r="P1059" s="106"/>
      <c r="Q1059" s="107"/>
    </row>
    <row r="1060" spans="1:17" ht="35.25" customHeight="1" thickBot="1" x14ac:dyDescent="0.35">
      <c r="A1060" s="21" t="str">
        <f>'Matriz Nº1 Identificación'!A1060</f>
        <v>117. 7</v>
      </c>
      <c r="B1060" s="21" t="str">
        <f>IF('Matriz Nº3 Evaluación'!J1060="Administrar",'Matriz Nº3 Evaluación'!B1060,"No administrar")</f>
        <v>No administrar</v>
      </c>
      <c r="C1060" s="105"/>
      <c r="D1060" s="101"/>
      <c r="E1060" s="101"/>
      <c r="F1060" s="4" t="str">
        <f>IFERROR(+IF((VLOOKUP(D1060,'Tabla 2-3-4-5'!$B$10:$C$12,2,FALSE)*(VLOOKUP(E1060,'Tabla 2-3-4-5'!$B$10:$C$12,2,FALSE)))&lt;3,"BAJO",IF((VLOOKUP(D1060,'Tabla 2-3-4-5'!$B$10:$C$12,2,FALSE)*(VLOOKUP(E1060,'Tabla 2-3-4-5'!$B$10:$C$12,2,FALSE)))&gt;5,"ALTO","MEDIO"))," ")</f>
        <v xml:space="preserve"> </v>
      </c>
      <c r="G1060" s="105"/>
      <c r="H1060" s="105"/>
      <c r="I1060" s="105"/>
      <c r="J1060" s="105"/>
      <c r="K1060" s="105"/>
      <c r="L1060" s="105"/>
      <c r="M1060" s="105"/>
      <c r="N1060" s="105"/>
      <c r="O1060" s="104"/>
      <c r="P1060" s="106"/>
      <c r="Q1060" s="107"/>
    </row>
    <row r="1061" spans="1:17" ht="33" customHeight="1" thickBot="1" x14ac:dyDescent="0.35">
      <c r="A1061" s="73" t="str">
        <f>'Matriz Nº1 Identificación'!A1061</f>
        <v xml:space="preserve">Objetivo Estratégico: </v>
      </c>
      <c r="B1061" s="377">
        <f>'Matriz Nº1 Identificación'!B1061</f>
        <v>0</v>
      </c>
      <c r="C1061" s="378"/>
      <c r="D1061" s="378"/>
      <c r="E1061" s="378"/>
      <c r="F1061" s="378"/>
      <c r="G1061" s="378"/>
      <c r="H1061" s="378"/>
      <c r="I1061" s="378"/>
      <c r="J1061" s="378"/>
      <c r="K1061" s="378"/>
      <c r="L1061" s="378"/>
      <c r="M1061" s="378"/>
      <c r="N1061" s="378"/>
      <c r="O1061" s="378"/>
      <c r="P1061" s="378"/>
      <c r="Q1061" s="379"/>
    </row>
    <row r="1062" spans="1:17" ht="24.75" customHeight="1" x14ac:dyDescent="0.3">
      <c r="A1062" s="76" t="str">
        <f>'Matriz Nº1 Identificación'!A1062</f>
        <v>Objetivo táctico</v>
      </c>
      <c r="B1062" s="418" t="str">
        <f>'Matriz Nº1 Identificación'!B1062</f>
        <v xml:space="preserve">118. </v>
      </c>
      <c r="C1062" s="419"/>
      <c r="D1062" s="419"/>
      <c r="E1062" s="419"/>
      <c r="F1062" s="419"/>
      <c r="G1062" s="419"/>
      <c r="H1062" s="419"/>
      <c r="I1062" s="419"/>
      <c r="J1062" s="419"/>
      <c r="K1062" s="419"/>
      <c r="L1062" s="419"/>
      <c r="M1062" s="419"/>
      <c r="N1062" s="419"/>
      <c r="O1062" s="419"/>
      <c r="P1062" s="419"/>
      <c r="Q1062" s="420"/>
    </row>
    <row r="1063" spans="1:17" ht="27.75" customHeight="1" x14ac:dyDescent="0.3">
      <c r="A1063" s="21" t="str">
        <f>'Matriz Nº1 Identificación'!A1063</f>
        <v>118. 1</v>
      </c>
      <c r="B1063" s="21" t="str">
        <f>IF('Matriz Nº3 Evaluación'!J1063="Administrar",'Matriz Nº3 Evaluación'!B1063,"No administrar")</f>
        <v>No administrar</v>
      </c>
      <c r="C1063" s="105"/>
      <c r="D1063" s="101"/>
      <c r="E1063" s="101"/>
      <c r="F1063" s="4" t="str">
        <f>IFERROR(+IF((VLOOKUP(D1063,'Tabla 2-3-4-5'!$B$10:$C$12,2,FALSE)*(VLOOKUP(E1063,'Tabla 2-3-4-5'!$B$10:$C$12,2,FALSE)))&lt;3,"BAJO",IF((VLOOKUP(D1063,'Tabla 2-3-4-5'!$B$10:$C$12,2,FALSE)*(VLOOKUP(E1063,'Tabla 2-3-4-5'!$B$10:$C$12,2,FALSE)))&gt;5,"ALTO","MEDIO"))," ")</f>
        <v xml:space="preserve"> </v>
      </c>
      <c r="G1063" s="105"/>
      <c r="H1063" s="105"/>
      <c r="I1063" s="105"/>
      <c r="J1063" s="105"/>
      <c r="K1063" s="105"/>
      <c r="L1063" s="105"/>
      <c r="M1063" s="105"/>
      <c r="N1063" s="105"/>
      <c r="O1063" s="104"/>
      <c r="P1063" s="106"/>
      <c r="Q1063" s="107"/>
    </row>
    <row r="1064" spans="1:17" ht="31.5" customHeight="1" x14ac:dyDescent="0.3">
      <c r="A1064" s="21" t="str">
        <f>'Matriz Nº1 Identificación'!A1064</f>
        <v>118. 2</v>
      </c>
      <c r="B1064" s="21" t="str">
        <f>IF('Matriz Nº3 Evaluación'!J1064="Administrar",'Matriz Nº3 Evaluación'!B1064,"No administrar")</f>
        <v>No administrar</v>
      </c>
      <c r="C1064" s="105"/>
      <c r="D1064" s="101"/>
      <c r="E1064" s="101"/>
      <c r="F1064" s="4" t="str">
        <f>IFERROR(+IF((VLOOKUP(D1064,'Tabla 2-3-4-5'!$B$10:$C$12,2,FALSE)*(VLOOKUP(E1064,'Tabla 2-3-4-5'!$B$10:$C$12,2,FALSE)))&lt;3,"BAJO",IF((VLOOKUP(D1064,'Tabla 2-3-4-5'!$B$10:$C$12,2,FALSE)*(VLOOKUP(E1064,'Tabla 2-3-4-5'!$B$10:$C$12,2,FALSE)))&gt;5,"ALTO","MEDIO"))," ")</f>
        <v xml:space="preserve"> </v>
      </c>
      <c r="G1064" s="105"/>
      <c r="H1064" s="105"/>
      <c r="I1064" s="105"/>
      <c r="J1064" s="105"/>
      <c r="K1064" s="105"/>
      <c r="L1064" s="105"/>
      <c r="M1064" s="105"/>
      <c r="N1064" s="105"/>
      <c r="O1064" s="104"/>
      <c r="P1064" s="106"/>
      <c r="Q1064" s="107"/>
    </row>
    <row r="1065" spans="1:17" ht="29.25" customHeight="1" x14ac:dyDescent="0.3">
      <c r="A1065" s="21" t="str">
        <f>'Matriz Nº1 Identificación'!A1065</f>
        <v>118. 3</v>
      </c>
      <c r="B1065" s="21" t="str">
        <f>IF('Matriz Nº3 Evaluación'!J1065="Administrar",'Matriz Nº3 Evaluación'!B1065,"No administrar")</f>
        <v>No administrar</v>
      </c>
      <c r="C1065" s="105"/>
      <c r="D1065" s="101"/>
      <c r="E1065" s="101"/>
      <c r="F1065" s="4" t="str">
        <f>IFERROR(+IF((VLOOKUP(D1065,'Tabla 2-3-4-5'!$B$10:$C$12,2,FALSE)*(VLOOKUP(E1065,'Tabla 2-3-4-5'!$B$10:$C$12,2,FALSE)))&lt;3,"BAJO",IF((VLOOKUP(D1065,'Tabla 2-3-4-5'!$B$10:$C$12,2,FALSE)*(VLOOKUP(E1065,'Tabla 2-3-4-5'!$B$10:$C$12,2,FALSE)))&gt;5,"ALTO","MEDIO"))," ")</f>
        <v xml:space="preserve"> </v>
      </c>
      <c r="G1065" s="105"/>
      <c r="H1065" s="105"/>
      <c r="I1065" s="105"/>
      <c r="J1065" s="105"/>
      <c r="K1065" s="105"/>
      <c r="L1065" s="105"/>
      <c r="M1065" s="105"/>
      <c r="N1065" s="105"/>
      <c r="O1065" s="104"/>
      <c r="P1065" s="106"/>
      <c r="Q1065" s="107"/>
    </row>
    <row r="1066" spans="1:17" ht="35.25" customHeight="1" x14ac:dyDescent="0.3">
      <c r="A1066" s="21" t="str">
        <f>'Matriz Nº1 Identificación'!A1066</f>
        <v>118. 4</v>
      </c>
      <c r="B1066" s="21" t="str">
        <f>IF('Matriz Nº3 Evaluación'!J1066="Administrar",'Matriz Nº3 Evaluación'!B1066,"No administrar")</f>
        <v>No administrar</v>
      </c>
      <c r="C1066" s="105"/>
      <c r="D1066" s="101"/>
      <c r="E1066" s="101"/>
      <c r="F1066" s="4" t="str">
        <f>IFERROR(+IF((VLOOKUP(D1066,'Tabla 2-3-4-5'!$B$10:$C$12,2,FALSE)*(VLOOKUP(E1066,'Tabla 2-3-4-5'!$B$10:$C$12,2,FALSE)))&lt;3,"BAJO",IF((VLOOKUP(D1066,'Tabla 2-3-4-5'!$B$10:$C$12,2,FALSE)*(VLOOKUP(E1066,'Tabla 2-3-4-5'!$B$10:$C$12,2,FALSE)))&gt;5,"ALTO","MEDIO"))," ")</f>
        <v xml:space="preserve"> </v>
      </c>
      <c r="G1066" s="105"/>
      <c r="H1066" s="105"/>
      <c r="I1066" s="105"/>
      <c r="J1066" s="105"/>
      <c r="K1066" s="105"/>
      <c r="L1066" s="105"/>
      <c r="M1066" s="105"/>
      <c r="N1066" s="105"/>
      <c r="O1066" s="104"/>
      <c r="P1066" s="106"/>
      <c r="Q1066" s="107"/>
    </row>
    <row r="1067" spans="1:17" ht="35.25" customHeight="1" x14ac:dyDescent="0.3">
      <c r="A1067" s="21" t="str">
        <f>'Matriz Nº1 Identificación'!A1067</f>
        <v>118. 5</v>
      </c>
      <c r="B1067" s="21" t="str">
        <f>IF('Matriz Nº3 Evaluación'!J1067="Administrar",'Matriz Nº3 Evaluación'!B1067,"No administrar")</f>
        <v>No administrar</v>
      </c>
      <c r="C1067" s="105"/>
      <c r="D1067" s="101"/>
      <c r="E1067" s="101"/>
      <c r="F1067" s="4" t="str">
        <f>IFERROR(+IF((VLOOKUP(D1067,'Tabla 2-3-4-5'!$B$10:$C$12,2,FALSE)*(VLOOKUP(E1067,'Tabla 2-3-4-5'!$B$10:$C$12,2,FALSE)))&lt;3,"BAJO",IF((VLOOKUP(D1067,'Tabla 2-3-4-5'!$B$10:$C$12,2,FALSE)*(VLOOKUP(E1067,'Tabla 2-3-4-5'!$B$10:$C$12,2,FALSE)))&gt;5,"ALTO","MEDIO"))," ")</f>
        <v xml:space="preserve"> </v>
      </c>
      <c r="G1067" s="105"/>
      <c r="H1067" s="105"/>
      <c r="I1067" s="105"/>
      <c r="J1067" s="105"/>
      <c r="K1067" s="105"/>
      <c r="L1067" s="105"/>
      <c r="M1067" s="105"/>
      <c r="N1067" s="105"/>
      <c r="O1067" s="104"/>
      <c r="P1067" s="106"/>
      <c r="Q1067" s="107"/>
    </row>
    <row r="1068" spans="1:17" ht="35.25" customHeight="1" x14ac:dyDescent="0.3">
      <c r="A1068" s="21" t="str">
        <f>'Matriz Nº1 Identificación'!A1068</f>
        <v>118. 6</v>
      </c>
      <c r="B1068" s="21" t="str">
        <f>IF('Matriz Nº3 Evaluación'!J1068="Administrar",'Matriz Nº3 Evaluación'!B1068,"No administrar")</f>
        <v>No administrar</v>
      </c>
      <c r="C1068" s="105"/>
      <c r="D1068" s="101"/>
      <c r="E1068" s="101"/>
      <c r="F1068" s="4" t="str">
        <f>IFERROR(+IF((VLOOKUP(D1068,'Tabla 2-3-4-5'!$B$10:$C$12,2,FALSE)*(VLOOKUP(E1068,'Tabla 2-3-4-5'!$B$10:$C$12,2,FALSE)))&lt;3,"BAJO",IF((VLOOKUP(D1068,'Tabla 2-3-4-5'!$B$10:$C$12,2,FALSE)*(VLOOKUP(E1068,'Tabla 2-3-4-5'!$B$10:$C$12,2,FALSE)))&gt;5,"ALTO","MEDIO"))," ")</f>
        <v xml:space="preserve"> </v>
      </c>
      <c r="G1068" s="105"/>
      <c r="H1068" s="105"/>
      <c r="I1068" s="105"/>
      <c r="J1068" s="105"/>
      <c r="K1068" s="105"/>
      <c r="L1068" s="105"/>
      <c r="M1068" s="105"/>
      <c r="N1068" s="105"/>
      <c r="O1068" s="104"/>
      <c r="P1068" s="106"/>
      <c r="Q1068" s="107"/>
    </row>
    <row r="1069" spans="1:17" ht="35.25" customHeight="1" thickBot="1" x14ac:dyDescent="0.35">
      <c r="A1069" s="21" t="str">
        <f>'Matriz Nº1 Identificación'!A1069</f>
        <v>118. 7</v>
      </c>
      <c r="B1069" s="21" t="str">
        <f>IF('Matriz Nº3 Evaluación'!J1069="Administrar",'Matriz Nº3 Evaluación'!B1069,"No administrar")</f>
        <v>No administrar</v>
      </c>
      <c r="C1069" s="105"/>
      <c r="D1069" s="101"/>
      <c r="E1069" s="101"/>
      <c r="F1069" s="4" t="str">
        <f>IFERROR(+IF((VLOOKUP(D1069,'Tabla 2-3-4-5'!$B$10:$C$12,2,FALSE)*(VLOOKUP(E1069,'Tabla 2-3-4-5'!$B$10:$C$12,2,FALSE)))&lt;3,"BAJO",IF((VLOOKUP(D1069,'Tabla 2-3-4-5'!$B$10:$C$12,2,FALSE)*(VLOOKUP(E1069,'Tabla 2-3-4-5'!$B$10:$C$12,2,FALSE)))&gt;5,"ALTO","MEDIO"))," ")</f>
        <v xml:space="preserve"> </v>
      </c>
      <c r="G1069" s="105"/>
      <c r="H1069" s="105"/>
      <c r="I1069" s="105"/>
      <c r="J1069" s="105"/>
      <c r="K1069" s="105"/>
      <c r="L1069" s="105"/>
      <c r="M1069" s="105"/>
      <c r="N1069" s="105"/>
      <c r="O1069" s="104"/>
      <c r="P1069" s="106"/>
      <c r="Q1069" s="107"/>
    </row>
    <row r="1070" spans="1:17" ht="33" customHeight="1" thickBot="1" x14ac:dyDescent="0.35">
      <c r="A1070" s="73" t="str">
        <f>'Matriz Nº1 Identificación'!A1070</f>
        <v xml:space="preserve">Objetivo Estratégico: </v>
      </c>
      <c r="B1070" s="377">
        <f>'Matriz Nº1 Identificación'!B1070</f>
        <v>0</v>
      </c>
      <c r="C1070" s="378"/>
      <c r="D1070" s="378"/>
      <c r="E1070" s="378"/>
      <c r="F1070" s="378"/>
      <c r="G1070" s="378"/>
      <c r="H1070" s="378"/>
      <c r="I1070" s="378"/>
      <c r="J1070" s="378"/>
      <c r="K1070" s="378"/>
      <c r="L1070" s="378"/>
      <c r="M1070" s="378"/>
      <c r="N1070" s="378"/>
      <c r="O1070" s="378"/>
      <c r="P1070" s="378"/>
      <c r="Q1070" s="379"/>
    </row>
    <row r="1071" spans="1:17" ht="24.75" customHeight="1" x14ac:dyDescent="0.3">
      <c r="A1071" s="76" t="str">
        <f>'Matriz Nº1 Identificación'!A1071</f>
        <v>Objetivo táctico</v>
      </c>
      <c r="B1071" s="418" t="str">
        <f>'Matriz Nº1 Identificación'!B1071</f>
        <v xml:space="preserve">119. </v>
      </c>
      <c r="C1071" s="419"/>
      <c r="D1071" s="419"/>
      <c r="E1071" s="419"/>
      <c r="F1071" s="419"/>
      <c r="G1071" s="419"/>
      <c r="H1071" s="419"/>
      <c r="I1071" s="419"/>
      <c r="J1071" s="419"/>
      <c r="K1071" s="419"/>
      <c r="L1071" s="419"/>
      <c r="M1071" s="419"/>
      <c r="N1071" s="419"/>
      <c r="O1071" s="419"/>
      <c r="P1071" s="419"/>
      <c r="Q1071" s="420"/>
    </row>
    <row r="1072" spans="1:17" ht="27.75" customHeight="1" x14ac:dyDescent="0.3">
      <c r="A1072" s="21" t="str">
        <f>'Matriz Nº1 Identificación'!A1072</f>
        <v>119. 1</v>
      </c>
      <c r="B1072" s="21" t="str">
        <f>IF('Matriz Nº3 Evaluación'!J1072="Administrar",'Matriz Nº3 Evaluación'!B1072,"No administrar")</f>
        <v>No administrar</v>
      </c>
      <c r="C1072" s="105"/>
      <c r="D1072" s="101"/>
      <c r="E1072" s="101"/>
      <c r="F1072" s="4" t="str">
        <f>IFERROR(+IF((VLOOKUP(D1072,'Tabla 2-3-4-5'!$B$10:$C$12,2,FALSE)*(VLOOKUP(E1072,'Tabla 2-3-4-5'!$B$10:$C$12,2,FALSE)))&lt;3,"BAJO",IF((VLOOKUP(D1072,'Tabla 2-3-4-5'!$B$10:$C$12,2,FALSE)*(VLOOKUP(E1072,'Tabla 2-3-4-5'!$B$10:$C$12,2,FALSE)))&gt;5,"ALTO","MEDIO"))," ")</f>
        <v xml:space="preserve"> </v>
      </c>
      <c r="G1072" s="105"/>
      <c r="H1072" s="105"/>
      <c r="I1072" s="105"/>
      <c r="J1072" s="105"/>
      <c r="K1072" s="105"/>
      <c r="L1072" s="105"/>
      <c r="M1072" s="105"/>
      <c r="N1072" s="105"/>
      <c r="O1072" s="104"/>
      <c r="P1072" s="106"/>
      <c r="Q1072" s="107"/>
    </row>
    <row r="1073" spans="1:17" ht="31.5" customHeight="1" x14ac:dyDescent="0.3">
      <c r="A1073" s="21" t="str">
        <f>'Matriz Nº1 Identificación'!A1073</f>
        <v>119. 2</v>
      </c>
      <c r="B1073" s="21" t="str">
        <f>IF('Matriz Nº3 Evaluación'!J1073="Administrar",'Matriz Nº3 Evaluación'!B1073,"No administrar")</f>
        <v>No administrar</v>
      </c>
      <c r="C1073" s="105"/>
      <c r="D1073" s="101"/>
      <c r="E1073" s="101"/>
      <c r="F1073" s="4" t="str">
        <f>IFERROR(+IF((VLOOKUP(D1073,'Tabla 2-3-4-5'!$B$10:$C$12,2,FALSE)*(VLOOKUP(E1073,'Tabla 2-3-4-5'!$B$10:$C$12,2,FALSE)))&lt;3,"BAJO",IF((VLOOKUP(D1073,'Tabla 2-3-4-5'!$B$10:$C$12,2,FALSE)*(VLOOKUP(E1073,'Tabla 2-3-4-5'!$B$10:$C$12,2,FALSE)))&gt;5,"ALTO","MEDIO"))," ")</f>
        <v xml:space="preserve"> </v>
      </c>
      <c r="G1073" s="105"/>
      <c r="H1073" s="105"/>
      <c r="I1073" s="105"/>
      <c r="J1073" s="105"/>
      <c r="K1073" s="105"/>
      <c r="L1073" s="105"/>
      <c r="M1073" s="105"/>
      <c r="N1073" s="105"/>
      <c r="O1073" s="104"/>
      <c r="P1073" s="106"/>
      <c r="Q1073" s="107"/>
    </row>
    <row r="1074" spans="1:17" ht="29.25" customHeight="1" x14ac:dyDescent="0.3">
      <c r="A1074" s="21" t="str">
        <f>'Matriz Nº1 Identificación'!A1074</f>
        <v>119. 3</v>
      </c>
      <c r="B1074" s="21" t="str">
        <f>IF('Matriz Nº3 Evaluación'!J1074="Administrar",'Matriz Nº3 Evaluación'!B1074,"No administrar")</f>
        <v>No administrar</v>
      </c>
      <c r="C1074" s="105"/>
      <c r="D1074" s="101"/>
      <c r="E1074" s="101"/>
      <c r="F1074" s="4" t="str">
        <f>IFERROR(+IF((VLOOKUP(D1074,'Tabla 2-3-4-5'!$B$10:$C$12,2,FALSE)*(VLOOKUP(E1074,'Tabla 2-3-4-5'!$B$10:$C$12,2,FALSE)))&lt;3,"BAJO",IF((VLOOKUP(D1074,'Tabla 2-3-4-5'!$B$10:$C$12,2,FALSE)*(VLOOKUP(E1074,'Tabla 2-3-4-5'!$B$10:$C$12,2,FALSE)))&gt;5,"ALTO","MEDIO"))," ")</f>
        <v xml:space="preserve"> </v>
      </c>
      <c r="G1074" s="105"/>
      <c r="H1074" s="105"/>
      <c r="I1074" s="105"/>
      <c r="J1074" s="105"/>
      <c r="K1074" s="105"/>
      <c r="L1074" s="105"/>
      <c r="M1074" s="105"/>
      <c r="N1074" s="105"/>
      <c r="O1074" s="104"/>
      <c r="P1074" s="106"/>
      <c r="Q1074" s="107"/>
    </row>
    <row r="1075" spans="1:17" ht="35.25" customHeight="1" x14ac:dyDescent="0.3">
      <c r="A1075" s="21" t="str">
        <f>'Matriz Nº1 Identificación'!A1075</f>
        <v>119. 4</v>
      </c>
      <c r="B1075" s="21" t="str">
        <f>IF('Matriz Nº3 Evaluación'!J1075="Administrar",'Matriz Nº3 Evaluación'!B1075,"No administrar")</f>
        <v>No administrar</v>
      </c>
      <c r="C1075" s="105"/>
      <c r="D1075" s="101"/>
      <c r="E1075" s="101"/>
      <c r="F1075" s="4" t="str">
        <f>IFERROR(+IF((VLOOKUP(D1075,'Tabla 2-3-4-5'!$B$10:$C$12,2,FALSE)*(VLOOKUP(E1075,'Tabla 2-3-4-5'!$B$10:$C$12,2,FALSE)))&lt;3,"BAJO",IF((VLOOKUP(D1075,'Tabla 2-3-4-5'!$B$10:$C$12,2,FALSE)*(VLOOKUP(E1075,'Tabla 2-3-4-5'!$B$10:$C$12,2,FALSE)))&gt;5,"ALTO","MEDIO"))," ")</f>
        <v xml:space="preserve"> </v>
      </c>
      <c r="G1075" s="105"/>
      <c r="H1075" s="105"/>
      <c r="I1075" s="105"/>
      <c r="J1075" s="105"/>
      <c r="K1075" s="105"/>
      <c r="L1075" s="105"/>
      <c r="M1075" s="105"/>
      <c r="N1075" s="105"/>
      <c r="O1075" s="104"/>
      <c r="P1075" s="106"/>
      <c r="Q1075" s="107"/>
    </row>
    <row r="1076" spans="1:17" ht="35.25" customHeight="1" x14ac:dyDescent="0.3">
      <c r="A1076" s="21" t="str">
        <f>'Matriz Nº1 Identificación'!A1076</f>
        <v>119. 5</v>
      </c>
      <c r="B1076" s="21" t="str">
        <f>IF('Matriz Nº3 Evaluación'!J1076="Administrar",'Matriz Nº3 Evaluación'!B1076,"No administrar")</f>
        <v>No administrar</v>
      </c>
      <c r="C1076" s="105"/>
      <c r="D1076" s="101"/>
      <c r="E1076" s="101"/>
      <c r="F1076" s="4" t="str">
        <f>IFERROR(+IF((VLOOKUP(D1076,'Tabla 2-3-4-5'!$B$10:$C$12,2,FALSE)*(VLOOKUP(E1076,'Tabla 2-3-4-5'!$B$10:$C$12,2,FALSE)))&lt;3,"BAJO",IF((VLOOKUP(D1076,'Tabla 2-3-4-5'!$B$10:$C$12,2,FALSE)*(VLOOKUP(E1076,'Tabla 2-3-4-5'!$B$10:$C$12,2,FALSE)))&gt;5,"ALTO","MEDIO"))," ")</f>
        <v xml:space="preserve"> </v>
      </c>
      <c r="G1076" s="105"/>
      <c r="H1076" s="105"/>
      <c r="I1076" s="105"/>
      <c r="J1076" s="105"/>
      <c r="K1076" s="105"/>
      <c r="L1076" s="105"/>
      <c r="M1076" s="105"/>
      <c r="N1076" s="105"/>
      <c r="O1076" s="104"/>
      <c r="P1076" s="106"/>
      <c r="Q1076" s="107"/>
    </row>
    <row r="1077" spans="1:17" ht="35.25" customHeight="1" x14ac:dyDescent="0.3">
      <c r="A1077" s="21" t="str">
        <f>'Matriz Nº1 Identificación'!A1077</f>
        <v>119. 6</v>
      </c>
      <c r="B1077" s="21" t="str">
        <f>IF('Matriz Nº3 Evaluación'!J1077="Administrar",'Matriz Nº3 Evaluación'!B1077,"No administrar")</f>
        <v>No administrar</v>
      </c>
      <c r="C1077" s="105"/>
      <c r="D1077" s="101"/>
      <c r="E1077" s="101"/>
      <c r="F1077" s="4" t="str">
        <f>IFERROR(+IF((VLOOKUP(D1077,'Tabla 2-3-4-5'!$B$10:$C$12,2,FALSE)*(VLOOKUP(E1077,'Tabla 2-3-4-5'!$B$10:$C$12,2,FALSE)))&lt;3,"BAJO",IF((VLOOKUP(D1077,'Tabla 2-3-4-5'!$B$10:$C$12,2,FALSE)*(VLOOKUP(E1077,'Tabla 2-3-4-5'!$B$10:$C$12,2,FALSE)))&gt;5,"ALTO","MEDIO"))," ")</f>
        <v xml:space="preserve"> </v>
      </c>
      <c r="G1077" s="105"/>
      <c r="H1077" s="105"/>
      <c r="I1077" s="105"/>
      <c r="J1077" s="105"/>
      <c r="K1077" s="105"/>
      <c r="L1077" s="105"/>
      <c r="M1077" s="105"/>
      <c r="N1077" s="105"/>
      <c r="O1077" s="104"/>
      <c r="P1077" s="106"/>
      <c r="Q1077" s="107"/>
    </row>
    <row r="1078" spans="1:17" ht="35.25" customHeight="1" thickBot="1" x14ac:dyDescent="0.35">
      <c r="A1078" s="21" t="str">
        <f>'Matriz Nº1 Identificación'!A1078</f>
        <v>119. 7</v>
      </c>
      <c r="B1078" s="21" t="str">
        <f>IF('Matriz Nº3 Evaluación'!J1078="Administrar",'Matriz Nº3 Evaluación'!B1078,"No administrar")</f>
        <v>No administrar</v>
      </c>
      <c r="C1078" s="105"/>
      <c r="D1078" s="101"/>
      <c r="E1078" s="101"/>
      <c r="F1078" s="4" t="str">
        <f>IFERROR(+IF((VLOOKUP(D1078,'Tabla 2-3-4-5'!$B$10:$C$12,2,FALSE)*(VLOOKUP(E1078,'Tabla 2-3-4-5'!$B$10:$C$12,2,FALSE)))&lt;3,"BAJO",IF((VLOOKUP(D1078,'Tabla 2-3-4-5'!$B$10:$C$12,2,FALSE)*(VLOOKUP(E1078,'Tabla 2-3-4-5'!$B$10:$C$12,2,FALSE)))&gt;5,"ALTO","MEDIO"))," ")</f>
        <v xml:space="preserve"> </v>
      </c>
      <c r="G1078" s="105"/>
      <c r="H1078" s="105"/>
      <c r="I1078" s="105"/>
      <c r="J1078" s="105"/>
      <c r="K1078" s="105"/>
      <c r="L1078" s="105"/>
      <c r="M1078" s="105"/>
      <c r="N1078" s="105"/>
      <c r="O1078" s="104"/>
      <c r="P1078" s="106"/>
      <c r="Q1078" s="107"/>
    </row>
    <row r="1079" spans="1:17" ht="33" customHeight="1" thickBot="1" x14ac:dyDescent="0.35">
      <c r="A1079" s="73" t="str">
        <f>'Matriz Nº1 Identificación'!A1079</f>
        <v xml:space="preserve">Objetivo Estratégico: </v>
      </c>
      <c r="B1079" s="377">
        <f>'Matriz Nº1 Identificación'!B1079</f>
        <v>0</v>
      </c>
      <c r="C1079" s="378"/>
      <c r="D1079" s="378"/>
      <c r="E1079" s="378"/>
      <c r="F1079" s="378"/>
      <c r="G1079" s="378"/>
      <c r="H1079" s="378"/>
      <c r="I1079" s="378"/>
      <c r="J1079" s="378"/>
      <c r="K1079" s="378"/>
      <c r="L1079" s="378"/>
      <c r="M1079" s="378"/>
      <c r="N1079" s="378"/>
      <c r="O1079" s="378"/>
      <c r="P1079" s="378"/>
      <c r="Q1079" s="379"/>
    </row>
    <row r="1080" spans="1:17" ht="24.75" customHeight="1" x14ac:dyDescent="0.3">
      <c r="A1080" s="76" t="str">
        <f>'Matriz Nº1 Identificación'!A1080</f>
        <v>Objetivo táctico</v>
      </c>
      <c r="B1080" s="418" t="str">
        <f>'Matriz Nº1 Identificación'!B1080</f>
        <v xml:space="preserve">120. </v>
      </c>
      <c r="C1080" s="419"/>
      <c r="D1080" s="419"/>
      <c r="E1080" s="419"/>
      <c r="F1080" s="419"/>
      <c r="G1080" s="419"/>
      <c r="H1080" s="419"/>
      <c r="I1080" s="419"/>
      <c r="J1080" s="419"/>
      <c r="K1080" s="419"/>
      <c r="L1080" s="419"/>
      <c r="M1080" s="419"/>
      <c r="N1080" s="419"/>
      <c r="O1080" s="419"/>
      <c r="P1080" s="419"/>
      <c r="Q1080" s="420"/>
    </row>
    <row r="1081" spans="1:17" ht="27.75" customHeight="1" x14ac:dyDescent="0.3">
      <c r="A1081" s="21" t="str">
        <f>'Matriz Nº1 Identificación'!A1081</f>
        <v>120. 1</v>
      </c>
      <c r="B1081" s="21" t="str">
        <f>IF('Matriz Nº3 Evaluación'!J1081="Administrar",'Matriz Nº3 Evaluación'!B1081,"No administrar")</f>
        <v>No administrar</v>
      </c>
      <c r="C1081" s="105"/>
      <c r="D1081" s="101"/>
      <c r="E1081" s="101"/>
      <c r="F1081" s="4" t="str">
        <f>IFERROR(+IF((VLOOKUP(D1081,'Tabla 2-3-4-5'!$B$10:$C$12,2,FALSE)*(VLOOKUP(E1081,'Tabla 2-3-4-5'!$B$10:$C$12,2,FALSE)))&lt;3,"BAJO",IF((VLOOKUP(D1081,'Tabla 2-3-4-5'!$B$10:$C$12,2,FALSE)*(VLOOKUP(E1081,'Tabla 2-3-4-5'!$B$10:$C$12,2,FALSE)))&gt;5,"ALTO","MEDIO"))," ")</f>
        <v xml:space="preserve"> </v>
      </c>
      <c r="G1081" s="105"/>
      <c r="H1081" s="105"/>
      <c r="I1081" s="105"/>
      <c r="J1081" s="105"/>
      <c r="K1081" s="105"/>
      <c r="L1081" s="105"/>
      <c r="M1081" s="105"/>
      <c r="N1081" s="105"/>
      <c r="O1081" s="104"/>
      <c r="P1081" s="106"/>
      <c r="Q1081" s="107"/>
    </row>
    <row r="1082" spans="1:17" ht="31.5" customHeight="1" x14ac:dyDescent="0.3">
      <c r="A1082" s="21" t="str">
        <f>'Matriz Nº1 Identificación'!A1082</f>
        <v>120. 2</v>
      </c>
      <c r="B1082" s="21" t="str">
        <f>IF('Matriz Nº3 Evaluación'!J1082="Administrar",'Matriz Nº3 Evaluación'!B1082,"No administrar")</f>
        <v>No administrar</v>
      </c>
      <c r="C1082" s="105"/>
      <c r="D1082" s="101"/>
      <c r="E1082" s="101"/>
      <c r="F1082" s="4" t="str">
        <f>IFERROR(+IF((VLOOKUP(D1082,'Tabla 2-3-4-5'!$B$10:$C$12,2,FALSE)*(VLOOKUP(E1082,'Tabla 2-3-4-5'!$B$10:$C$12,2,FALSE)))&lt;3,"BAJO",IF((VLOOKUP(D1082,'Tabla 2-3-4-5'!$B$10:$C$12,2,FALSE)*(VLOOKUP(E1082,'Tabla 2-3-4-5'!$B$10:$C$12,2,FALSE)))&gt;5,"ALTO","MEDIO"))," ")</f>
        <v xml:space="preserve"> </v>
      </c>
      <c r="G1082" s="105"/>
      <c r="H1082" s="105"/>
      <c r="I1082" s="105"/>
      <c r="J1082" s="105"/>
      <c r="K1082" s="105"/>
      <c r="L1082" s="105"/>
      <c r="M1082" s="105"/>
      <c r="N1082" s="105"/>
      <c r="O1082" s="104"/>
      <c r="P1082" s="106"/>
      <c r="Q1082" s="107"/>
    </row>
    <row r="1083" spans="1:17" ht="29.25" customHeight="1" x14ac:dyDescent="0.3">
      <c r="A1083" s="21" t="str">
        <f>'Matriz Nº1 Identificación'!A1083</f>
        <v>120. 3</v>
      </c>
      <c r="B1083" s="21" t="str">
        <f>IF('Matriz Nº3 Evaluación'!J1083="Administrar",'Matriz Nº3 Evaluación'!B1083,"No administrar")</f>
        <v>No administrar</v>
      </c>
      <c r="C1083" s="105"/>
      <c r="D1083" s="101"/>
      <c r="E1083" s="101"/>
      <c r="F1083" s="4" t="str">
        <f>IFERROR(+IF((VLOOKUP(D1083,'Tabla 2-3-4-5'!$B$10:$C$12,2,FALSE)*(VLOOKUP(E1083,'Tabla 2-3-4-5'!$B$10:$C$12,2,FALSE)))&lt;3,"BAJO",IF((VLOOKUP(D1083,'Tabla 2-3-4-5'!$B$10:$C$12,2,FALSE)*(VLOOKUP(E1083,'Tabla 2-3-4-5'!$B$10:$C$12,2,FALSE)))&gt;5,"ALTO","MEDIO"))," ")</f>
        <v xml:space="preserve"> </v>
      </c>
      <c r="G1083" s="105"/>
      <c r="H1083" s="105"/>
      <c r="I1083" s="105"/>
      <c r="J1083" s="105"/>
      <c r="K1083" s="105"/>
      <c r="L1083" s="105"/>
      <c r="M1083" s="105"/>
      <c r="N1083" s="105"/>
      <c r="O1083" s="104"/>
      <c r="P1083" s="106"/>
      <c r="Q1083" s="107"/>
    </row>
    <row r="1084" spans="1:17" ht="35.25" customHeight="1" x14ac:dyDescent="0.3">
      <c r="A1084" s="21" t="str">
        <f>'Matriz Nº1 Identificación'!A1084</f>
        <v>120. 4</v>
      </c>
      <c r="B1084" s="21" t="str">
        <f>IF('Matriz Nº3 Evaluación'!J1084="Administrar",'Matriz Nº3 Evaluación'!B1084,"No administrar")</f>
        <v>No administrar</v>
      </c>
      <c r="C1084" s="105"/>
      <c r="D1084" s="101"/>
      <c r="E1084" s="101"/>
      <c r="F1084" s="4" t="str">
        <f>IFERROR(+IF((VLOOKUP(D1084,'Tabla 2-3-4-5'!$B$10:$C$12,2,FALSE)*(VLOOKUP(E1084,'Tabla 2-3-4-5'!$B$10:$C$12,2,FALSE)))&lt;3,"BAJO",IF((VLOOKUP(D1084,'Tabla 2-3-4-5'!$B$10:$C$12,2,FALSE)*(VLOOKUP(E1084,'Tabla 2-3-4-5'!$B$10:$C$12,2,FALSE)))&gt;5,"ALTO","MEDIO"))," ")</f>
        <v xml:space="preserve"> </v>
      </c>
      <c r="G1084" s="105"/>
      <c r="H1084" s="105"/>
      <c r="I1084" s="105"/>
      <c r="J1084" s="105"/>
      <c r="K1084" s="105"/>
      <c r="L1084" s="105"/>
      <c r="M1084" s="105"/>
      <c r="N1084" s="105"/>
      <c r="O1084" s="104"/>
      <c r="P1084" s="106"/>
      <c r="Q1084" s="107"/>
    </row>
    <row r="1085" spans="1:17" ht="35.25" customHeight="1" x14ac:dyDescent="0.3">
      <c r="A1085" s="21" t="str">
        <f>'Matriz Nº1 Identificación'!A1085</f>
        <v>120. 5</v>
      </c>
      <c r="B1085" s="21" t="str">
        <f>IF('Matriz Nº3 Evaluación'!J1085="Administrar",'Matriz Nº3 Evaluación'!B1085,"No administrar")</f>
        <v>No administrar</v>
      </c>
      <c r="C1085" s="105"/>
      <c r="D1085" s="101"/>
      <c r="E1085" s="101"/>
      <c r="F1085" s="4" t="str">
        <f>IFERROR(+IF((VLOOKUP(D1085,'Tabla 2-3-4-5'!$B$10:$C$12,2,FALSE)*(VLOOKUP(E1085,'Tabla 2-3-4-5'!$B$10:$C$12,2,FALSE)))&lt;3,"BAJO",IF((VLOOKUP(D1085,'Tabla 2-3-4-5'!$B$10:$C$12,2,FALSE)*(VLOOKUP(E1085,'Tabla 2-3-4-5'!$B$10:$C$12,2,FALSE)))&gt;5,"ALTO","MEDIO"))," ")</f>
        <v xml:space="preserve"> </v>
      </c>
      <c r="G1085" s="105"/>
      <c r="H1085" s="105"/>
      <c r="I1085" s="105"/>
      <c r="J1085" s="105"/>
      <c r="K1085" s="105"/>
      <c r="L1085" s="105"/>
      <c r="M1085" s="105"/>
      <c r="N1085" s="105"/>
      <c r="O1085" s="104"/>
      <c r="P1085" s="106"/>
      <c r="Q1085" s="107"/>
    </row>
    <row r="1086" spans="1:17" ht="35.25" customHeight="1" x14ac:dyDescent="0.3">
      <c r="A1086" s="21" t="str">
        <f>'Matriz Nº1 Identificación'!A1086</f>
        <v>120. 6</v>
      </c>
      <c r="B1086" s="21" t="str">
        <f>IF('Matriz Nº3 Evaluación'!J1086="Administrar",'Matriz Nº3 Evaluación'!B1086,"No administrar")</f>
        <v>No administrar</v>
      </c>
      <c r="C1086" s="105"/>
      <c r="D1086" s="101"/>
      <c r="E1086" s="101"/>
      <c r="F1086" s="4" t="str">
        <f>IFERROR(+IF((VLOOKUP(D1086,'Tabla 2-3-4-5'!$B$10:$C$12,2,FALSE)*(VLOOKUP(E1086,'Tabla 2-3-4-5'!$B$10:$C$12,2,FALSE)))&lt;3,"BAJO",IF((VLOOKUP(D1086,'Tabla 2-3-4-5'!$B$10:$C$12,2,FALSE)*(VLOOKUP(E1086,'Tabla 2-3-4-5'!$B$10:$C$12,2,FALSE)))&gt;5,"ALTO","MEDIO"))," ")</f>
        <v xml:space="preserve"> </v>
      </c>
      <c r="G1086" s="105"/>
      <c r="H1086" s="105"/>
      <c r="I1086" s="105"/>
      <c r="J1086" s="105"/>
      <c r="K1086" s="105"/>
      <c r="L1086" s="105"/>
      <c r="M1086" s="105"/>
      <c r="N1086" s="105"/>
      <c r="O1086" s="104"/>
      <c r="P1086" s="106"/>
      <c r="Q1086" s="107"/>
    </row>
    <row r="1087" spans="1:17" ht="35.25" customHeight="1" x14ac:dyDescent="0.3">
      <c r="A1087" s="21" t="str">
        <f>'Matriz Nº1 Identificación'!A1087</f>
        <v>120. 7</v>
      </c>
      <c r="B1087" s="21" t="str">
        <f>IF('Matriz Nº3 Evaluación'!J1087="Administrar",'Matriz Nº3 Evaluación'!B1087,"No administrar")</f>
        <v>No administrar</v>
      </c>
      <c r="C1087" s="105"/>
      <c r="D1087" s="101"/>
      <c r="E1087" s="101"/>
      <c r="F1087" s="4" t="str">
        <f>IFERROR(+IF((VLOOKUP(D1087,'Tabla 2-3-4-5'!$B$10:$C$12,2,FALSE)*(VLOOKUP(E1087,'Tabla 2-3-4-5'!$B$10:$C$12,2,FALSE)))&lt;3,"BAJO",IF((VLOOKUP(D1087,'Tabla 2-3-4-5'!$B$10:$C$12,2,FALSE)*(VLOOKUP(E1087,'Tabla 2-3-4-5'!$B$10:$C$12,2,FALSE)))&gt;5,"ALTO","MEDIO"))," ")</f>
        <v xml:space="preserve"> </v>
      </c>
      <c r="G1087" s="105"/>
      <c r="H1087" s="105"/>
      <c r="I1087" s="105"/>
      <c r="J1087" s="105"/>
      <c r="K1087" s="105"/>
      <c r="L1087" s="105"/>
      <c r="M1087" s="105"/>
      <c r="N1087" s="105"/>
      <c r="O1087" s="104"/>
      <c r="P1087" s="106"/>
      <c r="Q1087" s="107"/>
    </row>
    <row r="1088" spans="1:17" ht="15.75" customHeight="1" x14ac:dyDescent="0.3">
      <c r="A1088" s="90"/>
      <c r="B1088" s="90"/>
      <c r="C1088" s="90"/>
      <c r="D1088" s="90"/>
      <c r="E1088" s="90"/>
      <c r="F1088" s="90"/>
      <c r="G1088" s="90"/>
      <c r="H1088" s="90"/>
      <c r="I1088" s="90"/>
      <c r="J1088" s="90"/>
      <c r="K1088" s="90"/>
      <c r="L1088" s="90"/>
      <c r="M1088" s="90"/>
      <c r="N1088" s="90"/>
      <c r="O1088" s="90"/>
      <c r="P1088" s="90"/>
      <c r="Q1088" s="90"/>
    </row>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row r="2026" ht="15.75" customHeight="1" x14ac:dyDescent="0.3"/>
    <row r="2027" ht="15.75" customHeight="1" x14ac:dyDescent="0.3"/>
    <row r="2028" ht="15.75" customHeight="1" x14ac:dyDescent="0.3"/>
    <row r="2029" ht="15.75" customHeight="1" x14ac:dyDescent="0.3"/>
    <row r="2030" ht="15.75" customHeight="1" x14ac:dyDescent="0.3"/>
    <row r="2031" ht="15.75" customHeight="1" x14ac:dyDescent="0.3"/>
    <row r="2032" ht="15.75" customHeight="1" x14ac:dyDescent="0.3"/>
    <row r="2033" ht="15.75" customHeight="1" x14ac:dyDescent="0.3"/>
    <row r="2034" ht="15.75" customHeight="1" x14ac:dyDescent="0.3"/>
    <row r="2035" ht="15.75" customHeight="1" x14ac:dyDescent="0.3"/>
  </sheetData>
  <mergeCells count="256">
    <mergeCell ref="A1:Q1"/>
    <mergeCell ref="A2:Q2"/>
    <mergeCell ref="A3:Q3"/>
    <mergeCell ref="A4:Q4"/>
    <mergeCell ref="A5:Q5"/>
    <mergeCell ref="Q6:Q7"/>
    <mergeCell ref="H6:H7"/>
    <mergeCell ref="I6:I7"/>
    <mergeCell ref="B9:Q9"/>
    <mergeCell ref="B8:Q8"/>
    <mergeCell ref="K6:M6"/>
    <mergeCell ref="N6:O6"/>
    <mergeCell ref="P6:P7"/>
    <mergeCell ref="B27:Q27"/>
    <mergeCell ref="B17:Q17"/>
    <mergeCell ref="B26:Q26"/>
    <mergeCell ref="B35:Q35"/>
    <mergeCell ref="A6:A7"/>
    <mergeCell ref="B6:B7"/>
    <mergeCell ref="C6:F6"/>
    <mergeCell ref="G6:G7"/>
    <mergeCell ref="J6:J7"/>
    <mergeCell ref="B18:Q18"/>
    <mergeCell ref="B62:Q62"/>
    <mergeCell ref="B63:Q63"/>
    <mergeCell ref="B71:Q71"/>
    <mergeCell ref="B72:Q72"/>
    <mergeCell ref="B80:Q80"/>
    <mergeCell ref="B36:Q36"/>
    <mergeCell ref="B44:Q44"/>
    <mergeCell ref="B45:Q45"/>
    <mergeCell ref="B53:Q53"/>
    <mergeCell ref="B54:Q54"/>
    <mergeCell ref="B107:Q107"/>
    <mergeCell ref="B108:Q108"/>
    <mergeCell ref="B116:Q116"/>
    <mergeCell ref="B117:Q117"/>
    <mergeCell ref="B125:Q125"/>
    <mergeCell ref="B81:Q81"/>
    <mergeCell ref="B89:Q89"/>
    <mergeCell ref="B90:Q90"/>
    <mergeCell ref="B98:Q98"/>
    <mergeCell ref="B99:Q99"/>
    <mergeCell ref="B152:Q152"/>
    <mergeCell ref="B153:Q153"/>
    <mergeCell ref="B161:Q161"/>
    <mergeCell ref="B162:Q162"/>
    <mergeCell ref="B170:Q170"/>
    <mergeCell ref="B126:Q126"/>
    <mergeCell ref="B134:Q134"/>
    <mergeCell ref="B135:Q135"/>
    <mergeCell ref="B143:Q143"/>
    <mergeCell ref="B144:Q144"/>
    <mergeCell ref="B197:Q197"/>
    <mergeCell ref="B198:Q198"/>
    <mergeCell ref="B206:Q206"/>
    <mergeCell ref="B207:Q207"/>
    <mergeCell ref="B215:Q215"/>
    <mergeCell ref="B171:Q171"/>
    <mergeCell ref="B179:Q179"/>
    <mergeCell ref="B180:Q180"/>
    <mergeCell ref="B188:Q188"/>
    <mergeCell ref="B189:Q189"/>
    <mergeCell ref="B242:Q242"/>
    <mergeCell ref="B243:Q243"/>
    <mergeCell ref="B251:Q251"/>
    <mergeCell ref="B252:Q252"/>
    <mergeCell ref="B260:Q260"/>
    <mergeCell ref="B216:Q216"/>
    <mergeCell ref="B224:Q224"/>
    <mergeCell ref="B225:Q225"/>
    <mergeCell ref="B233:Q233"/>
    <mergeCell ref="B234:Q234"/>
    <mergeCell ref="B287:Q287"/>
    <mergeCell ref="B288:Q288"/>
    <mergeCell ref="B296:Q296"/>
    <mergeCell ref="B297:Q297"/>
    <mergeCell ref="B305:Q305"/>
    <mergeCell ref="B261:Q261"/>
    <mergeCell ref="B269:Q269"/>
    <mergeCell ref="B270:Q270"/>
    <mergeCell ref="B278:Q278"/>
    <mergeCell ref="B279:Q279"/>
    <mergeCell ref="B332:Q332"/>
    <mergeCell ref="B333:Q333"/>
    <mergeCell ref="B341:Q341"/>
    <mergeCell ref="B342:Q342"/>
    <mergeCell ref="B350:Q350"/>
    <mergeCell ref="B306:Q306"/>
    <mergeCell ref="B314:Q314"/>
    <mergeCell ref="B315:Q315"/>
    <mergeCell ref="B323:Q323"/>
    <mergeCell ref="B324:Q324"/>
    <mergeCell ref="B377:Q377"/>
    <mergeCell ref="B378:Q378"/>
    <mergeCell ref="B386:Q386"/>
    <mergeCell ref="B387:Q387"/>
    <mergeCell ref="B395:Q395"/>
    <mergeCell ref="B351:Q351"/>
    <mergeCell ref="B359:Q359"/>
    <mergeCell ref="B360:Q360"/>
    <mergeCell ref="B368:Q368"/>
    <mergeCell ref="B369:Q369"/>
    <mergeCell ref="B422:Q422"/>
    <mergeCell ref="B423:Q423"/>
    <mergeCell ref="B431:Q431"/>
    <mergeCell ref="B432:Q432"/>
    <mergeCell ref="B440:Q440"/>
    <mergeCell ref="B396:Q396"/>
    <mergeCell ref="B404:Q404"/>
    <mergeCell ref="B405:Q405"/>
    <mergeCell ref="B413:Q413"/>
    <mergeCell ref="B414:Q414"/>
    <mergeCell ref="B467:Q467"/>
    <mergeCell ref="B468:Q468"/>
    <mergeCell ref="B476:Q476"/>
    <mergeCell ref="B477:Q477"/>
    <mergeCell ref="B485:Q485"/>
    <mergeCell ref="B441:Q441"/>
    <mergeCell ref="B449:Q449"/>
    <mergeCell ref="B450:Q450"/>
    <mergeCell ref="B458:Q458"/>
    <mergeCell ref="B459:Q459"/>
    <mergeCell ref="B512:Q512"/>
    <mergeCell ref="B513:Q513"/>
    <mergeCell ref="B521:Q521"/>
    <mergeCell ref="B522:Q522"/>
    <mergeCell ref="B530:Q530"/>
    <mergeCell ref="B486:Q486"/>
    <mergeCell ref="B494:Q494"/>
    <mergeCell ref="B495:Q495"/>
    <mergeCell ref="B503:Q503"/>
    <mergeCell ref="B504:Q504"/>
    <mergeCell ref="B557:Q557"/>
    <mergeCell ref="B558:Q558"/>
    <mergeCell ref="B566:Q566"/>
    <mergeCell ref="B567:Q567"/>
    <mergeCell ref="B575:Q575"/>
    <mergeCell ref="B531:Q531"/>
    <mergeCell ref="B539:Q539"/>
    <mergeCell ref="B540:Q540"/>
    <mergeCell ref="B548:Q548"/>
    <mergeCell ref="B549:Q549"/>
    <mergeCell ref="B602:Q602"/>
    <mergeCell ref="B603:Q603"/>
    <mergeCell ref="B611:Q611"/>
    <mergeCell ref="B612:Q612"/>
    <mergeCell ref="B620:Q620"/>
    <mergeCell ref="B576:Q576"/>
    <mergeCell ref="B584:Q584"/>
    <mergeCell ref="B585:Q585"/>
    <mergeCell ref="B593:Q593"/>
    <mergeCell ref="B594:Q594"/>
    <mergeCell ref="B647:Q647"/>
    <mergeCell ref="B648:Q648"/>
    <mergeCell ref="B656:Q656"/>
    <mergeCell ref="B657:Q657"/>
    <mergeCell ref="B665:Q665"/>
    <mergeCell ref="B621:Q621"/>
    <mergeCell ref="B629:Q629"/>
    <mergeCell ref="B630:Q630"/>
    <mergeCell ref="B638:Q638"/>
    <mergeCell ref="B639:Q639"/>
    <mergeCell ref="B692:Q692"/>
    <mergeCell ref="B693:Q693"/>
    <mergeCell ref="B701:Q701"/>
    <mergeCell ref="B702:Q702"/>
    <mergeCell ref="B710:Q710"/>
    <mergeCell ref="B666:Q666"/>
    <mergeCell ref="B674:Q674"/>
    <mergeCell ref="B675:Q675"/>
    <mergeCell ref="B683:Q683"/>
    <mergeCell ref="B684:Q684"/>
    <mergeCell ref="B737:Q737"/>
    <mergeCell ref="B738:Q738"/>
    <mergeCell ref="B746:Q746"/>
    <mergeCell ref="B747:Q747"/>
    <mergeCell ref="B755:Q755"/>
    <mergeCell ref="B711:Q711"/>
    <mergeCell ref="B719:Q719"/>
    <mergeCell ref="B720:Q720"/>
    <mergeCell ref="B728:Q728"/>
    <mergeCell ref="B729:Q729"/>
    <mergeCell ref="B782:Q782"/>
    <mergeCell ref="B783:Q783"/>
    <mergeCell ref="B791:Q791"/>
    <mergeCell ref="B792:Q792"/>
    <mergeCell ref="B800:Q800"/>
    <mergeCell ref="B756:Q756"/>
    <mergeCell ref="B764:Q764"/>
    <mergeCell ref="B765:Q765"/>
    <mergeCell ref="B773:Q773"/>
    <mergeCell ref="B774:Q774"/>
    <mergeCell ref="B827:Q827"/>
    <mergeCell ref="B828:Q828"/>
    <mergeCell ref="B836:Q836"/>
    <mergeCell ref="B837:Q837"/>
    <mergeCell ref="B845:Q845"/>
    <mergeCell ref="B801:Q801"/>
    <mergeCell ref="B809:Q809"/>
    <mergeCell ref="B810:Q810"/>
    <mergeCell ref="B818:Q818"/>
    <mergeCell ref="B819:Q819"/>
    <mergeCell ref="B872:Q872"/>
    <mergeCell ref="B873:Q873"/>
    <mergeCell ref="B881:Q881"/>
    <mergeCell ref="B882:Q882"/>
    <mergeCell ref="B890:Q890"/>
    <mergeCell ref="B846:Q846"/>
    <mergeCell ref="B854:Q854"/>
    <mergeCell ref="B855:Q855"/>
    <mergeCell ref="B863:Q863"/>
    <mergeCell ref="B864:Q864"/>
    <mergeCell ref="B917:Q917"/>
    <mergeCell ref="B918:Q918"/>
    <mergeCell ref="B926:Q926"/>
    <mergeCell ref="B927:Q927"/>
    <mergeCell ref="B935:Q935"/>
    <mergeCell ref="B891:Q891"/>
    <mergeCell ref="B899:Q899"/>
    <mergeCell ref="B900:Q900"/>
    <mergeCell ref="B908:Q908"/>
    <mergeCell ref="B909:Q909"/>
    <mergeCell ref="B962:Q962"/>
    <mergeCell ref="B963:Q963"/>
    <mergeCell ref="B971:Q971"/>
    <mergeCell ref="B972:Q972"/>
    <mergeCell ref="B980:Q980"/>
    <mergeCell ref="B936:Q936"/>
    <mergeCell ref="B944:Q944"/>
    <mergeCell ref="B945:Q945"/>
    <mergeCell ref="B953:Q953"/>
    <mergeCell ref="B954:Q954"/>
    <mergeCell ref="B1007:Q1007"/>
    <mergeCell ref="B1008:Q1008"/>
    <mergeCell ref="B1016:Q1016"/>
    <mergeCell ref="B1017:Q1017"/>
    <mergeCell ref="B1025:Q1025"/>
    <mergeCell ref="B981:Q981"/>
    <mergeCell ref="B989:Q989"/>
    <mergeCell ref="B990:Q990"/>
    <mergeCell ref="B998:Q998"/>
    <mergeCell ref="B999:Q999"/>
    <mergeCell ref="B1071:Q1071"/>
    <mergeCell ref="B1079:Q1079"/>
    <mergeCell ref="B1080:Q1080"/>
    <mergeCell ref="B1052:Q1052"/>
    <mergeCell ref="B1053:Q1053"/>
    <mergeCell ref="B1061:Q1061"/>
    <mergeCell ref="B1062:Q1062"/>
    <mergeCell ref="B1070:Q1070"/>
    <mergeCell ref="B1026:Q1026"/>
    <mergeCell ref="B1034:Q1034"/>
    <mergeCell ref="B1035:Q1035"/>
    <mergeCell ref="B1043:Q1043"/>
    <mergeCell ref="B1044:Q1044"/>
  </mergeCells>
  <conditionalFormatting sqref="F10:F12 F15:F16">
    <cfRule type="containsText" dxfId="2159" priority="2923" operator="containsText" text="BAJO">
      <formula>NOT(ISERROR(SEARCH(("BAJO"),(F10))))</formula>
    </cfRule>
  </conditionalFormatting>
  <conditionalFormatting sqref="F10:F12 F15:F16">
    <cfRule type="containsText" dxfId="2158" priority="2924" operator="containsText" text="MEDIO">
      <formula>NOT(ISERROR(SEARCH(("MEDIO"),(F10))))</formula>
    </cfRule>
  </conditionalFormatting>
  <conditionalFormatting sqref="F10:F12 F15:F16">
    <cfRule type="containsText" dxfId="2157" priority="2925" operator="containsText" text="ALTO">
      <formula>NOT(ISERROR(SEARCH(("ALTO"),(F10))))</formula>
    </cfRule>
  </conditionalFormatting>
  <conditionalFormatting sqref="F10:F12 F15:F16">
    <cfRule type="cellIs" dxfId="2156" priority="2926" operator="between">
      <formula>5</formula>
      <formula>9</formula>
    </cfRule>
  </conditionalFormatting>
  <conditionalFormatting sqref="F10:F12 F15:F16">
    <cfRule type="cellIs" dxfId="2155" priority="2927" operator="between">
      <formula>3</formula>
      <formula>4</formula>
    </cfRule>
  </conditionalFormatting>
  <conditionalFormatting sqref="F10:F12 F15:F16">
    <cfRule type="cellIs" dxfId="2154" priority="2928" operator="between">
      <formula>1</formula>
      <formula>2</formula>
    </cfRule>
  </conditionalFormatting>
  <conditionalFormatting sqref="F14">
    <cfRule type="containsText" dxfId="2153" priority="2149" operator="containsText" text="BAJO">
      <formula>NOT(ISERROR(SEARCH(("BAJO"),(F14))))</formula>
    </cfRule>
  </conditionalFormatting>
  <conditionalFormatting sqref="F14">
    <cfRule type="containsText" dxfId="2152" priority="2150" operator="containsText" text="MEDIO">
      <formula>NOT(ISERROR(SEARCH(("MEDIO"),(F14))))</formula>
    </cfRule>
  </conditionalFormatting>
  <conditionalFormatting sqref="F14">
    <cfRule type="containsText" dxfId="2151" priority="2151" operator="containsText" text="ALTO">
      <formula>NOT(ISERROR(SEARCH(("ALTO"),(F14))))</formula>
    </cfRule>
  </conditionalFormatting>
  <conditionalFormatting sqref="F14">
    <cfRule type="cellIs" dxfId="2150" priority="2152" operator="between">
      <formula>5</formula>
      <formula>9</formula>
    </cfRule>
  </conditionalFormatting>
  <conditionalFormatting sqref="F14">
    <cfRule type="cellIs" dxfId="2149" priority="2153" operator="between">
      <formula>3</formula>
      <formula>4</formula>
    </cfRule>
  </conditionalFormatting>
  <conditionalFormatting sqref="F14">
    <cfRule type="cellIs" dxfId="2148" priority="2154" operator="between">
      <formula>1</formula>
      <formula>2</formula>
    </cfRule>
  </conditionalFormatting>
  <conditionalFormatting sqref="F13">
    <cfRule type="containsText" dxfId="2147" priority="2143" operator="containsText" text="BAJO">
      <formula>NOT(ISERROR(SEARCH(("BAJO"),(F13))))</formula>
    </cfRule>
  </conditionalFormatting>
  <conditionalFormatting sqref="F13">
    <cfRule type="containsText" dxfId="2146" priority="2144" operator="containsText" text="MEDIO">
      <formula>NOT(ISERROR(SEARCH(("MEDIO"),(F13))))</formula>
    </cfRule>
  </conditionalFormatting>
  <conditionalFormatting sqref="F13">
    <cfRule type="containsText" dxfId="2145" priority="2145" operator="containsText" text="ALTO">
      <formula>NOT(ISERROR(SEARCH(("ALTO"),(F13))))</formula>
    </cfRule>
  </conditionalFormatting>
  <conditionalFormatting sqref="F13">
    <cfRule type="cellIs" dxfId="2144" priority="2146" operator="between">
      <formula>5</formula>
      <formula>9</formula>
    </cfRule>
  </conditionalFormatting>
  <conditionalFormatting sqref="F13">
    <cfRule type="cellIs" dxfId="2143" priority="2147" operator="between">
      <formula>3</formula>
      <formula>4</formula>
    </cfRule>
  </conditionalFormatting>
  <conditionalFormatting sqref="F13">
    <cfRule type="cellIs" dxfId="2142" priority="2148" operator="between">
      <formula>1</formula>
      <formula>2</formula>
    </cfRule>
  </conditionalFormatting>
  <conditionalFormatting sqref="F19:F21 F24:F25">
    <cfRule type="containsText" dxfId="2141" priority="2137" operator="containsText" text="BAJO">
      <formula>NOT(ISERROR(SEARCH(("BAJO"),(F19))))</formula>
    </cfRule>
  </conditionalFormatting>
  <conditionalFormatting sqref="F19:F21 F24:F25">
    <cfRule type="containsText" dxfId="2140" priority="2138" operator="containsText" text="MEDIO">
      <formula>NOT(ISERROR(SEARCH(("MEDIO"),(F19))))</formula>
    </cfRule>
  </conditionalFormatting>
  <conditionalFormatting sqref="F19:F21 F24:F25">
    <cfRule type="containsText" dxfId="2139" priority="2139" operator="containsText" text="ALTO">
      <formula>NOT(ISERROR(SEARCH(("ALTO"),(F19))))</formula>
    </cfRule>
  </conditionalFormatting>
  <conditionalFormatting sqref="F19:F21 F24:F25">
    <cfRule type="cellIs" dxfId="2138" priority="2140" operator="between">
      <formula>5</formula>
      <formula>9</formula>
    </cfRule>
  </conditionalFormatting>
  <conditionalFormatting sqref="F19:F21 F24:F25">
    <cfRule type="cellIs" dxfId="2137" priority="2141" operator="between">
      <formula>3</formula>
      <formula>4</formula>
    </cfRule>
  </conditionalFormatting>
  <conditionalFormatting sqref="F19:F21 F24:F25">
    <cfRule type="cellIs" dxfId="2136" priority="2142" operator="between">
      <formula>1</formula>
      <formula>2</formula>
    </cfRule>
  </conditionalFormatting>
  <conditionalFormatting sqref="F23">
    <cfRule type="containsText" dxfId="2135" priority="2131" operator="containsText" text="BAJO">
      <formula>NOT(ISERROR(SEARCH(("BAJO"),(F23))))</formula>
    </cfRule>
  </conditionalFormatting>
  <conditionalFormatting sqref="F23">
    <cfRule type="containsText" dxfId="2134" priority="2132" operator="containsText" text="MEDIO">
      <formula>NOT(ISERROR(SEARCH(("MEDIO"),(F23))))</formula>
    </cfRule>
  </conditionalFormatting>
  <conditionalFormatting sqref="F23">
    <cfRule type="containsText" dxfId="2133" priority="2133" operator="containsText" text="ALTO">
      <formula>NOT(ISERROR(SEARCH(("ALTO"),(F23))))</formula>
    </cfRule>
  </conditionalFormatting>
  <conditionalFormatting sqref="F23">
    <cfRule type="cellIs" dxfId="2132" priority="2134" operator="between">
      <formula>5</formula>
      <formula>9</formula>
    </cfRule>
  </conditionalFormatting>
  <conditionalFormatting sqref="F23">
    <cfRule type="cellIs" dxfId="2131" priority="2135" operator="between">
      <formula>3</formula>
      <formula>4</formula>
    </cfRule>
  </conditionalFormatting>
  <conditionalFormatting sqref="F23">
    <cfRule type="cellIs" dxfId="2130" priority="2136" operator="between">
      <formula>1</formula>
      <formula>2</formula>
    </cfRule>
  </conditionalFormatting>
  <conditionalFormatting sqref="F22">
    <cfRule type="containsText" dxfId="2129" priority="2125" operator="containsText" text="BAJO">
      <formula>NOT(ISERROR(SEARCH(("BAJO"),(F22))))</formula>
    </cfRule>
  </conditionalFormatting>
  <conditionalFormatting sqref="F22">
    <cfRule type="containsText" dxfId="2128" priority="2126" operator="containsText" text="MEDIO">
      <formula>NOT(ISERROR(SEARCH(("MEDIO"),(F22))))</formula>
    </cfRule>
  </conditionalFormatting>
  <conditionalFormatting sqref="F22">
    <cfRule type="containsText" dxfId="2127" priority="2127" operator="containsText" text="ALTO">
      <formula>NOT(ISERROR(SEARCH(("ALTO"),(F22))))</formula>
    </cfRule>
  </conditionalFormatting>
  <conditionalFormatting sqref="F22">
    <cfRule type="cellIs" dxfId="2126" priority="2128" operator="between">
      <formula>5</formula>
      <formula>9</formula>
    </cfRule>
  </conditionalFormatting>
  <conditionalFormatting sqref="F22">
    <cfRule type="cellIs" dxfId="2125" priority="2129" operator="between">
      <formula>3</formula>
      <formula>4</formula>
    </cfRule>
  </conditionalFormatting>
  <conditionalFormatting sqref="F22">
    <cfRule type="cellIs" dxfId="2124" priority="2130" operator="between">
      <formula>1</formula>
      <formula>2</formula>
    </cfRule>
  </conditionalFormatting>
  <conditionalFormatting sqref="F28:F30 F33:F34">
    <cfRule type="containsText" dxfId="2123" priority="2119" operator="containsText" text="BAJO">
      <formula>NOT(ISERROR(SEARCH(("BAJO"),(F28))))</formula>
    </cfRule>
  </conditionalFormatting>
  <conditionalFormatting sqref="F28:F30 F33:F34">
    <cfRule type="containsText" dxfId="2122" priority="2120" operator="containsText" text="MEDIO">
      <formula>NOT(ISERROR(SEARCH(("MEDIO"),(F28))))</formula>
    </cfRule>
  </conditionalFormatting>
  <conditionalFormatting sqref="F28:F30 F33:F34">
    <cfRule type="containsText" dxfId="2121" priority="2121" operator="containsText" text="ALTO">
      <formula>NOT(ISERROR(SEARCH(("ALTO"),(F28))))</formula>
    </cfRule>
  </conditionalFormatting>
  <conditionalFormatting sqref="F28:F30 F33:F34">
    <cfRule type="cellIs" dxfId="2120" priority="2122" operator="between">
      <formula>5</formula>
      <formula>9</formula>
    </cfRule>
  </conditionalFormatting>
  <conditionalFormatting sqref="F28:F30 F33:F34">
    <cfRule type="cellIs" dxfId="2119" priority="2123" operator="between">
      <formula>3</formula>
      <formula>4</formula>
    </cfRule>
  </conditionalFormatting>
  <conditionalFormatting sqref="F28:F30 F33:F34">
    <cfRule type="cellIs" dxfId="2118" priority="2124" operator="between">
      <formula>1</formula>
      <formula>2</formula>
    </cfRule>
  </conditionalFormatting>
  <conditionalFormatting sqref="F32">
    <cfRule type="containsText" dxfId="2117" priority="2113" operator="containsText" text="BAJO">
      <formula>NOT(ISERROR(SEARCH(("BAJO"),(F32))))</formula>
    </cfRule>
  </conditionalFormatting>
  <conditionalFormatting sqref="F32">
    <cfRule type="containsText" dxfId="2116" priority="2114" operator="containsText" text="MEDIO">
      <formula>NOT(ISERROR(SEARCH(("MEDIO"),(F32))))</formula>
    </cfRule>
  </conditionalFormatting>
  <conditionalFormatting sqref="F32">
    <cfRule type="containsText" dxfId="2115" priority="2115" operator="containsText" text="ALTO">
      <formula>NOT(ISERROR(SEARCH(("ALTO"),(F32))))</formula>
    </cfRule>
  </conditionalFormatting>
  <conditionalFormatting sqref="F32">
    <cfRule type="cellIs" dxfId="2114" priority="2116" operator="between">
      <formula>5</formula>
      <formula>9</formula>
    </cfRule>
  </conditionalFormatting>
  <conditionalFormatting sqref="F32">
    <cfRule type="cellIs" dxfId="2113" priority="2117" operator="between">
      <formula>3</formula>
      <formula>4</formula>
    </cfRule>
  </conditionalFormatting>
  <conditionalFormatting sqref="F32">
    <cfRule type="cellIs" dxfId="2112" priority="2118" operator="between">
      <formula>1</formula>
      <formula>2</formula>
    </cfRule>
  </conditionalFormatting>
  <conditionalFormatting sqref="F31">
    <cfRule type="containsText" dxfId="2111" priority="2107" operator="containsText" text="BAJO">
      <formula>NOT(ISERROR(SEARCH(("BAJO"),(F31))))</formula>
    </cfRule>
  </conditionalFormatting>
  <conditionalFormatting sqref="F31">
    <cfRule type="containsText" dxfId="2110" priority="2108" operator="containsText" text="MEDIO">
      <formula>NOT(ISERROR(SEARCH(("MEDIO"),(F31))))</formula>
    </cfRule>
  </conditionalFormatting>
  <conditionalFormatting sqref="F31">
    <cfRule type="containsText" dxfId="2109" priority="2109" operator="containsText" text="ALTO">
      <formula>NOT(ISERROR(SEARCH(("ALTO"),(F31))))</formula>
    </cfRule>
  </conditionalFormatting>
  <conditionalFormatting sqref="F31">
    <cfRule type="cellIs" dxfId="2108" priority="2110" operator="between">
      <formula>5</formula>
      <formula>9</formula>
    </cfRule>
  </conditionalFormatting>
  <conditionalFormatting sqref="F31">
    <cfRule type="cellIs" dxfId="2107" priority="2111" operator="between">
      <formula>3</formula>
      <formula>4</formula>
    </cfRule>
  </conditionalFormatting>
  <conditionalFormatting sqref="F31">
    <cfRule type="cellIs" dxfId="2106" priority="2112" operator="between">
      <formula>1</formula>
      <formula>2</formula>
    </cfRule>
  </conditionalFormatting>
  <conditionalFormatting sqref="F37:F39 F42:F43">
    <cfRule type="containsText" dxfId="2105" priority="2101" operator="containsText" text="BAJO">
      <formula>NOT(ISERROR(SEARCH(("BAJO"),(F37))))</formula>
    </cfRule>
  </conditionalFormatting>
  <conditionalFormatting sqref="F37:F39 F42:F43">
    <cfRule type="containsText" dxfId="2104" priority="2102" operator="containsText" text="MEDIO">
      <formula>NOT(ISERROR(SEARCH(("MEDIO"),(F37))))</formula>
    </cfRule>
  </conditionalFormatting>
  <conditionalFormatting sqref="F37:F39 F42:F43">
    <cfRule type="containsText" dxfId="2103" priority="2103" operator="containsText" text="ALTO">
      <formula>NOT(ISERROR(SEARCH(("ALTO"),(F37))))</formula>
    </cfRule>
  </conditionalFormatting>
  <conditionalFormatting sqref="F37:F39 F42:F43">
    <cfRule type="cellIs" dxfId="2102" priority="2104" operator="between">
      <formula>5</formula>
      <formula>9</formula>
    </cfRule>
  </conditionalFormatting>
  <conditionalFormatting sqref="F37:F39 F42:F43">
    <cfRule type="cellIs" dxfId="2101" priority="2105" operator="between">
      <formula>3</formula>
      <formula>4</formula>
    </cfRule>
  </conditionalFormatting>
  <conditionalFormatting sqref="F37:F39 F42:F43">
    <cfRule type="cellIs" dxfId="2100" priority="2106" operator="between">
      <formula>1</formula>
      <formula>2</formula>
    </cfRule>
  </conditionalFormatting>
  <conditionalFormatting sqref="F41">
    <cfRule type="containsText" dxfId="2099" priority="2095" operator="containsText" text="BAJO">
      <formula>NOT(ISERROR(SEARCH(("BAJO"),(F41))))</formula>
    </cfRule>
  </conditionalFormatting>
  <conditionalFormatting sqref="F41">
    <cfRule type="containsText" dxfId="2098" priority="2096" operator="containsText" text="MEDIO">
      <formula>NOT(ISERROR(SEARCH(("MEDIO"),(F41))))</formula>
    </cfRule>
  </conditionalFormatting>
  <conditionalFormatting sqref="F41">
    <cfRule type="containsText" dxfId="2097" priority="2097" operator="containsText" text="ALTO">
      <formula>NOT(ISERROR(SEARCH(("ALTO"),(F41))))</formula>
    </cfRule>
  </conditionalFormatting>
  <conditionalFormatting sqref="F41">
    <cfRule type="cellIs" dxfId="2096" priority="2098" operator="between">
      <formula>5</formula>
      <formula>9</formula>
    </cfRule>
  </conditionalFormatting>
  <conditionalFormatting sqref="F41">
    <cfRule type="cellIs" dxfId="2095" priority="2099" operator="between">
      <formula>3</formula>
      <formula>4</formula>
    </cfRule>
  </conditionalFormatting>
  <conditionalFormatting sqref="F41">
    <cfRule type="cellIs" dxfId="2094" priority="2100" operator="between">
      <formula>1</formula>
      <formula>2</formula>
    </cfRule>
  </conditionalFormatting>
  <conditionalFormatting sqref="F40">
    <cfRule type="containsText" dxfId="2093" priority="2089" operator="containsText" text="BAJO">
      <formula>NOT(ISERROR(SEARCH(("BAJO"),(F40))))</formula>
    </cfRule>
  </conditionalFormatting>
  <conditionalFormatting sqref="F40">
    <cfRule type="containsText" dxfId="2092" priority="2090" operator="containsText" text="MEDIO">
      <formula>NOT(ISERROR(SEARCH(("MEDIO"),(F40))))</formula>
    </cfRule>
  </conditionalFormatting>
  <conditionalFormatting sqref="F40">
    <cfRule type="containsText" dxfId="2091" priority="2091" operator="containsText" text="ALTO">
      <formula>NOT(ISERROR(SEARCH(("ALTO"),(F40))))</formula>
    </cfRule>
  </conditionalFormatting>
  <conditionalFormatting sqref="F40">
    <cfRule type="cellIs" dxfId="2090" priority="2092" operator="between">
      <formula>5</formula>
      <formula>9</formula>
    </cfRule>
  </conditionalFormatting>
  <conditionalFormatting sqref="F40">
    <cfRule type="cellIs" dxfId="2089" priority="2093" operator="between">
      <formula>3</formula>
      <formula>4</formula>
    </cfRule>
  </conditionalFormatting>
  <conditionalFormatting sqref="F40">
    <cfRule type="cellIs" dxfId="2088" priority="2094" operator="between">
      <formula>1</formula>
      <formula>2</formula>
    </cfRule>
  </conditionalFormatting>
  <conditionalFormatting sqref="F46:F48 F51:F52">
    <cfRule type="containsText" dxfId="2087" priority="2083" operator="containsText" text="BAJO">
      <formula>NOT(ISERROR(SEARCH(("BAJO"),(F46))))</formula>
    </cfRule>
  </conditionalFormatting>
  <conditionalFormatting sqref="F46:F48 F51:F52">
    <cfRule type="containsText" dxfId="2086" priority="2084" operator="containsText" text="MEDIO">
      <formula>NOT(ISERROR(SEARCH(("MEDIO"),(F46))))</formula>
    </cfRule>
  </conditionalFormatting>
  <conditionalFormatting sqref="F46:F48 F51:F52">
    <cfRule type="containsText" dxfId="2085" priority="2085" operator="containsText" text="ALTO">
      <formula>NOT(ISERROR(SEARCH(("ALTO"),(F46))))</formula>
    </cfRule>
  </conditionalFormatting>
  <conditionalFormatting sqref="F46:F48 F51:F52">
    <cfRule type="cellIs" dxfId="2084" priority="2086" operator="between">
      <formula>5</formula>
      <formula>9</formula>
    </cfRule>
  </conditionalFormatting>
  <conditionalFormatting sqref="F46:F48 F51:F52">
    <cfRule type="cellIs" dxfId="2083" priority="2087" operator="between">
      <formula>3</formula>
      <formula>4</formula>
    </cfRule>
  </conditionalFormatting>
  <conditionalFormatting sqref="F46:F48 F51:F52">
    <cfRule type="cellIs" dxfId="2082" priority="2088" operator="between">
      <formula>1</formula>
      <formula>2</formula>
    </cfRule>
  </conditionalFormatting>
  <conditionalFormatting sqref="F50">
    <cfRule type="containsText" dxfId="2081" priority="2077" operator="containsText" text="BAJO">
      <formula>NOT(ISERROR(SEARCH(("BAJO"),(F50))))</formula>
    </cfRule>
  </conditionalFormatting>
  <conditionalFormatting sqref="F50">
    <cfRule type="containsText" dxfId="2080" priority="2078" operator="containsText" text="MEDIO">
      <formula>NOT(ISERROR(SEARCH(("MEDIO"),(F50))))</formula>
    </cfRule>
  </conditionalFormatting>
  <conditionalFormatting sqref="F50">
    <cfRule type="containsText" dxfId="2079" priority="2079" operator="containsText" text="ALTO">
      <formula>NOT(ISERROR(SEARCH(("ALTO"),(F50))))</formula>
    </cfRule>
  </conditionalFormatting>
  <conditionalFormatting sqref="F50">
    <cfRule type="cellIs" dxfId="2078" priority="2080" operator="between">
      <formula>5</formula>
      <formula>9</formula>
    </cfRule>
  </conditionalFormatting>
  <conditionalFormatting sqref="F50">
    <cfRule type="cellIs" dxfId="2077" priority="2081" operator="between">
      <formula>3</formula>
      <formula>4</formula>
    </cfRule>
  </conditionalFormatting>
  <conditionalFormatting sqref="F50">
    <cfRule type="cellIs" dxfId="2076" priority="2082" operator="between">
      <formula>1</formula>
      <formula>2</formula>
    </cfRule>
  </conditionalFormatting>
  <conditionalFormatting sqref="F49">
    <cfRule type="containsText" dxfId="2075" priority="2071" operator="containsText" text="BAJO">
      <formula>NOT(ISERROR(SEARCH(("BAJO"),(F49))))</formula>
    </cfRule>
  </conditionalFormatting>
  <conditionalFormatting sqref="F49">
    <cfRule type="containsText" dxfId="2074" priority="2072" operator="containsText" text="MEDIO">
      <formula>NOT(ISERROR(SEARCH(("MEDIO"),(F49))))</formula>
    </cfRule>
  </conditionalFormatting>
  <conditionalFormatting sqref="F49">
    <cfRule type="containsText" dxfId="2073" priority="2073" operator="containsText" text="ALTO">
      <formula>NOT(ISERROR(SEARCH(("ALTO"),(F49))))</formula>
    </cfRule>
  </conditionalFormatting>
  <conditionalFormatting sqref="F49">
    <cfRule type="cellIs" dxfId="2072" priority="2074" operator="between">
      <formula>5</formula>
      <formula>9</formula>
    </cfRule>
  </conditionalFormatting>
  <conditionalFormatting sqref="F49">
    <cfRule type="cellIs" dxfId="2071" priority="2075" operator="between">
      <formula>3</formula>
      <formula>4</formula>
    </cfRule>
  </conditionalFormatting>
  <conditionalFormatting sqref="F49">
    <cfRule type="cellIs" dxfId="2070" priority="2076" operator="between">
      <formula>1</formula>
      <formula>2</formula>
    </cfRule>
  </conditionalFormatting>
  <conditionalFormatting sqref="F55:F57 F60:F61">
    <cfRule type="containsText" dxfId="2069" priority="2065" operator="containsText" text="BAJO">
      <formula>NOT(ISERROR(SEARCH(("BAJO"),(F55))))</formula>
    </cfRule>
  </conditionalFormatting>
  <conditionalFormatting sqref="F55:F57 F60:F61">
    <cfRule type="containsText" dxfId="2068" priority="2066" operator="containsText" text="MEDIO">
      <formula>NOT(ISERROR(SEARCH(("MEDIO"),(F55))))</formula>
    </cfRule>
  </conditionalFormatting>
  <conditionalFormatting sqref="F55:F57 F60:F61">
    <cfRule type="containsText" dxfId="2067" priority="2067" operator="containsText" text="ALTO">
      <formula>NOT(ISERROR(SEARCH(("ALTO"),(F55))))</formula>
    </cfRule>
  </conditionalFormatting>
  <conditionalFormatting sqref="F55:F57 F60:F61">
    <cfRule type="cellIs" dxfId="2066" priority="2068" operator="between">
      <formula>5</formula>
      <formula>9</formula>
    </cfRule>
  </conditionalFormatting>
  <conditionalFormatting sqref="F55:F57 F60:F61">
    <cfRule type="cellIs" dxfId="2065" priority="2069" operator="between">
      <formula>3</formula>
      <formula>4</formula>
    </cfRule>
  </conditionalFormatting>
  <conditionalFormatting sqref="F55:F57 F60:F61">
    <cfRule type="cellIs" dxfId="2064" priority="2070" operator="between">
      <formula>1</formula>
      <formula>2</formula>
    </cfRule>
  </conditionalFormatting>
  <conditionalFormatting sqref="F59">
    <cfRule type="containsText" dxfId="2063" priority="2059" operator="containsText" text="BAJO">
      <formula>NOT(ISERROR(SEARCH(("BAJO"),(F59))))</formula>
    </cfRule>
  </conditionalFormatting>
  <conditionalFormatting sqref="F59">
    <cfRule type="containsText" dxfId="2062" priority="2060" operator="containsText" text="MEDIO">
      <formula>NOT(ISERROR(SEARCH(("MEDIO"),(F59))))</formula>
    </cfRule>
  </conditionalFormatting>
  <conditionalFormatting sqref="F59">
    <cfRule type="containsText" dxfId="2061" priority="2061" operator="containsText" text="ALTO">
      <formula>NOT(ISERROR(SEARCH(("ALTO"),(F59))))</formula>
    </cfRule>
  </conditionalFormatting>
  <conditionalFormatting sqref="F59">
    <cfRule type="cellIs" dxfId="2060" priority="2062" operator="between">
      <formula>5</formula>
      <formula>9</formula>
    </cfRule>
  </conditionalFormatting>
  <conditionalFormatting sqref="F59">
    <cfRule type="cellIs" dxfId="2059" priority="2063" operator="between">
      <formula>3</formula>
      <formula>4</formula>
    </cfRule>
  </conditionalFormatting>
  <conditionalFormatting sqref="F59">
    <cfRule type="cellIs" dxfId="2058" priority="2064" operator="between">
      <formula>1</formula>
      <formula>2</formula>
    </cfRule>
  </conditionalFormatting>
  <conditionalFormatting sqref="F58">
    <cfRule type="containsText" dxfId="2057" priority="2053" operator="containsText" text="BAJO">
      <formula>NOT(ISERROR(SEARCH(("BAJO"),(F58))))</formula>
    </cfRule>
  </conditionalFormatting>
  <conditionalFormatting sqref="F58">
    <cfRule type="containsText" dxfId="2056" priority="2054" operator="containsText" text="MEDIO">
      <formula>NOT(ISERROR(SEARCH(("MEDIO"),(F58))))</formula>
    </cfRule>
  </conditionalFormatting>
  <conditionalFormatting sqref="F58">
    <cfRule type="containsText" dxfId="2055" priority="2055" operator="containsText" text="ALTO">
      <formula>NOT(ISERROR(SEARCH(("ALTO"),(F58))))</formula>
    </cfRule>
  </conditionalFormatting>
  <conditionalFormatting sqref="F58">
    <cfRule type="cellIs" dxfId="2054" priority="2056" operator="between">
      <formula>5</formula>
      <formula>9</formula>
    </cfRule>
  </conditionalFormatting>
  <conditionalFormatting sqref="F58">
    <cfRule type="cellIs" dxfId="2053" priority="2057" operator="between">
      <formula>3</formula>
      <formula>4</formula>
    </cfRule>
  </conditionalFormatting>
  <conditionalFormatting sqref="F58">
    <cfRule type="cellIs" dxfId="2052" priority="2058" operator="between">
      <formula>1</formula>
      <formula>2</formula>
    </cfRule>
  </conditionalFormatting>
  <conditionalFormatting sqref="F64:F66 F69:F70">
    <cfRule type="containsText" dxfId="2051" priority="2047" operator="containsText" text="BAJO">
      <formula>NOT(ISERROR(SEARCH(("BAJO"),(F64))))</formula>
    </cfRule>
  </conditionalFormatting>
  <conditionalFormatting sqref="F64:F66 F69:F70">
    <cfRule type="containsText" dxfId="2050" priority="2048" operator="containsText" text="MEDIO">
      <formula>NOT(ISERROR(SEARCH(("MEDIO"),(F64))))</formula>
    </cfRule>
  </conditionalFormatting>
  <conditionalFormatting sqref="F64:F66 F69:F70">
    <cfRule type="containsText" dxfId="2049" priority="2049" operator="containsText" text="ALTO">
      <formula>NOT(ISERROR(SEARCH(("ALTO"),(F64))))</formula>
    </cfRule>
  </conditionalFormatting>
  <conditionalFormatting sqref="F64:F66 F69:F70">
    <cfRule type="cellIs" dxfId="2048" priority="2050" operator="between">
      <formula>5</formula>
      <formula>9</formula>
    </cfRule>
  </conditionalFormatting>
  <conditionalFormatting sqref="F64:F66 F69:F70">
    <cfRule type="cellIs" dxfId="2047" priority="2051" operator="between">
      <formula>3</formula>
      <formula>4</formula>
    </cfRule>
  </conditionalFormatting>
  <conditionalFormatting sqref="F64:F66 F69:F70">
    <cfRule type="cellIs" dxfId="2046" priority="2052" operator="between">
      <formula>1</formula>
      <formula>2</formula>
    </cfRule>
  </conditionalFormatting>
  <conditionalFormatting sqref="F68">
    <cfRule type="containsText" dxfId="2045" priority="2041" operator="containsText" text="BAJO">
      <formula>NOT(ISERROR(SEARCH(("BAJO"),(F68))))</formula>
    </cfRule>
  </conditionalFormatting>
  <conditionalFormatting sqref="F68">
    <cfRule type="containsText" dxfId="2044" priority="2042" operator="containsText" text="MEDIO">
      <formula>NOT(ISERROR(SEARCH(("MEDIO"),(F68))))</formula>
    </cfRule>
  </conditionalFormatting>
  <conditionalFormatting sqref="F68">
    <cfRule type="containsText" dxfId="2043" priority="2043" operator="containsText" text="ALTO">
      <formula>NOT(ISERROR(SEARCH(("ALTO"),(F68))))</formula>
    </cfRule>
  </conditionalFormatting>
  <conditionalFormatting sqref="F68">
    <cfRule type="cellIs" dxfId="2042" priority="2044" operator="between">
      <formula>5</formula>
      <formula>9</formula>
    </cfRule>
  </conditionalFormatting>
  <conditionalFormatting sqref="F68">
    <cfRule type="cellIs" dxfId="2041" priority="2045" operator="between">
      <formula>3</formula>
      <formula>4</formula>
    </cfRule>
  </conditionalFormatting>
  <conditionalFormatting sqref="F68">
    <cfRule type="cellIs" dxfId="2040" priority="2046" operator="between">
      <formula>1</formula>
      <formula>2</formula>
    </cfRule>
  </conditionalFormatting>
  <conditionalFormatting sqref="F67">
    <cfRule type="containsText" dxfId="2039" priority="2035" operator="containsText" text="BAJO">
      <formula>NOT(ISERROR(SEARCH(("BAJO"),(F67))))</formula>
    </cfRule>
  </conditionalFormatting>
  <conditionalFormatting sqref="F67">
    <cfRule type="containsText" dxfId="2038" priority="2036" operator="containsText" text="MEDIO">
      <formula>NOT(ISERROR(SEARCH(("MEDIO"),(F67))))</formula>
    </cfRule>
  </conditionalFormatting>
  <conditionalFormatting sqref="F67">
    <cfRule type="containsText" dxfId="2037" priority="2037" operator="containsText" text="ALTO">
      <formula>NOT(ISERROR(SEARCH(("ALTO"),(F67))))</formula>
    </cfRule>
  </conditionalFormatting>
  <conditionalFormatting sqref="F67">
    <cfRule type="cellIs" dxfId="2036" priority="2038" operator="between">
      <formula>5</formula>
      <formula>9</formula>
    </cfRule>
  </conditionalFormatting>
  <conditionalFormatting sqref="F67">
    <cfRule type="cellIs" dxfId="2035" priority="2039" operator="between">
      <formula>3</formula>
      <formula>4</formula>
    </cfRule>
  </conditionalFormatting>
  <conditionalFormatting sqref="F67">
    <cfRule type="cellIs" dxfId="2034" priority="2040" operator="between">
      <formula>1</formula>
      <formula>2</formula>
    </cfRule>
  </conditionalFormatting>
  <conditionalFormatting sqref="F73:F75 F78:F79">
    <cfRule type="containsText" dxfId="2033" priority="2029" operator="containsText" text="BAJO">
      <formula>NOT(ISERROR(SEARCH(("BAJO"),(F73))))</formula>
    </cfRule>
  </conditionalFormatting>
  <conditionalFormatting sqref="F73:F75 F78:F79">
    <cfRule type="containsText" dxfId="2032" priority="2030" operator="containsText" text="MEDIO">
      <formula>NOT(ISERROR(SEARCH(("MEDIO"),(F73))))</formula>
    </cfRule>
  </conditionalFormatting>
  <conditionalFormatting sqref="F73:F75 F78:F79">
    <cfRule type="containsText" dxfId="2031" priority="2031" operator="containsText" text="ALTO">
      <formula>NOT(ISERROR(SEARCH(("ALTO"),(F73))))</formula>
    </cfRule>
  </conditionalFormatting>
  <conditionalFormatting sqref="F73:F75 F78:F79">
    <cfRule type="cellIs" dxfId="2030" priority="2032" operator="between">
      <formula>5</formula>
      <formula>9</formula>
    </cfRule>
  </conditionalFormatting>
  <conditionalFormatting sqref="F73:F75 F78:F79">
    <cfRule type="cellIs" dxfId="2029" priority="2033" operator="between">
      <formula>3</formula>
      <formula>4</formula>
    </cfRule>
  </conditionalFormatting>
  <conditionalFormatting sqref="F73:F75 F78:F79">
    <cfRule type="cellIs" dxfId="2028" priority="2034" operator="between">
      <formula>1</formula>
      <formula>2</formula>
    </cfRule>
  </conditionalFormatting>
  <conditionalFormatting sqref="F77">
    <cfRule type="containsText" dxfId="2027" priority="2023" operator="containsText" text="BAJO">
      <formula>NOT(ISERROR(SEARCH(("BAJO"),(F77))))</formula>
    </cfRule>
  </conditionalFormatting>
  <conditionalFormatting sqref="F77">
    <cfRule type="containsText" dxfId="2026" priority="2024" operator="containsText" text="MEDIO">
      <formula>NOT(ISERROR(SEARCH(("MEDIO"),(F77))))</formula>
    </cfRule>
  </conditionalFormatting>
  <conditionalFormatting sqref="F77">
    <cfRule type="containsText" dxfId="2025" priority="2025" operator="containsText" text="ALTO">
      <formula>NOT(ISERROR(SEARCH(("ALTO"),(F77))))</formula>
    </cfRule>
  </conditionalFormatting>
  <conditionalFormatting sqref="F77">
    <cfRule type="cellIs" dxfId="2024" priority="2026" operator="between">
      <formula>5</formula>
      <formula>9</formula>
    </cfRule>
  </conditionalFormatting>
  <conditionalFormatting sqref="F77">
    <cfRule type="cellIs" dxfId="2023" priority="2027" operator="between">
      <formula>3</formula>
      <formula>4</formula>
    </cfRule>
  </conditionalFormatting>
  <conditionalFormatting sqref="F77">
    <cfRule type="cellIs" dxfId="2022" priority="2028" operator="between">
      <formula>1</formula>
      <formula>2</formula>
    </cfRule>
  </conditionalFormatting>
  <conditionalFormatting sqref="F76">
    <cfRule type="containsText" dxfId="2021" priority="2017" operator="containsText" text="BAJO">
      <formula>NOT(ISERROR(SEARCH(("BAJO"),(F76))))</formula>
    </cfRule>
  </conditionalFormatting>
  <conditionalFormatting sqref="F76">
    <cfRule type="containsText" dxfId="2020" priority="2018" operator="containsText" text="MEDIO">
      <formula>NOT(ISERROR(SEARCH(("MEDIO"),(F76))))</formula>
    </cfRule>
  </conditionalFormatting>
  <conditionalFormatting sqref="F76">
    <cfRule type="containsText" dxfId="2019" priority="2019" operator="containsText" text="ALTO">
      <formula>NOT(ISERROR(SEARCH(("ALTO"),(F76))))</formula>
    </cfRule>
  </conditionalFormatting>
  <conditionalFormatting sqref="F76">
    <cfRule type="cellIs" dxfId="2018" priority="2020" operator="between">
      <formula>5</formula>
      <formula>9</formula>
    </cfRule>
  </conditionalFormatting>
  <conditionalFormatting sqref="F76">
    <cfRule type="cellIs" dxfId="2017" priority="2021" operator="between">
      <formula>3</formula>
      <formula>4</formula>
    </cfRule>
  </conditionalFormatting>
  <conditionalFormatting sqref="F76">
    <cfRule type="cellIs" dxfId="2016" priority="2022" operator="between">
      <formula>1</formula>
      <formula>2</formula>
    </cfRule>
  </conditionalFormatting>
  <conditionalFormatting sqref="F82:F84 F87:F88">
    <cfRule type="containsText" dxfId="2015" priority="2011" operator="containsText" text="BAJO">
      <formula>NOT(ISERROR(SEARCH(("BAJO"),(F82))))</formula>
    </cfRule>
  </conditionalFormatting>
  <conditionalFormatting sqref="F82:F84 F87:F88">
    <cfRule type="containsText" dxfId="2014" priority="2012" operator="containsText" text="MEDIO">
      <formula>NOT(ISERROR(SEARCH(("MEDIO"),(F82))))</formula>
    </cfRule>
  </conditionalFormatting>
  <conditionalFormatting sqref="F82:F84 F87:F88">
    <cfRule type="containsText" dxfId="2013" priority="2013" operator="containsText" text="ALTO">
      <formula>NOT(ISERROR(SEARCH(("ALTO"),(F82))))</formula>
    </cfRule>
  </conditionalFormatting>
  <conditionalFormatting sqref="F82:F84 F87:F88">
    <cfRule type="cellIs" dxfId="2012" priority="2014" operator="between">
      <formula>5</formula>
      <formula>9</formula>
    </cfRule>
  </conditionalFormatting>
  <conditionalFormatting sqref="F82:F84 F87:F88">
    <cfRule type="cellIs" dxfId="2011" priority="2015" operator="between">
      <formula>3</formula>
      <formula>4</formula>
    </cfRule>
  </conditionalFormatting>
  <conditionalFormatting sqref="F82:F84 F87:F88">
    <cfRule type="cellIs" dxfId="2010" priority="2016" operator="between">
      <formula>1</formula>
      <formula>2</formula>
    </cfRule>
  </conditionalFormatting>
  <conditionalFormatting sqref="F86">
    <cfRule type="containsText" dxfId="2009" priority="2005" operator="containsText" text="BAJO">
      <formula>NOT(ISERROR(SEARCH(("BAJO"),(F86))))</formula>
    </cfRule>
  </conditionalFormatting>
  <conditionalFormatting sqref="F86">
    <cfRule type="containsText" dxfId="2008" priority="2006" operator="containsText" text="MEDIO">
      <formula>NOT(ISERROR(SEARCH(("MEDIO"),(F86))))</formula>
    </cfRule>
  </conditionalFormatting>
  <conditionalFormatting sqref="F86">
    <cfRule type="containsText" dxfId="2007" priority="2007" operator="containsText" text="ALTO">
      <formula>NOT(ISERROR(SEARCH(("ALTO"),(F86))))</formula>
    </cfRule>
  </conditionalFormatting>
  <conditionalFormatting sqref="F86">
    <cfRule type="cellIs" dxfId="2006" priority="2008" operator="between">
      <formula>5</formula>
      <formula>9</formula>
    </cfRule>
  </conditionalFormatting>
  <conditionalFormatting sqref="F86">
    <cfRule type="cellIs" dxfId="2005" priority="2009" operator="between">
      <formula>3</formula>
      <formula>4</formula>
    </cfRule>
  </conditionalFormatting>
  <conditionalFormatting sqref="F86">
    <cfRule type="cellIs" dxfId="2004" priority="2010" operator="between">
      <formula>1</formula>
      <formula>2</formula>
    </cfRule>
  </conditionalFormatting>
  <conditionalFormatting sqref="F85">
    <cfRule type="containsText" dxfId="2003" priority="1999" operator="containsText" text="BAJO">
      <formula>NOT(ISERROR(SEARCH(("BAJO"),(F85))))</formula>
    </cfRule>
  </conditionalFormatting>
  <conditionalFormatting sqref="F85">
    <cfRule type="containsText" dxfId="2002" priority="2000" operator="containsText" text="MEDIO">
      <formula>NOT(ISERROR(SEARCH(("MEDIO"),(F85))))</formula>
    </cfRule>
  </conditionalFormatting>
  <conditionalFormatting sqref="F85">
    <cfRule type="containsText" dxfId="2001" priority="2001" operator="containsText" text="ALTO">
      <formula>NOT(ISERROR(SEARCH(("ALTO"),(F85))))</formula>
    </cfRule>
  </conditionalFormatting>
  <conditionalFormatting sqref="F85">
    <cfRule type="cellIs" dxfId="2000" priority="2002" operator="between">
      <formula>5</formula>
      <formula>9</formula>
    </cfRule>
  </conditionalFormatting>
  <conditionalFormatting sqref="F85">
    <cfRule type="cellIs" dxfId="1999" priority="2003" operator="between">
      <formula>3</formula>
      <formula>4</formula>
    </cfRule>
  </conditionalFormatting>
  <conditionalFormatting sqref="F85">
    <cfRule type="cellIs" dxfId="1998" priority="2004" operator="between">
      <formula>1</formula>
      <formula>2</formula>
    </cfRule>
  </conditionalFormatting>
  <conditionalFormatting sqref="F91:F93 F96:F97">
    <cfRule type="containsText" dxfId="1997" priority="1993" operator="containsText" text="BAJO">
      <formula>NOT(ISERROR(SEARCH(("BAJO"),(F91))))</formula>
    </cfRule>
  </conditionalFormatting>
  <conditionalFormatting sqref="F91:F93 F96:F97">
    <cfRule type="containsText" dxfId="1996" priority="1994" operator="containsText" text="MEDIO">
      <formula>NOT(ISERROR(SEARCH(("MEDIO"),(F91))))</formula>
    </cfRule>
  </conditionalFormatting>
  <conditionalFormatting sqref="F91:F93 F96:F97">
    <cfRule type="containsText" dxfId="1995" priority="1995" operator="containsText" text="ALTO">
      <formula>NOT(ISERROR(SEARCH(("ALTO"),(F91))))</formula>
    </cfRule>
  </conditionalFormatting>
  <conditionalFormatting sqref="F91:F93 F96:F97">
    <cfRule type="cellIs" dxfId="1994" priority="1996" operator="between">
      <formula>5</formula>
      <formula>9</formula>
    </cfRule>
  </conditionalFormatting>
  <conditionalFormatting sqref="F91:F93 F96:F97">
    <cfRule type="cellIs" dxfId="1993" priority="1997" operator="between">
      <formula>3</formula>
      <formula>4</formula>
    </cfRule>
  </conditionalFormatting>
  <conditionalFormatting sqref="F91:F93 F96:F97">
    <cfRule type="cellIs" dxfId="1992" priority="1998" operator="between">
      <formula>1</formula>
      <formula>2</formula>
    </cfRule>
  </conditionalFormatting>
  <conditionalFormatting sqref="F95">
    <cfRule type="containsText" dxfId="1991" priority="1987" operator="containsText" text="BAJO">
      <formula>NOT(ISERROR(SEARCH(("BAJO"),(F95))))</formula>
    </cfRule>
  </conditionalFormatting>
  <conditionalFormatting sqref="F95">
    <cfRule type="containsText" dxfId="1990" priority="1988" operator="containsText" text="MEDIO">
      <formula>NOT(ISERROR(SEARCH(("MEDIO"),(F95))))</formula>
    </cfRule>
  </conditionalFormatting>
  <conditionalFormatting sqref="F95">
    <cfRule type="containsText" dxfId="1989" priority="1989" operator="containsText" text="ALTO">
      <formula>NOT(ISERROR(SEARCH(("ALTO"),(F95))))</formula>
    </cfRule>
  </conditionalFormatting>
  <conditionalFormatting sqref="F95">
    <cfRule type="cellIs" dxfId="1988" priority="1990" operator="between">
      <formula>5</formula>
      <formula>9</formula>
    </cfRule>
  </conditionalFormatting>
  <conditionalFormatting sqref="F95">
    <cfRule type="cellIs" dxfId="1987" priority="1991" operator="between">
      <formula>3</formula>
      <formula>4</formula>
    </cfRule>
  </conditionalFormatting>
  <conditionalFormatting sqref="F95">
    <cfRule type="cellIs" dxfId="1986" priority="1992" operator="between">
      <formula>1</formula>
      <formula>2</formula>
    </cfRule>
  </conditionalFormatting>
  <conditionalFormatting sqref="F94">
    <cfRule type="containsText" dxfId="1985" priority="1981" operator="containsText" text="BAJO">
      <formula>NOT(ISERROR(SEARCH(("BAJO"),(F94))))</formula>
    </cfRule>
  </conditionalFormatting>
  <conditionalFormatting sqref="F94">
    <cfRule type="containsText" dxfId="1984" priority="1982" operator="containsText" text="MEDIO">
      <formula>NOT(ISERROR(SEARCH(("MEDIO"),(F94))))</formula>
    </cfRule>
  </conditionalFormatting>
  <conditionalFormatting sqref="F94">
    <cfRule type="containsText" dxfId="1983" priority="1983" operator="containsText" text="ALTO">
      <formula>NOT(ISERROR(SEARCH(("ALTO"),(F94))))</formula>
    </cfRule>
  </conditionalFormatting>
  <conditionalFormatting sqref="F94">
    <cfRule type="cellIs" dxfId="1982" priority="1984" operator="between">
      <formula>5</formula>
      <formula>9</formula>
    </cfRule>
  </conditionalFormatting>
  <conditionalFormatting sqref="F94">
    <cfRule type="cellIs" dxfId="1981" priority="1985" operator="between">
      <formula>3</formula>
      <formula>4</formula>
    </cfRule>
  </conditionalFormatting>
  <conditionalFormatting sqref="F94">
    <cfRule type="cellIs" dxfId="1980" priority="1986" operator="between">
      <formula>1</formula>
      <formula>2</formula>
    </cfRule>
  </conditionalFormatting>
  <conditionalFormatting sqref="F100:F102 F105:F106">
    <cfRule type="containsText" dxfId="1979" priority="1975" operator="containsText" text="BAJO">
      <formula>NOT(ISERROR(SEARCH(("BAJO"),(F100))))</formula>
    </cfRule>
  </conditionalFormatting>
  <conditionalFormatting sqref="F100:F102 F105:F106">
    <cfRule type="containsText" dxfId="1978" priority="1976" operator="containsText" text="MEDIO">
      <formula>NOT(ISERROR(SEARCH(("MEDIO"),(F100))))</formula>
    </cfRule>
  </conditionalFormatting>
  <conditionalFormatting sqref="F100:F102 F105:F106">
    <cfRule type="containsText" dxfId="1977" priority="1977" operator="containsText" text="ALTO">
      <formula>NOT(ISERROR(SEARCH(("ALTO"),(F100))))</formula>
    </cfRule>
  </conditionalFormatting>
  <conditionalFormatting sqref="F100:F102 F105:F106">
    <cfRule type="cellIs" dxfId="1976" priority="1978" operator="between">
      <formula>5</formula>
      <formula>9</formula>
    </cfRule>
  </conditionalFormatting>
  <conditionalFormatting sqref="F100:F102 F105:F106">
    <cfRule type="cellIs" dxfId="1975" priority="1979" operator="between">
      <formula>3</formula>
      <formula>4</formula>
    </cfRule>
  </conditionalFormatting>
  <conditionalFormatting sqref="F100:F102 F105:F106">
    <cfRule type="cellIs" dxfId="1974" priority="1980" operator="between">
      <formula>1</formula>
      <formula>2</formula>
    </cfRule>
  </conditionalFormatting>
  <conditionalFormatting sqref="F104">
    <cfRule type="containsText" dxfId="1973" priority="1969" operator="containsText" text="BAJO">
      <formula>NOT(ISERROR(SEARCH(("BAJO"),(F104))))</formula>
    </cfRule>
  </conditionalFormatting>
  <conditionalFormatting sqref="F104">
    <cfRule type="containsText" dxfId="1972" priority="1970" operator="containsText" text="MEDIO">
      <formula>NOT(ISERROR(SEARCH(("MEDIO"),(F104))))</formula>
    </cfRule>
  </conditionalFormatting>
  <conditionalFormatting sqref="F104">
    <cfRule type="containsText" dxfId="1971" priority="1971" operator="containsText" text="ALTO">
      <formula>NOT(ISERROR(SEARCH(("ALTO"),(F104))))</formula>
    </cfRule>
  </conditionalFormatting>
  <conditionalFormatting sqref="F104">
    <cfRule type="cellIs" dxfId="1970" priority="1972" operator="between">
      <formula>5</formula>
      <formula>9</formula>
    </cfRule>
  </conditionalFormatting>
  <conditionalFormatting sqref="F104">
    <cfRule type="cellIs" dxfId="1969" priority="1973" operator="between">
      <formula>3</formula>
      <formula>4</formula>
    </cfRule>
  </conditionalFormatting>
  <conditionalFormatting sqref="F104">
    <cfRule type="cellIs" dxfId="1968" priority="1974" operator="between">
      <formula>1</formula>
      <formula>2</formula>
    </cfRule>
  </conditionalFormatting>
  <conditionalFormatting sqref="F103">
    <cfRule type="containsText" dxfId="1967" priority="1963" operator="containsText" text="BAJO">
      <formula>NOT(ISERROR(SEARCH(("BAJO"),(F103))))</formula>
    </cfRule>
  </conditionalFormatting>
  <conditionalFormatting sqref="F103">
    <cfRule type="containsText" dxfId="1966" priority="1964" operator="containsText" text="MEDIO">
      <formula>NOT(ISERROR(SEARCH(("MEDIO"),(F103))))</formula>
    </cfRule>
  </conditionalFormatting>
  <conditionalFormatting sqref="F103">
    <cfRule type="containsText" dxfId="1965" priority="1965" operator="containsText" text="ALTO">
      <formula>NOT(ISERROR(SEARCH(("ALTO"),(F103))))</formula>
    </cfRule>
  </conditionalFormatting>
  <conditionalFormatting sqref="F103">
    <cfRule type="cellIs" dxfId="1964" priority="1966" operator="between">
      <formula>5</formula>
      <formula>9</formula>
    </cfRule>
  </conditionalFormatting>
  <conditionalFormatting sqref="F103">
    <cfRule type="cellIs" dxfId="1963" priority="1967" operator="between">
      <formula>3</formula>
      <formula>4</formula>
    </cfRule>
  </conditionalFormatting>
  <conditionalFormatting sqref="F103">
    <cfRule type="cellIs" dxfId="1962" priority="1968" operator="between">
      <formula>1</formula>
      <formula>2</formula>
    </cfRule>
  </conditionalFormatting>
  <conditionalFormatting sqref="F109:F111 F114:F115">
    <cfRule type="containsText" dxfId="1961" priority="1957" operator="containsText" text="BAJO">
      <formula>NOT(ISERROR(SEARCH(("BAJO"),(F109))))</formula>
    </cfRule>
  </conditionalFormatting>
  <conditionalFormatting sqref="F109:F111 F114:F115">
    <cfRule type="containsText" dxfId="1960" priority="1958" operator="containsText" text="MEDIO">
      <formula>NOT(ISERROR(SEARCH(("MEDIO"),(F109))))</formula>
    </cfRule>
  </conditionalFormatting>
  <conditionalFormatting sqref="F109:F111 F114:F115">
    <cfRule type="containsText" dxfId="1959" priority="1959" operator="containsText" text="ALTO">
      <formula>NOT(ISERROR(SEARCH(("ALTO"),(F109))))</formula>
    </cfRule>
  </conditionalFormatting>
  <conditionalFormatting sqref="F109:F111 F114:F115">
    <cfRule type="cellIs" dxfId="1958" priority="1960" operator="between">
      <formula>5</formula>
      <formula>9</formula>
    </cfRule>
  </conditionalFormatting>
  <conditionalFormatting sqref="F109:F111 F114:F115">
    <cfRule type="cellIs" dxfId="1957" priority="1961" operator="between">
      <formula>3</formula>
      <formula>4</formula>
    </cfRule>
  </conditionalFormatting>
  <conditionalFormatting sqref="F109:F111 F114:F115">
    <cfRule type="cellIs" dxfId="1956" priority="1962" operator="between">
      <formula>1</formula>
      <formula>2</formula>
    </cfRule>
  </conditionalFormatting>
  <conditionalFormatting sqref="F113">
    <cfRule type="containsText" dxfId="1955" priority="1951" operator="containsText" text="BAJO">
      <formula>NOT(ISERROR(SEARCH(("BAJO"),(F113))))</formula>
    </cfRule>
  </conditionalFormatting>
  <conditionalFormatting sqref="F113">
    <cfRule type="containsText" dxfId="1954" priority="1952" operator="containsText" text="MEDIO">
      <formula>NOT(ISERROR(SEARCH(("MEDIO"),(F113))))</formula>
    </cfRule>
  </conditionalFormatting>
  <conditionalFormatting sqref="F113">
    <cfRule type="containsText" dxfId="1953" priority="1953" operator="containsText" text="ALTO">
      <formula>NOT(ISERROR(SEARCH(("ALTO"),(F113))))</formula>
    </cfRule>
  </conditionalFormatting>
  <conditionalFormatting sqref="F113">
    <cfRule type="cellIs" dxfId="1952" priority="1954" operator="between">
      <formula>5</formula>
      <formula>9</formula>
    </cfRule>
  </conditionalFormatting>
  <conditionalFormatting sqref="F113">
    <cfRule type="cellIs" dxfId="1951" priority="1955" operator="between">
      <formula>3</formula>
      <formula>4</formula>
    </cfRule>
  </conditionalFormatting>
  <conditionalFormatting sqref="F113">
    <cfRule type="cellIs" dxfId="1950" priority="1956" operator="between">
      <formula>1</formula>
      <formula>2</formula>
    </cfRule>
  </conditionalFormatting>
  <conditionalFormatting sqref="F112">
    <cfRule type="containsText" dxfId="1949" priority="1945" operator="containsText" text="BAJO">
      <formula>NOT(ISERROR(SEARCH(("BAJO"),(F112))))</formula>
    </cfRule>
  </conditionalFormatting>
  <conditionalFormatting sqref="F112">
    <cfRule type="containsText" dxfId="1948" priority="1946" operator="containsText" text="MEDIO">
      <formula>NOT(ISERROR(SEARCH(("MEDIO"),(F112))))</formula>
    </cfRule>
  </conditionalFormatting>
  <conditionalFormatting sqref="F112">
    <cfRule type="containsText" dxfId="1947" priority="1947" operator="containsText" text="ALTO">
      <formula>NOT(ISERROR(SEARCH(("ALTO"),(F112))))</formula>
    </cfRule>
  </conditionalFormatting>
  <conditionalFormatting sqref="F112">
    <cfRule type="cellIs" dxfId="1946" priority="1948" operator="between">
      <formula>5</formula>
      <formula>9</formula>
    </cfRule>
  </conditionalFormatting>
  <conditionalFormatting sqref="F112">
    <cfRule type="cellIs" dxfId="1945" priority="1949" operator="between">
      <formula>3</formula>
      <formula>4</formula>
    </cfRule>
  </conditionalFormatting>
  <conditionalFormatting sqref="F112">
    <cfRule type="cellIs" dxfId="1944" priority="1950" operator="between">
      <formula>1</formula>
      <formula>2</formula>
    </cfRule>
  </conditionalFormatting>
  <conditionalFormatting sqref="F118:F120 F123:F124">
    <cfRule type="containsText" dxfId="1943" priority="1939" operator="containsText" text="BAJO">
      <formula>NOT(ISERROR(SEARCH(("BAJO"),(F118))))</formula>
    </cfRule>
  </conditionalFormatting>
  <conditionalFormatting sqref="F118:F120 F123:F124">
    <cfRule type="containsText" dxfId="1942" priority="1940" operator="containsText" text="MEDIO">
      <formula>NOT(ISERROR(SEARCH(("MEDIO"),(F118))))</formula>
    </cfRule>
  </conditionalFormatting>
  <conditionalFormatting sqref="F118:F120 F123:F124">
    <cfRule type="containsText" dxfId="1941" priority="1941" operator="containsText" text="ALTO">
      <formula>NOT(ISERROR(SEARCH(("ALTO"),(F118))))</formula>
    </cfRule>
  </conditionalFormatting>
  <conditionalFormatting sqref="F118:F120 F123:F124">
    <cfRule type="cellIs" dxfId="1940" priority="1942" operator="between">
      <formula>5</formula>
      <formula>9</formula>
    </cfRule>
  </conditionalFormatting>
  <conditionalFormatting sqref="F118:F120 F123:F124">
    <cfRule type="cellIs" dxfId="1939" priority="1943" operator="between">
      <formula>3</formula>
      <formula>4</formula>
    </cfRule>
  </conditionalFormatting>
  <conditionalFormatting sqref="F118:F120 F123:F124">
    <cfRule type="cellIs" dxfId="1938" priority="1944" operator="between">
      <formula>1</formula>
      <formula>2</formula>
    </cfRule>
  </conditionalFormatting>
  <conditionalFormatting sqref="F122">
    <cfRule type="containsText" dxfId="1937" priority="1933" operator="containsText" text="BAJO">
      <formula>NOT(ISERROR(SEARCH(("BAJO"),(F122))))</formula>
    </cfRule>
  </conditionalFormatting>
  <conditionalFormatting sqref="F122">
    <cfRule type="containsText" dxfId="1936" priority="1934" operator="containsText" text="MEDIO">
      <formula>NOT(ISERROR(SEARCH(("MEDIO"),(F122))))</formula>
    </cfRule>
  </conditionalFormatting>
  <conditionalFormatting sqref="F122">
    <cfRule type="containsText" dxfId="1935" priority="1935" operator="containsText" text="ALTO">
      <formula>NOT(ISERROR(SEARCH(("ALTO"),(F122))))</formula>
    </cfRule>
  </conditionalFormatting>
  <conditionalFormatting sqref="F122">
    <cfRule type="cellIs" dxfId="1934" priority="1936" operator="between">
      <formula>5</formula>
      <formula>9</formula>
    </cfRule>
  </conditionalFormatting>
  <conditionalFormatting sqref="F122">
    <cfRule type="cellIs" dxfId="1933" priority="1937" operator="between">
      <formula>3</formula>
      <formula>4</formula>
    </cfRule>
  </conditionalFormatting>
  <conditionalFormatting sqref="F122">
    <cfRule type="cellIs" dxfId="1932" priority="1938" operator="between">
      <formula>1</formula>
      <formula>2</formula>
    </cfRule>
  </conditionalFormatting>
  <conditionalFormatting sqref="F121">
    <cfRule type="containsText" dxfId="1931" priority="1927" operator="containsText" text="BAJO">
      <formula>NOT(ISERROR(SEARCH(("BAJO"),(F121))))</formula>
    </cfRule>
  </conditionalFormatting>
  <conditionalFormatting sqref="F121">
    <cfRule type="containsText" dxfId="1930" priority="1928" operator="containsText" text="MEDIO">
      <formula>NOT(ISERROR(SEARCH(("MEDIO"),(F121))))</formula>
    </cfRule>
  </conditionalFormatting>
  <conditionalFormatting sqref="F121">
    <cfRule type="containsText" dxfId="1929" priority="1929" operator="containsText" text="ALTO">
      <formula>NOT(ISERROR(SEARCH(("ALTO"),(F121))))</formula>
    </cfRule>
  </conditionalFormatting>
  <conditionalFormatting sqref="F121">
    <cfRule type="cellIs" dxfId="1928" priority="1930" operator="between">
      <formula>5</formula>
      <formula>9</formula>
    </cfRule>
  </conditionalFormatting>
  <conditionalFormatting sqref="F121">
    <cfRule type="cellIs" dxfId="1927" priority="1931" operator="between">
      <formula>3</formula>
      <formula>4</formula>
    </cfRule>
  </conditionalFormatting>
  <conditionalFormatting sqref="F121">
    <cfRule type="cellIs" dxfId="1926" priority="1932" operator="between">
      <formula>1</formula>
      <formula>2</formula>
    </cfRule>
  </conditionalFormatting>
  <conditionalFormatting sqref="F127:F129 F132:F133">
    <cfRule type="containsText" dxfId="1925" priority="1921" operator="containsText" text="BAJO">
      <formula>NOT(ISERROR(SEARCH(("BAJO"),(F127))))</formula>
    </cfRule>
  </conditionalFormatting>
  <conditionalFormatting sqref="F127:F129 F132:F133">
    <cfRule type="containsText" dxfId="1924" priority="1922" operator="containsText" text="MEDIO">
      <formula>NOT(ISERROR(SEARCH(("MEDIO"),(F127))))</formula>
    </cfRule>
  </conditionalFormatting>
  <conditionalFormatting sqref="F127:F129 F132:F133">
    <cfRule type="containsText" dxfId="1923" priority="1923" operator="containsText" text="ALTO">
      <formula>NOT(ISERROR(SEARCH(("ALTO"),(F127))))</formula>
    </cfRule>
  </conditionalFormatting>
  <conditionalFormatting sqref="F127:F129 F132:F133">
    <cfRule type="cellIs" dxfId="1922" priority="1924" operator="between">
      <formula>5</formula>
      <formula>9</formula>
    </cfRule>
  </conditionalFormatting>
  <conditionalFormatting sqref="F127:F129 F132:F133">
    <cfRule type="cellIs" dxfId="1921" priority="1925" operator="between">
      <formula>3</formula>
      <formula>4</formula>
    </cfRule>
  </conditionalFormatting>
  <conditionalFormatting sqref="F127:F129 F132:F133">
    <cfRule type="cellIs" dxfId="1920" priority="1926" operator="between">
      <formula>1</formula>
      <formula>2</formula>
    </cfRule>
  </conditionalFormatting>
  <conditionalFormatting sqref="F131">
    <cfRule type="containsText" dxfId="1919" priority="1915" operator="containsText" text="BAJO">
      <formula>NOT(ISERROR(SEARCH(("BAJO"),(F131))))</formula>
    </cfRule>
  </conditionalFormatting>
  <conditionalFormatting sqref="F131">
    <cfRule type="containsText" dxfId="1918" priority="1916" operator="containsText" text="MEDIO">
      <formula>NOT(ISERROR(SEARCH(("MEDIO"),(F131))))</formula>
    </cfRule>
  </conditionalFormatting>
  <conditionalFormatting sqref="F131">
    <cfRule type="containsText" dxfId="1917" priority="1917" operator="containsText" text="ALTO">
      <formula>NOT(ISERROR(SEARCH(("ALTO"),(F131))))</formula>
    </cfRule>
  </conditionalFormatting>
  <conditionalFormatting sqref="F131">
    <cfRule type="cellIs" dxfId="1916" priority="1918" operator="between">
      <formula>5</formula>
      <formula>9</formula>
    </cfRule>
  </conditionalFormatting>
  <conditionalFormatting sqref="F131">
    <cfRule type="cellIs" dxfId="1915" priority="1919" operator="between">
      <formula>3</formula>
      <formula>4</formula>
    </cfRule>
  </conditionalFormatting>
  <conditionalFormatting sqref="F131">
    <cfRule type="cellIs" dxfId="1914" priority="1920" operator="between">
      <formula>1</formula>
      <formula>2</formula>
    </cfRule>
  </conditionalFormatting>
  <conditionalFormatting sqref="F130">
    <cfRule type="containsText" dxfId="1913" priority="1909" operator="containsText" text="BAJO">
      <formula>NOT(ISERROR(SEARCH(("BAJO"),(F130))))</formula>
    </cfRule>
  </conditionalFormatting>
  <conditionalFormatting sqref="F130">
    <cfRule type="containsText" dxfId="1912" priority="1910" operator="containsText" text="MEDIO">
      <formula>NOT(ISERROR(SEARCH(("MEDIO"),(F130))))</formula>
    </cfRule>
  </conditionalFormatting>
  <conditionalFormatting sqref="F130">
    <cfRule type="containsText" dxfId="1911" priority="1911" operator="containsText" text="ALTO">
      <formula>NOT(ISERROR(SEARCH(("ALTO"),(F130))))</formula>
    </cfRule>
  </conditionalFormatting>
  <conditionalFormatting sqref="F130">
    <cfRule type="cellIs" dxfId="1910" priority="1912" operator="between">
      <formula>5</formula>
      <formula>9</formula>
    </cfRule>
  </conditionalFormatting>
  <conditionalFormatting sqref="F130">
    <cfRule type="cellIs" dxfId="1909" priority="1913" operator="between">
      <formula>3</formula>
      <formula>4</formula>
    </cfRule>
  </conditionalFormatting>
  <conditionalFormatting sqref="F130">
    <cfRule type="cellIs" dxfId="1908" priority="1914" operator="between">
      <formula>1</formula>
      <formula>2</formula>
    </cfRule>
  </conditionalFormatting>
  <conditionalFormatting sqref="F136:F138 F141:F142">
    <cfRule type="containsText" dxfId="1907" priority="1903" operator="containsText" text="BAJO">
      <formula>NOT(ISERROR(SEARCH(("BAJO"),(F136))))</formula>
    </cfRule>
  </conditionalFormatting>
  <conditionalFormatting sqref="F136:F138 F141:F142">
    <cfRule type="containsText" dxfId="1906" priority="1904" operator="containsText" text="MEDIO">
      <formula>NOT(ISERROR(SEARCH(("MEDIO"),(F136))))</formula>
    </cfRule>
  </conditionalFormatting>
  <conditionalFormatting sqref="F136:F138 F141:F142">
    <cfRule type="containsText" dxfId="1905" priority="1905" operator="containsText" text="ALTO">
      <formula>NOT(ISERROR(SEARCH(("ALTO"),(F136))))</formula>
    </cfRule>
  </conditionalFormatting>
  <conditionalFormatting sqref="F136:F138 F141:F142">
    <cfRule type="cellIs" dxfId="1904" priority="1906" operator="between">
      <formula>5</formula>
      <formula>9</formula>
    </cfRule>
  </conditionalFormatting>
  <conditionalFormatting sqref="F136:F138 F141:F142">
    <cfRule type="cellIs" dxfId="1903" priority="1907" operator="between">
      <formula>3</formula>
      <formula>4</formula>
    </cfRule>
  </conditionalFormatting>
  <conditionalFormatting sqref="F136:F138 F141:F142">
    <cfRule type="cellIs" dxfId="1902" priority="1908" operator="between">
      <formula>1</formula>
      <formula>2</formula>
    </cfRule>
  </conditionalFormatting>
  <conditionalFormatting sqref="F140">
    <cfRule type="containsText" dxfId="1901" priority="1897" operator="containsText" text="BAJO">
      <formula>NOT(ISERROR(SEARCH(("BAJO"),(F140))))</formula>
    </cfRule>
  </conditionalFormatting>
  <conditionalFormatting sqref="F140">
    <cfRule type="containsText" dxfId="1900" priority="1898" operator="containsText" text="MEDIO">
      <formula>NOT(ISERROR(SEARCH(("MEDIO"),(F140))))</formula>
    </cfRule>
  </conditionalFormatting>
  <conditionalFormatting sqref="F140">
    <cfRule type="containsText" dxfId="1899" priority="1899" operator="containsText" text="ALTO">
      <formula>NOT(ISERROR(SEARCH(("ALTO"),(F140))))</formula>
    </cfRule>
  </conditionalFormatting>
  <conditionalFormatting sqref="F140">
    <cfRule type="cellIs" dxfId="1898" priority="1900" operator="between">
      <formula>5</formula>
      <formula>9</formula>
    </cfRule>
  </conditionalFormatting>
  <conditionalFormatting sqref="F140">
    <cfRule type="cellIs" dxfId="1897" priority="1901" operator="between">
      <formula>3</formula>
      <formula>4</formula>
    </cfRule>
  </conditionalFormatting>
  <conditionalFormatting sqref="F140">
    <cfRule type="cellIs" dxfId="1896" priority="1902" operator="between">
      <formula>1</formula>
      <formula>2</formula>
    </cfRule>
  </conditionalFormatting>
  <conditionalFormatting sqref="F139">
    <cfRule type="containsText" dxfId="1895" priority="1891" operator="containsText" text="BAJO">
      <formula>NOT(ISERROR(SEARCH(("BAJO"),(F139))))</formula>
    </cfRule>
  </conditionalFormatting>
  <conditionalFormatting sqref="F139">
    <cfRule type="containsText" dxfId="1894" priority="1892" operator="containsText" text="MEDIO">
      <formula>NOT(ISERROR(SEARCH(("MEDIO"),(F139))))</formula>
    </cfRule>
  </conditionalFormatting>
  <conditionalFormatting sqref="F139">
    <cfRule type="containsText" dxfId="1893" priority="1893" operator="containsText" text="ALTO">
      <formula>NOT(ISERROR(SEARCH(("ALTO"),(F139))))</formula>
    </cfRule>
  </conditionalFormatting>
  <conditionalFormatting sqref="F139">
    <cfRule type="cellIs" dxfId="1892" priority="1894" operator="between">
      <formula>5</formula>
      <formula>9</formula>
    </cfRule>
  </conditionalFormatting>
  <conditionalFormatting sqref="F139">
    <cfRule type="cellIs" dxfId="1891" priority="1895" operator="between">
      <formula>3</formula>
      <formula>4</formula>
    </cfRule>
  </conditionalFormatting>
  <conditionalFormatting sqref="F139">
    <cfRule type="cellIs" dxfId="1890" priority="1896" operator="between">
      <formula>1</formula>
      <formula>2</formula>
    </cfRule>
  </conditionalFormatting>
  <conditionalFormatting sqref="F145:F147 F150:F151">
    <cfRule type="containsText" dxfId="1889" priority="1885" operator="containsText" text="BAJO">
      <formula>NOT(ISERROR(SEARCH(("BAJO"),(F145))))</formula>
    </cfRule>
  </conditionalFormatting>
  <conditionalFormatting sqref="F145:F147 F150:F151">
    <cfRule type="containsText" dxfId="1888" priority="1886" operator="containsText" text="MEDIO">
      <formula>NOT(ISERROR(SEARCH(("MEDIO"),(F145))))</formula>
    </cfRule>
  </conditionalFormatting>
  <conditionalFormatting sqref="F145:F147 F150:F151">
    <cfRule type="containsText" dxfId="1887" priority="1887" operator="containsText" text="ALTO">
      <formula>NOT(ISERROR(SEARCH(("ALTO"),(F145))))</formula>
    </cfRule>
  </conditionalFormatting>
  <conditionalFormatting sqref="F145:F147 F150:F151">
    <cfRule type="cellIs" dxfId="1886" priority="1888" operator="between">
      <formula>5</formula>
      <formula>9</formula>
    </cfRule>
  </conditionalFormatting>
  <conditionalFormatting sqref="F145:F147 F150:F151">
    <cfRule type="cellIs" dxfId="1885" priority="1889" operator="between">
      <formula>3</formula>
      <formula>4</formula>
    </cfRule>
  </conditionalFormatting>
  <conditionalFormatting sqref="F145:F147 F150:F151">
    <cfRule type="cellIs" dxfId="1884" priority="1890" operator="between">
      <formula>1</formula>
      <formula>2</formula>
    </cfRule>
  </conditionalFormatting>
  <conditionalFormatting sqref="F149">
    <cfRule type="containsText" dxfId="1883" priority="1879" operator="containsText" text="BAJO">
      <formula>NOT(ISERROR(SEARCH(("BAJO"),(F149))))</formula>
    </cfRule>
  </conditionalFormatting>
  <conditionalFormatting sqref="F149">
    <cfRule type="containsText" dxfId="1882" priority="1880" operator="containsText" text="MEDIO">
      <formula>NOT(ISERROR(SEARCH(("MEDIO"),(F149))))</formula>
    </cfRule>
  </conditionalFormatting>
  <conditionalFormatting sqref="F149">
    <cfRule type="containsText" dxfId="1881" priority="1881" operator="containsText" text="ALTO">
      <formula>NOT(ISERROR(SEARCH(("ALTO"),(F149))))</formula>
    </cfRule>
  </conditionalFormatting>
  <conditionalFormatting sqref="F149">
    <cfRule type="cellIs" dxfId="1880" priority="1882" operator="between">
      <formula>5</formula>
      <formula>9</formula>
    </cfRule>
  </conditionalFormatting>
  <conditionalFormatting sqref="F149">
    <cfRule type="cellIs" dxfId="1879" priority="1883" operator="between">
      <formula>3</formula>
      <formula>4</formula>
    </cfRule>
  </conditionalFormatting>
  <conditionalFormatting sqref="F149">
    <cfRule type="cellIs" dxfId="1878" priority="1884" operator="between">
      <formula>1</formula>
      <formula>2</formula>
    </cfRule>
  </conditionalFormatting>
  <conditionalFormatting sqref="F148">
    <cfRule type="containsText" dxfId="1877" priority="1873" operator="containsText" text="BAJO">
      <formula>NOT(ISERROR(SEARCH(("BAJO"),(F148))))</formula>
    </cfRule>
  </conditionalFormatting>
  <conditionalFormatting sqref="F148">
    <cfRule type="containsText" dxfId="1876" priority="1874" operator="containsText" text="MEDIO">
      <formula>NOT(ISERROR(SEARCH(("MEDIO"),(F148))))</formula>
    </cfRule>
  </conditionalFormatting>
  <conditionalFormatting sqref="F148">
    <cfRule type="containsText" dxfId="1875" priority="1875" operator="containsText" text="ALTO">
      <formula>NOT(ISERROR(SEARCH(("ALTO"),(F148))))</formula>
    </cfRule>
  </conditionalFormatting>
  <conditionalFormatting sqref="F148">
    <cfRule type="cellIs" dxfId="1874" priority="1876" operator="between">
      <formula>5</formula>
      <formula>9</formula>
    </cfRule>
  </conditionalFormatting>
  <conditionalFormatting sqref="F148">
    <cfRule type="cellIs" dxfId="1873" priority="1877" operator="between">
      <formula>3</formula>
      <formula>4</formula>
    </cfRule>
  </conditionalFormatting>
  <conditionalFormatting sqref="F148">
    <cfRule type="cellIs" dxfId="1872" priority="1878" operator="between">
      <formula>1</formula>
      <formula>2</formula>
    </cfRule>
  </conditionalFormatting>
  <conditionalFormatting sqref="F154:F156 F159:F160">
    <cfRule type="containsText" dxfId="1871" priority="1867" operator="containsText" text="BAJO">
      <formula>NOT(ISERROR(SEARCH(("BAJO"),(F154))))</formula>
    </cfRule>
  </conditionalFormatting>
  <conditionalFormatting sqref="F154:F156 F159:F160">
    <cfRule type="containsText" dxfId="1870" priority="1868" operator="containsText" text="MEDIO">
      <formula>NOT(ISERROR(SEARCH(("MEDIO"),(F154))))</formula>
    </cfRule>
  </conditionalFormatting>
  <conditionalFormatting sqref="F154:F156 F159:F160">
    <cfRule type="containsText" dxfId="1869" priority="1869" operator="containsText" text="ALTO">
      <formula>NOT(ISERROR(SEARCH(("ALTO"),(F154))))</formula>
    </cfRule>
  </conditionalFormatting>
  <conditionalFormatting sqref="F154:F156 F159:F160">
    <cfRule type="cellIs" dxfId="1868" priority="1870" operator="between">
      <formula>5</formula>
      <formula>9</formula>
    </cfRule>
  </conditionalFormatting>
  <conditionalFormatting sqref="F154:F156 F159:F160">
    <cfRule type="cellIs" dxfId="1867" priority="1871" operator="between">
      <formula>3</formula>
      <formula>4</formula>
    </cfRule>
  </conditionalFormatting>
  <conditionalFormatting sqref="F154:F156 F159:F160">
    <cfRule type="cellIs" dxfId="1866" priority="1872" operator="between">
      <formula>1</formula>
      <formula>2</formula>
    </cfRule>
  </conditionalFormatting>
  <conditionalFormatting sqref="F158">
    <cfRule type="containsText" dxfId="1865" priority="1861" operator="containsText" text="BAJO">
      <formula>NOT(ISERROR(SEARCH(("BAJO"),(F158))))</formula>
    </cfRule>
  </conditionalFormatting>
  <conditionalFormatting sqref="F158">
    <cfRule type="containsText" dxfId="1864" priority="1862" operator="containsText" text="MEDIO">
      <formula>NOT(ISERROR(SEARCH(("MEDIO"),(F158))))</formula>
    </cfRule>
  </conditionalFormatting>
  <conditionalFormatting sqref="F158">
    <cfRule type="containsText" dxfId="1863" priority="1863" operator="containsText" text="ALTO">
      <formula>NOT(ISERROR(SEARCH(("ALTO"),(F158))))</formula>
    </cfRule>
  </conditionalFormatting>
  <conditionalFormatting sqref="F158">
    <cfRule type="cellIs" dxfId="1862" priority="1864" operator="between">
      <formula>5</formula>
      <formula>9</formula>
    </cfRule>
  </conditionalFormatting>
  <conditionalFormatting sqref="F158">
    <cfRule type="cellIs" dxfId="1861" priority="1865" operator="between">
      <formula>3</formula>
      <formula>4</formula>
    </cfRule>
  </conditionalFormatting>
  <conditionalFormatting sqref="F158">
    <cfRule type="cellIs" dxfId="1860" priority="1866" operator="between">
      <formula>1</formula>
      <formula>2</formula>
    </cfRule>
  </conditionalFormatting>
  <conditionalFormatting sqref="F157">
    <cfRule type="containsText" dxfId="1859" priority="1855" operator="containsText" text="BAJO">
      <formula>NOT(ISERROR(SEARCH(("BAJO"),(F157))))</formula>
    </cfRule>
  </conditionalFormatting>
  <conditionalFormatting sqref="F157">
    <cfRule type="containsText" dxfId="1858" priority="1856" operator="containsText" text="MEDIO">
      <formula>NOT(ISERROR(SEARCH(("MEDIO"),(F157))))</formula>
    </cfRule>
  </conditionalFormatting>
  <conditionalFormatting sqref="F157">
    <cfRule type="containsText" dxfId="1857" priority="1857" operator="containsText" text="ALTO">
      <formula>NOT(ISERROR(SEARCH(("ALTO"),(F157))))</formula>
    </cfRule>
  </conditionalFormatting>
  <conditionalFormatting sqref="F157">
    <cfRule type="cellIs" dxfId="1856" priority="1858" operator="between">
      <formula>5</formula>
      <formula>9</formula>
    </cfRule>
  </conditionalFormatting>
  <conditionalFormatting sqref="F157">
    <cfRule type="cellIs" dxfId="1855" priority="1859" operator="between">
      <formula>3</formula>
      <formula>4</formula>
    </cfRule>
  </conditionalFormatting>
  <conditionalFormatting sqref="F157">
    <cfRule type="cellIs" dxfId="1854" priority="1860" operator="between">
      <formula>1</formula>
      <formula>2</formula>
    </cfRule>
  </conditionalFormatting>
  <conditionalFormatting sqref="F163:F165 F168:F169">
    <cfRule type="containsText" dxfId="1853" priority="1849" operator="containsText" text="BAJO">
      <formula>NOT(ISERROR(SEARCH(("BAJO"),(F163))))</formula>
    </cfRule>
  </conditionalFormatting>
  <conditionalFormatting sqref="F163:F165 F168:F169">
    <cfRule type="containsText" dxfId="1852" priority="1850" operator="containsText" text="MEDIO">
      <formula>NOT(ISERROR(SEARCH(("MEDIO"),(F163))))</formula>
    </cfRule>
  </conditionalFormatting>
  <conditionalFormatting sqref="F163:F165 F168:F169">
    <cfRule type="containsText" dxfId="1851" priority="1851" operator="containsText" text="ALTO">
      <formula>NOT(ISERROR(SEARCH(("ALTO"),(F163))))</formula>
    </cfRule>
  </conditionalFormatting>
  <conditionalFormatting sqref="F163:F165 F168:F169">
    <cfRule type="cellIs" dxfId="1850" priority="1852" operator="between">
      <formula>5</formula>
      <formula>9</formula>
    </cfRule>
  </conditionalFormatting>
  <conditionalFormatting sqref="F163:F165 F168:F169">
    <cfRule type="cellIs" dxfId="1849" priority="1853" operator="between">
      <formula>3</formula>
      <formula>4</formula>
    </cfRule>
  </conditionalFormatting>
  <conditionalFormatting sqref="F163:F165 F168:F169">
    <cfRule type="cellIs" dxfId="1848" priority="1854" operator="between">
      <formula>1</formula>
      <formula>2</formula>
    </cfRule>
  </conditionalFormatting>
  <conditionalFormatting sqref="F167">
    <cfRule type="containsText" dxfId="1847" priority="1843" operator="containsText" text="BAJO">
      <formula>NOT(ISERROR(SEARCH(("BAJO"),(F167))))</formula>
    </cfRule>
  </conditionalFormatting>
  <conditionalFormatting sqref="F167">
    <cfRule type="containsText" dxfId="1846" priority="1844" operator="containsText" text="MEDIO">
      <formula>NOT(ISERROR(SEARCH(("MEDIO"),(F167))))</formula>
    </cfRule>
  </conditionalFormatting>
  <conditionalFormatting sqref="F167">
    <cfRule type="containsText" dxfId="1845" priority="1845" operator="containsText" text="ALTO">
      <formula>NOT(ISERROR(SEARCH(("ALTO"),(F167))))</formula>
    </cfRule>
  </conditionalFormatting>
  <conditionalFormatting sqref="F167">
    <cfRule type="cellIs" dxfId="1844" priority="1846" operator="between">
      <formula>5</formula>
      <formula>9</formula>
    </cfRule>
  </conditionalFormatting>
  <conditionalFormatting sqref="F167">
    <cfRule type="cellIs" dxfId="1843" priority="1847" operator="between">
      <formula>3</formula>
      <formula>4</formula>
    </cfRule>
  </conditionalFormatting>
  <conditionalFormatting sqref="F167">
    <cfRule type="cellIs" dxfId="1842" priority="1848" operator="between">
      <formula>1</formula>
      <formula>2</formula>
    </cfRule>
  </conditionalFormatting>
  <conditionalFormatting sqref="F166">
    <cfRule type="containsText" dxfId="1841" priority="1837" operator="containsText" text="BAJO">
      <formula>NOT(ISERROR(SEARCH(("BAJO"),(F166))))</formula>
    </cfRule>
  </conditionalFormatting>
  <conditionalFormatting sqref="F166">
    <cfRule type="containsText" dxfId="1840" priority="1838" operator="containsText" text="MEDIO">
      <formula>NOT(ISERROR(SEARCH(("MEDIO"),(F166))))</formula>
    </cfRule>
  </conditionalFormatting>
  <conditionalFormatting sqref="F166">
    <cfRule type="containsText" dxfId="1839" priority="1839" operator="containsText" text="ALTO">
      <formula>NOT(ISERROR(SEARCH(("ALTO"),(F166))))</formula>
    </cfRule>
  </conditionalFormatting>
  <conditionalFormatting sqref="F166">
    <cfRule type="cellIs" dxfId="1838" priority="1840" operator="between">
      <formula>5</formula>
      <formula>9</formula>
    </cfRule>
  </conditionalFormatting>
  <conditionalFormatting sqref="F166">
    <cfRule type="cellIs" dxfId="1837" priority="1841" operator="between">
      <formula>3</formula>
      <formula>4</formula>
    </cfRule>
  </conditionalFormatting>
  <conditionalFormatting sqref="F166">
    <cfRule type="cellIs" dxfId="1836" priority="1842" operator="between">
      <formula>1</formula>
      <formula>2</formula>
    </cfRule>
  </conditionalFormatting>
  <conditionalFormatting sqref="F172:F174 F177:F178">
    <cfRule type="containsText" dxfId="1835" priority="1831" operator="containsText" text="BAJO">
      <formula>NOT(ISERROR(SEARCH(("BAJO"),(F172))))</formula>
    </cfRule>
  </conditionalFormatting>
  <conditionalFormatting sqref="F172:F174 F177:F178">
    <cfRule type="containsText" dxfId="1834" priority="1832" operator="containsText" text="MEDIO">
      <formula>NOT(ISERROR(SEARCH(("MEDIO"),(F172))))</formula>
    </cfRule>
  </conditionalFormatting>
  <conditionalFormatting sqref="F172:F174 F177:F178">
    <cfRule type="containsText" dxfId="1833" priority="1833" operator="containsText" text="ALTO">
      <formula>NOT(ISERROR(SEARCH(("ALTO"),(F172))))</formula>
    </cfRule>
  </conditionalFormatting>
  <conditionalFormatting sqref="F172:F174 F177:F178">
    <cfRule type="cellIs" dxfId="1832" priority="1834" operator="between">
      <formula>5</formula>
      <formula>9</formula>
    </cfRule>
  </conditionalFormatting>
  <conditionalFormatting sqref="F172:F174 F177:F178">
    <cfRule type="cellIs" dxfId="1831" priority="1835" operator="between">
      <formula>3</formula>
      <formula>4</formula>
    </cfRule>
  </conditionalFormatting>
  <conditionalFormatting sqref="F172:F174 F177:F178">
    <cfRule type="cellIs" dxfId="1830" priority="1836" operator="between">
      <formula>1</formula>
      <formula>2</formula>
    </cfRule>
  </conditionalFormatting>
  <conditionalFormatting sqref="F176">
    <cfRule type="containsText" dxfId="1829" priority="1825" operator="containsText" text="BAJO">
      <formula>NOT(ISERROR(SEARCH(("BAJO"),(F176))))</formula>
    </cfRule>
  </conditionalFormatting>
  <conditionalFormatting sqref="F176">
    <cfRule type="containsText" dxfId="1828" priority="1826" operator="containsText" text="MEDIO">
      <formula>NOT(ISERROR(SEARCH(("MEDIO"),(F176))))</formula>
    </cfRule>
  </conditionalFormatting>
  <conditionalFormatting sqref="F176">
    <cfRule type="containsText" dxfId="1827" priority="1827" operator="containsText" text="ALTO">
      <formula>NOT(ISERROR(SEARCH(("ALTO"),(F176))))</formula>
    </cfRule>
  </conditionalFormatting>
  <conditionalFormatting sqref="F176">
    <cfRule type="cellIs" dxfId="1826" priority="1828" operator="between">
      <formula>5</formula>
      <formula>9</formula>
    </cfRule>
  </conditionalFormatting>
  <conditionalFormatting sqref="F176">
    <cfRule type="cellIs" dxfId="1825" priority="1829" operator="between">
      <formula>3</formula>
      <formula>4</formula>
    </cfRule>
  </conditionalFormatting>
  <conditionalFormatting sqref="F176">
    <cfRule type="cellIs" dxfId="1824" priority="1830" operator="between">
      <formula>1</formula>
      <formula>2</formula>
    </cfRule>
  </conditionalFormatting>
  <conditionalFormatting sqref="F175">
    <cfRule type="containsText" dxfId="1823" priority="1819" operator="containsText" text="BAJO">
      <formula>NOT(ISERROR(SEARCH(("BAJO"),(F175))))</formula>
    </cfRule>
  </conditionalFormatting>
  <conditionalFormatting sqref="F175">
    <cfRule type="containsText" dxfId="1822" priority="1820" operator="containsText" text="MEDIO">
      <formula>NOT(ISERROR(SEARCH(("MEDIO"),(F175))))</formula>
    </cfRule>
  </conditionalFormatting>
  <conditionalFormatting sqref="F175">
    <cfRule type="containsText" dxfId="1821" priority="1821" operator="containsText" text="ALTO">
      <formula>NOT(ISERROR(SEARCH(("ALTO"),(F175))))</formula>
    </cfRule>
  </conditionalFormatting>
  <conditionalFormatting sqref="F175">
    <cfRule type="cellIs" dxfId="1820" priority="1822" operator="between">
      <formula>5</formula>
      <formula>9</formula>
    </cfRule>
  </conditionalFormatting>
  <conditionalFormatting sqref="F175">
    <cfRule type="cellIs" dxfId="1819" priority="1823" operator="between">
      <formula>3</formula>
      <formula>4</formula>
    </cfRule>
  </conditionalFormatting>
  <conditionalFormatting sqref="F175">
    <cfRule type="cellIs" dxfId="1818" priority="1824" operator="between">
      <formula>1</formula>
      <formula>2</formula>
    </cfRule>
  </conditionalFormatting>
  <conditionalFormatting sqref="F181:F183 F186:F187">
    <cfRule type="containsText" dxfId="1817" priority="1813" operator="containsText" text="BAJO">
      <formula>NOT(ISERROR(SEARCH(("BAJO"),(F181))))</formula>
    </cfRule>
  </conditionalFormatting>
  <conditionalFormatting sqref="F181:F183 F186:F187">
    <cfRule type="containsText" dxfId="1816" priority="1814" operator="containsText" text="MEDIO">
      <formula>NOT(ISERROR(SEARCH(("MEDIO"),(F181))))</formula>
    </cfRule>
  </conditionalFormatting>
  <conditionalFormatting sqref="F181:F183 F186:F187">
    <cfRule type="containsText" dxfId="1815" priority="1815" operator="containsText" text="ALTO">
      <formula>NOT(ISERROR(SEARCH(("ALTO"),(F181))))</formula>
    </cfRule>
  </conditionalFormatting>
  <conditionalFormatting sqref="F181:F183 F186:F187">
    <cfRule type="cellIs" dxfId="1814" priority="1816" operator="between">
      <formula>5</formula>
      <formula>9</formula>
    </cfRule>
  </conditionalFormatting>
  <conditionalFormatting sqref="F181:F183 F186:F187">
    <cfRule type="cellIs" dxfId="1813" priority="1817" operator="between">
      <formula>3</formula>
      <formula>4</formula>
    </cfRule>
  </conditionalFormatting>
  <conditionalFormatting sqref="F181:F183 F186:F187">
    <cfRule type="cellIs" dxfId="1812" priority="1818" operator="between">
      <formula>1</formula>
      <formula>2</formula>
    </cfRule>
  </conditionalFormatting>
  <conditionalFormatting sqref="F185">
    <cfRule type="containsText" dxfId="1811" priority="1807" operator="containsText" text="BAJO">
      <formula>NOT(ISERROR(SEARCH(("BAJO"),(F185))))</formula>
    </cfRule>
  </conditionalFormatting>
  <conditionalFormatting sqref="F185">
    <cfRule type="containsText" dxfId="1810" priority="1808" operator="containsText" text="MEDIO">
      <formula>NOT(ISERROR(SEARCH(("MEDIO"),(F185))))</formula>
    </cfRule>
  </conditionalFormatting>
  <conditionalFormatting sqref="F185">
    <cfRule type="containsText" dxfId="1809" priority="1809" operator="containsText" text="ALTO">
      <formula>NOT(ISERROR(SEARCH(("ALTO"),(F185))))</formula>
    </cfRule>
  </conditionalFormatting>
  <conditionalFormatting sqref="F185">
    <cfRule type="cellIs" dxfId="1808" priority="1810" operator="between">
      <formula>5</formula>
      <formula>9</formula>
    </cfRule>
  </conditionalFormatting>
  <conditionalFormatting sqref="F185">
    <cfRule type="cellIs" dxfId="1807" priority="1811" operator="between">
      <formula>3</formula>
      <formula>4</formula>
    </cfRule>
  </conditionalFormatting>
  <conditionalFormatting sqref="F185">
    <cfRule type="cellIs" dxfId="1806" priority="1812" operator="between">
      <formula>1</formula>
      <formula>2</formula>
    </cfRule>
  </conditionalFormatting>
  <conditionalFormatting sqref="F184">
    <cfRule type="containsText" dxfId="1805" priority="1801" operator="containsText" text="BAJO">
      <formula>NOT(ISERROR(SEARCH(("BAJO"),(F184))))</formula>
    </cfRule>
  </conditionalFormatting>
  <conditionalFormatting sqref="F184">
    <cfRule type="containsText" dxfId="1804" priority="1802" operator="containsText" text="MEDIO">
      <formula>NOT(ISERROR(SEARCH(("MEDIO"),(F184))))</formula>
    </cfRule>
  </conditionalFormatting>
  <conditionalFormatting sqref="F184">
    <cfRule type="containsText" dxfId="1803" priority="1803" operator="containsText" text="ALTO">
      <formula>NOT(ISERROR(SEARCH(("ALTO"),(F184))))</formula>
    </cfRule>
  </conditionalFormatting>
  <conditionalFormatting sqref="F184">
    <cfRule type="cellIs" dxfId="1802" priority="1804" operator="between">
      <formula>5</formula>
      <formula>9</formula>
    </cfRule>
  </conditionalFormatting>
  <conditionalFormatting sqref="F184">
    <cfRule type="cellIs" dxfId="1801" priority="1805" operator="between">
      <formula>3</formula>
      <formula>4</formula>
    </cfRule>
  </conditionalFormatting>
  <conditionalFormatting sqref="F184">
    <cfRule type="cellIs" dxfId="1800" priority="1806" operator="between">
      <formula>1</formula>
      <formula>2</formula>
    </cfRule>
  </conditionalFormatting>
  <conditionalFormatting sqref="F190:F192 F195:F196">
    <cfRule type="containsText" dxfId="1799" priority="1795" operator="containsText" text="BAJO">
      <formula>NOT(ISERROR(SEARCH(("BAJO"),(F190))))</formula>
    </cfRule>
  </conditionalFormatting>
  <conditionalFormatting sqref="F190:F192 F195:F196">
    <cfRule type="containsText" dxfId="1798" priority="1796" operator="containsText" text="MEDIO">
      <formula>NOT(ISERROR(SEARCH(("MEDIO"),(F190))))</formula>
    </cfRule>
  </conditionalFormatting>
  <conditionalFormatting sqref="F190:F192 F195:F196">
    <cfRule type="containsText" dxfId="1797" priority="1797" operator="containsText" text="ALTO">
      <formula>NOT(ISERROR(SEARCH(("ALTO"),(F190))))</formula>
    </cfRule>
  </conditionalFormatting>
  <conditionalFormatting sqref="F190:F192 F195:F196">
    <cfRule type="cellIs" dxfId="1796" priority="1798" operator="between">
      <formula>5</formula>
      <formula>9</formula>
    </cfRule>
  </conditionalFormatting>
  <conditionalFormatting sqref="F190:F192 F195:F196">
    <cfRule type="cellIs" dxfId="1795" priority="1799" operator="between">
      <formula>3</formula>
      <formula>4</formula>
    </cfRule>
  </conditionalFormatting>
  <conditionalFormatting sqref="F190:F192 F195:F196">
    <cfRule type="cellIs" dxfId="1794" priority="1800" operator="between">
      <formula>1</formula>
      <formula>2</formula>
    </cfRule>
  </conditionalFormatting>
  <conditionalFormatting sqref="F194">
    <cfRule type="containsText" dxfId="1793" priority="1789" operator="containsText" text="BAJO">
      <formula>NOT(ISERROR(SEARCH(("BAJO"),(F194))))</formula>
    </cfRule>
  </conditionalFormatting>
  <conditionalFormatting sqref="F194">
    <cfRule type="containsText" dxfId="1792" priority="1790" operator="containsText" text="MEDIO">
      <formula>NOT(ISERROR(SEARCH(("MEDIO"),(F194))))</formula>
    </cfRule>
  </conditionalFormatting>
  <conditionalFormatting sqref="F194">
    <cfRule type="containsText" dxfId="1791" priority="1791" operator="containsText" text="ALTO">
      <formula>NOT(ISERROR(SEARCH(("ALTO"),(F194))))</formula>
    </cfRule>
  </conditionalFormatting>
  <conditionalFormatting sqref="F194">
    <cfRule type="cellIs" dxfId="1790" priority="1792" operator="between">
      <formula>5</formula>
      <formula>9</formula>
    </cfRule>
  </conditionalFormatting>
  <conditionalFormatting sqref="F194">
    <cfRule type="cellIs" dxfId="1789" priority="1793" operator="between">
      <formula>3</formula>
      <formula>4</formula>
    </cfRule>
  </conditionalFormatting>
  <conditionalFormatting sqref="F194">
    <cfRule type="cellIs" dxfId="1788" priority="1794" operator="between">
      <formula>1</formula>
      <formula>2</formula>
    </cfRule>
  </conditionalFormatting>
  <conditionalFormatting sqref="F193">
    <cfRule type="containsText" dxfId="1787" priority="1783" operator="containsText" text="BAJO">
      <formula>NOT(ISERROR(SEARCH(("BAJO"),(F193))))</formula>
    </cfRule>
  </conditionalFormatting>
  <conditionalFormatting sqref="F193">
    <cfRule type="containsText" dxfId="1786" priority="1784" operator="containsText" text="MEDIO">
      <formula>NOT(ISERROR(SEARCH(("MEDIO"),(F193))))</formula>
    </cfRule>
  </conditionalFormatting>
  <conditionalFormatting sqref="F193">
    <cfRule type="containsText" dxfId="1785" priority="1785" operator="containsText" text="ALTO">
      <formula>NOT(ISERROR(SEARCH(("ALTO"),(F193))))</formula>
    </cfRule>
  </conditionalFormatting>
  <conditionalFormatting sqref="F193">
    <cfRule type="cellIs" dxfId="1784" priority="1786" operator="between">
      <formula>5</formula>
      <formula>9</formula>
    </cfRule>
  </conditionalFormatting>
  <conditionalFormatting sqref="F193">
    <cfRule type="cellIs" dxfId="1783" priority="1787" operator="between">
      <formula>3</formula>
      <formula>4</formula>
    </cfRule>
  </conditionalFormatting>
  <conditionalFormatting sqref="F193">
    <cfRule type="cellIs" dxfId="1782" priority="1788" operator="between">
      <formula>1</formula>
      <formula>2</formula>
    </cfRule>
  </conditionalFormatting>
  <conditionalFormatting sqref="F199:F201 F204:F205">
    <cfRule type="containsText" dxfId="1781" priority="1777" operator="containsText" text="BAJO">
      <formula>NOT(ISERROR(SEARCH(("BAJO"),(F199))))</formula>
    </cfRule>
  </conditionalFormatting>
  <conditionalFormatting sqref="F199:F201 F204:F205">
    <cfRule type="containsText" dxfId="1780" priority="1778" operator="containsText" text="MEDIO">
      <formula>NOT(ISERROR(SEARCH(("MEDIO"),(F199))))</formula>
    </cfRule>
  </conditionalFormatting>
  <conditionalFormatting sqref="F199:F201 F204:F205">
    <cfRule type="containsText" dxfId="1779" priority="1779" operator="containsText" text="ALTO">
      <formula>NOT(ISERROR(SEARCH(("ALTO"),(F199))))</formula>
    </cfRule>
  </conditionalFormatting>
  <conditionalFormatting sqref="F199:F201 F204:F205">
    <cfRule type="cellIs" dxfId="1778" priority="1780" operator="between">
      <formula>5</formula>
      <formula>9</formula>
    </cfRule>
  </conditionalFormatting>
  <conditionalFormatting sqref="F199:F201 F204:F205">
    <cfRule type="cellIs" dxfId="1777" priority="1781" operator="between">
      <formula>3</formula>
      <formula>4</formula>
    </cfRule>
  </conditionalFormatting>
  <conditionalFormatting sqref="F199:F201 F204:F205">
    <cfRule type="cellIs" dxfId="1776" priority="1782" operator="between">
      <formula>1</formula>
      <formula>2</formula>
    </cfRule>
  </conditionalFormatting>
  <conditionalFormatting sqref="F203">
    <cfRule type="containsText" dxfId="1775" priority="1771" operator="containsText" text="BAJO">
      <formula>NOT(ISERROR(SEARCH(("BAJO"),(F203))))</formula>
    </cfRule>
  </conditionalFormatting>
  <conditionalFormatting sqref="F203">
    <cfRule type="containsText" dxfId="1774" priority="1772" operator="containsText" text="MEDIO">
      <formula>NOT(ISERROR(SEARCH(("MEDIO"),(F203))))</formula>
    </cfRule>
  </conditionalFormatting>
  <conditionalFormatting sqref="F203">
    <cfRule type="containsText" dxfId="1773" priority="1773" operator="containsText" text="ALTO">
      <formula>NOT(ISERROR(SEARCH(("ALTO"),(F203))))</formula>
    </cfRule>
  </conditionalFormatting>
  <conditionalFormatting sqref="F203">
    <cfRule type="cellIs" dxfId="1772" priority="1774" operator="between">
      <formula>5</formula>
      <formula>9</formula>
    </cfRule>
  </conditionalFormatting>
  <conditionalFormatting sqref="F203">
    <cfRule type="cellIs" dxfId="1771" priority="1775" operator="between">
      <formula>3</formula>
      <formula>4</formula>
    </cfRule>
  </conditionalFormatting>
  <conditionalFormatting sqref="F203">
    <cfRule type="cellIs" dxfId="1770" priority="1776" operator="between">
      <formula>1</formula>
      <formula>2</formula>
    </cfRule>
  </conditionalFormatting>
  <conditionalFormatting sqref="F202">
    <cfRule type="containsText" dxfId="1769" priority="1765" operator="containsText" text="BAJO">
      <formula>NOT(ISERROR(SEARCH(("BAJO"),(F202))))</formula>
    </cfRule>
  </conditionalFormatting>
  <conditionalFormatting sqref="F202">
    <cfRule type="containsText" dxfId="1768" priority="1766" operator="containsText" text="MEDIO">
      <formula>NOT(ISERROR(SEARCH(("MEDIO"),(F202))))</formula>
    </cfRule>
  </conditionalFormatting>
  <conditionalFormatting sqref="F202">
    <cfRule type="containsText" dxfId="1767" priority="1767" operator="containsText" text="ALTO">
      <formula>NOT(ISERROR(SEARCH(("ALTO"),(F202))))</formula>
    </cfRule>
  </conditionalFormatting>
  <conditionalFormatting sqref="F202">
    <cfRule type="cellIs" dxfId="1766" priority="1768" operator="between">
      <formula>5</formula>
      <formula>9</formula>
    </cfRule>
  </conditionalFormatting>
  <conditionalFormatting sqref="F202">
    <cfRule type="cellIs" dxfId="1765" priority="1769" operator="between">
      <formula>3</formula>
      <formula>4</formula>
    </cfRule>
  </conditionalFormatting>
  <conditionalFormatting sqref="F202">
    <cfRule type="cellIs" dxfId="1764" priority="1770" operator="between">
      <formula>1</formula>
      <formula>2</formula>
    </cfRule>
  </conditionalFormatting>
  <conditionalFormatting sqref="F208:F210 F213:F214">
    <cfRule type="containsText" dxfId="1763" priority="1759" operator="containsText" text="BAJO">
      <formula>NOT(ISERROR(SEARCH(("BAJO"),(F208))))</formula>
    </cfRule>
  </conditionalFormatting>
  <conditionalFormatting sqref="F208:F210 F213:F214">
    <cfRule type="containsText" dxfId="1762" priority="1760" operator="containsText" text="MEDIO">
      <formula>NOT(ISERROR(SEARCH(("MEDIO"),(F208))))</formula>
    </cfRule>
  </conditionalFormatting>
  <conditionalFormatting sqref="F208:F210 F213:F214">
    <cfRule type="containsText" dxfId="1761" priority="1761" operator="containsText" text="ALTO">
      <formula>NOT(ISERROR(SEARCH(("ALTO"),(F208))))</formula>
    </cfRule>
  </conditionalFormatting>
  <conditionalFormatting sqref="F208:F210 F213:F214">
    <cfRule type="cellIs" dxfId="1760" priority="1762" operator="between">
      <formula>5</formula>
      <formula>9</formula>
    </cfRule>
  </conditionalFormatting>
  <conditionalFormatting sqref="F208:F210 F213:F214">
    <cfRule type="cellIs" dxfId="1759" priority="1763" operator="between">
      <formula>3</formula>
      <formula>4</formula>
    </cfRule>
  </conditionalFormatting>
  <conditionalFormatting sqref="F208:F210 F213:F214">
    <cfRule type="cellIs" dxfId="1758" priority="1764" operator="between">
      <formula>1</formula>
      <formula>2</formula>
    </cfRule>
  </conditionalFormatting>
  <conditionalFormatting sqref="F212">
    <cfRule type="containsText" dxfId="1757" priority="1753" operator="containsText" text="BAJO">
      <formula>NOT(ISERROR(SEARCH(("BAJO"),(F212))))</formula>
    </cfRule>
  </conditionalFormatting>
  <conditionalFormatting sqref="F212">
    <cfRule type="containsText" dxfId="1756" priority="1754" operator="containsText" text="MEDIO">
      <formula>NOT(ISERROR(SEARCH(("MEDIO"),(F212))))</formula>
    </cfRule>
  </conditionalFormatting>
  <conditionalFormatting sqref="F212">
    <cfRule type="containsText" dxfId="1755" priority="1755" operator="containsText" text="ALTO">
      <formula>NOT(ISERROR(SEARCH(("ALTO"),(F212))))</formula>
    </cfRule>
  </conditionalFormatting>
  <conditionalFormatting sqref="F212">
    <cfRule type="cellIs" dxfId="1754" priority="1756" operator="between">
      <formula>5</formula>
      <formula>9</formula>
    </cfRule>
  </conditionalFormatting>
  <conditionalFormatting sqref="F212">
    <cfRule type="cellIs" dxfId="1753" priority="1757" operator="between">
      <formula>3</formula>
      <formula>4</formula>
    </cfRule>
  </conditionalFormatting>
  <conditionalFormatting sqref="F212">
    <cfRule type="cellIs" dxfId="1752" priority="1758" operator="between">
      <formula>1</formula>
      <formula>2</formula>
    </cfRule>
  </conditionalFormatting>
  <conditionalFormatting sqref="F211">
    <cfRule type="containsText" dxfId="1751" priority="1747" operator="containsText" text="BAJO">
      <formula>NOT(ISERROR(SEARCH(("BAJO"),(F211))))</formula>
    </cfRule>
  </conditionalFormatting>
  <conditionalFormatting sqref="F211">
    <cfRule type="containsText" dxfId="1750" priority="1748" operator="containsText" text="MEDIO">
      <formula>NOT(ISERROR(SEARCH(("MEDIO"),(F211))))</formula>
    </cfRule>
  </conditionalFormatting>
  <conditionalFormatting sqref="F211">
    <cfRule type="containsText" dxfId="1749" priority="1749" operator="containsText" text="ALTO">
      <formula>NOT(ISERROR(SEARCH(("ALTO"),(F211))))</formula>
    </cfRule>
  </conditionalFormatting>
  <conditionalFormatting sqref="F211">
    <cfRule type="cellIs" dxfId="1748" priority="1750" operator="between">
      <formula>5</formula>
      <formula>9</formula>
    </cfRule>
  </conditionalFormatting>
  <conditionalFormatting sqref="F211">
    <cfRule type="cellIs" dxfId="1747" priority="1751" operator="between">
      <formula>3</formula>
      <formula>4</formula>
    </cfRule>
  </conditionalFormatting>
  <conditionalFormatting sqref="F211">
    <cfRule type="cellIs" dxfId="1746" priority="1752" operator="between">
      <formula>1</formula>
      <formula>2</formula>
    </cfRule>
  </conditionalFormatting>
  <conditionalFormatting sqref="F217:F219 F222:F223">
    <cfRule type="containsText" dxfId="1745" priority="1741" operator="containsText" text="BAJO">
      <formula>NOT(ISERROR(SEARCH(("BAJO"),(F217))))</formula>
    </cfRule>
  </conditionalFormatting>
  <conditionalFormatting sqref="F217:F219 F222:F223">
    <cfRule type="containsText" dxfId="1744" priority="1742" operator="containsText" text="MEDIO">
      <formula>NOT(ISERROR(SEARCH(("MEDIO"),(F217))))</formula>
    </cfRule>
  </conditionalFormatting>
  <conditionalFormatting sqref="F217:F219 F222:F223">
    <cfRule type="containsText" dxfId="1743" priority="1743" operator="containsText" text="ALTO">
      <formula>NOT(ISERROR(SEARCH(("ALTO"),(F217))))</formula>
    </cfRule>
  </conditionalFormatting>
  <conditionalFormatting sqref="F217:F219 F222:F223">
    <cfRule type="cellIs" dxfId="1742" priority="1744" operator="between">
      <formula>5</formula>
      <formula>9</formula>
    </cfRule>
  </conditionalFormatting>
  <conditionalFormatting sqref="F217:F219 F222:F223">
    <cfRule type="cellIs" dxfId="1741" priority="1745" operator="between">
      <formula>3</formula>
      <formula>4</formula>
    </cfRule>
  </conditionalFormatting>
  <conditionalFormatting sqref="F217:F219 F222:F223">
    <cfRule type="cellIs" dxfId="1740" priority="1746" operator="between">
      <formula>1</formula>
      <formula>2</formula>
    </cfRule>
  </conditionalFormatting>
  <conditionalFormatting sqref="F221">
    <cfRule type="containsText" dxfId="1739" priority="1735" operator="containsText" text="BAJO">
      <formula>NOT(ISERROR(SEARCH(("BAJO"),(F221))))</formula>
    </cfRule>
  </conditionalFormatting>
  <conditionalFormatting sqref="F221">
    <cfRule type="containsText" dxfId="1738" priority="1736" operator="containsText" text="MEDIO">
      <formula>NOT(ISERROR(SEARCH(("MEDIO"),(F221))))</formula>
    </cfRule>
  </conditionalFormatting>
  <conditionalFormatting sqref="F221">
    <cfRule type="containsText" dxfId="1737" priority="1737" operator="containsText" text="ALTO">
      <formula>NOT(ISERROR(SEARCH(("ALTO"),(F221))))</formula>
    </cfRule>
  </conditionalFormatting>
  <conditionalFormatting sqref="F221">
    <cfRule type="cellIs" dxfId="1736" priority="1738" operator="between">
      <formula>5</formula>
      <formula>9</formula>
    </cfRule>
  </conditionalFormatting>
  <conditionalFormatting sqref="F221">
    <cfRule type="cellIs" dxfId="1735" priority="1739" operator="between">
      <formula>3</formula>
      <formula>4</formula>
    </cfRule>
  </conditionalFormatting>
  <conditionalFormatting sqref="F221">
    <cfRule type="cellIs" dxfId="1734" priority="1740" operator="between">
      <formula>1</formula>
      <formula>2</formula>
    </cfRule>
  </conditionalFormatting>
  <conditionalFormatting sqref="F220">
    <cfRule type="containsText" dxfId="1733" priority="1729" operator="containsText" text="BAJO">
      <formula>NOT(ISERROR(SEARCH(("BAJO"),(F220))))</formula>
    </cfRule>
  </conditionalFormatting>
  <conditionalFormatting sqref="F220">
    <cfRule type="containsText" dxfId="1732" priority="1730" operator="containsText" text="MEDIO">
      <formula>NOT(ISERROR(SEARCH(("MEDIO"),(F220))))</formula>
    </cfRule>
  </conditionalFormatting>
  <conditionalFormatting sqref="F220">
    <cfRule type="containsText" dxfId="1731" priority="1731" operator="containsText" text="ALTO">
      <formula>NOT(ISERROR(SEARCH(("ALTO"),(F220))))</formula>
    </cfRule>
  </conditionalFormatting>
  <conditionalFormatting sqref="F220">
    <cfRule type="cellIs" dxfId="1730" priority="1732" operator="between">
      <formula>5</formula>
      <formula>9</formula>
    </cfRule>
  </conditionalFormatting>
  <conditionalFormatting sqref="F220">
    <cfRule type="cellIs" dxfId="1729" priority="1733" operator="between">
      <formula>3</formula>
      <formula>4</formula>
    </cfRule>
  </conditionalFormatting>
  <conditionalFormatting sqref="F220">
    <cfRule type="cellIs" dxfId="1728" priority="1734" operator="between">
      <formula>1</formula>
      <formula>2</formula>
    </cfRule>
  </conditionalFormatting>
  <conditionalFormatting sqref="F226:F228 F231:F232">
    <cfRule type="containsText" dxfId="1727" priority="1723" operator="containsText" text="BAJO">
      <formula>NOT(ISERROR(SEARCH(("BAJO"),(F226))))</formula>
    </cfRule>
  </conditionalFormatting>
  <conditionalFormatting sqref="F226:F228 F231:F232">
    <cfRule type="containsText" dxfId="1726" priority="1724" operator="containsText" text="MEDIO">
      <formula>NOT(ISERROR(SEARCH(("MEDIO"),(F226))))</formula>
    </cfRule>
  </conditionalFormatting>
  <conditionalFormatting sqref="F226:F228 F231:F232">
    <cfRule type="containsText" dxfId="1725" priority="1725" operator="containsText" text="ALTO">
      <formula>NOT(ISERROR(SEARCH(("ALTO"),(F226))))</formula>
    </cfRule>
  </conditionalFormatting>
  <conditionalFormatting sqref="F226:F228 F231:F232">
    <cfRule type="cellIs" dxfId="1724" priority="1726" operator="between">
      <formula>5</formula>
      <formula>9</formula>
    </cfRule>
  </conditionalFormatting>
  <conditionalFormatting sqref="F226:F228 F231:F232">
    <cfRule type="cellIs" dxfId="1723" priority="1727" operator="between">
      <formula>3</formula>
      <formula>4</formula>
    </cfRule>
  </conditionalFormatting>
  <conditionalFormatting sqref="F226:F228 F231:F232">
    <cfRule type="cellIs" dxfId="1722" priority="1728" operator="between">
      <formula>1</formula>
      <formula>2</formula>
    </cfRule>
  </conditionalFormatting>
  <conditionalFormatting sqref="F230">
    <cfRule type="containsText" dxfId="1721" priority="1717" operator="containsText" text="BAJO">
      <formula>NOT(ISERROR(SEARCH(("BAJO"),(F230))))</formula>
    </cfRule>
  </conditionalFormatting>
  <conditionalFormatting sqref="F230">
    <cfRule type="containsText" dxfId="1720" priority="1718" operator="containsText" text="MEDIO">
      <formula>NOT(ISERROR(SEARCH(("MEDIO"),(F230))))</formula>
    </cfRule>
  </conditionalFormatting>
  <conditionalFormatting sqref="F230">
    <cfRule type="containsText" dxfId="1719" priority="1719" operator="containsText" text="ALTO">
      <formula>NOT(ISERROR(SEARCH(("ALTO"),(F230))))</formula>
    </cfRule>
  </conditionalFormatting>
  <conditionalFormatting sqref="F230">
    <cfRule type="cellIs" dxfId="1718" priority="1720" operator="between">
      <formula>5</formula>
      <formula>9</formula>
    </cfRule>
  </conditionalFormatting>
  <conditionalFormatting sqref="F230">
    <cfRule type="cellIs" dxfId="1717" priority="1721" operator="between">
      <formula>3</formula>
      <formula>4</formula>
    </cfRule>
  </conditionalFormatting>
  <conditionalFormatting sqref="F230">
    <cfRule type="cellIs" dxfId="1716" priority="1722" operator="between">
      <formula>1</formula>
      <formula>2</formula>
    </cfRule>
  </conditionalFormatting>
  <conditionalFormatting sqref="F229">
    <cfRule type="containsText" dxfId="1715" priority="1711" operator="containsText" text="BAJO">
      <formula>NOT(ISERROR(SEARCH(("BAJO"),(F229))))</formula>
    </cfRule>
  </conditionalFormatting>
  <conditionalFormatting sqref="F229">
    <cfRule type="containsText" dxfId="1714" priority="1712" operator="containsText" text="MEDIO">
      <formula>NOT(ISERROR(SEARCH(("MEDIO"),(F229))))</formula>
    </cfRule>
  </conditionalFormatting>
  <conditionalFormatting sqref="F229">
    <cfRule type="containsText" dxfId="1713" priority="1713" operator="containsText" text="ALTO">
      <formula>NOT(ISERROR(SEARCH(("ALTO"),(F229))))</formula>
    </cfRule>
  </conditionalFormatting>
  <conditionalFormatting sqref="F229">
    <cfRule type="cellIs" dxfId="1712" priority="1714" operator="between">
      <formula>5</formula>
      <formula>9</formula>
    </cfRule>
  </conditionalFormatting>
  <conditionalFormatting sqref="F229">
    <cfRule type="cellIs" dxfId="1711" priority="1715" operator="between">
      <formula>3</formula>
      <formula>4</formula>
    </cfRule>
  </conditionalFormatting>
  <conditionalFormatting sqref="F229">
    <cfRule type="cellIs" dxfId="1710" priority="1716" operator="between">
      <formula>1</formula>
      <formula>2</formula>
    </cfRule>
  </conditionalFormatting>
  <conditionalFormatting sqref="F235:F237 F240:F241">
    <cfRule type="containsText" dxfId="1709" priority="1705" operator="containsText" text="BAJO">
      <formula>NOT(ISERROR(SEARCH(("BAJO"),(F235))))</formula>
    </cfRule>
  </conditionalFormatting>
  <conditionalFormatting sqref="F235:F237 F240:F241">
    <cfRule type="containsText" dxfId="1708" priority="1706" operator="containsText" text="MEDIO">
      <formula>NOT(ISERROR(SEARCH(("MEDIO"),(F235))))</formula>
    </cfRule>
  </conditionalFormatting>
  <conditionalFormatting sqref="F235:F237 F240:F241">
    <cfRule type="containsText" dxfId="1707" priority="1707" operator="containsText" text="ALTO">
      <formula>NOT(ISERROR(SEARCH(("ALTO"),(F235))))</formula>
    </cfRule>
  </conditionalFormatting>
  <conditionalFormatting sqref="F235:F237 F240:F241">
    <cfRule type="cellIs" dxfId="1706" priority="1708" operator="between">
      <formula>5</formula>
      <formula>9</formula>
    </cfRule>
  </conditionalFormatting>
  <conditionalFormatting sqref="F235:F237 F240:F241">
    <cfRule type="cellIs" dxfId="1705" priority="1709" operator="between">
      <formula>3</formula>
      <formula>4</formula>
    </cfRule>
  </conditionalFormatting>
  <conditionalFormatting sqref="F235:F237 F240:F241">
    <cfRule type="cellIs" dxfId="1704" priority="1710" operator="between">
      <formula>1</formula>
      <formula>2</formula>
    </cfRule>
  </conditionalFormatting>
  <conditionalFormatting sqref="F239">
    <cfRule type="containsText" dxfId="1703" priority="1699" operator="containsText" text="BAJO">
      <formula>NOT(ISERROR(SEARCH(("BAJO"),(F239))))</formula>
    </cfRule>
  </conditionalFormatting>
  <conditionalFormatting sqref="F239">
    <cfRule type="containsText" dxfId="1702" priority="1700" operator="containsText" text="MEDIO">
      <formula>NOT(ISERROR(SEARCH(("MEDIO"),(F239))))</formula>
    </cfRule>
  </conditionalFormatting>
  <conditionalFormatting sqref="F239">
    <cfRule type="containsText" dxfId="1701" priority="1701" operator="containsText" text="ALTO">
      <formula>NOT(ISERROR(SEARCH(("ALTO"),(F239))))</formula>
    </cfRule>
  </conditionalFormatting>
  <conditionalFormatting sqref="F239">
    <cfRule type="cellIs" dxfId="1700" priority="1702" operator="between">
      <formula>5</formula>
      <formula>9</formula>
    </cfRule>
  </conditionalFormatting>
  <conditionalFormatting sqref="F239">
    <cfRule type="cellIs" dxfId="1699" priority="1703" operator="between">
      <formula>3</formula>
      <formula>4</formula>
    </cfRule>
  </conditionalFormatting>
  <conditionalFormatting sqref="F239">
    <cfRule type="cellIs" dxfId="1698" priority="1704" operator="between">
      <formula>1</formula>
      <formula>2</formula>
    </cfRule>
  </conditionalFormatting>
  <conditionalFormatting sqref="F238">
    <cfRule type="containsText" dxfId="1697" priority="1693" operator="containsText" text="BAJO">
      <formula>NOT(ISERROR(SEARCH(("BAJO"),(F238))))</formula>
    </cfRule>
  </conditionalFormatting>
  <conditionalFormatting sqref="F238">
    <cfRule type="containsText" dxfId="1696" priority="1694" operator="containsText" text="MEDIO">
      <formula>NOT(ISERROR(SEARCH(("MEDIO"),(F238))))</formula>
    </cfRule>
  </conditionalFormatting>
  <conditionalFormatting sqref="F238">
    <cfRule type="containsText" dxfId="1695" priority="1695" operator="containsText" text="ALTO">
      <formula>NOT(ISERROR(SEARCH(("ALTO"),(F238))))</formula>
    </cfRule>
  </conditionalFormatting>
  <conditionalFormatting sqref="F238">
    <cfRule type="cellIs" dxfId="1694" priority="1696" operator="between">
      <formula>5</formula>
      <formula>9</formula>
    </cfRule>
  </conditionalFormatting>
  <conditionalFormatting sqref="F238">
    <cfRule type="cellIs" dxfId="1693" priority="1697" operator="between">
      <formula>3</formula>
      <formula>4</formula>
    </cfRule>
  </conditionalFormatting>
  <conditionalFormatting sqref="F238">
    <cfRule type="cellIs" dxfId="1692" priority="1698" operator="between">
      <formula>1</formula>
      <formula>2</formula>
    </cfRule>
  </conditionalFormatting>
  <conditionalFormatting sqref="F244:F246 F249:F250">
    <cfRule type="containsText" dxfId="1691" priority="1687" operator="containsText" text="BAJO">
      <formula>NOT(ISERROR(SEARCH(("BAJO"),(F244))))</formula>
    </cfRule>
  </conditionalFormatting>
  <conditionalFormatting sqref="F244:F246 F249:F250">
    <cfRule type="containsText" dxfId="1690" priority="1688" operator="containsText" text="MEDIO">
      <formula>NOT(ISERROR(SEARCH(("MEDIO"),(F244))))</formula>
    </cfRule>
  </conditionalFormatting>
  <conditionalFormatting sqref="F244:F246 F249:F250">
    <cfRule type="containsText" dxfId="1689" priority="1689" operator="containsText" text="ALTO">
      <formula>NOT(ISERROR(SEARCH(("ALTO"),(F244))))</formula>
    </cfRule>
  </conditionalFormatting>
  <conditionalFormatting sqref="F244:F246 F249:F250">
    <cfRule type="cellIs" dxfId="1688" priority="1690" operator="between">
      <formula>5</formula>
      <formula>9</formula>
    </cfRule>
  </conditionalFormatting>
  <conditionalFormatting sqref="F244:F246 F249:F250">
    <cfRule type="cellIs" dxfId="1687" priority="1691" operator="between">
      <formula>3</formula>
      <formula>4</formula>
    </cfRule>
  </conditionalFormatting>
  <conditionalFormatting sqref="F244:F246 F249:F250">
    <cfRule type="cellIs" dxfId="1686" priority="1692" operator="between">
      <formula>1</formula>
      <formula>2</formula>
    </cfRule>
  </conditionalFormatting>
  <conditionalFormatting sqref="F248">
    <cfRule type="containsText" dxfId="1685" priority="1681" operator="containsText" text="BAJO">
      <formula>NOT(ISERROR(SEARCH(("BAJO"),(F248))))</formula>
    </cfRule>
  </conditionalFormatting>
  <conditionalFormatting sqref="F248">
    <cfRule type="containsText" dxfId="1684" priority="1682" operator="containsText" text="MEDIO">
      <formula>NOT(ISERROR(SEARCH(("MEDIO"),(F248))))</formula>
    </cfRule>
  </conditionalFormatting>
  <conditionalFormatting sqref="F248">
    <cfRule type="containsText" dxfId="1683" priority="1683" operator="containsText" text="ALTO">
      <formula>NOT(ISERROR(SEARCH(("ALTO"),(F248))))</formula>
    </cfRule>
  </conditionalFormatting>
  <conditionalFormatting sqref="F248">
    <cfRule type="cellIs" dxfId="1682" priority="1684" operator="between">
      <formula>5</formula>
      <formula>9</formula>
    </cfRule>
  </conditionalFormatting>
  <conditionalFormatting sqref="F248">
    <cfRule type="cellIs" dxfId="1681" priority="1685" operator="between">
      <formula>3</formula>
      <formula>4</formula>
    </cfRule>
  </conditionalFormatting>
  <conditionalFormatting sqref="F248">
    <cfRule type="cellIs" dxfId="1680" priority="1686" operator="between">
      <formula>1</formula>
      <formula>2</formula>
    </cfRule>
  </conditionalFormatting>
  <conditionalFormatting sqref="F247">
    <cfRule type="containsText" dxfId="1679" priority="1675" operator="containsText" text="BAJO">
      <formula>NOT(ISERROR(SEARCH(("BAJO"),(F247))))</formula>
    </cfRule>
  </conditionalFormatting>
  <conditionalFormatting sqref="F247">
    <cfRule type="containsText" dxfId="1678" priority="1676" operator="containsText" text="MEDIO">
      <formula>NOT(ISERROR(SEARCH(("MEDIO"),(F247))))</formula>
    </cfRule>
  </conditionalFormatting>
  <conditionalFormatting sqref="F247">
    <cfRule type="containsText" dxfId="1677" priority="1677" operator="containsText" text="ALTO">
      <formula>NOT(ISERROR(SEARCH(("ALTO"),(F247))))</formula>
    </cfRule>
  </conditionalFormatting>
  <conditionalFormatting sqref="F247">
    <cfRule type="cellIs" dxfId="1676" priority="1678" operator="between">
      <formula>5</formula>
      <formula>9</formula>
    </cfRule>
  </conditionalFormatting>
  <conditionalFormatting sqref="F247">
    <cfRule type="cellIs" dxfId="1675" priority="1679" operator="between">
      <formula>3</formula>
      <formula>4</formula>
    </cfRule>
  </conditionalFormatting>
  <conditionalFormatting sqref="F247">
    <cfRule type="cellIs" dxfId="1674" priority="1680" operator="between">
      <formula>1</formula>
      <formula>2</formula>
    </cfRule>
  </conditionalFormatting>
  <conditionalFormatting sqref="F253:F255 F258:F259">
    <cfRule type="containsText" dxfId="1673" priority="1669" operator="containsText" text="BAJO">
      <formula>NOT(ISERROR(SEARCH(("BAJO"),(F253))))</formula>
    </cfRule>
  </conditionalFormatting>
  <conditionalFormatting sqref="F253:F255 F258:F259">
    <cfRule type="containsText" dxfId="1672" priority="1670" operator="containsText" text="MEDIO">
      <formula>NOT(ISERROR(SEARCH(("MEDIO"),(F253))))</formula>
    </cfRule>
  </conditionalFormatting>
  <conditionalFormatting sqref="F253:F255 F258:F259">
    <cfRule type="containsText" dxfId="1671" priority="1671" operator="containsText" text="ALTO">
      <formula>NOT(ISERROR(SEARCH(("ALTO"),(F253))))</formula>
    </cfRule>
  </conditionalFormatting>
  <conditionalFormatting sqref="F253:F255 F258:F259">
    <cfRule type="cellIs" dxfId="1670" priority="1672" operator="between">
      <formula>5</formula>
      <formula>9</formula>
    </cfRule>
  </conditionalFormatting>
  <conditionalFormatting sqref="F253:F255 F258:F259">
    <cfRule type="cellIs" dxfId="1669" priority="1673" operator="between">
      <formula>3</formula>
      <formula>4</formula>
    </cfRule>
  </conditionalFormatting>
  <conditionalFormatting sqref="F253:F255 F258:F259">
    <cfRule type="cellIs" dxfId="1668" priority="1674" operator="between">
      <formula>1</formula>
      <formula>2</formula>
    </cfRule>
  </conditionalFormatting>
  <conditionalFormatting sqref="F257">
    <cfRule type="containsText" dxfId="1667" priority="1663" operator="containsText" text="BAJO">
      <formula>NOT(ISERROR(SEARCH(("BAJO"),(F257))))</formula>
    </cfRule>
  </conditionalFormatting>
  <conditionalFormatting sqref="F257">
    <cfRule type="containsText" dxfId="1666" priority="1664" operator="containsText" text="MEDIO">
      <formula>NOT(ISERROR(SEARCH(("MEDIO"),(F257))))</formula>
    </cfRule>
  </conditionalFormatting>
  <conditionalFormatting sqref="F257">
    <cfRule type="containsText" dxfId="1665" priority="1665" operator="containsText" text="ALTO">
      <formula>NOT(ISERROR(SEARCH(("ALTO"),(F257))))</formula>
    </cfRule>
  </conditionalFormatting>
  <conditionalFormatting sqref="F257">
    <cfRule type="cellIs" dxfId="1664" priority="1666" operator="between">
      <formula>5</formula>
      <formula>9</formula>
    </cfRule>
  </conditionalFormatting>
  <conditionalFormatting sqref="F257">
    <cfRule type="cellIs" dxfId="1663" priority="1667" operator="between">
      <formula>3</formula>
      <formula>4</formula>
    </cfRule>
  </conditionalFormatting>
  <conditionalFormatting sqref="F257">
    <cfRule type="cellIs" dxfId="1662" priority="1668" operator="between">
      <formula>1</formula>
      <formula>2</formula>
    </cfRule>
  </conditionalFormatting>
  <conditionalFormatting sqref="F256">
    <cfRule type="containsText" dxfId="1661" priority="1657" operator="containsText" text="BAJO">
      <formula>NOT(ISERROR(SEARCH(("BAJO"),(F256))))</formula>
    </cfRule>
  </conditionalFormatting>
  <conditionalFormatting sqref="F256">
    <cfRule type="containsText" dxfId="1660" priority="1658" operator="containsText" text="MEDIO">
      <formula>NOT(ISERROR(SEARCH(("MEDIO"),(F256))))</formula>
    </cfRule>
  </conditionalFormatting>
  <conditionalFormatting sqref="F256">
    <cfRule type="containsText" dxfId="1659" priority="1659" operator="containsText" text="ALTO">
      <formula>NOT(ISERROR(SEARCH(("ALTO"),(F256))))</formula>
    </cfRule>
  </conditionalFormatting>
  <conditionalFormatting sqref="F256">
    <cfRule type="cellIs" dxfId="1658" priority="1660" operator="between">
      <formula>5</formula>
      <formula>9</formula>
    </cfRule>
  </conditionalFormatting>
  <conditionalFormatting sqref="F256">
    <cfRule type="cellIs" dxfId="1657" priority="1661" operator="between">
      <formula>3</formula>
      <formula>4</formula>
    </cfRule>
  </conditionalFormatting>
  <conditionalFormatting sqref="F256">
    <cfRule type="cellIs" dxfId="1656" priority="1662" operator="between">
      <formula>1</formula>
      <formula>2</formula>
    </cfRule>
  </conditionalFormatting>
  <conditionalFormatting sqref="F262:F264 F267:F268">
    <cfRule type="containsText" dxfId="1655" priority="1651" operator="containsText" text="BAJO">
      <formula>NOT(ISERROR(SEARCH(("BAJO"),(F262))))</formula>
    </cfRule>
  </conditionalFormatting>
  <conditionalFormatting sqref="F262:F264 F267:F268">
    <cfRule type="containsText" dxfId="1654" priority="1652" operator="containsText" text="MEDIO">
      <formula>NOT(ISERROR(SEARCH(("MEDIO"),(F262))))</formula>
    </cfRule>
  </conditionalFormatting>
  <conditionalFormatting sqref="F262:F264 F267:F268">
    <cfRule type="containsText" dxfId="1653" priority="1653" operator="containsText" text="ALTO">
      <formula>NOT(ISERROR(SEARCH(("ALTO"),(F262))))</formula>
    </cfRule>
  </conditionalFormatting>
  <conditionalFormatting sqref="F262:F264 F267:F268">
    <cfRule type="cellIs" dxfId="1652" priority="1654" operator="between">
      <formula>5</formula>
      <formula>9</formula>
    </cfRule>
  </conditionalFormatting>
  <conditionalFormatting sqref="F262:F264 F267:F268">
    <cfRule type="cellIs" dxfId="1651" priority="1655" operator="between">
      <formula>3</formula>
      <formula>4</formula>
    </cfRule>
  </conditionalFormatting>
  <conditionalFormatting sqref="F262:F264 F267:F268">
    <cfRule type="cellIs" dxfId="1650" priority="1656" operator="between">
      <formula>1</formula>
      <formula>2</formula>
    </cfRule>
  </conditionalFormatting>
  <conditionalFormatting sqref="F266">
    <cfRule type="containsText" dxfId="1649" priority="1645" operator="containsText" text="BAJO">
      <formula>NOT(ISERROR(SEARCH(("BAJO"),(F266))))</formula>
    </cfRule>
  </conditionalFormatting>
  <conditionalFormatting sqref="F266">
    <cfRule type="containsText" dxfId="1648" priority="1646" operator="containsText" text="MEDIO">
      <formula>NOT(ISERROR(SEARCH(("MEDIO"),(F266))))</formula>
    </cfRule>
  </conditionalFormatting>
  <conditionalFormatting sqref="F266">
    <cfRule type="containsText" dxfId="1647" priority="1647" operator="containsText" text="ALTO">
      <formula>NOT(ISERROR(SEARCH(("ALTO"),(F266))))</formula>
    </cfRule>
  </conditionalFormatting>
  <conditionalFormatting sqref="F266">
    <cfRule type="cellIs" dxfId="1646" priority="1648" operator="between">
      <formula>5</formula>
      <formula>9</formula>
    </cfRule>
  </conditionalFormatting>
  <conditionalFormatting sqref="F266">
    <cfRule type="cellIs" dxfId="1645" priority="1649" operator="between">
      <formula>3</formula>
      <formula>4</formula>
    </cfRule>
  </conditionalFormatting>
  <conditionalFormatting sqref="F266">
    <cfRule type="cellIs" dxfId="1644" priority="1650" operator="between">
      <formula>1</formula>
      <formula>2</formula>
    </cfRule>
  </conditionalFormatting>
  <conditionalFormatting sqref="F265">
    <cfRule type="containsText" dxfId="1643" priority="1639" operator="containsText" text="BAJO">
      <formula>NOT(ISERROR(SEARCH(("BAJO"),(F265))))</formula>
    </cfRule>
  </conditionalFormatting>
  <conditionalFormatting sqref="F265">
    <cfRule type="containsText" dxfId="1642" priority="1640" operator="containsText" text="MEDIO">
      <formula>NOT(ISERROR(SEARCH(("MEDIO"),(F265))))</formula>
    </cfRule>
  </conditionalFormatting>
  <conditionalFormatting sqref="F265">
    <cfRule type="containsText" dxfId="1641" priority="1641" operator="containsText" text="ALTO">
      <formula>NOT(ISERROR(SEARCH(("ALTO"),(F265))))</formula>
    </cfRule>
  </conditionalFormatting>
  <conditionalFormatting sqref="F265">
    <cfRule type="cellIs" dxfId="1640" priority="1642" operator="between">
      <formula>5</formula>
      <formula>9</formula>
    </cfRule>
  </conditionalFormatting>
  <conditionalFormatting sqref="F265">
    <cfRule type="cellIs" dxfId="1639" priority="1643" operator="between">
      <formula>3</formula>
      <formula>4</formula>
    </cfRule>
  </conditionalFormatting>
  <conditionalFormatting sqref="F265">
    <cfRule type="cellIs" dxfId="1638" priority="1644" operator="between">
      <formula>1</formula>
      <formula>2</formula>
    </cfRule>
  </conditionalFormatting>
  <conditionalFormatting sqref="F271:F273 F276:F277">
    <cfRule type="containsText" dxfId="1637" priority="1633" operator="containsText" text="BAJO">
      <formula>NOT(ISERROR(SEARCH(("BAJO"),(F271))))</formula>
    </cfRule>
  </conditionalFormatting>
  <conditionalFormatting sqref="F271:F273 F276:F277">
    <cfRule type="containsText" dxfId="1636" priority="1634" operator="containsText" text="MEDIO">
      <formula>NOT(ISERROR(SEARCH(("MEDIO"),(F271))))</formula>
    </cfRule>
  </conditionalFormatting>
  <conditionalFormatting sqref="F271:F273 F276:F277">
    <cfRule type="containsText" dxfId="1635" priority="1635" operator="containsText" text="ALTO">
      <formula>NOT(ISERROR(SEARCH(("ALTO"),(F271))))</formula>
    </cfRule>
  </conditionalFormatting>
  <conditionalFormatting sqref="F271:F273 F276:F277">
    <cfRule type="cellIs" dxfId="1634" priority="1636" operator="between">
      <formula>5</formula>
      <formula>9</formula>
    </cfRule>
  </conditionalFormatting>
  <conditionalFormatting sqref="F271:F273 F276:F277">
    <cfRule type="cellIs" dxfId="1633" priority="1637" operator="between">
      <formula>3</formula>
      <formula>4</formula>
    </cfRule>
  </conditionalFormatting>
  <conditionalFormatting sqref="F271:F273 F276:F277">
    <cfRule type="cellIs" dxfId="1632" priority="1638" operator="between">
      <formula>1</formula>
      <formula>2</formula>
    </cfRule>
  </conditionalFormatting>
  <conditionalFormatting sqref="F275">
    <cfRule type="containsText" dxfId="1631" priority="1627" operator="containsText" text="BAJO">
      <formula>NOT(ISERROR(SEARCH(("BAJO"),(F275))))</formula>
    </cfRule>
  </conditionalFormatting>
  <conditionalFormatting sqref="F275">
    <cfRule type="containsText" dxfId="1630" priority="1628" operator="containsText" text="MEDIO">
      <formula>NOT(ISERROR(SEARCH(("MEDIO"),(F275))))</formula>
    </cfRule>
  </conditionalFormatting>
  <conditionalFormatting sqref="F275">
    <cfRule type="containsText" dxfId="1629" priority="1629" operator="containsText" text="ALTO">
      <formula>NOT(ISERROR(SEARCH(("ALTO"),(F275))))</formula>
    </cfRule>
  </conditionalFormatting>
  <conditionalFormatting sqref="F275">
    <cfRule type="cellIs" dxfId="1628" priority="1630" operator="between">
      <formula>5</formula>
      <formula>9</formula>
    </cfRule>
  </conditionalFormatting>
  <conditionalFormatting sqref="F275">
    <cfRule type="cellIs" dxfId="1627" priority="1631" operator="between">
      <formula>3</formula>
      <formula>4</formula>
    </cfRule>
  </conditionalFormatting>
  <conditionalFormatting sqref="F275">
    <cfRule type="cellIs" dxfId="1626" priority="1632" operator="between">
      <formula>1</formula>
      <formula>2</formula>
    </cfRule>
  </conditionalFormatting>
  <conditionalFormatting sqref="F274">
    <cfRule type="containsText" dxfId="1625" priority="1621" operator="containsText" text="BAJO">
      <formula>NOT(ISERROR(SEARCH(("BAJO"),(F274))))</formula>
    </cfRule>
  </conditionalFormatting>
  <conditionalFormatting sqref="F274">
    <cfRule type="containsText" dxfId="1624" priority="1622" operator="containsText" text="MEDIO">
      <formula>NOT(ISERROR(SEARCH(("MEDIO"),(F274))))</formula>
    </cfRule>
  </conditionalFormatting>
  <conditionalFormatting sqref="F274">
    <cfRule type="containsText" dxfId="1623" priority="1623" operator="containsText" text="ALTO">
      <formula>NOT(ISERROR(SEARCH(("ALTO"),(F274))))</formula>
    </cfRule>
  </conditionalFormatting>
  <conditionalFormatting sqref="F274">
    <cfRule type="cellIs" dxfId="1622" priority="1624" operator="between">
      <formula>5</formula>
      <formula>9</formula>
    </cfRule>
  </conditionalFormatting>
  <conditionalFormatting sqref="F274">
    <cfRule type="cellIs" dxfId="1621" priority="1625" operator="between">
      <formula>3</formula>
      <formula>4</formula>
    </cfRule>
  </conditionalFormatting>
  <conditionalFormatting sqref="F274">
    <cfRule type="cellIs" dxfId="1620" priority="1626" operator="between">
      <formula>1</formula>
      <formula>2</formula>
    </cfRule>
  </conditionalFormatting>
  <conditionalFormatting sqref="F280:F282 F285:F286">
    <cfRule type="containsText" dxfId="1619" priority="1615" operator="containsText" text="BAJO">
      <formula>NOT(ISERROR(SEARCH(("BAJO"),(F280))))</formula>
    </cfRule>
  </conditionalFormatting>
  <conditionalFormatting sqref="F280:F282 F285:F286">
    <cfRule type="containsText" dxfId="1618" priority="1616" operator="containsText" text="MEDIO">
      <formula>NOT(ISERROR(SEARCH(("MEDIO"),(F280))))</formula>
    </cfRule>
  </conditionalFormatting>
  <conditionalFormatting sqref="F280:F282 F285:F286">
    <cfRule type="containsText" dxfId="1617" priority="1617" operator="containsText" text="ALTO">
      <formula>NOT(ISERROR(SEARCH(("ALTO"),(F280))))</formula>
    </cfRule>
  </conditionalFormatting>
  <conditionalFormatting sqref="F280:F282 F285:F286">
    <cfRule type="cellIs" dxfId="1616" priority="1618" operator="between">
      <formula>5</formula>
      <formula>9</formula>
    </cfRule>
  </conditionalFormatting>
  <conditionalFormatting sqref="F280:F282 F285:F286">
    <cfRule type="cellIs" dxfId="1615" priority="1619" operator="between">
      <formula>3</formula>
      <formula>4</formula>
    </cfRule>
  </conditionalFormatting>
  <conditionalFormatting sqref="F280:F282 F285:F286">
    <cfRule type="cellIs" dxfId="1614" priority="1620" operator="between">
      <formula>1</formula>
      <formula>2</formula>
    </cfRule>
  </conditionalFormatting>
  <conditionalFormatting sqref="F284">
    <cfRule type="containsText" dxfId="1613" priority="1609" operator="containsText" text="BAJO">
      <formula>NOT(ISERROR(SEARCH(("BAJO"),(F284))))</formula>
    </cfRule>
  </conditionalFormatting>
  <conditionalFormatting sqref="F284">
    <cfRule type="containsText" dxfId="1612" priority="1610" operator="containsText" text="MEDIO">
      <formula>NOT(ISERROR(SEARCH(("MEDIO"),(F284))))</formula>
    </cfRule>
  </conditionalFormatting>
  <conditionalFormatting sqref="F284">
    <cfRule type="containsText" dxfId="1611" priority="1611" operator="containsText" text="ALTO">
      <formula>NOT(ISERROR(SEARCH(("ALTO"),(F284))))</formula>
    </cfRule>
  </conditionalFormatting>
  <conditionalFormatting sqref="F284">
    <cfRule type="cellIs" dxfId="1610" priority="1612" operator="between">
      <formula>5</formula>
      <formula>9</formula>
    </cfRule>
  </conditionalFormatting>
  <conditionalFormatting sqref="F284">
    <cfRule type="cellIs" dxfId="1609" priority="1613" operator="between">
      <formula>3</formula>
      <formula>4</formula>
    </cfRule>
  </conditionalFormatting>
  <conditionalFormatting sqref="F284">
    <cfRule type="cellIs" dxfId="1608" priority="1614" operator="between">
      <formula>1</formula>
      <formula>2</formula>
    </cfRule>
  </conditionalFormatting>
  <conditionalFormatting sqref="F283">
    <cfRule type="containsText" dxfId="1607" priority="1603" operator="containsText" text="BAJO">
      <formula>NOT(ISERROR(SEARCH(("BAJO"),(F283))))</formula>
    </cfRule>
  </conditionalFormatting>
  <conditionalFormatting sqref="F283">
    <cfRule type="containsText" dxfId="1606" priority="1604" operator="containsText" text="MEDIO">
      <formula>NOT(ISERROR(SEARCH(("MEDIO"),(F283))))</formula>
    </cfRule>
  </conditionalFormatting>
  <conditionalFormatting sqref="F283">
    <cfRule type="containsText" dxfId="1605" priority="1605" operator="containsText" text="ALTO">
      <formula>NOT(ISERROR(SEARCH(("ALTO"),(F283))))</formula>
    </cfRule>
  </conditionalFormatting>
  <conditionalFormatting sqref="F283">
    <cfRule type="cellIs" dxfId="1604" priority="1606" operator="between">
      <formula>5</formula>
      <formula>9</formula>
    </cfRule>
  </conditionalFormatting>
  <conditionalFormatting sqref="F283">
    <cfRule type="cellIs" dxfId="1603" priority="1607" operator="between">
      <formula>3</formula>
      <formula>4</formula>
    </cfRule>
  </conditionalFormatting>
  <conditionalFormatting sqref="F283">
    <cfRule type="cellIs" dxfId="1602" priority="1608" operator="between">
      <formula>1</formula>
      <formula>2</formula>
    </cfRule>
  </conditionalFormatting>
  <conditionalFormatting sqref="F289:F291 F294:F295">
    <cfRule type="containsText" dxfId="1601" priority="1597" operator="containsText" text="BAJO">
      <formula>NOT(ISERROR(SEARCH(("BAJO"),(F289))))</formula>
    </cfRule>
  </conditionalFormatting>
  <conditionalFormatting sqref="F289:F291 F294:F295">
    <cfRule type="containsText" dxfId="1600" priority="1598" operator="containsText" text="MEDIO">
      <formula>NOT(ISERROR(SEARCH(("MEDIO"),(F289))))</formula>
    </cfRule>
  </conditionalFormatting>
  <conditionalFormatting sqref="F289:F291 F294:F295">
    <cfRule type="containsText" dxfId="1599" priority="1599" operator="containsText" text="ALTO">
      <formula>NOT(ISERROR(SEARCH(("ALTO"),(F289))))</formula>
    </cfRule>
  </conditionalFormatting>
  <conditionalFormatting sqref="F289:F291 F294:F295">
    <cfRule type="cellIs" dxfId="1598" priority="1600" operator="between">
      <formula>5</formula>
      <formula>9</formula>
    </cfRule>
  </conditionalFormatting>
  <conditionalFormatting sqref="F289:F291 F294:F295">
    <cfRule type="cellIs" dxfId="1597" priority="1601" operator="between">
      <formula>3</formula>
      <formula>4</formula>
    </cfRule>
  </conditionalFormatting>
  <conditionalFormatting sqref="F289:F291 F294:F295">
    <cfRule type="cellIs" dxfId="1596" priority="1602" operator="between">
      <formula>1</formula>
      <formula>2</formula>
    </cfRule>
  </conditionalFormatting>
  <conditionalFormatting sqref="F293">
    <cfRule type="containsText" dxfId="1595" priority="1591" operator="containsText" text="BAJO">
      <formula>NOT(ISERROR(SEARCH(("BAJO"),(F293))))</formula>
    </cfRule>
  </conditionalFormatting>
  <conditionalFormatting sqref="F293">
    <cfRule type="containsText" dxfId="1594" priority="1592" operator="containsText" text="MEDIO">
      <formula>NOT(ISERROR(SEARCH(("MEDIO"),(F293))))</formula>
    </cfRule>
  </conditionalFormatting>
  <conditionalFormatting sqref="F293">
    <cfRule type="containsText" dxfId="1593" priority="1593" operator="containsText" text="ALTO">
      <formula>NOT(ISERROR(SEARCH(("ALTO"),(F293))))</formula>
    </cfRule>
  </conditionalFormatting>
  <conditionalFormatting sqref="F293">
    <cfRule type="cellIs" dxfId="1592" priority="1594" operator="between">
      <formula>5</formula>
      <formula>9</formula>
    </cfRule>
  </conditionalFormatting>
  <conditionalFormatting sqref="F293">
    <cfRule type="cellIs" dxfId="1591" priority="1595" operator="between">
      <formula>3</formula>
      <formula>4</formula>
    </cfRule>
  </conditionalFormatting>
  <conditionalFormatting sqref="F293">
    <cfRule type="cellIs" dxfId="1590" priority="1596" operator="between">
      <formula>1</formula>
      <formula>2</formula>
    </cfRule>
  </conditionalFormatting>
  <conditionalFormatting sqref="F292">
    <cfRule type="containsText" dxfId="1589" priority="1585" operator="containsText" text="BAJO">
      <formula>NOT(ISERROR(SEARCH(("BAJO"),(F292))))</formula>
    </cfRule>
  </conditionalFormatting>
  <conditionalFormatting sqref="F292">
    <cfRule type="containsText" dxfId="1588" priority="1586" operator="containsText" text="MEDIO">
      <formula>NOT(ISERROR(SEARCH(("MEDIO"),(F292))))</formula>
    </cfRule>
  </conditionalFormatting>
  <conditionalFormatting sqref="F292">
    <cfRule type="containsText" dxfId="1587" priority="1587" operator="containsText" text="ALTO">
      <formula>NOT(ISERROR(SEARCH(("ALTO"),(F292))))</formula>
    </cfRule>
  </conditionalFormatting>
  <conditionalFormatting sqref="F292">
    <cfRule type="cellIs" dxfId="1586" priority="1588" operator="between">
      <formula>5</formula>
      <formula>9</formula>
    </cfRule>
  </conditionalFormatting>
  <conditionalFormatting sqref="F292">
    <cfRule type="cellIs" dxfId="1585" priority="1589" operator="between">
      <formula>3</formula>
      <formula>4</formula>
    </cfRule>
  </conditionalFormatting>
  <conditionalFormatting sqref="F292">
    <cfRule type="cellIs" dxfId="1584" priority="1590" operator="between">
      <formula>1</formula>
      <formula>2</formula>
    </cfRule>
  </conditionalFormatting>
  <conditionalFormatting sqref="F298:F300 F303:F304">
    <cfRule type="containsText" dxfId="1583" priority="1579" operator="containsText" text="BAJO">
      <formula>NOT(ISERROR(SEARCH(("BAJO"),(F298))))</formula>
    </cfRule>
  </conditionalFormatting>
  <conditionalFormatting sqref="F298:F300 F303:F304">
    <cfRule type="containsText" dxfId="1582" priority="1580" operator="containsText" text="MEDIO">
      <formula>NOT(ISERROR(SEARCH(("MEDIO"),(F298))))</formula>
    </cfRule>
  </conditionalFormatting>
  <conditionalFormatting sqref="F298:F300 F303:F304">
    <cfRule type="containsText" dxfId="1581" priority="1581" operator="containsText" text="ALTO">
      <formula>NOT(ISERROR(SEARCH(("ALTO"),(F298))))</formula>
    </cfRule>
  </conditionalFormatting>
  <conditionalFormatting sqref="F298:F300 F303:F304">
    <cfRule type="cellIs" dxfId="1580" priority="1582" operator="between">
      <formula>5</formula>
      <formula>9</formula>
    </cfRule>
  </conditionalFormatting>
  <conditionalFormatting sqref="F298:F300 F303:F304">
    <cfRule type="cellIs" dxfId="1579" priority="1583" operator="between">
      <formula>3</formula>
      <formula>4</formula>
    </cfRule>
  </conditionalFormatting>
  <conditionalFormatting sqref="F298:F300 F303:F304">
    <cfRule type="cellIs" dxfId="1578" priority="1584" operator="between">
      <formula>1</formula>
      <formula>2</formula>
    </cfRule>
  </conditionalFormatting>
  <conditionalFormatting sqref="F302">
    <cfRule type="containsText" dxfId="1577" priority="1573" operator="containsText" text="BAJO">
      <formula>NOT(ISERROR(SEARCH(("BAJO"),(F302))))</formula>
    </cfRule>
  </conditionalFormatting>
  <conditionalFormatting sqref="F302">
    <cfRule type="containsText" dxfId="1576" priority="1574" operator="containsText" text="MEDIO">
      <formula>NOT(ISERROR(SEARCH(("MEDIO"),(F302))))</formula>
    </cfRule>
  </conditionalFormatting>
  <conditionalFormatting sqref="F302">
    <cfRule type="containsText" dxfId="1575" priority="1575" operator="containsText" text="ALTO">
      <formula>NOT(ISERROR(SEARCH(("ALTO"),(F302))))</formula>
    </cfRule>
  </conditionalFormatting>
  <conditionalFormatting sqref="F302">
    <cfRule type="cellIs" dxfId="1574" priority="1576" operator="between">
      <formula>5</formula>
      <formula>9</formula>
    </cfRule>
  </conditionalFormatting>
  <conditionalFormatting sqref="F302">
    <cfRule type="cellIs" dxfId="1573" priority="1577" operator="between">
      <formula>3</formula>
      <formula>4</formula>
    </cfRule>
  </conditionalFormatting>
  <conditionalFormatting sqref="F302">
    <cfRule type="cellIs" dxfId="1572" priority="1578" operator="between">
      <formula>1</formula>
      <formula>2</formula>
    </cfRule>
  </conditionalFormatting>
  <conditionalFormatting sqref="F301">
    <cfRule type="containsText" dxfId="1571" priority="1567" operator="containsText" text="BAJO">
      <formula>NOT(ISERROR(SEARCH(("BAJO"),(F301))))</formula>
    </cfRule>
  </conditionalFormatting>
  <conditionalFormatting sqref="F301">
    <cfRule type="containsText" dxfId="1570" priority="1568" operator="containsText" text="MEDIO">
      <formula>NOT(ISERROR(SEARCH(("MEDIO"),(F301))))</formula>
    </cfRule>
  </conditionalFormatting>
  <conditionalFormatting sqref="F301">
    <cfRule type="containsText" dxfId="1569" priority="1569" operator="containsText" text="ALTO">
      <formula>NOT(ISERROR(SEARCH(("ALTO"),(F301))))</formula>
    </cfRule>
  </conditionalFormatting>
  <conditionalFormatting sqref="F301">
    <cfRule type="cellIs" dxfId="1568" priority="1570" operator="between">
      <formula>5</formula>
      <formula>9</formula>
    </cfRule>
  </conditionalFormatting>
  <conditionalFormatting sqref="F301">
    <cfRule type="cellIs" dxfId="1567" priority="1571" operator="between">
      <formula>3</formula>
      <formula>4</formula>
    </cfRule>
  </conditionalFormatting>
  <conditionalFormatting sqref="F301">
    <cfRule type="cellIs" dxfId="1566" priority="1572" operator="between">
      <formula>1</formula>
      <formula>2</formula>
    </cfRule>
  </conditionalFormatting>
  <conditionalFormatting sqref="F307:F309 F312:F313">
    <cfRule type="containsText" dxfId="1565" priority="1561" operator="containsText" text="BAJO">
      <formula>NOT(ISERROR(SEARCH(("BAJO"),(F307))))</formula>
    </cfRule>
  </conditionalFormatting>
  <conditionalFormatting sqref="F307:F309 F312:F313">
    <cfRule type="containsText" dxfId="1564" priority="1562" operator="containsText" text="MEDIO">
      <formula>NOT(ISERROR(SEARCH(("MEDIO"),(F307))))</formula>
    </cfRule>
  </conditionalFormatting>
  <conditionalFormatting sqref="F307:F309 F312:F313">
    <cfRule type="containsText" dxfId="1563" priority="1563" operator="containsText" text="ALTO">
      <formula>NOT(ISERROR(SEARCH(("ALTO"),(F307))))</formula>
    </cfRule>
  </conditionalFormatting>
  <conditionalFormatting sqref="F307:F309 F312:F313">
    <cfRule type="cellIs" dxfId="1562" priority="1564" operator="between">
      <formula>5</formula>
      <formula>9</formula>
    </cfRule>
  </conditionalFormatting>
  <conditionalFormatting sqref="F307:F309 F312:F313">
    <cfRule type="cellIs" dxfId="1561" priority="1565" operator="between">
      <formula>3</formula>
      <formula>4</formula>
    </cfRule>
  </conditionalFormatting>
  <conditionalFormatting sqref="F307:F309 F312:F313">
    <cfRule type="cellIs" dxfId="1560" priority="1566" operator="between">
      <formula>1</formula>
      <formula>2</formula>
    </cfRule>
  </conditionalFormatting>
  <conditionalFormatting sqref="F311">
    <cfRule type="containsText" dxfId="1559" priority="1555" operator="containsText" text="BAJO">
      <formula>NOT(ISERROR(SEARCH(("BAJO"),(F311))))</formula>
    </cfRule>
  </conditionalFormatting>
  <conditionalFormatting sqref="F311">
    <cfRule type="containsText" dxfId="1558" priority="1556" operator="containsText" text="MEDIO">
      <formula>NOT(ISERROR(SEARCH(("MEDIO"),(F311))))</formula>
    </cfRule>
  </conditionalFormatting>
  <conditionalFormatting sqref="F311">
    <cfRule type="containsText" dxfId="1557" priority="1557" operator="containsText" text="ALTO">
      <formula>NOT(ISERROR(SEARCH(("ALTO"),(F311))))</formula>
    </cfRule>
  </conditionalFormatting>
  <conditionalFormatting sqref="F311">
    <cfRule type="cellIs" dxfId="1556" priority="1558" operator="between">
      <formula>5</formula>
      <formula>9</formula>
    </cfRule>
  </conditionalFormatting>
  <conditionalFormatting sqref="F311">
    <cfRule type="cellIs" dxfId="1555" priority="1559" operator="between">
      <formula>3</formula>
      <formula>4</formula>
    </cfRule>
  </conditionalFormatting>
  <conditionalFormatting sqref="F311">
    <cfRule type="cellIs" dxfId="1554" priority="1560" operator="between">
      <formula>1</formula>
      <formula>2</formula>
    </cfRule>
  </conditionalFormatting>
  <conditionalFormatting sqref="F310">
    <cfRule type="containsText" dxfId="1553" priority="1549" operator="containsText" text="BAJO">
      <formula>NOT(ISERROR(SEARCH(("BAJO"),(F310))))</formula>
    </cfRule>
  </conditionalFormatting>
  <conditionalFormatting sqref="F310">
    <cfRule type="containsText" dxfId="1552" priority="1550" operator="containsText" text="MEDIO">
      <formula>NOT(ISERROR(SEARCH(("MEDIO"),(F310))))</formula>
    </cfRule>
  </conditionalFormatting>
  <conditionalFormatting sqref="F310">
    <cfRule type="containsText" dxfId="1551" priority="1551" operator="containsText" text="ALTO">
      <formula>NOT(ISERROR(SEARCH(("ALTO"),(F310))))</formula>
    </cfRule>
  </conditionalFormatting>
  <conditionalFormatting sqref="F310">
    <cfRule type="cellIs" dxfId="1550" priority="1552" operator="between">
      <formula>5</formula>
      <formula>9</formula>
    </cfRule>
  </conditionalFormatting>
  <conditionalFormatting sqref="F310">
    <cfRule type="cellIs" dxfId="1549" priority="1553" operator="between">
      <formula>3</formula>
      <formula>4</formula>
    </cfRule>
  </conditionalFormatting>
  <conditionalFormatting sqref="F310">
    <cfRule type="cellIs" dxfId="1548" priority="1554" operator="between">
      <formula>1</formula>
      <formula>2</formula>
    </cfRule>
  </conditionalFormatting>
  <conditionalFormatting sqref="F316:F318 F321:F322">
    <cfRule type="containsText" dxfId="1547" priority="1543" operator="containsText" text="BAJO">
      <formula>NOT(ISERROR(SEARCH(("BAJO"),(F316))))</formula>
    </cfRule>
  </conditionalFormatting>
  <conditionalFormatting sqref="F316:F318 F321:F322">
    <cfRule type="containsText" dxfId="1546" priority="1544" operator="containsText" text="MEDIO">
      <formula>NOT(ISERROR(SEARCH(("MEDIO"),(F316))))</formula>
    </cfRule>
  </conditionalFormatting>
  <conditionalFormatting sqref="F316:F318 F321:F322">
    <cfRule type="containsText" dxfId="1545" priority="1545" operator="containsText" text="ALTO">
      <formula>NOT(ISERROR(SEARCH(("ALTO"),(F316))))</formula>
    </cfRule>
  </conditionalFormatting>
  <conditionalFormatting sqref="F316:F318 F321:F322">
    <cfRule type="cellIs" dxfId="1544" priority="1546" operator="between">
      <formula>5</formula>
      <formula>9</formula>
    </cfRule>
  </conditionalFormatting>
  <conditionalFormatting sqref="F316:F318 F321:F322">
    <cfRule type="cellIs" dxfId="1543" priority="1547" operator="between">
      <formula>3</formula>
      <formula>4</formula>
    </cfRule>
  </conditionalFormatting>
  <conditionalFormatting sqref="F316:F318 F321:F322">
    <cfRule type="cellIs" dxfId="1542" priority="1548" operator="between">
      <formula>1</formula>
      <formula>2</formula>
    </cfRule>
  </conditionalFormatting>
  <conditionalFormatting sqref="F320">
    <cfRule type="containsText" dxfId="1541" priority="1537" operator="containsText" text="BAJO">
      <formula>NOT(ISERROR(SEARCH(("BAJO"),(F320))))</formula>
    </cfRule>
  </conditionalFormatting>
  <conditionalFormatting sqref="F320">
    <cfRule type="containsText" dxfId="1540" priority="1538" operator="containsText" text="MEDIO">
      <formula>NOT(ISERROR(SEARCH(("MEDIO"),(F320))))</formula>
    </cfRule>
  </conditionalFormatting>
  <conditionalFormatting sqref="F320">
    <cfRule type="containsText" dxfId="1539" priority="1539" operator="containsText" text="ALTO">
      <formula>NOT(ISERROR(SEARCH(("ALTO"),(F320))))</formula>
    </cfRule>
  </conditionalFormatting>
  <conditionalFormatting sqref="F320">
    <cfRule type="cellIs" dxfId="1538" priority="1540" operator="between">
      <formula>5</formula>
      <formula>9</formula>
    </cfRule>
  </conditionalFormatting>
  <conditionalFormatting sqref="F320">
    <cfRule type="cellIs" dxfId="1537" priority="1541" operator="between">
      <formula>3</formula>
      <formula>4</formula>
    </cfRule>
  </conditionalFormatting>
  <conditionalFormatting sqref="F320">
    <cfRule type="cellIs" dxfId="1536" priority="1542" operator="between">
      <formula>1</formula>
      <formula>2</formula>
    </cfRule>
  </conditionalFormatting>
  <conditionalFormatting sqref="F319">
    <cfRule type="containsText" dxfId="1535" priority="1531" operator="containsText" text="BAJO">
      <formula>NOT(ISERROR(SEARCH(("BAJO"),(F319))))</formula>
    </cfRule>
  </conditionalFormatting>
  <conditionalFormatting sqref="F319">
    <cfRule type="containsText" dxfId="1534" priority="1532" operator="containsText" text="MEDIO">
      <formula>NOT(ISERROR(SEARCH(("MEDIO"),(F319))))</formula>
    </cfRule>
  </conditionalFormatting>
  <conditionalFormatting sqref="F319">
    <cfRule type="containsText" dxfId="1533" priority="1533" operator="containsText" text="ALTO">
      <formula>NOT(ISERROR(SEARCH(("ALTO"),(F319))))</formula>
    </cfRule>
  </conditionalFormatting>
  <conditionalFormatting sqref="F319">
    <cfRule type="cellIs" dxfId="1532" priority="1534" operator="between">
      <formula>5</formula>
      <formula>9</formula>
    </cfRule>
  </conditionalFormatting>
  <conditionalFormatting sqref="F319">
    <cfRule type="cellIs" dxfId="1531" priority="1535" operator="between">
      <formula>3</formula>
      <formula>4</formula>
    </cfRule>
  </conditionalFormatting>
  <conditionalFormatting sqref="F319">
    <cfRule type="cellIs" dxfId="1530" priority="1536" operator="between">
      <formula>1</formula>
      <formula>2</formula>
    </cfRule>
  </conditionalFormatting>
  <conditionalFormatting sqref="F325:F327 F330:F331">
    <cfRule type="containsText" dxfId="1529" priority="1525" operator="containsText" text="BAJO">
      <formula>NOT(ISERROR(SEARCH(("BAJO"),(F325))))</formula>
    </cfRule>
  </conditionalFormatting>
  <conditionalFormatting sqref="F325:F327 F330:F331">
    <cfRule type="containsText" dxfId="1528" priority="1526" operator="containsText" text="MEDIO">
      <formula>NOT(ISERROR(SEARCH(("MEDIO"),(F325))))</formula>
    </cfRule>
  </conditionalFormatting>
  <conditionalFormatting sqref="F325:F327 F330:F331">
    <cfRule type="containsText" dxfId="1527" priority="1527" operator="containsText" text="ALTO">
      <formula>NOT(ISERROR(SEARCH(("ALTO"),(F325))))</formula>
    </cfRule>
  </conditionalFormatting>
  <conditionalFormatting sqref="F325:F327 F330:F331">
    <cfRule type="cellIs" dxfId="1526" priority="1528" operator="between">
      <formula>5</formula>
      <formula>9</formula>
    </cfRule>
  </conditionalFormatting>
  <conditionalFormatting sqref="F325:F327 F330:F331">
    <cfRule type="cellIs" dxfId="1525" priority="1529" operator="between">
      <formula>3</formula>
      <formula>4</formula>
    </cfRule>
  </conditionalFormatting>
  <conditionalFormatting sqref="F325:F327 F330:F331">
    <cfRule type="cellIs" dxfId="1524" priority="1530" operator="between">
      <formula>1</formula>
      <formula>2</formula>
    </cfRule>
  </conditionalFormatting>
  <conditionalFormatting sqref="F329">
    <cfRule type="containsText" dxfId="1523" priority="1519" operator="containsText" text="BAJO">
      <formula>NOT(ISERROR(SEARCH(("BAJO"),(F329))))</formula>
    </cfRule>
  </conditionalFormatting>
  <conditionalFormatting sqref="F329">
    <cfRule type="containsText" dxfId="1522" priority="1520" operator="containsText" text="MEDIO">
      <formula>NOT(ISERROR(SEARCH(("MEDIO"),(F329))))</formula>
    </cfRule>
  </conditionalFormatting>
  <conditionalFormatting sqref="F329">
    <cfRule type="containsText" dxfId="1521" priority="1521" operator="containsText" text="ALTO">
      <formula>NOT(ISERROR(SEARCH(("ALTO"),(F329))))</formula>
    </cfRule>
  </conditionalFormatting>
  <conditionalFormatting sqref="F329">
    <cfRule type="cellIs" dxfId="1520" priority="1522" operator="between">
      <formula>5</formula>
      <formula>9</formula>
    </cfRule>
  </conditionalFormatting>
  <conditionalFormatting sqref="F329">
    <cfRule type="cellIs" dxfId="1519" priority="1523" operator="between">
      <formula>3</formula>
      <formula>4</formula>
    </cfRule>
  </conditionalFormatting>
  <conditionalFormatting sqref="F329">
    <cfRule type="cellIs" dxfId="1518" priority="1524" operator="between">
      <formula>1</formula>
      <formula>2</formula>
    </cfRule>
  </conditionalFormatting>
  <conditionalFormatting sqref="F328">
    <cfRule type="containsText" dxfId="1517" priority="1513" operator="containsText" text="BAJO">
      <formula>NOT(ISERROR(SEARCH(("BAJO"),(F328))))</formula>
    </cfRule>
  </conditionalFormatting>
  <conditionalFormatting sqref="F328">
    <cfRule type="containsText" dxfId="1516" priority="1514" operator="containsText" text="MEDIO">
      <formula>NOT(ISERROR(SEARCH(("MEDIO"),(F328))))</formula>
    </cfRule>
  </conditionalFormatting>
  <conditionalFormatting sqref="F328">
    <cfRule type="containsText" dxfId="1515" priority="1515" operator="containsText" text="ALTO">
      <formula>NOT(ISERROR(SEARCH(("ALTO"),(F328))))</formula>
    </cfRule>
  </conditionalFormatting>
  <conditionalFormatting sqref="F328">
    <cfRule type="cellIs" dxfId="1514" priority="1516" operator="between">
      <formula>5</formula>
      <formula>9</formula>
    </cfRule>
  </conditionalFormatting>
  <conditionalFormatting sqref="F328">
    <cfRule type="cellIs" dxfId="1513" priority="1517" operator="between">
      <formula>3</formula>
      <formula>4</formula>
    </cfRule>
  </conditionalFormatting>
  <conditionalFormatting sqref="F328">
    <cfRule type="cellIs" dxfId="1512" priority="1518" operator="between">
      <formula>1</formula>
      <formula>2</formula>
    </cfRule>
  </conditionalFormatting>
  <conditionalFormatting sqref="F334:F336 F339:F340">
    <cfRule type="containsText" dxfId="1511" priority="1507" operator="containsText" text="BAJO">
      <formula>NOT(ISERROR(SEARCH(("BAJO"),(F334))))</formula>
    </cfRule>
  </conditionalFormatting>
  <conditionalFormatting sqref="F334:F336 F339:F340">
    <cfRule type="containsText" dxfId="1510" priority="1508" operator="containsText" text="MEDIO">
      <formula>NOT(ISERROR(SEARCH(("MEDIO"),(F334))))</formula>
    </cfRule>
  </conditionalFormatting>
  <conditionalFormatting sqref="F334:F336 F339:F340">
    <cfRule type="containsText" dxfId="1509" priority="1509" operator="containsText" text="ALTO">
      <formula>NOT(ISERROR(SEARCH(("ALTO"),(F334))))</formula>
    </cfRule>
  </conditionalFormatting>
  <conditionalFormatting sqref="F334:F336 F339:F340">
    <cfRule type="cellIs" dxfId="1508" priority="1510" operator="between">
      <formula>5</formula>
      <formula>9</formula>
    </cfRule>
  </conditionalFormatting>
  <conditionalFormatting sqref="F334:F336 F339:F340">
    <cfRule type="cellIs" dxfId="1507" priority="1511" operator="between">
      <formula>3</formula>
      <formula>4</formula>
    </cfRule>
  </conditionalFormatting>
  <conditionalFormatting sqref="F334:F336 F339:F340">
    <cfRule type="cellIs" dxfId="1506" priority="1512" operator="between">
      <formula>1</formula>
      <formula>2</formula>
    </cfRule>
  </conditionalFormatting>
  <conditionalFormatting sqref="F338">
    <cfRule type="containsText" dxfId="1505" priority="1501" operator="containsText" text="BAJO">
      <formula>NOT(ISERROR(SEARCH(("BAJO"),(F338))))</formula>
    </cfRule>
  </conditionalFormatting>
  <conditionalFormatting sqref="F338">
    <cfRule type="containsText" dxfId="1504" priority="1502" operator="containsText" text="MEDIO">
      <formula>NOT(ISERROR(SEARCH(("MEDIO"),(F338))))</formula>
    </cfRule>
  </conditionalFormatting>
  <conditionalFormatting sqref="F338">
    <cfRule type="containsText" dxfId="1503" priority="1503" operator="containsText" text="ALTO">
      <formula>NOT(ISERROR(SEARCH(("ALTO"),(F338))))</formula>
    </cfRule>
  </conditionalFormatting>
  <conditionalFormatting sqref="F338">
    <cfRule type="cellIs" dxfId="1502" priority="1504" operator="between">
      <formula>5</formula>
      <formula>9</formula>
    </cfRule>
  </conditionalFormatting>
  <conditionalFormatting sqref="F338">
    <cfRule type="cellIs" dxfId="1501" priority="1505" operator="between">
      <formula>3</formula>
      <formula>4</formula>
    </cfRule>
  </conditionalFormatting>
  <conditionalFormatting sqref="F338">
    <cfRule type="cellIs" dxfId="1500" priority="1506" operator="between">
      <formula>1</formula>
      <formula>2</formula>
    </cfRule>
  </conditionalFormatting>
  <conditionalFormatting sqref="F337">
    <cfRule type="containsText" dxfId="1499" priority="1495" operator="containsText" text="BAJO">
      <formula>NOT(ISERROR(SEARCH(("BAJO"),(F337))))</formula>
    </cfRule>
  </conditionalFormatting>
  <conditionalFormatting sqref="F337">
    <cfRule type="containsText" dxfId="1498" priority="1496" operator="containsText" text="MEDIO">
      <formula>NOT(ISERROR(SEARCH(("MEDIO"),(F337))))</formula>
    </cfRule>
  </conditionalFormatting>
  <conditionalFormatting sqref="F337">
    <cfRule type="containsText" dxfId="1497" priority="1497" operator="containsText" text="ALTO">
      <formula>NOT(ISERROR(SEARCH(("ALTO"),(F337))))</formula>
    </cfRule>
  </conditionalFormatting>
  <conditionalFormatting sqref="F337">
    <cfRule type="cellIs" dxfId="1496" priority="1498" operator="between">
      <formula>5</formula>
      <formula>9</formula>
    </cfRule>
  </conditionalFormatting>
  <conditionalFormatting sqref="F337">
    <cfRule type="cellIs" dxfId="1495" priority="1499" operator="between">
      <formula>3</formula>
      <formula>4</formula>
    </cfRule>
  </conditionalFormatting>
  <conditionalFormatting sqref="F337">
    <cfRule type="cellIs" dxfId="1494" priority="1500" operator="between">
      <formula>1</formula>
      <formula>2</formula>
    </cfRule>
  </conditionalFormatting>
  <conditionalFormatting sqref="F343:F345 F348:F349">
    <cfRule type="containsText" dxfId="1493" priority="1489" operator="containsText" text="BAJO">
      <formula>NOT(ISERROR(SEARCH(("BAJO"),(F343))))</formula>
    </cfRule>
  </conditionalFormatting>
  <conditionalFormatting sqref="F343:F345 F348:F349">
    <cfRule type="containsText" dxfId="1492" priority="1490" operator="containsText" text="MEDIO">
      <formula>NOT(ISERROR(SEARCH(("MEDIO"),(F343))))</formula>
    </cfRule>
  </conditionalFormatting>
  <conditionalFormatting sqref="F343:F345 F348:F349">
    <cfRule type="containsText" dxfId="1491" priority="1491" operator="containsText" text="ALTO">
      <formula>NOT(ISERROR(SEARCH(("ALTO"),(F343))))</formula>
    </cfRule>
  </conditionalFormatting>
  <conditionalFormatting sqref="F343:F345 F348:F349">
    <cfRule type="cellIs" dxfId="1490" priority="1492" operator="between">
      <formula>5</formula>
      <formula>9</formula>
    </cfRule>
  </conditionalFormatting>
  <conditionalFormatting sqref="F343:F345 F348:F349">
    <cfRule type="cellIs" dxfId="1489" priority="1493" operator="between">
      <formula>3</formula>
      <formula>4</formula>
    </cfRule>
  </conditionalFormatting>
  <conditionalFormatting sqref="F343:F345 F348:F349">
    <cfRule type="cellIs" dxfId="1488" priority="1494" operator="between">
      <formula>1</formula>
      <formula>2</formula>
    </cfRule>
  </conditionalFormatting>
  <conditionalFormatting sqref="F347">
    <cfRule type="containsText" dxfId="1487" priority="1483" operator="containsText" text="BAJO">
      <formula>NOT(ISERROR(SEARCH(("BAJO"),(F347))))</formula>
    </cfRule>
  </conditionalFormatting>
  <conditionalFormatting sqref="F347">
    <cfRule type="containsText" dxfId="1486" priority="1484" operator="containsText" text="MEDIO">
      <formula>NOT(ISERROR(SEARCH(("MEDIO"),(F347))))</formula>
    </cfRule>
  </conditionalFormatting>
  <conditionalFormatting sqref="F347">
    <cfRule type="containsText" dxfId="1485" priority="1485" operator="containsText" text="ALTO">
      <formula>NOT(ISERROR(SEARCH(("ALTO"),(F347))))</formula>
    </cfRule>
  </conditionalFormatting>
  <conditionalFormatting sqref="F347">
    <cfRule type="cellIs" dxfId="1484" priority="1486" operator="between">
      <formula>5</formula>
      <formula>9</formula>
    </cfRule>
  </conditionalFormatting>
  <conditionalFormatting sqref="F347">
    <cfRule type="cellIs" dxfId="1483" priority="1487" operator="between">
      <formula>3</formula>
      <formula>4</formula>
    </cfRule>
  </conditionalFormatting>
  <conditionalFormatting sqref="F347">
    <cfRule type="cellIs" dxfId="1482" priority="1488" operator="between">
      <formula>1</formula>
      <formula>2</formula>
    </cfRule>
  </conditionalFormatting>
  <conditionalFormatting sqref="F346">
    <cfRule type="containsText" dxfId="1481" priority="1477" operator="containsText" text="BAJO">
      <formula>NOT(ISERROR(SEARCH(("BAJO"),(F346))))</formula>
    </cfRule>
  </conditionalFormatting>
  <conditionalFormatting sqref="F346">
    <cfRule type="containsText" dxfId="1480" priority="1478" operator="containsText" text="MEDIO">
      <formula>NOT(ISERROR(SEARCH(("MEDIO"),(F346))))</formula>
    </cfRule>
  </conditionalFormatting>
  <conditionalFormatting sqref="F346">
    <cfRule type="containsText" dxfId="1479" priority="1479" operator="containsText" text="ALTO">
      <formula>NOT(ISERROR(SEARCH(("ALTO"),(F346))))</formula>
    </cfRule>
  </conditionalFormatting>
  <conditionalFormatting sqref="F346">
    <cfRule type="cellIs" dxfId="1478" priority="1480" operator="between">
      <formula>5</formula>
      <formula>9</formula>
    </cfRule>
  </conditionalFormatting>
  <conditionalFormatting sqref="F346">
    <cfRule type="cellIs" dxfId="1477" priority="1481" operator="between">
      <formula>3</formula>
      <formula>4</formula>
    </cfRule>
  </conditionalFormatting>
  <conditionalFormatting sqref="F346">
    <cfRule type="cellIs" dxfId="1476" priority="1482" operator="between">
      <formula>1</formula>
      <formula>2</formula>
    </cfRule>
  </conditionalFormatting>
  <conditionalFormatting sqref="F352:F354 F357:F358">
    <cfRule type="containsText" dxfId="1475" priority="1471" operator="containsText" text="BAJO">
      <formula>NOT(ISERROR(SEARCH(("BAJO"),(F352))))</formula>
    </cfRule>
  </conditionalFormatting>
  <conditionalFormatting sqref="F352:F354 F357:F358">
    <cfRule type="containsText" dxfId="1474" priority="1472" operator="containsText" text="MEDIO">
      <formula>NOT(ISERROR(SEARCH(("MEDIO"),(F352))))</formula>
    </cfRule>
  </conditionalFormatting>
  <conditionalFormatting sqref="F352:F354 F357:F358">
    <cfRule type="containsText" dxfId="1473" priority="1473" operator="containsText" text="ALTO">
      <formula>NOT(ISERROR(SEARCH(("ALTO"),(F352))))</formula>
    </cfRule>
  </conditionalFormatting>
  <conditionalFormatting sqref="F352:F354 F357:F358">
    <cfRule type="cellIs" dxfId="1472" priority="1474" operator="between">
      <formula>5</formula>
      <formula>9</formula>
    </cfRule>
  </conditionalFormatting>
  <conditionalFormatting sqref="F352:F354 F357:F358">
    <cfRule type="cellIs" dxfId="1471" priority="1475" operator="between">
      <formula>3</formula>
      <formula>4</formula>
    </cfRule>
  </conditionalFormatting>
  <conditionalFormatting sqref="F352:F354 F357:F358">
    <cfRule type="cellIs" dxfId="1470" priority="1476" operator="between">
      <formula>1</formula>
      <formula>2</formula>
    </cfRule>
  </conditionalFormatting>
  <conditionalFormatting sqref="F356">
    <cfRule type="containsText" dxfId="1469" priority="1465" operator="containsText" text="BAJO">
      <formula>NOT(ISERROR(SEARCH(("BAJO"),(F356))))</formula>
    </cfRule>
  </conditionalFormatting>
  <conditionalFormatting sqref="F356">
    <cfRule type="containsText" dxfId="1468" priority="1466" operator="containsText" text="MEDIO">
      <formula>NOT(ISERROR(SEARCH(("MEDIO"),(F356))))</formula>
    </cfRule>
  </conditionalFormatting>
  <conditionalFormatting sqref="F356">
    <cfRule type="containsText" dxfId="1467" priority="1467" operator="containsText" text="ALTO">
      <formula>NOT(ISERROR(SEARCH(("ALTO"),(F356))))</formula>
    </cfRule>
  </conditionalFormatting>
  <conditionalFormatting sqref="F356">
    <cfRule type="cellIs" dxfId="1466" priority="1468" operator="between">
      <formula>5</formula>
      <formula>9</formula>
    </cfRule>
  </conditionalFormatting>
  <conditionalFormatting sqref="F356">
    <cfRule type="cellIs" dxfId="1465" priority="1469" operator="between">
      <formula>3</formula>
      <formula>4</formula>
    </cfRule>
  </conditionalFormatting>
  <conditionalFormatting sqref="F356">
    <cfRule type="cellIs" dxfId="1464" priority="1470" operator="between">
      <formula>1</formula>
      <formula>2</formula>
    </cfRule>
  </conditionalFormatting>
  <conditionalFormatting sqref="F355">
    <cfRule type="containsText" dxfId="1463" priority="1459" operator="containsText" text="BAJO">
      <formula>NOT(ISERROR(SEARCH(("BAJO"),(F355))))</formula>
    </cfRule>
  </conditionalFormatting>
  <conditionalFormatting sqref="F355">
    <cfRule type="containsText" dxfId="1462" priority="1460" operator="containsText" text="MEDIO">
      <formula>NOT(ISERROR(SEARCH(("MEDIO"),(F355))))</formula>
    </cfRule>
  </conditionalFormatting>
  <conditionalFormatting sqref="F355">
    <cfRule type="containsText" dxfId="1461" priority="1461" operator="containsText" text="ALTO">
      <formula>NOT(ISERROR(SEARCH(("ALTO"),(F355))))</formula>
    </cfRule>
  </conditionalFormatting>
  <conditionalFormatting sqref="F355">
    <cfRule type="cellIs" dxfId="1460" priority="1462" operator="between">
      <formula>5</formula>
      <formula>9</formula>
    </cfRule>
  </conditionalFormatting>
  <conditionalFormatting sqref="F355">
    <cfRule type="cellIs" dxfId="1459" priority="1463" operator="between">
      <formula>3</formula>
      <formula>4</formula>
    </cfRule>
  </conditionalFormatting>
  <conditionalFormatting sqref="F355">
    <cfRule type="cellIs" dxfId="1458" priority="1464" operator="between">
      <formula>1</formula>
      <formula>2</formula>
    </cfRule>
  </conditionalFormatting>
  <conditionalFormatting sqref="F361:F363 F366:F367">
    <cfRule type="containsText" dxfId="1457" priority="1453" operator="containsText" text="BAJO">
      <formula>NOT(ISERROR(SEARCH(("BAJO"),(F361))))</formula>
    </cfRule>
  </conditionalFormatting>
  <conditionalFormatting sqref="F361:F363 F366:F367">
    <cfRule type="containsText" dxfId="1456" priority="1454" operator="containsText" text="MEDIO">
      <formula>NOT(ISERROR(SEARCH(("MEDIO"),(F361))))</formula>
    </cfRule>
  </conditionalFormatting>
  <conditionalFormatting sqref="F361:F363 F366:F367">
    <cfRule type="containsText" dxfId="1455" priority="1455" operator="containsText" text="ALTO">
      <formula>NOT(ISERROR(SEARCH(("ALTO"),(F361))))</formula>
    </cfRule>
  </conditionalFormatting>
  <conditionalFormatting sqref="F361:F363 F366:F367">
    <cfRule type="cellIs" dxfId="1454" priority="1456" operator="between">
      <formula>5</formula>
      <formula>9</formula>
    </cfRule>
  </conditionalFormatting>
  <conditionalFormatting sqref="F361:F363 F366:F367">
    <cfRule type="cellIs" dxfId="1453" priority="1457" operator="between">
      <formula>3</formula>
      <formula>4</formula>
    </cfRule>
  </conditionalFormatting>
  <conditionalFormatting sqref="F361:F363 F366:F367">
    <cfRule type="cellIs" dxfId="1452" priority="1458" operator="between">
      <formula>1</formula>
      <formula>2</formula>
    </cfRule>
  </conditionalFormatting>
  <conditionalFormatting sqref="F365">
    <cfRule type="containsText" dxfId="1451" priority="1447" operator="containsText" text="BAJO">
      <formula>NOT(ISERROR(SEARCH(("BAJO"),(F365))))</formula>
    </cfRule>
  </conditionalFormatting>
  <conditionalFormatting sqref="F365">
    <cfRule type="containsText" dxfId="1450" priority="1448" operator="containsText" text="MEDIO">
      <formula>NOT(ISERROR(SEARCH(("MEDIO"),(F365))))</formula>
    </cfRule>
  </conditionalFormatting>
  <conditionalFormatting sqref="F365">
    <cfRule type="containsText" dxfId="1449" priority="1449" operator="containsText" text="ALTO">
      <formula>NOT(ISERROR(SEARCH(("ALTO"),(F365))))</formula>
    </cfRule>
  </conditionalFormatting>
  <conditionalFormatting sqref="F365">
    <cfRule type="cellIs" dxfId="1448" priority="1450" operator="between">
      <formula>5</formula>
      <formula>9</formula>
    </cfRule>
  </conditionalFormatting>
  <conditionalFormatting sqref="F365">
    <cfRule type="cellIs" dxfId="1447" priority="1451" operator="between">
      <formula>3</formula>
      <formula>4</formula>
    </cfRule>
  </conditionalFormatting>
  <conditionalFormatting sqref="F365">
    <cfRule type="cellIs" dxfId="1446" priority="1452" operator="between">
      <formula>1</formula>
      <formula>2</formula>
    </cfRule>
  </conditionalFormatting>
  <conditionalFormatting sqref="F364">
    <cfRule type="containsText" dxfId="1445" priority="1441" operator="containsText" text="BAJO">
      <formula>NOT(ISERROR(SEARCH(("BAJO"),(F364))))</formula>
    </cfRule>
  </conditionalFormatting>
  <conditionalFormatting sqref="F364">
    <cfRule type="containsText" dxfId="1444" priority="1442" operator="containsText" text="MEDIO">
      <formula>NOT(ISERROR(SEARCH(("MEDIO"),(F364))))</formula>
    </cfRule>
  </conditionalFormatting>
  <conditionalFormatting sqref="F364">
    <cfRule type="containsText" dxfId="1443" priority="1443" operator="containsText" text="ALTO">
      <formula>NOT(ISERROR(SEARCH(("ALTO"),(F364))))</formula>
    </cfRule>
  </conditionalFormatting>
  <conditionalFormatting sqref="F364">
    <cfRule type="cellIs" dxfId="1442" priority="1444" operator="between">
      <formula>5</formula>
      <formula>9</formula>
    </cfRule>
  </conditionalFormatting>
  <conditionalFormatting sqref="F364">
    <cfRule type="cellIs" dxfId="1441" priority="1445" operator="between">
      <formula>3</formula>
      <formula>4</formula>
    </cfRule>
  </conditionalFormatting>
  <conditionalFormatting sqref="F364">
    <cfRule type="cellIs" dxfId="1440" priority="1446" operator="between">
      <formula>1</formula>
      <formula>2</formula>
    </cfRule>
  </conditionalFormatting>
  <conditionalFormatting sqref="F370:F372 F375:F376">
    <cfRule type="containsText" dxfId="1439" priority="1435" operator="containsText" text="BAJO">
      <formula>NOT(ISERROR(SEARCH(("BAJO"),(F370))))</formula>
    </cfRule>
  </conditionalFormatting>
  <conditionalFormatting sqref="F370:F372 F375:F376">
    <cfRule type="containsText" dxfId="1438" priority="1436" operator="containsText" text="MEDIO">
      <formula>NOT(ISERROR(SEARCH(("MEDIO"),(F370))))</formula>
    </cfRule>
  </conditionalFormatting>
  <conditionalFormatting sqref="F370:F372 F375:F376">
    <cfRule type="containsText" dxfId="1437" priority="1437" operator="containsText" text="ALTO">
      <formula>NOT(ISERROR(SEARCH(("ALTO"),(F370))))</formula>
    </cfRule>
  </conditionalFormatting>
  <conditionalFormatting sqref="F370:F372 F375:F376">
    <cfRule type="cellIs" dxfId="1436" priority="1438" operator="between">
      <formula>5</formula>
      <formula>9</formula>
    </cfRule>
  </conditionalFormatting>
  <conditionalFormatting sqref="F370:F372 F375:F376">
    <cfRule type="cellIs" dxfId="1435" priority="1439" operator="between">
      <formula>3</formula>
      <formula>4</formula>
    </cfRule>
  </conditionalFormatting>
  <conditionalFormatting sqref="F370:F372 F375:F376">
    <cfRule type="cellIs" dxfId="1434" priority="1440" operator="between">
      <formula>1</formula>
      <formula>2</formula>
    </cfRule>
  </conditionalFormatting>
  <conditionalFormatting sqref="F374">
    <cfRule type="containsText" dxfId="1433" priority="1429" operator="containsText" text="BAJO">
      <formula>NOT(ISERROR(SEARCH(("BAJO"),(F374))))</formula>
    </cfRule>
  </conditionalFormatting>
  <conditionalFormatting sqref="F374">
    <cfRule type="containsText" dxfId="1432" priority="1430" operator="containsText" text="MEDIO">
      <formula>NOT(ISERROR(SEARCH(("MEDIO"),(F374))))</formula>
    </cfRule>
  </conditionalFormatting>
  <conditionalFormatting sqref="F374">
    <cfRule type="containsText" dxfId="1431" priority="1431" operator="containsText" text="ALTO">
      <formula>NOT(ISERROR(SEARCH(("ALTO"),(F374))))</formula>
    </cfRule>
  </conditionalFormatting>
  <conditionalFormatting sqref="F374">
    <cfRule type="cellIs" dxfId="1430" priority="1432" operator="between">
      <formula>5</formula>
      <formula>9</formula>
    </cfRule>
  </conditionalFormatting>
  <conditionalFormatting sqref="F374">
    <cfRule type="cellIs" dxfId="1429" priority="1433" operator="between">
      <formula>3</formula>
      <formula>4</formula>
    </cfRule>
  </conditionalFormatting>
  <conditionalFormatting sqref="F374">
    <cfRule type="cellIs" dxfId="1428" priority="1434" operator="between">
      <formula>1</formula>
      <formula>2</formula>
    </cfRule>
  </conditionalFormatting>
  <conditionalFormatting sqref="F373">
    <cfRule type="containsText" dxfId="1427" priority="1423" operator="containsText" text="BAJO">
      <formula>NOT(ISERROR(SEARCH(("BAJO"),(F373))))</formula>
    </cfRule>
  </conditionalFormatting>
  <conditionalFormatting sqref="F373">
    <cfRule type="containsText" dxfId="1426" priority="1424" operator="containsText" text="MEDIO">
      <formula>NOT(ISERROR(SEARCH(("MEDIO"),(F373))))</formula>
    </cfRule>
  </conditionalFormatting>
  <conditionalFormatting sqref="F373">
    <cfRule type="containsText" dxfId="1425" priority="1425" operator="containsText" text="ALTO">
      <formula>NOT(ISERROR(SEARCH(("ALTO"),(F373))))</formula>
    </cfRule>
  </conditionalFormatting>
  <conditionalFormatting sqref="F373">
    <cfRule type="cellIs" dxfId="1424" priority="1426" operator="between">
      <formula>5</formula>
      <formula>9</formula>
    </cfRule>
  </conditionalFormatting>
  <conditionalFormatting sqref="F373">
    <cfRule type="cellIs" dxfId="1423" priority="1427" operator="between">
      <formula>3</formula>
      <formula>4</formula>
    </cfRule>
  </conditionalFormatting>
  <conditionalFormatting sqref="F373">
    <cfRule type="cellIs" dxfId="1422" priority="1428" operator="between">
      <formula>1</formula>
      <formula>2</formula>
    </cfRule>
  </conditionalFormatting>
  <conditionalFormatting sqref="F379:F381 F384:F385">
    <cfRule type="containsText" dxfId="1421" priority="1417" operator="containsText" text="BAJO">
      <formula>NOT(ISERROR(SEARCH(("BAJO"),(F379))))</formula>
    </cfRule>
  </conditionalFormatting>
  <conditionalFormatting sqref="F379:F381 F384:F385">
    <cfRule type="containsText" dxfId="1420" priority="1418" operator="containsText" text="MEDIO">
      <formula>NOT(ISERROR(SEARCH(("MEDIO"),(F379))))</formula>
    </cfRule>
  </conditionalFormatting>
  <conditionalFormatting sqref="F379:F381 F384:F385">
    <cfRule type="containsText" dxfId="1419" priority="1419" operator="containsText" text="ALTO">
      <formula>NOT(ISERROR(SEARCH(("ALTO"),(F379))))</formula>
    </cfRule>
  </conditionalFormatting>
  <conditionalFormatting sqref="F379:F381 F384:F385">
    <cfRule type="cellIs" dxfId="1418" priority="1420" operator="between">
      <formula>5</formula>
      <formula>9</formula>
    </cfRule>
  </conditionalFormatting>
  <conditionalFormatting sqref="F379:F381 F384:F385">
    <cfRule type="cellIs" dxfId="1417" priority="1421" operator="between">
      <formula>3</formula>
      <formula>4</formula>
    </cfRule>
  </conditionalFormatting>
  <conditionalFormatting sqref="F379:F381 F384:F385">
    <cfRule type="cellIs" dxfId="1416" priority="1422" operator="between">
      <formula>1</formula>
      <formula>2</formula>
    </cfRule>
  </conditionalFormatting>
  <conditionalFormatting sqref="F383">
    <cfRule type="containsText" dxfId="1415" priority="1411" operator="containsText" text="BAJO">
      <formula>NOT(ISERROR(SEARCH(("BAJO"),(F383))))</formula>
    </cfRule>
  </conditionalFormatting>
  <conditionalFormatting sqref="F383">
    <cfRule type="containsText" dxfId="1414" priority="1412" operator="containsText" text="MEDIO">
      <formula>NOT(ISERROR(SEARCH(("MEDIO"),(F383))))</formula>
    </cfRule>
  </conditionalFormatting>
  <conditionalFormatting sqref="F383">
    <cfRule type="containsText" dxfId="1413" priority="1413" operator="containsText" text="ALTO">
      <formula>NOT(ISERROR(SEARCH(("ALTO"),(F383))))</formula>
    </cfRule>
  </conditionalFormatting>
  <conditionalFormatting sqref="F383">
    <cfRule type="cellIs" dxfId="1412" priority="1414" operator="between">
      <formula>5</formula>
      <formula>9</formula>
    </cfRule>
  </conditionalFormatting>
  <conditionalFormatting sqref="F383">
    <cfRule type="cellIs" dxfId="1411" priority="1415" operator="between">
      <formula>3</formula>
      <formula>4</formula>
    </cfRule>
  </conditionalFormatting>
  <conditionalFormatting sqref="F383">
    <cfRule type="cellIs" dxfId="1410" priority="1416" operator="between">
      <formula>1</formula>
      <formula>2</formula>
    </cfRule>
  </conditionalFormatting>
  <conditionalFormatting sqref="F382">
    <cfRule type="containsText" dxfId="1409" priority="1405" operator="containsText" text="BAJO">
      <formula>NOT(ISERROR(SEARCH(("BAJO"),(F382))))</formula>
    </cfRule>
  </conditionalFormatting>
  <conditionalFormatting sqref="F382">
    <cfRule type="containsText" dxfId="1408" priority="1406" operator="containsText" text="MEDIO">
      <formula>NOT(ISERROR(SEARCH(("MEDIO"),(F382))))</formula>
    </cfRule>
  </conditionalFormatting>
  <conditionalFormatting sqref="F382">
    <cfRule type="containsText" dxfId="1407" priority="1407" operator="containsText" text="ALTO">
      <formula>NOT(ISERROR(SEARCH(("ALTO"),(F382))))</formula>
    </cfRule>
  </conditionalFormatting>
  <conditionalFormatting sqref="F382">
    <cfRule type="cellIs" dxfId="1406" priority="1408" operator="between">
      <formula>5</formula>
      <formula>9</formula>
    </cfRule>
  </conditionalFormatting>
  <conditionalFormatting sqref="F382">
    <cfRule type="cellIs" dxfId="1405" priority="1409" operator="between">
      <formula>3</formula>
      <formula>4</formula>
    </cfRule>
  </conditionalFormatting>
  <conditionalFormatting sqref="F382">
    <cfRule type="cellIs" dxfId="1404" priority="1410" operator="between">
      <formula>1</formula>
      <formula>2</formula>
    </cfRule>
  </conditionalFormatting>
  <conditionalFormatting sqref="F388:F390 F393:F394">
    <cfRule type="containsText" dxfId="1403" priority="1399" operator="containsText" text="BAJO">
      <formula>NOT(ISERROR(SEARCH(("BAJO"),(F388))))</formula>
    </cfRule>
  </conditionalFormatting>
  <conditionalFormatting sqref="F388:F390 F393:F394">
    <cfRule type="containsText" dxfId="1402" priority="1400" operator="containsText" text="MEDIO">
      <formula>NOT(ISERROR(SEARCH(("MEDIO"),(F388))))</formula>
    </cfRule>
  </conditionalFormatting>
  <conditionalFormatting sqref="F388:F390 F393:F394">
    <cfRule type="containsText" dxfId="1401" priority="1401" operator="containsText" text="ALTO">
      <formula>NOT(ISERROR(SEARCH(("ALTO"),(F388))))</formula>
    </cfRule>
  </conditionalFormatting>
  <conditionalFormatting sqref="F388:F390 F393:F394">
    <cfRule type="cellIs" dxfId="1400" priority="1402" operator="between">
      <formula>5</formula>
      <formula>9</formula>
    </cfRule>
  </conditionalFormatting>
  <conditionalFormatting sqref="F388:F390 F393:F394">
    <cfRule type="cellIs" dxfId="1399" priority="1403" operator="between">
      <formula>3</formula>
      <formula>4</formula>
    </cfRule>
  </conditionalFormatting>
  <conditionalFormatting sqref="F388:F390 F393:F394">
    <cfRule type="cellIs" dxfId="1398" priority="1404" operator="between">
      <formula>1</formula>
      <formula>2</formula>
    </cfRule>
  </conditionalFormatting>
  <conditionalFormatting sqref="F392">
    <cfRule type="containsText" dxfId="1397" priority="1393" operator="containsText" text="BAJO">
      <formula>NOT(ISERROR(SEARCH(("BAJO"),(F392))))</formula>
    </cfRule>
  </conditionalFormatting>
  <conditionalFormatting sqref="F392">
    <cfRule type="containsText" dxfId="1396" priority="1394" operator="containsText" text="MEDIO">
      <formula>NOT(ISERROR(SEARCH(("MEDIO"),(F392))))</formula>
    </cfRule>
  </conditionalFormatting>
  <conditionalFormatting sqref="F392">
    <cfRule type="containsText" dxfId="1395" priority="1395" operator="containsText" text="ALTO">
      <formula>NOT(ISERROR(SEARCH(("ALTO"),(F392))))</formula>
    </cfRule>
  </conditionalFormatting>
  <conditionalFormatting sqref="F392">
    <cfRule type="cellIs" dxfId="1394" priority="1396" operator="between">
      <formula>5</formula>
      <formula>9</formula>
    </cfRule>
  </conditionalFormatting>
  <conditionalFormatting sqref="F392">
    <cfRule type="cellIs" dxfId="1393" priority="1397" operator="between">
      <formula>3</formula>
      <formula>4</formula>
    </cfRule>
  </conditionalFormatting>
  <conditionalFormatting sqref="F392">
    <cfRule type="cellIs" dxfId="1392" priority="1398" operator="between">
      <formula>1</formula>
      <formula>2</formula>
    </cfRule>
  </conditionalFormatting>
  <conditionalFormatting sqref="F391">
    <cfRule type="containsText" dxfId="1391" priority="1387" operator="containsText" text="BAJO">
      <formula>NOT(ISERROR(SEARCH(("BAJO"),(F391))))</formula>
    </cfRule>
  </conditionalFormatting>
  <conditionalFormatting sqref="F391">
    <cfRule type="containsText" dxfId="1390" priority="1388" operator="containsText" text="MEDIO">
      <formula>NOT(ISERROR(SEARCH(("MEDIO"),(F391))))</formula>
    </cfRule>
  </conditionalFormatting>
  <conditionalFormatting sqref="F391">
    <cfRule type="containsText" dxfId="1389" priority="1389" operator="containsText" text="ALTO">
      <formula>NOT(ISERROR(SEARCH(("ALTO"),(F391))))</formula>
    </cfRule>
  </conditionalFormatting>
  <conditionalFormatting sqref="F391">
    <cfRule type="cellIs" dxfId="1388" priority="1390" operator="between">
      <formula>5</formula>
      <formula>9</formula>
    </cfRule>
  </conditionalFormatting>
  <conditionalFormatting sqref="F391">
    <cfRule type="cellIs" dxfId="1387" priority="1391" operator="between">
      <formula>3</formula>
      <formula>4</formula>
    </cfRule>
  </conditionalFormatting>
  <conditionalFormatting sqref="F391">
    <cfRule type="cellIs" dxfId="1386" priority="1392" operator="between">
      <formula>1</formula>
      <formula>2</formula>
    </cfRule>
  </conditionalFormatting>
  <conditionalFormatting sqref="F397:F399 F402:F403">
    <cfRule type="containsText" dxfId="1385" priority="1381" operator="containsText" text="BAJO">
      <formula>NOT(ISERROR(SEARCH(("BAJO"),(F397))))</formula>
    </cfRule>
  </conditionalFormatting>
  <conditionalFormatting sqref="F397:F399 F402:F403">
    <cfRule type="containsText" dxfId="1384" priority="1382" operator="containsText" text="MEDIO">
      <formula>NOT(ISERROR(SEARCH(("MEDIO"),(F397))))</formula>
    </cfRule>
  </conditionalFormatting>
  <conditionalFormatting sqref="F397:F399 F402:F403">
    <cfRule type="containsText" dxfId="1383" priority="1383" operator="containsText" text="ALTO">
      <formula>NOT(ISERROR(SEARCH(("ALTO"),(F397))))</formula>
    </cfRule>
  </conditionalFormatting>
  <conditionalFormatting sqref="F397:F399 F402:F403">
    <cfRule type="cellIs" dxfId="1382" priority="1384" operator="between">
      <formula>5</formula>
      <formula>9</formula>
    </cfRule>
  </conditionalFormatting>
  <conditionalFormatting sqref="F397:F399 F402:F403">
    <cfRule type="cellIs" dxfId="1381" priority="1385" operator="between">
      <formula>3</formula>
      <formula>4</formula>
    </cfRule>
  </conditionalFormatting>
  <conditionalFormatting sqref="F397:F399 F402:F403">
    <cfRule type="cellIs" dxfId="1380" priority="1386" operator="between">
      <formula>1</formula>
      <formula>2</formula>
    </cfRule>
  </conditionalFormatting>
  <conditionalFormatting sqref="F401">
    <cfRule type="containsText" dxfId="1379" priority="1375" operator="containsText" text="BAJO">
      <formula>NOT(ISERROR(SEARCH(("BAJO"),(F401))))</formula>
    </cfRule>
  </conditionalFormatting>
  <conditionalFormatting sqref="F401">
    <cfRule type="containsText" dxfId="1378" priority="1376" operator="containsText" text="MEDIO">
      <formula>NOT(ISERROR(SEARCH(("MEDIO"),(F401))))</formula>
    </cfRule>
  </conditionalFormatting>
  <conditionalFormatting sqref="F401">
    <cfRule type="containsText" dxfId="1377" priority="1377" operator="containsText" text="ALTO">
      <formula>NOT(ISERROR(SEARCH(("ALTO"),(F401))))</formula>
    </cfRule>
  </conditionalFormatting>
  <conditionalFormatting sqref="F401">
    <cfRule type="cellIs" dxfId="1376" priority="1378" operator="between">
      <formula>5</formula>
      <formula>9</formula>
    </cfRule>
  </conditionalFormatting>
  <conditionalFormatting sqref="F401">
    <cfRule type="cellIs" dxfId="1375" priority="1379" operator="between">
      <formula>3</formula>
      <formula>4</formula>
    </cfRule>
  </conditionalFormatting>
  <conditionalFormatting sqref="F401">
    <cfRule type="cellIs" dxfId="1374" priority="1380" operator="between">
      <formula>1</formula>
      <formula>2</formula>
    </cfRule>
  </conditionalFormatting>
  <conditionalFormatting sqref="F400">
    <cfRule type="containsText" dxfId="1373" priority="1369" operator="containsText" text="BAJO">
      <formula>NOT(ISERROR(SEARCH(("BAJO"),(F400))))</formula>
    </cfRule>
  </conditionalFormatting>
  <conditionalFormatting sqref="F400">
    <cfRule type="containsText" dxfId="1372" priority="1370" operator="containsText" text="MEDIO">
      <formula>NOT(ISERROR(SEARCH(("MEDIO"),(F400))))</formula>
    </cfRule>
  </conditionalFormatting>
  <conditionalFormatting sqref="F400">
    <cfRule type="containsText" dxfId="1371" priority="1371" operator="containsText" text="ALTO">
      <formula>NOT(ISERROR(SEARCH(("ALTO"),(F400))))</formula>
    </cfRule>
  </conditionalFormatting>
  <conditionalFormatting sqref="F400">
    <cfRule type="cellIs" dxfId="1370" priority="1372" operator="between">
      <formula>5</formula>
      <formula>9</formula>
    </cfRule>
  </conditionalFormatting>
  <conditionalFormatting sqref="F400">
    <cfRule type="cellIs" dxfId="1369" priority="1373" operator="between">
      <formula>3</formula>
      <formula>4</formula>
    </cfRule>
  </conditionalFormatting>
  <conditionalFormatting sqref="F400">
    <cfRule type="cellIs" dxfId="1368" priority="1374" operator="between">
      <formula>1</formula>
      <formula>2</formula>
    </cfRule>
  </conditionalFormatting>
  <conditionalFormatting sqref="F406:F408 F411:F412">
    <cfRule type="containsText" dxfId="1367" priority="1363" operator="containsText" text="BAJO">
      <formula>NOT(ISERROR(SEARCH(("BAJO"),(F406))))</formula>
    </cfRule>
  </conditionalFormatting>
  <conditionalFormatting sqref="F406:F408 F411:F412">
    <cfRule type="containsText" dxfId="1366" priority="1364" operator="containsText" text="MEDIO">
      <formula>NOT(ISERROR(SEARCH(("MEDIO"),(F406))))</formula>
    </cfRule>
  </conditionalFormatting>
  <conditionalFormatting sqref="F406:F408 F411:F412">
    <cfRule type="containsText" dxfId="1365" priority="1365" operator="containsText" text="ALTO">
      <formula>NOT(ISERROR(SEARCH(("ALTO"),(F406))))</formula>
    </cfRule>
  </conditionalFormatting>
  <conditionalFormatting sqref="F406:F408 F411:F412">
    <cfRule type="cellIs" dxfId="1364" priority="1366" operator="between">
      <formula>5</formula>
      <formula>9</formula>
    </cfRule>
  </conditionalFormatting>
  <conditionalFormatting sqref="F406:F408 F411:F412">
    <cfRule type="cellIs" dxfId="1363" priority="1367" operator="between">
      <formula>3</formula>
      <formula>4</formula>
    </cfRule>
  </conditionalFormatting>
  <conditionalFormatting sqref="F406:F408 F411:F412">
    <cfRule type="cellIs" dxfId="1362" priority="1368" operator="between">
      <formula>1</formula>
      <formula>2</formula>
    </cfRule>
  </conditionalFormatting>
  <conditionalFormatting sqref="F410">
    <cfRule type="containsText" dxfId="1361" priority="1357" operator="containsText" text="BAJO">
      <formula>NOT(ISERROR(SEARCH(("BAJO"),(F410))))</formula>
    </cfRule>
  </conditionalFormatting>
  <conditionalFormatting sqref="F410">
    <cfRule type="containsText" dxfId="1360" priority="1358" operator="containsText" text="MEDIO">
      <formula>NOT(ISERROR(SEARCH(("MEDIO"),(F410))))</formula>
    </cfRule>
  </conditionalFormatting>
  <conditionalFormatting sqref="F410">
    <cfRule type="containsText" dxfId="1359" priority="1359" operator="containsText" text="ALTO">
      <formula>NOT(ISERROR(SEARCH(("ALTO"),(F410))))</formula>
    </cfRule>
  </conditionalFormatting>
  <conditionalFormatting sqref="F410">
    <cfRule type="cellIs" dxfId="1358" priority="1360" operator="between">
      <formula>5</formula>
      <formula>9</formula>
    </cfRule>
  </conditionalFormatting>
  <conditionalFormatting sqref="F410">
    <cfRule type="cellIs" dxfId="1357" priority="1361" operator="between">
      <formula>3</formula>
      <formula>4</formula>
    </cfRule>
  </conditionalFormatting>
  <conditionalFormatting sqref="F410">
    <cfRule type="cellIs" dxfId="1356" priority="1362" operator="between">
      <formula>1</formula>
      <formula>2</formula>
    </cfRule>
  </conditionalFormatting>
  <conditionalFormatting sqref="F409">
    <cfRule type="containsText" dxfId="1355" priority="1351" operator="containsText" text="BAJO">
      <formula>NOT(ISERROR(SEARCH(("BAJO"),(F409))))</formula>
    </cfRule>
  </conditionalFormatting>
  <conditionalFormatting sqref="F409">
    <cfRule type="containsText" dxfId="1354" priority="1352" operator="containsText" text="MEDIO">
      <formula>NOT(ISERROR(SEARCH(("MEDIO"),(F409))))</formula>
    </cfRule>
  </conditionalFormatting>
  <conditionalFormatting sqref="F409">
    <cfRule type="containsText" dxfId="1353" priority="1353" operator="containsText" text="ALTO">
      <formula>NOT(ISERROR(SEARCH(("ALTO"),(F409))))</formula>
    </cfRule>
  </conditionalFormatting>
  <conditionalFormatting sqref="F409">
    <cfRule type="cellIs" dxfId="1352" priority="1354" operator="between">
      <formula>5</formula>
      <formula>9</formula>
    </cfRule>
  </conditionalFormatting>
  <conditionalFormatting sqref="F409">
    <cfRule type="cellIs" dxfId="1351" priority="1355" operator="between">
      <formula>3</formula>
      <formula>4</formula>
    </cfRule>
  </conditionalFormatting>
  <conditionalFormatting sqref="F409">
    <cfRule type="cellIs" dxfId="1350" priority="1356" operator="between">
      <formula>1</formula>
      <formula>2</formula>
    </cfRule>
  </conditionalFormatting>
  <conditionalFormatting sqref="F415:F417 F420:F421">
    <cfRule type="containsText" dxfId="1349" priority="1345" operator="containsText" text="BAJO">
      <formula>NOT(ISERROR(SEARCH(("BAJO"),(F415))))</formula>
    </cfRule>
  </conditionalFormatting>
  <conditionalFormatting sqref="F415:F417 F420:F421">
    <cfRule type="containsText" dxfId="1348" priority="1346" operator="containsText" text="MEDIO">
      <formula>NOT(ISERROR(SEARCH(("MEDIO"),(F415))))</formula>
    </cfRule>
  </conditionalFormatting>
  <conditionalFormatting sqref="F415:F417 F420:F421">
    <cfRule type="containsText" dxfId="1347" priority="1347" operator="containsText" text="ALTO">
      <formula>NOT(ISERROR(SEARCH(("ALTO"),(F415))))</formula>
    </cfRule>
  </conditionalFormatting>
  <conditionalFormatting sqref="F415:F417 F420:F421">
    <cfRule type="cellIs" dxfId="1346" priority="1348" operator="between">
      <formula>5</formula>
      <formula>9</formula>
    </cfRule>
  </conditionalFormatting>
  <conditionalFormatting sqref="F415:F417 F420:F421">
    <cfRule type="cellIs" dxfId="1345" priority="1349" operator="between">
      <formula>3</formula>
      <formula>4</formula>
    </cfRule>
  </conditionalFormatting>
  <conditionalFormatting sqref="F415:F417 F420:F421">
    <cfRule type="cellIs" dxfId="1344" priority="1350" operator="between">
      <formula>1</formula>
      <formula>2</formula>
    </cfRule>
  </conditionalFormatting>
  <conditionalFormatting sqref="F419">
    <cfRule type="containsText" dxfId="1343" priority="1339" operator="containsText" text="BAJO">
      <formula>NOT(ISERROR(SEARCH(("BAJO"),(F419))))</formula>
    </cfRule>
  </conditionalFormatting>
  <conditionalFormatting sqref="F419">
    <cfRule type="containsText" dxfId="1342" priority="1340" operator="containsText" text="MEDIO">
      <formula>NOT(ISERROR(SEARCH(("MEDIO"),(F419))))</formula>
    </cfRule>
  </conditionalFormatting>
  <conditionalFormatting sqref="F419">
    <cfRule type="containsText" dxfId="1341" priority="1341" operator="containsText" text="ALTO">
      <formula>NOT(ISERROR(SEARCH(("ALTO"),(F419))))</formula>
    </cfRule>
  </conditionalFormatting>
  <conditionalFormatting sqref="F419">
    <cfRule type="cellIs" dxfId="1340" priority="1342" operator="between">
      <formula>5</formula>
      <formula>9</formula>
    </cfRule>
  </conditionalFormatting>
  <conditionalFormatting sqref="F419">
    <cfRule type="cellIs" dxfId="1339" priority="1343" operator="between">
      <formula>3</formula>
      <formula>4</formula>
    </cfRule>
  </conditionalFormatting>
  <conditionalFormatting sqref="F419">
    <cfRule type="cellIs" dxfId="1338" priority="1344" operator="between">
      <formula>1</formula>
      <formula>2</formula>
    </cfRule>
  </conditionalFormatting>
  <conditionalFormatting sqref="F418">
    <cfRule type="containsText" dxfId="1337" priority="1333" operator="containsText" text="BAJO">
      <formula>NOT(ISERROR(SEARCH(("BAJO"),(F418))))</formula>
    </cfRule>
  </conditionalFormatting>
  <conditionalFormatting sqref="F418">
    <cfRule type="containsText" dxfId="1336" priority="1334" operator="containsText" text="MEDIO">
      <formula>NOT(ISERROR(SEARCH(("MEDIO"),(F418))))</formula>
    </cfRule>
  </conditionalFormatting>
  <conditionalFormatting sqref="F418">
    <cfRule type="containsText" dxfId="1335" priority="1335" operator="containsText" text="ALTO">
      <formula>NOT(ISERROR(SEARCH(("ALTO"),(F418))))</formula>
    </cfRule>
  </conditionalFormatting>
  <conditionalFormatting sqref="F418">
    <cfRule type="cellIs" dxfId="1334" priority="1336" operator="between">
      <formula>5</formula>
      <formula>9</formula>
    </cfRule>
  </conditionalFormatting>
  <conditionalFormatting sqref="F418">
    <cfRule type="cellIs" dxfId="1333" priority="1337" operator="between">
      <formula>3</formula>
      <formula>4</formula>
    </cfRule>
  </conditionalFormatting>
  <conditionalFormatting sqref="F418">
    <cfRule type="cellIs" dxfId="1332" priority="1338" operator="between">
      <formula>1</formula>
      <formula>2</formula>
    </cfRule>
  </conditionalFormatting>
  <conditionalFormatting sqref="F424:F426 F429:F430">
    <cfRule type="containsText" dxfId="1331" priority="1327" operator="containsText" text="BAJO">
      <formula>NOT(ISERROR(SEARCH(("BAJO"),(F424))))</formula>
    </cfRule>
  </conditionalFormatting>
  <conditionalFormatting sqref="F424:F426 F429:F430">
    <cfRule type="containsText" dxfId="1330" priority="1328" operator="containsText" text="MEDIO">
      <formula>NOT(ISERROR(SEARCH(("MEDIO"),(F424))))</formula>
    </cfRule>
  </conditionalFormatting>
  <conditionalFormatting sqref="F424:F426 F429:F430">
    <cfRule type="containsText" dxfId="1329" priority="1329" operator="containsText" text="ALTO">
      <formula>NOT(ISERROR(SEARCH(("ALTO"),(F424))))</formula>
    </cfRule>
  </conditionalFormatting>
  <conditionalFormatting sqref="F424:F426 F429:F430">
    <cfRule type="cellIs" dxfId="1328" priority="1330" operator="between">
      <formula>5</formula>
      <formula>9</formula>
    </cfRule>
  </conditionalFormatting>
  <conditionalFormatting sqref="F424:F426 F429:F430">
    <cfRule type="cellIs" dxfId="1327" priority="1331" operator="between">
      <formula>3</formula>
      <formula>4</formula>
    </cfRule>
  </conditionalFormatting>
  <conditionalFormatting sqref="F424:F426 F429:F430">
    <cfRule type="cellIs" dxfId="1326" priority="1332" operator="between">
      <formula>1</formula>
      <formula>2</formula>
    </cfRule>
  </conditionalFormatting>
  <conditionalFormatting sqref="F428">
    <cfRule type="containsText" dxfId="1325" priority="1321" operator="containsText" text="BAJO">
      <formula>NOT(ISERROR(SEARCH(("BAJO"),(F428))))</formula>
    </cfRule>
  </conditionalFormatting>
  <conditionalFormatting sqref="F428">
    <cfRule type="containsText" dxfId="1324" priority="1322" operator="containsText" text="MEDIO">
      <formula>NOT(ISERROR(SEARCH(("MEDIO"),(F428))))</formula>
    </cfRule>
  </conditionalFormatting>
  <conditionalFormatting sqref="F428">
    <cfRule type="containsText" dxfId="1323" priority="1323" operator="containsText" text="ALTO">
      <formula>NOT(ISERROR(SEARCH(("ALTO"),(F428))))</formula>
    </cfRule>
  </conditionalFormatting>
  <conditionalFormatting sqref="F428">
    <cfRule type="cellIs" dxfId="1322" priority="1324" operator="between">
      <formula>5</formula>
      <formula>9</formula>
    </cfRule>
  </conditionalFormatting>
  <conditionalFormatting sqref="F428">
    <cfRule type="cellIs" dxfId="1321" priority="1325" operator="between">
      <formula>3</formula>
      <formula>4</formula>
    </cfRule>
  </conditionalFormatting>
  <conditionalFormatting sqref="F428">
    <cfRule type="cellIs" dxfId="1320" priority="1326" operator="between">
      <formula>1</formula>
      <formula>2</formula>
    </cfRule>
  </conditionalFormatting>
  <conditionalFormatting sqref="F427">
    <cfRule type="containsText" dxfId="1319" priority="1315" operator="containsText" text="BAJO">
      <formula>NOT(ISERROR(SEARCH(("BAJO"),(F427))))</formula>
    </cfRule>
  </conditionalFormatting>
  <conditionalFormatting sqref="F427">
    <cfRule type="containsText" dxfId="1318" priority="1316" operator="containsText" text="MEDIO">
      <formula>NOT(ISERROR(SEARCH(("MEDIO"),(F427))))</formula>
    </cfRule>
  </conditionalFormatting>
  <conditionalFormatting sqref="F427">
    <cfRule type="containsText" dxfId="1317" priority="1317" operator="containsText" text="ALTO">
      <formula>NOT(ISERROR(SEARCH(("ALTO"),(F427))))</formula>
    </cfRule>
  </conditionalFormatting>
  <conditionalFormatting sqref="F427">
    <cfRule type="cellIs" dxfId="1316" priority="1318" operator="between">
      <formula>5</formula>
      <formula>9</formula>
    </cfRule>
  </conditionalFormatting>
  <conditionalFormatting sqref="F427">
    <cfRule type="cellIs" dxfId="1315" priority="1319" operator="between">
      <formula>3</formula>
      <formula>4</formula>
    </cfRule>
  </conditionalFormatting>
  <conditionalFormatting sqref="F427">
    <cfRule type="cellIs" dxfId="1314" priority="1320" operator="between">
      <formula>1</formula>
      <formula>2</formula>
    </cfRule>
  </conditionalFormatting>
  <conditionalFormatting sqref="F433:F435 F438:F439">
    <cfRule type="containsText" dxfId="1313" priority="1309" operator="containsText" text="BAJO">
      <formula>NOT(ISERROR(SEARCH(("BAJO"),(F433))))</formula>
    </cfRule>
  </conditionalFormatting>
  <conditionalFormatting sqref="F433:F435 F438:F439">
    <cfRule type="containsText" dxfId="1312" priority="1310" operator="containsText" text="MEDIO">
      <formula>NOT(ISERROR(SEARCH(("MEDIO"),(F433))))</formula>
    </cfRule>
  </conditionalFormatting>
  <conditionalFormatting sqref="F433:F435 F438:F439">
    <cfRule type="containsText" dxfId="1311" priority="1311" operator="containsText" text="ALTO">
      <formula>NOT(ISERROR(SEARCH(("ALTO"),(F433))))</formula>
    </cfRule>
  </conditionalFormatting>
  <conditionalFormatting sqref="F433:F435 F438:F439">
    <cfRule type="cellIs" dxfId="1310" priority="1312" operator="between">
      <formula>5</formula>
      <formula>9</formula>
    </cfRule>
  </conditionalFormatting>
  <conditionalFormatting sqref="F433:F435 F438:F439">
    <cfRule type="cellIs" dxfId="1309" priority="1313" operator="between">
      <formula>3</formula>
      <formula>4</formula>
    </cfRule>
  </conditionalFormatting>
  <conditionalFormatting sqref="F433:F435 F438:F439">
    <cfRule type="cellIs" dxfId="1308" priority="1314" operator="between">
      <formula>1</formula>
      <formula>2</formula>
    </cfRule>
  </conditionalFormatting>
  <conditionalFormatting sqref="F437">
    <cfRule type="containsText" dxfId="1307" priority="1303" operator="containsText" text="BAJO">
      <formula>NOT(ISERROR(SEARCH(("BAJO"),(F437))))</formula>
    </cfRule>
  </conditionalFormatting>
  <conditionalFormatting sqref="F437">
    <cfRule type="containsText" dxfId="1306" priority="1304" operator="containsText" text="MEDIO">
      <formula>NOT(ISERROR(SEARCH(("MEDIO"),(F437))))</formula>
    </cfRule>
  </conditionalFormatting>
  <conditionalFormatting sqref="F437">
    <cfRule type="containsText" dxfId="1305" priority="1305" operator="containsText" text="ALTO">
      <formula>NOT(ISERROR(SEARCH(("ALTO"),(F437))))</formula>
    </cfRule>
  </conditionalFormatting>
  <conditionalFormatting sqref="F437">
    <cfRule type="cellIs" dxfId="1304" priority="1306" operator="between">
      <formula>5</formula>
      <formula>9</formula>
    </cfRule>
  </conditionalFormatting>
  <conditionalFormatting sqref="F437">
    <cfRule type="cellIs" dxfId="1303" priority="1307" operator="between">
      <formula>3</formula>
      <formula>4</formula>
    </cfRule>
  </conditionalFormatting>
  <conditionalFormatting sqref="F437">
    <cfRule type="cellIs" dxfId="1302" priority="1308" operator="between">
      <formula>1</formula>
      <formula>2</formula>
    </cfRule>
  </conditionalFormatting>
  <conditionalFormatting sqref="F436">
    <cfRule type="containsText" dxfId="1301" priority="1297" operator="containsText" text="BAJO">
      <formula>NOT(ISERROR(SEARCH(("BAJO"),(F436))))</formula>
    </cfRule>
  </conditionalFormatting>
  <conditionalFormatting sqref="F436">
    <cfRule type="containsText" dxfId="1300" priority="1298" operator="containsText" text="MEDIO">
      <formula>NOT(ISERROR(SEARCH(("MEDIO"),(F436))))</formula>
    </cfRule>
  </conditionalFormatting>
  <conditionalFormatting sqref="F436">
    <cfRule type="containsText" dxfId="1299" priority="1299" operator="containsText" text="ALTO">
      <formula>NOT(ISERROR(SEARCH(("ALTO"),(F436))))</formula>
    </cfRule>
  </conditionalFormatting>
  <conditionalFormatting sqref="F436">
    <cfRule type="cellIs" dxfId="1298" priority="1300" operator="between">
      <formula>5</formula>
      <formula>9</formula>
    </cfRule>
  </conditionalFormatting>
  <conditionalFormatting sqref="F436">
    <cfRule type="cellIs" dxfId="1297" priority="1301" operator="between">
      <formula>3</formula>
      <formula>4</formula>
    </cfRule>
  </conditionalFormatting>
  <conditionalFormatting sqref="F436">
    <cfRule type="cellIs" dxfId="1296" priority="1302" operator="between">
      <formula>1</formula>
      <formula>2</formula>
    </cfRule>
  </conditionalFormatting>
  <conditionalFormatting sqref="F442:F444 F447:F448">
    <cfRule type="containsText" dxfId="1295" priority="1291" operator="containsText" text="BAJO">
      <formula>NOT(ISERROR(SEARCH(("BAJO"),(F442))))</formula>
    </cfRule>
  </conditionalFormatting>
  <conditionalFormatting sqref="F442:F444 F447:F448">
    <cfRule type="containsText" dxfId="1294" priority="1292" operator="containsText" text="MEDIO">
      <formula>NOT(ISERROR(SEARCH(("MEDIO"),(F442))))</formula>
    </cfRule>
  </conditionalFormatting>
  <conditionalFormatting sqref="F442:F444 F447:F448">
    <cfRule type="containsText" dxfId="1293" priority="1293" operator="containsText" text="ALTO">
      <formula>NOT(ISERROR(SEARCH(("ALTO"),(F442))))</formula>
    </cfRule>
  </conditionalFormatting>
  <conditionalFormatting sqref="F442:F444 F447:F448">
    <cfRule type="cellIs" dxfId="1292" priority="1294" operator="between">
      <formula>5</formula>
      <formula>9</formula>
    </cfRule>
  </conditionalFormatting>
  <conditionalFormatting sqref="F442:F444 F447:F448">
    <cfRule type="cellIs" dxfId="1291" priority="1295" operator="between">
      <formula>3</formula>
      <formula>4</formula>
    </cfRule>
  </conditionalFormatting>
  <conditionalFormatting sqref="F442:F444 F447:F448">
    <cfRule type="cellIs" dxfId="1290" priority="1296" operator="between">
      <formula>1</formula>
      <formula>2</formula>
    </cfRule>
  </conditionalFormatting>
  <conditionalFormatting sqref="F446">
    <cfRule type="containsText" dxfId="1289" priority="1285" operator="containsText" text="BAJO">
      <formula>NOT(ISERROR(SEARCH(("BAJO"),(F446))))</formula>
    </cfRule>
  </conditionalFormatting>
  <conditionalFormatting sqref="F446">
    <cfRule type="containsText" dxfId="1288" priority="1286" operator="containsText" text="MEDIO">
      <formula>NOT(ISERROR(SEARCH(("MEDIO"),(F446))))</formula>
    </cfRule>
  </conditionalFormatting>
  <conditionalFormatting sqref="F446">
    <cfRule type="containsText" dxfId="1287" priority="1287" operator="containsText" text="ALTO">
      <formula>NOT(ISERROR(SEARCH(("ALTO"),(F446))))</formula>
    </cfRule>
  </conditionalFormatting>
  <conditionalFormatting sqref="F446">
    <cfRule type="cellIs" dxfId="1286" priority="1288" operator="between">
      <formula>5</formula>
      <formula>9</formula>
    </cfRule>
  </conditionalFormatting>
  <conditionalFormatting sqref="F446">
    <cfRule type="cellIs" dxfId="1285" priority="1289" operator="between">
      <formula>3</formula>
      <formula>4</formula>
    </cfRule>
  </conditionalFormatting>
  <conditionalFormatting sqref="F446">
    <cfRule type="cellIs" dxfId="1284" priority="1290" operator="between">
      <formula>1</formula>
      <formula>2</formula>
    </cfRule>
  </conditionalFormatting>
  <conditionalFormatting sqref="F445">
    <cfRule type="containsText" dxfId="1283" priority="1279" operator="containsText" text="BAJO">
      <formula>NOT(ISERROR(SEARCH(("BAJO"),(F445))))</formula>
    </cfRule>
  </conditionalFormatting>
  <conditionalFormatting sqref="F445">
    <cfRule type="containsText" dxfId="1282" priority="1280" operator="containsText" text="MEDIO">
      <formula>NOT(ISERROR(SEARCH(("MEDIO"),(F445))))</formula>
    </cfRule>
  </conditionalFormatting>
  <conditionalFormatting sqref="F445">
    <cfRule type="containsText" dxfId="1281" priority="1281" operator="containsText" text="ALTO">
      <formula>NOT(ISERROR(SEARCH(("ALTO"),(F445))))</formula>
    </cfRule>
  </conditionalFormatting>
  <conditionalFormatting sqref="F445">
    <cfRule type="cellIs" dxfId="1280" priority="1282" operator="between">
      <formula>5</formula>
      <formula>9</formula>
    </cfRule>
  </conditionalFormatting>
  <conditionalFormatting sqref="F445">
    <cfRule type="cellIs" dxfId="1279" priority="1283" operator="between">
      <formula>3</formula>
      <formula>4</formula>
    </cfRule>
  </conditionalFormatting>
  <conditionalFormatting sqref="F445">
    <cfRule type="cellIs" dxfId="1278" priority="1284" operator="between">
      <formula>1</formula>
      <formula>2</formula>
    </cfRule>
  </conditionalFormatting>
  <conditionalFormatting sqref="F451:F453 F456:F457">
    <cfRule type="containsText" dxfId="1277" priority="1273" operator="containsText" text="BAJO">
      <formula>NOT(ISERROR(SEARCH(("BAJO"),(F451))))</formula>
    </cfRule>
  </conditionalFormatting>
  <conditionalFormatting sqref="F451:F453 F456:F457">
    <cfRule type="containsText" dxfId="1276" priority="1274" operator="containsText" text="MEDIO">
      <formula>NOT(ISERROR(SEARCH(("MEDIO"),(F451))))</formula>
    </cfRule>
  </conditionalFormatting>
  <conditionalFormatting sqref="F451:F453 F456:F457">
    <cfRule type="containsText" dxfId="1275" priority="1275" operator="containsText" text="ALTO">
      <formula>NOT(ISERROR(SEARCH(("ALTO"),(F451))))</formula>
    </cfRule>
  </conditionalFormatting>
  <conditionalFormatting sqref="F451:F453 F456:F457">
    <cfRule type="cellIs" dxfId="1274" priority="1276" operator="between">
      <formula>5</formula>
      <formula>9</formula>
    </cfRule>
  </conditionalFormatting>
  <conditionalFormatting sqref="F451:F453 F456:F457">
    <cfRule type="cellIs" dxfId="1273" priority="1277" operator="between">
      <formula>3</formula>
      <formula>4</formula>
    </cfRule>
  </conditionalFormatting>
  <conditionalFormatting sqref="F451:F453 F456:F457">
    <cfRule type="cellIs" dxfId="1272" priority="1278" operator="between">
      <formula>1</formula>
      <formula>2</formula>
    </cfRule>
  </conditionalFormatting>
  <conditionalFormatting sqref="F455">
    <cfRule type="containsText" dxfId="1271" priority="1267" operator="containsText" text="BAJO">
      <formula>NOT(ISERROR(SEARCH(("BAJO"),(F455))))</formula>
    </cfRule>
  </conditionalFormatting>
  <conditionalFormatting sqref="F455">
    <cfRule type="containsText" dxfId="1270" priority="1268" operator="containsText" text="MEDIO">
      <formula>NOT(ISERROR(SEARCH(("MEDIO"),(F455))))</formula>
    </cfRule>
  </conditionalFormatting>
  <conditionalFormatting sqref="F455">
    <cfRule type="containsText" dxfId="1269" priority="1269" operator="containsText" text="ALTO">
      <formula>NOT(ISERROR(SEARCH(("ALTO"),(F455))))</formula>
    </cfRule>
  </conditionalFormatting>
  <conditionalFormatting sqref="F455">
    <cfRule type="cellIs" dxfId="1268" priority="1270" operator="between">
      <formula>5</formula>
      <formula>9</formula>
    </cfRule>
  </conditionalFormatting>
  <conditionalFormatting sqref="F455">
    <cfRule type="cellIs" dxfId="1267" priority="1271" operator="between">
      <formula>3</formula>
      <formula>4</formula>
    </cfRule>
  </conditionalFormatting>
  <conditionalFormatting sqref="F455">
    <cfRule type="cellIs" dxfId="1266" priority="1272" operator="between">
      <formula>1</formula>
      <formula>2</formula>
    </cfRule>
  </conditionalFormatting>
  <conditionalFormatting sqref="F454">
    <cfRule type="containsText" dxfId="1265" priority="1261" operator="containsText" text="BAJO">
      <formula>NOT(ISERROR(SEARCH(("BAJO"),(F454))))</formula>
    </cfRule>
  </conditionalFormatting>
  <conditionalFormatting sqref="F454">
    <cfRule type="containsText" dxfId="1264" priority="1262" operator="containsText" text="MEDIO">
      <formula>NOT(ISERROR(SEARCH(("MEDIO"),(F454))))</formula>
    </cfRule>
  </conditionalFormatting>
  <conditionalFormatting sqref="F454">
    <cfRule type="containsText" dxfId="1263" priority="1263" operator="containsText" text="ALTO">
      <formula>NOT(ISERROR(SEARCH(("ALTO"),(F454))))</formula>
    </cfRule>
  </conditionalFormatting>
  <conditionalFormatting sqref="F454">
    <cfRule type="cellIs" dxfId="1262" priority="1264" operator="between">
      <formula>5</formula>
      <formula>9</formula>
    </cfRule>
  </conditionalFormatting>
  <conditionalFormatting sqref="F454">
    <cfRule type="cellIs" dxfId="1261" priority="1265" operator="between">
      <formula>3</formula>
      <formula>4</formula>
    </cfRule>
  </conditionalFormatting>
  <conditionalFormatting sqref="F454">
    <cfRule type="cellIs" dxfId="1260" priority="1266" operator="between">
      <formula>1</formula>
      <formula>2</formula>
    </cfRule>
  </conditionalFormatting>
  <conditionalFormatting sqref="F460:F462 F465:F466">
    <cfRule type="containsText" dxfId="1259" priority="1255" operator="containsText" text="BAJO">
      <formula>NOT(ISERROR(SEARCH(("BAJO"),(F460))))</formula>
    </cfRule>
  </conditionalFormatting>
  <conditionalFormatting sqref="F460:F462 F465:F466">
    <cfRule type="containsText" dxfId="1258" priority="1256" operator="containsText" text="MEDIO">
      <formula>NOT(ISERROR(SEARCH(("MEDIO"),(F460))))</formula>
    </cfRule>
  </conditionalFormatting>
  <conditionalFormatting sqref="F460:F462 F465:F466">
    <cfRule type="containsText" dxfId="1257" priority="1257" operator="containsText" text="ALTO">
      <formula>NOT(ISERROR(SEARCH(("ALTO"),(F460))))</formula>
    </cfRule>
  </conditionalFormatting>
  <conditionalFormatting sqref="F460:F462 F465:F466">
    <cfRule type="cellIs" dxfId="1256" priority="1258" operator="between">
      <formula>5</formula>
      <formula>9</formula>
    </cfRule>
  </conditionalFormatting>
  <conditionalFormatting sqref="F460:F462 F465:F466">
    <cfRule type="cellIs" dxfId="1255" priority="1259" operator="between">
      <formula>3</formula>
      <formula>4</formula>
    </cfRule>
  </conditionalFormatting>
  <conditionalFormatting sqref="F460:F462 F465:F466">
    <cfRule type="cellIs" dxfId="1254" priority="1260" operator="between">
      <formula>1</formula>
      <formula>2</formula>
    </cfRule>
  </conditionalFormatting>
  <conditionalFormatting sqref="F464">
    <cfRule type="containsText" dxfId="1253" priority="1249" operator="containsText" text="BAJO">
      <formula>NOT(ISERROR(SEARCH(("BAJO"),(F464))))</formula>
    </cfRule>
  </conditionalFormatting>
  <conditionalFormatting sqref="F464">
    <cfRule type="containsText" dxfId="1252" priority="1250" operator="containsText" text="MEDIO">
      <formula>NOT(ISERROR(SEARCH(("MEDIO"),(F464))))</formula>
    </cfRule>
  </conditionalFormatting>
  <conditionalFormatting sqref="F464">
    <cfRule type="containsText" dxfId="1251" priority="1251" operator="containsText" text="ALTO">
      <formula>NOT(ISERROR(SEARCH(("ALTO"),(F464))))</formula>
    </cfRule>
  </conditionalFormatting>
  <conditionalFormatting sqref="F464">
    <cfRule type="cellIs" dxfId="1250" priority="1252" operator="between">
      <formula>5</formula>
      <formula>9</formula>
    </cfRule>
  </conditionalFormatting>
  <conditionalFormatting sqref="F464">
    <cfRule type="cellIs" dxfId="1249" priority="1253" operator="between">
      <formula>3</formula>
      <formula>4</formula>
    </cfRule>
  </conditionalFormatting>
  <conditionalFormatting sqref="F464">
    <cfRule type="cellIs" dxfId="1248" priority="1254" operator="between">
      <formula>1</formula>
      <formula>2</formula>
    </cfRule>
  </conditionalFormatting>
  <conditionalFormatting sqref="F463">
    <cfRule type="containsText" dxfId="1247" priority="1243" operator="containsText" text="BAJO">
      <formula>NOT(ISERROR(SEARCH(("BAJO"),(F463))))</formula>
    </cfRule>
  </conditionalFormatting>
  <conditionalFormatting sqref="F463">
    <cfRule type="containsText" dxfId="1246" priority="1244" operator="containsText" text="MEDIO">
      <formula>NOT(ISERROR(SEARCH(("MEDIO"),(F463))))</formula>
    </cfRule>
  </conditionalFormatting>
  <conditionalFormatting sqref="F463">
    <cfRule type="containsText" dxfId="1245" priority="1245" operator="containsText" text="ALTO">
      <formula>NOT(ISERROR(SEARCH(("ALTO"),(F463))))</formula>
    </cfRule>
  </conditionalFormatting>
  <conditionalFormatting sqref="F463">
    <cfRule type="cellIs" dxfId="1244" priority="1246" operator="between">
      <formula>5</formula>
      <formula>9</formula>
    </cfRule>
  </conditionalFormatting>
  <conditionalFormatting sqref="F463">
    <cfRule type="cellIs" dxfId="1243" priority="1247" operator="between">
      <formula>3</formula>
      <formula>4</formula>
    </cfRule>
  </conditionalFormatting>
  <conditionalFormatting sqref="F463">
    <cfRule type="cellIs" dxfId="1242" priority="1248" operator="between">
      <formula>1</formula>
      <formula>2</formula>
    </cfRule>
  </conditionalFormatting>
  <conditionalFormatting sqref="F469:F471 F474:F475">
    <cfRule type="containsText" dxfId="1241" priority="1237" operator="containsText" text="BAJO">
      <formula>NOT(ISERROR(SEARCH(("BAJO"),(F469))))</formula>
    </cfRule>
  </conditionalFormatting>
  <conditionalFormatting sqref="F469:F471 F474:F475">
    <cfRule type="containsText" dxfId="1240" priority="1238" operator="containsText" text="MEDIO">
      <formula>NOT(ISERROR(SEARCH(("MEDIO"),(F469))))</formula>
    </cfRule>
  </conditionalFormatting>
  <conditionalFormatting sqref="F469:F471 F474:F475">
    <cfRule type="containsText" dxfId="1239" priority="1239" operator="containsText" text="ALTO">
      <formula>NOT(ISERROR(SEARCH(("ALTO"),(F469))))</formula>
    </cfRule>
  </conditionalFormatting>
  <conditionalFormatting sqref="F469:F471 F474:F475">
    <cfRule type="cellIs" dxfId="1238" priority="1240" operator="between">
      <formula>5</formula>
      <formula>9</formula>
    </cfRule>
  </conditionalFormatting>
  <conditionalFormatting sqref="F469:F471 F474:F475">
    <cfRule type="cellIs" dxfId="1237" priority="1241" operator="between">
      <formula>3</formula>
      <formula>4</formula>
    </cfRule>
  </conditionalFormatting>
  <conditionalFormatting sqref="F469:F471 F474:F475">
    <cfRule type="cellIs" dxfId="1236" priority="1242" operator="between">
      <formula>1</formula>
      <formula>2</formula>
    </cfRule>
  </conditionalFormatting>
  <conditionalFormatting sqref="F473">
    <cfRule type="containsText" dxfId="1235" priority="1231" operator="containsText" text="BAJO">
      <formula>NOT(ISERROR(SEARCH(("BAJO"),(F473))))</formula>
    </cfRule>
  </conditionalFormatting>
  <conditionalFormatting sqref="F473">
    <cfRule type="containsText" dxfId="1234" priority="1232" operator="containsText" text="MEDIO">
      <formula>NOT(ISERROR(SEARCH(("MEDIO"),(F473))))</formula>
    </cfRule>
  </conditionalFormatting>
  <conditionalFormatting sqref="F473">
    <cfRule type="containsText" dxfId="1233" priority="1233" operator="containsText" text="ALTO">
      <formula>NOT(ISERROR(SEARCH(("ALTO"),(F473))))</formula>
    </cfRule>
  </conditionalFormatting>
  <conditionalFormatting sqref="F473">
    <cfRule type="cellIs" dxfId="1232" priority="1234" operator="between">
      <formula>5</formula>
      <formula>9</formula>
    </cfRule>
  </conditionalFormatting>
  <conditionalFormatting sqref="F473">
    <cfRule type="cellIs" dxfId="1231" priority="1235" operator="between">
      <formula>3</formula>
      <formula>4</formula>
    </cfRule>
  </conditionalFormatting>
  <conditionalFormatting sqref="F473">
    <cfRule type="cellIs" dxfId="1230" priority="1236" operator="between">
      <formula>1</formula>
      <formula>2</formula>
    </cfRule>
  </conditionalFormatting>
  <conditionalFormatting sqref="F472">
    <cfRule type="containsText" dxfId="1229" priority="1225" operator="containsText" text="BAJO">
      <formula>NOT(ISERROR(SEARCH(("BAJO"),(F472))))</formula>
    </cfRule>
  </conditionalFormatting>
  <conditionalFormatting sqref="F472">
    <cfRule type="containsText" dxfId="1228" priority="1226" operator="containsText" text="MEDIO">
      <formula>NOT(ISERROR(SEARCH(("MEDIO"),(F472))))</formula>
    </cfRule>
  </conditionalFormatting>
  <conditionalFormatting sqref="F472">
    <cfRule type="containsText" dxfId="1227" priority="1227" operator="containsText" text="ALTO">
      <formula>NOT(ISERROR(SEARCH(("ALTO"),(F472))))</formula>
    </cfRule>
  </conditionalFormatting>
  <conditionalFormatting sqref="F472">
    <cfRule type="cellIs" dxfId="1226" priority="1228" operator="between">
      <formula>5</formula>
      <formula>9</formula>
    </cfRule>
  </conditionalFormatting>
  <conditionalFormatting sqref="F472">
    <cfRule type="cellIs" dxfId="1225" priority="1229" operator="between">
      <formula>3</formula>
      <formula>4</formula>
    </cfRule>
  </conditionalFormatting>
  <conditionalFormatting sqref="F472">
    <cfRule type="cellIs" dxfId="1224" priority="1230" operator="between">
      <formula>1</formula>
      <formula>2</formula>
    </cfRule>
  </conditionalFormatting>
  <conditionalFormatting sqref="F478:F480 F483:F484">
    <cfRule type="containsText" dxfId="1223" priority="1219" operator="containsText" text="BAJO">
      <formula>NOT(ISERROR(SEARCH(("BAJO"),(F478))))</formula>
    </cfRule>
  </conditionalFormatting>
  <conditionalFormatting sqref="F478:F480 F483:F484">
    <cfRule type="containsText" dxfId="1222" priority="1220" operator="containsText" text="MEDIO">
      <formula>NOT(ISERROR(SEARCH(("MEDIO"),(F478))))</formula>
    </cfRule>
  </conditionalFormatting>
  <conditionalFormatting sqref="F478:F480 F483:F484">
    <cfRule type="containsText" dxfId="1221" priority="1221" operator="containsText" text="ALTO">
      <formula>NOT(ISERROR(SEARCH(("ALTO"),(F478))))</formula>
    </cfRule>
  </conditionalFormatting>
  <conditionalFormatting sqref="F478:F480 F483:F484">
    <cfRule type="cellIs" dxfId="1220" priority="1222" operator="between">
      <formula>5</formula>
      <formula>9</formula>
    </cfRule>
  </conditionalFormatting>
  <conditionalFormatting sqref="F478:F480 F483:F484">
    <cfRule type="cellIs" dxfId="1219" priority="1223" operator="between">
      <formula>3</formula>
      <formula>4</formula>
    </cfRule>
  </conditionalFormatting>
  <conditionalFormatting sqref="F478:F480 F483:F484">
    <cfRule type="cellIs" dxfId="1218" priority="1224" operator="between">
      <formula>1</formula>
      <formula>2</formula>
    </cfRule>
  </conditionalFormatting>
  <conditionalFormatting sqref="F482">
    <cfRule type="containsText" dxfId="1217" priority="1213" operator="containsText" text="BAJO">
      <formula>NOT(ISERROR(SEARCH(("BAJO"),(F482))))</formula>
    </cfRule>
  </conditionalFormatting>
  <conditionalFormatting sqref="F482">
    <cfRule type="containsText" dxfId="1216" priority="1214" operator="containsText" text="MEDIO">
      <formula>NOT(ISERROR(SEARCH(("MEDIO"),(F482))))</formula>
    </cfRule>
  </conditionalFormatting>
  <conditionalFormatting sqref="F482">
    <cfRule type="containsText" dxfId="1215" priority="1215" operator="containsText" text="ALTO">
      <formula>NOT(ISERROR(SEARCH(("ALTO"),(F482))))</formula>
    </cfRule>
  </conditionalFormatting>
  <conditionalFormatting sqref="F482">
    <cfRule type="cellIs" dxfId="1214" priority="1216" operator="between">
      <formula>5</formula>
      <formula>9</formula>
    </cfRule>
  </conditionalFormatting>
  <conditionalFormatting sqref="F482">
    <cfRule type="cellIs" dxfId="1213" priority="1217" operator="between">
      <formula>3</formula>
      <formula>4</formula>
    </cfRule>
  </conditionalFormatting>
  <conditionalFormatting sqref="F482">
    <cfRule type="cellIs" dxfId="1212" priority="1218" operator="between">
      <formula>1</formula>
      <formula>2</formula>
    </cfRule>
  </conditionalFormatting>
  <conditionalFormatting sqref="F481">
    <cfRule type="containsText" dxfId="1211" priority="1207" operator="containsText" text="BAJO">
      <formula>NOT(ISERROR(SEARCH(("BAJO"),(F481))))</formula>
    </cfRule>
  </conditionalFormatting>
  <conditionalFormatting sqref="F481">
    <cfRule type="containsText" dxfId="1210" priority="1208" operator="containsText" text="MEDIO">
      <formula>NOT(ISERROR(SEARCH(("MEDIO"),(F481))))</formula>
    </cfRule>
  </conditionalFormatting>
  <conditionalFormatting sqref="F481">
    <cfRule type="containsText" dxfId="1209" priority="1209" operator="containsText" text="ALTO">
      <formula>NOT(ISERROR(SEARCH(("ALTO"),(F481))))</formula>
    </cfRule>
  </conditionalFormatting>
  <conditionalFormatting sqref="F481">
    <cfRule type="cellIs" dxfId="1208" priority="1210" operator="between">
      <formula>5</formula>
      <formula>9</formula>
    </cfRule>
  </conditionalFormatting>
  <conditionalFormatting sqref="F481">
    <cfRule type="cellIs" dxfId="1207" priority="1211" operator="between">
      <formula>3</formula>
      <formula>4</formula>
    </cfRule>
  </conditionalFormatting>
  <conditionalFormatting sqref="F481">
    <cfRule type="cellIs" dxfId="1206" priority="1212" operator="between">
      <formula>1</formula>
      <formula>2</formula>
    </cfRule>
  </conditionalFormatting>
  <conditionalFormatting sqref="F487:F489 F492:F493">
    <cfRule type="containsText" dxfId="1205" priority="1201" operator="containsText" text="BAJO">
      <formula>NOT(ISERROR(SEARCH(("BAJO"),(F487))))</formula>
    </cfRule>
  </conditionalFormatting>
  <conditionalFormatting sqref="F487:F489 F492:F493">
    <cfRule type="containsText" dxfId="1204" priority="1202" operator="containsText" text="MEDIO">
      <formula>NOT(ISERROR(SEARCH(("MEDIO"),(F487))))</formula>
    </cfRule>
  </conditionalFormatting>
  <conditionalFormatting sqref="F487:F489 F492:F493">
    <cfRule type="containsText" dxfId="1203" priority="1203" operator="containsText" text="ALTO">
      <formula>NOT(ISERROR(SEARCH(("ALTO"),(F487))))</formula>
    </cfRule>
  </conditionalFormatting>
  <conditionalFormatting sqref="F487:F489 F492:F493">
    <cfRule type="cellIs" dxfId="1202" priority="1204" operator="between">
      <formula>5</formula>
      <formula>9</formula>
    </cfRule>
  </conditionalFormatting>
  <conditionalFormatting sqref="F487:F489 F492:F493">
    <cfRule type="cellIs" dxfId="1201" priority="1205" operator="between">
      <formula>3</formula>
      <formula>4</formula>
    </cfRule>
  </conditionalFormatting>
  <conditionalFormatting sqref="F487:F489 F492:F493">
    <cfRule type="cellIs" dxfId="1200" priority="1206" operator="between">
      <formula>1</formula>
      <formula>2</formula>
    </cfRule>
  </conditionalFormatting>
  <conditionalFormatting sqref="F491">
    <cfRule type="containsText" dxfId="1199" priority="1195" operator="containsText" text="BAJO">
      <formula>NOT(ISERROR(SEARCH(("BAJO"),(F491))))</formula>
    </cfRule>
  </conditionalFormatting>
  <conditionalFormatting sqref="F491">
    <cfRule type="containsText" dxfId="1198" priority="1196" operator="containsText" text="MEDIO">
      <formula>NOT(ISERROR(SEARCH(("MEDIO"),(F491))))</formula>
    </cfRule>
  </conditionalFormatting>
  <conditionalFormatting sqref="F491">
    <cfRule type="containsText" dxfId="1197" priority="1197" operator="containsText" text="ALTO">
      <formula>NOT(ISERROR(SEARCH(("ALTO"),(F491))))</formula>
    </cfRule>
  </conditionalFormatting>
  <conditionalFormatting sqref="F491">
    <cfRule type="cellIs" dxfId="1196" priority="1198" operator="between">
      <formula>5</formula>
      <formula>9</formula>
    </cfRule>
  </conditionalFormatting>
  <conditionalFormatting sqref="F491">
    <cfRule type="cellIs" dxfId="1195" priority="1199" operator="between">
      <formula>3</formula>
      <formula>4</formula>
    </cfRule>
  </conditionalFormatting>
  <conditionalFormatting sqref="F491">
    <cfRule type="cellIs" dxfId="1194" priority="1200" operator="between">
      <formula>1</formula>
      <formula>2</formula>
    </cfRule>
  </conditionalFormatting>
  <conditionalFormatting sqref="F490">
    <cfRule type="containsText" dxfId="1193" priority="1189" operator="containsText" text="BAJO">
      <formula>NOT(ISERROR(SEARCH(("BAJO"),(F490))))</formula>
    </cfRule>
  </conditionalFormatting>
  <conditionalFormatting sqref="F490">
    <cfRule type="containsText" dxfId="1192" priority="1190" operator="containsText" text="MEDIO">
      <formula>NOT(ISERROR(SEARCH(("MEDIO"),(F490))))</formula>
    </cfRule>
  </conditionalFormatting>
  <conditionalFormatting sqref="F490">
    <cfRule type="containsText" dxfId="1191" priority="1191" operator="containsText" text="ALTO">
      <formula>NOT(ISERROR(SEARCH(("ALTO"),(F490))))</formula>
    </cfRule>
  </conditionalFormatting>
  <conditionalFormatting sqref="F490">
    <cfRule type="cellIs" dxfId="1190" priority="1192" operator="between">
      <formula>5</formula>
      <formula>9</formula>
    </cfRule>
  </conditionalFormatting>
  <conditionalFormatting sqref="F490">
    <cfRule type="cellIs" dxfId="1189" priority="1193" operator="between">
      <formula>3</formula>
      <formula>4</formula>
    </cfRule>
  </conditionalFormatting>
  <conditionalFormatting sqref="F490">
    <cfRule type="cellIs" dxfId="1188" priority="1194" operator="between">
      <formula>1</formula>
      <formula>2</formula>
    </cfRule>
  </conditionalFormatting>
  <conditionalFormatting sqref="F496:F498 F501:F502">
    <cfRule type="containsText" dxfId="1187" priority="1183" operator="containsText" text="BAJO">
      <formula>NOT(ISERROR(SEARCH(("BAJO"),(F496))))</formula>
    </cfRule>
  </conditionalFormatting>
  <conditionalFormatting sqref="F496:F498 F501:F502">
    <cfRule type="containsText" dxfId="1186" priority="1184" operator="containsText" text="MEDIO">
      <formula>NOT(ISERROR(SEARCH(("MEDIO"),(F496))))</formula>
    </cfRule>
  </conditionalFormatting>
  <conditionalFormatting sqref="F496:F498 F501:F502">
    <cfRule type="containsText" dxfId="1185" priority="1185" operator="containsText" text="ALTO">
      <formula>NOT(ISERROR(SEARCH(("ALTO"),(F496))))</formula>
    </cfRule>
  </conditionalFormatting>
  <conditionalFormatting sqref="F496:F498 F501:F502">
    <cfRule type="cellIs" dxfId="1184" priority="1186" operator="between">
      <formula>5</formula>
      <formula>9</formula>
    </cfRule>
  </conditionalFormatting>
  <conditionalFormatting sqref="F496:F498 F501:F502">
    <cfRule type="cellIs" dxfId="1183" priority="1187" operator="between">
      <formula>3</formula>
      <formula>4</formula>
    </cfRule>
  </conditionalFormatting>
  <conditionalFormatting sqref="F496:F498 F501:F502">
    <cfRule type="cellIs" dxfId="1182" priority="1188" operator="between">
      <formula>1</formula>
      <formula>2</formula>
    </cfRule>
  </conditionalFormatting>
  <conditionalFormatting sqref="F500">
    <cfRule type="containsText" dxfId="1181" priority="1177" operator="containsText" text="BAJO">
      <formula>NOT(ISERROR(SEARCH(("BAJO"),(F500))))</formula>
    </cfRule>
  </conditionalFormatting>
  <conditionalFormatting sqref="F500">
    <cfRule type="containsText" dxfId="1180" priority="1178" operator="containsText" text="MEDIO">
      <formula>NOT(ISERROR(SEARCH(("MEDIO"),(F500))))</formula>
    </cfRule>
  </conditionalFormatting>
  <conditionalFormatting sqref="F500">
    <cfRule type="containsText" dxfId="1179" priority="1179" operator="containsText" text="ALTO">
      <formula>NOT(ISERROR(SEARCH(("ALTO"),(F500))))</formula>
    </cfRule>
  </conditionalFormatting>
  <conditionalFormatting sqref="F500">
    <cfRule type="cellIs" dxfId="1178" priority="1180" operator="between">
      <formula>5</formula>
      <formula>9</formula>
    </cfRule>
  </conditionalFormatting>
  <conditionalFormatting sqref="F500">
    <cfRule type="cellIs" dxfId="1177" priority="1181" operator="between">
      <formula>3</formula>
      <formula>4</formula>
    </cfRule>
  </conditionalFormatting>
  <conditionalFormatting sqref="F500">
    <cfRule type="cellIs" dxfId="1176" priority="1182" operator="between">
      <formula>1</formula>
      <formula>2</formula>
    </cfRule>
  </conditionalFormatting>
  <conditionalFormatting sqref="F499">
    <cfRule type="containsText" dxfId="1175" priority="1171" operator="containsText" text="BAJO">
      <formula>NOT(ISERROR(SEARCH(("BAJO"),(F499))))</formula>
    </cfRule>
  </conditionalFormatting>
  <conditionalFormatting sqref="F499">
    <cfRule type="containsText" dxfId="1174" priority="1172" operator="containsText" text="MEDIO">
      <formula>NOT(ISERROR(SEARCH(("MEDIO"),(F499))))</formula>
    </cfRule>
  </conditionalFormatting>
  <conditionalFormatting sqref="F499">
    <cfRule type="containsText" dxfId="1173" priority="1173" operator="containsText" text="ALTO">
      <formula>NOT(ISERROR(SEARCH(("ALTO"),(F499))))</formula>
    </cfRule>
  </conditionalFormatting>
  <conditionalFormatting sqref="F499">
    <cfRule type="cellIs" dxfId="1172" priority="1174" operator="between">
      <formula>5</formula>
      <formula>9</formula>
    </cfRule>
  </conditionalFormatting>
  <conditionalFormatting sqref="F499">
    <cfRule type="cellIs" dxfId="1171" priority="1175" operator="between">
      <formula>3</formula>
      <formula>4</formula>
    </cfRule>
  </conditionalFormatting>
  <conditionalFormatting sqref="F499">
    <cfRule type="cellIs" dxfId="1170" priority="1176" operator="between">
      <formula>1</formula>
      <formula>2</formula>
    </cfRule>
  </conditionalFormatting>
  <conditionalFormatting sqref="F505:F507 F510:F511">
    <cfRule type="containsText" dxfId="1169" priority="1165" operator="containsText" text="BAJO">
      <formula>NOT(ISERROR(SEARCH(("BAJO"),(F505))))</formula>
    </cfRule>
  </conditionalFormatting>
  <conditionalFormatting sqref="F505:F507 F510:F511">
    <cfRule type="containsText" dxfId="1168" priority="1166" operator="containsText" text="MEDIO">
      <formula>NOT(ISERROR(SEARCH(("MEDIO"),(F505))))</formula>
    </cfRule>
  </conditionalFormatting>
  <conditionalFormatting sqref="F505:F507 F510:F511">
    <cfRule type="containsText" dxfId="1167" priority="1167" operator="containsText" text="ALTO">
      <formula>NOT(ISERROR(SEARCH(("ALTO"),(F505))))</formula>
    </cfRule>
  </conditionalFormatting>
  <conditionalFormatting sqref="F505:F507 F510:F511">
    <cfRule type="cellIs" dxfId="1166" priority="1168" operator="between">
      <formula>5</formula>
      <formula>9</formula>
    </cfRule>
  </conditionalFormatting>
  <conditionalFormatting sqref="F505:F507 F510:F511">
    <cfRule type="cellIs" dxfId="1165" priority="1169" operator="between">
      <formula>3</formula>
      <formula>4</formula>
    </cfRule>
  </conditionalFormatting>
  <conditionalFormatting sqref="F505:F507 F510:F511">
    <cfRule type="cellIs" dxfId="1164" priority="1170" operator="between">
      <formula>1</formula>
      <formula>2</formula>
    </cfRule>
  </conditionalFormatting>
  <conditionalFormatting sqref="F509">
    <cfRule type="containsText" dxfId="1163" priority="1159" operator="containsText" text="BAJO">
      <formula>NOT(ISERROR(SEARCH(("BAJO"),(F509))))</formula>
    </cfRule>
  </conditionalFormatting>
  <conditionalFormatting sqref="F509">
    <cfRule type="containsText" dxfId="1162" priority="1160" operator="containsText" text="MEDIO">
      <formula>NOT(ISERROR(SEARCH(("MEDIO"),(F509))))</formula>
    </cfRule>
  </conditionalFormatting>
  <conditionalFormatting sqref="F509">
    <cfRule type="containsText" dxfId="1161" priority="1161" operator="containsText" text="ALTO">
      <formula>NOT(ISERROR(SEARCH(("ALTO"),(F509))))</formula>
    </cfRule>
  </conditionalFormatting>
  <conditionalFormatting sqref="F509">
    <cfRule type="cellIs" dxfId="1160" priority="1162" operator="between">
      <formula>5</formula>
      <formula>9</formula>
    </cfRule>
  </conditionalFormatting>
  <conditionalFormatting sqref="F509">
    <cfRule type="cellIs" dxfId="1159" priority="1163" operator="between">
      <formula>3</formula>
      <formula>4</formula>
    </cfRule>
  </conditionalFormatting>
  <conditionalFormatting sqref="F509">
    <cfRule type="cellIs" dxfId="1158" priority="1164" operator="between">
      <formula>1</formula>
      <formula>2</formula>
    </cfRule>
  </conditionalFormatting>
  <conditionalFormatting sqref="F508">
    <cfRule type="containsText" dxfId="1157" priority="1153" operator="containsText" text="BAJO">
      <formula>NOT(ISERROR(SEARCH(("BAJO"),(F508))))</formula>
    </cfRule>
  </conditionalFormatting>
  <conditionalFormatting sqref="F508">
    <cfRule type="containsText" dxfId="1156" priority="1154" operator="containsText" text="MEDIO">
      <formula>NOT(ISERROR(SEARCH(("MEDIO"),(F508))))</formula>
    </cfRule>
  </conditionalFormatting>
  <conditionalFormatting sqref="F508">
    <cfRule type="containsText" dxfId="1155" priority="1155" operator="containsText" text="ALTO">
      <formula>NOT(ISERROR(SEARCH(("ALTO"),(F508))))</formula>
    </cfRule>
  </conditionalFormatting>
  <conditionalFormatting sqref="F508">
    <cfRule type="cellIs" dxfId="1154" priority="1156" operator="between">
      <formula>5</formula>
      <formula>9</formula>
    </cfRule>
  </conditionalFormatting>
  <conditionalFormatting sqref="F508">
    <cfRule type="cellIs" dxfId="1153" priority="1157" operator="between">
      <formula>3</formula>
      <formula>4</formula>
    </cfRule>
  </conditionalFormatting>
  <conditionalFormatting sqref="F508">
    <cfRule type="cellIs" dxfId="1152" priority="1158" operator="between">
      <formula>1</formula>
      <formula>2</formula>
    </cfRule>
  </conditionalFormatting>
  <conditionalFormatting sqref="F514:F516 F519:F520">
    <cfRule type="containsText" dxfId="1151" priority="1147" operator="containsText" text="BAJO">
      <formula>NOT(ISERROR(SEARCH(("BAJO"),(F514))))</formula>
    </cfRule>
  </conditionalFormatting>
  <conditionalFormatting sqref="F514:F516 F519:F520">
    <cfRule type="containsText" dxfId="1150" priority="1148" operator="containsText" text="MEDIO">
      <formula>NOT(ISERROR(SEARCH(("MEDIO"),(F514))))</formula>
    </cfRule>
  </conditionalFormatting>
  <conditionalFormatting sqref="F514:F516 F519:F520">
    <cfRule type="containsText" dxfId="1149" priority="1149" operator="containsText" text="ALTO">
      <formula>NOT(ISERROR(SEARCH(("ALTO"),(F514))))</formula>
    </cfRule>
  </conditionalFormatting>
  <conditionalFormatting sqref="F514:F516 F519:F520">
    <cfRule type="cellIs" dxfId="1148" priority="1150" operator="between">
      <formula>5</formula>
      <formula>9</formula>
    </cfRule>
  </conditionalFormatting>
  <conditionalFormatting sqref="F514:F516 F519:F520">
    <cfRule type="cellIs" dxfId="1147" priority="1151" operator="between">
      <formula>3</formula>
      <formula>4</formula>
    </cfRule>
  </conditionalFormatting>
  <conditionalFormatting sqref="F514:F516 F519:F520">
    <cfRule type="cellIs" dxfId="1146" priority="1152" operator="between">
      <formula>1</formula>
      <formula>2</formula>
    </cfRule>
  </conditionalFormatting>
  <conditionalFormatting sqref="F518">
    <cfRule type="containsText" dxfId="1145" priority="1141" operator="containsText" text="BAJO">
      <formula>NOT(ISERROR(SEARCH(("BAJO"),(F518))))</formula>
    </cfRule>
  </conditionalFormatting>
  <conditionalFormatting sqref="F518">
    <cfRule type="containsText" dxfId="1144" priority="1142" operator="containsText" text="MEDIO">
      <formula>NOT(ISERROR(SEARCH(("MEDIO"),(F518))))</formula>
    </cfRule>
  </conditionalFormatting>
  <conditionalFormatting sqref="F518">
    <cfRule type="containsText" dxfId="1143" priority="1143" operator="containsText" text="ALTO">
      <formula>NOT(ISERROR(SEARCH(("ALTO"),(F518))))</formula>
    </cfRule>
  </conditionalFormatting>
  <conditionalFormatting sqref="F518">
    <cfRule type="cellIs" dxfId="1142" priority="1144" operator="between">
      <formula>5</formula>
      <formula>9</formula>
    </cfRule>
  </conditionalFormatting>
  <conditionalFormatting sqref="F518">
    <cfRule type="cellIs" dxfId="1141" priority="1145" operator="between">
      <formula>3</formula>
      <formula>4</formula>
    </cfRule>
  </conditionalFormatting>
  <conditionalFormatting sqref="F518">
    <cfRule type="cellIs" dxfId="1140" priority="1146" operator="between">
      <formula>1</formula>
      <formula>2</formula>
    </cfRule>
  </conditionalFormatting>
  <conditionalFormatting sqref="F517">
    <cfRule type="containsText" dxfId="1139" priority="1135" operator="containsText" text="BAJO">
      <formula>NOT(ISERROR(SEARCH(("BAJO"),(F517))))</formula>
    </cfRule>
  </conditionalFormatting>
  <conditionalFormatting sqref="F517">
    <cfRule type="containsText" dxfId="1138" priority="1136" operator="containsText" text="MEDIO">
      <formula>NOT(ISERROR(SEARCH(("MEDIO"),(F517))))</formula>
    </cfRule>
  </conditionalFormatting>
  <conditionalFormatting sqref="F517">
    <cfRule type="containsText" dxfId="1137" priority="1137" operator="containsText" text="ALTO">
      <formula>NOT(ISERROR(SEARCH(("ALTO"),(F517))))</formula>
    </cfRule>
  </conditionalFormatting>
  <conditionalFormatting sqref="F517">
    <cfRule type="cellIs" dxfId="1136" priority="1138" operator="between">
      <formula>5</formula>
      <formula>9</formula>
    </cfRule>
  </conditionalFormatting>
  <conditionalFormatting sqref="F517">
    <cfRule type="cellIs" dxfId="1135" priority="1139" operator="between">
      <formula>3</formula>
      <formula>4</formula>
    </cfRule>
  </conditionalFormatting>
  <conditionalFormatting sqref="F517">
    <cfRule type="cellIs" dxfId="1134" priority="1140" operator="between">
      <formula>1</formula>
      <formula>2</formula>
    </cfRule>
  </conditionalFormatting>
  <conditionalFormatting sqref="F523:F525 F528:F529">
    <cfRule type="containsText" dxfId="1133" priority="1129" operator="containsText" text="BAJO">
      <formula>NOT(ISERROR(SEARCH(("BAJO"),(F523))))</formula>
    </cfRule>
  </conditionalFormatting>
  <conditionalFormatting sqref="F523:F525 F528:F529">
    <cfRule type="containsText" dxfId="1132" priority="1130" operator="containsText" text="MEDIO">
      <formula>NOT(ISERROR(SEARCH(("MEDIO"),(F523))))</formula>
    </cfRule>
  </conditionalFormatting>
  <conditionalFormatting sqref="F523:F525 F528:F529">
    <cfRule type="containsText" dxfId="1131" priority="1131" operator="containsText" text="ALTO">
      <formula>NOT(ISERROR(SEARCH(("ALTO"),(F523))))</formula>
    </cfRule>
  </conditionalFormatting>
  <conditionalFormatting sqref="F523:F525 F528:F529">
    <cfRule type="cellIs" dxfId="1130" priority="1132" operator="between">
      <formula>5</formula>
      <formula>9</formula>
    </cfRule>
  </conditionalFormatting>
  <conditionalFormatting sqref="F523:F525 F528:F529">
    <cfRule type="cellIs" dxfId="1129" priority="1133" operator="between">
      <formula>3</formula>
      <formula>4</formula>
    </cfRule>
  </conditionalFormatting>
  <conditionalFormatting sqref="F523:F525 F528:F529">
    <cfRule type="cellIs" dxfId="1128" priority="1134" operator="between">
      <formula>1</formula>
      <formula>2</formula>
    </cfRule>
  </conditionalFormatting>
  <conditionalFormatting sqref="F527">
    <cfRule type="containsText" dxfId="1127" priority="1123" operator="containsText" text="BAJO">
      <formula>NOT(ISERROR(SEARCH(("BAJO"),(F527))))</formula>
    </cfRule>
  </conditionalFormatting>
  <conditionalFormatting sqref="F527">
    <cfRule type="containsText" dxfId="1126" priority="1124" operator="containsText" text="MEDIO">
      <formula>NOT(ISERROR(SEARCH(("MEDIO"),(F527))))</formula>
    </cfRule>
  </conditionalFormatting>
  <conditionalFormatting sqref="F527">
    <cfRule type="containsText" dxfId="1125" priority="1125" operator="containsText" text="ALTO">
      <formula>NOT(ISERROR(SEARCH(("ALTO"),(F527))))</formula>
    </cfRule>
  </conditionalFormatting>
  <conditionalFormatting sqref="F527">
    <cfRule type="cellIs" dxfId="1124" priority="1126" operator="between">
      <formula>5</formula>
      <formula>9</formula>
    </cfRule>
  </conditionalFormatting>
  <conditionalFormatting sqref="F527">
    <cfRule type="cellIs" dxfId="1123" priority="1127" operator="between">
      <formula>3</formula>
      <formula>4</formula>
    </cfRule>
  </conditionalFormatting>
  <conditionalFormatting sqref="F527">
    <cfRule type="cellIs" dxfId="1122" priority="1128" operator="between">
      <formula>1</formula>
      <formula>2</formula>
    </cfRule>
  </conditionalFormatting>
  <conditionalFormatting sqref="F526">
    <cfRule type="containsText" dxfId="1121" priority="1117" operator="containsText" text="BAJO">
      <formula>NOT(ISERROR(SEARCH(("BAJO"),(F526))))</formula>
    </cfRule>
  </conditionalFormatting>
  <conditionalFormatting sqref="F526">
    <cfRule type="containsText" dxfId="1120" priority="1118" operator="containsText" text="MEDIO">
      <formula>NOT(ISERROR(SEARCH(("MEDIO"),(F526))))</formula>
    </cfRule>
  </conditionalFormatting>
  <conditionalFormatting sqref="F526">
    <cfRule type="containsText" dxfId="1119" priority="1119" operator="containsText" text="ALTO">
      <formula>NOT(ISERROR(SEARCH(("ALTO"),(F526))))</formula>
    </cfRule>
  </conditionalFormatting>
  <conditionalFormatting sqref="F526">
    <cfRule type="cellIs" dxfId="1118" priority="1120" operator="between">
      <formula>5</formula>
      <formula>9</formula>
    </cfRule>
  </conditionalFormatting>
  <conditionalFormatting sqref="F526">
    <cfRule type="cellIs" dxfId="1117" priority="1121" operator="between">
      <formula>3</formula>
      <formula>4</formula>
    </cfRule>
  </conditionalFormatting>
  <conditionalFormatting sqref="F526">
    <cfRule type="cellIs" dxfId="1116" priority="1122" operator="between">
      <formula>1</formula>
      <formula>2</formula>
    </cfRule>
  </conditionalFormatting>
  <conditionalFormatting sqref="F532:F534 F537:F538">
    <cfRule type="containsText" dxfId="1115" priority="1111" operator="containsText" text="BAJO">
      <formula>NOT(ISERROR(SEARCH(("BAJO"),(F532))))</formula>
    </cfRule>
  </conditionalFormatting>
  <conditionalFormatting sqref="F532:F534 F537:F538">
    <cfRule type="containsText" dxfId="1114" priority="1112" operator="containsText" text="MEDIO">
      <formula>NOT(ISERROR(SEARCH(("MEDIO"),(F532))))</formula>
    </cfRule>
  </conditionalFormatting>
  <conditionalFormatting sqref="F532:F534 F537:F538">
    <cfRule type="containsText" dxfId="1113" priority="1113" operator="containsText" text="ALTO">
      <formula>NOT(ISERROR(SEARCH(("ALTO"),(F532))))</formula>
    </cfRule>
  </conditionalFormatting>
  <conditionalFormatting sqref="F532:F534 F537:F538">
    <cfRule type="cellIs" dxfId="1112" priority="1114" operator="between">
      <formula>5</formula>
      <formula>9</formula>
    </cfRule>
  </conditionalFormatting>
  <conditionalFormatting sqref="F532:F534 F537:F538">
    <cfRule type="cellIs" dxfId="1111" priority="1115" operator="between">
      <formula>3</formula>
      <formula>4</formula>
    </cfRule>
  </conditionalFormatting>
  <conditionalFormatting sqref="F532:F534 F537:F538">
    <cfRule type="cellIs" dxfId="1110" priority="1116" operator="between">
      <formula>1</formula>
      <formula>2</formula>
    </cfRule>
  </conditionalFormatting>
  <conditionalFormatting sqref="F536">
    <cfRule type="containsText" dxfId="1109" priority="1105" operator="containsText" text="BAJO">
      <formula>NOT(ISERROR(SEARCH(("BAJO"),(F536))))</formula>
    </cfRule>
  </conditionalFormatting>
  <conditionalFormatting sqref="F536">
    <cfRule type="containsText" dxfId="1108" priority="1106" operator="containsText" text="MEDIO">
      <formula>NOT(ISERROR(SEARCH(("MEDIO"),(F536))))</formula>
    </cfRule>
  </conditionalFormatting>
  <conditionalFormatting sqref="F536">
    <cfRule type="containsText" dxfId="1107" priority="1107" operator="containsText" text="ALTO">
      <formula>NOT(ISERROR(SEARCH(("ALTO"),(F536))))</formula>
    </cfRule>
  </conditionalFormatting>
  <conditionalFormatting sqref="F536">
    <cfRule type="cellIs" dxfId="1106" priority="1108" operator="between">
      <formula>5</formula>
      <formula>9</formula>
    </cfRule>
  </conditionalFormatting>
  <conditionalFormatting sqref="F536">
    <cfRule type="cellIs" dxfId="1105" priority="1109" operator="between">
      <formula>3</formula>
      <formula>4</formula>
    </cfRule>
  </conditionalFormatting>
  <conditionalFormatting sqref="F536">
    <cfRule type="cellIs" dxfId="1104" priority="1110" operator="between">
      <formula>1</formula>
      <formula>2</formula>
    </cfRule>
  </conditionalFormatting>
  <conditionalFormatting sqref="F535">
    <cfRule type="containsText" dxfId="1103" priority="1099" operator="containsText" text="BAJO">
      <formula>NOT(ISERROR(SEARCH(("BAJO"),(F535))))</formula>
    </cfRule>
  </conditionalFormatting>
  <conditionalFormatting sqref="F535">
    <cfRule type="containsText" dxfId="1102" priority="1100" operator="containsText" text="MEDIO">
      <formula>NOT(ISERROR(SEARCH(("MEDIO"),(F535))))</formula>
    </cfRule>
  </conditionalFormatting>
  <conditionalFormatting sqref="F535">
    <cfRule type="containsText" dxfId="1101" priority="1101" operator="containsText" text="ALTO">
      <formula>NOT(ISERROR(SEARCH(("ALTO"),(F535))))</formula>
    </cfRule>
  </conditionalFormatting>
  <conditionalFormatting sqref="F535">
    <cfRule type="cellIs" dxfId="1100" priority="1102" operator="between">
      <formula>5</formula>
      <formula>9</formula>
    </cfRule>
  </conditionalFormatting>
  <conditionalFormatting sqref="F535">
    <cfRule type="cellIs" dxfId="1099" priority="1103" operator="between">
      <formula>3</formula>
      <formula>4</formula>
    </cfRule>
  </conditionalFormatting>
  <conditionalFormatting sqref="F535">
    <cfRule type="cellIs" dxfId="1098" priority="1104" operator="between">
      <formula>1</formula>
      <formula>2</formula>
    </cfRule>
  </conditionalFormatting>
  <conditionalFormatting sqref="F541:F543 F546:F547">
    <cfRule type="containsText" dxfId="1097" priority="1093" operator="containsText" text="BAJO">
      <formula>NOT(ISERROR(SEARCH(("BAJO"),(F541))))</formula>
    </cfRule>
  </conditionalFormatting>
  <conditionalFormatting sqref="F541:F543 F546:F547">
    <cfRule type="containsText" dxfId="1096" priority="1094" operator="containsText" text="MEDIO">
      <formula>NOT(ISERROR(SEARCH(("MEDIO"),(F541))))</formula>
    </cfRule>
  </conditionalFormatting>
  <conditionalFormatting sqref="F541:F543 F546:F547">
    <cfRule type="containsText" dxfId="1095" priority="1095" operator="containsText" text="ALTO">
      <formula>NOT(ISERROR(SEARCH(("ALTO"),(F541))))</formula>
    </cfRule>
  </conditionalFormatting>
  <conditionalFormatting sqref="F541:F543 F546:F547">
    <cfRule type="cellIs" dxfId="1094" priority="1096" operator="between">
      <formula>5</formula>
      <formula>9</formula>
    </cfRule>
  </conditionalFormatting>
  <conditionalFormatting sqref="F541:F543 F546:F547">
    <cfRule type="cellIs" dxfId="1093" priority="1097" operator="between">
      <formula>3</formula>
      <formula>4</formula>
    </cfRule>
  </conditionalFormatting>
  <conditionalFormatting sqref="F541:F543 F546:F547">
    <cfRule type="cellIs" dxfId="1092" priority="1098" operator="between">
      <formula>1</formula>
      <formula>2</formula>
    </cfRule>
  </conditionalFormatting>
  <conditionalFormatting sqref="F545">
    <cfRule type="containsText" dxfId="1091" priority="1087" operator="containsText" text="BAJO">
      <formula>NOT(ISERROR(SEARCH(("BAJO"),(F545))))</formula>
    </cfRule>
  </conditionalFormatting>
  <conditionalFormatting sqref="F545">
    <cfRule type="containsText" dxfId="1090" priority="1088" operator="containsText" text="MEDIO">
      <formula>NOT(ISERROR(SEARCH(("MEDIO"),(F545))))</formula>
    </cfRule>
  </conditionalFormatting>
  <conditionalFormatting sqref="F545">
    <cfRule type="containsText" dxfId="1089" priority="1089" operator="containsText" text="ALTO">
      <formula>NOT(ISERROR(SEARCH(("ALTO"),(F545))))</formula>
    </cfRule>
  </conditionalFormatting>
  <conditionalFormatting sqref="F545">
    <cfRule type="cellIs" dxfId="1088" priority="1090" operator="between">
      <formula>5</formula>
      <formula>9</formula>
    </cfRule>
  </conditionalFormatting>
  <conditionalFormatting sqref="F545">
    <cfRule type="cellIs" dxfId="1087" priority="1091" operator="between">
      <formula>3</formula>
      <formula>4</formula>
    </cfRule>
  </conditionalFormatting>
  <conditionalFormatting sqref="F545">
    <cfRule type="cellIs" dxfId="1086" priority="1092" operator="between">
      <formula>1</formula>
      <formula>2</formula>
    </cfRule>
  </conditionalFormatting>
  <conditionalFormatting sqref="F544">
    <cfRule type="containsText" dxfId="1085" priority="1081" operator="containsText" text="BAJO">
      <formula>NOT(ISERROR(SEARCH(("BAJO"),(F544))))</formula>
    </cfRule>
  </conditionalFormatting>
  <conditionalFormatting sqref="F544">
    <cfRule type="containsText" dxfId="1084" priority="1082" operator="containsText" text="MEDIO">
      <formula>NOT(ISERROR(SEARCH(("MEDIO"),(F544))))</formula>
    </cfRule>
  </conditionalFormatting>
  <conditionalFormatting sqref="F544">
    <cfRule type="containsText" dxfId="1083" priority="1083" operator="containsText" text="ALTO">
      <formula>NOT(ISERROR(SEARCH(("ALTO"),(F544))))</formula>
    </cfRule>
  </conditionalFormatting>
  <conditionalFormatting sqref="F544">
    <cfRule type="cellIs" dxfId="1082" priority="1084" operator="between">
      <formula>5</formula>
      <formula>9</formula>
    </cfRule>
  </conditionalFormatting>
  <conditionalFormatting sqref="F544">
    <cfRule type="cellIs" dxfId="1081" priority="1085" operator="between">
      <formula>3</formula>
      <formula>4</formula>
    </cfRule>
  </conditionalFormatting>
  <conditionalFormatting sqref="F544">
    <cfRule type="cellIs" dxfId="1080" priority="1086" operator="between">
      <formula>1</formula>
      <formula>2</formula>
    </cfRule>
  </conditionalFormatting>
  <conditionalFormatting sqref="F550:F552 F555:F556">
    <cfRule type="containsText" dxfId="1079" priority="1075" operator="containsText" text="BAJO">
      <formula>NOT(ISERROR(SEARCH(("BAJO"),(F550))))</formula>
    </cfRule>
  </conditionalFormatting>
  <conditionalFormatting sqref="F550:F552 F555:F556">
    <cfRule type="containsText" dxfId="1078" priority="1076" operator="containsText" text="MEDIO">
      <formula>NOT(ISERROR(SEARCH(("MEDIO"),(F550))))</formula>
    </cfRule>
  </conditionalFormatting>
  <conditionalFormatting sqref="F550:F552 F555:F556">
    <cfRule type="containsText" dxfId="1077" priority="1077" operator="containsText" text="ALTO">
      <formula>NOT(ISERROR(SEARCH(("ALTO"),(F550))))</formula>
    </cfRule>
  </conditionalFormatting>
  <conditionalFormatting sqref="F550:F552 F555:F556">
    <cfRule type="cellIs" dxfId="1076" priority="1078" operator="between">
      <formula>5</formula>
      <formula>9</formula>
    </cfRule>
  </conditionalFormatting>
  <conditionalFormatting sqref="F550:F552 F555:F556">
    <cfRule type="cellIs" dxfId="1075" priority="1079" operator="between">
      <formula>3</formula>
      <formula>4</formula>
    </cfRule>
  </conditionalFormatting>
  <conditionalFormatting sqref="F550:F552 F555:F556">
    <cfRule type="cellIs" dxfId="1074" priority="1080" operator="between">
      <formula>1</formula>
      <formula>2</formula>
    </cfRule>
  </conditionalFormatting>
  <conditionalFormatting sqref="F554">
    <cfRule type="containsText" dxfId="1073" priority="1069" operator="containsText" text="BAJO">
      <formula>NOT(ISERROR(SEARCH(("BAJO"),(F554))))</formula>
    </cfRule>
  </conditionalFormatting>
  <conditionalFormatting sqref="F554">
    <cfRule type="containsText" dxfId="1072" priority="1070" operator="containsText" text="MEDIO">
      <formula>NOT(ISERROR(SEARCH(("MEDIO"),(F554))))</formula>
    </cfRule>
  </conditionalFormatting>
  <conditionalFormatting sqref="F554">
    <cfRule type="containsText" dxfId="1071" priority="1071" operator="containsText" text="ALTO">
      <formula>NOT(ISERROR(SEARCH(("ALTO"),(F554))))</formula>
    </cfRule>
  </conditionalFormatting>
  <conditionalFormatting sqref="F554">
    <cfRule type="cellIs" dxfId="1070" priority="1072" operator="between">
      <formula>5</formula>
      <formula>9</formula>
    </cfRule>
  </conditionalFormatting>
  <conditionalFormatting sqref="F554">
    <cfRule type="cellIs" dxfId="1069" priority="1073" operator="between">
      <formula>3</formula>
      <formula>4</formula>
    </cfRule>
  </conditionalFormatting>
  <conditionalFormatting sqref="F554">
    <cfRule type="cellIs" dxfId="1068" priority="1074" operator="between">
      <formula>1</formula>
      <formula>2</formula>
    </cfRule>
  </conditionalFormatting>
  <conditionalFormatting sqref="F553">
    <cfRule type="containsText" dxfId="1067" priority="1063" operator="containsText" text="BAJO">
      <formula>NOT(ISERROR(SEARCH(("BAJO"),(F553))))</formula>
    </cfRule>
  </conditionalFormatting>
  <conditionalFormatting sqref="F553">
    <cfRule type="containsText" dxfId="1066" priority="1064" operator="containsText" text="MEDIO">
      <formula>NOT(ISERROR(SEARCH(("MEDIO"),(F553))))</formula>
    </cfRule>
  </conditionalFormatting>
  <conditionalFormatting sqref="F553">
    <cfRule type="containsText" dxfId="1065" priority="1065" operator="containsText" text="ALTO">
      <formula>NOT(ISERROR(SEARCH(("ALTO"),(F553))))</formula>
    </cfRule>
  </conditionalFormatting>
  <conditionalFormatting sqref="F553">
    <cfRule type="cellIs" dxfId="1064" priority="1066" operator="between">
      <formula>5</formula>
      <formula>9</formula>
    </cfRule>
  </conditionalFormatting>
  <conditionalFormatting sqref="F553">
    <cfRule type="cellIs" dxfId="1063" priority="1067" operator="between">
      <formula>3</formula>
      <formula>4</formula>
    </cfRule>
  </conditionalFormatting>
  <conditionalFormatting sqref="F553">
    <cfRule type="cellIs" dxfId="1062" priority="1068" operator="between">
      <formula>1</formula>
      <formula>2</formula>
    </cfRule>
  </conditionalFormatting>
  <conditionalFormatting sqref="F559:F561 F564:F565">
    <cfRule type="containsText" dxfId="1061" priority="1057" operator="containsText" text="BAJO">
      <formula>NOT(ISERROR(SEARCH(("BAJO"),(F559))))</formula>
    </cfRule>
  </conditionalFormatting>
  <conditionalFormatting sqref="F559:F561 F564:F565">
    <cfRule type="containsText" dxfId="1060" priority="1058" operator="containsText" text="MEDIO">
      <formula>NOT(ISERROR(SEARCH(("MEDIO"),(F559))))</formula>
    </cfRule>
  </conditionalFormatting>
  <conditionalFormatting sqref="F559:F561 F564:F565">
    <cfRule type="containsText" dxfId="1059" priority="1059" operator="containsText" text="ALTO">
      <formula>NOT(ISERROR(SEARCH(("ALTO"),(F559))))</formula>
    </cfRule>
  </conditionalFormatting>
  <conditionalFormatting sqref="F559:F561 F564:F565">
    <cfRule type="cellIs" dxfId="1058" priority="1060" operator="between">
      <formula>5</formula>
      <formula>9</formula>
    </cfRule>
  </conditionalFormatting>
  <conditionalFormatting sqref="F559:F561 F564:F565">
    <cfRule type="cellIs" dxfId="1057" priority="1061" operator="between">
      <formula>3</formula>
      <formula>4</formula>
    </cfRule>
  </conditionalFormatting>
  <conditionalFormatting sqref="F559:F561 F564:F565">
    <cfRule type="cellIs" dxfId="1056" priority="1062" operator="between">
      <formula>1</formula>
      <formula>2</formula>
    </cfRule>
  </conditionalFormatting>
  <conditionalFormatting sqref="F563">
    <cfRule type="containsText" dxfId="1055" priority="1051" operator="containsText" text="BAJO">
      <formula>NOT(ISERROR(SEARCH(("BAJO"),(F563))))</formula>
    </cfRule>
  </conditionalFormatting>
  <conditionalFormatting sqref="F563">
    <cfRule type="containsText" dxfId="1054" priority="1052" operator="containsText" text="MEDIO">
      <formula>NOT(ISERROR(SEARCH(("MEDIO"),(F563))))</formula>
    </cfRule>
  </conditionalFormatting>
  <conditionalFormatting sqref="F563">
    <cfRule type="containsText" dxfId="1053" priority="1053" operator="containsText" text="ALTO">
      <formula>NOT(ISERROR(SEARCH(("ALTO"),(F563))))</formula>
    </cfRule>
  </conditionalFormatting>
  <conditionalFormatting sqref="F563">
    <cfRule type="cellIs" dxfId="1052" priority="1054" operator="between">
      <formula>5</formula>
      <formula>9</formula>
    </cfRule>
  </conditionalFormatting>
  <conditionalFormatting sqref="F563">
    <cfRule type="cellIs" dxfId="1051" priority="1055" operator="between">
      <formula>3</formula>
      <formula>4</formula>
    </cfRule>
  </conditionalFormatting>
  <conditionalFormatting sqref="F563">
    <cfRule type="cellIs" dxfId="1050" priority="1056" operator="between">
      <formula>1</formula>
      <formula>2</formula>
    </cfRule>
  </conditionalFormatting>
  <conditionalFormatting sqref="F562">
    <cfRule type="containsText" dxfId="1049" priority="1045" operator="containsText" text="BAJO">
      <formula>NOT(ISERROR(SEARCH(("BAJO"),(F562))))</formula>
    </cfRule>
  </conditionalFormatting>
  <conditionalFormatting sqref="F562">
    <cfRule type="containsText" dxfId="1048" priority="1046" operator="containsText" text="MEDIO">
      <formula>NOT(ISERROR(SEARCH(("MEDIO"),(F562))))</formula>
    </cfRule>
  </conditionalFormatting>
  <conditionalFormatting sqref="F562">
    <cfRule type="containsText" dxfId="1047" priority="1047" operator="containsText" text="ALTO">
      <formula>NOT(ISERROR(SEARCH(("ALTO"),(F562))))</formula>
    </cfRule>
  </conditionalFormatting>
  <conditionalFormatting sqref="F562">
    <cfRule type="cellIs" dxfId="1046" priority="1048" operator="between">
      <formula>5</formula>
      <formula>9</formula>
    </cfRule>
  </conditionalFormatting>
  <conditionalFormatting sqref="F562">
    <cfRule type="cellIs" dxfId="1045" priority="1049" operator="between">
      <formula>3</formula>
      <formula>4</formula>
    </cfRule>
  </conditionalFormatting>
  <conditionalFormatting sqref="F562">
    <cfRule type="cellIs" dxfId="1044" priority="1050" operator="between">
      <formula>1</formula>
      <formula>2</formula>
    </cfRule>
  </conditionalFormatting>
  <conditionalFormatting sqref="F568:F570 F573:F574">
    <cfRule type="containsText" dxfId="1043" priority="1039" operator="containsText" text="BAJO">
      <formula>NOT(ISERROR(SEARCH(("BAJO"),(F568))))</formula>
    </cfRule>
  </conditionalFormatting>
  <conditionalFormatting sqref="F568:F570 F573:F574">
    <cfRule type="containsText" dxfId="1042" priority="1040" operator="containsText" text="MEDIO">
      <formula>NOT(ISERROR(SEARCH(("MEDIO"),(F568))))</formula>
    </cfRule>
  </conditionalFormatting>
  <conditionalFormatting sqref="F568:F570 F573:F574">
    <cfRule type="containsText" dxfId="1041" priority="1041" operator="containsText" text="ALTO">
      <formula>NOT(ISERROR(SEARCH(("ALTO"),(F568))))</formula>
    </cfRule>
  </conditionalFormatting>
  <conditionalFormatting sqref="F568:F570 F573:F574">
    <cfRule type="cellIs" dxfId="1040" priority="1042" operator="between">
      <formula>5</formula>
      <formula>9</formula>
    </cfRule>
  </conditionalFormatting>
  <conditionalFormatting sqref="F568:F570 F573:F574">
    <cfRule type="cellIs" dxfId="1039" priority="1043" operator="between">
      <formula>3</formula>
      <formula>4</formula>
    </cfRule>
  </conditionalFormatting>
  <conditionalFormatting sqref="F568:F570 F573:F574">
    <cfRule type="cellIs" dxfId="1038" priority="1044" operator="between">
      <formula>1</formula>
      <formula>2</formula>
    </cfRule>
  </conditionalFormatting>
  <conditionalFormatting sqref="F572">
    <cfRule type="containsText" dxfId="1037" priority="1033" operator="containsText" text="BAJO">
      <formula>NOT(ISERROR(SEARCH(("BAJO"),(F572))))</formula>
    </cfRule>
  </conditionalFormatting>
  <conditionalFormatting sqref="F572">
    <cfRule type="containsText" dxfId="1036" priority="1034" operator="containsText" text="MEDIO">
      <formula>NOT(ISERROR(SEARCH(("MEDIO"),(F572))))</formula>
    </cfRule>
  </conditionalFormatting>
  <conditionalFormatting sqref="F572">
    <cfRule type="containsText" dxfId="1035" priority="1035" operator="containsText" text="ALTO">
      <formula>NOT(ISERROR(SEARCH(("ALTO"),(F572))))</formula>
    </cfRule>
  </conditionalFormatting>
  <conditionalFormatting sqref="F572">
    <cfRule type="cellIs" dxfId="1034" priority="1036" operator="between">
      <formula>5</formula>
      <formula>9</formula>
    </cfRule>
  </conditionalFormatting>
  <conditionalFormatting sqref="F572">
    <cfRule type="cellIs" dxfId="1033" priority="1037" operator="between">
      <formula>3</formula>
      <formula>4</formula>
    </cfRule>
  </conditionalFormatting>
  <conditionalFormatting sqref="F572">
    <cfRule type="cellIs" dxfId="1032" priority="1038" operator="between">
      <formula>1</formula>
      <formula>2</formula>
    </cfRule>
  </conditionalFormatting>
  <conditionalFormatting sqref="F571">
    <cfRule type="containsText" dxfId="1031" priority="1027" operator="containsText" text="BAJO">
      <formula>NOT(ISERROR(SEARCH(("BAJO"),(F571))))</formula>
    </cfRule>
  </conditionalFormatting>
  <conditionalFormatting sqref="F571">
    <cfRule type="containsText" dxfId="1030" priority="1028" operator="containsText" text="MEDIO">
      <formula>NOT(ISERROR(SEARCH(("MEDIO"),(F571))))</formula>
    </cfRule>
  </conditionalFormatting>
  <conditionalFormatting sqref="F571">
    <cfRule type="containsText" dxfId="1029" priority="1029" operator="containsText" text="ALTO">
      <formula>NOT(ISERROR(SEARCH(("ALTO"),(F571))))</formula>
    </cfRule>
  </conditionalFormatting>
  <conditionalFormatting sqref="F571">
    <cfRule type="cellIs" dxfId="1028" priority="1030" operator="between">
      <formula>5</formula>
      <formula>9</formula>
    </cfRule>
  </conditionalFormatting>
  <conditionalFormatting sqref="F571">
    <cfRule type="cellIs" dxfId="1027" priority="1031" operator="between">
      <formula>3</formula>
      <formula>4</formula>
    </cfRule>
  </conditionalFormatting>
  <conditionalFormatting sqref="F571">
    <cfRule type="cellIs" dxfId="1026" priority="1032" operator="between">
      <formula>1</formula>
      <formula>2</formula>
    </cfRule>
  </conditionalFormatting>
  <conditionalFormatting sqref="F577:F579 F582:F583">
    <cfRule type="containsText" dxfId="1025" priority="1021" operator="containsText" text="BAJO">
      <formula>NOT(ISERROR(SEARCH(("BAJO"),(F577))))</formula>
    </cfRule>
  </conditionalFormatting>
  <conditionalFormatting sqref="F577:F579 F582:F583">
    <cfRule type="containsText" dxfId="1024" priority="1022" operator="containsText" text="MEDIO">
      <formula>NOT(ISERROR(SEARCH(("MEDIO"),(F577))))</formula>
    </cfRule>
  </conditionalFormatting>
  <conditionalFormatting sqref="F577:F579 F582:F583">
    <cfRule type="containsText" dxfId="1023" priority="1023" operator="containsText" text="ALTO">
      <formula>NOT(ISERROR(SEARCH(("ALTO"),(F577))))</formula>
    </cfRule>
  </conditionalFormatting>
  <conditionalFormatting sqref="F577:F579 F582:F583">
    <cfRule type="cellIs" dxfId="1022" priority="1024" operator="between">
      <formula>5</formula>
      <formula>9</formula>
    </cfRule>
  </conditionalFormatting>
  <conditionalFormatting sqref="F577:F579 F582:F583">
    <cfRule type="cellIs" dxfId="1021" priority="1025" operator="between">
      <formula>3</formula>
      <formula>4</formula>
    </cfRule>
  </conditionalFormatting>
  <conditionalFormatting sqref="F577:F579 F582:F583">
    <cfRule type="cellIs" dxfId="1020" priority="1026" operator="between">
      <formula>1</formula>
      <formula>2</formula>
    </cfRule>
  </conditionalFormatting>
  <conditionalFormatting sqref="F581">
    <cfRule type="containsText" dxfId="1019" priority="1015" operator="containsText" text="BAJO">
      <formula>NOT(ISERROR(SEARCH(("BAJO"),(F581))))</formula>
    </cfRule>
  </conditionalFormatting>
  <conditionalFormatting sqref="F581">
    <cfRule type="containsText" dxfId="1018" priority="1016" operator="containsText" text="MEDIO">
      <formula>NOT(ISERROR(SEARCH(("MEDIO"),(F581))))</formula>
    </cfRule>
  </conditionalFormatting>
  <conditionalFormatting sqref="F581">
    <cfRule type="containsText" dxfId="1017" priority="1017" operator="containsText" text="ALTO">
      <formula>NOT(ISERROR(SEARCH(("ALTO"),(F581))))</formula>
    </cfRule>
  </conditionalFormatting>
  <conditionalFormatting sqref="F581">
    <cfRule type="cellIs" dxfId="1016" priority="1018" operator="between">
      <formula>5</formula>
      <formula>9</formula>
    </cfRule>
  </conditionalFormatting>
  <conditionalFormatting sqref="F581">
    <cfRule type="cellIs" dxfId="1015" priority="1019" operator="between">
      <formula>3</formula>
      <formula>4</formula>
    </cfRule>
  </conditionalFormatting>
  <conditionalFormatting sqref="F581">
    <cfRule type="cellIs" dxfId="1014" priority="1020" operator="between">
      <formula>1</formula>
      <formula>2</formula>
    </cfRule>
  </conditionalFormatting>
  <conditionalFormatting sqref="F580">
    <cfRule type="containsText" dxfId="1013" priority="1009" operator="containsText" text="BAJO">
      <formula>NOT(ISERROR(SEARCH(("BAJO"),(F580))))</formula>
    </cfRule>
  </conditionalFormatting>
  <conditionalFormatting sqref="F580">
    <cfRule type="containsText" dxfId="1012" priority="1010" operator="containsText" text="MEDIO">
      <formula>NOT(ISERROR(SEARCH(("MEDIO"),(F580))))</formula>
    </cfRule>
  </conditionalFormatting>
  <conditionalFormatting sqref="F580">
    <cfRule type="containsText" dxfId="1011" priority="1011" operator="containsText" text="ALTO">
      <formula>NOT(ISERROR(SEARCH(("ALTO"),(F580))))</formula>
    </cfRule>
  </conditionalFormatting>
  <conditionalFormatting sqref="F580">
    <cfRule type="cellIs" dxfId="1010" priority="1012" operator="between">
      <formula>5</formula>
      <formula>9</formula>
    </cfRule>
  </conditionalFormatting>
  <conditionalFormatting sqref="F580">
    <cfRule type="cellIs" dxfId="1009" priority="1013" operator="between">
      <formula>3</formula>
      <formula>4</formula>
    </cfRule>
  </conditionalFormatting>
  <conditionalFormatting sqref="F580">
    <cfRule type="cellIs" dxfId="1008" priority="1014" operator="between">
      <formula>1</formula>
      <formula>2</formula>
    </cfRule>
  </conditionalFormatting>
  <conditionalFormatting sqref="F586:F588 F591:F592">
    <cfRule type="containsText" dxfId="1007" priority="1003" operator="containsText" text="BAJO">
      <formula>NOT(ISERROR(SEARCH(("BAJO"),(F586))))</formula>
    </cfRule>
  </conditionalFormatting>
  <conditionalFormatting sqref="F586:F588 F591:F592">
    <cfRule type="containsText" dxfId="1006" priority="1004" operator="containsText" text="MEDIO">
      <formula>NOT(ISERROR(SEARCH(("MEDIO"),(F586))))</formula>
    </cfRule>
  </conditionalFormatting>
  <conditionalFormatting sqref="F586:F588 F591:F592">
    <cfRule type="containsText" dxfId="1005" priority="1005" operator="containsText" text="ALTO">
      <formula>NOT(ISERROR(SEARCH(("ALTO"),(F586))))</formula>
    </cfRule>
  </conditionalFormatting>
  <conditionalFormatting sqref="F586:F588 F591:F592">
    <cfRule type="cellIs" dxfId="1004" priority="1006" operator="between">
      <formula>5</formula>
      <formula>9</formula>
    </cfRule>
  </conditionalFormatting>
  <conditionalFormatting sqref="F586:F588 F591:F592">
    <cfRule type="cellIs" dxfId="1003" priority="1007" operator="between">
      <formula>3</formula>
      <formula>4</formula>
    </cfRule>
  </conditionalFormatting>
  <conditionalFormatting sqref="F586:F588 F591:F592">
    <cfRule type="cellIs" dxfId="1002" priority="1008" operator="between">
      <formula>1</formula>
      <formula>2</formula>
    </cfRule>
  </conditionalFormatting>
  <conditionalFormatting sqref="F590">
    <cfRule type="containsText" dxfId="1001" priority="997" operator="containsText" text="BAJO">
      <formula>NOT(ISERROR(SEARCH(("BAJO"),(F590))))</formula>
    </cfRule>
  </conditionalFormatting>
  <conditionalFormatting sqref="F590">
    <cfRule type="containsText" dxfId="1000" priority="998" operator="containsText" text="MEDIO">
      <formula>NOT(ISERROR(SEARCH(("MEDIO"),(F590))))</formula>
    </cfRule>
  </conditionalFormatting>
  <conditionalFormatting sqref="F590">
    <cfRule type="containsText" dxfId="999" priority="999" operator="containsText" text="ALTO">
      <formula>NOT(ISERROR(SEARCH(("ALTO"),(F590))))</formula>
    </cfRule>
  </conditionalFormatting>
  <conditionalFormatting sqref="F590">
    <cfRule type="cellIs" dxfId="998" priority="1000" operator="between">
      <formula>5</formula>
      <formula>9</formula>
    </cfRule>
  </conditionalFormatting>
  <conditionalFormatting sqref="F590">
    <cfRule type="cellIs" dxfId="997" priority="1001" operator="between">
      <formula>3</formula>
      <formula>4</formula>
    </cfRule>
  </conditionalFormatting>
  <conditionalFormatting sqref="F590">
    <cfRule type="cellIs" dxfId="996" priority="1002" operator="between">
      <formula>1</formula>
      <formula>2</formula>
    </cfRule>
  </conditionalFormatting>
  <conditionalFormatting sqref="F589">
    <cfRule type="containsText" dxfId="995" priority="991" operator="containsText" text="BAJO">
      <formula>NOT(ISERROR(SEARCH(("BAJO"),(F589))))</formula>
    </cfRule>
  </conditionalFormatting>
  <conditionalFormatting sqref="F589">
    <cfRule type="containsText" dxfId="994" priority="992" operator="containsText" text="MEDIO">
      <formula>NOT(ISERROR(SEARCH(("MEDIO"),(F589))))</formula>
    </cfRule>
  </conditionalFormatting>
  <conditionalFormatting sqref="F589">
    <cfRule type="containsText" dxfId="993" priority="993" operator="containsText" text="ALTO">
      <formula>NOT(ISERROR(SEARCH(("ALTO"),(F589))))</formula>
    </cfRule>
  </conditionalFormatting>
  <conditionalFormatting sqref="F589">
    <cfRule type="cellIs" dxfId="992" priority="994" operator="between">
      <formula>5</formula>
      <formula>9</formula>
    </cfRule>
  </conditionalFormatting>
  <conditionalFormatting sqref="F589">
    <cfRule type="cellIs" dxfId="991" priority="995" operator="between">
      <formula>3</formula>
      <formula>4</formula>
    </cfRule>
  </conditionalFormatting>
  <conditionalFormatting sqref="F589">
    <cfRule type="cellIs" dxfId="990" priority="996" operator="between">
      <formula>1</formula>
      <formula>2</formula>
    </cfRule>
  </conditionalFormatting>
  <conditionalFormatting sqref="F595:F597 F600:F601">
    <cfRule type="containsText" dxfId="989" priority="985" operator="containsText" text="BAJO">
      <formula>NOT(ISERROR(SEARCH(("BAJO"),(F595))))</formula>
    </cfRule>
  </conditionalFormatting>
  <conditionalFormatting sqref="F595:F597 F600:F601">
    <cfRule type="containsText" dxfId="988" priority="986" operator="containsText" text="MEDIO">
      <formula>NOT(ISERROR(SEARCH(("MEDIO"),(F595))))</formula>
    </cfRule>
  </conditionalFormatting>
  <conditionalFormatting sqref="F595:F597 F600:F601">
    <cfRule type="containsText" dxfId="987" priority="987" operator="containsText" text="ALTO">
      <formula>NOT(ISERROR(SEARCH(("ALTO"),(F595))))</formula>
    </cfRule>
  </conditionalFormatting>
  <conditionalFormatting sqref="F595:F597 F600:F601">
    <cfRule type="cellIs" dxfId="986" priority="988" operator="between">
      <formula>5</formula>
      <formula>9</formula>
    </cfRule>
  </conditionalFormatting>
  <conditionalFormatting sqref="F595:F597 F600:F601">
    <cfRule type="cellIs" dxfId="985" priority="989" operator="between">
      <formula>3</formula>
      <formula>4</formula>
    </cfRule>
  </conditionalFormatting>
  <conditionalFormatting sqref="F595:F597 F600:F601">
    <cfRule type="cellIs" dxfId="984" priority="990" operator="between">
      <formula>1</formula>
      <formula>2</formula>
    </cfRule>
  </conditionalFormatting>
  <conditionalFormatting sqref="F599">
    <cfRule type="containsText" dxfId="983" priority="979" operator="containsText" text="BAJO">
      <formula>NOT(ISERROR(SEARCH(("BAJO"),(F599))))</formula>
    </cfRule>
  </conditionalFormatting>
  <conditionalFormatting sqref="F599">
    <cfRule type="containsText" dxfId="982" priority="980" operator="containsText" text="MEDIO">
      <formula>NOT(ISERROR(SEARCH(("MEDIO"),(F599))))</formula>
    </cfRule>
  </conditionalFormatting>
  <conditionalFormatting sqref="F599">
    <cfRule type="containsText" dxfId="981" priority="981" operator="containsText" text="ALTO">
      <formula>NOT(ISERROR(SEARCH(("ALTO"),(F599))))</formula>
    </cfRule>
  </conditionalFormatting>
  <conditionalFormatting sqref="F599">
    <cfRule type="cellIs" dxfId="980" priority="982" operator="between">
      <formula>5</formula>
      <formula>9</formula>
    </cfRule>
  </conditionalFormatting>
  <conditionalFormatting sqref="F599">
    <cfRule type="cellIs" dxfId="979" priority="983" operator="between">
      <formula>3</formula>
      <formula>4</formula>
    </cfRule>
  </conditionalFormatting>
  <conditionalFormatting sqref="F599">
    <cfRule type="cellIs" dxfId="978" priority="984" operator="between">
      <formula>1</formula>
      <formula>2</formula>
    </cfRule>
  </conditionalFormatting>
  <conditionalFormatting sqref="F598">
    <cfRule type="containsText" dxfId="977" priority="973" operator="containsText" text="BAJO">
      <formula>NOT(ISERROR(SEARCH(("BAJO"),(F598))))</formula>
    </cfRule>
  </conditionalFormatting>
  <conditionalFormatting sqref="F598">
    <cfRule type="containsText" dxfId="976" priority="974" operator="containsText" text="MEDIO">
      <formula>NOT(ISERROR(SEARCH(("MEDIO"),(F598))))</formula>
    </cfRule>
  </conditionalFormatting>
  <conditionalFormatting sqref="F598">
    <cfRule type="containsText" dxfId="975" priority="975" operator="containsText" text="ALTO">
      <formula>NOT(ISERROR(SEARCH(("ALTO"),(F598))))</formula>
    </cfRule>
  </conditionalFormatting>
  <conditionalFormatting sqref="F598">
    <cfRule type="cellIs" dxfId="974" priority="976" operator="between">
      <formula>5</formula>
      <formula>9</formula>
    </cfRule>
  </conditionalFormatting>
  <conditionalFormatting sqref="F598">
    <cfRule type="cellIs" dxfId="973" priority="977" operator="between">
      <formula>3</formula>
      <formula>4</formula>
    </cfRule>
  </conditionalFormatting>
  <conditionalFormatting sqref="F598">
    <cfRule type="cellIs" dxfId="972" priority="978" operator="between">
      <formula>1</formula>
      <formula>2</formula>
    </cfRule>
  </conditionalFormatting>
  <conditionalFormatting sqref="F604:F606 F609:F610">
    <cfRule type="containsText" dxfId="971" priority="967" operator="containsText" text="BAJO">
      <formula>NOT(ISERROR(SEARCH(("BAJO"),(F604))))</formula>
    </cfRule>
  </conditionalFormatting>
  <conditionalFormatting sqref="F604:F606 F609:F610">
    <cfRule type="containsText" dxfId="970" priority="968" operator="containsText" text="MEDIO">
      <formula>NOT(ISERROR(SEARCH(("MEDIO"),(F604))))</formula>
    </cfRule>
  </conditionalFormatting>
  <conditionalFormatting sqref="F604:F606 F609:F610">
    <cfRule type="containsText" dxfId="969" priority="969" operator="containsText" text="ALTO">
      <formula>NOT(ISERROR(SEARCH(("ALTO"),(F604))))</formula>
    </cfRule>
  </conditionalFormatting>
  <conditionalFormatting sqref="F604:F606 F609:F610">
    <cfRule type="cellIs" dxfId="968" priority="970" operator="between">
      <formula>5</formula>
      <formula>9</formula>
    </cfRule>
  </conditionalFormatting>
  <conditionalFormatting sqref="F604:F606 F609:F610">
    <cfRule type="cellIs" dxfId="967" priority="971" operator="between">
      <formula>3</formula>
      <formula>4</formula>
    </cfRule>
  </conditionalFormatting>
  <conditionalFormatting sqref="F604:F606 F609:F610">
    <cfRule type="cellIs" dxfId="966" priority="972" operator="between">
      <formula>1</formula>
      <formula>2</formula>
    </cfRule>
  </conditionalFormatting>
  <conditionalFormatting sqref="F608">
    <cfRule type="containsText" dxfId="965" priority="961" operator="containsText" text="BAJO">
      <formula>NOT(ISERROR(SEARCH(("BAJO"),(F608))))</formula>
    </cfRule>
  </conditionalFormatting>
  <conditionalFormatting sqref="F608">
    <cfRule type="containsText" dxfId="964" priority="962" operator="containsText" text="MEDIO">
      <formula>NOT(ISERROR(SEARCH(("MEDIO"),(F608))))</formula>
    </cfRule>
  </conditionalFormatting>
  <conditionalFormatting sqref="F608">
    <cfRule type="containsText" dxfId="963" priority="963" operator="containsText" text="ALTO">
      <formula>NOT(ISERROR(SEARCH(("ALTO"),(F608))))</formula>
    </cfRule>
  </conditionalFormatting>
  <conditionalFormatting sqref="F608">
    <cfRule type="cellIs" dxfId="962" priority="964" operator="between">
      <formula>5</formula>
      <formula>9</formula>
    </cfRule>
  </conditionalFormatting>
  <conditionalFormatting sqref="F608">
    <cfRule type="cellIs" dxfId="961" priority="965" operator="between">
      <formula>3</formula>
      <formula>4</formula>
    </cfRule>
  </conditionalFormatting>
  <conditionalFormatting sqref="F608">
    <cfRule type="cellIs" dxfId="960" priority="966" operator="between">
      <formula>1</formula>
      <formula>2</formula>
    </cfRule>
  </conditionalFormatting>
  <conditionalFormatting sqref="F607">
    <cfRule type="containsText" dxfId="959" priority="955" operator="containsText" text="BAJO">
      <formula>NOT(ISERROR(SEARCH(("BAJO"),(F607))))</formula>
    </cfRule>
  </conditionalFormatting>
  <conditionalFormatting sqref="F607">
    <cfRule type="containsText" dxfId="958" priority="956" operator="containsText" text="MEDIO">
      <formula>NOT(ISERROR(SEARCH(("MEDIO"),(F607))))</formula>
    </cfRule>
  </conditionalFormatting>
  <conditionalFormatting sqref="F607">
    <cfRule type="containsText" dxfId="957" priority="957" operator="containsText" text="ALTO">
      <formula>NOT(ISERROR(SEARCH(("ALTO"),(F607))))</formula>
    </cfRule>
  </conditionalFormatting>
  <conditionalFormatting sqref="F607">
    <cfRule type="cellIs" dxfId="956" priority="958" operator="between">
      <formula>5</formula>
      <formula>9</formula>
    </cfRule>
  </conditionalFormatting>
  <conditionalFormatting sqref="F607">
    <cfRule type="cellIs" dxfId="955" priority="959" operator="between">
      <formula>3</formula>
      <formula>4</formula>
    </cfRule>
  </conditionalFormatting>
  <conditionalFormatting sqref="F607">
    <cfRule type="cellIs" dxfId="954" priority="960" operator="between">
      <formula>1</formula>
      <formula>2</formula>
    </cfRule>
  </conditionalFormatting>
  <conditionalFormatting sqref="F613:F615 F618:F619">
    <cfRule type="containsText" dxfId="953" priority="949" operator="containsText" text="BAJO">
      <formula>NOT(ISERROR(SEARCH(("BAJO"),(F613))))</formula>
    </cfRule>
  </conditionalFormatting>
  <conditionalFormatting sqref="F613:F615 F618:F619">
    <cfRule type="containsText" dxfId="952" priority="950" operator="containsText" text="MEDIO">
      <formula>NOT(ISERROR(SEARCH(("MEDIO"),(F613))))</formula>
    </cfRule>
  </conditionalFormatting>
  <conditionalFormatting sqref="F613:F615 F618:F619">
    <cfRule type="containsText" dxfId="951" priority="951" operator="containsText" text="ALTO">
      <formula>NOT(ISERROR(SEARCH(("ALTO"),(F613))))</formula>
    </cfRule>
  </conditionalFormatting>
  <conditionalFormatting sqref="F613:F615 F618:F619">
    <cfRule type="cellIs" dxfId="950" priority="952" operator="between">
      <formula>5</formula>
      <formula>9</formula>
    </cfRule>
  </conditionalFormatting>
  <conditionalFormatting sqref="F613:F615 F618:F619">
    <cfRule type="cellIs" dxfId="949" priority="953" operator="between">
      <formula>3</formula>
      <formula>4</formula>
    </cfRule>
  </conditionalFormatting>
  <conditionalFormatting sqref="F613:F615 F618:F619">
    <cfRule type="cellIs" dxfId="948" priority="954" operator="between">
      <formula>1</formula>
      <formula>2</formula>
    </cfRule>
  </conditionalFormatting>
  <conditionalFormatting sqref="F617">
    <cfRule type="containsText" dxfId="947" priority="943" operator="containsText" text="BAJO">
      <formula>NOT(ISERROR(SEARCH(("BAJO"),(F617))))</formula>
    </cfRule>
  </conditionalFormatting>
  <conditionalFormatting sqref="F617">
    <cfRule type="containsText" dxfId="946" priority="944" operator="containsText" text="MEDIO">
      <formula>NOT(ISERROR(SEARCH(("MEDIO"),(F617))))</formula>
    </cfRule>
  </conditionalFormatting>
  <conditionalFormatting sqref="F617">
    <cfRule type="containsText" dxfId="945" priority="945" operator="containsText" text="ALTO">
      <formula>NOT(ISERROR(SEARCH(("ALTO"),(F617))))</formula>
    </cfRule>
  </conditionalFormatting>
  <conditionalFormatting sqref="F617">
    <cfRule type="cellIs" dxfId="944" priority="946" operator="between">
      <formula>5</formula>
      <formula>9</formula>
    </cfRule>
  </conditionalFormatting>
  <conditionalFormatting sqref="F617">
    <cfRule type="cellIs" dxfId="943" priority="947" operator="between">
      <formula>3</formula>
      <formula>4</formula>
    </cfRule>
  </conditionalFormatting>
  <conditionalFormatting sqref="F617">
    <cfRule type="cellIs" dxfId="942" priority="948" operator="between">
      <formula>1</formula>
      <formula>2</formula>
    </cfRule>
  </conditionalFormatting>
  <conditionalFormatting sqref="F616">
    <cfRule type="containsText" dxfId="941" priority="937" operator="containsText" text="BAJO">
      <formula>NOT(ISERROR(SEARCH(("BAJO"),(F616))))</formula>
    </cfRule>
  </conditionalFormatting>
  <conditionalFormatting sqref="F616">
    <cfRule type="containsText" dxfId="940" priority="938" operator="containsText" text="MEDIO">
      <formula>NOT(ISERROR(SEARCH(("MEDIO"),(F616))))</formula>
    </cfRule>
  </conditionalFormatting>
  <conditionalFormatting sqref="F616">
    <cfRule type="containsText" dxfId="939" priority="939" operator="containsText" text="ALTO">
      <formula>NOT(ISERROR(SEARCH(("ALTO"),(F616))))</formula>
    </cfRule>
  </conditionalFormatting>
  <conditionalFormatting sqref="F616">
    <cfRule type="cellIs" dxfId="938" priority="940" operator="between">
      <formula>5</formula>
      <formula>9</formula>
    </cfRule>
  </conditionalFormatting>
  <conditionalFormatting sqref="F616">
    <cfRule type="cellIs" dxfId="937" priority="941" operator="between">
      <formula>3</formula>
      <formula>4</formula>
    </cfRule>
  </conditionalFormatting>
  <conditionalFormatting sqref="F616">
    <cfRule type="cellIs" dxfId="936" priority="942" operator="between">
      <formula>1</formula>
      <formula>2</formula>
    </cfRule>
  </conditionalFormatting>
  <conditionalFormatting sqref="F622:F624 F627:F628">
    <cfRule type="containsText" dxfId="935" priority="931" operator="containsText" text="BAJO">
      <formula>NOT(ISERROR(SEARCH(("BAJO"),(F622))))</formula>
    </cfRule>
  </conditionalFormatting>
  <conditionalFormatting sqref="F622:F624 F627:F628">
    <cfRule type="containsText" dxfId="934" priority="932" operator="containsText" text="MEDIO">
      <formula>NOT(ISERROR(SEARCH(("MEDIO"),(F622))))</formula>
    </cfRule>
  </conditionalFormatting>
  <conditionalFormatting sqref="F622:F624 F627:F628">
    <cfRule type="containsText" dxfId="933" priority="933" operator="containsText" text="ALTO">
      <formula>NOT(ISERROR(SEARCH(("ALTO"),(F622))))</formula>
    </cfRule>
  </conditionalFormatting>
  <conditionalFormatting sqref="F622:F624 F627:F628">
    <cfRule type="cellIs" dxfId="932" priority="934" operator="between">
      <formula>5</formula>
      <formula>9</formula>
    </cfRule>
  </conditionalFormatting>
  <conditionalFormatting sqref="F622:F624 F627:F628">
    <cfRule type="cellIs" dxfId="931" priority="935" operator="between">
      <formula>3</formula>
      <formula>4</formula>
    </cfRule>
  </conditionalFormatting>
  <conditionalFormatting sqref="F622:F624 F627:F628">
    <cfRule type="cellIs" dxfId="930" priority="936" operator="between">
      <formula>1</formula>
      <formula>2</formula>
    </cfRule>
  </conditionalFormatting>
  <conditionalFormatting sqref="F626">
    <cfRule type="containsText" dxfId="929" priority="925" operator="containsText" text="BAJO">
      <formula>NOT(ISERROR(SEARCH(("BAJO"),(F626))))</formula>
    </cfRule>
  </conditionalFormatting>
  <conditionalFormatting sqref="F626">
    <cfRule type="containsText" dxfId="928" priority="926" operator="containsText" text="MEDIO">
      <formula>NOT(ISERROR(SEARCH(("MEDIO"),(F626))))</formula>
    </cfRule>
  </conditionalFormatting>
  <conditionalFormatting sqref="F626">
    <cfRule type="containsText" dxfId="927" priority="927" operator="containsText" text="ALTO">
      <formula>NOT(ISERROR(SEARCH(("ALTO"),(F626))))</formula>
    </cfRule>
  </conditionalFormatting>
  <conditionalFormatting sqref="F626">
    <cfRule type="cellIs" dxfId="926" priority="928" operator="between">
      <formula>5</formula>
      <formula>9</formula>
    </cfRule>
  </conditionalFormatting>
  <conditionalFormatting sqref="F626">
    <cfRule type="cellIs" dxfId="925" priority="929" operator="between">
      <formula>3</formula>
      <formula>4</formula>
    </cfRule>
  </conditionalFormatting>
  <conditionalFormatting sqref="F626">
    <cfRule type="cellIs" dxfId="924" priority="930" operator="between">
      <formula>1</formula>
      <formula>2</formula>
    </cfRule>
  </conditionalFormatting>
  <conditionalFormatting sqref="F625">
    <cfRule type="containsText" dxfId="923" priority="919" operator="containsText" text="BAJO">
      <formula>NOT(ISERROR(SEARCH(("BAJO"),(F625))))</formula>
    </cfRule>
  </conditionalFormatting>
  <conditionalFormatting sqref="F625">
    <cfRule type="containsText" dxfId="922" priority="920" operator="containsText" text="MEDIO">
      <formula>NOT(ISERROR(SEARCH(("MEDIO"),(F625))))</formula>
    </cfRule>
  </conditionalFormatting>
  <conditionalFormatting sqref="F625">
    <cfRule type="containsText" dxfId="921" priority="921" operator="containsText" text="ALTO">
      <formula>NOT(ISERROR(SEARCH(("ALTO"),(F625))))</formula>
    </cfRule>
  </conditionalFormatting>
  <conditionalFormatting sqref="F625">
    <cfRule type="cellIs" dxfId="920" priority="922" operator="between">
      <formula>5</formula>
      <formula>9</formula>
    </cfRule>
  </conditionalFormatting>
  <conditionalFormatting sqref="F625">
    <cfRule type="cellIs" dxfId="919" priority="923" operator="between">
      <formula>3</formula>
      <formula>4</formula>
    </cfRule>
  </conditionalFormatting>
  <conditionalFormatting sqref="F625">
    <cfRule type="cellIs" dxfId="918" priority="924" operator="between">
      <formula>1</formula>
      <formula>2</formula>
    </cfRule>
  </conditionalFormatting>
  <conditionalFormatting sqref="F631:F633 F636:F637">
    <cfRule type="containsText" dxfId="917" priority="913" operator="containsText" text="BAJO">
      <formula>NOT(ISERROR(SEARCH(("BAJO"),(F631))))</formula>
    </cfRule>
  </conditionalFormatting>
  <conditionalFormatting sqref="F631:F633 F636:F637">
    <cfRule type="containsText" dxfId="916" priority="914" operator="containsText" text="MEDIO">
      <formula>NOT(ISERROR(SEARCH(("MEDIO"),(F631))))</formula>
    </cfRule>
  </conditionalFormatting>
  <conditionalFormatting sqref="F631:F633 F636:F637">
    <cfRule type="containsText" dxfId="915" priority="915" operator="containsText" text="ALTO">
      <formula>NOT(ISERROR(SEARCH(("ALTO"),(F631))))</formula>
    </cfRule>
  </conditionalFormatting>
  <conditionalFormatting sqref="F631:F633 F636:F637">
    <cfRule type="cellIs" dxfId="914" priority="916" operator="between">
      <formula>5</formula>
      <formula>9</formula>
    </cfRule>
  </conditionalFormatting>
  <conditionalFormatting sqref="F631:F633 F636:F637">
    <cfRule type="cellIs" dxfId="913" priority="917" operator="between">
      <formula>3</formula>
      <formula>4</formula>
    </cfRule>
  </conditionalFormatting>
  <conditionalFormatting sqref="F631:F633 F636:F637">
    <cfRule type="cellIs" dxfId="912" priority="918" operator="between">
      <formula>1</formula>
      <formula>2</formula>
    </cfRule>
  </conditionalFormatting>
  <conditionalFormatting sqref="F635">
    <cfRule type="containsText" dxfId="911" priority="907" operator="containsText" text="BAJO">
      <formula>NOT(ISERROR(SEARCH(("BAJO"),(F635))))</formula>
    </cfRule>
  </conditionalFormatting>
  <conditionalFormatting sqref="F635">
    <cfRule type="containsText" dxfId="910" priority="908" operator="containsText" text="MEDIO">
      <formula>NOT(ISERROR(SEARCH(("MEDIO"),(F635))))</formula>
    </cfRule>
  </conditionalFormatting>
  <conditionalFormatting sqref="F635">
    <cfRule type="containsText" dxfId="909" priority="909" operator="containsText" text="ALTO">
      <formula>NOT(ISERROR(SEARCH(("ALTO"),(F635))))</formula>
    </cfRule>
  </conditionalFormatting>
  <conditionalFormatting sqref="F635">
    <cfRule type="cellIs" dxfId="908" priority="910" operator="between">
      <formula>5</formula>
      <formula>9</formula>
    </cfRule>
  </conditionalFormatting>
  <conditionalFormatting sqref="F635">
    <cfRule type="cellIs" dxfId="907" priority="911" operator="between">
      <formula>3</formula>
      <formula>4</formula>
    </cfRule>
  </conditionalFormatting>
  <conditionalFormatting sqref="F635">
    <cfRule type="cellIs" dxfId="906" priority="912" operator="between">
      <formula>1</formula>
      <formula>2</formula>
    </cfRule>
  </conditionalFormatting>
  <conditionalFormatting sqref="F634">
    <cfRule type="containsText" dxfId="905" priority="901" operator="containsText" text="BAJO">
      <formula>NOT(ISERROR(SEARCH(("BAJO"),(F634))))</formula>
    </cfRule>
  </conditionalFormatting>
  <conditionalFormatting sqref="F634">
    <cfRule type="containsText" dxfId="904" priority="902" operator="containsText" text="MEDIO">
      <formula>NOT(ISERROR(SEARCH(("MEDIO"),(F634))))</formula>
    </cfRule>
  </conditionalFormatting>
  <conditionalFormatting sqref="F634">
    <cfRule type="containsText" dxfId="903" priority="903" operator="containsText" text="ALTO">
      <formula>NOT(ISERROR(SEARCH(("ALTO"),(F634))))</formula>
    </cfRule>
  </conditionalFormatting>
  <conditionalFormatting sqref="F634">
    <cfRule type="cellIs" dxfId="902" priority="904" operator="between">
      <formula>5</formula>
      <formula>9</formula>
    </cfRule>
  </conditionalFormatting>
  <conditionalFormatting sqref="F634">
    <cfRule type="cellIs" dxfId="901" priority="905" operator="between">
      <formula>3</formula>
      <formula>4</formula>
    </cfRule>
  </conditionalFormatting>
  <conditionalFormatting sqref="F634">
    <cfRule type="cellIs" dxfId="900" priority="906" operator="between">
      <formula>1</formula>
      <formula>2</formula>
    </cfRule>
  </conditionalFormatting>
  <conditionalFormatting sqref="F640:F642 F645:F646">
    <cfRule type="containsText" dxfId="899" priority="895" operator="containsText" text="BAJO">
      <formula>NOT(ISERROR(SEARCH(("BAJO"),(F640))))</formula>
    </cfRule>
  </conditionalFormatting>
  <conditionalFormatting sqref="F640:F642 F645:F646">
    <cfRule type="containsText" dxfId="898" priority="896" operator="containsText" text="MEDIO">
      <formula>NOT(ISERROR(SEARCH(("MEDIO"),(F640))))</formula>
    </cfRule>
  </conditionalFormatting>
  <conditionalFormatting sqref="F640:F642 F645:F646">
    <cfRule type="containsText" dxfId="897" priority="897" operator="containsText" text="ALTO">
      <formula>NOT(ISERROR(SEARCH(("ALTO"),(F640))))</formula>
    </cfRule>
  </conditionalFormatting>
  <conditionalFormatting sqref="F640:F642 F645:F646">
    <cfRule type="cellIs" dxfId="896" priority="898" operator="between">
      <formula>5</formula>
      <formula>9</formula>
    </cfRule>
  </conditionalFormatting>
  <conditionalFormatting sqref="F640:F642 F645:F646">
    <cfRule type="cellIs" dxfId="895" priority="899" operator="between">
      <formula>3</formula>
      <formula>4</formula>
    </cfRule>
  </conditionalFormatting>
  <conditionalFormatting sqref="F640:F642 F645:F646">
    <cfRule type="cellIs" dxfId="894" priority="900" operator="between">
      <formula>1</formula>
      <formula>2</formula>
    </cfRule>
  </conditionalFormatting>
  <conditionalFormatting sqref="F644">
    <cfRule type="containsText" dxfId="893" priority="889" operator="containsText" text="BAJO">
      <formula>NOT(ISERROR(SEARCH(("BAJO"),(F644))))</formula>
    </cfRule>
  </conditionalFormatting>
  <conditionalFormatting sqref="F644">
    <cfRule type="containsText" dxfId="892" priority="890" operator="containsText" text="MEDIO">
      <formula>NOT(ISERROR(SEARCH(("MEDIO"),(F644))))</formula>
    </cfRule>
  </conditionalFormatting>
  <conditionalFormatting sqref="F644">
    <cfRule type="containsText" dxfId="891" priority="891" operator="containsText" text="ALTO">
      <formula>NOT(ISERROR(SEARCH(("ALTO"),(F644))))</formula>
    </cfRule>
  </conditionalFormatting>
  <conditionalFormatting sqref="F644">
    <cfRule type="cellIs" dxfId="890" priority="892" operator="between">
      <formula>5</formula>
      <formula>9</formula>
    </cfRule>
  </conditionalFormatting>
  <conditionalFormatting sqref="F644">
    <cfRule type="cellIs" dxfId="889" priority="893" operator="between">
      <formula>3</formula>
      <formula>4</formula>
    </cfRule>
  </conditionalFormatting>
  <conditionalFormatting sqref="F644">
    <cfRule type="cellIs" dxfId="888" priority="894" operator="between">
      <formula>1</formula>
      <formula>2</formula>
    </cfRule>
  </conditionalFormatting>
  <conditionalFormatting sqref="F643">
    <cfRule type="containsText" dxfId="887" priority="883" operator="containsText" text="BAJO">
      <formula>NOT(ISERROR(SEARCH(("BAJO"),(F643))))</formula>
    </cfRule>
  </conditionalFormatting>
  <conditionalFormatting sqref="F643">
    <cfRule type="containsText" dxfId="886" priority="884" operator="containsText" text="MEDIO">
      <formula>NOT(ISERROR(SEARCH(("MEDIO"),(F643))))</formula>
    </cfRule>
  </conditionalFormatting>
  <conditionalFormatting sqref="F643">
    <cfRule type="containsText" dxfId="885" priority="885" operator="containsText" text="ALTO">
      <formula>NOT(ISERROR(SEARCH(("ALTO"),(F643))))</formula>
    </cfRule>
  </conditionalFormatting>
  <conditionalFormatting sqref="F643">
    <cfRule type="cellIs" dxfId="884" priority="886" operator="between">
      <formula>5</formula>
      <formula>9</formula>
    </cfRule>
  </conditionalFormatting>
  <conditionalFormatting sqref="F643">
    <cfRule type="cellIs" dxfId="883" priority="887" operator="between">
      <formula>3</formula>
      <formula>4</formula>
    </cfRule>
  </conditionalFormatting>
  <conditionalFormatting sqref="F643">
    <cfRule type="cellIs" dxfId="882" priority="888" operator="between">
      <formula>1</formula>
      <formula>2</formula>
    </cfRule>
  </conditionalFormatting>
  <conditionalFormatting sqref="F649:F651 F654:F655">
    <cfRule type="containsText" dxfId="881" priority="877" operator="containsText" text="BAJO">
      <formula>NOT(ISERROR(SEARCH(("BAJO"),(F649))))</formula>
    </cfRule>
  </conditionalFormatting>
  <conditionalFormatting sqref="F649:F651 F654:F655">
    <cfRule type="containsText" dxfId="880" priority="878" operator="containsText" text="MEDIO">
      <formula>NOT(ISERROR(SEARCH(("MEDIO"),(F649))))</formula>
    </cfRule>
  </conditionalFormatting>
  <conditionalFormatting sqref="F649:F651 F654:F655">
    <cfRule type="containsText" dxfId="879" priority="879" operator="containsText" text="ALTO">
      <formula>NOT(ISERROR(SEARCH(("ALTO"),(F649))))</formula>
    </cfRule>
  </conditionalFormatting>
  <conditionalFormatting sqref="F649:F651 F654:F655">
    <cfRule type="cellIs" dxfId="878" priority="880" operator="between">
      <formula>5</formula>
      <formula>9</formula>
    </cfRule>
  </conditionalFormatting>
  <conditionalFormatting sqref="F649:F651 F654:F655">
    <cfRule type="cellIs" dxfId="877" priority="881" operator="between">
      <formula>3</formula>
      <formula>4</formula>
    </cfRule>
  </conditionalFormatting>
  <conditionalFormatting sqref="F649:F651 F654:F655">
    <cfRule type="cellIs" dxfId="876" priority="882" operator="between">
      <formula>1</formula>
      <formula>2</formula>
    </cfRule>
  </conditionalFormatting>
  <conditionalFormatting sqref="F653">
    <cfRule type="containsText" dxfId="875" priority="871" operator="containsText" text="BAJO">
      <formula>NOT(ISERROR(SEARCH(("BAJO"),(F653))))</formula>
    </cfRule>
  </conditionalFormatting>
  <conditionalFormatting sqref="F653">
    <cfRule type="containsText" dxfId="874" priority="872" operator="containsText" text="MEDIO">
      <formula>NOT(ISERROR(SEARCH(("MEDIO"),(F653))))</formula>
    </cfRule>
  </conditionalFormatting>
  <conditionalFormatting sqref="F653">
    <cfRule type="containsText" dxfId="873" priority="873" operator="containsText" text="ALTO">
      <formula>NOT(ISERROR(SEARCH(("ALTO"),(F653))))</formula>
    </cfRule>
  </conditionalFormatting>
  <conditionalFormatting sqref="F653">
    <cfRule type="cellIs" dxfId="872" priority="874" operator="between">
      <formula>5</formula>
      <formula>9</formula>
    </cfRule>
  </conditionalFormatting>
  <conditionalFormatting sqref="F653">
    <cfRule type="cellIs" dxfId="871" priority="875" operator="between">
      <formula>3</formula>
      <formula>4</formula>
    </cfRule>
  </conditionalFormatting>
  <conditionalFormatting sqref="F653">
    <cfRule type="cellIs" dxfId="870" priority="876" operator="between">
      <formula>1</formula>
      <formula>2</formula>
    </cfRule>
  </conditionalFormatting>
  <conditionalFormatting sqref="F652">
    <cfRule type="containsText" dxfId="869" priority="865" operator="containsText" text="BAJO">
      <formula>NOT(ISERROR(SEARCH(("BAJO"),(F652))))</formula>
    </cfRule>
  </conditionalFormatting>
  <conditionalFormatting sqref="F652">
    <cfRule type="containsText" dxfId="868" priority="866" operator="containsText" text="MEDIO">
      <formula>NOT(ISERROR(SEARCH(("MEDIO"),(F652))))</formula>
    </cfRule>
  </conditionalFormatting>
  <conditionalFormatting sqref="F652">
    <cfRule type="containsText" dxfId="867" priority="867" operator="containsText" text="ALTO">
      <formula>NOT(ISERROR(SEARCH(("ALTO"),(F652))))</formula>
    </cfRule>
  </conditionalFormatting>
  <conditionalFormatting sqref="F652">
    <cfRule type="cellIs" dxfId="866" priority="868" operator="between">
      <formula>5</formula>
      <formula>9</formula>
    </cfRule>
  </conditionalFormatting>
  <conditionalFormatting sqref="F652">
    <cfRule type="cellIs" dxfId="865" priority="869" operator="between">
      <formula>3</formula>
      <formula>4</formula>
    </cfRule>
  </conditionalFormatting>
  <conditionalFormatting sqref="F652">
    <cfRule type="cellIs" dxfId="864" priority="870" operator="between">
      <formula>1</formula>
      <formula>2</formula>
    </cfRule>
  </conditionalFormatting>
  <conditionalFormatting sqref="F658:F660 F663:F664">
    <cfRule type="containsText" dxfId="863" priority="859" operator="containsText" text="BAJO">
      <formula>NOT(ISERROR(SEARCH(("BAJO"),(F658))))</formula>
    </cfRule>
  </conditionalFormatting>
  <conditionalFormatting sqref="F658:F660 F663:F664">
    <cfRule type="containsText" dxfId="862" priority="860" operator="containsText" text="MEDIO">
      <formula>NOT(ISERROR(SEARCH(("MEDIO"),(F658))))</formula>
    </cfRule>
  </conditionalFormatting>
  <conditionalFormatting sqref="F658:F660 F663:F664">
    <cfRule type="containsText" dxfId="861" priority="861" operator="containsText" text="ALTO">
      <formula>NOT(ISERROR(SEARCH(("ALTO"),(F658))))</formula>
    </cfRule>
  </conditionalFormatting>
  <conditionalFormatting sqref="F658:F660 F663:F664">
    <cfRule type="cellIs" dxfId="860" priority="862" operator="between">
      <formula>5</formula>
      <formula>9</formula>
    </cfRule>
  </conditionalFormatting>
  <conditionalFormatting sqref="F658:F660 F663:F664">
    <cfRule type="cellIs" dxfId="859" priority="863" operator="between">
      <formula>3</formula>
      <formula>4</formula>
    </cfRule>
  </conditionalFormatting>
  <conditionalFormatting sqref="F658:F660 F663:F664">
    <cfRule type="cellIs" dxfId="858" priority="864" operator="between">
      <formula>1</formula>
      <formula>2</formula>
    </cfRule>
  </conditionalFormatting>
  <conditionalFormatting sqref="F662">
    <cfRule type="containsText" dxfId="857" priority="853" operator="containsText" text="BAJO">
      <formula>NOT(ISERROR(SEARCH(("BAJO"),(F662))))</formula>
    </cfRule>
  </conditionalFormatting>
  <conditionalFormatting sqref="F662">
    <cfRule type="containsText" dxfId="856" priority="854" operator="containsText" text="MEDIO">
      <formula>NOT(ISERROR(SEARCH(("MEDIO"),(F662))))</formula>
    </cfRule>
  </conditionalFormatting>
  <conditionalFormatting sqref="F662">
    <cfRule type="containsText" dxfId="855" priority="855" operator="containsText" text="ALTO">
      <formula>NOT(ISERROR(SEARCH(("ALTO"),(F662))))</formula>
    </cfRule>
  </conditionalFormatting>
  <conditionalFormatting sqref="F662">
    <cfRule type="cellIs" dxfId="854" priority="856" operator="between">
      <formula>5</formula>
      <formula>9</formula>
    </cfRule>
  </conditionalFormatting>
  <conditionalFormatting sqref="F662">
    <cfRule type="cellIs" dxfId="853" priority="857" operator="between">
      <formula>3</formula>
      <formula>4</formula>
    </cfRule>
  </conditionalFormatting>
  <conditionalFormatting sqref="F662">
    <cfRule type="cellIs" dxfId="852" priority="858" operator="between">
      <formula>1</formula>
      <formula>2</formula>
    </cfRule>
  </conditionalFormatting>
  <conditionalFormatting sqref="F661">
    <cfRule type="containsText" dxfId="851" priority="847" operator="containsText" text="BAJO">
      <formula>NOT(ISERROR(SEARCH(("BAJO"),(F661))))</formula>
    </cfRule>
  </conditionalFormatting>
  <conditionalFormatting sqref="F661">
    <cfRule type="containsText" dxfId="850" priority="848" operator="containsText" text="MEDIO">
      <formula>NOT(ISERROR(SEARCH(("MEDIO"),(F661))))</formula>
    </cfRule>
  </conditionalFormatting>
  <conditionalFormatting sqref="F661">
    <cfRule type="containsText" dxfId="849" priority="849" operator="containsText" text="ALTO">
      <formula>NOT(ISERROR(SEARCH(("ALTO"),(F661))))</formula>
    </cfRule>
  </conditionalFormatting>
  <conditionalFormatting sqref="F661">
    <cfRule type="cellIs" dxfId="848" priority="850" operator="between">
      <formula>5</formula>
      <formula>9</formula>
    </cfRule>
  </conditionalFormatting>
  <conditionalFormatting sqref="F661">
    <cfRule type="cellIs" dxfId="847" priority="851" operator="between">
      <formula>3</formula>
      <formula>4</formula>
    </cfRule>
  </conditionalFormatting>
  <conditionalFormatting sqref="F661">
    <cfRule type="cellIs" dxfId="846" priority="852" operator="between">
      <formula>1</formula>
      <formula>2</formula>
    </cfRule>
  </conditionalFormatting>
  <conditionalFormatting sqref="F667:F669 F672:F673">
    <cfRule type="containsText" dxfId="845" priority="841" operator="containsText" text="BAJO">
      <formula>NOT(ISERROR(SEARCH(("BAJO"),(F667))))</formula>
    </cfRule>
  </conditionalFormatting>
  <conditionalFormatting sqref="F667:F669 F672:F673">
    <cfRule type="containsText" dxfId="844" priority="842" operator="containsText" text="MEDIO">
      <formula>NOT(ISERROR(SEARCH(("MEDIO"),(F667))))</formula>
    </cfRule>
  </conditionalFormatting>
  <conditionalFormatting sqref="F667:F669 F672:F673">
    <cfRule type="containsText" dxfId="843" priority="843" operator="containsText" text="ALTO">
      <formula>NOT(ISERROR(SEARCH(("ALTO"),(F667))))</formula>
    </cfRule>
  </conditionalFormatting>
  <conditionalFormatting sqref="F667:F669 F672:F673">
    <cfRule type="cellIs" dxfId="842" priority="844" operator="between">
      <formula>5</formula>
      <formula>9</formula>
    </cfRule>
  </conditionalFormatting>
  <conditionalFormatting sqref="F667:F669 F672:F673">
    <cfRule type="cellIs" dxfId="841" priority="845" operator="between">
      <formula>3</formula>
      <formula>4</formula>
    </cfRule>
  </conditionalFormatting>
  <conditionalFormatting sqref="F667:F669 F672:F673">
    <cfRule type="cellIs" dxfId="840" priority="846" operator="between">
      <formula>1</formula>
      <formula>2</formula>
    </cfRule>
  </conditionalFormatting>
  <conditionalFormatting sqref="F671">
    <cfRule type="containsText" dxfId="839" priority="835" operator="containsText" text="BAJO">
      <formula>NOT(ISERROR(SEARCH(("BAJO"),(F671))))</formula>
    </cfRule>
  </conditionalFormatting>
  <conditionalFormatting sqref="F671">
    <cfRule type="containsText" dxfId="838" priority="836" operator="containsText" text="MEDIO">
      <formula>NOT(ISERROR(SEARCH(("MEDIO"),(F671))))</formula>
    </cfRule>
  </conditionalFormatting>
  <conditionalFormatting sqref="F671">
    <cfRule type="containsText" dxfId="837" priority="837" operator="containsText" text="ALTO">
      <formula>NOT(ISERROR(SEARCH(("ALTO"),(F671))))</formula>
    </cfRule>
  </conditionalFormatting>
  <conditionalFormatting sqref="F671">
    <cfRule type="cellIs" dxfId="836" priority="838" operator="between">
      <formula>5</formula>
      <formula>9</formula>
    </cfRule>
  </conditionalFormatting>
  <conditionalFormatting sqref="F671">
    <cfRule type="cellIs" dxfId="835" priority="839" operator="between">
      <formula>3</formula>
      <formula>4</formula>
    </cfRule>
  </conditionalFormatting>
  <conditionalFormatting sqref="F671">
    <cfRule type="cellIs" dxfId="834" priority="840" operator="between">
      <formula>1</formula>
      <formula>2</formula>
    </cfRule>
  </conditionalFormatting>
  <conditionalFormatting sqref="F670">
    <cfRule type="containsText" dxfId="833" priority="829" operator="containsText" text="BAJO">
      <formula>NOT(ISERROR(SEARCH(("BAJO"),(F670))))</formula>
    </cfRule>
  </conditionalFormatting>
  <conditionalFormatting sqref="F670">
    <cfRule type="containsText" dxfId="832" priority="830" operator="containsText" text="MEDIO">
      <formula>NOT(ISERROR(SEARCH(("MEDIO"),(F670))))</formula>
    </cfRule>
  </conditionalFormatting>
  <conditionalFormatting sqref="F670">
    <cfRule type="containsText" dxfId="831" priority="831" operator="containsText" text="ALTO">
      <formula>NOT(ISERROR(SEARCH(("ALTO"),(F670))))</formula>
    </cfRule>
  </conditionalFormatting>
  <conditionalFormatting sqref="F670">
    <cfRule type="cellIs" dxfId="830" priority="832" operator="between">
      <formula>5</formula>
      <formula>9</formula>
    </cfRule>
  </conditionalFormatting>
  <conditionalFormatting sqref="F670">
    <cfRule type="cellIs" dxfId="829" priority="833" operator="between">
      <formula>3</formula>
      <formula>4</formula>
    </cfRule>
  </conditionalFormatting>
  <conditionalFormatting sqref="F670">
    <cfRule type="cellIs" dxfId="828" priority="834" operator="between">
      <formula>1</formula>
      <formula>2</formula>
    </cfRule>
  </conditionalFormatting>
  <conditionalFormatting sqref="F676:F678 F681:F682">
    <cfRule type="containsText" dxfId="827" priority="823" operator="containsText" text="BAJO">
      <formula>NOT(ISERROR(SEARCH(("BAJO"),(F676))))</formula>
    </cfRule>
  </conditionalFormatting>
  <conditionalFormatting sqref="F676:F678 F681:F682">
    <cfRule type="containsText" dxfId="826" priority="824" operator="containsText" text="MEDIO">
      <formula>NOT(ISERROR(SEARCH(("MEDIO"),(F676))))</formula>
    </cfRule>
  </conditionalFormatting>
  <conditionalFormatting sqref="F676:F678 F681:F682">
    <cfRule type="containsText" dxfId="825" priority="825" operator="containsText" text="ALTO">
      <formula>NOT(ISERROR(SEARCH(("ALTO"),(F676))))</formula>
    </cfRule>
  </conditionalFormatting>
  <conditionalFormatting sqref="F676:F678 F681:F682">
    <cfRule type="cellIs" dxfId="824" priority="826" operator="between">
      <formula>5</formula>
      <formula>9</formula>
    </cfRule>
  </conditionalFormatting>
  <conditionalFormatting sqref="F676:F678 F681:F682">
    <cfRule type="cellIs" dxfId="823" priority="827" operator="between">
      <formula>3</formula>
      <formula>4</formula>
    </cfRule>
  </conditionalFormatting>
  <conditionalFormatting sqref="F676:F678 F681:F682">
    <cfRule type="cellIs" dxfId="822" priority="828" operator="between">
      <formula>1</formula>
      <formula>2</formula>
    </cfRule>
  </conditionalFormatting>
  <conditionalFormatting sqref="F680">
    <cfRule type="containsText" dxfId="821" priority="817" operator="containsText" text="BAJO">
      <formula>NOT(ISERROR(SEARCH(("BAJO"),(F680))))</formula>
    </cfRule>
  </conditionalFormatting>
  <conditionalFormatting sqref="F680">
    <cfRule type="containsText" dxfId="820" priority="818" operator="containsText" text="MEDIO">
      <formula>NOT(ISERROR(SEARCH(("MEDIO"),(F680))))</formula>
    </cfRule>
  </conditionalFormatting>
  <conditionalFormatting sqref="F680">
    <cfRule type="containsText" dxfId="819" priority="819" operator="containsText" text="ALTO">
      <formula>NOT(ISERROR(SEARCH(("ALTO"),(F680))))</formula>
    </cfRule>
  </conditionalFormatting>
  <conditionalFormatting sqref="F680">
    <cfRule type="cellIs" dxfId="818" priority="820" operator="between">
      <formula>5</formula>
      <formula>9</formula>
    </cfRule>
  </conditionalFormatting>
  <conditionalFormatting sqref="F680">
    <cfRule type="cellIs" dxfId="817" priority="821" operator="between">
      <formula>3</formula>
      <formula>4</formula>
    </cfRule>
  </conditionalFormatting>
  <conditionalFormatting sqref="F680">
    <cfRule type="cellIs" dxfId="816" priority="822" operator="between">
      <formula>1</formula>
      <formula>2</formula>
    </cfRule>
  </conditionalFormatting>
  <conditionalFormatting sqref="F679">
    <cfRule type="containsText" dxfId="815" priority="811" operator="containsText" text="BAJO">
      <formula>NOT(ISERROR(SEARCH(("BAJO"),(F679))))</formula>
    </cfRule>
  </conditionalFormatting>
  <conditionalFormatting sqref="F679">
    <cfRule type="containsText" dxfId="814" priority="812" operator="containsText" text="MEDIO">
      <formula>NOT(ISERROR(SEARCH(("MEDIO"),(F679))))</formula>
    </cfRule>
  </conditionalFormatting>
  <conditionalFormatting sqref="F679">
    <cfRule type="containsText" dxfId="813" priority="813" operator="containsText" text="ALTO">
      <formula>NOT(ISERROR(SEARCH(("ALTO"),(F679))))</formula>
    </cfRule>
  </conditionalFormatting>
  <conditionalFormatting sqref="F679">
    <cfRule type="cellIs" dxfId="812" priority="814" operator="between">
      <formula>5</formula>
      <formula>9</formula>
    </cfRule>
  </conditionalFormatting>
  <conditionalFormatting sqref="F679">
    <cfRule type="cellIs" dxfId="811" priority="815" operator="between">
      <formula>3</formula>
      <formula>4</formula>
    </cfRule>
  </conditionalFormatting>
  <conditionalFormatting sqref="F679">
    <cfRule type="cellIs" dxfId="810" priority="816" operator="between">
      <formula>1</formula>
      <formula>2</formula>
    </cfRule>
  </conditionalFormatting>
  <conditionalFormatting sqref="F685:F687 F690:F691">
    <cfRule type="containsText" dxfId="809" priority="805" operator="containsText" text="BAJO">
      <formula>NOT(ISERROR(SEARCH(("BAJO"),(F685))))</formula>
    </cfRule>
  </conditionalFormatting>
  <conditionalFormatting sqref="F685:F687 F690:F691">
    <cfRule type="containsText" dxfId="808" priority="806" operator="containsText" text="MEDIO">
      <formula>NOT(ISERROR(SEARCH(("MEDIO"),(F685))))</formula>
    </cfRule>
  </conditionalFormatting>
  <conditionalFormatting sqref="F685:F687 F690:F691">
    <cfRule type="containsText" dxfId="807" priority="807" operator="containsText" text="ALTO">
      <formula>NOT(ISERROR(SEARCH(("ALTO"),(F685))))</formula>
    </cfRule>
  </conditionalFormatting>
  <conditionalFormatting sqref="F685:F687 F690:F691">
    <cfRule type="cellIs" dxfId="806" priority="808" operator="between">
      <formula>5</formula>
      <formula>9</formula>
    </cfRule>
  </conditionalFormatting>
  <conditionalFormatting sqref="F685:F687 F690:F691">
    <cfRule type="cellIs" dxfId="805" priority="809" operator="between">
      <formula>3</formula>
      <formula>4</formula>
    </cfRule>
  </conditionalFormatting>
  <conditionalFormatting sqref="F685:F687 F690:F691">
    <cfRule type="cellIs" dxfId="804" priority="810" operator="between">
      <formula>1</formula>
      <formula>2</formula>
    </cfRule>
  </conditionalFormatting>
  <conditionalFormatting sqref="F689">
    <cfRule type="containsText" dxfId="803" priority="799" operator="containsText" text="BAJO">
      <formula>NOT(ISERROR(SEARCH(("BAJO"),(F689))))</formula>
    </cfRule>
  </conditionalFormatting>
  <conditionalFormatting sqref="F689">
    <cfRule type="containsText" dxfId="802" priority="800" operator="containsText" text="MEDIO">
      <formula>NOT(ISERROR(SEARCH(("MEDIO"),(F689))))</formula>
    </cfRule>
  </conditionalFormatting>
  <conditionalFormatting sqref="F689">
    <cfRule type="containsText" dxfId="801" priority="801" operator="containsText" text="ALTO">
      <formula>NOT(ISERROR(SEARCH(("ALTO"),(F689))))</formula>
    </cfRule>
  </conditionalFormatting>
  <conditionalFormatting sqref="F689">
    <cfRule type="cellIs" dxfId="800" priority="802" operator="between">
      <formula>5</formula>
      <formula>9</formula>
    </cfRule>
  </conditionalFormatting>
  <conditionalFormatting sqref="F689">
    <cfRule type="cellIs" dxfId="799" priority="803" operator="between">
      <formula>3</formula>
      <formula>4</formula>
    </cfRule>
  </conditionalFormatting>
  <conditionalFormatting sqref="F689">
    <cfRule type="cellIs" dxfId="798" priority="804" operator="between">
      <formula>1</formula>
      <formula>2</formula>
    </cfRule>
  </conditionalFormatting>
  <conditionalFormatting sqref="F688">
    <cfRule type="containsText" dxfId="797" priority="793" operator="containsText" text="BAJO">
      <formula>NOT(ISERROR(SEARCH(("BAJO"),(F688))))</formula>
    </cfRule>
  </conditionalFormatting>
  <conditionalFormatting sqref="F688">
    <cfRule type="containsText" dxfId="796" priority="794" operator="containsText" text="MEDIO">
      <formula>NOT(ISERROR(SEARCH(("MEDIO"),(F688))))</formula>
    </cfRule>
  </conditionalFormatting>
  <conditionalFormatting sqref="F688">
    <cfRule type="containsText" dxfId="795" priority="795" operator="containsText" text="ALTO">
      <formula>NOT(ISERROR(SEARCH(("ALTO"),(F688))))</formula>
    </cfRule>
  </conditionalFormatting>
  <conditionalFormatting sqref="F688">
    <cfRule type="cellIs" dxfId="794" priority="796" operator="between">
      <formula>5</formula>
      <formula>9</formula>
    </cfRule>
  </conditionalFormatting>
  <conditionalFormatting sqref="F688">
    <cfRule type="cellIs" dxfId="793" priority="797" operator="between">
      <formula>3</formula>
      <formula>4</formula>
    </cfRule>
  </conditionalFormatting>
  <conditionalFormatting sqref="F688">
    <cfRule type="cellIs" dxfId="792" priority="798" operator="between">
      <formula>1</formula>
      <formula>2</formula>
    </cfRule>
  </conditionalFormatting>
  <conditionalFormatting sqref="F694:F696 F699:F700">
    <cfRule type="containsText" dxfId="791" priority="787" operator="containsText" text="BAJO">
      <formula>NOT(ISERROR(SEARCH(("BAJO"),(F694))))</formula>
    </cfRule>
  </conditionalFormatting>
  <conditionalFormatting sqref="F694:F696 F699:F700">
    <cfRule type="containsText" dxfId="790" priority="788" operator="containsText" text="MEDIO">
      <formula>NOT(ISERROR(SEARCH(("MEDIO"),(F694))))</formula>
    </cfRule>
  </conditionalFormatting>
  <conditionalFormatting sqref="F694:F696 F699:F700">
    <cfRule type="containsText" dxfId="789" priority="789" operator="containsText" text="ALTO">
      <formula>NOT(ISERROR(SEARCH(("ALTO"),(F694))))</formula>
    </cfRule>
  </conditionalFormatting>
  <conditionalFormatting sqref="F694:F696 F699:F700">
    <cfRule type="cellIs" dxfId="788" priority="790" operator="between">
      <formula>5</formula>
      <formula>9</formula>
    </cfRule>
  </conditionalFormatting>
  <conditionalFormatting sqref="F694:F696 F699:F700">
    <cfRule type="cellIs" dxfId="787" priority="791" operator="between">
      <formula>3</formula>
      <formula>4</formula>
    </cfRule>
  </conditionalFormatting>
  <conditionalFormatting sqref="F694:F696 F699:F700">
    <cfRule type="cellIs" dxfId="786" priority="792" operator="between">
      <formula>1</formula>
      <formula>2</formula>
    </cfRule>
  </conditionalFormatting>
  <conditionalFormatting sqref="F698">
    <cfRule type="containsText" dxfId="785" priority="781" operator="containsText" text="BAJO">
      <formula>NOT(ISERROR(SEARCH(("BAJO"),(F698))))</formula>
    </cfRule>
  </conditionalFormatting>
  <conditionalFormatting sqref="F698">
    <cfRule type="containsText" dxfId="784" priority="782" operator="containsText" text="MEDIO">
      <formula>NOT(ISERROR(SEARCH(("MEDIO"),(F698))))</formula>
    </cfRule>
  </conditionalFormatting>
  <conditionalFormatting sqref="F698">
    <cfRule type="containsText" dxfId="783" priority="783" operator="containsText" text="ALTO">
      <formula>NOT(ISERROR(SEARCH(("ALTO"),(F698))))</formula>
    </cfRule>
  </conditionalFormatting>
  <conditionalFormatting sqref="F698">
    <cfRule type="cellIs" dxfId="782" priority="784" operator="between">
      <formula>5</formula>
      <formula>9</formula>
    </cfRule>
  </conditionalFormatting>
  <conditionalFormatting sqref="F698">
    <cfRule type="cellIs" dxfId="781" priority="785" operator="between">
      <formula>3</formula>
      <formula>4</formula>
    </cfRule>
  </conditionalFormatting>
  <conditionalFormatting sqref="F698">
    <cfRule type="cellIs" dxfId="780" priority="786" operator="between">
      <formula>1</formula>
      <formula>2</formula>
    </cfRule>
  </conditionalFormatting>
  <conditionalFormatting sqref="F697">
    <cfRule type="containsText" dxfId="779" priority="775" operator="containsText" text="BAJO">
      <formula>NOT(ISERROR(SEARCH(("BAJO"),(F697))))</formula>
    </cfRule>
  </conditionalFormatting>
  <conditionalFormatting sqref="F697">
    <cfRule type="containsText" dxfId="778" priority="776" operator="containsText" text="MEDIO">
      <formula>NOT(ISERROR(SEARCH(("MEDIO"),(F697))))</formula>
    </cfRule>
  </conditionalFormatting>
  <conditionalFormatting sqref="F697">
    <cfRule type="containsText" dxfId="777" priority="777" operator="containsText" text="ALTO">
      <formula>NOT(ISERROR(SEARCH(("ALTO"),(F697))))</formula>
    </cfRule>
  </conditionalFormatting>
  <conditionalFormatting sqref="F697">
    <cfRule type="cellIs" dxfId="776" priority="778" operator="between">
      <formula>5</formula>
      <formula>9</formula>
    </cfRule>
  </conditionalFormatting>
  <conditionalFormatting sqref="F697">
    <cfRule type="cellIs" dxfId="775" priority="779" operator="between">
      <formula>3</formula>
      <formula>4</formula>
    </cfRule>
  </conditionalFormatting>
  <conditionalFormatting sqref="F697">
    <cfRule type="cellIs" dxfId="774" priority="780" operator="between">
      <formula>1</formula>
      <formula>2</formula>
    </cfRule>
  </conditionalFormatting>
  <conditionalFormatting sqref="F703:F705 F708:F709">
    <cfRule type="containsText" dxfId="773" priority="769" operator="containsText" text="BAJO">
      <formula>NOT(ISERROR(SEARCH(("BAJO"),(F703))))</formula>
    </cfRule>
  </conditionalFormatting>
  <conditionalFormatting sqref="F703:F705 F708:F709">
    <cfRule type="containsText" dxfId="772" priority="770" operator="containsText" text="MEDIO">
      <formula>NOT(ISERROR(SEARCH(("MEDIO"),(F703))))</formula>
    </cfRule>
  </conditionalFormatting>
  <conditionalFormatting sqref="F703:F705 F708:F709">
    <cfRule type="containsText" dxfId="771" priority="771" operator="containsText" text="ALTO">
      <formula>NOT(ISERROR(SEARCH(("ALTO"),(F703))))</formula>
    </cfRule>
  </conditionalFormatting>
  <conditionalFormatting sqref="F703:F705 F708:F709">
    <cfRule type="cellIs" dxfId="770" priority="772" operator="between">
      <formula>5</formula>
      <formula>9</formula>
    </cfRule>
  </conditionalFormatting>
  <conditionalFormatting sqref="F703:F705 F708:F709">
    <cfRule type="cellIs" dxfId="769" priority="773" operator="between">
      <formula>3</formula>
      <formula>4</formula>
    </cfRule>
  </conditionalFormatting>
  <conditionalFormatting sqref="F703:F705 F708:F709">
    <cfRule type="cellIs" dxfId="768" priority="774" operator="between">
      <formula>1</formula>
      <formula>2</formula>
    </cfRule>
  </conditionalFormatting>
  <conditionalFormatting sqref="F707">
    <cfRule type="containsText" dxfId="767" priority="763" operator="containsText" text="BAJO">
      <formula>NOT(ISERROR(SEARCH(("BAJO"),(F707))))</formula>
    </cfRule>
  </conditionalFormatting>
  <conditionalFormatting sqref="F707">
    <cfRule type="containsText" dxfId="766" priority="764" operator="containsText" text="MEDIO">
      <formula>NOT(ISERROR(SEARCH(("MEDIO"),(F707))))</formula>
    </cfRule>
  </conditionalFormatting>
  <conditionalFormatting sqref="F707">
    <cfRule type="containsText" dxfId="765" priority="765" operator="containsText" text="ALTO">
      <formula>NOT(ISERROR(SEARCH(("ALTO"),(F707))))</formula>
    </cfRule>
  </conditionalFormatting>
  <conditionalFormatting sqref="F707">
    <cfRule type="cellIs" dxfId="764" priority="766" operator="between">
      <formula>5</formula>
      <formula>9</formula>
    </cfRule>
  </conditionalFormatting>
  <conditionalFormatting sqref="F707">
    <cfRule type="cellIs" dxfId="763" priority="767" operator="between">
      <formula>3</formula>
      <formula>4</formula>
    </cfRule>
  </conditionalFormatting>
  <conditionalFormatting sqref="F707">
    <cfRule type="cellIs" dxfId="762" priority="768" operator="between">
      <formula>1</formula>
      <formula>2</formula>
    </cfRule>
  </conditionalFormatting>
  <conditionalFormatting sqref="F706">
    <cfRule type="containsText" dxfId="761" priority="757" operator="containsText" text="BAJO">
      <formula>NOT(ISERROR(SEARCH(("BAJO"),(F706))))</formula>
    </cfRule>
  </conditionalFormatting>
  <conditionalFormatting sqref="F706">
    <cfRule type="containsText" dxfId="760" priority="758" operator="containsText" text="MEDIO">
      <formula>NOT(ISERROR(SEARCH(("MEDIO"),(F706))))</formula>
    </cfRule>
  </conditionalFormatting>
  <conditionalFormatting sqref="F706">
    <cfRule type="containsText" dxfId="759" priority="759" operator="containsText" text="ALTO">
      <formula>NOT(ISERROR(SEARCH(("ALTO"),(F706))))</formula>
    </cfRule>
  </conditionalFormatting>
  <conditionalFormatting sqref="F706">
    <cfRule type="cellIs" dxfId="758" priority="760" operator="between">
      <formula>5</formula>
      <formula>9</formula>
    </cfRule>
  </conditionalFormatting>
  <conditionalFormatting sqref="F706">
    <cfRule type="cellIs" dxfId="757" priority="761" operator="between">
      <formula>3</formula>
      <formula>4</formula>
    </cfRule>
  </conditionalFormatting>
  <conditionalFormatting sqref="F706">
    <cfRule type="cellIs" dxfId="756" priority="762" operator="between">
      <formula>1</formula>
      <formula>2</formula>
    </cfRule>
  </conditionalFormatting>
  <conditionalFormatting sqref="F712:F714 F717:F718">
    <cfRule type="containsText" dxfId="755" priority="751" operator="containsText" text="BAJO">
      <formula>NOT(ISERROR(SEARCH(("BAJO"),(F712))))</formula>
    </cfRule>
  </conditionalFormatting>
  <conditionalFormatting sqref="F712:F714 F717:F718">
    <cfRule type="containsText" dxfId="754" priority="752" operator="containsText" text="MEDIO">
      <formula>NOT(ISERROR(SEARCH(("MEDIO"),(F712))))</formula>
    </cfRule>
  </conditionalFormatting>
  <conditionalFormatting sqref="F712:F714 F717:F718">
    <cfRule type="containsText" dxfId="753" priority="753" operator="containsText" text="ALTO">
      <formula>NOT(ISERROR(SEARCH(("ALTO"),(F712))))</formula>
    </cfRule>
  </conditionalFormatting>
  <conditionalFormatting sqref="F712:F714 F717:F718">
    <cfRule type="cellIs" dxfId="752" priority="754" operator="between">
      <formula>5</formula>
      <formula>9</formula>
    </cfRule>
  </conditionalFormatting>
  <conditionalFormatting sqref="F712:F714 F717:F718">
    <cfRule type="cellIs" dxfId="751" priority="755" operator="between">
      <formula>3</formula>
      <formula>4</formula>
    </cfRule>
  </conditionalFormatting>
  <conditionalFormatting sqref="F712:F714 F717:F718">
    <cfRule type="cellIs" dxfId="750" priority="756" operator="between">
      <formula>1</formula>
      <formula>2</formula>
    </cfRule>
  </conditionalFormatting>
  <conditionalFormatting sqref="F716">
    <cfRule type="containsText" dxfId="749" priority="745" operator="containsText" text="BAJO">
      <formula>NOT(ISERROR(SEARCH(("BAJO"),(F716))))</formula>
    </cfRule>
  </conditionalFormatting>
  <conditionalFormatting sqref="F716">
    <cfRule type="containsText" dxfId="748" priority="746" operator="containsText" text="MEDIO">
      <formula>NOT(ISERROR(SEARCH(("MEDIO"),(F716))))</formula>
    </cfRule>
  </conditionalFormatting>
  <conditionalFormatting sqref="F716">
    <cfRule type="containsText" dxfId="747" priority="747" operator="containsText" text="ALTO">
      <formula>NOT(ISERROR(SEARCH(("ALTO"),(F716))))</formula>
    </cfRule>
  </conditionalFormatting>
  <conditionalFormatting sqref="F716">
    <cfRule type="cellIs" dxfId="746" priority="748" operator="between">
      <formula>5</formula>
      <formula>9</formula>
    </cfRule>
  </conditionalFormatting>
  <conditionalFormatting sqref="F716">
    <cfRule type="cellIs" dxfId="745" priority="749" operator="between">
      <formula>3</formula>
      <formula>4</formula>
    </cfRule>
  </conditionalFormatting>
  <conditionalFormatting sqref="F716">
    <cfRule type="cellIs" dxfId="744" priority="750" operator="between">
      <formula>1</formula>
      <formula>2</formula>
    </cfRule>
  </conditionalFormatting>
  <conditionalFormatting sqref="F715">
    <cfRule type="containsText" dxfId="743" priority="739" operator="containsText" text="BAJO">
      <formula>NOT(ISERROR(SEARCH(("BAJO"),(F715))))</formula>
    </cfRule>
  </conditionalFormatting>
  <conditionalFormatting sqref="F715">
    <cfRule type="containsText" dxfId="742" priority="740" operator="containsText" text="MEDIO">
      <formula>NOT(ISERROR(SEARCH(("MEDIO"),(F715))))</formula>
    </cfRule>
  </conditionalFormatting>
  <conditionalFormatting sqref="F715">
    <cfRule type="containsText" dxfId="741" priority="741" operator="containsText" text="ALTO">
      <formula>NOT(ISERROR(SEARCH(("ALTO"),(F715))))</formula>
    </cfRule>
  </conditionalFormatting>
  <conditionalFormatting sqref="F715">
    <cfRule type="cellIs" dxfId="740" priority="742" operator="between">
      <formula>5</formula>
      <formula>9</formula>
    </cfRule>
  </conditionalFormatting>
  <conditionalFormatting sqref="F715">
    <cfRule type="cellIs" dxfId="739" priority="743" operator="between">
      <formula>3</formula>
      <formula>4</formula>
    </cfRule>
  </conditionalFormatting>
  <conditionalFormatting sqref="F715">
    <cfRule type="cellIs" dxfId="738" priority="744" operator="between">
      <formula>1</formula>
      <formula>2</formula>
    </cfRule>
  </conditionalFormatting>
  <conditionalFormatting sqref="F721:F723 F726:F727">
    <cfRule type="containsText" dxfId="737" priority="733" operator="containsText" text="BAJO">
      <formula>NOT(ISERROR(SEARCH(("BAJO"),(F721))))</formula>
    </cfRule>
  </conditionalFormatting>
  <conditionalFormatting sqref="F721:F723 F726:F727">
    <cfRule type="containsText" dxfId="736" priority="734" operator="containsText" text="MEDIO">
      <formula>NOT(ISERROR(SEARCH(("MEDIO"),(F721))))</formula>
    </cfRule>
  </conditionalFormatting>
  <conditionalFormatting sqref="F721:F723 F726:F727">
    <cfRule type="containsText" dxfId="735" priority="735" operator="containsText" text="ALTO">
      <formula>NOT(ISERROR(SEARCH(("ALTO"),(F721))))</formula>
    </cfRule>
  </conditionalFormatting>
  <conditionalFormatting sqref="F721:F723 F726:F727">
    <cfRule type="cellIs" dxfId="734" priority="736" operator="between">
      <formula>5</formula>
      <formula>9</formula>
    </cfRule>
  </conditionalFormatting>
  <conditionalFormatting sqref="F721:F723 F726:F727">
    <cfRule type="cellIs" dxfId="733" priority="737" operator="between">
      <formula>3</formula>
      <formula>4</formula>
    </cfRule>
  </conditionalFormatting>
  <conditionalFormatting sqref="F721:F723 F726:F727">
    <cfRule type="cellIs" dxfId="732" priority="738" operator="between">
      <formula>1</formula>
      <formula>2</formula>
    </cfRule>
  </conditionalFormatting>
  <conditionalFormatting sqref="F725">
    <cfRule type="containsText" dxfId="731" priority="727" operator="containsText" text="BAJO">
      <formula>NOT(ISERROR(SEARCH(("BAJO"),(F725))))</formula>
    </cfRule>
  </conditionalFormatting>
  <conditionalFormatting sqref="F725">
    <cfRule type="containsText" dxfId="730" priority="728" operator="containsText" text="MEDIO">
      <formula>NOT(ISERROR(SEARCH(("MEDIO"),(F725))))</formula>
    </cfRule>
  </conditionalFormatting>
  <conditionalFormatting sqref="F725">
    <cfRule type="containsText" dxfId="729" priority="729" operator="containsText" text="ALTO">
      <formula>NOT(ISERROR(SEARCH(("ALTO"),(F725))))</formula>
    </cfRule>
  </conditionalFormatting>
  <conditionalFormatting sqref="F725">
    <cfRule type="cellIs" dxfId="728" priority="730" operator="between">
      <formula>5</formula>
      <formula>9</formula>
    </cfRule>
  </conditionalFormatting>
  <conditionalFormatting sqref="F725">
    <cfRule type="cellIs" dxfId="727" priority="731" operator="between">
      <formula>3</formula>
      <formula>4</formula>
    </cfRule>
  </conditionalFormatting>
  <conditionalFormatting sqref="F725">
    <cfRule type="cellIs" dxfId="726" priority="732" operator="between">
      <formula>1</formula>
      <formula>2</formula>
    </cfRule>
  </conditionalFormatting>
  <conditionalFormatting sqref="F724">
    <cfRule type="containsText" dxfId="725" priority="721" operator="containsText" text="BAJO">
      <formula>NOT(ISERROR(SEARCH(("BAJO"),(F724))))</formula>
    </cfRule>
  </conditionalFormatting>
  <conditionalFormatting sqref="F724">
    <cfRule type="containsText" dxfId="724" priority="722" operator="containsText" text="MEDIO">
      <formula>NOT(ISERROR(SEARCH(("MEDIO"),(F724))))</formula>
    </cfRule>
  </conditionalFormatting>
  <conditionalFormatting sqref="F724">
    <cfRule type="containsText" dxfId="723" priority="723" operator="containsText" text="ALTO">
      <formula>NOT(ISERROR(SEARCH(("ALTO"),(F724))))</formula>
    </cfRule>
  </conditionalFormatting>
  <conditionalFormatting sqref="F724">
    <cfRule type="cellIs" dxfId="722" priority="724" operator="between">
      <formula>5</formula>
      <formula>9</formula>
    </cfRule>
  </conditionalFormatting>
  <conditionalFormatting sqref="F724">
    <cfRule type="cellIs" dxfId="721" priority="725" operator="between">
      <formula>3</formula>
      <formula>4</formula>
    </cfRule>
  </conditionalFormatting>
  <conditionalFormatting sqref="F724">
    <cfRule type="cellIs" dxfId="720" priority="726" operator="between">
      <formula>1</formula>
      <formula>2</formula>
    </cfRule>
  </conditionalFormatting>
  <conditionalFormatting sqref="F730:F732 F735:F736">
    <cfRule type="containsText" dxfId="719" priority="715" operator="containsText" text="BAJO">
      <formula>NOT(ISERROR(SEARCH(("BAJO"),(F730))))</formula>
    </cfRule>
  </conditionalFormatting>
  <conditionalFormatting sqref="F730:F732 F735:F736">
    <cfRule type="containsText" dxfId="718" priority="716" operator="containsText" text="MEDIO">
      <formula>NOT(ISERROR(SEARCH(("MEDIO"),(F730))))</formula>
    </cfRule>
  </conditionalFormatting>
  <conditionalFormatting sqref="F730:F732 F735:F736">
    <cfRule type="containsText" dxfId="717" priority="717" operator="containsText" text="ALTO">
      <formula>NOT(ISERROR(SEARCH(("ALTO"),(F730))))</formula>
    </cfRule>
  </conditionalFormatting>
  <conditionalFormatting sqref="F730:F732 F735:F736">
    <cfRule type="cellIs" dxfId="716" priority="718" operator="between">
      <formula>5</formula>
      <formula>9</formula>
    </cfRule>
  </conditionalFormatting>
  <conditionalFormatting sqref="F730:F732 F735:F736">
    <cfRule type="cellIs" dxfId="715" priority="719" operator="between">
      <formula>3</formula>
      <formula>4</formula>
    </cfRule>
  </conditionalFormatting>
  <conditionalFormatting sqref="F730:F732 F735:F736">
    <cfRule type="cellIs" dxfId="714" priority="720" operator="between">
      <formula>1</formula>
      <formula>2</formula>
    </cfRule>
  </conditionalFormatting>
  <conditionalFormatting sqref="F734">
    <cfRule type="containsText" dxfId="713" priority="709" operator="containsText" text="BAJO">
      <formula>NOT(ISERROR(SEARCH(("BAJO"),(F734))))</formula>
    </cfRule>
  </conditionalFormatting>
  <conditionalFormatting sqref="F734">
    <cfRule type="containsText" dxfId="712" priority="710" operator="containsText" text="MEDIO">
      <formula>NOT(ISERROR(SEARCH(("MEDIO"),(F734))))</formula>
    </cfRule>
  </conditionalFormatting>
  <conditionalFormatting sqref="F734">
    <cfRule type="containsText" dxfId="711" priority="711" operator="containsText" text="ALTO">
      <formula>NOT(ISERROR(SEARCH(("ALTO"),(F734))))</formula>
    </cfRule>
  </conditionalFormatting>
  <conditionalFormatting sqref="F734">
    <cfRule type="cellIs" dxfId="710" priority="712" operator="between">
      <formula>5</formula>
      <formula>9</formula>
    </cfRule>
  </conditionalFormatting>
  <conditionalFormatting sqref="F734">
    <cfRule type="cellIs" dxfId="709" priority="713" operator="between">
      <formula>3</formula>
      <formula>4</formula>
    </cfRule>
  </conditionalFormatting>
  <conditionalFormatting sqref="F734">
    <cfRule type="cellIs" dxfId="708" priority="714" operator="between">
      <formula>1</formula>
      <formula>2</formula>
    </cfRule>
  </conditionalFormatting>
  <conditionalFormatting sqref="F733">
    <cfRule type="containsText" dxfId="707" priority="703" operator="containsText" text="BAJO">
      <formula>NOT(ISERROR(SEARCH(("BAJO"),(F733))))</formula>
    </cfRule>
  </conditionalFormatting>
  <conditionalFormatting sqref="F733">
    <cfRule type="containsText" dxfId="706" priority="704" operator="containsText" text="MEDIO">
      <formula>NOT(ISERROR(SEARCH(("MEDIO"),(F733))))</formula>
    </cfRule>
  </conditionalFormatting>
  <conditionalFormatting sqref="F733">
    <cfRule type="containsText" dxfId="705" priority="705" operator="containsText" text="ALTO">
      <formula>NOT(ISERROR(SEARCH(("ALTO"),(F733))))</formula>
    </cfRule>
  </conditionalFormatting>
  <conditionalFormatting sqref="F733">
    <cfRule type="cellIs" dxfId="704" priority="706" operator="between">
      <formula>5</formula>
      <formula>9</formula>
    </cfRule>
  </conditionalFormatting>
  <conditionalFormatting sqref="F733">
    <cfRule type="cellIs" dxfId="703" priority="707" operator="between">
      <formula>3</formula>
      <formula>4</formula>
    </cfRule>
  </conditionalFormatting>
  <conditionalFormatting sqref="F733">
    <cfRule type="cellIs" dxfId="702" priority="708" operator="between">
      <formula>1</formula>
      <formula>2</formula>
    </cfRule>
  </conditionalFormatting>
  <conditionalFormatting sqref="F739:F741 F744:F745">
    <cfRule type="containsText" dxfId="701" priority="697" operator="containsText" text="BAJO">
      <formula>NOT(ISERROR(SEARCH(("BAJO"),(F739))))</formula>
    </cfRule>
  </conditionalFormatting>
  <conditionalFormatting sqref="F739:F741 F744:F745">
    <cfRule type="containsText" dxfId="700" priority="698" operator="containsText" text="MEDIO">
      <formula>NOT(ISERROR(SEARCH(("MEDIO"),(F739))))</formula>
    </cfRule>
  </conditionalFormatting>
  <conditionalFormatting sqref="F739:F741 F744:F745">
    <cfRule type="containsText" dxfId="699" priority="699" operator="containsText" text="ALTO">
      <formula>NOT(ISERROR(SEARCH(("ALTO"),(F739))))</formula>
    </cfRule>
  </conditionalFormatting>
  <conditionalFormatting sqref="F739:F741 F744:F745">
    <cfRule type="cellIs" dxfId="698" priority="700" operator="between">
      <formula>5</formula>
      <formula>9</formula>
    </cfRule>
  </conditionalFormatting>
  <conditionalFormatting sqref="F739:F741 F744:F745">
    <cfRule type="cellIs" dxfId="697" priority="701" operator="between">
      <formula>3</formula>
      <formula>4</formula>
    </cfRule>
  </conditionalFormatting>
  <conditionalFormatting sqref="F739:F741 F744:F745">
    <cfRule type="cellIs" dxfId="696" priority="702" operator="between">
      <formula>1</formula>
      <formula>2</formula>
    </cfRule>
  </conditionalFormatting>
  <conditionalFormatting sqref="F743">
    <cfRule type="containsText" dxfId="695" priority="691" operator="containsText" text="BAJO">
      <formula>NOT(ISERROR(SEARCH(("BAJO"),(F743))))</formula>
    </cfRule>
  </conditionalFormatting>
  <conditionalFormatting sqref="F743">
    <cfRule type="containsText" dxfId="694" priority="692" operator="containsText" text="MEDIO">
      <formula>NOT(ISERROR(SEARCH(("MEDIO"),(F743))))</formula>
    </cfRule>
  </conditionalFormatting>
  <conditionalFormatting sqref="F743">
    <cfRule type="containsText" dxfId="693" priority="693" operator="containsText" text="ALTO">
      <formula>NOT(ISERROR(SEARCH(("ALTO"),(F743))))</formula>
    </cfRule>
  </conditionalFormatting>
  <conditionalFormatting sqref="F743">
    <cfRule type="cellIs" dxfId="692" priority="694" operator="between">
      <formula>5</formula>
      <formula>9</formula>
    </cfRule>
  </conditionalFormatting>
  <conditionalFormatting sqref="F743">
    <cfRule type="cellIs" dxfId="691" priority="695" operator="between">
      <formula>3</formula>
      <formula>4</formula>
    </cfRule>
  </conditionalFormatting>
  <conditionalFormatting sqref="F743">
    <cfRule type="cellIs" dxfId="690" priority="696" operator="between">
      <formula>1</formula>
      <formula>2</formula>
    </cfRule>
  </conditionalFormatting>
  <conditionalFormatting sqref="F742">
    <cfRule type="containsText" dxfId="689" priority="685" operator="containsText" text="BAJO">
      <formula>NOT(ISERROR(SEARCH(("BAJO"),(F742))))</formula>
    </cfRule>
  </conditionalFormatting>
  <conditionalFormatting sqref="F742">
    <cfRule type="containsText" dxfId="688" priority="686" operator="containsText" text="MEDIO">
      <formula>NOT(ISERROR(SEARCH(("MEDIO"),(F742))))</formula>
    </cfRule>
  </conditionalFormatting>
  <conditionalFormatting sqref="F742">
    <cfRule type="containsText" dxfId="687" priority="687" operator="containsText" text="ALTO">
      <formula>NOT(ISERROR(SEARCH(("ALTO"),(F742))))</formula>
    </cfRule>
  </conditionalFormatting>
  <conditionalFormatting sqref="F742">
    <cfRule type="cellIs" dxfId="686" priority="688" operator="between">
      <formula>5</formula>
      <formula>9</formula>
    </cfRule>
  </conditionalFormatting>
  <conditionalFormatting sqref="F742">
    <cfRule type="cellIs" dxfId="685" priority="689" operator="between">
      <formula>3</formula>
      <formula>4</formula>
    </cfRule>
  </conditionalFormatting>
  <conditionalFormatting sqref="F742">
    <cfRule type="cellIs" dxfId="684" priority="690" operator="between">
      <formula>1</formula>
      <formula>2</formula>
    </cfRule>
  </conditionalFormatting>
  <conditionalFormatting sqref="F748:F750 F753:F754">
    <cfRule type="containsText" dxfId="683" priority="679" operator="containsText" text="BAJO">
      <formula>NOT(ISERROR(SEARCH(("BAJO"),(F748))))</formula>
    </cfRule>
  </conditionalFormatting>
  <conditionalFormatting sqref="F748:F750 F753:F754">
    <cfRule type="containsText" dxfId="682" priority="680" operator="containsText" text="MEDIO">
      <formula>NOT(ISERROR(SEARCH(("MEDIO"),(F748))))</formula>
    </cfRule>
  </conditionalFormatting>
  <conditionalFormatting sqref="F748:F750 F753:F754">
    <cfRule type="containsText" dxfId="681" priority="681" operator="containsText" text="ALTO">
      <formula>NOT(ISERROR(SEARCH(("ALTO"),(F748))))</formula>
    </cfRule>
  </conditionalFormatting>
  <conditionalFormatting sqref="F748:F750 F753:F754">
    <cfRule type="cellIs" dxfId="680" priority="682" operator="between">
      <formula>5</formula>
      <formula>9</formula>
    </cfRule>
  </conditionalFormatting>
  <conditionalFormatting sqref="F748:F750 F753:F754">
    <cfRule type="cellIs" dxfId="679" priority="683" operator="between">
      <formula>3</formula>
      <formula>4</formula>
    </cfRule>
  </conditionalFormatting>
  <conditionalFormatting sqref="F748:F750 F753:F754">
    <cfRule type="cellIs" dxfId="678" priority="684" operator="between">
      <formula>1</formula>
      <formula>2</formula>
    </cfRule>
  </conditionalFormatting>
  <conditionalFormatting sqref="F752">
    <cfRule type="containsText" dxfId="677" priority="673" operator="containsText" text="BAJO">
      <formula>NOT(ISERROR(SEARCH(("BAJO"),(F752))))</formula>
    </cfRule>
  </conditionalFormatting>
  <conditionalFormatting sqref="F752">
    <cfRule type="containsText" dxfId="676" priority="674" operator="containsText" text="MEDIO">
      <formula>NOT(ISERROR(SEARCH(("MEDIO"),(F752))))</formula>
    </cfRule>
  </conditionalFormatting>
  <conditionalFormatting sqref="F752">
    <cfRule type="containsText" dxfId="675" priority="675" operator="containsText" text="ALTO">
      <formula>NOT(ISERROR(SEARCH(("ALTO"),(F752))))</formula>
    </cfRule>
  </conditionalFormatting>
  <conditionalFormatting sqref="F752">
    <cfRule type="cellIs" dxfId="674" priority="676" operator="between">
      <formula>5</formula>
      <formula>9</formula>
    </cfRule>
  </conditionalFormatting>
  <conditionalFormatting sqref="F752">
    <cfRule type="cellIs" dxfId="673" priority="677" operator="between">
      <formula>3</formula>
      <formula>4</formula>
    </cfRule>
  </conditionalFormatting>
  <conditionalFormatting sqref="F752">
    <cfRule type="cellIs" dxfId="672" priority="678" operator="between">
      <formula>1</formula>
      <formula>2</formula>
    </cfRule>
  </conditionalFormatting>
  <conditionalFormatting sqref="F751">
    <cfRule type="containsText" dxfId="671" priority="667" operator="containsText" text="BAJO">
      <formula>NOT(ISERROR(SEARCH(("BAJO"),(F751))))</formula>
    </cfRule>
  </conditionalFormatting>
  <conditionalFormatting sqref="F751">
    <cfRule type="containsText" dxfId="670" priority="668" operator="containsText" text="MEDIO">
      <formula>NOT(ISERROR(SEARCH(("MEDIO"),(F751))))</formula>
    </cfRule>
  </conditionalFormatting>
  <conditionalFormatting sqref="F751">
    <cfRule type="containsText" dxfId="669" priority="669" operator="containsText" text="ALTO">
      <formula>NOT(ISERROR(SEARCH(("ALTO"),(F751))))</formula>
    </cfRule>
  </conditionalFormatting>
  <conditionalFormatting sqref="F751">
    <cfRule type="cellIs" dxfId="668" priority="670" operator="between">
      <formula>5</formula>
      <formula>9</formula>
    </cfRule>
  </conditionalFormatting>
  <conditionalFormatting sqref="F751">
    <cfRule type="cellIs" dxfId="667" priority="671" operator="between">
      <formula>3</formula>
      <formula>4</formula>
    </cfRule>
  </conditionalFormatting>
  <conditionalFormatting sqref="F751">
    <cfRule type="cellIs" dxfId="666" priority="672" operator="between">
      <formula>1</formula>
      <formula>2</formula>
    </cfRule>
  </conditionalFormatting>
  <conditionalFormatting sqref="F757:F759 F762:F763">
    <cfRule type="containsText" dxfId="665" priority="661" operator="containsText" text="BAJO">
      <formula>NOT(ISERROR(SEARCH(("BAJO"),(F757))))</formula>
    </cfRule>
  </conditionalFormatting>
  <conditionalFormatting sqref="F757:F759 F762:F763">
    <cfRule type="containsText" dxfId="664" priority="662" operator="containsText" text="MEDIO">
      <formula>NOT(ISERROR(SEARCH(("MEDIO"),(F757))))</formula>
    </cfRule>
  </conditionalFormatting>
  <conditionalFormatting sqref="F757:F759 F762:F763">
    <cfRule type="containsText" dxfId="663" priority="663" operator="containsText" text="ALTO">
      <formula>NOT(ISERROR(SEARCH(("ALTO"),(F757))))</formula>
    </cfRule>
  </conditionalFormatting>
  <conditionalFormatting sqref="F757:F759 F762:F763">
    <cfRule type="cellIs" dxfId="662" priority="664" operator="between">
      <formula>5</formula>
      <formula>9</formula>
    </cfRule>
  </conditionalFormatting>
  <conditionalFormatting sqref="F757:F759 F762:F763">
    <cfRule type="cellIs" dxfId="661" priority="665" operator="between">
      <formula>3</formula>
      <formula>4</formula>
    </cfRule>
  </conditionalFormatting>
  <conditionalFormatting sqref="F757:F759 F762:F763">
    <cfRule type="cellIs" dxfId="660" priority="666" operator="between">
      <formula>1</formula>
      <formula>2</formula>
    </cfRule>
  </conditionalFormatting>
  <conditionalFormatting sqref="F761">
    <cfRule type="containsText" dxfId="659" priority="655" operator="containsText" text="BAJO">
      <formula>NOT(ISERROR(SEARCH(("BAJO"),(F761))))</formula>
    </cfRule>
  </conditionalFormatting>
  <conditionalFormatting sqref="F761">
    <cfRule type="containsText" dxfId="658" priority="656" operator="containsText" text="MEDIO">
      <formula>NOT(ISERROR(SEARCH(("MEDIO"),(F761))))</formula>
    </cfRule>
  </conditionalFormatting>
  <conditionalFormatting sqref="F761">
    <cfRule type="containsText" dxfId="657" priority="657" operator="containsText" text="ALTO">
      <formula>NOT(ISERROR(SEARCH(("ALTO"),(F761))))</formula>
    </cfRule>
  </conditionalFormatting>
  <conditionalFormatting sqref="F761">
    <cfRule type="cellIs" dxfId="656" priority="658" operator="between">
      <formula>5</formula>
      <formula>9</formula>
    </cfRule>
  </conditionalFormatting>
  <conditionalFormatting sqref="F761">
    <cfRule type="cellIs" dxfId="655" priority="659" operator="between">
      <formula>3</formula>
      <formula>4</formula>
    </cfRule>
  </conditionalFormatting>
  <conditionalFormatting sqref="F761">
    <cfRule type="cellIs" dxfId="654" priority="660" operator="between">
      <formula>1</formula>
      <formula>2</formula>
    </cfRule>
  </conditionalFormatting>
  <conditionalFormatting sqref="F760">
    <cfRule type="containsText" dxfId="653" priority="649" operator="containsText" text="BAJO">
      <formula>NOT(ISERROR(SEARCH(("BAJO"),(F760))))</formula>
    </cfRule>
  </conditionalFormatting>
  <conditionalFormatting sqref="F760">
    <cfRule type="containsText" dxfId="652" priority="650" operator="containsText" text="MEDIO">
      <formula>NOT(ISERROR(SEARCH(("MEDIO"),(F760))))</formula>
    </cfRule>
  </conditionalFormatting>
  <conditionalFormatting sqref="F760">
    <cfRule type="containsText" dxfId="651" priority="651" operator="containsText" text="ALTO">
      <formula>NOT(ISERROR(SEARCH(("ALTO"),(F760))))</formula>
    </cfRule>
  </conditionalFormatting>
  <conditionalFormatting sqref="F760">
    <cfRule type="cellIs" dxfId="650" priority="652" operator="between">
      <formula>5</formula>
      <formula>9</formula>
    </cfRule>
  </conditionalFormatting>
  <conditionalFormatting sqref="F760">
    <cfRule type="cellIs" dxfId="649" priority="653" operator="between">
      <formula>3</formula>
      <formula>4</formula>
    </cfRule>
  </conditionalFormatting>
  <conditionalFormatting sqref="F760">
    <cfRule type="cellIs" dxfId="648" priority="654" operator="between">
      <formula>1</formula>
      <formula>2</formula>
    </cfRule>
  </conditionalFormatting>
  <conditionalFormatting sqref="F766:F768 F771:F772">
    <cfRule type="containsText" dxfId="647" priority="643" operator="containsText" text="BAJO">
      <formula>NOT(ISERROR(SEARCH(("BAJO"),(F766))))</formula>
    </cfRule>
  </conditionalFormatting>
  <conditionalFormatting sqref="F766:F768 F771:F772">
    <cfRule type="containsText" dxfId="646" priority="644" operator="containsText" text="MEDIO">
      <formula>NOT(ISERROR(SEARCH(("MEDIO"),(F766))))</formula>
    </cfRule>
  </conditionalFormatting>
  <conditionalFormatting sqref="F766:F768 F771:F772">
    <cfRule type="containsText" dxfId="645" priority="645" operator="containsText" text="ALTO">
      <formula>NOT(ISERROR(SEARCH(("ALTO"),(F766))))</formula>
    </cfRule>
  </conditionalFormatting>
  <conditionalFormatting sqref="F766:F768 F771:F772">
    <cfRule type="cellIs" dxfId="644" priority="646" operator="between">
      <formula>5</formula>
      <formula>9</formula>
    </cfRule>
  </conditionalFormatting>
  <conditionalFormatting sqref="F766:F768 F771:F772">
    <cfRule type="cellIs" dxfId="643" priority="647" operator="between">
      <formula>3</formula>
      <formula>4</formula>
    </cfRule>
  </conditionalFormatting>
  <conditionalFormatting sqref="F766:F768 F771:F772">
    <cfRule type="cellIs" dxfId="642" priority="648" operator="between">
      <formula>1</formula>
      <formula>2</formula>
    </cfRule>
  </conditionalFormatting>
  <conditionalFormatting sqref="F770">
    <cfRule type="containsText" dxfId="641" priority="637" operator="containsText" text="BAJO">
      <formula>NOT(ISERROR(SEARCH(("BAJO"),(F770))))</formula>
    </cfRule>
  </conditionalFormatting>
  <conditionalFormatting sqref="F770">
    <cfRule type="containsText" dxfId="640" priority="638" operator="containsText" text="MEDIO">
      <formula>NOT(ISERROR(SEARCH(("MEDIO"),(F770))))</formula>
    </cfRule>
  </conditionalFormatting>
  <conditionalFormatting sqref="F770">
    <cfRule type="containsText" dxfId="639" priority="639" operator="containsText" text="ALTO">
      <formula>NOT(ISERROR(SEARCH(("ALTO"),(F770))))</formula>
    </cfRule>
  </conditionalFormatting>
  <conditionalFormatting sqref="F770">
    <cfRule type="cellIs" dxfId="638" priority="640" operator="between">
      <formula>5</formula>
      <formula>9</formula>
    </cfRule>
  </conditionalFormatting>
  <conditionalFormatting sqref="F770">
    <cfRule type="cellIs" dxfId="637" priority="641" operator="between">
      <formula>3</formula>
      <formula>4</formula>
    </cfRule>
  </conditionalFormatting>
  <conditionalFormatting sqref="F770">
    <cfRule type="cellIs" dxfId="636" priority="642" operator="between">
      <formula>1</formula>
      <formula>2</formula>
    </cfRule>
  </conditionalFormatting>
  <conditionalFormatting sqref="F769">
    <cfRule type="containsText" dxfId="635" priority="631" operator="containsText" text="BAJO">
      <formula>NOT(ISERROR(SEARCH(("BAJO"),(F769))))</formula>
    </cfRule>
  </conditionalFormatting>
  <conditionalFormatting sqref="F769">
    <cfRule type="containsText" dxfId="634" priority="632" operator="containsText" text="MEDIO">
      <formula>NOT(ISERROR(SEARCH(("MEDIO"),(F769))))</formula>
    </cfRule>
  </conditionalFormatting>
  <conditionalFormatting sqref="F769">
    <cfRule type="containsText" dxfId="633" priority="633" operator="containsText" text="ALTO">
      <formula>NOT(ISERROR(SEARCH(("ALTO"),(F769))))</formula>
    </cfRule>
  </conditionalFormatting>
  <conditionalFormatting sqref="F769">
    <cfRule type="cellIs" dxfId="632" priority="634" operator="between">
      <formula>5</formula>
      <formula>9</formula>
    </cfRule>
  </conditionalFormatting>
  <conditionalFormatting sqref="F769">
    <cfRule type="cellIs" dxfId="631" priority="635" operator="between">
      <formula>3</formula>
      <formula>4</formula>
    </cfRule>
  </conditionalFormatting>
  <conditionalFormatting sqref="F769">
    <cfRule type="cellIs" dxfId="630" priority="636" operator="between">
      <formula>1</formula>
      <formula>2</formula>
    </cfRule>
  </conditionalFormatting>
  <conditionalFormatting sqref="F775:F777 F780:F781">
    <cfRule type="containsText" dxfId="629" priority="625" operator="containsText" text="BAJO">
      <formula>NOT(ISERROR(SEARCH(("BAJO"),(F775))))</formula>
    </cfRule>
  </conditionalFormatting>
  <conditionalFormatting sqref="F775:F777 F780:F781">
    <cfRule type="containsText" dxfId="628" priority="626" operator="containsText" text="MEDIO">
      <formula>NOT(ISERROR(SEARCH(("MEDIO"),(F775))))</formula>
    </cfRule>
  </conditionalFormatting>
  <conditionalFormatting sqref="F775:F777 F780:F781">
    <cfRule type="containsText" dxfId="627" priority="627" operator="containsText" text="ALTO">
      <formula>NOT(ISERROR(SEARCH(("ALTO"),(F775))))</formula>
    </cfRule>
  </conditionalFormatting>
  <conditionalFormatting sqref="F775:F777 F780:F781">
    <cfRule type="cellIs" dxfId="626" priority="628" operator="between">
      <formula>5</formula>
      <formula>9</formula>
    </cfRule>
  </conditionalFormatting>
  <conditionalFormatting sqref="F775:F777 F780:F781">
    <cfRule type="cellIs" dxfId="625" priority="629" operator="between">
      <formula>3</formula>
      <formula>4</formula>
    </cfRule>
  </conditionalFormatting>
  <conditionalFormatting sqref="F775:F777 F780:F781">
    <cfRule type="cellIs" dxfId="624" priority="630" operator="between">
      <formula>1</formula>
      <formula>2</formula>
    </cfRule>
  </conditionalFormatting>
  <conditionalFormatting sqref="F779">
    <cfRule type="containsText" dxfId="623" priority="619" operator="containsText" text="BAJO">
      <formula>NOT(ISERROR(SEARCH(("BAJO"),(F779))))</formula>
    </cfRule>
  </conditionalFormatting>
  <conditionalFormatting sqref="F779">
    <cfRule type="containsText" dxfId="622" priority="620" operator="containsText" text="MEDIO">
      <formula>NOT(ISERROR(SEARCH(("MEDIO"),(F779))))</formula>
    </cfRule>
  </conditionalFormatting>
  <conditionalFormatting sqref="F779">
    <cfRule type="containsText" dxfId="621" priority="621" operator="containsText" text="ALTO">
      <formula>NOT(ISERROR(SEARCH(("ALTO"),(F779))))</formula>
    </cfRule>
  </conditionalFormatting>
  <conditionalFormatting sqref="F779">
    <cfRule type="cellIs" dxfId="620" priority="622" operator="between">
      <formula>5</formula>
      <formula>9</formula>
    </cfRule>
  </conditionalFormatting>
  <conditionalFormatting sqref="F779">
    <cfRule type="cellIs" dxfId="619" priority="623" operator="between">
      <formula>3</formula>
      <formula>4</formula>
    </cfRule>
  </conditionalFormatting>
  <conditionalFormatting sqref="F779">
    <cfRule type="cellIs" dxfId="618" priority="624" operator="between">
      <formula>1</formula>
      <formula>2</formula>
    </cfRule>
  </conditionalFormatting>
  <conditionalFormatting sqref="F778">
    <cfRule type="containsText" dxfId="617" priority="613" operator="containsText" text="BAJO">
      <formula>NOT(ISERROR(SEARCH(("BAJO"),(F778))))</formula>
    </cfRule>
  </conditionalFormatting>
  <conditionalFormatting sqref="F778">
    <cfRule type="containsText" dxfId="616" priority="614" operator="containsText" text="MEDIO">
      <formula>NOT(ISERROR(SEARCH(("MEDIO"),(F778))))</formula>
    </cfRule>
  </conditionalFormatting>
  <conditionalFormatting sqref="F778">
    <cfRule type="containsText" dxfId="615" priority="615" operator="containsText" text="ALTO">
      <formula>NOT(ISERROR(SEARCH(("ALTO"),(F778))))</formula>
    </cfRule>
  </conditionalFormatting>
  <conditionalFormatting sqref="F778">
    <cfRule type="cellIs" dxfId="614" priority="616" operator="between">
      <formula>5</formula>
      <formula>9</formula>
    </cfRule>
  </conditionalFormatting>
  <conditionalFormatting sqref="F778">
    <cfRule type="cellIs" dxfId="613" priority="617" operator="between">
      <formula>3</formula>
      <formula>4</formula>
    </cfRule>
  </conditionalFormatting>
  <conditionalFormatting sqref="F778">
    <cfRule type="cellIs" dxfId="612" priority="618" operator="between">
      <formula>1</formula>
      <formula>2</formula>
    </cfRule>
  </conditionalFormatting>
  <conditionalFormatting sqref="F784:F786 F789:F790">
    <cfRule type="containsText" dxfId="611" priority="607" operator="containsText" text="BAJO">
      <formula>NOT(ISERROR(SEARCH(("BAJO"),(F784))))</formula>
    </cfRule>
  </conditionalFormatting>
  <conditionalFormatting sqref="F784:F786 F789:F790">
    <cfRule type="containsText" dxfId="610" priority="608" operator="containsText" text="MEDIO">
      <formula>NOT(ISERROR(SEARCH(("MEDIO"),(F784))))</formula>
    </cfRule>
  </conditionalFormatting>
  <conditionalFormatting sqref="F784:F786 F789:F790">
    <cfRule type="containsText" dxfId="609" priority="609" operator="containsText" text="ALTO">
      <formula>NOT(ISERROR(SEARCH(("ALTO"),(F784))))</formula>
    </cfRule>
  </conditionalFormatting>
  <conditionalFormatting sqref="F784:F786 F789:F790">
    <cfRule type="cellIs" dxfId="608" priority="610" operator="between">
      <formula>5</formula>
      <formula>9</formula>
    </cfRule>
  </conditionalFormatting>
  <conditionalFormatting sqref="F784:F786 F789:F790">
    <cfRule type="cellIs" dxfId="607" priority="611" operator="between">
      <formula>3</formula>
      <formula>4</formula>
    </cfRule>
  </conditionalFormatting>
  <conditionalFormatting sqref="F784:F786 F789:F790">
    <cfRule type="cellIs" dxfId="606" priority="612" operator="between">
      <formula>1</formula>
      <formula>2</formula>
    </cfRule>
  </conditionalFormatting>
  <conditionalFormatting sqref="F788">
    <cfRule type="containsText" dxfId="605" priority="601" operator="containsText" text="BAJO">
      <formula>NOT(ISERROR(SEARCH(("BAJO"),(F788))))</formula>
    </cfRule>
  </conditionalFormatting>
  <conditionalFormatting sqref="F788">
    <cfRule type="containsText" dxfId="604" priority="602" operator="containsText" text="MEDIO">
      <formula>NOT(ISERROR(SEARCH(("MEDIO"),(F788))))</formula>
    </cfRule>
  </conditionalFormatting>
  <conditionalFormatting sqref="F788">
    <cfRule type="containsText" dxfId="603" priority="603" operator="containsText" text="ALTO">
      <formula>NOT(ISERROR(SEARCH(("ALTO"),(F788))))</formula>
    </cfRule>
  </conditionalFormatting>
  <conditionalFormatting sqref="F788">
    <cfRule type="cellIs" dxfId="602" priority="604" operator="between">
      <formula>5</formula>
      <formula>9</formula>
    </cfRule>
  </conditionalFormatting>
  <conditionalFormatting sqref="F788">
    <cfRule type="cellIs" dxfId="601" priority="605" operator="between">
      <formula>3</formula>
      <formula>4</formula>
    </cfRule>
  </conditionalFormatting>
  <conditionalFormatting sqref="F788">
    <cfRule type="cellIs" dxfId="600" priority="606" operator="between">
      <formula>1</formula>
      <formula>2</formula>
    </cfRule>
  </conditionalFormatting>
  <conditionalFormatting sqref="F787">
    <cfRule type="containsText" dxfId="599" priority="595" operator="containsText" text="BAJO">
      <formula>NOT(ISERROR(SEARCH(("BAJO"),(F787))))</formula>
    </cfRule>
  </conditionalFormatting>
  <conditionalFormatting sqref="F787">
    <cfRule type="containsText" dxfId="598" priority="596" operator="containsText" text="MEDIO">
      <formula>NOT(ISERROR(SEARCH(("MEDIO"),(F787))))</formula>
    </cfRule>
  </conditionalFormatting>
  <conditionalFormatting sqref="F787">
    <cfRule type="containsText" dxfId="597" priority="597" operator="containsText" text="ALTO">
      <formula>NOT(ISERROR(SEARCH(("ALTO"),(F787))))</formula>
    </cfRule>
  </conditionalFormatting>
  <conditionalFormatting sqref="F787">
    <cfRule type="cellIs" dxfId="596" priority="598" operator="between">
      <formula>5</formula>
      <formula>9</formula>
    </cfRule>
  </conditionalFormatting>
  <conditionalFormatting sqref="F787">
    <cfRule type="cellIs" dxfId="595" priority="599" operator="between">
      <formula>3</formula>
      <formula>4</formula>
    </cfRule>
  </conditionalFormatting>
  <conditionalFormatting sqref="F787">
    <cfRule type="cellIs" dxfId="594" priority="600" operator="between">
      <formula>1</formula>
      <formula>2</formula>
    </cfRule>
  </conditionalFormatting>
  <conditionalFormatting sqref="F793:F795 F798:F799">
    <cfRule type="containsText" dxfId="593" priority="589" operator="containsText" text="BAJO">
      <formula>NOT(ISERROR(SEARCH(("BAJO"),(F793))))</formula>
    </cfRule>
  </conditionalFormatting>
  <conditionalFormatting sqref="F793:F795 F798:F799">
    <cfRule type="containsText" dxfId="592" priority="590" operator="containsText" text="MEDIO">
      <formula>NOT(ISERROR(SEARCH(("MEDIO"),(F793))))</formula>
    </cfRule>
  </conditionalFormatting>
  <conditionalFormatting sqref="F793:F795 F798:F799">
    <cfRule type="containsText" dxfId="591" priority="591" operator="containsText" text="ALTO">
      <formula>NOT(ISERROR(SEARCH(("ALTO"),(F793))))</formula>
    </cfRule>
  </conditionalFormatting>
  <conditionalFormatting sqref="F793:F795 F798:F799">
    <cfRule type="cellIs" dxfId="590" priority="592" operator="between">
      <formula>5</formula>
      <formula>9</formula>
    </cfRule>
  </conditionalFormatting>
  <conditionalFormatting sqref="F793:F795 F798:F799">
    <cfRule type="cellIs" dxfId="589" priority="593" operator="between">
      <formula>3</formula>
      <formula>4</formula>
    </cfRule>
  </conditionalFormatting>
  <conditionalFormatting sqref="F793:F795 F798:F799">
    <cfRule type="cellIs" dxfId="588" priority="594" operator="between">
      <formula>1</formula>
      <formula>2</formula>
    </cfRule>
  </conditionalFormatting>
  <conditionalFormatting sqref="F797">
    <cfRule type="containsText" dxfId="587" priority="583" operator="containsText" text="BAJO">
      <formula>NOT(ISERROR(SEARCH(("BAJO"),(F797))))</formula>
    </cfRule>
  </conditionalFormatting>
  <conditionalFormatting sqref="F797">
    <cfRule type="containsText" dxfId="586" priority="584" operator="containsText" text="MEDIO">
      <formula>NOT(ISERROR(SEARCH(("MEDIO"),(F797))))</formula>
    </cfRule>
  </conditionalFormatting>
  <conditionalFormatting sqref="F797">
    <cfRule type="containsText" dxfId="585" priority="585" operator="containsText" text="ALTO">
      <formula>NOT(ISERROR(SEARCH(("ALTO"),(F797))))</formula>
    </cfRule>
  </conditionalFormatting>
  <conditionalFormatting sqref="F797">
    <cfRule type="cellIs" dxfId="584" priority="586" operator="between">
      <formula>5</formula>
      <formula>9</formula>
    </cfRule>
  </conditionalFormatting>
  <conditionalFormatting sqref="F797">
    <cfRule type="cellIs" dxfId="583" priority="587" operator="between">
      <formula>3</formula>
      <formula>4</formula>
    </cfRule>
  </conditionalFormatting>
  <conditionalFormatting sqref="F797">
    <cfRule type="cellIs" dxfId="582" priority="588" operator="between">
      <formula>1</formula>
      <formula>2</formula>
    </cfRule>
  </conditionalFormatting>
  <conditionalFormatting sqref="F796">
    <cfRule type="containsText" dxfId="581" priority="577" operator="containsText" text="BAJO">
      <formula>NOT(ISERROR(SEARCH(("BAJO"),(F796))))</formula>
    </cfRule>
  </conditionalFormatting>
  <conditionalFormatting sqref="F796">
    <cfRule type="containsText" dxfId="580" priority="578" operator="containsText" text="MEDIO">
      <formula>NOT(ISERROR(SEARCH(("MEDIO"),(F796))))</formula>
    </cfRule>
  </conditionalFormatting>
  <conditionalFormatting sqref="F796">
    <cfRule type="containsText" dxfId="579" priority="579" operator="containsText" text="ALTO">
      <formula>NOT(ISERROR(SEARCH(("ALTO"),(F796))))</formula>
    </cfRule>
  </conditionalFormatting>
  <conditionalFormatting sqref="F796">
    <cfRule type="cellIs" dxfId="578" priority="580" operator="between">
      <formula>5</formula>
      <formula>9</formula>
    </cfRule>
  </conditionalFormatting>
  <conditionalFormatting sqref="F796">
    <cfRule type="cellIs" dxfId="577" priority="581" operator="between">
      <formula>3</formula>
      <formula>4</formula>
    </cfRule>
  </conditionalFormatting>
  <conditionalFormatting sqref="F796">
    <cfRule type="cellIs" dxfId="576" priority="582" operator="between">
      <formula>1</formula>
      <formula>2</formula>
    </cfRule>
  </conditionalFormatting>
  <conditionalFormatting sqref="F802:F804 F807:F808">
    <cfRule type="containsText" dxfId="575" priority="571" operator="containsText" text="BAJO">
      <formula>NOT(ISERROR(SEARCH(("BAJO"),(F802))))</formula>
    </cfRule>
  </conditionalFormatting>
  <conditionalFormatting sqref="F802:F804 F807:F808">
    <cfRule type="containsText" dxfId="574" priority="572" operator="containsText" text="MEDIO">
      <formula>NOT(ISERROR(SEARCH(("MEDIO"),(F802))))</formula>
    </cfRule>
  </conditionalFormatting>
  <conditionalFormatting sqref="F802:F804 F807:F808">
    <cfRule type="containsText" dxfId="573" priority="573" operator="containsText" text="ALTO">
      <formula>NOT(ISERROR(SEARCH(("ALTO"),(F802))))</formula>
    </cfRule>
  </conditionalFormatting>
  <conditionalFormatting sqref="F802:F804 F807:F808">
    <cfRule type="cellIs" dxfId="572" priority="574" operator="between">
      <formula>5</formula>
      <formula>9</formula>
    </cfRule>
  </conditionalFormatting>
  <conditionalFormatting sqref="F802:F804 F807:F808">
    <cfRule type="cellIs" dxfId="571" priority="575" operator="between">
      <formula>3</formula>
      <formula>4</formula>
    </cfRule>
  </conditionalFormatting>
  <conditionalFormatting sqref="F802:F804 F807:F808">
    <cfRule type="cellIs" dxfId="570" priority="576" operator="between">
      <formula>1</formula>
      <formula>2</formula>
    </cfRule>
  </conditionalFormatting>
  <conditionalFormatting sqref="F806">
    <cfRule type="containsText" dxfId="569" priority="565" operator="containsText" text="BAJO">
      <formula>NOT(ISERROR(SEARCH(("BAJO"),(F806))))</formula>
    </cfRule>
  </conditionalFormatting>
  <conditionalFormatting sqref="F806">
    <cfRule type="containsText" dxfId="568" priority="566" operator="containsText" text="MEDIO">
      <formula>NOT(ISERROR(SEARCH(("MEDIO"),(F806))))</formula>
    </cfRule>
  </conditionalFormatting>
  <conditionalFormatting sqref="F806">
    <cfRule type="containsText" dxfId="567" priority="567" operator="containsText" text="ALTO">
      <formula>NOT(ISERROR(SEARCH(("ALTO"),(F806))))</formula>
    </cfRule>
  </conditionalFormatting>
  <conditionalFormatting sqref="F806">
    <cfRule type="cellIs" dxfId="566" priority="568" operator="between">
      <formula>5</formula>
      <formula>9</formula>
    </cfRule>
  </conditionalFormatting>
  <conditionalFormatting sqref="F806">
    <cfRule type="cellIs" dxfId="565" priority="569" operator="between">
      <formula>3</formula>
      <formula>4</formula>
    </cfRule>
  </conditionalFormatting>
  <conditionalFormatting sqref="F806">
    <cfRule type="cellIs" dxfId="564" priority="570" operator="between">
      <formula>1</formula>
      <formula>2</formula>
    </cfRule>
  </conditionalFormatting>
  <conditionalFormatting sqref="F805">
    <cfRule type="containsText" dxfId="563" priority="559" operator="containsText" text="BAJO">
      <formula>NOT(ISERROR(SEARCH(("BAJO"),(F805))))</formula>
    </cfRule>
  </conditionalFormatting>
  <conditionalFormatting sqref="F805">
    <cfRule type="containsText" dxfId="562" priority="560" operator="containsText" text="MEDIO">
      <formula>NOT(ISERROR(SEARCH(("MEDIO"),(F805))))</formula>
    </cfRule>
  </conditionalFormatting>
  <conditionalFormatting sqref="F805">
    <cfRule type="containsText" dxfId="561" priority="561" operator="containsText" text="ALTO">
      <formula>NOT(ISERROR(SEARCH(("ALTO"),(F805))))</formula>
    </cfRule>
  </conditionalFormatting>
  <conditionalFormatting sqref="F805">
    <cfRule type="cellIs" dxfId="560" priority="562" operator="between">
      <formula>5</formula>
      <formula>9</formula>
    </cfRule>
  </conditionalFormatting>
  <conditionalFormatting sqref="F805">
    <cfRule type="cellIs" dxfId="559" priority="563" operator="between">
      <formula>3</formula>
      <formula>4</formula>
    </cfRule>
  </conditionalFormatting>
  <conditionalFormatting sqref="F805">
    <cfRule type="cellIs" dxfId="558" priority="564" operator="between">
      <formula>1</formula>
      <formula>2</formula>
    </cfRule>
  </conditionalFormatting>
  <conditionalFormatting sqref="F811:F813 F816:F817">
    <cfRule type="containsText" dxfId="557" priority="553" operator="containsText" text="BAJO">
      <formula>NOT(ISERROR(SEARCH(("BAJO"),(F811))))</formula>
    </cfRule>
  </conditionalFormatting>
  <conditionalFormatting sqref="F811:F813 F816:F817">
    <cfRule type="containsText" dxfId="556" priority="554" operator="containsText" text="MEDIO">
      <formula>NOT(ISERROR(SEARCH(("MEDIO"),(F811))))</formula>
    </cfRule>
  </conditionalFormatting>
  <conditionalFormatting sqref="F811:F813 F816:F817">
    <cfRule type="containsText" dxfId="555" priority="555" operator="containsText" text="ALTO">
      <formula>NOT(ISERROR(SEARCH(("ALTO"),(F811))))</formula>
    </cfRule>
  </conditionalFormatting>
  <conditionalFormatting sqref="F811:F813 F816:F817">
    <cfRule type="cellIs" dxfId="554" priority="556" operator="between">
      <formula>5</formula>
      <formula>9</formula>
    </cfRule>
  </conditionalFormatting>
  <conditionalFormatting sqref="F811:F813 F816:F817">
    <cfRule type="cellIs" dxfId="553" priority="557" operator="between">
      <formula>3</formula>
      <formula>4</formula>
    </cfRule>
  </conditionalFormatting>
  <conditionalFormatting sqref="F811:F813 F816:F817">
    <cfRule type="cellIs" dxfId="552" priority="558" operator="between">
      <formula>1</formula>
      <formula>2</formula>
    </cfRule>
  </conditionalFormatting>
  <conditionalFormatting sqref="F815">
    <cfRule type="containsText" dxfId="551" priority="547" operator="containsText" text="BAJO">
      <formula>NOT(ISERROR(SEARCH(("BAJO"),(F815))))</formula>
    </cfRule>
  </conditionalFormatting>
  <conditionalFormatting sqref="F815">
    <cfRule type="containsText" dxfId="550" priority="548" operator="containsText" text="MEDIO">
      <formula>NOT(ISERROR(SEARCH(("MEDIO"),(F815))))</formula>
    </cfRule>
  </conditionalFormatting>
  <conditionalFormatting sqref="F815">
    <cfRule type="containsText" dxfId="549" priority="549" operator="containsText" text="ALTO">
      <formula>NOT(ISERROR(SEARCH(("ALTO"),(F815))))</formula>
    </cfRule>
  </conditionalFormatting>
  <conditionalFormatting sqref="F815">
    <cfRule type="cellIs" dxfId="548" priority="550" operator="between">
      <formula>5</formula>
      <formula>9</formula>
    </cfRule>
  </conditionalFormatting>
  <conditionalFormatting sqref="F815">
    <cfRule type="cellIs" dxfId="547" priority="551" operator="between">
      <formula>3</formula>
      <formula>4</formula>
    </cfRule>
  </conditionalFormatting>
  <conditionalFormatting sqref="F815">
    <cfRule type="cellIs" dxfId="546" priority="552" operator="between">
      <formula>1</formula>
      <formula>2</formula>
    </cfRule>
  </conditionalFormatting>
  <conditionalFormatting sqref="F814">
    <cfRule type="containsText" dxfId="545" priority="541" operator="containsText" text="BAJO">
      <formula>NOT(ISERROR(SEARCH(("BAJO"),(F814))))</formula>
    </cfRule>
  </conditionalFormatting>
  <conditionalFormatting sqref="F814">
    <cfRule type="containsText" dxfId="544" priority="542" operator="containsText" text="MEDIO">
      <formula>NOT(ISERROR(SEARCH(("MEDIO"),(F814))))</formula>
    </cfRule>
  </conditionalFormatting>
  <conditionalFormatting sqref="F814">
    <cfRule type="containsText" dxfId="543" priority="543" operator="containsText" text="ALTO">
      <formula>NOT(ISERROR(SEARCH(("ALTO"),(F814))))</formula>
    </cfRule>
  </conditionalFormatting>
  <conditionalFormatting sqref="F814">
    <cfRule type="cellIs" dxfId="542" priority="544" operator="between">
      <formula>5</formula>
      <formula>9</formula>
    </cfRule>
  </conditionalFormatting>
  <conditionalFormatting sqref="F814">
    <cfRule type="cellIs" dxfId="541" priority="545" operator="between">
      <formula>3</formula>
      <formula>4</formula>
    </cfRule>
  </conditionalFormatting>
  <conditionalFormatting sqref="F814">
    <cfRule type="cellIs" dxfId="540" priority="546" operator="between">
      <formula>1</formula>
      <formula>2</formula>
    </cfRule>
  </conditionalFormatting>
  <conditionalFormatting sqref="F820:F822 F825:F826">
    <cfRule type="containsText" dxfId="539" priority="535" operator="containsText" text="BAJO">
      <formula>NOT(ISERROR(SEARCH(("BAJO"),(F820))))</formula>
    </cfRule>
  </conditionalFormatting>
  <conditionalFormatting sqref="F820:F822 F825:F826">
    <cfRule type="containsText" dxfId="538" priority="536" operator="containsText" text="MEDIO">
      <formula>NOT(ISERROR(SEARCH(("MEDIO"),(F820))))</formula>
    </cfRule>
  </conditionalFormatting>
  <conditionalFormatting sqref="F820:F822 F825:F826">
    <cfRule type="containsText" dxfId="537" priority="537" operator="containsText" text="ALTO">
      <formula>NOT(ISERROR(SEARCH(("ALTO"),(F820))))</formula>
    </cfRule>
  </conditionalFormatting>
  <conditionalFormatting sqref="F820:F822 F825:F826">
    <cfRule type="cellIs" dxfId="536" priority="538" operator="between">
      <formula>5</formula>
      <formula>9</formula>
    </cfRule>
  </conditionalFormatting>
  <conditionalFormatting sqref="F820:F822 F825:F826">
    <cfRule type="cellIs" dxfId="535" priority="539" operator="between">
      <formula>3</formula>
      <formula>4</formula>
    </cfRule>
  </conditionalFormatting>
  <conditionalFormatting sqref="F820:F822 F825:F826">
    <cfRule type="cellIs" dxfId="534" priority="540" operator="between">
      <formula>1</formula>
      <formula>2</formula>
    </cfRule>
  </conditionalFormatting>
  <conditionalFormatting sqref="F824">
    <cfRule type="containsText" dxfId="533" priority="529" operator="containsText" text="BAJO">
      <formula>NOT(ISERROR(SEARCH(("BAJO"),(F824))))</formula>
    </cfRule>
  </conditionalFormatting>
  <conditionalFormatting sqref="F824">
    <cfRule type="containsText" dxfId="532" priority="530" operator="containsText" text="MEDIO">
      <formula>NOT(ISERROR(SEARCH(("MEDIO"),(F824))))</formula>
    </cfRule>
  </conditionalFormatting>
  <conditionalFormatting sqref="F824">
    <cfRule type="containsText" dxfId="531" priority="531" operator="containsText" text="ALTO">
      <formula>NOT(ISERROR(SEARCH(("ALTO"),(F824))))</formula>
    </cfRule>
  </conditionalFormatting>
  <conditionalFormatting sqref="F824">
    <cfRule type="cellIs" dxfId="530" priority="532" operator="between">
      <formula>5</formula>
      <formula>9</formula>
    </cfRule>
  </conditionalFormatting>
  <conditionalFormatting sqref="F824">
    <cfRule type="cellIs" dxfId="529" priority="533" operator="between">
      <formula>3</formula>
      <formula>4</formula>
    </cfRule>
  </conditionalFormatting>
  <conditionalFormatting sqref="F824">
    <cfRule type="cellIs" dxfId="528" priority="534" operator="between">
      <formula>1</formula>
      <formula>2</formula>
    </cfRule>
  </conditionalFormatting>
  <conditionalFormatting sqref="F823">
    <cfRule type="containsText" dxfId="527" priority="523" operator="containsText" text="BAJO">
      <formula>NOT(ISERROR(SEARCH(("BAJO"),(F823))))</formula>
    </cfRule>
  </conditionalFormatting>
  <conditionalFormatting sqref="F823">
    <cfRule type="containsText" dxfId="526" priority="524" operator="containsText" text="MEDIO">
      <formula>NOT(ISERROR(SEARCH(("MEDIO"),(F823))))</formula>
    </cfRule>
  </conditionalFormatting>
  <conditionalFormatting sqref="F823">
    <cfRule type="containsText" dxfId="525" priority="525" operator="containsText" text="ALTO">
      <formula>NOT(ISERROR(SEARCH(("ALTO"),(F823))))</formula>
    </cfRule>
  </conditionalFormatting>
  <conditionalFormatting sqref="F823">
    <cfRule type="cellIs" dxfId="524" priority="526" operator="between">
      <formula>5</formula>
      <formula>9</formula>
    </cfRule>
  </conditionalFormatting>
  <conditionalFormatting sqref="F823">
    <cfRule type="cellIs" dxfId="523" priority="527" operator="between">
      <formula>3</formula>
      <formula>4</formula>
    </cfRule>
  </conditionalFormatting>
  <conditionalFormatting sqref="F823">
    <cfRule type="cellIs" dxfId="522" priority="528" operator="between">
      <formula>1</formula>
      <formula>2</formula>
    </cfRule>
  </conditionalFormatting>
  <conditionalFormatting sqref="F829:F831 F834:F835">
    <cfRule type="containsText" dxfId="521" priority="517" operator="containsText" text="BAJO">
      <formula>NOT(ISERROR(SEARCH(("BAJO"),(F829))))</formula>
    </cfRule>
  </conditionalFormatting>
  <conditionalFormatting sqref="F829:F831 F834:F835">
    <cfRule type="containsText" dxfId="520" priority="518" operator="containsText" text="MEDIO">
      <formula>NOT(ISERROR(SEARCH(("MEDIO"),(F829))))</formula>
    </cfRule>
  </conditionalFormatting>
  <conditionalFormatting sqref="F829:F831 F834:F835">
    <cfRule type="containsText" dxfId="519" priority="519" operator="containsText" text="ALTO">
      <formula>NOT(ISERROR(SEARCH(("ALTO"),(F829))))</formula>
    </cfRule>
  </conditionalFormatting>
  <conditionalFormatting sqref="F829:F831 F834:F835">
    <cfRule type="cellIs" dxfId="518" priority="520" operator="between">
      <formula>5</formula>
      <formula>9</formula>
    </cfRule>
  </conditionalFormatting>
  <conditionalFormatting sqref="F829:F831 F834:F835">
    <cfRule type="cellIs" dxfId="517" priority="521" operator="between">
      <formula>3</formula>
      <formula>4</formula>
    </cfRule>
  </conditionalFormatting>
  <conditionalFormatting sqref="F829:F831 F834:F835">
    <cfRule type="cellIs" dxfId="516" priority="522" operator="between">
      <formula>1</formula>
      <formula>2</formula>
    </cfRule>
  </conditionalFormatting>
  <conditionalFormatting sqref="F833">
    <cfRule type="containsText" dxfId="515" priority="511" operator="containsText" text="BAJO">
      <formula>NOT(ISERROR(SEARCH(("BAJO"),(F833))))</formula>
    </cfRule>
  </conditionalFormatting>
  <conditionalFormatting sqref="F833">
    <cfRule type="containsText" dxfId="514" priority="512" operator="containsText" text="MEDIO">
      <formula>NOT(ISERROR(SEARCH(("MEDIO"),(F833))))</formula>
    </cfRule>
  </conditionalFormatting>
  <conditionalFormatting sqref="F833">
    <cfRule type="containsText" dxfId="513" priority="513" operator="containsText" text="ALTO">
      <formula>NOT(ISERROR(SEARCH(("ALTO"),(F833))))</formula>
    </cfRule>
  </conditionalFormatting>
  <conditionalFormatting sqref="F833">
    <cfRule type="cellIs" dxfId="512" priority="514" operator="between">
      <formula>5</formula>
      <formula>9</formula>
    </cfRule>
  </conditionalFormatting>
  <conditionalFormatting sqref="F833">
    <cfRule type="cellIs" dxfId="511" priority="515" operator="between">
      <formula>3</formula>
      <formula>4</formula>
    </cfRule>
  </conditionalFormatting>
  <conditionalFormatting sqref="F833">
    <cfRule type="cellIs" dxfId="510" priority="516" operator="between">
      <formula>1</formula>
      <formula>2</formula>
    </cfRule>
  </conditionalFormatting>
  <conditionalFormatting sqref="F832">
    <cfRule type="containsText" dxfId="509" priority="505" operator="containsText" text="BAJO">
      <formula>NOT(ISERROR(SEARCH(("BAJO"),(F832))))</formula>
    </cfRule>
  </conditionalFormatting>
  <conditionalFormatting sqref="F832">
    <cfRule type="containsText" dxfId="508" priority="506" operator="containsText" text="MEDIO">
      <formula>NOT(ISERROR(SEARCH(("MEDIO"),(F832))))</formula>
    </cfRule>
  </conditionalFormatting>
  <conditionalFormatting sqref="F832">
    <cfRule type="containsText" dxfId="507" priority="507" operator="containsText" text="ALTO">
      <formula>NOT(ISERROR(SEARCH(("ALTO"),(F832))))</formula>
    </cfRule>
  </conditionalFormatting>
  <conditionalFormatting sqref="F832">
    <cfRule type="cellIs" dxfId="506" priority="508" operator="between">
      <formula>5</formula>
      <formula>9</formula>
    </cfRule>
  </conditionalFormatting>
  <conditionalFormatting sqref="F832">
    <cfRule type="cellIs" dxfId="505" priority="509" operator="between">
      <formula>3</formula>
      <formula>4</formula>
    </cfRule>
  </conditionalFormatting>
  <conditionalFormatting sqref="F832">
    <cfRule type="cellIs" dxfId="504" priority="510" operator="between">
      <formula>1</formula>
      <formula>2</formula>
    </cfRule>
  </conditionalFormatting>
  <conditionalFormatting sqref="F838:F840 F843:F844">
    <cfRule type="containsText" dxfId="503" priority="499" operator="containsText" text="BAJO">
      <formula>NOT(ISERROR(SEARCH(("BAJO"),(F838))))</formula>
    </cfRule>
  </conditionalFormatting>
  <conditionalFormatting sqref="F838:F840 F843:F844">
    <cfRule type="containsText" dxfId="502" priority="500" operator="containsText" text="MEDIO">
      <formula>NOT(ISERROR(SEARCH(("MEDIO"),(F838))))</formula>
    </cfRule>
  </conditionalFormatting>
  <conditionalFormatting sqref="F838:F840 F843:F844">
    <cfRule type="containsText" dxfId="501" priority="501" operator="containsText" text="ALTO">
      <formula>NOT(ISERROR(SEARCH(("ALTO"),(F838))))</formula>
    </cfRule>
  </conditionalFormatting>
  <conditionalFormatting sqref="F838:F840 F843:F844">
    <cfRule type="cellIs" dxfId="500" priority="502" operator="between">
      <formula>5</formula>
      <formula>9</formula>
    </cfRule>
  </conditionalFormatting>
  <conditionalFormatting sqref="F838:F840 F843:F844">
    <cfRule type="cellIs" dxfId="499" priority="503" operator="between">
      <formula>3</formula>
      <formula>4</formula>
    </cfRule>
  </conditionalFormatting>
  <conditionalFormatting sqref="F838:F840 F843:F844">
    <cfRule type="cellIs" dxfId="498" priority="504" operator="between">
      <formula>1</formula>
      <formula>2</formula>
    </cfRule>
  </conditionalFormatting>
  <conditionalFormatting sqref="F842">
    <cfRule type="containsText" dxfId="497" priority="493" operator="containsText" text="BAJO">
      <formula>NOT(ISERROR(SEARCH(("BAJO"),(F842))))</formula>
    </cfRule>
  </conditionalFormatting>
  <conditionalFormatting sqref="F842">
    <cfRule type="containsText" dxfId="496" priority="494" operator="containsText" text="MEDIO">
      <formula>NOT(ISERROR(SEARCH(("MEDIO"),(F842))))</formula>
    </cfRule>
  </conditionalFormatting>
  <conditionalFormatting sqref="F842">
    <cfRule type="containsText" dxfId="495" priority="495" operator="containsText" text="ALTO">
      <formula>NOT(ISERROR(SEARCH(("ALTO"),(F842))))</formula>
    </cfRule>
  </conditionalFormatting>
  <conditionalFormatting sqref="F842">
    <cfRule type="cellIs" dxfId="494" priority="496" operator="between">
      <formula>5</formula>
      <formula>9</formula>
    </cfRule>
  </conditionalFormatting>
  <conditionalFormatting sqref="F842">
    <cfRule type="cellIs" dxfId="493" priority="497" operator="between">
      <formula>3</formula>
      <formula>4</formula>
    </cfRule>
  </conditionalFormatting>
  <conditionalFormatting sqref="F842">
    <cfRule type="cellIs" dxfId="492" priority="498" operator="between">
      <formula>1</formula>
      <formula>2</formula>
    </cfRule>
  </conditionalFormatting>
  <conditionalFormatting sqref="F841">
    <cfRule type="containsText" dxfId="491" priority="487" operator="containsText" text="BAJO">
      <formula>NOT(ISERROR(SEARCH(("BAJO"),(F841))))</formula>
    </cfRule>
  </conditionalFormatting>
  <conditionalFormatting sqref="F841">
    <cfRule type="containsText" dxfId="490" priority="488" operator="containsText" text="MEDIO">
      <formula>NOT(ISERROR(SEARCH(("MEDIO"),(F841))))</formula>
    </cfRule>
  </conditionalFormatting>
  <conditionalFormatting sqref="F841">
    <cfRule type="containsText" dxfId="489" priority="489" operator="containsText" text="ALTO">
      <formula>NOT(ISERROR(SEARCH(("ALTO"),(F841))))</formula>
    </cfRule>
  </conditionalFormatting>
  <conditionalFormatting sqref="F841">
    <cfRule type="cellIs" dxfId="488" priority="490" operator="between">
      <formula>5</formula>
      <formula>9</formula>
    </cfRule>
  </conditionalFormatting>
  <conditionalFormatting sqref="F841">
    <cfRule type="cellIs" dxfId="487" priority="491" operator="between">
      <formula>3</formula>
      <formula>4</formula>
    </cfRule>
  </conditionalFormatting>
  <conditionalFormatting sqref="F841">
    <cfRule type="cellIs" dxfId="486" priority="492" operator="between">
      <formula>1</formula>
      <formula>2</formula>
    </cfRule>
  </conditionalFormatting>
  <conditionalFormatting sqref="F847:F849 F852:F853">
    <cfRule type="containsText" dxfId="485" priority="481" operator="containsText" text="BAJO">
      <formula>NOT(ISERROR(SEARCH(("BAJO"),(F847))))</formula>
    </cfRule>
  </conditionalFormatting>
  <conditionalFormatting sqref="F847:F849 F852:F853">
    <cfRule type="containsText" dxfId="484" priority="482" operator="containsText" text="MEDIO">
      <formula>NOT(ISERROR(SEARCH(("MEDIO"),(F847))))</formula>
    </cfRule>
  </conditionalFormatting>
  <conditionalFormatting sqref="F847:F849 F852:F853">
    <cfRule type="containsText" dxfId="483" priority="483" operator="containsText" text="ALTO">
      <formula>NOT(ISERROR(SEARCH(("ALTO"),(F847))))</formula>
    </cfRule>
  </conditionalFormatting>
  <conditionalFormatting sqref="F847:F849 F852:F853">
    <cfRule type="cellIs" dxfId="482" priority="484" operator="between">
      <formula>5</formula>
      <formula>9</formula>
    </cfRule>
  </conditionalFormatting>
  <conditionalFormatting sqref="F847:F849 F852:F853">
    <cfRule type="cellIs" dxfId="481" priority="485" operator="between">
      <formula>3</formula>
      <formula>4</formula>
    </cfRule>
  </conditionalFormatting>
  <conditionalFormatting sqref="F847:F849 F852:F853">
    <cfRule type="cellIs" dxfId="480" priority="486" operator="between">
      <formula>1</formula>
      <formula>2</formula>
    </cfRule>
  </conditionalFormatting>
  <conditionalFormatting sqref="F851">
    <cfRule type="containsText" dxfId="479" priority="475" operator="containsText" text="BAJO">
      <formula>NOT(ISERROR(SEARCH(("BAJO"),(F851))))</formula>
    </cfRule>
  </conditionalFormatting>
  <conditionalFormatting sqref="F851">
    <cfRule type="containsText" dxfId="478" priority="476" operator="containsText" text="MEDIO">
      <formula>NOT(ISERROR(SEARCH(("MEDIO"),(F851))))</formula>
    </cfRule>
  </conditionalFormatting>
  <conditionalFormatting sqref="F851">
    <cfRule type="containsText" dxfId="477" priority="477" operator="containsText" text="ALTO">
      <formula>NOT(ISERROR(SEARCH(("ALTO"),(F851))))</formula>
    </cfRule>
  </conditionalFormatting>
  <conditionalFormatting sqref="F851">
    <cfRule type="cellIs" dxfId="476" priority="478" operator="between">
      <formula>5</formula>
      <formula>9</formula>
    </cfRule>
  </conditionalFormatting>
  <conditionalFormatting sqref="F851">
    <cfRule type="cellIs" dxfId="475" priority="479" operator="between">
      <formula>3</formula>
      <formula>4</formula>
    </cfRule>
  </conditionalFormatting>
  <conditionalFormatting sqref="F851">
    <cfRule type="cellIs" dxfId="474" priority="480" operator="between">
      <formula>1</formula>
      <formula>2</formula>
    </cfRule>
  </conditionalFormatting>
  <conditionalFormatting sqref="F850">
    <cfRule type="containsText" dxfId="473" priority="469" operator="containsText" text="BAJO">
      <formula>NOT(ISERROR(SEARCH(("BAJO"),(F850))))</formula>
    </cfRule>
  </conditionalFormatting>
  <conditionalFormatting sqref="F850">
    <cfRule type="containsText" dxfId="472" priority="470" operator="containsText" text="MEDIO">
      <formula>NOT(ISERROR(SEARCH(("MEDIO"),(F850))))</formula>
    </cfRule>
  </conditionalFormatting>
  <conditionalFormatting sqref="F850">
    <cfRule type="containsText" dxfId="471" priority="471" operator="containsText" text="ALTO">
      <formula>NOT(ISERROR(SEARCH(("ALTO"),(F850))))</formula>
    </cfRule>
  </conditionalFormatting>
  <conditionalFormatting sqref="F850">
    <cfRule type="cellIs" dxfId="470" priority="472" operator="between">
      <formula>5</formula>
      <formula>9</formula>
    </cfRule>
  </conditionalFormatting>
  <conditionalFormatting sqref="F850">
    <cfRule type="cellIs" dxfId="469" priority="473" operator="between">
      <formula>3</formula>
      <formula>4</formula>
    </cfRule>
  </conditionalFormatting>
  <conditionalFormatting sqref="F850">
    <cfRule type="cellIs" dxfId="468" priority="474" operator="between">
      <formula>1</formula>
      <formula>2</formula>
    </cfRule>
  </conditionalFormatting>
  <conditionalFormatting sqref="F856:F858 F861:F862">
    <cfRule type="containsText" dxfId="467" priority="463" operator="containsText" text="BAJO">
      <formula>NOT(ISERROR(SEARCH(("BAJO"),(F856))))</formula>
    </cfRule>
  </conditionalFormatting>
  <conditionalFormatting sqref="F856:F858 F861:F862">
    <cfRule type="containsText" dxfId="466" priority="464" operator="containsText" text="MEDIO">
      <formula>NOT(ISERROR(SEARCH(("MEDIO"),(F856))))</formula>
    </cfRule>
  </conditionalFormatting>
  <conditionalFormatting sqref="F856:F858 F861:F862">
    <cfRule type="containsText" dxfId="465" priority="465" operator="containsText" text="ALTO">
      <formula>NOT(ISERROR(SEARCH(("ALTO"),(F856))))</formula>
    </cfRule>
  </conditionalFormatting>
  <conditionalFormatting sqref="F856:F858 F861:F862">
    <cfRule type="cellIs" dxfId="464" priority="466" operator="between">
      <formula>5</formula>
      <formula>9</formula>
    </cfRule>
  </conditionalFormatting>
  <conditionalFormatting sqref="F856:F858 F861:F862">
    <cfRule type="cellIs" dxfId="463" priority="467" operator="between">
      <formula>3</formula>
      <formula>4</formula>
    </cfRule>
  </conditionalFormatting>
  <conditionalFormatting sqref="F856:F858 F861:F862">
    <cfRule type="cellIs" dxfId="462" priority="468" operator="between">
      <formula>1</formula>
      <formula>2</formula>
    </cfRule>
  </conditionalFormatting>
  <conditionalFormatting sqref="F860">
    <cfRule type="containsText" dxfId="461" priority="457" operator="containsText" text="BAJO">
      <formula>NOT(ISERROR(SEARCH(("BAJO"),(F860))))</formula>
    </cfRule>
  </conditionalFormatting>
  <conditionalFormatting sqref="F860">
    <cfRule type="containsText" dxfId="460" priority="458" operator="containsText" text="MEDIO">
      <formula>NOT(ISERROR(SEARCH(("MEDIO"),(F860))))</formula>
    </cfRule>
  </conditionalFormatting>
  <conditionalFormatting sqref="F860">
    <cfRule type="containsText" dxfId="459" priority="459" operator="containsText" text="ALTO">
      <formula>NOT(ISERROR(SEARCH(("ALTO"),(F860))))</formula>
    </cfRule>
  </conditionalFormatting>
  <conditionalFormatting sqref="F860">
    <cfRule type="cellIs" dxfId="458" priority="460" operator="between">
      <formula>5</formula>
      <formula>9</formula>
    </cfRule>
  </conditionalFormatting>
  <conditionalFormatting sqref="F860">
    <cfRule type="cellIs" dxfId="457" priority="461" operator="between">
      <formula>3</formula>
      <formula>4</formula>
    </cfRule>
  </conditionalFormatting>
  <conditionalFormatting sqref="F860">
    <cfRule type="cellIs" dxfId="456" priority="462" operator="between">
      <formula>1</formula>
      <formula>2</formula>
    </cfRule>
  </conditionalFormatting>
  <conditionalFormatting sqref="F859">
    <cfRule type="containsText" dxfId="455" priority="451" operator="containsText" text="BAJO">
      <formula>NOT(ISERROR(SEARCH(("BAJO"),(F859))))</formula>
    </cfRule>
  </conditionalFormatting>
  <conditionalFormatting sqref="F859">
    <cfRule type="containsText" dxfId="454" priority="452" operator="containsText" text="MEDIO">
      <formula>NOT(ISERROR(SEARCH(("MEDIO"),(F859))))</formula>
    </cfRule>
  </conditionalFormatting>
  <conditionalFormatting sqref="F859">
    <cfRule type="containsText" dxfId="453" priority="453" operator="containsText" text="ALTO">
      <formula>NOT(ISERROR(SEARCH(("ALTO"),(F859))))</formula>
    </cfRule>
  </conditionalFormatting>
  <conditionalFormatting sqref="F859">
    <cfRule type="cellIs" dxfId="452" priority="454" operator="between">
      <formula>5</formula>
      <formula>9</formula>
    </cfRule>
  </conditionalFormatting>
  <conditionalFormatting sqref="F859">
    <cfRule type="cellIs" dxfId="451" priority="455" operator="between">
      <formula>3</formula>
      <formula>4</formula>
    </cfRule>
  </conditionalFormatting>
  <conditionalFormatting sqref="F859">
    <cfRule type="cellIs" dxfId="450" priority="456" operator="between">
      <formula>1</formula>
      <formula>2</formula>
    </cfRule>
  </conditionalFormatting>
  <conditionalFormatting sqref="F865:F867 F870:F871">
    <cfRule type="containsText" dxfId="449" priority="445" operator="containsText" text="BAJO">
      <formula>NOT(ISERROR(SEARCH(("BAJO"),(F865))))</formula>
    </cfRule>
  </conditionalFormatting>
  <conditionalFormatting sqref="F865:F867 F870:F871">
    <cfRule type="containsText" dxfId="448" priority="446" operator="containsText" text="MEDIO">
      <formula>NOT(ISERROR(SEARCH(("MEDIO"),(F865))))</formula>
    </cfRule>
  </conditionalFormatting>
  <conditionalFormatting sqref="F865:F867 F870:F871">
    <cfRule type="containsText" dxfId="447" priority="447" operator="containsText" text="ALTO">
      <formula>NOT(ISERROR(SEARCH(("ALTO"),(F865))))</formula>
    </cfRule>
  </conditionalFormatting>
  <conditionalFormatting sqref="F865:F867 F870:F871">
    <cfRule type="cellIs" dxfId="446" priority="448" operator="between">
      <formula>5</formula>
      <formula>9</formula>
    </cfRule>
  </conditionalFormatting>
  <conditionalFormatting sqref="F865:F867 F870:F871">
    <cfRule type="cellIs" dxfId="445" priority="449" operator="between">
      <formula>3</formula>
      <formula>4</formula>
    </cfRule>
  </conditionalFormatting>
  <conditionalFormatting sqref="F865:F867 F870:F871">
    <cfRule type="cellIs" dxfId="444" priority="450" operator="between">
      <formula>1</formula>
      <formula>2</formula>
    </cfRule>
  </conditionalFormatting>
  <conditionalFormatting sqref="F869">
    <cfRule type="containsText" dxfId="443" priority="439" operator="containsText" text="BAJO">
      <formula>NOT(ISERROR(SEARCH(("BAJO"),(F869))))</formula>
    </cfRule>
  </conditionalFormatting>
  <conditionalFormatting sqref="F869">
    <cfRule type="containsText" dxfId="442" priority="440" operator="containsText" text="MEDIO">
      <formula>NOT(ISERROR(SEARCH(("MEDIO"),(F869))))</formula>
    </cfRule>
  </conditionalFormatting>
  <conditionalFormatting sqref="F869">
    <cfRule type="containsText" dxfId="441" priority="441" operator="containsText" text="ALTO">
      <formula>NOT(ISERROR(SEARCH(("ALTO"),(F869))))</formula>
    </cfRule>
  </conditionalFormatting>
  <conditionalFormatting sqref="F869">
    <cfRule type="cellIs" dxfId="440" priority="442" operator="between">
      <formula>5</formula>
      <formula>9</formula>
    </cfRule>
  </conditionalFormatting>
  <conditionalFormatting sqref="F869">
    <cfRule type="cellIs" dxfId="439" priority="443" operator="between">
      <formula>3</formula>
      <formula>4</formula>
    </cfRule>
  </conditionalFormatting>
  <conditionalFormatting sqref="F869">
    <cfRule type="cellIs" dxfId="438" priority="444" operator="between">
      <formula>1</formula>
      <formula>2</formula>
    </cfRule>
  </conditionalFormatting>
  <conditionalFormatting sqref="F868">
    <cfRule type="containsText" dxfId="437" priority="433" operator="containsText" text="BAJO">
      <formula>NOT(ISERROR(SEARCH(("BAJO"),(F868))))</formula>
    </cfRule>
  </conditionalFormatting>
  <conditionalFormatting sqref="F868">
    <cfRule type="containsText" dxfId="436" priority="434" operator="containsText" text="MEDIO">
      <formula>NOT(ISERROR(SEARCH(("MEDIO"),(F868))))</formula>
    </cfRule>
  </conditionalFormatting>
  <conditionalFormatting sqref="F868">
    <cfRule type="containsText" dxfId="435" priority="435" operator="containsText" text="ALTO">
      <formula>NOT(ISERROR(SEARCH(("ALTO"),(F868))))</formula>
    </cfRule>
  </conditionalFormatting>
  <conditionalFormatting sqref="F868">
    <cfRule type="cellIs" dxfId="434" priority="436" operator="between">
      <formula>5</formula>
      <formula>9</formula>
    </cfRule>
  </conditionalFormatting>
  <conditionalFormatting sqref="F868">
    <cfRule type="cellIs" dxfId="433" priority="437" operator="between">
      <formula>3</formula>
      <formula>4</formula>
    </cfRule>
  </conditionalFormatting>
  <conditionalFormatting sqref="F868">
    <cfRule type="cellIs" dxfId="432" priority="438" operator="between">
      <formula>1</formula>
      <formula>2</formula>
    </cfRule>
  </conditionalFormatting>
  <conditionalFormatting sqref="F874:F876 F879:F880">
    <cfRule type="containsText" dxfId="431" priority="427" operator="containsText" text="BAJO">
      <formula>NOT(ISERROR(SEARCH(("BAJO"),(F874))))</formula>
    </cfRule>
  </conditionalFormatting>
  <conditionalFormatting sqref="F874:F876 F879:F880">
    <cfRule type="containsText" dxfId="430" priority="428" operator="containsText" text="MEDIO">
      <formula>NOT(ISERROR(SEARCH(("MEDIO"),(F874))))</formula>
    </cfRule>
  </conditionalFormatting>
  <conditionalFormatting sqref="F874:F876 F879:F880">
    <cfRule type="containsText" dxfId="429" priority="429" operator="containsText" text="ALTO">
      <formula>NOT(ISERROR(SEARCH(("ALTO"),(F874))))</formula>
    </cfRule>
  </conditionalFormatting>
  <conditionalFormatting sqref="F874:F876 F879:F880">
    <cfRule type="cellIs" dxfId="428" priority="430" operator="between">
      <formula>5</formula>
      <formula>9</formula>
    </cfRule>
  </conditionalFormatting>
  <conditionalFormatting sqref="F874:F876 F879:F880">
    <cfRule type="cellIs" dxfId="427" priority="431" operator="between">
      <formula>3</formula>
      <formula>4</formula>
    </cfRule>
  </conditionalFormatting>
  <conditionalFormatting sqref="F874:F876 F879:F880">
    <cfRule type="cellIs" dxfId="426" priority="432" operator="between">
      <formula>1</formula>
      <formula>2</formula>
    </cfRule>
  </conditionalFormatting>
  <conditionalFormatting sqref="F878">
    <cfRule type="containsText" dxfId="425" priority="421" operator="containsText" text="BAJO">
      <formula>NOT(ISERROR(SEARCH(("BAJO"),(F878))))</formula>
    </cfRule>
  </conditionalFormatting>
  <conditionalFormatting sqref="F878">
    <cfRule type="containsText" dxfId="424" priority="422" operator="containsText" text="MEDIO">
      <formula>NOT(ISERROR(SEARCH(("MEDIO"),(F878))))</formula>
    </cfRule>
  </conditionalFormatting>
  <conditionalFormatting sqref="F878">
    <cfRule type="containsText" dxfId="423" priority="423" operator="containsText" text="ALTO">
      <formula>NOT(ISERROR(SEARCH(("ALTO"),(F878))))</formula>
    </cfRule>
  </conditionalFormatting>
  <conditionalFormatting sqref="F878">
    <cfRule type="cellIs" dxfId="422" priority="424" operator="between">
      <formula>5</formula>
      <formula>9</formula>
    </cfRule>
  </conditionalFormatting>
  <conditionalFormatting sqref="F878">
    <cfRule type="cellIs" dxfId="421" priority="425" operator="between">
      <formula>3</formula>
      <formula>4</formula>
    </cfRule>
  </conditionalFormatting>
  <conditionalFormatting sqref="F878">
    <cfRule type="cellIs" dxfId="420" priority="426" operator="between">
      <formula>1</formula>
      <formula>2</formula>
    </cfRule>
  </conditionalFormatting>
  <conditionalFormatting sqref="F877">
    <cfRule type="containsText" dxfId="419" priority="415" operator="containsText" text="BAJO">
      <formula>NOT(ISERROR(SEARCH(("BAJO"),(F877))))</formula>
    </cfRule>
  </conditionalFormatting>
  <conditionalFormatting sqref="F877">
    <cfRule type="containsText" dxfId="418" priority="416" operator="containsText" text="MEDIO">
      <formula>NOT(ISERROR(SEARCH(("MEDIO"),(F877))))</formula>
    </cfRule>
  </conditionalFormatting>
  <conditionalFormatting sqref="F877">
    <cfRule type="containsText" dxfId="417" priority="417" operator="containsText" text="ALTO">
      <formula>NOT(ISERROR(SEARCH(("ALTO"),(F877))))</formula>
    </cfRule>
  </conditionalFormatting>
  <conditionalFormatting sqref="F877">
    <cfRule type="cellIs" dxfId="416" priority="418" operator="between">
      <formula>5</formula>
      <formula>9</formula>
    </cfRule>
  </conditionalFormatting>
  <conditionalFormatting sqref="F877">
    <cfRule type="cellIs" dxfId="415" priority="419" operator="between">
      <formula>3</formula>
      <formula>4</formula>
    </cfRule>
  </conditionalFormatting>
  <conditionalFormatting sqref="F877">
    <cfRule type="cellIs" dxfId="414" priority="420" operator="between">
      <formula>1</formula>
      <formula>2</formula>
    </cfRule>
  </conditionalFormatting>
  <conditionalFormatting sqref="F883:F885 F888:F889">
    <cfRule type="containsText" dxfId="413" priority="409" operator="containsText" text="BAJO">
      <formula>NOT(ISERROR(SEARCH(("BAJO"),(F883))))</formula>
    </cfRule>
  </conditionalFormatting>
  <conditionalFormatting sqref="F883:F885 F888:F889">
    <cfRule type="containsText" dxfId="412" priority="410" operator="containsText" text="MEDIO">
      <formula>NOT(ISERROR(SEARCH(("MEDIO"),(F883))))</formula>
    </cfRule>
  </conditionalFormatting>
  <conditionalFormatting sqref="F883:F885 F888:F889">
    <cfRule type="containsText" dxfId="411" priority="411" operator="containsText" text="ALTO">
      <formula>NOT(ISERROR(SEARCH(("ALTO"),(F883))))</formula>
    </cfRule>
  </conditionalFormatting>
  <conditionalFormatting sqref="F883:F885 F888:F889">
    <cfRule type="cellIs" dxfId="410" priority="412" operator="between">
      <formula>5</formula>
      <formula>9</formula>
    </cfRule>
  </conditionalFormatting>
  <conditionalFormatting sqref="F883:F885 F888:F889">
    <cfRule type="cellIs" dxfId="409" priority="413" operator="between">
      <formula>3</formula>
      <formula>4</formula>
    </cfRule>
  </conditionalFormatting>
  <conditionalFormatting sqref="F883:F885 F888:F889">
    <cfRule type="cellIs" dxfId="408" priority="414" operator="between">
      <formula>1</formula>
      <formula>2</formula>
    </cfRule>
  </conditionalFormatting>
  <conditionalFormatting sqref="F887">
    <cfRule type="containsText" dxfId="407" priority="403" operator="containsText" text="BAJO">
      <formula>NOT(ISERROR(SEARCH(("BAJO"),(F887))))</formula>
    </cfRule>
  </conditionalFormatting>
  <conditionalFormatting sqref="F887">
    <cfRule type="containsText" dxfId="406" priority="404" operator="containsText" text="MEDIO">
      <formula>NOT(ISERROR(SEARCH(("MEDIO"),(F887))))</formula>
    </cfRule>
  </conditionalFormatting>
  <conditionalFormatting sqref="F887">
    <cfRule type="containsText" dxfId="405" priority="405" operator="containsText" text="ALTO">
      <formula>NOT(ISERROR(SEARCH(("ALTO"),(F887))))</formula>
    </cfRule>
  </conditionalFormatting>
  <conditionalFormatting sqref="F887">
    <cfRule type="cellIs" dxfId="404" priority="406" operator="between">
      <formula>5</formula>
      <formula>9</formula>
    </cfRule>
  </conditionalFormatting>
  <conditionalFormatting sqref="F887">
    <cfRule type="cellIs" dxfId="403" priority="407" operator="between">
      <formula>3</formula>
      <formula>4</formula>
    </cfRule>
  </conditionalFormatting>
  <conditionalFormatting sqref="F887">
    <cfRule type="cellIs" dxfId="402" priority="408" operator="between">
      <formula>1</formula>
      <formula>2</formula>
    </cfRule>
  </conditionalFormatting>
  <conditionalFormatting sqref="F886">
    <cfRule type="containsText" dxfId="401" priority="397" operator="containsText" text="BAJO">
      <formula>NOT(ISERROR(SEARCH(("BAJO"),(F886))))</formula>
    </cfRule>
  </conditionalFormatting>
  <conditionalFormatting sqref="F886">
    <cfRule type="containsText" dxfId="400" priority="398" operator="containsText" text="MEDIO">
      <formula>NOT(ISERROR(SEARCH(("MEDIO"),(F886))))</formula>
    </cfRule>
  </conditionalFormatting>
  <conditionalFormatting sqref="F886">
    <cfRule type="containsText" dxfId="399" priority="399" operator="containsText" text="ALTO">
      <formula>NOT(ISERROR(SEARCH(("ALTO"),(F886))))</formula>
    </cfRule>
  </conditionalFormatting>
  <conditionalFormatting sqref="F886">
    <cfRule type="cellIs" dxfId="398" priority="400" operator="between">
      <formula>5</formula>
      <formula>9</formula>
    </cfRule>
  </conditionalFormatting>
  <conditionalFormatting sqref="F886">
    <cfRule type="cellIs" dxfId="397" priority="401" operator="between">
      <formula>3</formula>
      <formula>4</formula>
    </cfRule>
  </conditionalFormatting>
  <conditionalFormatting sqref="F886">
    <cfRule type="cellIs" dxfId="396" priority="402" operator="between">
      <formula>1</formula>
      <formula>2</formula>
    </cfRule>
  </conditionalFormatting>
  <conditionalFormatting sqref="F892:F894 F897:F898">
    <cfRule type="containsText" dxfId="395" priority="391" operator="containsText" text="BAJO">
      <formula>NOT(ISERROR(SEARCH(("BAJO"),(F892))))</formula>
    </cfRule>
  </conditionalFormatting>
  <conditionalFormatting sqref="F892:F894 F897:F898">
    <cfRule type="containsText" dxfId="394" priority="392" operator="containsText" text="MEDIO">
      <formula>NOT(ISERROR(SEARCH(("MEDIO"),(F892))))</formula>
    </cfRule>
  </conditionalFormatting>
  <conditionalFormatting sqref="F892:F894 F897:F898">
    <cfRule type="containsText" dxfId="393" priority="393" operator="containsText" text="ALTO">
      <formula>NOT(ISERROR(SEARCH(("ALTO"),(F892))))</formula>
    </cfRule>
  </conditionalFormatting>
  <conditionalFormatting sqref="F892:F894 F897:F898">
    <cfRule type="cellIs" dxfId="392" priority="394" operator="between">
      <formula>5</formula>
      <formula>9</formula>
    </cfRule>
  </conditionalFormatting>
  <conditionalFormatting sqref="F892:F894 F897:F898">
    <cfRule type="cellIs" dxfId="391" priority="395" operator="between">
      <formula>3</formula>
      <formula>4</formula>
    </cfRule>
  </conditionalFormatting>
  <conditionalFormatting sqref="F892:F894 F897:F898">
    <cfRule type="cellIs" dxfId="390" priority="396" operator="between">
      <formula>1</formula>
      <formula>2</formula>
    </cfRule>
  </conditionalFormatting>
  <conditionalFormatting sqref="F896">
    <cfRule type="containsText" dxfId="389" priority="385" operator="containsText" text="BAJO">
      <formula>NOT(ISERROR(SEARCH(("BAJO"),(F896))))</formula>
    </cfRule>
  </conditionalFormatting>
  <conditionalFormatting sqref="F896">
    <cfRule type="containsText" dxfId="388" priority="386" operator="containsText" text="MEDIO">
      <formula>NOT(ISERROR(SEARCH(("MEDIO"),(F896))))</formula>
    </cfRule>
  </conditionalFormatting>
  <conditionalFormatting sqref="F896">
    <cfRule type="containsText" dxfId="387" priority="387" operator="containsText" text="ALTO">
      <formula>NOT(ISERROR(SEARCH(("ALTO"),(F896))))</formula>
    </cfRule>
  </conditionalFormatting>
  <conditionalFormatting sqref="F896">
    <cfRule type="cellIs" dxfId="386" priority="388" operator="between">
      <formula>5</formula>
      <formula>9</formula>
    </cfRule>
  </conditionalFormatting>
  <conditionalFormatting sqref="F896">
    <cfRule type="cellIs" dxfId="385" priority="389" operator="between">
      <formula>3</formula>
      <formula>4</formula>
    </cfRule>
  </conditionalFormatting>
  <conditionalFormatting sqref="F896">
    <cfRule type="cellIs" dxfId="384" priority="390" operator="between">
      <formula>1</formula>
      <formula>2</formula>
    </cfRule>
  </conditionalFormatting>
  <conditionalFormatting sqref="F895">
    <cfRule type="containsText" dxfId="383" priority="379" operator="containsText" text="BAJO">
      <formula>NOT(ISERROR(SEARCH(("BAJO"),(F895))))</formula>
    </cfRule>
  </conditionalFormatting>
  <conditionalFormatting sqref="F895">
    <cfRule type="containsText" dxfId="382" priority="380" operator="containsText" text="MEDIO">
      <formula>NOT(ISERROR(SEARCH(("MEDIO"),(F895))))</formula>
    </cfRule>
  </conditionalFormatting>
  <conditionalFormatting sqref="F895">
    <cfRule type="containsText" dxfId="381" priority="381" operator="containsText" text="ALTO">
      <formula>NOT(ISERROR(SEARCH(("ALTO"),(F895))))</formula>
    </cfRule>
  </conditionalFormatting>
  <conditionalFormatting sqref="F895">
    <cfRule type="cellIs" dxfId="380" priority="382" operator="between">
      <formula>5</formula>
      <formula>9</formula>
    </cfRule>
  </conditionalFormatting>
  <conditionalFormatting sqref="F895">
    <cfRule type="cellIs" dxfId="379" priority="383" operator="between">
      <formula>3</formula>
      <formula>4</formula>
    </cfRule>
  </conditionalFormatting>
  <conditionalFormatting sqref="F895">
    <cfRule type="cellIs" dxfId="378" priority="384" operator="between">
      <formula>1</formula>
      <formula>2</formula>
    </cfRule>
  </conditionalFormatting>
  <conditionalFormatting sqref="F901:F903 F906:F907">
    <cfRule type="containsText" dxfId="377" priority="373" operator="containsText" text="BAJO">
      <formula>NOT(ISERROR(SEARCH(("BAJO"),(F901))))</formula>
    </cfRule>
  </conditionalFormatting>
  <conditionalFormatting sqref="F901:F903 F906:F907">
    <cfRule type="containsText" dxfId="376" priority="374" operator="containsText" text="MEDIO">
      <formula>NOT(ISERROR(SEARCH(("MEDIO"),(F901))))</formula>
    </cfRule>
  </conditionalFormatting>
  <conditionalFormatting sqref="F901:F903 F906:F907">
    <cfRule type="containsText" dxfId="375" priority="375" operator="containsText" text="ALTO">
      <formula>NOT(ISERROR(SEARCH(("ALTO"),(F901))))</formula>
    </cfRule>
  </conditionalFormatting>
  <conditionalFormatting sqref="F901:F903 F906:F907">
    <cfRule type="cellIs" dxfId="374" priority="376" operator="between">
      <formula>5</formula>
      <formula>9</formula>
    </cfRule>
  </conditionalFormatting>
  <conditionalFormatting sqref="F901:F903 F906:F907">
    <cfRule type="cellIs" dxfId="373" priority="377" operator="between">
      <formula>3</formula>
      <formula>4</formula>
    </cfRule>
  </conditionalFormatting>
  <conditionalFormatting sqref="F901:F903 F906:F907">
    <cfRule type="cellIs" dxfId="372" priority="378" operator="between">
      <formula>1</formula>
      <formula>2</formula>
    </cfRule>
  </conditionalFormatting>
  <conditionalFormatting sqref="F905">
    <cfRule type="containsText" dxfId="371" priority="367" operator="containsText" text="BAJO">
      <formula>NOT(ISERROR(SEARCH(("BAJO"),(F905))))</formula>
    </cfRule>
  </conditionalFormatting>
  <conditionalFormatting sqref="F905">
    <cfRule type="containsText" dxfId="370" priority="368" operator="containsText" text="MEDIO">
      <formula>NOT(ISERROR(SEARCH(("MEDIO"),(F905))))</formula>
    </cfRule>
  </conditionalFormatting>
  <conditionalFormatting sqref="F905">
    <cfRule type="containsText" dxfId="369" priority="369" operator="containsText" text="ALTO">
      <formula>NOT(ISERROR(SEARCH(("ALTO"),(F905))))</formula>
    </cfRule>
  </conditionalFormatting>
  <conditionalFormatting sqref="F905">
    <cfRule type="cellIs" dxfId="368" priority="370" operator="between">
      <formula>5</formula>
      <formula>9</formula>
    </cfRule>
  </conditionalFormatting>
  <conditionalFormatting sqref="F905">
    <cfRule type="cellIs" dxfId="367" priority="371" operator="between">
      <formula>3</formula>
      <formula>4</formula>
    </cfRule>
  </conditionalFormatting>
  <conditionalFormatting sqref="F905">
    <cfRule type="cellIs" dxfId="366" priority="372" operator="between">
      <formula>1</formula>
      <formula>2</formula>
    </cfRule>
  </conditionalFormatting>
  <conditionalFormatting sqref="F904">
    <cfRule type="containsText" dxfId="365" priority="361" operator="containsText" text="BAJO">
      <formula>NOT(ISERROR(SEARCH(("BAJO"),(F904))))</formula>
    </cfRule>
  </conditionalFormatting>
  <conditionalFormatting sqref="F904">
    <cfRule type="containsText" dxfId="364" priority="362" operator="containsText" text="MEDIO">
      <formula>NOT(ISERROR(SEARCH(("MEDIO"),(F904))))</formula>
    </cfRule>
  </conditionalFormatting>
  <conditionalFormatting sqref="F904">
    <cfRule type="containsText" dxfId="363" priority="363" operator="containsText" text="ALTO">
      <formula>NOT(ISERROR(SEARCH(("ALTO"),(F904))))</formula>
    </cfRule>
  </conditionalFormatting>
  <conditionalFormatting sqref="F904">
    <cfRule type="cellIs" dxfId="362" priority="364" operator="between">
      <formula>5</formula>
      <formula>9</formula>
    </cfRule>
  </conditionalFormatting>
  <conditionalFormatting sqref="F904">
    <cfRule type="cellIs" dxfId="361" priority="365" operator="between">
      <formula>3</formula>
      <formula>4</formula>
    </cfRule>
  </conditionalFormatting>
  <conditionalFormatting sqref="F904">
    <cfRule type="cellIs" dxfId="360" priority="366" operator="between">
      <formula>1</formula>
      <formula>2</formula>
    </cfRule>
  </conditionalFormatting>
  <conditionalFormatting sqref="F910:F912 F915:F916">
    <cfRule type="containsText" dxfId="359" priority="355" operator="containsText" text="BAJO">
      <formula>NOT(ISERROR(SEARCH(("BAJO"),(F910))))</formula>
    </cfRule>
  </conditionalFormatting>
  <conditionalFormatting sqref="F910:F912 F915:F916">
    <cfRule type="containsText" dxfId="358" priority="356" operator="containsText" text="MEDIO">
      <formula>NOT(ISERROR(SEARCH(("MEDIO"),(F910))))</formula>
    </cfRule>
  </conditionalFormatting>
  <conditionalFormatting sqref="F910:F912 F915:F916">
    <cfRule type="containsText" dxfId="357" priority="357" operator="containsText" text="ALTO">
      <formula>NOT(ISERROR(SEARCH(("ALTO"),(F910))))</formula>
    </cfRule>
  </conditionalFormatting>
  <conditionalFormatting sqref="F910:F912 F915:F916">
    <cfRule type="cellIs" dxfId="356" priority="358" operator="between">
      <formula>5</formula>
      <formula>9</formula>
    </cfRule>
  </conditionalFormatting>
  <conditionalFormatting sqref="F910:F912 F915:F916">
    <cfRule type="cellIs" dxfId="355" priority="359" operator="between">
      <formula>3</formula>
      <formula>4</formula>
    </cfRule>
  </conditionalFormatting>
  <conditionalFormatting sqref="F910:F912 F915:F916">
    <cfRule type="cellIs" dxfId="354" priority="360" operator="between">
      <formula>1</formula>
      <formula>2</formula>
    </cfRule>
  </conditionalFormatting>
  <conditionalFormatting sqref="F914">
    <cfRule type="containsText" dxfId="353" priority="349" operator="containsText" text="BAJO">
      <formula>NOT(ISERROR(SEARCH(("BAJO"),(F914))))</formula>
    </cfRule>
  </conditionalFormatting>
  <conditionalFormatting sqref="F914">
    <cfRule type="containsText" dxfId="352" priority="350" operator="containsText" text="MEDIO">
      <formula>NOT(ISERROR(SEARCH(("MEDIO"),(F914))))</formula>
    </cfRule>
  </conditionalFormatting>
  <conditionalFormatting sqref="F914">
    <cfRule type="containsText" dxfId="351" priority="351" operator="containsText" text="ALTO">
      <formula>NOT(ISERROR(SEARCH(("ALTO"),(F914))))</formula>
    </cfRule>
  </conditionalFormatting>
  <conditionalFormatting sqref="F914">
    <cfRule type="cellIs" dxfId="350" priority="352" operator="between">
      <formula>5</formula>
      <formula>9</formula>
    </cfRule>
  </conditionalFormatting>
  <conditionalFormatting sqref="F914">
    <cfRule type="cellIs" dxfId="349" priority="353" operator="between">
      <formula>3</formula>
      <formula>4</formula>
    </cfRule>
  </conditionalFormatting>
  <conditionalFormatting sqref="F914">
    <cfRule type="cellIs" dxfId="348" priority="354" operator="between">
      <formula>1</formula>
      <formula>2</formula>
    </cfRule>
  </conditionalFormatting>
  <conditionalFormatting sqref="F913">
    <cfRule type="containsText" dxfId="347" priority="343" operator="containsText" text="BAJO">
      <formula>NOT(ISERROR(SEARCH(("BAJO"),(F913))))</formula>
    </cfRule>
  </conditionalFormatting>
  <conditionalFormatting sqref="F913">
    <cfRule type="containsText" dxfId="346" priority="344" operator="containsText" text="MEDIO">
      <formula>NOT(ISERROR(SEARCH(("MEDIO"),(F913))))</formula>
    </cfRule>
  </conditionalFormatting>
  <conditionalFormatting sqref="F913">
    <cfRule type="containsText" dxfId="345" priority="345" operator="containsText" text="ALTO">
      <formula>NOT(ISERROR(SEARCH(("ALTO"),(F913))))</formula>
    </cfRule>
  </conditionalFormatting>
  <conditionalFormatting sqref="F913">
    <cfRule type="cellIs" dxfId="344" priority="346" operator="between">
      <formula>5</formula>
      <formula>9</formula>
    </cfRule>
  </conditionalFormatting>
  <conditionalFormatting sqref="F913">
    <cfRule type="cellIs" dxfId="343" priority="347" operator="between">
      <formula>3</formula>
      <formula>4</formula>
    </cfRule>
  </conditionalFormatting>
  <conditionalFormatting sqref="F913">
    <cfRule type="cellIs" dxfId="342" priority="348" operator="between">
      <formula>1</formula>
      <formula>2</formula>
    </cfRule>
  </conditionalFormatting>
  <conditionalFormatting sqref="F919:F921 F924:F925">
    <cfRule type="containsText" dxfId="341" priority="337" operator="containsText" text="BAJO">
      <formula>NOT(ISERROR(SEARCH(("BAJO"),(F919))))</formula>
    </cfRule>
  </conditionalFormatting>
  <conditionalFormatting sqref="F919:F921 F924:F925">
    <cfRule type="containsText" dxfId="340" priority="338" operator="containsText" text="MEDIO">
      <formula>NOT(ISERROR(SEARCH(("MEDIO"),(F919))))</formula>
    </cfRule>
  </conditionalFormatting>
  <conditionalFormatting sqref="F919:F921 F924:F925">
    <cfRule type="containsText" dxfId="339" priority="339" operator="containsText" text="ALTO">
      <formula>NOT(ISERROR(SEARCH(("ALTO"),(F919))))</formula>
    </cfRule>
  </conditionalFormatting>
  <conditionalFormatting sqref="F919:F921 F924:F925">
    <cfRule type="cellIs" dxfId="338" priority="340" operator="between">
      <formula>5</formula>
      <formula>9</formula>
    </cfRule>
  </conditionalFormatting>
  <conditionalFormatting sqref="F919:F921 F924:F925">
    <cfRule type="cellIs" dxfId="337" priority="341" operator="between">
      <formula>3</formula>
      <formula>4</formula>
    </cfRule>
  </conditionalFormatting>
  <conditionalFormatting sqref="F919:F921 F924:F925">
    <cfRule type="cellIs" dxfId="336" priority="342" operator="between">
      <formula>1</formula>
      <formula>2</formula>
    </cfRule>
  </conditionalFormatting>
  <conditionalFormatting sqref="F923">
    <cfRule type="containsText" dxfId="335" priority="331" operator="containsText" text="BAJO">
      <formula>NOT(ISERROR(SEARCH(("BAJO"),(F923))))</formula>
    </cfRule>
  </conditionalFormatting>
  <conditionalFormatting sqref="F923">
    <cfRule type="containsText" dxfId="334" priority="332" operator="containsText" text="MEDIO">
      <formula>NOT(ISERROR(SEARCH(("MEDIO"),(F923))))</formula>
    </cfRule>
  </conditionalFormatting>
  <conditionalFormatting sqref="F923">
    <cfRule type="containsText" dxfId="333" priority="333" operator="containsText" text="ALTO">
      <formula>NOT(ISERROR(SEARCH(("ALTO"),(F923))))</formula>
    </cfRule>
  </conditionalFormatting>
  <conditionalFormatting sqref="F923">
    <cfRule type="cellIs" dxfId="332" priority="334" operator="between">
      <formula>5</formula>
      <formula>9</formula>
    </cfRule>
  </conditionalFormatting>
  <conditionalFormatting sqref="F923">
    <cfRule type="cellIs" dxfId="331" priority="335" operator="between">
      <formula>3</formula>
      <formula>4</formula>
    </cfRule>
  </conditionalFormatting>
  <conditionalFormatting sqref="F923">
    <cfRule type="cellIs" dxfId="330" priority="336" operator="between">
      <formula>1</formula>
      <formula>2</formula>
    </cfRule>
  </conditionalFormatting>
  <conditionalFormatting sqref="F922">
    <cfRule type="containsText" dxfId="329" priority="325" operator="containsText" text="BAJO">
      <formula>NOT(ISERROR(SEARCH(("BAJO"),(F922))))</formula>
    </cfRule>
  </conditionalFormatting>
  <conditionalFormatting sqref="F922">
    <cfRule type="containsText" dxfId="328" priority="326" operator="containsText" text="MEDIO">
      <formula>NOT(ISERROR(SEARCH(("MEDIO"),(F922))))</formula>
    </cfRule>
  </conditionalFormatting>
  <conditionalFormatting sqref="F922">
    <cfRule type="containsText" dxfId="327" priority="327" operator="containsText" text="ALTO">
      <formula>NOT(ISERROR(SEARCH(("ALTO"),(F922))))</formula>
    </cfRule>
  </conditionalFormatting>
  <conditionalFormatting sqref="F922">
    <cfRule type="cellIs" dxfId="326" priority="328" operator="between">
      <formula>5</formula>
      <formula>9</formula>
    </cfRule>
  </conditionalFormatting>
  <conditionalFormatting sqref="F922">
    <cfRule type="cellIs" dxfId="325" priority="329" operator="between">
      <formula>3</formula>
      <formula>4</formula>
    </cfRule>
  </conditionalFormatting>
  <conditionalFormatting sqref="F922">
    <cfRule type="cellIs" dxfId="324" priority="330" operator="between">
      <formula>1</formula>
      <formula>2</formula>
    </cfRule>
  </conditionalFormatting>
  <conditionalFormatting sqref="F928:F930 F933:F934">
    <cfRule type="containsText" dxfId="323" priority="319" operator="containsText" text="BAJO">
      <formula>NOT(ISERROR(SEARCH(("BAJO"),(F928))))</formula>
    </cfRule>
  </conditionalFormatting>
  <conditionalFormatting sqref="F928:F930 F933:F934">
    <cfRule type="containsText" dxfId="322" priority="320" operator="containsText" text="MEDIO">
      <formula>NOT(ISERROR(SEARCH(("MEDIO"),(F928))))</formula>
    </cfRule>
  </conditionalFormatting>
  <conditionalFormatting sqref="F928:F930 F933:F934">
    <cfRule type="containsText" dxfId="321" priority="321" operator="containsText" text="ALTO">
      <formula>NOT(ISERROR(SEARCH(("ALTO"),(F928))))</formula>
    </cfRule>
  </conditionalFormatting>
  <conditionalFormatting sqref="F928:F930 F933:F934">
    <cfRule type="cellIs" dxfId="320" priority="322" operator="between">
      <formula>5</formula>
      <formula>9</formula>
    </cfRule>
  </conditionalFormatting>
  <conditionalFormatting sqref="F928:F930 F933:F934">
    <cfRule type="cellIs" dxfId="319" priority="323" operator="between">
      <formula>3</formula>
      <formula>4</formula>
    </cfRule>
  </conditionalFormatting>
  <conditionalFormatting sqref="F928:F930 F933:F934">
    <cfRule type="cellIs" dxfId="318" priority="324" operator="between">
      <formula>1</formula>
      <formula>2</formula>
    </cfRule>
  </conditionalFormatting>
  <conditionalFormatting sqref="F932">
    <cfRule type="containsText" dxfId="317" priority="313" operator="containsText" text="BAJO">
      <formula>NOT(ISERROR(SEARCH(("BAJO"),(F932))))</formula>
    </cfRule>
  </conditionalFormatting>
  <conditionalFormatting sqref="F932">
    <cfRule type="containsText" dxfId="316" priority="314" operator="containsText" text="MEDIO">
      <formula>NOT(ISERROR(SEARCH(("MEDIO"),(F932))))</formula>
    </cfRule>
  </conditionalFormatting>
  <conditionalFormatting sqref="F932">
    <cfRule type="containsText" dxfId="315" priority="315" operator="containsText" text="ALTO">
      <formula>NOT(ISERROR(SEARCH(("ALTO"),(F932))))</formula>
    </cfRule>
  </conditionalFormatting>
  <conditionalFormatting sqref="F932">
    <cfRule type="cellIs" dxfId="314" priority="316" operator="between">
      <formula>5</formula>
      <formula>9</formula>
    </cfRule>
  </conditionalFormatting>
  <conditionalFormatting sqref="F932">
    <cfRule type="cellIs" dxfId="313" priority="317" operator="between">
      <formula>3</formula>
      <formula>4</formula>
    </cfRule>
  </conditionalFormatting>
  <conditionalFormatting sqref="F932">
    <cfRule type="cellIs" dxfId="312" priority="318" operator="between">
      <formula>1</formula>
      <formula>2</formula>
    </cfRule>
  </conditionalFormatting>
  <conditionalFormatting sqref="F931">
    <cfRule type="containsText" dxfId="311" priority="307" operator="containsText" text="BAJO">
      <formula>NOT(ISERROR(SEARCH(("BAJO"),(F931))))</formula>
    </cfRule>
  </conditionalFormatting>
  <conditionalFormatting sqref="F931">
    <cfRule type="containsText" dxfId="310" priority="308" operator="containsText" text="MEDIO">
      <formula>NOT(ISERROR(SEARCH(("MEDIO"),(F931))))</formula>
    </cfRule>
  </conditionalFormatting>
  <conditionalFormatting sqref="F931">
    <cfRule type="containsText" dxfId="309" priority="309" operator="containsText" text="ALTO">
      <formula>NOT(ISERROR(SEARCH(("ALTO"),(F931))))</formula>
    </cfRule>
  </conditionalFormatting>
  <conditionalFormatting sqref="F931">
    <cfRule type="cellIs" dxfId="308" priority="310" operator="between">
      <formula>5</formula>
      <formula>9</formula>
    </cfRule>
  </conditionalFormatting>
  <conditionalFormatting sqref="F931">
    <cfRule type="cellIs" dxfId="307" priority="311" operator="between">
      <formula>3</formula>
      <formula>4</formula>
    </cfRule>
  </conditionalFormatting>
  <conditionalFormatting sqref="F931">
    <cfRule type="cellIs" dxfId="306" priority="312" operator="between">
      <formula>1</formula>
      <formula>2</formula>
    </cfRule>
  </conditionalFormatting>
  <conditionalFormatting sqref="F937:F939 F942:F943">
    <cfRule type="containsText" dxfId="305" priority="301" operator="containsText" text="BAJO">
      <formula>NOT(ISERROR(SEARCH(("BAJO"),(F937))))</formula>
    </cfRule>
  </conditionalFormatting>
  <conditionalFormatting sqref="F937:F939 F942:F943">
    <cfRule type="containsText" dxfId="304" priority="302" operator="containsText" text="MEDIO">
      <formula>NOT(ISERROR(SEARCH(("MEDIO"),(F937))))</formula>
    </cfRule>
  </conditionalFormatting>
  <conditionalFormatting sqref="F937:F939 F942:F943">
    <cfRule type="containsText" dxfId="303" priority="303" operator="containsText" text="ALTO">
      <formula>NOT(ISERROR(SEARCH(("ALTO"),(F937))))</formula>
    </cfRule>
  </conditionalFormatting>
  <conditionalFormatting sqref="F937:F939 F942:F943">
    <cfRule type="cellIs" dxfId="302" priority="304" operator="between">
      <formula>5</formula>
      <formula>9</formula>
    </cfRule>
  </conditionalFormatting>
  <conditionalFormatting sqref="F937:F939 F942:F943">
    <cfRule type="cellIs" dxfId="301" priority="305" operator="between">
      <formula>3</formula>
      <formula>4</formula>
    </cfRule>
  </conditionalFormatting>
  <conditionalFormatting sqref="F937:F939 F942:F943">
    <cfRule type="cellIs" dxfId="300" priority="306" operator="between">
      <formula>1</formula>
      <formula>2</formula>
    </cfRule>
  </conditionalFormatting>
  <conditionalFormatting sqref="F941">
    <cfRule type="containsText" dxfId="299" priority="295" operator="containsText" text="BAJO">
      <formula>NOT(ISERROR(SEARCH(("BAJO"),(F941))))</formula>
    </cfRule>
  </conditionalFormatting>
  <conditionalFormatting sqref="F941">
    <cfRule type="containsText" dxfId="298" priority="296" operator="containsText" text="MEDIO">
      <formula>NOT(ISERROR(SEARCH(("MEDIO"),(F941))))</formula>
    </cfRule>
  </conditionalFormatting>
  <conditionalFormatting sqref="F941">
    <cfRule type="containsText" dxfId="297" priority="297" operator="containsText" text="ALTO">
      <formula>NOT(ISERROR(SEARCH(("ALTO"),(F941))))</formula>
    </cfRule>
  </conditionalFormatting>
  <conditionalFormatting sqref="F941">
    <cfRule type="cellIs" dxfId="296" priority="298" operator="between">
      <formula>5</formula>
      <formula>9</formula>
    </cfRule>
  </conditionalFormatting>
  <conditionalFormatting sqref="F941">
    <cfRule type="cellIs" dxfId="295" priority="299" operator="between">
      <formula>3</formula>
      <formula>4</formula>
    </cfRule>
  </conditionalFormatting>
  <conditionalFormatting sqref="F941">
    <cfRule type="cellIs" dxfId="294" priority="300" operator="between">
      <formula>1</formula>
      <formula>2</formula>
    </cfRule>
  </conditionalFormatting>
  <conditionalFormatting sqref="F940">
    <cfRule type="containsText" dxfId="293" priority="289" operator="containsText" text="BAJO">
      <formula>NOT(ISERROR(SEARCH(("BAJO"),(F940))))</formula>
    </cfRule>
  </conditionalFormatting>
  <conditionalFormatting sqref="F940">
    <cfRule type="containsText" dxfId="292" priority="290" operator="containsText" text="MEDIO">
      <formula>NOT(ISERROR(SEARCH(("MEDIO"),(F940))))</formula>
    </cfRule>
  </conditionalFormatting>
  <conditionalFormatting sqref="F940">
    <cfRule type="containsText" dxfId="291" priority="291" operator="containsText" text="ALTO">
      <formula>NOT(ISERROR(SEARCH(("ALTO"),(F940))))</formula>
    </cfRule>
  </conditionalFormatting>
  <conditionalFormatting sqref="F940">
    <cfRule type="cellIs" dxfId="290" priority="292" operator="between">
      <formula>5</formula>
      <formula>9</formula>
    </cfRule>
  </conditionalFormatting>
  <conditionalFormatting sqref="F940">
    <cfRule type="cellIs" dxfId="289" priority="293" operator="between">
      <formula>3</formula>
      <formula>4</formula>
    </cfRule>
  </conditionalFormatting>
  <conditionalFormatting sqref="F940">
    <cfRule type="cellIs" dxfId="288" priority="294" operator="between">
      <formula>1</formula>
      <formula>2</formula>
    </cfRule>
  </conditionalFormatting>
  <conditionalFormatting sqref="F946:F948 F951:F952">
    <cfRule type="containsText" dxfId="287" priority="283" operator="containsText" text="BAJO">
      <formula>NOT(ISERROR(SEARCH(("BAJO"),(F946))))</formula>
    </cfRule>
  </conditionalFormatting>
  <conditionalFormatting sqref="F946:F948 F951:F952">
    <cfRule type="containsText" dxfId="286" priority="284" operator="containsText" text="MEDIO">
      <formula>NOT(ISERROR(SEARCH(("MEDIO"),(F946))))</formula>
    </cfRule>
  </conditionalFormatting>
  <conditionalFormatting sqref="F946:F948 F951:F952">
    <cfRule type="containsText" dxfId="285" priority="285" operator="containsText" text="ALTO">
      <formula>NOT(ISERROR(SEARCH(("ALTO"),(F946))))</formula>
    </cfRule>
  </conditionalFormatting>
  <conditionalFormatting sqref="F946:F948 F951:F952">
    <cfRule type="cellIs" dxfId="284" priority="286" operator="between">
      <formula>5</formula>
      <formula>9</formula>
    </cfRule>
  </conditionalFormatting>
  <conditionalFormatting sqref="F946:F948 F951:F952">
    <cfRule type="cellIs" dxfId="283" priority="287" operator="between">
      <formula>3</formula>
      <formula>4</formula>
    </cfRule>
  </conditionalFormatting>
  <conditionalFormatting sqref="F946:F948 F951:F952">
    <cfRule type="cellIs" dxfId="282" priority="288" operator="between">
      <formula>1</formula>
      <formula>2</formula>
    </cfRule>
  </conditionalFormatting>
  <conditionalFormatting sqref="F950">
    <cfRule type="containsText" dxfId="281" priority="277" operator="containsText" text="BAJO">
      <formula>NOT(ISERROR(SEARCH(("BAJO"),(F950))))</formula>
    </cfRule>
  </conditionalFormatting>
  <conditionalFormatting sqref="F950">
    <cfRule type="containsText" dxfId="280" priority="278" operator="containsText" text="MEDIO">
      <formula>NOT(ISERROR(SEARCH(("MEDIO"),(F950))))</formula>
    </cfRule>
  </conditionalFormatting>
  <conditionalFormatting sqref="F950">
    <cfRule type="containsText" dxfId="279" priority="279" operator="containsText" text="ALTO">
      <formula>NOT(ISERROR(SEARCH(("ALTO"),(F950))))</formula>
    </cfRule>
  </conditionalFormatting>
  <conditionalFormatting sqref="F950">
    <cfRule type="cellIs" dxfId="278" priority="280" operator="between">
      <formula>5</formula>
      <formula>9</formula>
    </cfRule>
  </conditionalFormatting>
  <conditionalFormatting sqref="F950">
    <cfRule type="cellIs" dxfId="277" priority="281" operator="between">
      <formula>3</formula>
      <formula>4</formula>
    </cfRule>
  </conditionalFormatting>
  <conditionalFormatting sqref="F950">
    <cfRule type="cellIs" dxfId="276" priority="282" operator="between">
      <formula>1</formula>
      <formula>2</formula>
    </cfRule>
  </conditionalFormatting>
  <conditionalFormatting sqref="F949">
    <cfRule type="containsText" dxfId="275" priority="271" operator="containsText" text="BAJO">
      <formula>NOT(ISERROR(SEARCH(("BAJO"),(F949))))</formula>
    </cfRule>
  </conditionalFormatting>
  <conditionalFormatting sqref="F949">
    <cfRule type="containsText" dxfId="274" priority="272" operator="containsText" text="MEDIO">
      <formula>NOT(ISERROR(SEARCH(("MEDIO"),(F949))))</formula>
    </cfRule>
  </conditionalFormatting>
  <conditionalFormatting sqref="F949">
    <cfRule type="containsText" dxfId="273" priority="273" operator="containsText" text="ALTO">
      <formula>NOT(ISERROR(SEARCH(("ALTO"),(F949))))</formula>
    </cfRule>
  </conditionalFormatting>
  <conditionalFormatting sqref="F949">
    <cfRule type="cellIs" dxfId="272" priority="274" operator="between">
      <formula>5</formula>
      <formula>9</formula>
    </cfRule>
  </conditionalFormatting>
  <conditionalFormatting sqref="F949">
    <cfRule type="cellIs" dxfId="271" priority="275" operator="between">
      <formula>3</formula>
      <formula>4</formula>
    </cfRule>
  </conditionalFormatting>
  <conditionalFormatting sqref="F949">
    <cfRule type="cellIs" dxfId="270" priority="276" operator="between">
      <formula>1</formula>
      <formula>2</formula>
    </cfRule>
  </conditionalFormatting>
  <conditionalFormatting sqref="F955:F957 F960:F961">
    <cfRule type="containsText" dxfId="269" priority="265" operator="containsText" text="BAJO">
      <formula>NOT(ISERROR(SEARCH(("BAJO"),(F955))))</formula>
    </cfRule>
  </conditionalFormatting>
  <conditionalFormatting sqref="F955:F957 F960:F961">
    <cfRule type="containsText" dxfId="268" priority="266" operator="containsText" text="MEDIO">
      <formula>NOT(ISERROR(SEARCH(("MEDIO"),(F955))))</formula>
    </cfRule>
  </conditionalFormatting>
  <conditionalFormatting sqref="F955:F957 F960:F961">
    <cfRule type="containsText" dxfId="267" priority="267" operator="containsText" text="ALTO">
      <formula>NOT(ISERROR(SEARCH(("ALTO"),(F955))))</formula>
    </cfRule>
  </conditionalFormatting>
  <conditionalFormatting sqref="F955:F957 F960:F961">
    <cfRule type="cellIs" dxfId="266" priority="268" operator="between">
      <formula>5</formula>
      <formula>9</formula>
    </cfRule>
  </conditionalFormatting>
  <conditionalFormatting sqref="F955:F957 F960:F961">
    <cfRule type="cellIs" dxfId="265" priority="269" operator="between">
      <formula>3</formula>
      <formula>4</formula>
    </cfRule>
  </conditionalFormatting>
  <conditionalFormatting sqref="F955:F957 F960:F961">
    <cfRule type="cellIs" dxfId="264" priority="270" operator="between">
      <formula>1</formula>
      <formula>2</formula>
    </cfRule>
  </conditionalFormatting>
  <conditionalFormatting sqref="F959">
    <cfRule type="containsText" dxfId="263" priority="259" operator="containsText" text="BAJO">
      <formula>NOT(ISERROR(SEARCH(("BAJO"),(F959))))</formula>
    </cfRule>
  </conditionalFormatting>
  <conditionalFormatting sqref="F959">
    <cfRule type="containsText" dxfId="262" priority="260" operator="containsText" text="MEDIO">
      <formula>NOT(ISERROR(SEARCH(("MEDIO"),(F959))))</formula>
    </cfRule>
  </conditionalFormatting>
  <conditionalFormatting sqref="F959">
    <cfRule type="containsText" dxfId="261" priority="261" operator="containsText" text="ALTO">
      <formula>NOT(ISERROR(SEARCH(("ALTO"),(F959))))</formula>
    </cfRule>
  </conditionalFormatting>
  <conditionalFormatting sqref="F959">
    <cfRule type="cellIs" dxfId="260" priority="262" operator="between">
      <formula>5</formula>
      <formula>9</formula>
    </cfRule>
  </conditionalFormatting>
  <conditionalFormatting sqref="F959">
    <cfRule type="cellIs" dxfId="259" priority="263" operator="between">
      <formula>3</formula>
      <formula>4</formula>
    </cfRule>
  </conditionalFormatting>
  <conditionalFormatting sqref="F959">
    <cfRule type="cellIs" dxfId="258" priority="264" operator="between">
      <formula>1</formula>
      <formula>2</formula>
    </cfRule>
  </conditionalFormatting>
  <conditionalFormatting sqref="F958">
    <cfRule type="containsText" dxfId="257" priority="253" operator="containsText" text="BAJO">
      <formula>NOT(ISERROR(SEARCH(("BAJO"),(F958))))</formula>
    </cfRule>
  </conditionalFormatting>
  <conditionalFormatting sqref="F958">
    <cfRule type="containsText" dxfId="256" priority="254" operator="containsText" text="MEDIO">
      <formula>NOT(ISERROR(SEARCH(("MEDIO"),(F958))))</formula>
    </cfRule>
  </conditionalFormatting>
  <conditionalFormatting sqref="F958">
    <cfRule type="containsText" dxfId="255" priority="255" operator="containsText" text="ALTO">
      <formula>NOT(ISERROR(SEARCH(("ALTO"),(F958))))</formula>
    </cfRule>
  </conditionalFormatting>
  <conditionalFormatting sqref="F958">
    <cfRule type="cellIs" dxfId="254" priority="256" operator="between">
      <formula>5</formula>
      <formula>9</formula>
    </cfRule>
  </conditionalFormatting>
  <conditionalFormatting sqref="F958">
    <cfRule type="cellIs" dxfId="253" priority="257" operator="between">
      <formula>3</formula>
      <formula>4</formula>
    </cfRule>
  </conditionalFormatting>
  <conditionalFormatting sqref="F958">
    <cfRule type="cellIs" dxfId="252" priority="258" operator="between">
      <formula>1</formula>
      <formula>2</formula>
    </cfRule>
  </conditionalFormatting>
  <conditionalFormatting sqref="F964:F966 F969:F970">
    <cfRule type="containsText" dxfId="251" priority="247" operator="containsText" text="BAJO">
      <formula>NOT(ISERROR(SEARCH(("BAJO"),(F964))))</formula>
    </cfRule>
  </conditionalFormatting>
  <conditionalFormatting sqref="F964:F966 F969:F970">
    <cfRule type="containsText" dxfId="250" priority="248" operator="containsText" text="MEDIO">
      <formula>NOT(ISERROR(SEARCH(("MEDIO"),(F964))))</formula>
    </cfRule>
  </conditionalFormatting>
  <conditionalFormatting sqref="F964:F966 F969:F970">
    <cfRule type="containsText" dxfId="249" priority="249" operator="containsText" text="ALTO">
      <formula>NOT(ISERROR(SEARCH(("ALTO"),(F964))))</formula>
    </cfRule>
  </conditionalFormatting>
  <conditionalFormatting sqref="F964:F966 F969:F970">
    <cfRule type="cellIs" dxfId="248" priority="250" operator="between">
      <formula>5</formula>
      <formula>9</formula>
    </cfRule>
  </conditionalFormatting>
  <conditionalFormatting sqref="F964:F966 F969:F970">
    <cfRule type="cellIs" dxfId="247" priority="251" operator="between">
      <formula>3</formula>
      <formula>4</formula>
    </cfRule>
  </conditionalFormatting>
  <conditionalFormatting sqref="F964:F966 F969:F970">
    <cfRule type="cellIs" dxfId="246" priority="252" operator="between">
      <formula>1</formula>
      <formula>2</formula>
    </cfRule>
  </conditionalFormatting>
  <conditionalFormatting sqref="F968">
    <cfRule type="containsText" dxfId="245" priority="241" operator="containsText" text="BAJO">
      <formula>NOT(ISERROR(SEARCH(("BAJO"),(F968))))</formula>
    </cfRule>
  </conditionalFormatting>
  <conditionalFormatting sqref="F968">
    <cfRule type="containsText" dxfId="244" priority="242" operator="containsText" text="MEDIO">
      <formula>NOT(ISERROR(SEARCH(("MEDIO"),(F968))))</formula>
    </cfRule>
  </conditionalFormatting>
  <conditionalFormatting sqref="F968">
    <cfRule type="containsText" dxfId="243" priority="243" operator="containsText" text="ALTO">
      <formula>NOT(ISERROR(SEARCH(("ALTO"),(F968))))</formula>
    </cfRule>
  </conditionalFormatting>
  <conditionalFormatting sqref="F968">
    <cfRule type="cellIs" dxfId="242" priority="244" operator="between">
      <formula>5</formula>
      <formula>9</formula>
    </cfRule>
  </conditionalFormatting>
  <conditionalFormatting sqref="F968">
    <cfRule type="cellIs" dxfId="241" priority="245" operator="between">
      <formula>3</formula>
      <formula>4</formula>
    </cfRule>
  </conditionalFormatting>
  <conditionalFormatting sqref="F968">
    <cfRule type="cellIs" dxfId="240" priority="246" operator="between">
      <formula>1</formula>
      <formula>2</formula>
    </cfRule>
  </conditionalFormatting>
  <conditionalFormatting sqref="F967">
    <cfRule type="containsText" dxfId="239" priority="235" operator="containsText" text="BAJO">
      <formula>NOT(ISERROR(SEARCH(("BAJO"),(F967))))</formula>
    </cfRule>
  </conditionalFormatting>
  <conditionalFormatting sqref="F967">
    <cfRule type="containsText" dxfId="238" priority="236" operator="containsText" text="MEDIO">
      <formula>NOT(ISERROR(SEARCH(("MEDIO"),(F967))))</formula>
    </cfRule>
  </conditionalFormatting>
  <conditionalFormatting sqref="F967">
    <cfRule type="containsText" dxfId="237" priority="237" operator="containsText" text="ALTO">
      <formula>NOT(ISERROR(SEARCH(("ALTO"),(F967))))</formula>
    </cfRule>
  </conditionalFormatting>
  <conditionalFormatting sqref="F967">
    <cfRule type="cellIs" dxfId="236" priority="238" operator="between">
      <formula>5</formula>
      <formula>9</formula>
    </cfRule>
  </conditionalFormatting>
  <conditionalFormatting sqref="F967">
    <cfRule type="cellIs" dxfId="235" priority="239" operator="between">
      <formula>3</formula>
      <formula>4</formula>
    </cfRule>
  </conditionalFormatting>
  <conditionalFormatting sqref="F967">
    <cfRule type="cellIs" dxfId="234" priority="240" operator="between">
      <formula>1</formula>
      <formula>2</formula>
    </cfRule>
  </conditionalFormatting>
  <conditionalFormatting sqref="F973:F975 F978:F979">
    <cfRule type="containsText" dxfId="233" priority="229" operator="containsText" text="BAJO">
      <formula>NOT(ISERROR(SEARCH(("BAJO"),(F973))))</formula>
    </cfRule>
  </conditionalFormatting>
  <conditionalFormatting sqref="F973:F975 F978:F979">
    <cfRule type="containsText" dxfId="232" priority="230" operator="containsText" text="MEDIO">
      <formula>NOT(ISERROR(SEARCH(("MEDIO"),(F973))))</formula>
    </cfRule>
  </conditionalFormatting>
  <conditionalFormatting sqref="F973:F975 F978:F979">
    <cfRule type="containsText" dxfId="231" priority="231" operator="containsText" text="ALTO">
      <formula>NOT(ISERROR(SEARCH(("ALTO"),(F973))))</formula>
    </cfRule>
  </conditionalFormatting>
  <conditionalFormatting sqref="F973:F975 F978:F979">
    <cfRule type="cellIs" dxfId="230" priority="232" operator="between">
      <formula>5</formula>
      <formula>9</formula>
    </cfRule>
  </conditionalFormatting>
  <conditionalFormatting sqref="F973:F975 F978:F979">
    <cfRule type="cellIs" dxfId="229" priority="233" operator="between">
      <formula>3</formula>
      <formula>4</formula>
    </cfRule>
  </conditionalFormatting>
  <conditionalFormatting sqref="F973:F975 F978:F979">
    <cfRule type="cellIs" dxfId="228" priority="234" operator="between">
      <formula>1</formula>
      <formula>2</formula>
    </cfRule>
  </conditionalFormatting>
  <conditionalFormatting sqref="F977">
    <cfRule type="containsText" dxfId="227" priority="223" operator="containsText" text="BAJO">
      <formula>NOT(ISERROR(SEARCH(("BAJO"),(F977))))</formula>
    </cfRule>
  </conditionalFormatting>
  <conditionalFormatting sqref="F977">
    <cfRule type="containsText" dxfId="226" priority="224" operator="containsText" text="MEDIO">
      <formula>NOT(ISERROR(SEARCH(("MEDIO"),(F977))))</formula>
    </cfRule>
  </conditionalFormatting>
  <conditionalFormatting sqref="F977">
    <cfRule type="containsText" dxfId="225" priority="225" operator="containsText" text="ALTO">
      <formula>NOT(ISERROR(SEARCH(("ALTO"),(F977))))</formula>
    </cfRule>
  </conditionalFormatting>
  <conditionalFormatting sqref="F977">
    <cfRule type="cellIs" dxfId="224" priority="226" operator="between">
      <formula>5</formula>
      <formula>9</formula>
    </cfRule>
  </conditionalFormatting>
  <conditionalFormatting sqref="F977">
    <cfRule type="cellIs" dxfId="223" priority="227" operator="between">
      <formula>3</formula>
      <formula>4</formula>
    </cfRule>
  </conditionalFormatting>
  <conditionalFormatting sqref="F977">
    <cfRule type="cellIs" dxfId="222" priority="228" operator="between">
      <formula>1</formula>
      <formula>2</formula>
    </cfRule>
  </conditionalFormatting>
  <conditionalFormatting sqref="F976">
    <cfRule type="containsText" dxfId="221" priority="217" operator="containsText" text="BAJO">
      <formula>NOT(ISERROR(SEARCH(("BAJO"),(F976))))</formula>
    </cfRule>
  </conditionalFormatting>
  <conditionalFormatting sqref="F976">
    <cfRule type="containsText" dxfId="220" priority="218" operator="containsText" text="MEDIO">
      <formula>NOT(ISERROR(SEARCH(("MEDIO"),(F976))))</formula>
    </cfRule>
  </conditionalFormatting>
  <conditionalFormatting sqref="F976">
    <cfRule type="containsText" dxfId="219" priority="219" operator="containsText" text="ALTO">
      <formula>NOT(ISERROR(SEARCH(("ALTO"),(F976))))</formula>
    </cfRule>
  </conditionalFormatting>
  <conditionalFormatting sqref="F976">
    <cfRule type="cellIs" dxfId="218" priority="220" operator="between">
      <formula>5</formula>
      <formula>9</formula>
    </cfRule>
  </conditionalFormatting>
  <conditionalFormatting sqref="F976">
    <cfRule type="cellIs" dxfId="217" priority="221" operator="between">
      <formula>3</formula>
      <formula>4</formula>
    </cfRule>
  </conditionalFormatting>
  <conditionalFormatting sqref="F976">
    <cfRule type="cellIs" dxfId="216" priority="222" operator="between">
      <formula>1</formula>
      <formula>2</formula>
    </cfRule>
  </conditionalFormatting>
  <conditionalFormatting sqref="F982:F984 F987:F988">
    <cfRule type="containsText" dxfId="215" priority="211" operator="containsText" text="BAJO">
      <formula>NOT(ISERROR(SEARCH(("BAJO"),(F982))))</formula>
    </cfRule>
  </conditionalFormatting>
  <conditionalFormatting sqref="F982:F984 F987:F988">
    <cfRule type="containsText" dxfId="214" priority="212" operator="containsText" text="MEDIO">
      <formula>NOT(ISERROR(SEARCH(("MEDIO"),(F982))))</formula>
    </cfRule>
  </conditionalFormatting>
  <conditionalFormatting sqref="F982:F984 F987:F988">
    <cfRule type="containsText" dxfId="213" priority="213" operator="containsText" text="ALTO">
      <formula>NOT(ISERROR(SEARCH(("ALTO"),(F982))))</formula>
    </cfRule>
  </conditionalFormatting>
  <conditionalFormatting sqref="F982:F984 F987:F988">
    <cfRule type="cellIs" dxfId="212" priority="214" operator="between">
      <formula>5</formula>
      <formula>9</formula>
    </cfRule>
  </conditionalFormatting>
  <conditionalFormatting sqref="F982:F984 F987:F988">
    <cfRule type="cellIs" dxfId="211" priority="215" operator="between">
      <formula>3</formula>
      <formula>4</formula>
    </cfRule>
  </conditionalFormatting>
  <conditionalFormatting sqref="F982:F984 F987:F988">
    <cfRule type="cellIs" dxfId="210" priority="216" operator="between">
      <formula>1</formula>
      <formula>2</formula>
    </cfRule>
  </conditionalFormatting>
  <conditionalFormatting sqref="F986">
    <cfRule type="containsText" dxfId="209" priority="205" operator="containsText" text="BAJO">
      <formula>NOT(ISERROR(SEARCH(("BAJO"),(F986))))</formula>
    </cfRule>
  </conditionalFormatting>
  <conditionalFormatting sqref="F986">
    <cfRule type="containsText" dxfId="208" priority="206" operator="containsText" text="MEDIO">
      <formula>NOT(ISERROR(SEARCH(("MEDIO"),(F986))))</formula>
    </cfRule>
  </conditionalFormatting>
  <conditionalFormatting sqref="F986">
    <cfRule type="containsText" dxfId="207" priority="207" operator="containsText" text="ALTO">
      <formula>NOT(ISERROR(SEARCH(("ALTO"),(F986))))</formula>
    </cfRule>
  </conditionalFormatting>
  <conditionalFormatting sqref="F986">
    <cfRule type="cellIs" dxfId="206" priority="208" operator="between">
      <formula>5</formula>
      <formula>9</formula>
    </cfRule>
  </conditionalFormatting>
  <conditionalFormatting sqref="F986">
    <cfRule type="cellIs" dxfId="205" priority="209" operator="between">
      <formula>3</formula>
      <formula>4</formula>
    </cfRule>
  </conditionalFormatting>
  <conditionalFormatting sqref="F986">
    <cfRule type="cellIs" dxfId="204" priority="210" operator="between">
      <formula>1</formula>
      <formula>2</formula>
    </cfRule>
  </conditionalFormatting>
  <conditionalFormatting sqref="F985">
    <cfRule type="containsText" dxfId="203" priority="199" operator="containsText" text="BAJO">
      <formula>NOT(ISERROR(SEARCH(("BAJO"),(F985))))</formula>
    </cfRule>
  </conditionalFormatting>
  <conditionalFormatting sqref="F985">
    <cfRule type="containsText" dxfId="202" priority="200" operator="containsText" text="MEDIO">
      <formula>NOT(ISERROR(SEARCH(("MEDIO"),(F985))))</formula>
    </cfRule>
  </conditionalFormatting>
  <conditionalFormatting sqref="F985">
    <cfRule type="containsText" dxfId="201" priority="201" operator="containsText" text="ALTO">
      <formula>NOT(ISERROR(SEARCH(("ALTO"),(F985))))</formula>
    </cfRule>
  </conditionalFormatting>
  <conditionalFormatting sqref="F985">
    <cfRule type="cellIs" dxfId="200" priority="202" operator="between">
      <formula>5</formula>
      <formula>9</formula>
    </cfRule>
  </conditionalFormatting>
  <conditionalFormatting sqref="F985">
    <cfRule type="cellIs" dxfId="199" priority="203" operator="between">
      <formula>3</formula>
      <formula>4</formula>
    </cfRule>
  </conditionalFormatting>
  <conditionalFormatting sqref="F985">
    <cfRule type="cellIs" dxfId="198" priority="204" operator="between">
      <formula>1</formula>
      <formula>2</formula>
    </cfRule>
  </conditionalFormatting>
  <conditionalFormatting sqref="F991:F993 F996:F997">
    <cfRule type="containsText" dxfId="197" priority="193" operator="containsText" text="BAJO">
      <formula>NOT(ISERROR(SEARCH(("BAJO"),(F991))))</formula>
    </cfRule>
  </conditionalFormatting>
  <conditionalFormatting sqref="F991:F993 F996:F997">
    <cfRule type="containsText" dxfId="196" priority="194" operator="containsText" text="MEDIO">
      <formula>NOT(ISERROR(SEARCH(("MEDIO"),(F991))))</formula>
    </cfRule>
  </conditionalFormatting>
  <conditionalFormatting sqref="F991:F993 F996:F997">
    <cfRule type="containsText" dxfId="195" priority="195" operator="containsText" text="ALTO">
      <formula>NOT(ISERROR(SEARCH(("ALTO"),(F991))))</formula>
    </cfRule>
  </conditionalFormatting>
  <conditionalFormatting sqref="F991:F993 F996:F997">
    <cfRule type="cellIs" dxfId="194" priority="196" operator="between">
      <formula>5</formula>
      <formula>9</formula>
    </cfRule>
  </conditionalFormatting>
  <conditionalFormatting sqref="F991:F993 F996:F997">
    <cfRule type="cellIs" dxfId="193" priority="197" operator="between">
      <formula>3</formula>
      <formula>4</formula>
    </cfRule>
  </conditionalFormatting>
  <conditionalFormatting sqref="F991:F993 F996:F997">
    <cfRule type="cellIs" dxfId="192" priority="198" operator="between">
      <formula>1</formula>
      <formula>2</formula>
    </cfRule>
  </conditionalFormatting>
  <conditionalFormatting sqref="F995">
    <cfRule type="containsText" dxfId="191" priority="187" operator="containsText" text="BAJO">
      <formula>NOT(ISERROR(SEARCH(("BAJO"),(F995))))</formula>
    </cfRule>
  </conditionalFormatting>
  <conditionalFormatting sqref="F995">
    <cfRule type="containsText" dxfId="190" priority="188" operator="containsText" text="MEDIO">
      <formula>NOT(ISERROR(SEARCH(("MEDIO"),(F995))))</formula>
    </cfRule>
  </conditionalFormatting>
  <conditionalFormatting sqref="F995">
    <cfRule type="containsText" dxfId="189" priority="189" operator="containsText" text="ALTO">
      <formula>NOT(ISERROR(SEARCH(("ALTO"),(F995))))</formula>
    </cfRule>
  </conditionalFormatting>
  <conditionalFormatting sqref="F995">
    <cfRule type="cellIs" dxfId="188" priority="190" operator="between">
      <formula>5</formula>
      <formula>9</formula>
    </cfRule>
  </conditionalFormatting>
  <conditionalFormatting sqref="F995">
    <cfRule type="cellIs" dxfId="187" priority="191" operator="between">
      <formula>3</formula>
      <formula>4</formula>
    </cfRule>
  </conditionalFormatting>
  <conditionalFormatting sqref="F995">
    <cfRule type="cellIs" dxfId="186" priority="192" operator="between">
      <formula>1</formula>
      <formula>2</formula>
    </cfRule>
  </conditionalFormatting>
  <conditionalFormatting sqref="F994">
    <cfRule type="containsText" dxfId="185" priority="181" operator="containsText" text="BAJO">
      <formula>NOT(ISERROR(SEARCH(("BAJO"),(F994))))</formula>
    </cfRule>
  </conditionalFormatting>
  <conditionalFormatting sqref="F994">
    <cfRule type="containsText" dxfId="184" priority="182" operator="containsText" text="MEDIO">
      <formula>NOT(ISERROR(SEARCH(("MEDIO"),(F994))))</formula>
    </cfRule>
  </conditionalFormatting>
  <conditionalFormatting sqref="F994">
    <cfRule type="containsText" dxfId="183" priority="183" operator="containsText" text="ALTO">
      <formula>NOT(ISERROR(SEARCH(("ALTO"),(F994))))</formula>
    </cfRule>
  </conditionalFormatting>
  <conditionalFormatting sqref="F994">
    <cfRule type="cellIs" dxfId="182" priority="184" operator="between">
      <formula>5</formula>
      <formula>9</formula>
    </cfRule>
  </conditionalFormatting>
  <conditionalFormatting sqref="F994">
    <cfRule type="cellIs" dxfId="181" priority="185" operator="between">
      <formula>3</formula>
      <formula>4</formula>
    </cfRule>
  </conditionalFormatting>
  <conditionalFormatting sqref="F994">
    <cfRule type="cellIs" dxfId="180" priority="186" operator="between">
      <formula>1</formula>
      <formula>2</formula>
    </cfRule>
  </conditionalFormatting>
  <conditionalFormatting sqref="F1000:F1002 F1005:F1006">
    <cfRule type="containsText" dxfId="179" priority="175" operator="containsText" text="BAJO">
      <formula>NOT(ISERROR(SEARCH(("BAJO"),(F1000))))</formula>
    </cfRule>
  </conditionalFormatting>
  <conditionalFormatting sqref="F1000:F1002 F1005:F1006">
    <cfRule type="containsText" dxfId="178" priority="176" operator="containsText" text="MEDIO">
      <formula>NOT(ISERROR(SEARCH(("MEDIO"),(F1000))))</formula>
    </cfRule>
  </conditionalFormatting>
  <conditionalFormatting sqref="F1000:F1002 F1005:F1006">
    <cfRule type="containsText" dxfId="177" priority="177" operator="containsText" text="ALTO">
      <formula>NOT(ISERROR(SEARCH(("ALTO"),(F1000))))</formula>
    </cfRule>
  </conditionalFormatting>
  <conditionalFormatting sqref="F1000:F1002 F1005:F1006">
    <cfRule type="cellIs" dxfId="176" priority="178" operator="between">
      <formula>5</formula>
      <formula>9</formula>
    </cfRule>
  </conditionalFormatting>
  <conditionalFormatting sqref="F1000:F1002 F1005:F1006">
    <cfRule type="cellIs" dxfId="175" priority="179" operator="between">
      <formula>3</formula>
      <formula>4</formula>
    </cfRule>
  </conditionalFormatting>
  <conditionalFormatting sqref="F1000:F1002 F1005:F1006">
    <cfRule type="cellIs" dxfId="174" priority="180" operator="between">
      <formula>1</formula>
      <formula>2</formula>
    </cfRule>
  </conditionalFormatting>
  <conditionalFormatting sqref="F1004">
    <cfRule type="containsText" dxfId="173" priority="169" operator="containsText" text="BAJO">
      <formula>NOT(ISERROR(SEARCH(("BAJO"),(F1004))))</formula>
    </cfRule>
  </conditionalFormatting>
  <conditionalFormatting sqref="F1004">
    <cfRule type="containsText" dxfId="172" priority="170" operator="containsText" text="MEDIO">
      <formula>NOT(ISERROR(SEARCH(("MEDIO"),(F1004))))</formula>
    </cfRule>
  </conditionalFormatting>
  <conditionalFormatting sqref="F1004">
    <cfRule type="containsText" dxfId="171" priority="171" operator="containsText" text="ALTO">
      <formula>NOT(ISERROR(SEARCH(("ALTO"),(F1004))))</formula>
    </cfRule>
  </conditionalFormatting>
  <conditionalFormatting sqref="F1004">
    <cfRule type="cellIs" dxfId="170" priority="172" operator="between">
      <formula>5</formula>
      <formula>9</formula>
    </cfRule>
  </conditionalFormatting>
  <conditionalFormatting sqref="F1004">
    <cfRule type="cellIs" dxfId="169" priority="173" operator="between">
      <formula>3</formula>
      <formula>4</formula>
    </cfRule>
  </conditionalFormatting>
  <conditionalFormatting sqref="F1004">
    <cfRule type="cellIs" dxfId="168" priority="174" operator="between">
      <formula>1</formula>
      <formula>2</formula>
    </cfRule>
  </conditionalFormatting>
  <conditionalFormatting sqref="F1003">
    <cfRule type="containsText" dxfId="167" priority="163" operator="containsText" text="BAJO">
      <formula>NOT(ISERROR(SEARCH(("BAJO"),(F1003))))</formula>
    </cfRule>
  </conditionalFormatting>
  <conditionalFormatting sqref="F1003">
    <cfRule type="containsText" dxfId="166" priority="164" operator="containsText" text="MEDIO">
      <formula>NOT(ISERROR(SEARCH(("MEDIO"),(F1003))))</formula>
    </cfRule>
  </conditionalFormatting>
  <conditionalFormatting sqref="F1003">
    <cfRule type="containsText" dxfId="165" priority="165" operator="containsText" text="ALTO">
      <formula>NOT(ISERROR(SEARCH(("ALTO"),(F1003))))</formula>
    </cfRule>
  </conditionalFormatting>
  <conditionalFormatting sqref="F1003">
    <cfRule type="cellIs" dxfId="164" priority="166" operator="between">
      <formula>5</formula>
      <formula>9</formula>
    </cfRule>
  </conditionalFormatting>
  <conditionalFormatting sqref="F1003">
    <cfRule type="cellIs" dxfId="163" priority="167" operator="between">
      <formula>3</formula>
      <formula>4</formula>
    </cfRule>
  </conditionalFormatting>
  <conditionalFormatting sqref="F1003">
    <cfRule type="cellIs" dxfId="162" priority="168" operator="between">
      <formula>1</formula>
      <formula>2</formula>
    </cfRule>
  </conditionalFormatting>
  <conditionalFormatting sqref="F1009:F1011 F1014:F1015">
    <cfRule type="containsText" dxfId="161" priority="157" operator="containsText" text="BAJO">
      <formula>NOT(ISERROR(SEARCH(("BAJO"),(F1009))))</formula>
    </cfRule>
  </conditionalFormatting>
  <conditionalFormatting sqref="F1009:F1011 F1014:F1015">
    <cfRule type="containsText" dxfId="160" priority="158" operator="containsText" text="MEDIO">
      <formula>NOT(ISERROR(SEARCH(("MEDIO"),(F1009))))</formula>
    </cfRule>
  </conditionalFormatting>
  <conditionalFormatting sqref="F1009:F1011 F1014:F1015">
    <cfRule type="containsText" dxfId="159" priority="159" operator="containsText" text="ALTO">
      <formula>NOT(ISERROR(SEARCH(("ALTO"),(F1009))))</formula>
    </cfRule>
  </conditionalFormatting>
  <conditionalFormatting sqref="F1009:F1011 F1014:F1015">
    <cfRule type="cellIs" dxfId="158" priority="160" operator="between">
      <formula>5</formula>
      <formula>9</formula>
    </cfRule>
  </conditionalFormatting>
  <conditionalFormatting sqref="F1009:F1011 F1014:F1015">
    <cfRule type="cellIs" dxfId="157" priority="161" operator="between">
      <formula>3</formula>
      <formula>4</formula>
    </cfRule>
  </conditionalFormatting>
  <conditionalFormatting sqref="F1009:F1011 F1014:F1015">
    <cfRule type="cellIs" dxfId="156" priority="162" operator="between">
      <formula>1</formula>
      <formula>2</formula>
    </cfRule>
  </conditionalFormatting>
  <conditionalFormatting sqref="F1013">
    <cfRule type="containsText" dxfId="155" priority="151" operator="containsText" text="BAJO">
      <formula>NOT(ISERROR(SEARCH(("BAJO"),(F1013))))</formula>
    </cfRule>
  </conditionalFormatting>
  <conditionalFormatting sqref="F1013">
    <cfRule type="containsText" dxfId="154" priority="152" operator="containsText" text="MEDIO">
      <formula>NOT(ISERROR(SEARCH(("MEDIO"),(F1013))))</formula>
    </cfRule>
  </conditionalFormatting>
  <conditionalFormatting sqref="F1013">
    <cfRule type="containsText" dxfId="153" priority="153" operator="containsText" text="ALTO">
      <formula>NOT(ISERROR(SEARCH(("ALTO"),(F1013))))</formula>
    </cfRule>
  </conditionalFormatting>
  <conditionalFormatting sqref="F1013">
    <cfRule type="cellIs" dxfId="152" priority="154" operator="between">
      <formula>5</formula>
      <formula>9</formula>
    </cfRule>
  </conditionalFormatting>
  <conditionalFormatting sqref="F1013">
    <cfRule type="cellIs" dxfId="151" priority="155" operator="between">
      <formula>3</formula>
      <formula>4</formula>
    </cfRule>
  </conditionalFormatting>
  <conditionalFormatting sqref="F1013">
    <cfRule type="cellIs" dxfId="150" priority="156" operator="between">
      <formula>1</formula>
      <formula>2</formula>
    </cfRule>
  </conditionalFormatting>
  <conditionalFormatting sqref="F1012">
    <cfRule type="containsText" dxfId="149" priority="145" operator="containsText" text="BAJO">
      <formula>NOT(ISERROR(SEARCH(("BAJO"),(F1012))))</formula>
    </cfRule>
  </conditionalFormatting>
  <conditionalFormatting sqref="F1012">
    <cfRule type="containsText" dxfId="148" priority="146" operator="containsText" text="MEDIO">
      <formula>NOT(ISERROR(SEARCH(("MEDIO"),(F1012))))</formula>
    </cfRule>
  </conditionalFormatting>
  <conditionalFormatting sqref="F1012">
    <cfRule type="containsText" dxfId="147" priority="147" operator="containsText" text="ALTO">
      <formula>NOT(ISERROR(SEARCH(("ALTO"),(F1012))))</formula>
    </cfRule>
  </conditionalFormatting>
  <conditionalFormatting sqref="F1012">
    <cfRule type="cellIs" dxfId="146" priority="148" operator="between">
      <formula>5</formula>
      <formula>9</formula>
    </cfRule>
  </conditionalFormatting>
  <conditionalFormatting sqref="F1012">
    <cfRule type="cellIs" dxfId="145" priority="149" operator="between">
      <formula>3</formula>
      <formula>4</formula>
    </cfRule>
  </conditionalFormatting>
  <conditionalFormatting sqref="F1012">
    <cfRule type="cellIs" dxfId="144" priority="150" operator="between">
      <formula>1</formula>
      <formula>2</formula>
    </cfRule>
  </conditionalFormatting>
  <conditionalFormatting sqref="F1018:F1020 F1023:F1024">
    <cfRule type="containsText" dxfId="143" priority="139" operator="containsText" text="BAJO">
      <formula>NOT(ISERROR(SEARCH(("BAJO"),(F1018))))</formula>
    </cfRule>
  </conditionalFormatting>
  <conditionalFormatting sqref="F1018:F1020 F1023:F1024">
    <cfRule type="containsText" dxfId="142" priority="140" operator="containsText" text="MEDIO">
      <formula>NOT(ISERROR(SEARCH(("MEDIO"),(F1018))))</formula>
    </cfRule>
  </conditionalFormatting>
  <conditionalFormatting sqref="F1018:F1020 F1023:F1024">
    <cfRule type="containsText" dxfId="141" priority="141" operator="containsText" text="ALTO">
      <formula>NOT(ISERROR(SEARCH(("ALTO"),(F1018))))</formula>
    </cfRule>
  </conditionalFormatting>
  <conditionalFormatting sqref="F1018:F1020 F1023:F1024">
    <cfRule type="cellIs" dxfId="140" priority="142" operator="between">
      <formula>5</formula>
      <formula>9</formula>
    </cfRule>
  </conditionalFormatting>
  <conditionalFormatting sqref="F1018:F1020 F1023:F1024">
    <cfRule type="cellIs" dxfId="139" priority="143" operator="between">
      <formula>3</formula>
      <formula>4</formula>
    </cfRule>
  </conditionalFormatting>
  <conditionalFormatting sqref="F1018:F1020 F1023:F1024">
    <cfRule type="cellIs" dxfId="138" priority="144" operator="between">
      <formula>1</formula>
      <formula>2</formula>
    </cfRule>
  </conditionalFormatting>
  <conditionalFormatting sqref="F1022">
    <cfRule type="containsText" dxfId="137" priority="133" operator="containsText" text="BAJO">
      <formula>NOT(ISERROR(SEARCH(("BAJO"),(F1022))))</formula>
    </cfRule>
  </conditionalFormatting>
  <conditionalFormatting sqref="F1022">
    <cfRule type="containsText" dxfId="136" priority="134" operator="containsText" text="MEDIO">
      <formula>NOT(ISERROR(SEARCH(("MEDIO"),(F1022))))</formula>
    </cfRule>
  </conditionalFormatting>
  <conditionalFormatting sqref="F1022">
    <cfRule type="containsText" dxfId="135" priority="135" operator="containsText" text="ALTO">
      <formula>NOT(ISERROR(SEARCH(("ALTO"),(F1022))))</formula>
    </cfRule>
  </conditionalFormatting>
  <conditionalFormatting sqref="F1022">
    <cfRule type="cellIs" dxfId="134" priority="136" operator="between">
      <formula>5</formula>
      <formula>9</formula>
    </cfRule>
  </conditionalFormatting>
  <conditionalFormatting sqref="F1022">
    <cfRule type="cellIs" dxfId="133" priority="137" operator="between">
      <formula>3</formula>
      <formula>4</formula>
    </cfRule>
  </conditionalFormatting>
  <conditionalFormatting sqref="F1022">
    <cfRule type="cellIs" dxfId="132" priority="138" operator="between">
      <formula>1</formula>
      <formula>2</formula>
    </cfRule>
  </conditionalFormatting>
  <conditionalFormatting sqref="F1021">
    <cfRule type="containsText" dxfId="131" priority="127" operator="containsText" text="BAJO">
      <formula>NOT(ISERROR(SEARCH(("BAJO"),(F1021))))</formula>
    </cfRule>
  </conditionalFormatting>
  <conditionalFormatting sqref="F1021">
    <cfRule type="containsText" dxfId="130" priority="128" operator="containsText" text="MEDIO">
      <formula>NOT(ISERROR(SEARCH(("MEDIO"),(F1021))))</formula>
    </cfRule>
  </conditionalFormatting>
  <conditionalFormatting sqref="F1021">
    <cfRule type="containsText" dxfId="129" priority="129" operator="containsText" text="ALTO">
      <formula>NOT(ISERROR(SEARCH(("ALTO"),(F1021))))</formula>
    </cfRule>
  </conditionalFormatting>
  <conditionalFormatting sqref="F1021">
    <cfRule type="cellIs" dxfId="128" priority="130" operator="between">
      <formula>5</formula>
      <formula>9</formula>
    </cfRule>
  </conditionalFormatting>
  <conditionalFormatting sqref="F1021">
    <cfRule type="cellIs" dxfId="127" priority="131" operator="between">
      <formula>3</formula>
      <formula>4</formula>
    </cfRule>
  </conditionalFormatting>
  <conditionalFormatting sqref="F1021">
    <cfRule type="cellIs" dxfId="126" priority="132" operator="between">
      <formula>1</formula>
      <formula>2</formula>
    </cfRule>
  </conditionalFormatting>
  <conditionalFormatting sqref="F1027:F1029 F1032:F1033">
    <cfRule type="containsText" dxfId="125" priority="121" operator="containsText" text="BAJO">
      <formula>NOT(ISERROR(SEARCH(("BAJO"),(F1027))))</formula>
    </cfRule>
  </conditionalFormatting>
  <conditionalFormatting sqref="F1027:F1029 F1032:F1033">
    <cfRule type="containsText" dxfId="124" priority="122" operator="containsText" text="MEDIO">
      <formula>NOT(ISERROR(SEARCH(("MEDIO"),(F1027))))</formula>
    </cfRule>
  </conditionalFormatting>
  <conditionalFormatting sqref="F1027:F1029 F1032:F1033">
    <cfRule type="containsText" dxfId="123" priority="123" operator="containsText" text="ALTO">
      <formula>NOT(ISERROR(SEARCH(("ALTO"),(F1027))))</formula>
    </cfRule>
  </conditionalFormatting>
  <conditionalFormatting sqref="F1027:F1029 F1032:F1033">
    <cfRule type="cellIs" dxfId="122" priority="124" operator="between">
      <formula>5</formula>
      <formula>9</formula>
    </cfRule>
  </conditionalFormatting>
  <conditionalFormatting sqref="F1027:F1029 F1032:F1033">
    <cfRule type="cellIs" dxfId="121" priority="125" operator="between">
      <formula>3</formula>
      <formula>4</formula>
    </cfRule>
  </conditionalFormatting>
  <conditionalFormatting sqref="F1027:F1029 F1032:F1033">
    <cfRule type="cellIs" dxfId="120" priority="126" operator="between">
      <formula>1</formula>
      <formula>2</formula>
    </cfRule>
  </conditionalFormatting>
  <conditionalFormatting sqref="F1031">
    <cfRule type="containsText" dxfId="119" priority="115" operator="containsText" text="BAJO">
      <formula>NOT(ISERROR(SEARCH(("BAJO"),(F1031))))</formula>
    </cfRule>
  </conditionalFormatting>
  <conditionalFormatting sqref="F1031">
    <cfRule type="containsText" dxfId="118" priority="116" operator="containsText" text="MEDIO">
      <formula>NOT(ISERROR(SEARCH(("MEDIO"),(F1031))))</formula>
    </cfRule>
  </conditionalFormatting>
  <conditionalFormatting sqref="F1031">
    <cfRule type="containsText" dxfId="117" priority="117" operator="containsText" text="ALTO">
      <formula>NOT(ISERROR(SEARCH(("ALTO"),(F1031))))</formula>
    </cfRule>
  </conditionalFormatting>
  <conditionalFormatting sqref="F1031">
    <cfRule type="cellIs" dxfId="116" priority="118" operator="between">
      <formula>5</formula>
      <formula>9</formula>
    </cfRule>
  </conditionalFormatting>
  <conditionalFormatting sqref="F1031">
    <cfRule type="cellIs" dxfId="115" priority="119" operator="between">
      <formula>3</formula>
      <formula>4</formula>
    </cfRule>
  </conditionalFormatting>
  <conditionalFormatting sqref="F1031">
    <cfRule type="cellIs" dxfId="114" priority="120" operator="between">
      <formula>1</formula>
      <formula>2</formula>
    </cfRule>
  </conditionalFormatting>
  <conditionalFormatting sqref="F1030">
    <cfRule type="containsText" dxfId="113" priority="109" operator="containsText" text="BAJO">
      <formula>NOT(ISERROR(SEARCH(("BAJO"),(F1030))))</formula>
    </cfRule>
  </conditionalFormatting>
  <conditionalFormatting sqref="F1030">
    <cfRule type="containsText" dxfId="112" priority="110" operator="containsText" text="MEDIO">
      <formula>NOT(ISERROR(SEARCH(("MEDIO"),(F1030))))</formula>
    </cfRule>
  </conditionalFormatting>
  <conditionalFormatting sqref="F1030">
    <cfRule type="containsText" dxfId="111" priority="111" operator="containsText" text="ALTO">
      <formula>NOT(ISERROR(SEARCH(("ALTO"),(F1030))))</formula>
    </cfRule>
  </conditionalFormatting>
  <conditionalFormatting sqref="F1030">
    <cfRule type="cellIs" dxfId="110" priority="112" operator="between">
      <formula>5</formula>
      <formula>9</formula>
    </cfRule>
  </conditionalFormatting>
  <conditionalFormatting sqref="F1030">
    <cfRule type="cellIs" dxfId="109" priority="113" operator="between">
      <formula>3</formula>
      <formula>4</formula>
    </cfRule>
  </conditionalFormatting>
  <conditionalFormatting sqref="F1030">
    <cfRule type="cellIs" dxfId="108" priority="114" operator="between">
      <formula>1</formula>
      <formula>2</formula>
    </cfRule>
  </conditionalFormatting>
  <conditionalFormatting sqref="F1036:F1038 F1041:F1042">
    <cfRule type="containsText" dxfId="107" priority="103" operator="containsText" text="BAJO">
      <formula>NOT(ISERROR(SEARCH(("BAJO"),(F1036))))</formula>
    </cfRule>
  </conditionalFormatting>
  <conditionalFormatting sqref="F1036:F1038 F1041:F1042">
    <cfRule type="containsText" dxfId="106" priority="104" operator="containsText" text="MEDIO">
      <formula>NOT(ISERROR(SEARCH(("MEDIO"),(F1036))))</formula>
    </cfRule>
  </conditionalFormatting>
  <conditionalFormatting sqref="F1036:F1038 F1041:F1042">
    <cfRule type="containsText" dxfId="105" priority="105" operator="containsText" text="ALTO">
      <formula>NOT(ISERROR(SEARCH(("ALTO"),(F1036))))</formula>
    </cfRule>
  </conditionalFormatting>
  <conditionalFormatting sqref="F1036:F1038 F1041:F1042">
    <cfRule type="cellIs" dxfId="104" priority="106" operator="between">
      <formula>5</formula>
      <formula>9</formula>
    </cfRule>
  </conditionalFormatting>
  <conditionalFormatting sqref="F1036:F1038 F1041:F1042">
    <cfRule type="cellIs" dxfId="103" priority="107" operator="between">
      <formula>3</formula>
      <formula>4</formula>
    </cfRule>
  </conditionalFormatting>
  <conditionalFormatting sqref="F1036:F1038 F1041:F1042">
    <cfRule type="cellIs" dxfId="102" priority="108" operator="between">
      <formula>1</formula>
      <formula>2</formula>
    </cfRule>
  </conditionalFormatting>
  <conditionalFormatting sqref="F1040">
    <cfRule type="containsText" dxfId="101" priority="97" operator="containsText" text="BAJO">
      <formula>NOT(ISERROR(SEARCH(("BAJO"),(F1040))))</formula>
    </cfRule>
  </conditionalFormatting>
  <conditionalFormatting sqref="F1040">
    <cfRule type="containsText" dxfId="100" priority="98" operator="containsText" text="MEDIO">
      <formula>NOT(ISERROR(SEARCH(("MEDIO"),(F1040))))</formula>
    </cfRule>
  </conditionalFormatting>
  <conditionalFormatting sqref="F1040">
    <cfRule type="containsText" dxfId="99" priority="99" operator="containsText" text="ALTO">
      <formula>NOT(ISERROR(SEARCH(("ALTO"),(F1040))))</formula>
    </cfRule>
  </conditionalFormatting>
  <conditionalFormatting sqref="F1040">
    <cfRule type="cellIs" dxfId="98" priority="100" operator="between">
      <formula>5</formula>
      <formula>9</formula>
    </cfRule>
  </conditionalFormatting>
  <conditionalFormatting sqref="F1040">
    <cfRule type="cellIs" dxfId="97" priority="101" operator="between">
      <formula>3</formula>
      <formula>4</formula>
    </cfRule>
  </conditionalFormatting>
  <conditionalFormatting sqref="F1040">
    <cfRule type="cellIs" dxfId="96" priority="102" operator="between">
      <formula>1</formula>
      <formula>2</formula>
    </cfRule>
  </conditionalFormatting>
  <conditionalFormatting sqref="F1039">
    <cfRule type="containsText" dxfId="95" priority="91" operator="containsText" text="BAJO">
      <formula>NOT(ISERROR(SEARCH(("BAJO"),(F1039))))</formula>
    </cfRule>
  </conditionalFormatting>
  <conditionalFormatting sqref="F1039">
    <cfRule type="containsText" dxfId="94" priority="92" operator="containsText" text="MEDIO">
      <formula>NOT(ISERROR(SEARCH(("MEDIO"),(F1039))))</formula>
    </cfRule>
  </conditionalFormatting>
  <conditionalFormatting sqref="F1039">
    <cfRule type="containsText" dxfId="93" priority="93" operator="containsText" text="ALTO">
      <formula>NOT(ISERROR(SEARCH(("ALTO"),(F1039))))</formula>
    </cfRule>
  </conditionalFormatting>
  <conditionalFormatting sqref="F1039">
    <cfRule type="cellIs" dxfId="92" priority="94" operator="between">
      <formula>5</formula>
      <formula>9</formula>
    </cfRule>
  </conditionalFormatting>
  <conditionalFormatting sqref="F1039">
    <cfRule type="cellIs" dxfId="91" priority="95" operator="between">
      <formula>3</formula>
      <formula>4</formula>
    </cfRule>
  </conditionalFormatting>
  <conditionalFormatting sqref="F1039">
    <cfRule type="cellIs" dxfId="90" priority="96" operator="between">
      <formula>1</formula>
      <formula>2</formula>
    </cfRule>
  </conditionalFormatting>
  <conditionalFormatting sqref="F1045:F1047 F1050:F1051">
    <cfRule type="containsText" dxfId="89" priority="85" operator="containsText" text="BAJO">
      <formula>NOT(ISERROR(SEARCH(("BAJO"),(F1045))))</formula>
    </cfRule>
  </conditionalFormatting>
  <conditionalFormatting sqref="F1045:F1047 F1050:F1051">
    <cfRule type="containsText" dxfId="88" priority="86" operator="containsText" text="MEDIO">
      <formula>NOT(ISERROR(SEARCH(("MEDIO"),(F1045))))</formula>
    </cfRule>
  </conditionalFormatting>
  <conditionalFormatting sqref="F1045:F1047 F1050:F1051">
    <cfRule type="containsText" dxfId="87" priority="87" operator="containsText" text="ALTO">
      <formula>NOT(ISERROR(SEARCH(("ALTO"),(F1045))))</formula>
    </cfRule>
  </conditionalFormatting>
  <conditionalFormatting sqref="F1045:F1047 F1050:F1051">
    <cfRule type="cellIs" dxfId="86" priority="88" operator="between">
      <formula>5</formula>
      <formula>9</formula>
    </cfRule>
  </conditionalFormatting>
  <conditionalFormatting sqref="F1045:F1047 F1050:F1051">
    <cfRule type="cellIs" dxfId="85" priority="89" operator="between">
      <formula>3</formula>
      <formula>4</formula>
    </cfRule>
  </conditionalFormatting>
  <conditionalFormatting sqref="F1045:F1047 F1050:F1051">
    <cfRule type="cellIs" dxfId="84" priority="90" operator="between">
      <formula>1</formula>
      <formula>2</formula>
    </cfRule>
  </conditionalFormatting>
  <conditionalFormatting sqref="F1049">
    <cfRule type="containsText" dxfId="83" priority="79" operator="containsText" text="BAJO">
      <formula>NOT(ISERROR(SEARCH(("BAJO"),(F1049))))</formula>
    </cfRule>
  </conditionalFormatting>
  <conditionalFormatting sqref="F1049">
    <cfRule type="containsText" dxfId="82" priority="80" operator="containsText" text="MEDIO">
      <formula>NOT(ISERROR(SEARCH(("MEDIO"),(F1049))))</formula>
    </cfRule>
  </conditionalFormatting>
  <conditionalFormatting sqref="F1049">
    <cfRule type="containsText" dxfId="81" priority="81" operator="containsText" text="ALTO">
      <formula>NOT(ISERROR(SEARCH(("ALTO"),(F1049))))</formula>
    </cfRule>
  </conditionalFormatting>
  <conditionalFormatting sqref="F1049">
    <cfRule type="cellIs" dxfId="80" priority="82" operator="between">
      <formula>5</formula>
      <formula>9</formula>
    </cfRule>
  </conditionalFormatting>
  <conditionalFormatting sqref="F1049">
    <cfRule type="cellIs" dxfId="79" priority="83" operator="between">
      <formula>3</formula>
      <formula>4</formula>
    </cfRule>
  </conditionalFormatting>
  <conditionalFormatting sqref="F1049">
    <cfRule type="cellIs" dxfId="78" priority="84" operator="between">
      <formula>1</formula>
      <formula>2</formula>
    </cfRule>
  </conditionalFormatting>
  <conditionalFormatting sqref="F1048">
    <cfRule type="containsText" dxfId="77" priority="73" operator="containsText" text="BAJO">
      <formula>NOT(ISERROR(SEARCH(("BAJO"),(F1048))))</formula>
    </cfRule>
  </conditionalFormatting>
  <conditionalFormatting sqref="F1048">
    <cfRule type="containsText" dxfId="76" priority="74" operator="containsText" text="MEDIO">
      <formula>NOT(ISERROR(SEARCH(("MEDIO"),(F1048))))</formula>
    </cfRule>
  </conditionalFormatting>
  <conditionalFormatting sqref="F1048">
    <cfRule type="containsText" dxfId="75" priority="75" operator="containsText" text="ALTO">
      <formula>NOT(ISERROR(SEARCH(("ALTO"),(F1048))))</formula>
    </cfRule>
  </conditionalFormatting>
  <conditionalFormatting sqref="F1048">
    <cfRule type="cellIs" dxfId="74" priority="76" operator="between">
      <formula>5</formula>
      <formula>9</formula>
    </cfRule>
  </conditionalFormatting>
  <conditionalFormatting sqref="F1048">
    <cfRule type="cellIs" dxfId="73" priority="77" operator="between">
      <formula>3</formula>
      <formula>4</formula>
    </cfRule>
  </conditionalFormatting>
  <conditionalFormatting sqref="F1048">
    <cfRule type="cellIs" dxfId="72" priority="78" operator="between">
      <formula>1</formula>
      <formula>2</formula>
    </cfRule>
  </conditionalFormatting>
  <conditionalFormatting sqref="F1054:F1056 F1059:F1060">
    <cfRule type="containsText" dxfId="71" priority="67" operator="containsText" text="BAJO">
      <formula>NOT(ISERROR(SEARCH(("BAJO"),(F1054))))</formula>
    </cfRule>
  </conditionalFormatting>
  <conditionalFormatting sqref="F1054:F1056 F1059:F1060">
    <cfRule type="containsText" dxfId="70" priority="68" operator="containsText" text="MEDIO">
      <formula>NOT(ISERROR(SEARCH(("MEDIO"),(F1054))))</formula>
    </cfRule>
  </conditionalFormatting>
  <conditionalFormatting sqref="F1054:F1056 F1059:F1060">
    <cfRule type="containsText" dxfId="69" priority="69" operator="containsText" text="ALTO">
      <formula>NOT(ISERROR(SEARCH(("ALTO"),(F1054))))</formula>
    </cfRule>
  </conditionalFormatting>
  <conditionalFormatting sqref="F1054:F1056 F1059:F1060">
    <cfRule type="cellIs" dxfId="68" priority="70" operator="between">
      <formula>5</formula>
      <formula>9</formula>
    </cfRule>
  </conditionalFormatting>
  <conditionalFormatting sqref="F1054:F1056 F1059:F1060">
    <cfRule type="cellIs" dxfId="67" priority="71" operator="between">
      <formula>3</formula>
      <formula>4</formula>
    </cfRule>
  </conditionalFormatting>
  <conditionalFormatting sqref="F1054:F1056 F1059:F1060">
    <cfRule type="cellIs" dxfId="66" priority="72" operator="between">
      <formula>1</formula>
      <formula>2</formula>
    </cfRule>
  </conditionalFormatting>
  <conditionalFormatting sqref="F1058">
    <cfRule type="containsText" dxfId="65" priority="61" operator="containsText" text="BAJO">
      <formula>NOT(ISERROR(SEARCH(("BAJO"),(F1058))))</formula>
    </cfRule>
  </conditionalFormatting>
  <conditionalFormatting sqref="F1058">
    <cfRule type="containsText" dxfId="64" priority="62" operator="containsText" text="MEDIO">
      <formula>NOT(ISERROR(SEARCH(("MEDIO"),(F1058))))</formula>
    </cfRule>
  </conditionalFormatting>
  <conditionalFormatting sqref="F1058">
    <cfRule type="containsText" dxfId="63" priority="63" operator="containsText" text="ALTO">
      <formula>NOT(ISERROR(SEARCH(("ALTO"),(F1058))))</formula>
    </cfRule>
  </conditionalFormatting>
  <conditionalFormatting sqref="F1058">
    <cfRule type="cellIs" dxfId="62" priority="64" operator="between">
      <formula>5</formula>
      <formula>9</formula>
    </cfRule>
  </conditionalFormatting>
  <conditionalFormatting sqref="F1058">
    <cfRule type="cellIs" dxfId="61" priority="65" operator="between">
      <formula>3</formula>
      <formula>4</formula>
    </cfRule>
  </conditionalFormatting>
  <conditionalFormatting sqref="F1058">
    <cfRule type="cellIs" dxfId="60" priority="66" operator="between">
      <formula>1</formula>
      <formula>2</formula>
    </cfRule>
  </conditionalFormatting>
  <conditionalFormatting sqref="F1057">
    <cfRule type="containsText" dxfId="59" priority="55" operator="containsText" text="BAJO">
      <formula>NOT(ISERROR(SEARCH(("BAJO"),(F1057))))</formula>
    </cfRule>
  </conditionalFormatting>
  <conditionalFormatting sqref="F1057">
    <cfRule type="containsText" dxfId="58" priority="56" operator="containsText" text="MEDIO">
      <formula>NOT(ISERROR(SEARCH(("MEDIO"),(F1057))))</formula>
    </cfRule>
  </conditionalFormatting>
  <conditionalFormatting sqref="F1057">
    <cfRule type="containsText" dxfId="57" priority="57" operator="containsText" text="ALTO">
      <formula>NOT(ISERROR(SEARCH(("ALTO"),(F1057))))</formula>
    </cfRule>
  </conditionalFormatting>
  <conditionalFormatting sqref="F1057">
    <cfRule type="cellIs" dxfId="56" priority="58" operator="between">
      <formula>5</formula>
      <formula>9</formula>
    </cfRule>
  </conditionalFormatting>
  <conditionalFormatting sqref="F1057">
    <cfRule type="cellIs" dxfId="55" priority="59" operator="between">
      <formula>3</formula>
      <formula>4</formula>
    </cfRule>
  </conditionalFormatting>
  <conditionalFormatting sqref="F1057">
    <cfRule type="cellIs" dxfId="54" priority="60" operator="between">
      <formula>1</formula>
      <formula>2</formula>
    </cfRule>
  </conditionalFormatting>
  <conditionalFormatting sqref="F1063:F1065 F1068:F1069">
    <cfRule type="containsText" dxfId="53" priority="49" operator="containsText" text="BAJO">
      <formula>NOT(ISERROR(SEARCH(("BAJO"),(F1063))))</formula>
    </cfRule>
  </conditionalFormatting>
  <conditionalFormatting sqref="F1063:F1065 F1068:F1069">
    <cfRule type="containsText" dxfId="52" priority="50" operator="containsText" text="MEDIO">
      <formula>NOT(ISERROR(SEARCH(("MEDIO"),(F1063))))</formula>
    </cfRule>
  </conditionalFormatting>
  <conditionalFormatting sqref="F1063:F1065 F1068:F1069">
    <cfRule type="containsText" dxfId="51" priority="51" operator="containsText" text="ALTO">
      <formula>NOT(ISERROR(SEARCH(("ALTO"),(F1063))))</formula>
    </cfRule>
  </conditionalFormatting>
  <conditionalFormatting sqref="F1063:F1065 F1068:F1069">
    <cfRule type="cellIs" dxfId="50" priority="52" operator="between">
      <formula>5</formula>
      <formula>9</formula>
    </cfRule>
  </conditionalFormatting>
  <conditionalFormatting sqref="F1063:F1065 F1068:F1069">
    <cfRule type="cellIs" dxfId="49" priority="53" operator="between">
      <formula>3</formula>
      <formula>4</formula>
    </cfRule>
  </conditionalFormatting>
  <conditionalFormatting sqref="F1063:F1065 F1068:F1069">
    <cfRule type="cellIs" dxfId="48" priority="54" operator="between">
      <formula>1</formula>
      <formula>2</formula>
    </cfRule>
  </conditionalFormatting>
  <conditionalFormatting sqref="F1067">
    <cfRule type="containsText" dxfId="47" priority="43" operator="containsText" text="BAJO">
      <formula>NOT(ISERROR(SEARCH(("BAJO"),(F1067))))</formula>
    </cfRule>
  </conditionalFormatting>
  <conditionalFormatting sqref="F1067">
    <cfRule type="containsText" dxfId="46" priority="44" operator="containsText" text="MEDIO">
      <formula>NOT(ISERROR(SEARCH(("MEDIO"),(F1067))))</formula>
    </cfRule>
  </conditionalFormatting>
  <conditionalFormatting sqref="F1067">
    <cfRule type="containsText" dxfId="45" priority="45" operator="containsText" text="ALTO">
      <formula>NOT(ISERROR(SEARCH(("ALTO"),(F1067))))</formula>
    </cfRule>
  </conditionalFormatting>
  <conditionalFormatting sqref="F1067">
    <cfRule type="cellIs" dxfId="44" priority="46" operator="between">
      <formula>5</formula>
      <formula>9</formula>
    </cfRule>
  </conditionalFormatting>
  <conditionalFormatting sqref="F1067">
    <cfRule type="cellIs" dxfId="43" priority="47" operator="between">
      <formula>3</formula>
      <formula>4</formula>
    </cfRule>
  </conditionalFormatting>
  <conditionalFormatting sqref="F1067">
    <cfRule type="cellIs" dxfId="42" priority="48" operator="between">
      <formula>1</formula>
      <formula>2</formula>
    </cfRule>
  </conditionalFormatting>
  <conditionalFormatting sqref="F1066">
    <cfRule type="containsText" dxfId="41" priority="37" operator="containsText" text="BAJO">
      <formula>NOT(ISERROR(SEARCH(("BAJO"),(F1066))))</formula>
    </cfRule>
  </conditionalFormatting>
  <conditionalFormatting sqref="F1066">
    <cfRule type="containsText" dxfId="40" priority="38" operator="containsText" text="MEDIO">
      <formula>NOT(ISERROR(SEARCH(("MEDIO"),(F1066))))</formula>
    </cfRule>
  </conditionalFormatting>
  <conditionalFormatting sqref="F1066">
    <cfRule type="containsText" dxfId="39" priority="39" operator="containsText" text="ALTO">
      <formula>NOT(ISERROR(SEARCH(("ALTO"),(F1066))))</formula>
    </cfRule>
  </conditionalFormatting>
  <conditionalFormatting sqref="F1066">
    <cfRule type="cellIs" dxfId="38" priority="40" operator="between">
      <formula>5</formula>
      <formula>9</formula>
    </cfRule>
  </conditionalFormatting>
  <conditionalFormatting sqref="F1066">
    <cfRule type="cellIs" dxfId="37" priority="41" operator="between">
      <formula>3</formula>
      <formula>4</formula>
    </cfRule>
  </conditionalFormatting>
  <conditionalFormatting sqref="F1066">
    <cfRule type="cellIs" dxfId="36" priority="42" operator="between">
      <formula>1</formula>
      <formula>2</formula>
    </cfRule>
  </conditionalFormatting>
  <conditionalFormatting sqref="F1072:F1074 F1077:F1078">
    <cfRule type="containsText" dxfId="35" priority="31" operator="containsText" text="BAJO">
      <formula>NOT(ISERROR(SEARCH(("BAJO"),(F1072))))</formula>
    </cfRule>
  </conditionalFormatting>
  <conditionalFormatting sqref="F1072:F1074 F1077:F1078">
    <cfRule type="containsText" dxfId="34" priority="32" operator="containsText" text="MEDIO">
      <formula>NOT(ISERROR(SEARCH(("MEDIO"),(F1072))))</formula>
    </cfRule>
  </conditionalFormatting>
  <conditionalFormatting sqref="F1072:F1074 F1077:F1078">
    <cfRule type="containsText" dxfId="33" priority="33" operator="containsText" text="ALTO">
      <formula>NOT(ISERROR(SEARCH(("ALTO"),(F1072))))</formula>
    </cfRule>
  </conditionalFormatting>
  <conditionalFormatting sqref="F1072:F1074 F1077:F1078">
    <cfRule type="cellIs" dxfId="32" priority="34" operator="between">
      <formula>5</formula>
      <formula>9</formula>
    </cfRule>
  </conditionalFormatting>
  <conditionalFormatting sqref="F1072:F1074 F1077:F1078">
    <cfRule type="cellIs" dxfId="31" priority="35" operator="between">
      <formula>3</formula>
      <formula>4</formula>
    </cfRule>
  </conditionalFormatting>
  <conditionalFormatting sqref="F1072:F1074 F1077:F1078">
    <cfRule type="cellIs" dxfId="30" priority="36" operator="between">
      <formula>1</formula>
      <formula>2</formula>
    </cfRule>
  </conditionalFormatting>
  <conditionalFormatting sqref="F1076">
    <cfRule type="containsText" dxfId="29" priority="25" operator="containsText" text="BAJO">
      <formula>NOT(ISERROR(SEARCH(("BAJO"),(F1076))))</formula>
    </cfRule>
  </conditionalFormatting>
  <conditionalFormatting sqref="F1076">
    <cfRule type="containsText" dxfId="28" priority="26" operator="containsText" text="MEDIO">
      <formula>NOT(ISERROR(SEARCH(("MEDIO"),(F1076))))</formula>
    </cfRule>
  </conditionalFormatting>
  <conditionalFormatting sqref="F1076">
    <cfRule type="containsText" dxfId="27" priority="27" operator="containsText" text="ALTO">
      <formula>NOT(ISERROR(SEARCH(("ALTO"),(F1076))))</formula>
    </cfRule>
  </conditionalFormatting>
  <conditionalFormatting sqref="F1076">
    <cfRule type="cellIs" dxfId="26" priority="28" operator="between">
      <formula>5</formula>
      <formula>9</formula>
    </cfRule>
  </conditionalFormatting>
  <conditionalFormatting sqref="F1076">
    <cfRule type="cellIs" dxfId="25" priority="29" operator="between">
      <formula>3</formula>
      <formula>4</formula>
    </cfRule>
  </conditionalFormatting>
  <conditionalFormatting sqref="F1076">
    <cfRule type="cellIs" dxfId="24" priority="30" operator="between">
      <formula>1</formula>
      <formula>2</formula>
    </cfRule>
  </conditionalFormatting>
  <conditionalFormatting sqref="F1075">
    <cfRule type="containsText" dxfId="23" priority="19" operator="containsText" text="BAJO">
      <formula>NOT(ISERROR(SEARCH(("BAJO"),(F1075))))</formula>
    </cfRule>
  </conditionalFormatting>
  <conditionalFormatting sqref="F1075">
    <cfRule type="containsText" dxfId="22" priority="20" operator="containsText" text="MEDIO">
      <formula>NOT(ISERROR(SEARCH(("MEDIO"),(F1075))))</formula>
    </cfRule>
  </conditionalFormatting>
  <conditionalFormatting sqref="F1075">
    <cfRule type="containsText" dxfId="21" priority="21" operator="containsText" text="ALTO">
      <formula>NOT(ISERROR(SEARCH(("ALTO"),(F1075))))</formula>
    </cfRule>
  </conditionalFormatting>
  <conditionalFormatting sqref="F1075">
    <cfRule type="cellIs" dxfId="20" priority="22" operator="between">
      <formula>5</formula>
      <formula>9</formula>
    </cfRule>
  </conditionalFormatting>
  <conditionalFormatting sqref="F1075">
    <cfRule type="cellIs" dxfId="19" priority="23" operator="between">
      <formula>3</formula>
      <formula>4</formula>
    </cfRule>
  </conditionalFormatting>
  <conditionalFormatting sqref="F1075">
    <cfRule type="cellIs" dxfId="18" priority="24" operator="between">
      <formula>1</formula>
      <formula>2</formula>
    </cfRule>
  </conditionalFormatting>
  <conditionalFormatting sqref="F1081:F1083 F1086:F1087">
    <cfRule type="containsText" dxfId="17" priority="13" operator="containsText" text="BAJO">
      <formula>NOT(ISERROR(SEARCH(("BAJO"),(F1081))))</formula>
    </cfRule>
  </conditionalFormatting>
  <conditionalFormatting sqref="F1081:F1083 F1086:F1087">
    <cfRule type="containsText" dxfId="16" priority="14" operator="containsText" text="MEDIO">
      <formula>NOT(ISERROR(SEARCH(("MEDIO"),(F1081))))</formula>
    </cfRule>
  </conditionalFormatting>
  <conditionalFormatting sqref="F1081:F1083 F1086:F1087">
    <cfRule type="containsText" dxfId="15" priority="15" operator="containsText" text="ALTO">
      <formula>NOT(ISERROR(SEARCH(("ALTO"),(F1081))))</formula>
    </cfRule>
  </conditionalFormatting>
  <conditionalFormatting sqref="F1081:F1083 F1086:F1087">
    <cfRule type="cellIs" dxfId="14" priority="16" operator="between">
      <formula>5</formula>
      <formula>9</formula>
    </cfRule>
  </conditionalFormatting>
  <conditionalFormatting sqref="F1081:F1083 F1086:F1087">
    <cfRule type="cellIs" dxfId="13" priority="17" operator="between">
      <formula>3</formula>
      <formula>4</formula>
    </cfRule>
  </conditionalFormatting>
  <conditionalFormatting sqref="F1081:F1083 F1086:F1087">
    <cfRule type="cellIs" dxfId="12" priority="18" operator="between">
      <formula>1</formula>
      <formula>2</formula>
    </cfRule>
  </conditionalFormatting>
  <conditionalFormatting sqref="F1085">
    <cfRule type="containsText" dxfId="11" priority="7" operator="containsText" text="BAJO">
      <formula>NOT(ISERROR(SEARCH(("BAJO"),(F1085))))</formula>
    </cfRule>
  </conditionalFormatting>
  <conditionalFormatting sqref="F1085">
    <cfRule type="containsText" dxfId="10" priority="8" operator="containsText" text="MEDIO">
      <formula>NOT(ISERROR(SEARCH(("MEDIO"),(F1085))))</formula>
    </cfRule>
  </conditionalFormatting>
  <conditionalFormatting sqref="F1085">
    <cfRule type="containsText" dxfId="9" priority="9" operator="containsText" text="ALTO">
      <formula>NOT(ISERROR(SEARCH(("ALTO"),(F1085))))</formula>
    </cfRule>
  </conditionalFormatting>
  <conditionalFormatting sqref="F1085">
    <cfRule type="cellIs" dxfId="8" priority="10" operator="between">
      <formula>5</formula>
      <formula>9</formula>
    </cfRule>
  </conditionalFormatting>
  <conditionalFormatting sqref="F1085">
    <cfRule type="cellIs" dxfId="7" priority="11" operator="between">
      <formula>3</formula>
      <formula>4</formula>
    </cfRule>
  </conditionalFormatting>
  <conditionalFormatting sqref="F1085">
    <cfRule type="cellIs" dxfId="6" priority="12" operator="between">
      <formula>1</formula>
      <formula>2</formula>
    </cfRule>
  </conditionalFormatting>
  <conditionalFormatting sqref="F1084">
    <cfRule type="containsText" dxfId="5" priority="1" operator="containsText" text="BAJO">
      <formula>NOT(ISERROR(SEARCH(("BAJO"),(F1084))))</formula>
    </cfRule>
  </conditionalFormatting>
  <conditionalFormatting sqref="F1084">
    <cfRule type="containsText" dxfId="4" priority="2" operator="containsText" text="MEDIO">
      <formula>NOT(ISERROR(SEARCH(("MEDIO"),(F1084))))</formula>
    </cfRule>
  </conditionalFormatting>
  <conditionalFormatting sqref="F1084">
    <cfRule type="containsText" dxfId="3" priority="3" operator="containsText" text="ALTO">
      <formula>NOT(ISERROR(SEARCH(("ALTO"),(F1084))))</formula>
    </cfRule>
  </conditionalFormatting>
  <conditionalFormatting sqref="F1084">
    <cfRule type="cellIs" dxfId="2" priority="4" operator="between">
      <formula>5</formula>
      <formula>9</formula>
    </cfRule>
  </conditionalFormatting>
  <conditionalFormatting sqref="F1084">
    <cfRule type="cellIs" dxfId="1" priority="5" operator="between">
      <formula>3</formula>
      <formula>4</formula>
    </cfRule>
  </conditionalFormatting>
  <conditionalFormatting sqref="F1084">
    <cfRule type="cellIs" dxfId="0" priority="6" operator="between">
      <formula>1</formula>
      <formula>2</formula>
    </cfRule>
  </conditionalFormatting>
  <pageMargins left="0.59055118110236227" right="0.59055118110236227" top="0.74803149606299213" bottom="0.74803149606299213" header="0" footer="0"/>
  <pageSetup fitToHeight="0" orientation="landscape" r:id="rId1"/>
  <headerFooter>
    <oddFooter>&amp;CPágina &amp;P de</oddFooter>
  </headerFooter>
  <extLst>
    <ext xmlns:x14="http://schemas.microsoft.com/office/spreadsheetml/2009/9/main" uri="{CCE6A557-97BC-4b89-ADB6-D9C93CAAB3DF}">
      <x14:dataValidations xmlns:xm="http://schemas.microsoft.com/office/excel/2006/main" count="6">
        <x14:dataValidation type="list" allowBlank="1" showErrorMessage="1" xr:uid="{00000000-0002-0000-0900-000000000000}">
          <x14:formula1>
            <xm:f>'Tablas 8-9-10-11'!$M$4:$M$6</xm:f>
          </x14:formula1>
          <xm:sqref>H10:H16 H19:H25 H28:H34 H37:H43 H46:H52 H55:H61 H64:H70 H73:H79 H82:H88 H91:H97 H100:H106 H109:H115 H118:H124 H127:H133 H136:H142 H145:H151 H154:H160 H163:H169 H172:H178 H181:H187 H190:H196 H199:H205 H208:H214 H217:H223 H226:H232 H235:H241 H244:H250 H253:H259 H262:H268 H271:H277 H280:H286 H289:H295 H298:H304 H307:H313 H316:H322 H325:H331 H334:H340 H343:H349 H352:H358 H361:H367 H370:H376 H379:H385 H388:H394 H397:H403 H406:H412 H415:H421 H424:H430 H433:H439 H442:H448 H451:H457 H460:H466 H469:H475 H478:H484 H487:H493 H496:H502 H505:H511 H514:H520 H523:H529 H532:H538 H541:H547 H550:H556 H559:H565 H568:H574 H577:H583 H586:H592 H595:H601 H604:H610 H613:H619 H622:H628 H631:H637 H640:H646 H649:H655 H658:H664 H667:H673 H676:H682 H685:H691 H694:H700 H703:H709 H712:H718 H721:H727 H730:H736 H739:H745 H748:H754 H757:H763 H766:H772 H775:H781 H784:H790 H793:H799 H802:H808 H811:H817 H820:H826 H829:H835 H838:H844 H847:H853 H856:H862 H865:H871 H874:H880 H883:H889 H892:H898 H901:H907 H910:H916 H919:H925 H928:H934 H937:H943 H946:H952 H955:H961 H964:H970 H973:H979 H982:H988 H991:H997 H1000:H1006 H1009:H1015 H1018:H1024 H1027:H1033 H1036:H1042 H1045:H1051 H1054:H1060 H1063:H1069 H1072:H1078 H1081:H1087</xm:sqref>
        </x14:dataValidation>
        <x14:dataValidation type="list" allowBlank="1" showInputMessage="1" showErrorMessage="1" prompt="Magnitud del riesgo - Selecciones el nivel de magnitud (impacto) en caso de materializarse el riesgo. " xr:uid="{00000000-0002-0000-0900-000001000000}">
          <x14:formula1>
            <xm:f>'Tabla 2-3-4-5'!$G$4:$G$6</xm:f>
          </x14:formula1>
          <xm:sqref>E10:E16 E19:E25 E28:E34 E37:E43 E46:E52 E55:E61 E64:E70 E73:E79 E82:E88 E91:E97 E100:E106 E109:E115 E118:E124 E127:E133 E136:E142 E145:E151 E154:E160 E163:E169 E172:E178 E181:E187 E190:E196 E199:E205 E208:E214 E217:E223 E226:E232 E235:E241 E244:E250 E253:E259 E262:E268 E271:E277 E280:E286 E289:E295 E298:E304 E307:E313 E316:E322 E325:E331 E334:E340 E343:E349 E352:E358 E361:E367 E370:E376 E379:E385 E388:E394 E397:E403 E406:E412 E415:E421 E424:E430 E433:E439 E442:E448 E451:E457 E460:E466 E469:E475 E478:E484 E487:E493 E496:E502 E505:E511 E514:E520 E523:E529 E532:E538 E541:E547 E550:E556 E559:E565 E568:E574 E577:E583 E586:E592 E595:E601 E604:E610 E613:E619 E622:E628 E631:E637 E640:E646 E649:E655 E658:E664 E667:E673 E676:E682 E685:E691 E694:E700 E703:E709 E712:E718 E721:E727 E730:E736 E739:E745 E748:E754 E757:E763 E766:E772 E775:E781 E784:E790 E793:E799 E802:E808 E811:E817 E820:E826 E829:E835 E838:E844 E847:E853 E856:E862 E865:E871 E874:E880 E883:E889 E892:E898 E901:E907 E910:E916 E919:E925 E928:E934 E937:E943 E946:E952 E955:E961 E964:E970 E973:E979 E982:E988 E991:E997 E1000:E1006 E1009:E1015 E1018:E1024 E1027:E1033 E1036:E1042 E1045:E1051 E1054:E1060 E1063:E1069 E1072:E1078 E1081:E1087</xm:sqref>
        </x14:dataValidation>
        <x14:dataValidation type="list" allowBlank="1" showInputMessage="1" showErrorMessage="1" prompt="Probabilidad - Esta es la medida o descripción de la posibilidad de ocurrencia de un evento" xr:uid="{00000000-0002-0000-0900-000002000000}">
          <x14:formula1>
            <xm:f>'Tabla 2-3-4-5'!$B$10:$B$12</xm:f>
          </x14:formula1>
          <xm:sqref>D10:D16 D19:D25 D28:D34 D37:D43 D46:D52 D55:D61 D64:D70 D73:D79 D82:D88 D91:D97 D100:D106 D109:D115 D118:D124 D127:D133 D136:D142 D145:D151 D154:D160 D163:D169 D172:D178 D181:D187 D190:D196 D199:D205 D208:D214 D217:D223 D226:D232 D235:D241 D244:D250 D253:D259 D262:D268 D271:D277 D280:D286 D289:D295 D298:D304 D307:D313 D316:D322 D325:D331 D334:D340 D343:D349 D352:D358 D361:D367 D370:D376 D379:D385 D388:D394 D397:D403 D406:D412 D415:D421 D424:D430 D433:D439 D442:D448 D451:D457 D460:D466 D469:D475 D478:D484 D487:D493 D496:D502 D505:D511 D514:D520 D523:D529 D532:D538 D541:D547 D550:D556 D559:D565 D568:D574 D577:D583 D586:D592 D595:D601 D604:D610 D613:D619 D622:D628 D631:D637 D640:D646 D649:D655 D658:D664 D667:D673 D676:D682 D685:D691 D694:D700 D703:D709 D712:D718 D721:D727 D730:D736 D739:D745 D748:D754 D757:D763 D766:D772 D775:D781 D784:D790 D793:D799 D802:D808 D811:D817 D820:D826 D829:D835 D838:D844 D847:D853 D856:D862 D865:D871 D874:D880 D883:D889 D892:D898 D901:D907 D910:D916 D919:D925 D928:D934 D937:D943 D946:D952 D955:D961 D964:D970 D973:D979 D982:D988 D991:D997 D1000:D1006 D1009:D1015 D1018:D1024 D1027:D1033 D1036:D1042 D1045:D1051 D1054:D1060 D1063:D1069 D1072:D1078 D1081:D1087</xm:sqref>
        </x14:dataValidation>
        <x14:dataValidation type="list" allowBlank="1" showInputMessage="1" showErrorMessage="1" xr:uid="{00000000-0002-0000-0900-000003000000}">
          <x14:formula1>
            <xm:f>'Tablas 8-9-10-11'!$I$4:$I$6</xm:f>
          </x14:formula1>
          <xm:sqref>G10:G16 G19:G25 G28:G34 G37:G43 G46:G52 G55:G61 G64:G70 G73:G79 G82:G88 G91:G97 G100:G106 G109:G115 G118:G124 G127:G133 G136:G142 G145:G151 G154:G160 G163:G169 G172:G178 G181:G187 G190:G196 G199:G205 G208:G214 G217:G223 G226:G232 G235:G241 G244:G250 G253:G259 G262:G268 G271:G277 G280:G286 G289:G295 G298:G304 G307:G313 G316:G322 G325:G331 G334:G340 G343:G349 G352:G358 G361:G367 G370:G376 G379:G385 G388:G394 G397:G403 G406:G412 G415:G421 G424:G430 G433:G439 G442:G448 G451:G457 G460:G466 G469:G475 G478:G484 G487:G493 G496:G502 G505:G511 G514:G520 G523:G529 G532:G538 G541:G547 G550:G556 G559:G565 G568:G574 G577:G583 G586:G592 G595:G601 G604:G610 G613:G619 G622:G628 G631:G637 G640:G646 G649:G655 G658:G664 G667:G673 G676:G682 G685:G691 G694:G700 G703:G709 G712:G718 G721:G727 G730:G736 G739:G745 G748:G754 G757:G763 G766:G772 G775:G781 G784:G790 G793:G799 G802:G808 G811:G817 G820:G826 G829:G835 G838:G844 G847:G853 G856:G862 G865:G871 G874:G880 G883:G889 G892:G898 G901:G907 G910:G916 G919:G925 G928:G934 G937:G943 G946:G952 G955:G961 G964:G970 G973:G979 G982:G988 G991:G997 G1000:G1006 G1009:G1015 G1018:G1024 G1027:G1033 G1036:G1042 G1045:G1051 G1054:G1060 G1063:G1069 G1072:G1078 G1081:G1087</xm:sqref>
        </x14:dataValidation>
        <x14:dataValidation type="list" allowBlank="1" showInputMessage="1" showErrorMessage="1" xr:uid="{00000000-0002-0000-0900-000004000000}">
          <x14:formula1>
            <xm:f>'Tabla 12'!$G$3:$G$7</xm:f>
          </x14:formula1>
          <xm:sqref>O10:O16 O19:O25 O28:O34 O37:O43 O46:O52 O55:O61 O64:O70 O73:O79 O82:O88 O91:O97 O100:O106 O109:O115 O118:O124 O127:O133 O136:O142 O145:O151 O154:O160 O163:O169 O172:O178 O181:O187 O190:O196 O199:O205 O208:O214 O217:O223 O226:O232 O235:O241 O244:O250 O253:O259 O262:O268 O271:O277 O280:O286 O289:O295 O298:O304 O307:O313 O316:O322 O325:O331 O334:O340 O343:O349 O352:O358 O361:O367 O370:O376 O379:O385 O388:O394 O397:O403 O406:O412 O415:O421 O424:O430 O433:O439 O442:O448 O451:O457 O460:O466 O469:O475 O478:O484 O487:O493 O496:O502 O505:O511 O514:O520 O523:O529 O532:O538 O541:O547 O550:O556 O559:O565 O568:O574 O577:O583 O586:O592 O595:O601 O604:O610 O613:O619 O622:O628 O631:O637 O640:O646 O649:O655 O658:O664 O667:O673 O676:O682 O685:O691 O694:O700 O703:O709 O712:O718 O721:O727 O730:O736 O739:O745 O748:O754 O757:O763 O766:O772 O775:O781 O784:O790 O793:O799 O802:O808 O811:O817 O820:O826 O829:O835 O838:O844 O847:O853 O856:O862 O865:O871 O874:O880 O883:O889 O892:O898 O901:O907 O910:O916 O919:O925 O928:O934 O937:O943 O946:O952 O955:O961 O964:O970 O973:O979 O982:O988 O991:O997 O1000:O1006 O1009:O1015 O1018:O1024 O1027:O1033 O1036:O1042 O1045:O1051 O1054:O1060 O1063:O1069 O1072:O1078 O1081:O1087</xm:sqref>
        </x14:dataValidation>
        <x14:dataValidation type="list" allowBlank="1" showInputMessage="1" showErrorMessage="1" xr:uid="{00000000-0002-0000-0900-000005000000}">
          <x14:formula1>
            <xm:f>'Validaciones SEVRI'!$J$2:$J$3</xm:f>
          </x14:formula1>
          <xm:sqref>J10:N16 J19:N25 J28:N34 J37:N43 J46:N52 J55:N61 J64:N70 J73:N79 J82:N88 J91:N97 J100:N106 J109:N115 J118:N124 J127:N133 J136:N142 J145:N151 J154:N160 J163:N169 J172:N178 J181:N187 J190:N196 J199:N205 J208:N214 J217:N223 J226:N232 J235:N241 J244:N250 J253:N259 J262:N268 J271:N277 J280:N286 J289:N295 J298:N304 J307:N313 J316:N322 J325:N331 J334:N340 J343:N349 J352:N358 J361:N367 J370:N376 J379:N385 J388:N394 J397:N403 J406:N412 J415:N421 J424:N430 J433:N439 J442:N448 J451:N457 J460:N466 J469:N475 J478:N484 J487:N493 J496:N502 J505:N511 J514:N520 J523:N529 J532:N538 J541:N547 J550:N556 J559:N565 J568:N574 J577:N583 J586:N592 J595:N601 J604:N610 J613:N619 J622:N628 J631:N637 J640:N646 J649:N655 J658:N664 J667:N673 J676:N682 J685:N691 J694:N700 J703:N709 J712:N718 J721:N727 J730:N736 J739:N745 J748:N754 J757:N763 J766:N772 J775:N781 J784:N790 J793:N799 J802:N808 J811:N817 J820:N826 J829:N835 J838:N844 J847:N853 J856:N862 J865:N871 J874:N880 J883:N889 J892:N898 J901:N907 J910:N916 J919:N925 J928:N934 J937:N943 J946:N952 J955:N961 J964:N970 J973:N979 J982:N988 J991:N997 J1000:N1006 J1009:N1015 J1018:N1024 J1027:N1033 J1036:N1042 J1045:N1051 J1054:N1060 J1063:N1069 J1072:N1078 J1081:N1087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000"/>
  <sheetViews>
    <sheetView workbookViewId="0">
      <selection activeCell="E4" sqref="E4"/>
    </sheetView>
  </sheetViews>
  <sheetFormatPr baseColWidth="10" defaultColWidth="14.44140625" defaultRowHeight="15" customHeight="1" x14ac:dyDescent="0.3"/>
  <cols>
    <col min="1" max="1" width="32.109375" customWidth="1"/>
    <col min="2" max="2" width="37.44140625" customWidth="1"/>
    <col min="3" max="3" width="11.44140625" customWidth="1"/>
    <col min="4" max="4" width="27.88671875" customWidth="1"/>
    <col min="5" max="5" width="15.5546875" customWidth="1"/>
    <col min="6" max="6" width="11.44140625" customWidth="1"/>
  </cols>
  <sheetData>
    <row r="1" spans="1:7" ht="15.6" x14ac:dyDescent="0.3">
      <c r="A1" s="424" t="s">
        <v>204</v>
      </c>
      <c r="B1" s="425"/>
      <c r="C1" s="425"/>
      <c r="D1" s="425"/>
      <c r="E1" s="425"/>
    </row>
    <row r="2" spans="1:7" ht="15.6" x14ac:dyDescent="0.3">
      <c r="A2" s="426" t="s">
        <v>205</v>
      </c>
      <c r="B2" s="387"/>
      <c r="C2" s="387"/>
      <c r="D2" s="387"/>
      <c r="E2" s="387"/>
      <c r="G2" t="s">
        <v>206</v>
      </c>
    </row>
    <row r="3" spans="1:7" ht="47.25" customHeight="1" x14ac:dyDescent="0.3">
      <c r="A3" s="18" t="s">
        <v>207</v>
      </c>
      <c r="B3" s="18" t="s">
        <v>208</v>
      </c>
      <c r="C3" s="15" t="s">
        <v>156</v>
      </c>
      <c r="D3" s="19" t="s">
        <v>209</v>
      </c>
      <c r="E3" s="14" t="s">
        <v>210</v>
      </c>
      <c r="G3" s="19" t="s">
        <v>211</v>
      </c>
    </row>
    <row r="4" spans="1:7" ht="82.5" customHeight="1" x14ac:dyDescent="0.3">
      <c r="A4" s="131" t="s">
        <v>212</v>
      </c>
      <c r="B4" s="132" t="s">
        <v>174</v>
      </c>
      <c r="C4" s="20" t="s">
        <v>213</v>
      </c>
      <c r="D4" s="14" t="s">
        <v>214</v>
      </c>
      <c r="E4" s="14" t="s">
        <v>129</v>
      </c>
      <c r="G4" s="19" t="s">
        <v>215</v>
      </c>
    </row>
    <row r="5" spans="1:7" ht="128.25" customHeight="1" x14ac:dyDescent="0.3">
      <c r="A5" s="131" t="s">
        <v>216</v>
      </c>
      <c r="B5" s="132" t="s">
        <v>168</v>
      </c>
      <c r="C5" s="20" t="s">
        <v>217</v>
      </c>
      <c r="D5" s="14" t="s">
        <v>214</v>
      </c>
      <c r="E5" s="14" t="s">
        <v>129</v>
      </c>
      <c r="G5" s="19" t="s">
        <v>218</v>
      </c>
    </row>
    <row r="6" spans="1:7" ht="60" customHeight="1" x14ac:dyDescent="0.3">
      <c r="A6" s="14" t="s">
        <v>219</v>
      </c>
      <c r="B6" s="14" t="s">
        <v>162</v>
      </c>
      <c r="C6" s="20" t="s">
        <v>220</v>
      </c>
      <c r="D6" s="14" t="s">
        <v>221</v>
      </c>
      <c r="E6" s="14" t="s">
        <v>128</v>
      </c>
      <c r="G6" s="91" t="s">
        <v>222</v>
      </c>
    </row>
    <row r="7" spans="1:7" ht="15" customHeight="1" x14ac:dyDescent="0.3">
      <c r="G7" s="91" t="s">
        <v>223</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
    <mergeCell ref="A1:E1"/>
    <mergeCell ref="A2:E2"/>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2119"/>
  <sheetViews>
    <sheetView showGridLines="0" zoomScale="80" zoomScaleNormal="80" workbookViewId="0">
      <pane ySplit="7" topLeftCell="A8" activePane="bottomLeft" state="frozen"/>
      <selection pane="bottomLeft" activeCell="G10" sqref="G10"/>
    </sheetView>
  </sheetViews>
  <sheetFormatPr baseColWidth="10" defaultColWidth="14.44140625" defaultRowHeight="15" customHeight="1" x14ac:dyDescent="0.3"/>
  <cols>
    <col min="1" max="1" width="12" customWidth="1"/>
    <col min="2" max="2" width="16.109375" customWidth="1"/>
    <col min="3" max="3" width="25.6640625" customWidth="1"/>
    <col min="4" max="4" width="21.44140625" customWidth="1"/>
    <col min="5" max="6" width="17.33203125" customWidth="1"/>
    <col min="7" max="7" width="16.88671875" customWidth="1"/>
    <col min="8" max="8" width="14.6640625" customWidth="1"/>
    <col min="9" max="9" width="9.109375" hidden="1" customWidth="1"/>
    <col min="10" max="10" width="8.44140625" hidden="1" customWidth="1"/>
    <col min="11" max="11" width="22" customWidth="1"/>
    <col min="12" max="12" width="17" customWidth="1"/>
    <col min="13" max="13" width="16.44140625" customWidth="1"/>
    <col min="14" max="26" width="11.44140625" customWidth="1"/>
  </cols>
  <sheetData>
    <row r="1" spans="1:26" ht="12.75" customHeight="1" x14ac:dyDescent="0.3">
      <c r="A1" s="403" t="s">
        <v>26</v>
      </c>
      <c r="B1" s="381"/>
      <c r="C1" s="381"/>
      <c r="D1" s="381"/>
      <c r="E1" s="381"/>
      <c r="F1" s="381"/>
      <c r="G1" s="381"/>
      <c r="H1" s="381"/>
      <c r="I1" s="381"/>
      <c r="J1" s="381"/>
      <c r="K1" s="381"/>
      <c r="L1" s="381"/>
      <c r="M1" s="382"/>
      <c r="N1" s="23"/>
      <c r="O1" s="23"/>
      <c r="P1" s="23"/>
      <c r="Q1" s="23"/>
      <c r="R1" s="23"/>
      <c r="S1" s="23"/>
      <c r="T1" s="23"/>
      <c r="U1" s="23"/>
      <c r="V1" s="23"/>
      <c r="W1" s="23"/>
      <c r="X1" s="23"/>
      <c r="Y1" s="23"/>
      <c r="Z1" s="23"/>
    </row>
    <row r="2" spans="1:26" ht="12.75" customHeight="1" x14ac:dyDescent="0.3">
      <c r="A2" s="366" t="s">
        <v>47</v>
      </c>
      <c r="B2" s="384"/>
      <c r="C2" s="384"/>
      <c r="D2" s="384"/>
      <c r="E2" s="384"/>
      <c r="F2" s="384"/>
      <c r="G2" s="384"/>
      <c r="H2" s="384"/>
      <c r="I2" s="384"/>
      <c r="J2" s="384"/>
      <c r="K2" s="384"/>
      <c r="L2" s="384"/>
      <c r="M2" s="385"/>
      <c r="N2" s="23"/>
      <c r="O2" s="23"/>
      <c r="P2" s="23"/>
      <c r="Q2" s="23"/>
      <c r="R2" s="23"/>
      <c r="S2" s="23"/>
      <c r="T2" s="23"/>
      <c r="U2" s="23"/>
      <c r="V2" s="23"/>
      <c r="W2" s="23"/>
      <c r="X2" s="23"/>
      <c r="Y2" s="23"/>
      <c r="Z2" s="23"/>
    </row>
    <row r="3" spans="1:26" ht="12.75" customHeight="1" x14ac:dyDescent="0.3">
      <c r="A3" s="366" t="str">
        <f>+'Matriz Nº4 Administración'!A3:Q3</f>
        <v>Imprenta Nacional</v>
      </c>
      <c r="B3" s="384"/>
      <c r="C3" s="384"/>
      <c r="D3" s="384"/>
      <c r="E3" s="384"/>
      <c r="F3" s="384"/>
      <c r="G3" s="384"/>
      <c r="H3" s="384"/>
      <c r="I3" s="384"/>
      <c r="J3" s="384"/>
      <c r="K3" s="384"/>
      <c r="L3" s="384"/>
      <c r="M3" s="385"/>
      <c r="N3" s="23"/>
      <c r="O3" s="23"/>
      <c r="P3" s="23"/>
      <c r="Q3" s="23"/>
      <c r="R3" s="23"/>
      <c r="S3" s="23"/>
      <c r="T3" s="23"/>
      <c r="U3" s="23"/>
      <c r="V3" s="23"/>
      <c r="W3" s="23"/>
      <c r="X3" s="23"/>
      <c r="Y3" s="23"/>
      <c r="Z3" s="23"/>
    </row>
    <row r="4" spans="1:26" ht="15.75" customHeight="1" x14ac:dyDescent="0.3">
      <c r="A4" s="366" t="s">
        <v>381</v>
      </c>
      <c r="B4" s="384"/>
      <c r="C4" s="384"/>
      <c r="D4" s="384"/>
      <c r="E4" s="384"/>
      <c r="F4" s="384"/>
      <c r="G4" s="384"/>
      <c r="H4" s="384"/>
      <c r="I4" s="384"/>
      <c r="J4" s="384"/>
      <c r="K4" s="384"/>
      <c r="L4" s="384"/>
      <c r="M4" s="385"/>
      <c r="N4" s="23"/>
      <c r="O4" s="23"/>
      <c r="P4" s="23"/>
      <c r="Q4" s="23"/>
      <c r="R4" s="23"/>
      <c r="S4" s="23"/>
      <c r="T4" s="23"/>
      <c r="U4" s="23"/>
      <c r="V4" s="23"/>
      <c r="W4" s="23"/>
      <c r="X4" s="23"/>
      <c r="Y4" s="23"/>
      <c r="Z4" s="23"/>
    </row>
    <row r="5" spans="1:26" ht="12.75" customHeight="1" thickBot="1" x14ac:dyDescent="0.35">
      <c r="A5" s="423" t="s">
        <v>382</v>
      </c>
      <c r="B5" s="387"/>
      <c r="C5" s="387"/>
      <c r="D5" s="387"/>
      <c r="E5" s="387"/>
      <c r="F5" s="387"/>
      <c r="G5" s="387"/>
      <c r="H5" s="387"/>
      <c r="I5" s="387"/>
      <c r="J5" s="387"/>
      <c r="K5" s="387"/>
      <c r="L5" s="387"/>
      <c r="M5" s="388"/>
      <c r="N5" s="23"/>
      <c r="O5" s="23"/>
      <c r="P5" s="23"/>
      <c r="Q5" s="23"/>
      <c r="R5" s="23"/>
      <c r="S5" s="23"/>
      <c r="T5" s="23"/>
      <c r="U5" s="23"/>
      <c r="V5" s="23"/>
      <c r="W5" s="23"/>
      <c r="X5" s="23"/>
      <c r="Y5" s="23"/>
      <c r="Z5" s="23"/>
    </row>
    <row r="6" spans="1:26" ht="47.25" customHeight="1" x14ac:dyDescent="0.3">
      <c r="A6" s="421" t="s">
        <v>383</v>
      </c>
      <c r="B6" s="421" t="s">
        <v>181</v>
      </c>
      <c r="C6" s="421" t="s">
        <v>384</v>
      </c>
      <c r="D6" s="421" t="s">
        <v>385</v>
      </c>
      <c r="E6" s="421" t="s">
        <v>386</v>
      </c>
      <c r="F6" s="421" t="s">
        <v>387</v>
      </c>
      <c r="G6" s="421" t="s">
        <v>189</v>
      </c>
      <c r="H6" s="435" t="s">
        <v>231</v>
      </c>
      <c r="I6" s="436"/>
      <c r="J6" s="437"/>
      <c r="K6" s="421" t="s">
        <v>388</v>
      </c>
      <c r="L6" s="421" t="s">
        <v>389</v>
      </c>
      <c r="M6" s="421" t="s">
        <v>390</v>
      </c>
      <c r="N6" s="7"/>
      <c r="O6" s="7"/>
      <c r="P6" s="7"/>
      <c r="Q6" s="7"/>
      <c r="R6" s="7"/>
      <c r="S6" s="7"/>
      <c r="T6" s="7"/>
      <c r="U6" s="7"/>
      <c r="V6" s="7"/>
      <c r="W6" s="7"/>
      <c r="X6" s="7"/>
      <c r="Y6" s="7"/>
      <c r="Z6" s="7"/>
    </row>
    <row r="7" spans="1:26" ht="37.5" customHeight="1" thickBot="1" x14ac:dyDescent="0.35">
      <c r="A7" s="415"/>
      <c r="B7" s="415"/>
      <c r="C7" s="415"/>
      <c r="D7" s="415"/>
      <c r="E7" s="415"/>
      <c r="F7" s="415"/>
      <c r="G7" s="415"/>
      <c r="H7" s="389"/>
      <c r="I7" s="438"/>
      <c r="J7" s="439"/>
      <c r="K7" s="415"/>
      <c r="L7" s="415"/>
      <c r="M7" s="415"/>
      <c r="N7" s="7"/>
      <c r="O7" s="7"/>
      <c r="P7" s="7"/>
      <c r="Q7" s="7"/>
      <c r="R7" s="7"/>
      <c r="S7" s="7"/>
      <c r="T7" s="7"/>
      <c r="U7" s="7"/>
      <c r="V7" s="7"/>
      <c r="W7" s="7"/>
      <c r="X7" s="7"/>
      <c r="Y7" s="7"/>
      <c r="Z7" s="7"/>
    </row>
    <row r="8" spans="1:26" ht="16.5" customHeight="1" thickBot="1" x14ac:dyDescent="0.35">
      <c r="A8" s="431" t="str">
        <f>'Matriz Nº4 Administración'!A8</f>
        <v xml:space="preserve">Objetivo Estratégico: </v>
      </c>
      <c r="B8" s="432"/>
      <c r="C8" s="433">
        <f>'Matriz Nº4 Administración'!B8</f>
        <v>0</v>
      </c>
      <c r="D8" s="434"/>
      <c r="E8" s="434"/>
      <c r="F8" s="434"/>
      <c r="G8" s="434"/>
      <c r="H8" s="434"/>
      <c r="I8" s="434"/>
      <c r="J8" s="434"/>
      <c r="K8" s="434"/>
      <c r="L8" s="434"/>
      <c r="M8" s="434"/>
      <c r="N8" s="7"/>
      <c r="O8" s="7"/>
      <c r="P8" s="7"/>
      <c r="Q8" s="7"/>
      <c r="R8" s="7"/>
      <c r="S8" s="7"/>
      <c r="T8" s="7"/>
      <c r="U8" s="7"/>
      <c r="V8" s="7"/>
      <c r="W8" s="7"/>
      <c r="X8" s="7"/>
      <c r="Y8" s="7"/>
      <c r="Z8" s="7"/>
    </row>
    <row r="9" spans="1:26" ht="27" customHeight="1" thickBot="1" x14ac:dyDescent="0.35">
      <c r="A9" s="427" t="str">
        <f>'Matriz Nº4 Administración'!A9</f>
        <v>Objetivo táctico</v>
      </c>
      <c r="B9" s="394"/>
      <c r="C9" s="428" t="str">
        <f>'Matriz Nº4 Administración'!B9</f>
        <v>1. Contar con  recursos que nos permitan efectuar el cambio o reparación del montacargas en forma expedita cuando este sufra algun tipo de problema que le impida un normal funcionamiento.</v>
      </c>
      <c r="D9" s="429"/>
      <c r="E9" s="429"/>
      <c r="F9" s="429"/>
      <c r="G9" s="429"/>
      <c r="H9" s="429"/>
      <c r="I9" s="429"/>
      <c r="J9" s="429"/>
      <c r="K9" s="429"/>
      <c r="L9" s="429"/>
      <c r="M9" s="430"/>
      <c r="N9" s="7"/>
      <c r="O9" s="7"/>
      <c r="P9" s="7"/>
      <c r="Q9" s="7"/>
      <c r="R9" s="7"/>
      <c r="S9" s="7"/>
      <c r="T9" s="7"/>
      <c r="U9" s="7"/>
      <c r="V9" s="7"/>
      <c r="W9" s="7"/>
      <c r="X9" s="7"/>
      <c r="Y9" s="7"/>
      <c r="Z9" s="7"/>
    </row>
    <row r="10" spans="1:26" ht="47.25" customHeight="1" x14ac:dyDescent="0.3">
      <c r="A10" s="97" t="str">
        <f>+'Matriz Nº4 Administración'!A10</f>
        <v>1. 1</v>
      </c>
      <c r="B10" s="98" t="str">
        <f>+'Matriz Nº4 Administración'!B10</f>
        <v>No administrar</v>
      </c>
      <c r="C10" s="99" t="str">
        <f>IF(B10&lt;&gt;"No administrar",'Matriz Nº1 Identificación'!B10," ")</f>
        <v xml:space="preserve"> </v>
      </c>
      <c r="D10" s="100" t="str">
        <f>IF(C10&lt;&gt;" ",'Matriz Nº4 Administración'!C10," ")</f>
        <v xml:space="preserve"> </v>
      </c>
      <c r="E10" s="98" t="str">
        <f>IF(B10&lt;&gt;"No administrar",'Matriz Nº4 Administración'!F10," ")</f>
        <v xml:space="preserve"> </v>
      </c>
      <c r="F10" s="98" t="str">
        <f>IF(B10&lt;&gt;"No administrar",'Matriz Nº4 Administración'!G10," ")</f>
        <v xml:space="preserve"> </v>
      </c>
      <c r="G10" s="209"/>
      <c r="H10" s="120"/>
      <c r="I10" s="120"/>
      <c r="J10" s="120"/>
      <c r="K10" s="121"/>
      <c r="L10" s="121"/>
      <c r="M10" s="120"/>
      <c r="N10" s="23"/>
      <c r="O10" s="23"/>
      <c r="P10" s="23"/>
      <c r="Q10" s="23"/>
      <c r="R10" s="23"/>
      <c r="S10" s="23"/>
      <c r="T10" s="23"/>
      <c r="U10" s="23"/>
      <c r="V10" s="23"/>
      <c r="W10" s="23"/>
      <c r="X10" s="23"/>
      <c r="Y10" s="23"/>
      <c r="Z10" s="23"/>
    </row>
    <row r="11" spans="1:26" ht="43.5" customHeight="1" x14ac:dyDescent="0.3">
      <c r="A11" s="97" t="str">
        <f>+'Matriz Nº4 Administración'!A11</f>
        <v>1. 2</v>
      </c>
      <c r="B11" s="98" t="str">
        <f>+'Matriz Nº4 Administración'!B11</f>
        <v>No administrar</v>
      </c>
      <c r="C11" s="99" t="str">
        <f>IF(B11&lt;&gt;"No administrar",'Matriz Nº1 Identificación'!B11," ")</f>
        <v xml:space="preserve"> </v>
      </c>
      <c r="D11" s="100" t="str">
        <f>IF(C11&lt;&gt;" ",'Matriz Nº4 Administración'!C11," ")</f>
        <v xml:space="preserve"> </v>
      </c>
      <c r="E11" s="98" t="str">
        <f>IF(B11&lt;&gt;"No administrar",'Matriz Nº4 Administración'!F11," ")</f>
        <v xml:space="preserve"> </v>
      </c>
      <c r="F11" s="98" t="str">
        <f>IF(B11&lt;&gt;"No administrar",'Matriz Nº4 Administración'!G11," ")</f>
        <v xml:space="preserve"> </v>
      </c>
      <c r="G11" s="120"/>
      <c r="H11" s="120"/>
      <c r="I11" s="120"/>
      <c r="J11" s="120"/>
      <c r="K11" s="121"/>
      <c r="L11" s="121"/>
      <c r="M11" s="120"/>
      <c r="N11" s="23"/>
      <c r="O11" s="23"/>
      <c r="P11" s="23"/>
      <c r="Q11" s="23"/>
      <c r="R11" s="23"/>
      <c r="S11" s="23"/>
      <c r="T11" s="23"/>
      <c r="U11" s="23"/>
      <c r="V11" s="23"/>
      <c r="W11" s="23"/>
      <c r="X11" s="23"/>
      <c r="Y11" s="23"/>
      <c r="Z11" s="23"/>
    </row>
    <row r="12" spans="1:26" ht="40.5" customHeight="1" x14ac:dyDescent="0.3">
      <c r="A12" s="97" t="str">
        <f>+'Matriz Nº4 Administración'!A12</f>
        <v>1. 3</v>
      </c>
      <c r="B12" s="98" t="str">
        <f>+'Matriz Nº4 Administración'!B12</f>
        <v>No administrar</v>
      </c>
      <c r="C12" s="99" t="str">
        <f>IF(B12&lt;&gt;"No administrar",'Matriz Nº1 Identificación'!B12," ")</f>
        <v xml:space="preserve"> </v>
      </c>
      <c r="D12" s="100" t="str">
        <f>IF(C12&lt;&gt;" ",'Matriz Nº4 Administración'!C12," ")</f>
        <v xml:space="preserve"> </v>
      </c>
      <c r="E12" s="98" t="str">
        <f>IF(B12&lt;&gt;"No administrar",'Matriz Nº4 Administración'!F12," ")</f>
        <v xml:space="preserve"> </v>
      </c>
      <c r="F12" s="98" t="str">
        <f>IF(B12&lt;&gt;"No administrar",'Matriz Nº4 Administración'!G12," ")</f>
        <v xml:space="preserve"> </v>
      </c>
      <c r="G12" s="120"/>
      <c r="H12" s="120"/>
      <c r="I12" s="120"/>
      <c r="J12" s="120"/>
      <c r="K12" s="121"/>
      <c r="L12" s="121"/>
      <c r="M12" s="120"/>
      <c r="N12" s="23"/>
      <c r="O12" s="23"/>
      <c r="P12" s="23"/>
      <c r="Q12" s="23"/>
      <c r="R12" s="23"/>
      <c r="S12" s="23"/>
      <c r="T12" s="23"/>
      <c r="U12" s="23"/>
      <c r="V12" s="23"/>
      <c r="W12" s="23"/>
      <c r="X12" s="23"/>
      <c r="Y12" s="23"/>
      <c r="Z12" s="23"/>
    </row>
    <row r="13" spans="1:26" ht="48" customHeight="1" x14ac:dyDescent="0.3">
      <c r="A13" s="97" t="str">
        <f>+'Matriz Nº4 Administración'!A13</f>
        <v>1. 4</v>
      </c>
      <c r="B13" s="98" t="str">
        <f>+'Matriz Nº4 Administración'!B13</f>
        <v>No administrar</v>
      </c>
      <c r="C13" s="99" t="str">
        <f>IF(B13&lt;&gt;"No administrar",'Matriz Nº1 Identificación'!B13," ")</f>
        <v xml:space="preserve"> </v>
      </c>
      <c r="D13" s="100" t="str">
        <f>IF(C13&lt;&gt;" ",'Matriz Nº4 Administración'!C13," ")</f>
        <v xml:space="preserve"> </v>
      </c>
      <c r="E13" s="98" t="str">
        <f>IF(B13&lt;&gt;"No administrar",'Matriz Nº4 Administración'!F13," ")</f>
        <v xml:space="preserve"> </v>
      </c>
      <c r="F13" s="98" t="str">
        <f>IF(B13&lt;&gt;"No administrar",'Matriz Nº4 Administración'!G13," ")</f>
        <v xml:space="preserve"> </v>
      </c>
      <c r="G13" s="120"/>
      <c r="H13" s="120"/>
      <c r="I13" s="120"/>
      <c r="J13" s="120"/>
      <c r="K13" s="121"/>
      <c r="L13" s="121"/>
      <c r="M13" s="120"/>
      <c r="N13" s="23"/>
      <c r="O13" s="23"/>
      <c r="P13" s="23"/>
      <c r="Q13" s="23"/>
      <c r="R13" s="23"/>
      <c r="S13" s="23"/>
      <c r="T13" s="23"/>
      <c r="U13" s="23"/>
      <c r="V13" s="23"/>
      <c r="W13" s="23"/>
      <c r="X13" s="23"/>
      <c r="Y13" s="23"/>
      <c r="Z13" s="23"/>
    </row>
    <row r="14" spans="1:26" ht="42.75" customHeight="1" x14ac:dyDescent="0.3">
      <c r="A14" s="97" t="str">
        <f>+'Matriz Nº4 Administración'!A14</f>
        <v>1. 5</v>
      </c>
      <c r="B14" s="98" t="str">
        <f>+'Matriz Nº4 Administración'!B14</f>
        <v>No administrar</v>
      </c>
      <c r="C14" s="99" t="str">
        <f>IF(B14&lt;&gt;"No administrar",'Matriz Nº1 Identificación'!B14," ")</f>
        <v xml:space="preserve"> </v>
      </c>
      <c r="D14" s="100" t="str">
        <f>IF(C14&lt;&gt;" ",'Matriz Nº4 Administración'!C14," ")</f>
        <v xml:space="preserve"> </v>
      </c>
      <c r="E14" s="98" t="str">
        <f>IF(B14&lt;&gt;"No administrar",'Matriz Nº4 Administración'!F14," ")</f>
        <v xml:space="preserve"> </v>
      </c>
      <c r="F14" s="98" t="str">
        <f>IF(B14&lt;&gt;"No administrar",'Matriz Nº4 Administración'!G14," ")</f>
        <v xml:space="preserve"> </v>
      </c>
      <c r="G14" s="120"/>
      <c r="H14" s="120"/>
      <c r="I14" s="120"/>
      <c r="J14" s="120"/>
      <c r="K14" s="121"/>
      <c r="L14" s="121"/>
      <c r="M14" s="120"/>
      <c r="N14" s="23"/>
      <c r="O14" s="23"/>
      <c r="P14" s="23"/>
      <c r="Q14" s="23"/>
      <c r="R14" s="23"/>
      <c r="S14" s="23"/>
      <c r="T14" s="23"/>
      <c r="U14" s="23"/>
      <c r="V14" s="23"/>
      <c r="W14" s="23"/>
      <c r="X14" s="23"/>
      <c r="Y14" s="23"/>
      <c r="Z14" s="23"/>
    </row>
    <row r="15" spans="1:26" ht="40.5" customHeight="1" x14ac:dyDescent="0.3">
      <c r="A15" s="97" t="str">
        <f>+'Matriz Nº4 Administración'!A15</f>
        <v>1. 6</v>
      </c>
      <c r="B15" s="98" t="str">
        <f>+'Matriz Nº4 Administración'!B15</f>
        <v>No administrar</v>
      </c>
      <c r="C15" s="99" t="str">
        <f>IF(B15&lt;&gt;"No administrar",'Matriz Nº1 Identificación'!B15," ")</f>
        <v xml:space="preserve"> </v>
      </c>
      <c r="D15" s="100" t="str">
        <f>IF(C15&lt;&gt;" ",'Matriz Nº4 Administración'!C15," ")</f>
        <v xml:space="preserve"> </v>
      </c>
      <c r="E15" s="98" t="str">
        <f>IF(B15&lt;&gt;"No administrar",'Matriz Nº4 Administración'!F15," ")</f>
        <v xml:space="preserve"> </v>
      </c>
      <c r="F15" s="98" t="str">
        <f>IF(B15&lt;&gt;"No administrar",'Matriz Nº4 Administración'!G15," ")</f>
        <v xml:space="preserve"> </v>
      </c>
      <c r="G15" s="120"/>
      <c r="H15" s="120"/>
      <c r="I15" s="120"/>
      <c r="J15" s="120"/>
      <c r="K15" s="121"/>
      <c r="L15" s="121"/>
      <c r="M15" s="120"/>
      <c r="N15" s="23"/>
      <c r="O15" s="23"/>
      <c r="P15" s="23"/>
      <c r="Q15" s="23"/>
      <c r="R15" s="23"/>
      <c r="S15" s="23"/>
      <c r="T15" s="23"/>
      <c r="U15" s="23"/>
      <c r="V15" s="23"/>
      <c r="W15" s="23"/>
      <c r="X15" s="23"/>
      <c r="Y15" s="23"/>
      <c r="Z15" s="23"/>
    </row>
    <row r="16" spans="1:26" ht="43.5" customHeight="1" thickBot="1" x14ac:dyDescent="0.35">
      <c r="A16" s="97" t="str">
        <f>+'Matriz Nº4 Administración'!A16</f>
        <v>1. 7</v>
      </c>
      <c r="B16" s="98" t="str">
        <f>+'Matriz Nº4 Administración'!B16</f>
        <v>No administrar</v>
      </c>
      <c r="C16" s="99" t="str">
        <f>IF(B16&lt;&gt;"No administrar",'Matriz Nº1 Identificación'!B16," ")</f>
        <v xml:space="preserve"> </v>
      </c>
      <c r="D16" s="100" t="str">
        <f>IF(C16&lt;&gt;" ",'Matriz Nº4 Administración'!C16," ")</f>
        <v xml:space="preserve"> </v>
      </c>
      <c r="E16" s="98" t="str">
        <f>IF(B16&lt;&gt;"No administrar",'Matriz Nº4 Administración'!F16," ")</f>
        <v xml:space="preserve"> </v>
      </c>
      <c r="F16" s="98" t="str">
        <f>IF(B16&lt;&gt;"No administrar",'Matriz Nº4 Administración'!G16," ")</f>
        <v xml:space="preserve"> </v>
      </c>
      <c r="G16" s="120"/>
      <c r="H16" s="120"/>
      <c r="I16" s="120"/>
      <c r="J16" s="120"/>
      <c r="K16" s="121"/>
      <c r="L16" s="121"/>
      <c r="M16" s="120"/>
      <c r="N16" s="23"/>
      <c r="O16" s="23"/>
      <c r="P16" s="23"/>
      <c r="Q16" s="23"/>
      <c r="R16" s="23"/>
      <c r="S16" s="23"/>
      <c r="T16" s="23"/>
      <c r="U16" s="23"/>
      <c r="V16" s="23"/>
      <c r="W16" s="23"/>
      <c r="X16" s="23"/>
      <c r="Y16" s="23"/>
      <c r="Z16" s="23"/>
    </row>
    <row r="17" spans="1:26" ht="16.5" customHeight="1" thickBot="1" x14ac:dyDescent="0.35">
      <c r="A17" s="431" t="str">
        <f>'Matriz Nº4 Administración'!A17</f>
        <v xml:space="preserve">Objetivo Estratégico: </v>
      </c>
      <c r="B17" s="432"/>
      <c r="C17" s="433">
        <f>'Matriz Nº4 Administración'!B17</f>
        <v>0</v>
      </c>
      <c r="D17" s="434"/>
      <c r="E17" s="434"/>
      <c r="F17" s="434"/>
      <c r="G17" s="434"/>
      <c r="H17" s="434"/>
      <c r="I17" s="434"/>
      <c r="J17" s="434"/>
      <c r="K17" s="434"/>
      <c r="L17" s="434"/>
      <c r="M17" s="434"/>
      <c r="N17" s="7"/>
      <c r="O17" s="7"/>
      <c r="P17" s="7"/>
      <c r="Q17" s="7"/>
      <c r="R17" s="7"/>
      <c r="S17" s="7"/>
      <c r="T17" s="7"/>
      <c r="U17" s="7"/>
      <c r="V17" s="7"/>
      <c r="W17" s="7"/>
      <c r="X17" s="7"/>
      <c r="Y17" s="7"/>
      <c r="Z17" s="7"/>
    </row>
    <row r="18" spans="1:26" ht="27" customHeight="1" thickBot="1" x14ac:dyDescent="0.35">
      <c r="A18" s="427" t="str">
        <f>'Matriz Nº4 Administración'!A18</f>
        <v>Objetivo táctico</v>
      </c>
      <c r="B18" s="394"/>
      <c r="C18" s="428" t="str">
        <f>'Matriz Nº4 Administración'!B18</f>
        <v>2. Realizar las gestiones para obtener el derecho de circulación del montacargas</v>
      </c>
      <c r="D18" s="429"/>
      <c r="E18" s="429"/>
      <c r="F18" s="429"/>
      <c r="G18" s="429"/>
      <c r="H18" s="429"/>
      <c r="I18" s="429"/>
      <c r="J18" s="429"/>
      <c r="K18" s="429"/>
      <c r="L18" s="429"/>
      <c r="M18" s="430"/>
      <c r="N18" s="7"/>
      <c r="O18" s="7"/>
      <c r="P18" s="7"/>
      <c r="Q18" s="7"/>
      <c r="R18" s="7"/>
      <c r="S18" s="7"/>
      <c r="T18" s="7"/>
      <c r="U18" s="7"/>
      <c r="V18" s="7"/>
      <c r="W18" s="7"/>
      <c r="X18" s="7"/>
      <c r="Y18" s="7"/>
      <c r="Z18" s="7"/>
    </row>
    <row r="19" spans="1:26" ht="47.25" customHeight="1" x14ac:dyDescent="0.3">
      <c r="A19" s="97" t="str">
        <f>+'Matriz Nº4 Administración'!A19</f>
        <v>2. 1</v>
      </c>
      <c r="B19" s="98" t="str">
        <f>+'Matriz Nº4 Administración'!B19</f>
        <v>No administrar</v>
      </c>
      <c r="C19" s="99" t="str">
        <f>IF(B19&lt;&gt;"No administrar",'Matriz Nº1 Identificación'!B19," ")</f>
        <v xml:space="preserve"> </v>
      </c>
      <c r="D19" s="100" t="str">
        <f>IF(C19&lt;&gt;" ",'Matriz Nº4 Administración'!C19," ")</f>
        <v xml:space="preserve"> </v>
      </c>
      <c r="E19" s="98" t="str">
        <f>IF(B19&lt;&gt;"No administrar",'Matriz Nº4 Administración'!F19," ")</f>
        <v xml:space="preserve"> </v>
      </c>
      <c r="F19" s="98" t="str">
        <f>IF(B19&lt;&gt;"No administrar",'Matriz Nº4 Administración'!G19," ")</f>
        <v xml:space="preserve"> </v>
      </c>
      <c r="G19" s="120"/>
      <c r="H19" s="120"/>
      <c r="I19" s="120"/>
      <c r="J19" s="120"/>
      <c r="K19" s="121"/>
      <c r="L19" s="121"/>
      <c r="M19" s="120"/>
      <c r="N19" s="23"/>
      <c r="O19" s="23"/>
      <c r="P19" s="23"/>
      <c r="Q19" s="23"/>
      <c r="R19" s="23"/>
      <c r="S19" s="23"/>
      <c r="T19" s="23"/>
      <c r="U19" s="23"/>
      <c r="V19" s="23"/>
      <c r="W19" s="23"/>
      <c r="X19" s="23"/>
      <c r="Y19" s="23"/>
      <c r="Z19" s="23"/>
    </row>
    <row r="20" spans="1:26" ht="43.5" customHeight="1" x14ac:dyDescent="0.3">
      <c r="A20" s="97" t="str">
        <f>+'Matriz Nº4 Administración'!A20</f>
        <v>2. 2</v>
      </c>
      <c r="B20" s="98" t="str">
        <f>+'Matriz Nº4 Administración'!B20</f>
        <v>No administrar</v>
      </c>
      <c r="C20" s="99" t="str">
        <f>IF(B20&lt;&gt;"No administrar",'Matriz Nº1 Identificación'!B20," ")</f>
        <v xml:space="preserve"> </v>
      </c>
      <c r="D20" s="100" t="str">
        <f>IF(C20&lt;&gt;" ",'Matriz Nº4 Administración'!C20," ")</f>
        <v xml:space="preserve"> </v>
      </c>
      <c r="E20" s="98" t="str">
        <f>IF(B20&lt;&gt;"No administrar",'Matriz Nº4 Administración'!F20," ")</f>
        <v xml:space="preserve"> </v>
      </c>
      <c r="F20" s="98" t="str">
        <f>IF(B20&lt;&gt;"No administrar",'Matriz Nº4 Administración'!G20," ")</f>
        <v xml:space="preserve"> </v>
      </c>
      <c r="G20" s="120"/>
      <c r="H20" s="120"/>
      <c r="I20" s="120"/>
      <c r="J20" s="120"/>
      <c r="K20" s="121"/>
      <c r="L20" s="121"/>
      <c r="M20" s="120"/>
      <c r="N20" s="23"/>
      <c r="O20" s="23"/>
      <c r="P20" s="23"/>
      <c r="Q20" s="23"/>
      <c r="R20" s="23"/>
      <c r="S20" s="23"/>
      <c r="T20" s="23"/>
      <c r="U20" s="23"/>
      <c r="V20" s="23"/>
      <c r="W20" s="23"/>
      <c r="X20" s="23"/>
      <c r="Y20" s="23"/>
      <c r="Z20" s="23"/>
    </row>
    <row r="21" spans="1:26" ht="40.5" customHeight="1" x14ac:dyDescent="0.3">
      <c r="A21" s="97" t="str">
        <f>+'Matriz Nº4 Administración'!A21</f>
        <v>2. 3</v>
      </c>
      <c r="B21" s="98" t="str">
        <f>+'Matriz Nº4 Administración'!B21</f>
        <v>No administrar</v>
      </c>
      <c r="C21" s="99" t="str">
        <f>IF(B21&lt;&gt;"No administrar",'Matriz Nº1 Identificación'!B21," ")</f>
        <v xml:space="preserve"> </v>
      </c>
      <c r="D21" s="100" t="str">
        <f>IF(C21&lt;&gt;" ",'Matriz Nº4 Administración'!C21," ")</f>
        <v xml:space="preserve"> </v>
      </c>
      <c r="E21" s="98" t="str">
        <f>IF(B21&lt;&gt;"No administrar",'Matriz Nº4 Administración'!F21," ")</f>
        <v xml:space="preserve"> </v>
      </c>
      <c r="F21" s="98" t="str">
        <f>IF(B21&lt;&gt;"No administrar",'Matriz Nº4 Administración'!G21," ")</f>
        <v xml:space="preserve"> </v>
      </c>
      <c r="G21" s="120"/>
      <c r="H21" s="120"/>
      <c r="I21" s="120"/>
      <c r="J21" s="120"/>
      <c r="K21" s="121"/>
      <c r="L21" s="121"/>
      <c r="M21" s="120"/>
      <c r="N21" s="23"/>
      <c r="O21" s="23"/>
      <c r="P21" s="23"/>
      <c r="Q21" s="23"/>
      <c r="R21" s="23"/>
      <c r="S21" s="23"/>
      <c r="T21" s="23"/>
      <c r="U21" s="23"/>
      <c r="V21" s="23"/>
      <c r="W21" s="23"/>
      <c r="X21" s="23"/>
      <c r="Y21" s="23"/>
      <c r="Z21" s="23"/>
    </row>
    <row r="22" spans="1:26" ht="48" customHeight="1" x14ac:dyDescent="0.3">
      <c r="A22" s="97" t="str">
        <f>+'Matriz Nº4 Administración'!A22</f>
        <v>2. 4</v>
      </c>
      <c r="B22" s="98" t="str">
        <f>+'Matriz Nº4 Administración'!B22</f>
        <v>No administrar</v>
      </c>
      <c r="C22" s="99" t="str">
        <f>IF(B22&lt;&gt;"No administrar",'Matriz Nº1 Identificación'!B22," ")</f>
        <v xml:space="preserve"> </v>
      </c>
      <c r="D22" s="100" t="str">
        <f>IF(C22&lt;&gt;" ",'Matriz Nº4 Administración'!C22," ")</f>
        <v xml:space="preserve"> </v>
      </c>
      <c r="E22" s="98" t="str">
        <f>IF(B22&lt;&gt;"No administrar",'Matriz Nº4 Administración'!F22," ")</f>
        <v xml:space="preserve"> </v>
      </c>
      <c r="F22" s="98" t="str">
        <f>IF(B22&lt;&gt;"No administrar",'Matriz Nº4 Administración'!G22," ")</f>
        <v xml:space="preserve"> </v>
      </c>
      <c r="G22" s="120"/>
      <c r="H22" s="120"/>
      <c r="I22" s="120"/>
      <c r="J22" s="120"/>
      <c r="K22" s="121"/>
      <c r="L22" s="121"/>
      <c r="M22" s="120"/>
      <c r="N22" s="23"/>
      <c r="O22" s="23"/>
      <c r="P22" s="23"/>
      <c r="Q22" s="23"/>
      <c r="R22" s="23"/>
      <c r="S22" s="23"/>
      <c r="T22" s="23"/>
      <c r="U22" s="23"/>
      <c r="V22" s="23"/>
      <c r="W22" s="23"/>
      <c r="X22" s="23"/>
      <c r="Y22" s="23"/>
      <c r="Z22" s="23"/>
    </row>
    <row r="23" spans="1:26" ht="42.75" customHeight="1" x14ac:dyDescent="0.3">
      <c r="A23" s="97" t="str">
        <f>+'Matriz Nº4 Administración'!A23</f>
        <v>2. 5</v>
      </c>
      <c r="B23" s="98" t="str">
        <f>+'Matriz Nº4 Administración'!B23</f>
        <v>No administrar</v>
      </c>
      <c r="C23" s="99" t="str">
        <f>IF(B23&lt;&gt;"No administrar",'Matriz Nº1 Identificación'!B23," ")</f>
        <v xml:space="preserve"> </v>
      </c>
      <c r="D23" s="100" t="str">
        <f>IF(C23&lt;&gt;" ",'Matriz Nº4 Administración'!C23," ")</f>
        <v xml:space="preserve"> </v>
      </c>
      <c r="E23" s="98" t="str">
        <f>IF(B23&lt;&gt;"No administrar",'Matriz Nº4 Administración'!F23," ")</f>
        <v xml:space="preserve"> </v>
      </c>
      <c r="F23" s="98" t="str">
        <f>IF(B23&lt;&gt;"No administrar",'Matriz Nº4 Administración'!G23," ")</f>
        <v xml:space="preserve"> </v>
      </c>
      <c r="G23" s="120"/>
      <c r="H23" s="120"/>
      <c r="I23" s="120"/>
      <c r="J23" s="120"/>
      <c r="K23" s="121"/>
      <c r="L23" s="121"/>
      <c r="M23" s="120"/>
      <c r="N23" s="23"/>
      <c r="O23" s="23"/>
      <c r="P23" s="23"/>
      <c r="Q23" s="23"/>
      <c r="R23" s="23"/>
      <c r="S23" s="23"/>
      <c r="T23" s="23"/>
      <c r="U23" s="23"/>
      <c r="V23" s="23"/>
      <c r="W23" s="23"/>
      <c r="X23" s="23"/>
      <c r="Y23" s="23"/>
      <c r="Z23" s="23"/>
    </row>
    <row r="24" spans="1:26" ht="40.5" customHeight="1" x14ac:dyDescent="0.3">
      <c r="A24" s="97" t="str">
        <f>+'Matriz Nº4 Administración'!A24</f>
        <v>2. 6</v>
      </c>
      <c r="B24" s="98" t="str">
        <f>+'Matriz Nº4 Administración'!B24</f>
        <v>No administrar</v>
      </c>
      <c r="C24" s="99" t="str">
        <f>IF(B24&lt;&gt;"No administrar",'Matriz Nº1 Identificación'!B24," ")</f>
        <v xml:space="preserve"> </v>
      </c>
      <c r="D24" s="100" t="str">
        <f>IF(C24&lt;&gt;" ",'Matriz Nº4 Administración'!C24," ")</f>
        <v xml:space="preserve"> </v>
      </c>
      <c r="E24" s="98" t="str">
        <f>IF(B24&lt;&gt;"No administrar",'Matriz Nº4 Administración'!F24," ")</f>
        <v xml:space="preserve"> </v>
      </c>
      <c r="F24" s="98" t="str">
        <f>IF(B24&lt;&gt;"No administrar",'Matriz Nº4 Administración'!G24," ")</f>
        <v xml:space="preserve"> </v>
      </c>
      <c r="G24" s="120"/>
      <c r="H24" s="120"/>
      <c r="I24" s="120"/>
      <c r="J24" s="120"/>
      <c r="K24" s="121"/>
      <c r="L24" s="121"/>
      <c r="M24" s="120"/>
      <c r="N24" s="23"/>
      <c r="O24" s="23"/>
      <c r="P24" s="23"/>
      <c r="Q24" s="23"/>
      <c r="R24" s="23"/>
      <c r="S24" s="23"/>
      <c r="T24" s="23"/>
      <c r="U24" s="23"/>
      <c r="V24" s="23"/>
      <c r="W24" s="23"/>
      <c r="X24" s="23"/>
      <c r="Y24" s="23"/>
      <c r="Z24" s="23"/>
    </row>
    <row r="25" spans="1:26" ht="43.5" customHeight="1" thickBot="1" x14ac:dyDescent="0.35">
      <c r="A25" s="97" t="str">
        <f>+'Matriz Nº4 Administración'!A25</f>
        <v>2. 7</v>
      </c>
      <c r="B25" s="98" t="str">
        <f>+'Matriz Nº4 Administración'!B25</f>
        <v>No administrar</v>
      </c>
      <c r="C25" s="99" t="str">
        <f>IF(B25&lt;&gt;"No administrar",'Matriz Nº1 Identificación'!B25," ")</f>
        <v xml:space="preserve"> </v>
      </c>
      <c r="D25" s="100" t="str">
        <f>IF(C25&lt;&gt;" ",'Matriz Nº4 Administración'!C25," ")</f>
        <v xml:space="preserve"> </v>
      </c>
      <c r="E25" s="98" t="str">
        <f>IF(B25&lt;&gt;"No administrar",'Matriz Nº4 Administración'!F25," ")</f>
        <v xml:space="preserve"> </v>
      </c>
      <c r="F25" s="98" t="str">
        <f>IF(B25&lt;&gt;"No administrar",'Matriz Nº4 Administración'!G25," ")</f>
        <v xml:space="preserve"> </v>
      </c>
      <c r="G25" s="120"/>
      <c r="H25" s="120"/>
      <c r="I25" s="120"/>
      <c r="J25" s="120"/>
      <c r="K25" s="121"/>
      <c r="L25" s="121"/>
      <c r="M25" s="120"/>
      <c r="N25" s="23"/>
      <c r="O25" s="23"/>
      <c r="P25" s="23"/>
      <c r="Q25" s="23"/>
      <c r="R25" s="23"/>
      <c r="S25" s="23"/>
      <c r="T25" s="23"/>
      <c r="U25" s="23"/>
      <c r="V25" s="23"/>
      <c r="W25" s="23"/>
      <c r="X25" s="23"/>
      <c r="Y25" s="23"/>
      <c r="Z25" s="23"/>
    </row>
    <row r="26" spans="1:26" ht="16.5" customHeight="1" thickBot="1" x14ac:dyDescent="0.35">
      <c r="A26" s="431" t="str">
        <f>'Matriz Nº4 Administración'!A26</f>
        <v xml:space="preserve">Objetivo Estratégico: </v>
      </c>
      <c r="B26" s="432"/>
      <c r="C26" s="433">
        <f>'Matriz Nº4 Administración'!B26</f>
        <v>0</v>
      </c>
      <c r="D26" s="434"/>
      <c r="E26" s="434"/>
      <c r="F26" s="434"/>
      <c r="G26" s="434"/>
      <c r="H26" s="434"/>
      <c r="I26" s="434"/>
      <c r="J26" s="434"/>
      <c r="K26" s="434"/>
      <c r="L26" s="434"/>
      <c r="M26" s="434"/>
      <c r="N26" s="7"/>
      <c r="O26" s="7"/>
      <c r="P26" s="7"/>
      <c r="Q26" s="7"/>
      <c r="R26" s="7"/>
      <c r="S26" s="7"/>
      <c r="T26" s="7"/>
      <c r="U26" s="7"/>
      <c r="V26" s="7"/>
      <c r="W26" s="7"/>
      <c r="X26" s="7"/>
      <c r="Y26" s="7"/>
      <c r="Z26" s="7"/>
    </row>
    <row r="27" spans="1:26" ht="27" customHeight="1" thickBot="1" x14ac:dyDescent="0.35">
      <c r="A27" s="427" t="str">
        <f>'Matriz Nº4 Administración'!A27</f>
        <v>Objetivo táctico</v>
      </c>
      <c r="B27" s="394"/>
      <c r="C27" s="428" t="str">
        <f>'Matriz Nº4 Administración'!B27</f>
        <v>3. Contar con combustible y lubricantes para la operación del montacargas</v>
      </c>
      <c r="D27" s="429"/>
      <c r="E27" s="429"/>
      <c r="F27" s="429"/>
      <c r="G27" s="429"/>
      <c r="H27" s="429"/>
      <c r="I27" s="429"/>
      <c r="J27" s="429"/>
      <c r="K27" s="429"/>
      <c r="L27" s="429"/>
      <c r="M27" s="430"/>
      <c r="N27" s="7"/>
      <c r="O27" s="7"/>
      <c r="P27" s="7"/>
      <c r="Q27" s="7"/>
      <c r="R27" s="7"/>
      <c r="S27" s="7"/>
      <c r="T27" s="7"/>
      <c r="U27" s="7"/>
      <c r="V27" s="7"/>
      <c r="W27" s="7"/>
      <c r="X27" s="7"/>
      <c r="Y27" s="7"/>
      <c r="Z27" s="7"/>
    </row>
    <row r="28" spans="1:26" ht="47.25" customHeight="1" x14ac:dyDescent="0.3">
      <c r="A28" s="97" t="str">
        <f>+'Matriz Nº4 Administración'!A28</f>
        <v>3. 1</v>
      </c>
      <c r="B28" s="98" t="str">
        <f>+'Matriz Nº4 Administración'!B28</f>
        <v>No administrar</v>
      </c>
      <c r="C28" s="99" t="str">
        <f>IF(B28&lt;&gt;"No administrar",'Matriz Nº1 Identificación'!B28," ")</f>
        <v xml:space="preserve"> </v>
      </c>
      <c r="D28" s="100" t="str">
        <f>IF(C28&lt;&gt;" ",'Matriz Nº4 Administración'!C28," ")</f>
        <v xml:space="preserve"> </v>
      </c>
      <c r="E28" s="98" t="str">
        <f>IF(B28&lt;&gt;"No administrar",'Matriz Nº4 Administración'!F28," ")</f>
        <v xml:space="preserve"> </v>
      </c>
      <c r="F28" s="98" t="str">
        <f>IF(B28&lt;&gt;"No administrar",'Matriz Nº4 Administración'!G28," ")</f>
        <v xml:space="preserve"> </v>
      </c>
      <c r="G28" s="120"/>
      <c r="H28" s="120"/>
      <c r="I28" s="120"/>
      <c r="J28" s="120"/>
      <c r="K28" s="121"/>
      <c r="L28" s="121"/>
      <c r="M28" s="120"/>
      <c r="N28" s="23"/>
      <c r="O28" s="23"/>
      <c r="P28" s="23"/>
      <c r="Q28" s="23"/>
      <c r="R28" s="23"/>
      <c r="S28" s="23"/>
      <c r="T28" s="23"/>
      <c r="U28" s="23"/>
      <c r="V28" s="23"/>
      <c r="W28" s="23"/>
      <c r="X28" s="23"/>
      <c r="Y28" s="23"/>
      <c r="Z28" s="23"/>
    </row>
    <row r="29" spans="1:26" ht="43.5" customHeight="1" x14ac:dyDescent="0.3">
      <c r="A29" s="97" t="str">
        <f>+'Matriz Nº4 Administración'!A29</f>
        <v>3. 2</v>
      </c>
      <c r="B29" s="98" t="str">
        <f>+'Matriz Nº4 Administración'!B29</f>
        <v>No administrar</v>
      </c>
      <c r="C29" s="99" t="str">
        <f>IF(B29&lt;&gt;"No administrar",'Matriz Nº1 Identificación'!B29," ")</f>
        <v xml:space="preserve"> </v>
      </c>
      <c r="D29" s="100" t="str">
        <f>IF(C29&lt;&gt;" ",'Matriz Nº4 Administración'!C29," ")</f>
        <v xml:space="preserve"> </v>
      </c>
      <c r="E29" s="98" t="str">
        <f>IF(B29&lt;&gt;"No administrar",'Matriz Nº4 Administración'!F29," ")</f>
        <v xml:space="preserve"> </v>
      </c>
      <c r="F29" s="98" t="str">
        <f>IF(B29&lt;&gt;"No administrar",'Matriz Nº4 Administración'!G29," ")</f>
        <v xml:space="preserve"> </v>
      </c>
      <c r="G29" s="120"/>
      <c r="H29" s="120"/>
      <c r="I29" s="120"/>
      <c r="J29" s="120"/>
      <c r="K29" s="121"/>
      <c r="L29" s="121"/>
      <c r="M29" s="120"/>
      <c r="N29" s="23"/>
      <c r="O29" s="23"/>
      <c r="P29" s="23"/>
      <c r="Q29" s="23"/>
      <c r="R29" s="23"/>
      <c r="S29" s="23"/>
      <c r="T29" s="23"/>
      <c r="U29" s="23"/>
      <c r="V29" s="23"/>
      <c r="W29" s="23"/>
      <c r="X29" s="23"/>
      <c r="Y29" s="23"/>
      <c r="Z29" s="23"/>
    </row>
    <row r="30" spans="1:26" ht="40.5" customHeight="1" x14ac:dyDescent="0.3">
      <c r="A30" s="97" t="str">
        <f>+'Matriz Nº4 Administración'!A30</f>
        <v>3. 3</v>
      </c>
      <c r="B30" s="98" t="str">
        <f>+'Matriz Nº4 Administración'!B30</f>
        <v>No administrar</v>
      </c>
      <c r="C30" s="99" t="str">
        <f>IF(B30&lt;&gt;"No administrar",'Matriz Nº1 Identificación'!B30," ")</f>
        <v xml:space="preserve"> </v>
      </c>
      <c r="D30" s="100" t="str">
        <f>IF(C30&lt;&gt;" ",'Matriz Nº4 Administración'!C30," ")</f>
        <v xml:space="preserve"> </v>
      </c>
      <c r="E30" s="98" t="str">
        <f>IF(B30&lt;&gt;"No administrar",'Matriz Nº4 Administración'!F30," ")</f>
        <v xml:space="preserve"> </v>
      </c>
      <c r="F30" s="98" t="str">
        <f>IF(B30&lt;&gt;"No administrar",'Matriz Nº4 Administración'!G30," ")</f>
        <v xml:space="preserve"> </v>
      </c>
      <c r="G30" s="120"/>
      <c r="H30" s="120"/>
      <c r="I30" s="120"/>
      <c r="J30" s="120"/>
      <c r="K30" s="121"/>
      <c r="L30" s="121"/>
      <c r="M30" s="120"/>
      <c r="N30" s="23"/>
      <c r="O30" s="23"/>
      <c r="P30" s="23"/>
      <c r="Q30" s="23"/>
      <c r="R30" s="23"/>
      <c r="S30" s="23"/>
      <c r="T30" s="23"/>
      <c r="U30" s="23"/>
      <c r="V30" s="23"/>
      <c r="W30" s="23"/>
      <c r="X30" s="23"/>
      <c r="Y30" s="23"/>
      <c r="Z30" s="23"/>
    </row>
    <row r="31" spans="1:26" ht="48" customHeight="1" x14ac:dyDescent="0.3">
      <c r="A31" s="97" t="str">
        <f>+'Matriz Nº4 Administración'!A31</f>
        <v>3. 4</v>
      </c>
      <c r="B31" s="98" t="str">
        <f>+'Matriz Nº4 Administración'!B31</f>
        <v>No administrar</v>
      </c>
      <c r="C31" s="99" t="str">
        <f>IF(B31&lt;&gt;"No administrar",'Matriz Nº1 Identificación'!B31," ")</f>
        <v xml:space="preserve"> </v>
      </c>
      <c r="D31" s="100" t="str">
        <f>IF(C31&lt;&gt;" ",'Matriz Nº4 Administración'!C31," ")</f>
        <v xml:space="preserve"> </v>
      </c>
      <c r="E31" s="98" t="str">
        <f>IF(B31&lt;&gt;"No administrar",'Matriz Nº4 Administración'!F31," ")</f>
        <v xml:space="preserve"> </v>
      </c>
      <c r="F31" s="98" t="str">
        <f>IF(B31&lt;&gt;"No administrar",'Matriz Nº4 Administración'!G31," ")</f>
        <v xml:space="preserve"> </v>
      </c>
      <c r="G31" s="120"/>
      <c r="H31" s="120"/>
      <c r="I31" s="120"/>
      <c r="J31" s="120"/>
      <c r="K31" s="121"/>
      <c r="L31" s="121"/>
      <c r="M31" s="120"/>
      <c r="N31" s="23"/>
      <c r="O31" s="23"/>
      <c r="P31" s="23"/>
      <c r="Q31" s="23"/>
      <c r="R31" s="23"/>
      <c r="S31" s="23"/>
      <c r="T31" s="23"/>
      <c r="U31" s="23"/>
      <c r="V31" s="23"/>
      <c r="W31" s="23"/>
      <c r="X31" s="23"/>
      <c r="Y31" s="23"/>
      <c r="Z31" s="23"/>
    </row>
    <row r="32" spans="1:26" ht="42.75" customHeight="1" x14ac:dyDescent="0.3">
      <c r="A32" s="97" t="str">
        <f>+'Matriz Nº4 Administración'!A32</f>
        <v>3. 5</v>
      </c>
      <c r="B32" s="98" t="str">
        <f>+'Matriz Nº4 Administración'!B32</f>
        <v>No administrar</v>
      </c>
      <c r="C32" s="99" t="str">
        <f>IF(B32&lt;&gt;"No administrar",'Matriz Nº1 Identificación'!B32," ")</f>
        <v xml:space="preserve"> </v>
      </c>
      <c r="D32" s="100" t="str">
        <f>IF(C32&lt;&gt;" ",'Matriz Nº4 Administración'!C32," ")</f>
        <v xml:space="preserve"> </v>
      </c>
      <c r="E32" s="98" t="str">
        <f>IF(B32&lt;&gt;"No administrar",'Matriz Nº4 Administración'!F32," ")</f>
        <v xml:space="preserve"> </v>
      </c>
      <c r="F32" s="98" t="str">
        <f>IF(B32&lt;&gt;"No administrar",'Matriz Nº4 Administración'!G32," ")</f>
        <v xml:space="preserve"> </v>
      </c>
      <c r="G32" s="120"/>
      <c r="H32" s="120"/>
      <c r="I32" s="120"/>
      <c r="J32" s="120"/>
      <c r="K32" s="121"/>
      <c r="L32" s="121"/>
      <c r="M32" s="120"/>
      <c r="N32" s="23"/>
      <c r="O32" s="23"/>
      <c r="P32" s="23"/>
      <c r="Q32" s="23"/>
      <c r="R32" s="23"/>
      <c r="S32" s="23"/>
      <c r="T32" s="23"/>
      <c r="U32" s="23"/>
      <c r="V32" s="23"/>
      <c r="W32" s="23"/>
      <c r="X32" s="23"/>
      <c r="Y32" s="23"/>
      <c r="Z32" s="23"/>
    </row>
    <row r="33" spans="1:26" ht="40.5" customHeight="1" x14ac:dyDescent="0.3">
      <c r="A33" s="97" t="str">
        <f>+'Matriz Nº4 Administración'!A33</f>
        <v>3. 6</v>
      </c>
      <c r="B33" s="98" t="str">
        <f>+'Matriz Nº4 Administración'!B33</f>
        <v>No administrar</v>
      </c>
      <c r="C33" s="99" t="str">
        <f>IF(B33&lt;&gt;"No administrar",'Matriz Nº1 Identificación'!B33," ")</f>
        <v xml:space="preserve"> </v>
      </c>
      <c r="D33" s="100" t="str">
        <f>IF(C33&lt;&gt;" ",'Matriz Nº4 Administración'!C33," ")</f>
        <v xml:space="preserve"> </v>
      </c>
      <c r="E33" s="98" t="str">
        <f>IF(B33&lt;&gt;"No administrar",'Matriz Nº4 Administración'!F33," ")</f>
        <v xml:space="preserve"> </v>
      </c>
      <c r="F33" s="98" t="str">
        <f>IF(B33&lt;&gt;"No administrar",'Matriz Nº4 Administración'!G33," ")</f>
        <v xml:space="preserve"> </v>
      </c>
      <c r="G33" s="120"/>
      <c r="H33" s="120"/>
      <c r="I33" s="120"/>
      <c r="J33" s="120"/>
      <c r="K33" s="121"/>
      <c r="L33" s="121"/>
      <c r="M33" s="120"/>
      <c r="N33" s="23"/>
      <c r="O33" s="23"/>
      <c r="P33" s="23"/>
      <c r="Q33" s="23"/>
      <c r="R33" s="23"/>
      <c r="S33" s="23"/>
      <c r="T33" s="23"/>
      <c r="U33" s="23"/>
      <c r="V33" s="23"/>
      <c r="W33" s="23"/>
      <c r="X33" s="23"/>
      <c r="Y33" s="23"/>
      <c r="Z33" s="23"/>
    </row>
    <row r="34" spans="1:26" ht="43.5" customHeight="1" thickBot="1" x14ac:dyDescent="0.35">
      <c r="A34" s="97" t="str">
        <f>+'Matriz Nº4 Administración'!A34</f>
        <v>3. 7</v>
      </c>
      <c r="B34" s="98" t="str">
        <f>+'Matriz Nº4 Administración'!B34</f>
        <v>No administrar</v>
      </c>
      <c r="C34" s="99" t="str">
        <f>IF(B34&lt;&gt;"No administrar",'Matriz Nº1 Identificación'!B34," ")</f>
        <v xml:space="preserve"> </v>
      </c>
      <c r="D34" s="100" t="str">
        <f>IF(C34&lt;&gt;" ",'Matriz Nº4 Administración'!C34," ")</f>
        <v xml:space="preserve"> </v>
      </c>
      <c r="E34" s="98" t="str">
        <f>IF(B34&lt;&gt;"No administrar",'Matriz Nº4 Administración'!F34," ")</f>
        <v xml:space="preserve"> </v>
      </c>
      <c r="F34" s="98" t="str">
        <f>IF(B34&lt;&gt;"No administrar",'Matriz Nº4 Administración'!G34," ")</f>
        <v xml:space="preserve"> </v>
      </c>
      <c r="G34" s="120"/>
      <c r="H34" s="120"/>
      <c r="I34" s="120"/>
      <c r="J34" s="120"/>
      <c r="K34" s="121"/>
      <c r="L34" s="121"/>
      <c r="M34" s="120"/>
      <c r="N34" s="23"/>
      <c r="O34" s="23"/>
      <c r="P34" s="23"/>
      <c r="Q34" s="23"/>
      <c r="R34" s="23"/>
      <c r="S34" s="23"/>
      <c r="T34" s="23"/>
      <c r="U34" s="23"/>
      <c r="V34" s="23"/>
      <c r="W34" s="23"/>
      <c r="X34" s="23"/>
      <c r="Y34" s="23"/>
      <c r="Z34" s="23"/>
    </row>
    <row r="35" spans="1:26" ht="16.5" customHeight="1" thickBot="1" x14ac:dyDescent="0.35">
      <c r="A35" s="431" t="str">
        <f>'Matriz Nº4 Administración'!A35</f>
        <v xml:space="preserve">Objetivo Estratégico: </v>
      </c>
      <c r="B35" s="432"/>
      <c r="C35" s="433">
        <f>'Matriz Nº4 Administración'!B35</f>
        <v>0</v>
      </c>
      <c r="D35" s="434"/>
      <c r="E35" s="434"/>
      <c r="F35" s="434"/>
      <c r="G35" s="434"/>
      <c r="H35" s="434"/>
      <c r="I35" s="434"/>
      <c r="J35" s="434"/>
      <c r="K35" s="434"/>
      <c r="L35" s="434"/>
      <c r="M35" s="434"/>
      <c r="N35" s="7"/>
      <c r="O35" s="7"/>
      <c r="P35" s="7"/>
      <c r="Q35" s="7"/>
      <c r="R35" s="7"/>
      <c r="S35" s="7"/>
      <c r="T35" s="7"/>
      <c r="U35" s="7"/>
      <c r="V35" s="7"/>
      <c r="W35" s="7"/>
      <c r="X35" s="7"/>
      <c r="Y35" s="7"/>
      <c r="Z35" s="7"/>
    </row>
    <row r="36" spans="1:26" ht="27" customHeight="1" thickBot="1" x14ac:dyDescent="0.35">
      <c r="A36" s="427" t="str">
        <f>'Matriz Nº4 Administración'!A36</f>
        <v>Objetivo táctico</v>
      </c>
      <c r="B36" s="394"/>
      <c r="C36" s="428" t="str">
        <f>'Matriz Nº4 Administración'!B36</f>
        <v>4. Mantener el equipo asegurado con la poliza correspondiente</v>
      </c>
      <c r="D36" s="429"/>
      <c r="E36" s="429"/>
      <c r="F36" s="429"/>
      <c r="G36" s="429"/>
      <c r="H36" s="429"/>
      <c r="I36" s="429"/>
      <c r="J36" s="429"/>
      <c r="K36" s="429"/>
      <c r="L36" s="429"/>
      <c r="M36" s="430"/>
      <c r="N36" s="7"/>
      <c r="O36" s="7"/>
      <c r="P36" s="7"/>
      <c r="Q36" s="7"/>
      <c r="R36" s="7"/>
      <c r="S36" s="7"/>
      <c r="T36" s="7"/>
      <c r="U36" s="7"/>
      <c r="V36" s="7"/>
      <c r="W36" s="7"/>
      <c r="X36" s="7"/>
      <c r="Y36" s="7"/>
      <c r="Z36" s="7"/>
    </row>
    <row r="37" spans="1:26" ht="47.25" customHeight="1" x14ac:dyDescent="0.3">
      <c r="A37" s="97" t="str">
        <f>+'Matriz Nº4 Administración'!A37</f>
        <v>4. 1</v>
      </c>
      <c r="B37" s="98" t="str">
        <f>+'Matriz Nº4 Administración'!B37</f>
        <v>No administrar</v>
      </c>
      <c r="C37" s="99" t="str">
        <f>IF(B37&lt;&gt;"No administrar",'Matriz Nº1 Identificación'!B37," ")</f>
        <v xml:space="preserve"> </v>
      </c>
      <c r="D37" s="100" t="str">
        <f>IF(C37&lt;&gt;" ",'Matriz Nº4 Administración'!C37," ")</f>
        <v xml:space="preserve"> </v>
      </c>
      <c r="E37" s="98" t="str">
        <f>IF(B37&lt;&gt;"No administrar",'Matriz Nº4 Administración'!F37," ")</f>
        <v xml:space="preserve"> </v>
      </c>
      <c r="F37" s="98" t="str">
        <f>IF(B37&lt;&gt;"No administrar",'Matriz Nº4 Administración'!G37," ")</f>
        <v xml:space="preserve"> </v>
      </c>
      <c r="G37" s="120"/>
      <c r="H37" s="120"/>
      <c r="I37" s="120"/>
      <c r="J37" s="120"/>
      <c r="K37" s="121"/>
      <c r="L37" s="121"/>
      <c r="M37" s="120"/>
      <c r="N37" s="23"/>
      <c r="O37" s="23"/>
      <c r="P37" s="23"/>
      <c r="Q37" s="23"/>
      <c r="R37" s="23"/>
      <c r="S37" s="23"/>
      <c r="T37" s="23"/>
      <c r="U37" s="23"/>
      <c r="V37" s="23"/>
      <c r="W37" s="23"/>
      <c r="X37" s="23"/>
      <c r="Y37" s="23"/>
      <c r="Z37" s="23"/>
    </row>
    <row r="38" spans="1:26" ht="43.5" customHeight="1" x14ac:dyDescent="0.3">
      <c r="A38" s="97" t="str">
        <f>+'Matriz Nº4 Administración'!A38</f>
        <v>4. 2</v>
      </c>
      <c r="B38" s="98" t="str">
        <f>+'Matriz Nº4 Administración'!B38</f>
        <v>No administrar</v>
      </c>
      <c r="C38" s="99" t="str">
        <f>IF(B38&lt;&gt;"No administrar",'Matriz Nº1 Identificación'!B38," ")</f>
        <v xml:space="preserve"> </v>
      </c>
      <c r="D38" s="100" t="str">
        <f>IF(C38&lt;&gt;" ",'Matriz Nº4 Administración'!C38," ")</f>
        <v xml:space="preserve"> </v>
      </c>
      <c r="E38" s="98" t="str">
        <f>IF(B38&lt;&gt;"No administrar",'Matriz Nº4 Administración'!F38," ")</f>
        <v xml:space="preserve"> </v>
      </c>
      <c r="F38" s="98" t="str">
        <f>IF(B38&lt;&gt;"No administrar",'Matriz Nº4 Administración'!G38," ")</f>
        <v xml:space="preserve"> </v>
      </c>
      <c r="G38" s="120"/>
      <c r="H38" s="120"/>
      <c r="I38" s="120"/>
      <c r="J38" s="120"/>
      <c r="K38" s="121"/>
      <c r="L38" s="121"/>
      <c r="M38" s="120"/>
      <c r="N38" s="23"/>
      <c r="O38" s="23"/>
      <c r="P38" s="23"/>
      <c r="Q38" s="23"/>
      <c r="R38" s="23"/>
      <c r="S38" s="23"/>
      <c r="T38" s="23"/>
      <c r="U38" s="23"/>
      <c r="V38" s="23"/>
      <c r="W38" s="23"/>
      <c r="X38" s="23"/>
      <c r="Y38" s="23"/>
      <c r="Z38" s="23"/>
    </row>
    <row r="39" spans="1:26" ht="40.5" customHeight="1" x14ac:dyDescent="0.3">
      <c r="A39" s="97" t="str">
        <f>+'Matriz Nº4 Administración'!A39</f>
        <v>4. 3</v>
      </c>
      <c r="B39" s="98" t="str">
        <f>+'Matriz Nº4 Administración'!B39</f>
        <v>No administrar</v>
      </c>
      <c r="C39" s="99" t="str">
        <f>IF(B39&lt;&gt;"No administrar",'Matriz Nº1 Identificación'!B39," ")</f>
        <v xml:space="preserve"> </v>
      </c>
      <c r="D39" s="100" t="str">
        <f>IF(C39&lt;&gt;" ",'Matriz Nº4 Administración'!C39," ")</f>
        <v xml:space="preserve"> </v>
      </c>
      <c r="E39" s="98" t="str">
        <f>IF(B39&lt;&gt;"No administrar",'Matriz Nº4 Administración'!F39," ")</f>
        <v xml:space="preserve"> </v>
      </c>
      <c r="F39" s="98" t="str">
        <f>IF(B39&lt;&gt;"No administrar",'Matriz Nº4 Administración'!G39," ")</f>
        <v xml:space="preserve"> </v>
      </c>
      <c r="G39" s="120"/>
      <c r="H39" s="120"/>
      <c r="I39" s="120"/>
      <c r="J39" s="120"/>
      <c r="K39" s="121"/>
      <c r="L39" s="121"/>
      <c r="M39" s="120"/>
      <c r="N39" s="23"/>
      <c r="O39" s="23"/>
      <c r="P39" s="23"/>
      <c r="Q39" s="23"/>
      <c r="R39" s="23"/>
      <c r="S39" s="23"/>
      <c r="T39" s="23"/>
      <c r="U39" s="23"/>
      <c r="V39" s="23"/>
      <c r="W39" s="23"/>
      <c r="X39" s="23"/>
      <c r="Y39" s="23"/>
      <c r="Z39" s="23"/>
    </row>
    <row r="40" spans="1:26" ht="48" customHeight="1" x14ac:dyDescent="0.3">
      <c r="A40" s="97" t="str">
        <f>+'Matriz Nº4 Administración'!A40</f>
        <v>4. 4</v>
      </c>
      <c r="B40" s="98" t="str">
        <f>+'Matriz Nº4 Administración'!B40</f>
        <v>No administrar</v>
      </c>
      <c r="C40" s="99" t="str">
        <f>IF(B40&lt;&gt;"No administrar",'Matriz Nº1 Identificación'!B40," ")</f>
        <v xml:space="preserve"> </v>
      </c>
      <c r="D40" s="100" t="str">
        <f>IF(C40&lt;&gt;" ",'Matriz Nº4 Administración'!C40," ")</f>
        <v xml:space="preserve"> </v>
      </c>
      <c r="E40" s="98" t="str">
        <f>IF(B40&lt;&gt;"No administrar",'Matriz Nº4 Administración'!F40," ")</f>
        <v xml:space="preserve"> </v>
      </c>
      <c r="F40" s="98" t="str">
        <f>IF(B40&lt;&gt;"No administrar",'Matriz Nº4 Administración'!G40," ")</f>
        <v xml:space="preserve"> </v>
      </c>
      <c r="G40" s="120"/>
      <c r="H40" s="120"/>
      <c r="I40" s="120"/>
      <c r="J40" s="120"/>
      <c r="K40" s="121"/>
      <c r="L40" s="121"/>
      <c r="M40" s="120"/>
      <c r="N40" s="23"/>
      <c r="O40" s="23"/>
      <c r="P40" s="23"/>
      <c r="Q40" s="23"/>
      <c r="R40" s="23"/>
      <c r="S40" s="23"/>
      <c r="T40" s="23"/>
      <c r="U40" s="23"/>
      <c r="V40" s="23"/>
      <c r="W40" s="23"/>
      <c r="X40" s="23"/>
      <c r="Y40" s="23"/>
      <c r="Z40" s="23"/>
    </row>
    <row r="41" spans="1:26" ht="42.75" customHeight="1" x14ac:dyDescent="0.3">
      <c r="A41" s="97" t="str">
        <f>+'Matriz Nº4 Administración'!A41</f>
        <v>4. 5</v>
      </c>
      <c r="B41" s="98" t="str">
        <f>+'Matriz Nº4 Administración'!B41</f>
        <v>No administrar</v>
      </c>
      <c r="C41" s="99" t="str">
        <f>IF(B41&lt;&gt;"No administrar",'Matriz Nº1 Identificación'!B41," ")</f>
        <v xml:space="preserve"> </v>
      </c>
      <c r="D41" s="100" t="str">
        <f>IF(C41&lt;&gt;" ",'Matriz Nº4 Administración'!C41," ")</f>
        <v xml:space="preserve"> </v>
      </c>
      <c r="E41" s="98" t="str">
        <f>IF(B41&lt;&gt;"No administrar",'Matriz Nº4 Administración'!F41," ")</f>
        <v xml:space="preserve"> </v>
      </c>
      <c r="F41" s="98" t="str">
        <f>IF(B41&lt;&gt;"No administrar",'Matriz Nº4 Administración'!G41," ")</f>
        <v xml:space="preserve"> </v>
      </c>
      <c r="G41" s="120"/>
      <c r="H41" s="120"/>
      <c r="I41" s="120"/>
      <c r="J41" s="120"/>
      <c r="K41" s="121"/>
      <c r="L41" s="121"/>
      <c r="M41" s="120"/>
      <c r="N41" s="23"/>
      <c r="O41" s="23"/>
      <c r="P41" s="23"/>
      <c r="Q41" s="23"/>
      <c r="R41" s="23"/>
      <c r="S41" s="23"/>
      <c r="T41" s="23"/>
      <c r="U41" s="23"/>
      <c r="V41" s="23"/>
      <c r="W41" s="23"/>
      <c r="X41" s="23"/>
      <c r="Y41" s="23"/>
      <c r="Z41" s="23"/>
    </row>
    <row r="42" spans="1:26" ht="40.5" customHeight="1" x14ac:dyDescent="0.3">
      <c r="A42" s="97" t="str">
        <f>+'Matriz Nº4 Administración'!A42</f>
        <v>4. 6</v>
      </c>
      <c r="B42" s="98" t="str">
        <f>+'Matriz Nº4 Administración'!B42</f>
        <v>No administrar</v>
      </c>
      <c r="C42" s="99" t="str">
        <f>IF(B42&lt;&gt;"No administrar",'Matriz Nº1 Identificación'!B42," ")</f>
        <v xml:space="preserve"> </v>
      </c>
      <c r="D42" s="100" t="str">
        <f>IF(C42&lt;&gt;" ",'Matriz Nº4 Administración'!C42," ")</f>
        <v xml:space="preserve"> </v>
      </c>
      <c r="E42" s="98" t="str">
        <f>IF(B42&lt;&gt;"No administrar",'Matriz Nº4 Administración'!F42," ")</f>
        <v xml:space="preserve"> </v>
      </c>
      <c r="F42" s="98" t="str">
        <f>IF(B42&lt;&gt;"No administrar",'Matriz Nº4 Administración'!G42," ")</f>
        <v xml:space="preserve"> </v>
      </c>
      <c r="G42" s="120"/>
      <c r="H42" s="120"/>
      <c r="I42" s="120"/>
      <c r="J42" s="120"/>
      <c r="K42" s="121"/>
      <c r="L42" s="121"/>
      <c r="M42" s="120"/>
      <c r="N42" s="23"/>
      <c r="O42" s="23"/>
      <c r="P42" s="23"/>
      <c r="Q42" s="23"/>
      <c r="R42" s="23"/>
      <c r="S42" s="23"/>
      <c r="T42" s="23"/>
      <c r="U42" s="23"/>
      <c r="V42" s="23"/>
      <c r="W42" s="23"/>
      <c r="X42" s="23"/>
      <c r="Y42" s="23"/>
      <c r="Z42" s="23"/>
    </row>
    <row r="43" spans="1:26" ht="43.5" customHeight="1" thickBot="1" x14ac:dyDescent="0.35">
      <c r="A43" s="97" t="str">
        <f>+'Matriz Nº4 Administración'!A43</f>
        <v>4. 7</v>
      </c>
      <c r="B43" s="98" t="str">
        <f>+'Matriz Nº4 Administración'!B43</f>
        <v>No administrar</v>
      </c>
      <c r="C43" s="99" t="str">
        <f>IF(B43&lt;&gt;"No administrar",'Matriz Nº1 Identificación'!B43," ")</f>
        <v xml:space="preserve"> </v>
      </c>
      <c r="D43" s="100" t="str">
        <f>IF(C43&lt;&gt;" ",'Matriz Nº4 Administración'!C43," ")</f>
        <v xml:space="preserve"> </v>
      </c>
      <c r="E43" s="98" t="str">
        <f>IF(B43&lt;&gt;"No administrar",'Matriz Nº4 Administración'!F43," ")</f>
        <v xml:space="preserve"> </v>
      </c>
      <c r="F43" s="98" t="str">
        <f>IF(B43&lt;&gt;"No administrar",'Matriz Nº4 Administración'!G43," ")</f>
        <v xml:space="preserve"> </v>
      </c>
      <c r="G43" s="120"/>
      <c r="H43" s="120"/>
      <c r="I43" s="120"/>
      <c r="J43" s="120"/>
      <c r="K43" s="121"/>
      <c r="L43" s="121"/>
      <c r="M43" s="120"/>
      <c r="N43" s="23"/>
      <c r="O43" s="23"/>
      <c r="P43" s="23"/>
      <c r="Q43" s="23"/>
      <c r="R43" s="23"/>
      <c r="S43" s="23"/>
      <c r="T43" s="23"/>
      <c r="U43" s="23"/>
      <c r="V43" s="23"/>
      <c r="W43" s="23"/>
      <c r="X43" s="23"/>
      <c r="Y43" s="23"/>
      <c r="Z43" s="23"/>
    </row>
    <row r="44" spans="1:26" ht="16.5" customHeight="1" thickBot="1" x14ac:dyDescent="0.35">
      <c r="A44" s="431" t="str">
        <f>'Matriz Nº4 Administración'!A44</f>
        <v xml:space="preserve">Objetivo Estratégico: </v>
      </c>
      <c r="B44" s="432"/>
      <c r="C44" s="433">
        <f>'Matriz Nº4 Administración'!B44</f>
        <v>0</v>
      </c>
      <c r="D44" s="434"/>
      <c r="E44" s="434"/>
      <c r="F44" s="434"/>
      <c r="G44" s="434"/>
      <c r="H44" s="434"/>
      <c r="I44" s="434"/>
      <c r="J44" s="434"/>
      <c r="K44" s="434"/>
      <c r="L44" s="434"/>
      <c r="M44" s="434"/>
      <c r="N44" s="7"/>
      <c r="O44" s="7"/>
      <c r="P44" s="7"/>
      <c r="Q44" s="7"/>
      <c r="R44" s="7"/>
      <c r="S44" s="7"/>
      <c r="T44" s="7"/>
      <c r="U44" s="7"/>
      <c r="V44" s="7"/>
      <c r="W44" s="7"/>
      <c r="X44" s="7"/>
      <c r="Y44" s="7"/>
      <c r="Z44" s="7"/>
    </row>
    <row r="45" spans="1:26" ht="27" customHeight="1" thickBot="1" x14ac:dyDescent="0.35">
      <c r="A45" s="427" t="str">
        <f>'Matriz Nº4 Administración'!A45</f>
        <v>Objetivo táctico</v>
      </c>
      <c r="B45" s="394"/>
      <c r="C45" s="428" t="str">
        <f>'Matriz Nº4 Administración'!B45</f>
        <v>5. Garantizar el convivio cultural de los funcionarios de la Imprenta Nacional</v>
      </c>
      <c r="D45" s="429"/>
      <c r="E45" s="429"/>
      <c r="F45" s="429"/>
      <c r="G45" s="429"/>
      <c r="H45" s="429"/>
      <c r="I45" s="429"/>
      <c r="J45" s="429"/>
      <c r="K45" s="429"/>
      <c r="L45" s="429"/>
      <c r="M45" s="430"/>
      <c r="N45" s="7"/>
      <c r="O45" s="7"/>
      <c r="P45" s="7"/>
      <c r="Q45" s="7"/>
      <c r="R45" s="7"/>
      <c r="S45" s="7"/>
      <c r="T45" s="7"/>
      <c r="U45" s="7"/>
      <c r="V45" s="7"/>
      <c r="W45" s="7"/>
      <c r="X45" s="7"/>
      <c r="Y45" s="7"/>
      <c r="Z45" s="7"/>
    </row>
    <row r="46" spans="1:26" ht="47.25" customHeight="1" x14ac:dyDescent="0.3">
      <c r="A46" s="97" t="str">
        <f>+'Matriz Nº4 Administración'!A46</f>
        <v>5. 1</v>
      </c>
      <c r="B46" s="98" t="str">
        <f>+'Matriz Nº4 Administración'!B46</f>
        <v>No administrar</v>
      </c>
      <c r="C46" s="99" t="str">
        <f>IF(B46&lt;&gt;"No administrar",'Matriz Nº1 Identificación'!B46," ")</f>
        <v xml:space="preserve"> </v>
      </c>
      <c r="D46" s="100" t="str">
        <f>IF(C46&lt;&gt;" ",'Matriz Nº4 Administración'!C46," ")</f>
        <v xml:space="preserve"> </v>
      </c>
      <c r="E46" s="98" t="str">
        <f>IF(B46&lt;&gt;"No administrar",'Matriz Nº4 Administración'!F46," ")</f>
        <v xml:space="preserve"> </v>
      </c>
      <c r="F46" s="98" t="str">
        <f>IF(B46&lt;&gt;"No administrar",'Matriz Nº4 Administración'!G46," ")</f>
        <v xml:space="preserve"> </v>
      </c>
      <c r="G46" s="120"/>
      <c r="H46" s="120"/>
      <c r="I46" s="120"/>
      <c r="J46" s="120"/>
      <c r="K46" s="121"/>
      <c r="L46" s="121"/>
      <c r="M46" s="120"/>
      <c r="N46" s="23"/>
      <c r="O46" s="23"/>
      <c r="P46" s="23"/>
      <c r="Q46" s="23"/>
      <c r="R46" s="23"/>
      <c r="S46" s="23"/>
      <c r="T46" s="23"/>
      <c r="U46" s="23"/>
      <c r="V46" s="23"/>
      <c r="W46" s="23"/>
      <c r="X46" s="23"/>
      <c r="Y46" s="23"/>
      <c r="Z46" s="23"/>
    </row>
    <row r="47" spans="1:26" ht="43.5" customHeight="1" x14ac:dyDescent="0.3">
      <c r="A47" s="97" t="str">
        <f>+'Matriz Nº4 Administración'!A47</f>
        <v>5. 2</v>
      </c>
      <c r="B47" s="98" t="str">
        <f>+'Matriz Nº4 Administración'!B47</f>
        <v>No administrar</v>
      </c>
      <c r="C47" s="99" t="str">
        <f>IF(B47&lt;&gt;"No administrar",'Matriz Nº1 Identificación'!B47," ")</f>
        <v xml:space="preserve"> </v>
      </c>
      <c r="D47" s="100" t="str">
        <f>IF(C47&lt;&gt;" ",'Matriz Nº4 Administración'!C47," ")</f>
        <v xml:space="preserve"> </v>
      </c>
      <c r="E47" s="98" t="str">
        <f>IF(B47&lt;&gt;"No administrar",'Matriz Nº4 Administración'!F47," ")</f>
        <v xml:space="preserve"> </v>
      </c>
      <c r="F47" s="98" t="str">
        <f>IF(B47&lt;&gt;"No administrar",'Matriz Nº4 Administración'!G47," ")</f>
        <v xml:space="preserve"> </v>
      </c>
      <c r="G47" s="120"/>
      <c r="H47" s="120"/>
      <c r="I47" s="120"/>
      <c r="J47" s="120"/>
      <c r="K47" s="121"/>
      <c r="L47" s="121"/>
      <c r="M47" s="120"/>
      <c r="N47" s="23"/>
      <c r="O47" s="23"/>
      <c r="P47" s="23"/>
      <c r="Q47" s="23"/>
      <c r="R47" s="23"/>
      <c r="S47" s="23"/>
      <c r="T47" s="23"/>
      <c r="U47" s="23"/>
      <c r="V47" s="23"/>
      <c r="W47" s="23"/>
      <c r="X47" s="23"/>
      <c r="Y47" s="23"/>
      <c r="Z47" s="23"/>
    </row>
    <row r="48" spans="1:26" ht="40.5" customHeight="1" x14ac:dyDescent="0.3">
      <c r="A48" s="97" t="str">
        <f>+'Matriz Nº4 Administración'!A48</f>
        <v>5. 3</v>
      </c>
      <c r="B48" s="98" t="str">
        <f>+'Matriz Nº4 Administración'!B48</f>
        <v>No administrar</v>
      </c>
      <c r="C48" s="99" t="str">
        <f>IF(B48&lt;&gt;"No administrar",'Matriz Nº1 Identificación'!B48," ")</f>
        <v xml:space="preserve"> </v>
      </c>
      <c r="D48" s="100" t="str">
        <f>IF(C48&lt;&gt;" ",'Matriz Nº4 Administración'!C48," ")</f>
        <v xml:space="preserve"> </v>
      </c>
      <c r="E48" s="98" t="str">
        <f>IF(B48&lt;&gt;"No administrar",'Matriz Nº4 Administración'!F48," ")</f>
        <v xml:space="preserve"> </v>
      </c>
      <c r="F48" s="98" t="str">
        <f>IF(B48&lt;&gt;"No administrar",'Matriz Nº4 Administración'!G48," ")</f>
        <v xml:space="preserve"> </v>
      </c>
      <c r="G48" s="120"/>
      <c r="H48" s="120"/>
      <c r="I48" s="120"/>
      <c r="J48" s="120"/>
      <c r="K48" s="121"/>
      <c r="L48" s="121"/>
      <c r="M48" s="120"/>
      <c r="N48" s="23"/>
      <c r="O48" s="23"/>
      <c r="P48" s="23"/>
      <c r="Q48" s="23"/>
      <c r="R48" s="23"/>
      <c r="S48" s="23"/>
      <c r="T48" s="23"/>
      <c r="U48" s="23"/>
      <c r="V48" s="23"/>
      <c r="W48" s="23"/>
      <c r="X48" s="23"/>
      <c r="Y48" s="23"/>
      <c r="Z48" s="23"/>
    </row>
    <row r="49" spans="1:26" ht="48" customHeight="1" x14ac:dyDescent="0.3">
      <c r="A49" s="97" t="str">
        <f>+'Matriz Nº4 Administración'!A49</f>
        <v>5. 4</v>
      </c>
      <c r="B49" s="98" t="str">
        <f>+'Matriz Nº4 Administración'!B49</f>
        <v>No administrar</v>
      </c>
      <c r="C49" s="99" t="str">
        <f>IF(B49&lt;&gt;"No administrar",'Matriz Nº1 Identificación'!B49," ")</f>
        <v xml:space="preserve"> </v>
      </c>
      <c r="D49" s="100" t="str">
        <f>IF(C49&lt;&gt;" ",'Matriz Nº4 Administración'!C49," ")</f>
        <v xml:space="preserve"> </v>
      </c>
      <c r="E49" s="98" t="str">
        <f>IF(B49&lt;&gt;"No administrar",'Matriz Nº4 Administración'!F49," ")</f>
        <v xml:space="preserve"> </v>
      </c>
      <c r="F49" s="98" t="str">
        <f>IF(B49&lt;&gt;"No administrar",'Matriz Nº4 Administración'!G49," ")</f>
        <v xml:space="preserve"> </v>
      </c>
      <c r="G49" s="120"/>
      <c r="H49" s="120"/>
      <c r="I49" s="120"/>
      <c r="J49" s="120"/>
      <c r="K49" s="121"/>
      <c r="L49" s="121"/>
      <c r="M49" s="120"/>
      <c r="N49" s="23"/>
      <c r="O49" s="23"/>
      <c r="P49" s="23"/>
      <c r="Q49" s="23"/>
      <c r="R49" s="23"/>
      <c r="S49" s="23"/>
      <c r="T49" s="23"/>
      <c r="U49" s="23"/>
      <c r="V49" s="23"/>
      <c r="W49" s="23"/>
      <c r="X49" s="23"/>
      <c r="Y49" s="23"/>
      <c r="Z49" s="23"/>
    </row>
    <row r="50" spans="1:26" ht="42.75" customHeight="1" x14ac:dyDescent="0.3">
      <c r="A50" s="97" t="str">
        <f>+'Matriz Nº4 Administración'!A50</f>
        <v>5. 5</v>
      </c>
      <c r="B50" s="98" t="str">
        <f>+'Matriz Nº4 Administración'!B50</f>
        <v>No administrar</v>
      </c>
      <c r="C50" s="99" t="str">
        <f>IF(B50&lt;&gt;"No administrar",'Matriz Nº1 Identificación'!B50," ")</f>
        <v xml:space="preserve"> </v>
      </c>
      <c r="D50" s="100" t="str">
        <f>IF(C50&lt;&gt;" ",'Matriz Nº4 Administración'!C50," ")</f>
        <v xml:space="preserve"> </v>
      </c>
      <c r="E50" s="98" t="str">
        <f>IF(B50&lt;&gt;"No administrar",'Matriz Nº4 Administración'!F50," ")</f>
        <v xml:space="preserve"> </v>
      </c>
      <c r="F50" s="98" t="str">
        <f>IF(B50&lt;&gt;"No administrar",'Matriz Nº4 Administración'!G50," ")</f>
        <v xml:space="preserve"> </v>
      </c>
      <c r="G50" s="120"/>
      <c r="H50" s="120"/>
      <c r="I50" s="120"/>
      <c r="J50" s="120"/>
      <c r="K50" s="121"/>
      <c r="L50" s="121"/>
      <c r="M50" s="120"/>
      <c r="N50" s="23"/>
      <c r="O50" s="23"/>
      <c r="P50" s="23"/>
      <c r="Q50" s="23"/>
      <c r="R50" s="23"/>
      <c r="S50" s="23"/>
      <c r="T50" s="23"/>
      <c r="U50" s="23"/>
      <c r="V50" s="23"/>
      <c r="W50" s="23"/>
      <c r="X50" s="23"/>
      <c r="Y50" s="23"/>
      <c r="Z50" s="23"/>
    </row>
    <row r="51" spans="1:26" ht="40.5" customHeight="1" x14ac:dyDescent="0.3">
      <c r="A51" s="97" t="str">
        <f>+'Matriz Nº4 Administración'!A51</f>
        <v>5. 6</v>
      </c>
      <c r="B51" s="98" t="str">
        <f>+'Matriz Nº4 Administración'!B51</f>
        <v>No administrar</v>
      </c>
      <c r="C51" s="99" t="str">
        <f>IF(B51&lt;&gt;"No administrar",'Matriz Nº1 Identificación'!B51," ")</f>
        <v xml:space="preserve"> </v>
      </c>
      <c r="D51" s="100" t="str">
        <f>IF(C51&lt;&gt;" ",'Matriz Nº4 Administración'!C51," ")</f>
        <v xml:space="preserve"> </v>
      </c>
      <c r="E51" s="98" t="str">
        <f>IF(B51&lt;&gt;"No administrar",'Matriz Nº4 Administración'!F51," ")</f>
        <v xml:space="preserve"> </v>
      </c>
      <c r="F51" s="98" t="str">
        <f>IF(B51&lt;&gt;"No administrar",'Matriz Nº4 Administración'!G51," ")</f>
        <v xml:space="preserve"> </v>
      </c>
      <c r="G51" s="120"/>
      <c r="H51" s="120"/>
      <c r="I51" s="120"/>
      <c r="J51" s="120"/>
      <c r="K51" s="121"/>
      <c r="L51" s="121"/>
      <c r="M51" s="120"/>
      <c r="N51" s="23"/>
      <c r="O51" s="23"/>
      <c r="P51" s="23"/>
      <c r="Q51" s="23"/>
      <c r="R51" s="23"/>
      <c r="S51" s="23"/>
      <c r="T51" s="23"/>
      <c r="U51" s="23"/>
      <c r="V51" s="23"/>
      <c r="W51" s="23"/>
      <c r="X51" s="23"/>
      <c r="Y51" s="23"/>
      <c r="Z51" s="23"/>
    </row>
    <row r="52" spans="1:26" ht="43.5" customHeight="1" thickBot="1" x14ac:dyDescent="0.35">
      <c r="A52" s="97" t="str">
        <f>+'Matriz Nº4 Administración'!A52</f>
        <v>5. 7</v>
      </c>
      <c r="B52" s="98" t="str">
        <f>+'Matriz Nº4 Administración'!B52</f>
        <v>No administrar</v>
      </c>
      <c r="C52" s="99" t="str">
        <f>IF(B52&lt;&gt;"No administrar",'Matriz Nº1 Identificación'!B52," ")</f>
        <v xml:space="preserve"> </v>
      </c>
      <c r="D52" s="100" t="str">
        <f>IF(C52&lt;&gt;" ",'Matriz Nº4 Administración'!C52," ")</f>
        <v xml:space="preserve"> </v>
      </c>
      <c r="E52" s="98" t="str">
        <f>IF(B52&lt;&gt;"No administrar",'Matriz Nº4 Administración'!F52," ")</f>
        <v xml:space="preserve"> </v>
      </c>
      <c r="F52" s="98" t="str">
        <f>IF(B52&lt;&gt;"No administrar",'Matriz Nº4 Administración'!G52," ")</f>
        <v xml:space="preserve"> </v>
      </c>
      <c r="G52" s="120"/>
      <c r="H52" s="120"/>
      <c r="I52" s="120"/>
      <c r="J52" s="120"/>
      <c r="K52" s="121"/>
      <c r="L52" s="121"/>
      <c r="M52" s="120"/>
      <c r="N52" s="23"/>
      <c r="O52" s="23"/>
      <c r="P52" s="23"/>
      <c r="Q52" s="23"/>
      <c r="R52" s="23"/>
      <c r="S52" s="23"/>
      <c r="T52" s="23"/>
      <c r="U52" s="23"/>
      <c r="V52" s="23"/>
      <c r="W52" s="23"/>
      <c r="X52" s="23"/>
      <c r="Y52" s="23"/>
      <c r="Z52" s="23"/>
    </row>
    <row r="53" spans="1:26" ht="16.5" customHeight="1" thickBot="1" x14ac:dyDescent="0.35">
      <c r="A53" s="431" t="str">
        <f>'Matriz Nº4 Administración'!A53</f>
        <v xml:space="preserve">Objetivo Estratégico: </v>
      </c>
      <c r="B53" s="432"/>
      <c r="C53" s="433">
        <f>'Matriz Nº4 Administración'!B53</f>
        <v>0</v>
      </c>
      <c r="D53" s="434"/>
      <c r="E53" s="434"/>
      <c r="F53" s="434"/>
      <c r="G53" s="434"/>
      <c r="H53" s="434"/>
      <c r="I53" s="434"/>
      <c r="J53" s="434"/>
      <c r="K53" s="434"/>
      <c r="L53" s="434"/>
      <c r="M53" s="434"/>
      <c r="N53" s="7"/>
      <c r="O53" s="7"/>
      <c r="P53" s="7"/>
      <c r="Q53" s="7"/>
      <c r="R53" s="7"/>
      <c r="S53" s="7"/>
      <c r="T53" s="7"/>
      <c r="U53" s="7"/>
      <c r="V53" s="7"/>
      <c r="W53" s="7"/>
      <c r="X53" s="7"/>
      <c r="Y53" s="7"/>
      <c r="Z53" s="7"/>
    </row>
    <row r="54" spans="1:26" ht="27" customHeight="1" thickBot="1" x14ac:dyDescent="0.35">
      <c r="A54" s="427" t="str">
        <f>'Matriz Nº4 Administración'!A54</f>
        <v>Objetivo táctico</v>
      </c>
      <c r="B54" s="394"/>
      <c r="C54" s="428" t="str">
        <f>'Matriz Nº4 Administración'!B54</f>
        <v>6. Asegurar la calidad del principal insumo de producción asi como la efectividad y fiscalización del contrato en vigencia.</v>
      </c>
      <c r="D54" s="429"/>
      <c r="E54" s="429"/>
      <c r="F54" s="429"/>
      <c r="G54" s="429"/>
      <c r="H54" s="429"/>
      <c r="I54" s="429"/>
      <c r="J54" s="429"/>
      <c r="K54" s="429"/>
      <c r="L54" s="429"/>
      <c r="M54" s="430"/>
      <c r="N54" s="7"/>
      <c r="O54" s="7"/>
      <c r="P54" s="7"/>
      <c r="Q54" s="7"/>
      <c r="R54" s="7"/>
      <c r="S54" s="7"/>
      <c r="T54" s="7"/>
      <c r="U54" s="7"/>
      <c r="V54" s="7"/>
      <c r="W54" s="7"/>
      <c r="X54" s="7"/>
      <c r="Y54" s="7"/>
      <c r="Z54" s="7"/>
    </row>
    <row r="55" spans="1:26" ht="47.25" customHeight="1" x14ac:dyDescent="0.3">
      <c r="A55" s="97" t="str">
        <f>+'Matriz Nº4 Administración'!A55</f>
        <v>6. 1</v>
      </c>
      <c r="B55" s="98" t="str">
        <f>+'Matriz Nº4 Administración'!B55</f>
        <v>No administrar</v>
      </c>
      <c r="C55" s="99" t="str">
        <f>IF(B55&lt;&gt;"No administrar",'Matriz Nº1 Identificación'!B55," ")</f>
        <v xml:space="preserve"> </v>
      </c>
      <c r="D55" s="100" t="str">
        <f>IF(C55&lt;&gt;" ",'Matriz Nº4 Administración'!C55," ")</f>
        <v xml:space="preserve"> </v>
      </c>
      <c r="E55" s="98" t="str">
        <f>IF(B55&lt;&gt;"No administrar",'Matriz Nº4 Administración'!F55," ")</f>
        <v xml:space="preserve"> </v>
      </c>
      <c r="F55" s="98" t="str">
        <f>IF(B55&lt;&gt;"No administrar",'Matriz Nº4 Administración'!G55," ")</f>
        <v xml:space="preserve"> </v>
      </c>
      <c r="G55" s="120"/>
      <c r="H55" s="120"/>
      <c r="I55" s="120"/>
      <c r="J55" s="120"/>
      <c r="K55" s="121"/>
      <c r="L55" s="121"/>
      <c r="M55" s="120"/>
      <c r="N55" s="23"/>
      <c r="O55" s="23"/>
      <c r="P55" s="23"/>
      <c r="Q55" s="23"/>
      <c r="R55" s="23"/>
      <c r="S55" s="23"/>
      <c r="T55" s="23"/>
      <c r="U55" s="23"/>
      <c r="V55" s="23"/>
      <c r="W55" s="23"/>
      <c r="X55" s="23"/>
      <c r="Y55" s="23"/>
      <c r="Z55" s="23"/>
    </row>
    <row r="56" spans="1:26" ht="43.5" customHeight="1" x14ac:dyDescent="0.3">
      <c r="A56" s="97" t="str">
        <f>+'Matriz Nº4 Administración'!A56</f>
        <v>6. 2</v>
      </c>
      <c r="B56" s="98" t="str">
        <f>+'Matriz Nº4 Administración'!B56</f>
        <v>No administrar</v>
      </c>
      <c r="C56" s="99" t="str">
        <f>IF(B56&lt;&gt;"No administrar",'Matriz Nº1 Identificación'!B56," ")</f>
        <v xml:space="preserve"> </v>
      </c>
      <c r="D56" s="100" t="str">
        <f>IF(C56&lt;&gt;" ",'Matriz Nº4 Administración'!C56," ")</f>
        <v xml:space="preserve"> </v>
      </c>
      <c r="E56" s="98" t="str">
        <f>IF(B56&lt;&gt;"No administrar",'Matriz Nº4 Administración'!F56," ")</f>
        <v xml:space="preserve"> </v>
      </c>
      <c r="F56" s="98" t="str">
        <f>IF(B56&lt;&gt;"No administrar",'Matriz Nº4 Administración'!G56," ")</f>
        <v xml:space="preserve"> </v>
      </c>
      <c r="G56" s="120"/>
      <c r="H56" s="120"/>
      <c r="I56" s="120"/>
      <c r="J56" s="120"/>
      <c r="K56" s="121"/>
      <c r="L56" s="121"/>
      <c r="M56" s="120"/>
      <c r="N56" s="23"/>
      <c r="O56" s="23"/>
      <c r="P56" s="23"/>
      <c r="Q56" s="23"/>
      <c r="R56" s="23"/>
      <c r="S56" s="23"/>
      <c r="T56" s="23"/>
      <c r="U56" s="23"/>
      <c r="V56" s="23"/>
      <c r="W56" s="23"/>
      <c r="X56" s="23"/>
      <c r="Y56" s="23"/>
      <c r="Z56" s="23"/>
    </row>
    <row r="57" spans="1:26" ht="40.5" customHeight="1" x14ac:dyDescent="0.3">
      <c r="A57" s="97" t="str">
        <f>+'Matriz Nº4 Administración'!A57</f>
        <v>6. 3</v>
      </c>
      <c r="B57" s="98" t="str">
        <f>+'Matriz Nº4 Administración'!B57</f>
        <v>No administrar</v>
      </c>
      <c r="C57" s="99" t="str">
        <f>IF(B57&lt;&gt;"No administrar",'Matriz Nº1 Identificación'!B57," ")</f>
        <v xml:space="preserve"> </v>
      </c>
      <c r="D57" s="100" t="str">
        <f>IF(C57&lt;&gt;" ",'Matriz Nº4 Administración'!C57," ")</f>
        <v xml:space="preserve"> </v>
      </c>
      <c r="E57" s="98" t="str">
        <f>IF(B57&lt;&gt;"No administrar",'Matriz Nº4 Administración'!F57," ")</f>
        <v xml:space="preserve"> </v>
      </c>
      <c r="F57" s="98" t="str">
        <f>IF(B57&lt;&gt;"No administrar",'Matriz Nº4 Administración'!G57," ")</f>
        <v xml:space="preserve"> </v>
      </c>
      <c r="G57" s="120"/>
      <c r="H57" s="120"/>
      <c r="I57" s="120"/>
      <c r="J57" s="120"/>
      <c r="K57" s="121"/>
      <c r="L57" s="121"/>
      <c r="M57" s="120"/>
      <c r="N57" s="23"/>
      <c r="O57" s="23"/>
      <c r="P57" s="23"/>
      <c r="Q57" s="23"/>
      <c r="R57" s="23"/>
      <c r="S57" s="23"/>
      <c r="T57" s="23"/>
      <c r="U57" s="23"/>
      <c r="V57" s="23"/>
      <c r="W57" s="23"/>
      <c r="X57" s="23"/>
      <c r="Y57" s="23"/>
      <c r="Z57" s="23"/>
    </row>
    <row r="58" spans="1:26" ht="48" customHeight="1" x14ac:dyDescent="0.3">
      <c r="A58" s="97" t="str">
        <f>+'Matriz Nº4 Administración'!A58</f>
        <v>6. 4</v>
      </c>
      <c r="B58" s="98" t="str">
        <f>+'Matriz Nº4 Administración'!B58</f>
        <v>No administrar</v>
      </c>
      <c r="C58" s="99" t="str">
        <f>IF(B58&lt;&gt;"No administrar",'Matriz Nº1 Identificación'!B58," ")</f>
        <v xml:space="preserve"> </v>
      </c>
      <c r="D58" s="100" t="str">
        <f>IF(C58&lt;&gt;" ",'Matriz Nº4 Administración'!C58," ")</f>
        <v xml:space="preserve"> </v>
      </c>
      <c r="E58" s="98" t="str">
        <f>IF(B58&lt;&gt;"No administrar",'Matriz Nº4 Administración'!F58," ")</f>
        <v xml:space="preserve"> </v>
      </c>
      <c r="F58" s="98" t="str">
        <f>IF(B58&lt;&gt;"No administrar",'Matriz Nº4 Administración'!G58," ")</f>
        <v xml:space="preserve"> </v>
      </c>
      <c r="G58" s="120"/>
      <c r="H58" s="120"/>
      <c r="I58" s="120"/>
      <c r="J58" s="120"/>
      <c r="K58" s="121"/>
      <c r="L58" s="121"/>
      <c r="M58" s="120"/>
      <c r="N58" s="23"/>
      <c r="O58" s="23"/>
      <c r="P58" s="23"/>
      <c r="Q58" s="23"/>
      <c r="R58" s="23"/>
      <c r="S58" s="23"/>
      <c r="T58" s="23"/>
      <c r="U58" s="23"/>
      <c r="V58" s="23"/>
      <c r="W58" s="23"/>
      <c r="X58" s="23"/>
      <c r="Y58" s="23"/>
      <c r="Z58" s="23"/>
    </row>
    <row r="59" spans="1:26" ht="42.75" customHeight="1" x14ac:dyDescent="0.3">
      <c r="A59" s="97" t="str">
        <f>+'Matriz Nº4 Administración'!A59</f>
        <v>6. 5</v>
      </c>
      <c r="B59" s="98" t="str">
        <f>+'Matriz Nº4 Administración'!B59</f>
        <v>No administrar</v>
      </c>
      <c r="C59" s="99" t="str">
        <f>IF(B59&lt;&gt;"No administrar",'Matriz Nº1 Identificación'!B59," ")</f>
        <v xml:space="preserve"> </v>
      </c>
      <c r="D59" s="100" t="str">
        <f>IF(C59&lt;&gt;" ",'Matriz Nº4 Administración'!C59," ")</f>
        <v xml:space="preserve"> </v>
      </c>
      <c r="E59" s="98" t="str">
        <f>IF(B59&lt;&gt;"No administrar",'Matriz Nº4 Administración'!F59," ")</f>
        <v xml:space="preserve"> </v>
      </c>
      <c r="F59" s="98" t="str">
        <f>IF(B59&lt;&gt;"No administrar",'Matriz Nº4 Administración'!G59," ")</f>
        <v xml:space="preserve"> </v>
      </c>
      <c r="G59" s="120"/>
      <c r="H59" s="120"/>
      <c r="I59" s="120"/>
      <c r="J59" s="120"/>
      <c r="K59" s="121"/>
      <c r="L59" s="121"/>
      <c r="M59" s="120"/>
      <c r="N59" s="23"/>
      <c r="O59" s="23"/>
      <c r="P59" s="23"/>
      <c r="Q59" s="23"/>
      <c r="R59" s="23"/>
      <c r="S59" s="23"/>
      <c r="T59" s="23"/>
      <c r="U59" s="23"/>
      <c r="V59" s="23"/>
      <c r="W59" s="23"/>
      <c r="X59" s="23"/>
      <c r="Y59" s="23"/>
      <c r="Z59" s="23"/>
    </row>
    <row r="60" spans="1:26" ht="40.5" customHeight="1" x14ac:dyDescent="0.3">
      <c r="A60" s="97" t="str">
        <f>+'Matriz Nº4 Administración'!A60</f>
        <v>6. 6</v>
      </c>
      <c r="B60" s="98" t="str">
        <f>+'Matriz Nº4 Administración'!B60</f>
        <v>No administrar</v>
      </c>
      <c r="C60" s="99" t="str">
        <f>IF(B60&lt;&gt;"No administrar",'Matriz Nº1 Identificación'!B60," ")</f>
        <v xml:space="preserve"> </v>
      </c>
      <c r="D60" s="100" t="str">
        <f>IF(C60&lt;&gt;" ",'Matriz Nº4 Administración'!C60," ")</f>
        <v xml:space="preserve"> </v>
      </c>
      <c r="E60" s="98" t="str">
        <f>IF(B60&lt;&gt;"No administrar",'Matriz Nº4 Administración'!F60," ")</f>
        <v xml:space="preserve"> </v>
      </c>
      <c r="F60" s="98" t="str">
        <f>IF(B60&lt;&gt;"No administrar",'Matriz Nº4 Administración'!G60," ")</f>
        <v xml:space="preserve"> </v>
      </c>
      <c r="G60" s="120"/>
      <c r="H60" s="120"/>
      <c r="I60" s="120"/>
      <c r="J60" s="120"/>
      <c r="K60" s="121"/>
      <c r="L60" s="121"/>
      <c r="M60" s="120"/>
      <c r="N60" s="23"/>
      <c r="O60" s="23"/>
      <c r="P60" s="23"/>
      <c r="Q60" s="23"/>
      <c r="R60" s="23"/>
      <c r="S60" s="23"/>
      <c r="T60" s="23"/>
      <c r="U60" s="23"/>
      <c r="V60" s="23"/>
      <c r="W60" s="23"/>
      <c r="X60" s="23"/>
      <c r="Y60" s="23"/>
      <c r="Z60" s="23"/>
    </row>
    <row r="61" spans="1:26" ht="43.5" customHeight="1" thickBot="1" x14ac:dyDescent="0.35">
      <c r="A61" s="97" t="str">
        <f>+'Matriz Nº4 Administración'!A61</f>
        <v>6. 7</v>
      </c>
      <c r="B61" s="98" t="str">
        <f>+'Matriz Nº4 Administración'!B61</f>
        <v>No administrar</v>
      </c>
      <c r="C61" s="99" t="str">
        <f>IF(B61&lt;&gt;"No administrar",'Matriz Nº1 Identificación'!B61," ")</f>
        <v xml:space="preserve"> </v>
      </c>
      <c r="D61" s="100" t="str">
        <f>IF(C61&lt;&gt;" ",'Matriz Nº4 Administración'!C61," ")</f>
        <v xml:space="preserve"> </v>
      </c>
      <c r="E61" s="98" t="str">
        <f>IF(B61&lt;&gt;"No administrar",'Matriz Nº4 Administración'!F61," ")</f>
        <v xml:space="preserve"> </v>
      </c>
      <c r="F61" s="98" t="str">
        <f>IF(B61&lt;&gt;"No administrar",'Matriz Nº4 Administración'!G61," ")</f>
        <v xml:space="preserve"> </v>
      </c>
      <c r="G61" s="120"/>
      <c r="H61" s="120"/>
      <c r="I61" s="120"/>
      <c r="J61" s="120"/>
      <c r="K61" s="121"/>
      <c r="L61" s="121"/>
      <c r="M61" s="120"/>
      <c r="N61" s="23"/>
      <c r="O61" s="23"/>
      <c r="P61" s="23"/>
      <c r="Q61" s="23"/>
      <c r="R61" s="23"/>
      <c r="S61" s="23"/>
      <c r="T61" s="23"/>
      <c r="U61" s="23"/>
      <c r="V61" s="23"/>
      <c r="W61" s="23"/>
      <c r="X61" s="23"/>
      <c r="Y61" s="23"/>
      <c r="Z61" s="23"/>
    </row>
    <row r="62" spans="1:26" ht="16.5" customHeight="1" thickBot="1" x14ac:dyDescent="0.35">
      <c r="A62" s="431" t="str">
        <f>'Matriz Nº4 Administración'!A62</f>
        <v xml:space="preserve">Objetivo Estratégico: </v>
      </c>
      <c r="B62" s="432"/>
      <c r="C62" s="433">
        <f>'Matriz Nº4 Administración'!B62</f>
        <v>0</v>
      </c>
      <c r="D62" s="434"/>
      <c r="E62" s="434"/>
      <c r="F62" s="434"/>
      <c r="G62" s="434"/>
      <c r="H62" s="434"/>
      <c r="I62" s="434"/>
      <c r="J62" s="434"/>
      <c r="K62" s="434"/>
      <c r="L62" s="434"/>
      <c r="M62" s="434"/>
      <c r="N62" s="7"/>
      <c r="O62" s="7"/>
      <c r="P62" s="7"/>
      <c r="Q62" s="7"/>
      <c r="R62" s="7"/>
      <c r="S62" s="7"/>
      <c r="T62" s="7"/>
      <c r="U62" s="7"/>
      <c r="V62" s="7"/>
      <c r="W62" s="7"/>
      <c r="X62" s="7"/>
      <c r="Y62" s="7"/>
      <c r="Z62" s="7"/>
    </row>
    <row r="63" spans="1:26" ht="27" customHeight="1" thickBot="1" x14ac:dyDescent="0.35">
      <c r="A63" s="427" t="str">
        <f>'Matriz Nº4 Administración'!A63</f>
        <v>Objetivo táctico</v>
      </c>
      <c r="B63" s="394"/>
      <c r="C63" s="428" t="str">
        <f>'Matriz Nº4 Administración'!B63</f>
        <v>7.  Brindar al personal las condiciones de salud ocupacional y seguridad requeridas para el desempeño de sus funciones.</v>
      </c>
      <c r="D63" s="429"/>
      <c r="E63" s="429"/>
      <c r="F63" s="429"/>
      <c r="G63" s="429"/>
      <c r="H63" s="429"/>
      <c r="I63" s="429"/>
      <c r="J63" s="429"/>
      <c r="K63" s="429"/>
      <c r="L63" s="429"/>
      <c r="M63" s="430"/>
      <c r="N63" s="7"/>
      <c r="O63" s="7"/>
      <c r="P63" s="7"/>
      <c r="Q63" s="7"/>
      <c r="R63" s="7"/>
      <c r="S63" s="7"/>
      <c r="T63" s="7"/>
      <c r="U63" s="7"/>
      <c r="V63" s="7"/>
      <c r="W63" s="7"/>
      <c r="X63" s="7"/>
      <c r="Y63" s="7"/>
      <c r="Z63" s="7"/>
    </row>
    <row r="64" spans="1:26" ht="47.25" customHeight="1" x14ac:dyDescent="0.3">
      <c r="A64" s="97" t="str">
        <f>+'Matriz Nº4 Administración'!A64</f>
        <v>7. 1</v>
      </c>
      <c r="B64" s="98" t="str">
        <f>+'Matriz Nº4 Administración'!B64</f>
        <v>No administrar</v>
      </c>
      <c r="C64" s="99" t="str">
        <f>IF(B64&lt;&gt;"No administrar",'Matriz Nº1 Identificación'!B64," ")</f>
        <v xml:space="preserve"> </v>
      </c>
      <c r="D64" s="100" t="str">
        <f>IF(C64&lt;&gt;" ",'Matriz Nº4 Administración'!C64," ")</f>
        <v xml:space="preserve"> </v>
      </c>
      <c r="E64" s="98" t="str">
        <f>IF(B64&lt;&gt;"No administrar",'Matriz Nº4 Administración'!F64," ")</f>
        <v xml:space="preserve"> </v>
      </c>
      <c r="F64" s="98" t="str">
        <f>IF(B64&lt;&gt;"No administrar",'Matriz Nº4 Administración'!G64," ")</f>
        <v xml:space="preserve"> </v>
      </c>
      <c r="G64" s="120"/>
      <c r="H64" s="120"/>
      <c r="I64" s="120"/>
      <c r="J64" s="120"/>
      <c r="K64" s="121"/>
      <c r="L64" s="121"/>
      <c r="M64" s="120"/>
      <c r="N64" s="23"/>
      <c r="O64" s="23"/>
      <c r="P64" s="23"/>
      <c r="Q64" s="23"/>
      <c r="R64" s="23"/>
      <c r="S64" s="23"/>
      <c r="T64" s="23"/>
      <c r="U64" s="23"/>
      <c r="V64" s="23"/>
      <c r="W64" s="23"/>
      <c r="X64" s="23"/>
      <c r="Y64" s="23"/>
      <c r="Z64" s="23"/>
    </row>
    <row r="65" spans="1:26" ht="43.5" customHeight="1" x14ac:dyDescent="0.3">
      <c r="A65" s="97" t="str">
        <f>+'Matriz Nº4 Administración'!A65</f>
        <v>7. 2</v>
      </c>
      <c r="B65" s="98" t="str">
        <f>+'Matriz Nº4 Administración'!B65</f>
        <v>No administrar</v>
      </c>
      <c r="C65" s="99" t="str">
        <f>IF(B65&lt;&gt;"No administrar",'Matriz Nº1 Identificación'!B65," ")</f>
        <v xml:space="preserve"> </v>
      </c>
      <c r="D65" s="100" t="str">
        <f>IF(C65&lt;&gt;" ",'Matriz Nº4 Administración'!C65," ")</f>
        <v xml:space="preserve"> </v>
      </c>
      <c r="E65" s="98" t="str">
        <f>IF(B65&lt;&gt;"No administrar",'Matriz Nº4 Administración'!F65," ")</f>
        <v xml:space="preserve"> </v>
      </c>
      <c r="F65" s="98" t="str">
        <f>IF(B65&lt;&gt;"No administrar",'Matriz Nº4 Administración'!G65," ")</f>
        <v xml:space="preserve"> </v>
      </c>
      <c r="G65" s="120"/>
      <c r="H65" s="120"/>
      <c r="I65" s="120"/>
      <c r="J65" s="120"/>
      <c r="K65" s="121"/>
      <c r="L65" s="121"/>
      <c r="M65" s="120"/>
      <c r="N65" s="23"/>
      <c r="O65" s="23"/>
      <c r="P65" s="23"/>
      <c r="Q65" s="23"/>
      <c r="R65" s="23"/>
      <c r="S65" s="23"/>
      <c r="T65" s="23"/>
      <c r="U65" s="23"/>
      <c r="V65" s="23"/>
      <c r="W65" s="23"/>
      <c r="X65" s="23"/>
      <c r="Y65" s="23"/>
      <c r="Z65" s="23"/>
    </row>
    <row r="66" spans="1:26" ht="40.5" customHeight="1" x14ac:dyDescent="0.3">
      <c r="A66" s="97" t="str">
        <f>+'Matriz Nº4 Administración'!A66</f>
        <v>7. 3</v>
      </c>
      <c r="B66" s="98" t="str">
        <f>+'Matriz Nº4 Administración'!B66</f>
        <v>No administrar</v>
      </c>
      <c r="C66" s="99" t="str">
        <f>IF(B66&lt;&gt;"No administrar",'Matriz Nº1 Identificación'!B66," ")</f>
        <v xml:space="preserve"> </v>
      </c>
      <c r="D66" s="100" t="str">
        <f>IF(C66&lt;&gt;" ",'Matriz Nº4 Administración'!C66," ")</f>
        <v xml:space="preserve"> </v>
      </c>
      <c r="E66" s="98" t="str">
        <f>IF(B66&lt;&gt;"No administrar",'Matriz Nº4 Administración'!F66," ")</f>
        <v xml:space="preserve"> </v>
      </c>
      <c r="F66" s="98" t="str">
        <f>IF(B66&lt;&gt;"No administrar",'Matriz Nº4 Administración'!G66," ")</f>
        <v xml:space="preserve"> </v>
      </c>
      <c r="G66" s="120"/>
      <c r="H66" s="120"/>
      <c r="I66" s="120"/>
      <c r="J66" s="120"/>
      <c r="K66" s="121"/>
      <c r="L66" s="121"/>
      <c r="M66" s="120"/>
      <c r="N66" s="23"/>
      <c r="O66" s="23"/>
      <c r="P66" s="23"/>
      <c r="Q66" s="23"/>
      <c r="R66" s="23"/>
      <c r="S66" s="23"/>
      <c r="T66" s="23"/>
      <c r="U66" s="23"/>
      <c r="V66" s="23"/>
      <c r="W66" s="23"/>
      <c r="X66" s="23"/>
      <c r="Y66" s="23"/>
      <c r="Z66" s="23"/>
    </row>
    <row r="67" spans="1:26" ht="48" customHeight="1" x14ac:dyDescent="0.3">
      <c r="A67" s="97" t="str">
        <f>+'Matriz Nº4 Administración'!A67</f>
        <v>7. 4</v>
      </c>
      <c r="B67" s="98" t="str">
        <f>+'Matriz Nº4 Administración'!B67</f>
        <v>No administrar</v>
      </c>
      <c r="C67" s="99" t="str">
        <f>IF(B67&lt;&gt;"No administrar",'Matriz Nº1 Identificación'!B67," ")</f>
        <v xml:space="preserve"> </v>
      </c>
      <c r="D67" s="100" t="str">
        <f>IF(C67&lt;&gt;" ",'Matriz Nº4 Administración'!C67," ")</f>
        <v xml:space="preserve"> </v>
      </c>
      <c r="E67" s="98" t="str">
        <f>IF(B67&lt;&gt;"No administrar",'Matriz Nº4 Administración'!F67," ")</f>
        <v xml:space="preserve"> </v>
      </c>
      <c r="F67" s="98" t="str">
        <f>IF(B67&lt;&gt;"No administrar",'Matriz Nº4 Administración'!G67," ")</f>
        <v xml:space="preserve"> </v>
      </c>
      <c r="G67" s="120"/>
      <c r="H67" s="120"/>
      <c r="I67" s="120"/>
      <c r="J67" s="120"/>
      <c r="K67" s="121"/>
      <c r="L67" s="121"/>
      <c r="M67" s="120"/>
      <c r="N67" s="23"/>
      <c r="O67" s="23"/>
      <c r="P67" s="23"/>
      <c r="Q67" s="23"/>
      <c r="R67" s="23"/>
      <c r="S67" s="23"/>
      <c r="T67" s="23"/>
      <c r="U67" s="23"/>
      <c r="V67" s="23"/>
      <c r="W67" s="23"/>
      <c r="X67" s="23"/>
      <c r="Y67" s="23"/>
      <c r="Z67" s="23"/>
    </row>
    <row r="68" spans="1:26" ht="42.75" customHeight="1" x14ac:dyDescent="0.3">
      <c r="A68" s="97" t="str">
        <f>+'Matriz Nº4 Administración'!A68</f>
        <v>7. 5</v>
      </c>
      <c r="B68" s="98" t="str">
        <f>+'Matriz Nº4 Administración'!B68</f>
        <v>No administrar</v>
      </c>
      <c r="C68" s="99" t="str">
        <f>IF(B68&lt;&gt;"No administrar",'Matriz Nº1 Identificación'!B68," ")</f>
        <v xml:space="preserve"> </v>
      </c>
      <c r="D68" s="100" t="str">
        <f>IF(C68&lt;&gt;" ",'Matriz Nº4 Administración'!C68," ")</f>
        <v xml:space="preserve"> </v>
      </c>
      <c r="E68" s="98" t="str">
        <f>IF(B68&lt;&gt;"No administrar",'Matriz Nº4 Administración'!F68," ")</f>
        <v xml:space="preserve"> </v>
      </c>
      <c r="F68" s="98" t="str">
        <f>IF(B68&lt;&gt;"No administrar",'Matriz Nº4 Administración'!G68," ")</f>
        <v xml:space="preserve"> </v>
      </c>
      <c r="G68" s="120"/>
      <c r="H68" s="120"/>
      <c r="I68" s="120"/>
      <c r="J68" s="120"/>
      <c r="K68" s="121"/>
      <c r="L68" s="121"/>
      <c r="M68" s="120"/>
      <c r="N68" s="23"/>
      <c r="O68" s="23"/>
      <c r="P68" s="23"/>
      <c r="Q68" s="23"/>
      <c r="R68" s="23"/>
      <c r="S68" s="23"/>
      <c r="T68" s="23"/>
      <c r="U68" s="23"/>
      <c r="V68" s="23"/>
      <c r="W68" s="23"/>
      <c r="X68" s="23"/>
      <c r="Y68" s="23"/>
      <c r="Z68" s="23"/>
    </row>
    <row r="69" spans="1:26" ht="40.5" customHeight="1" x14ac:dyDescent="0.3">
      <c r="A69" s="97" t="str">
        <f>+'Matriz Nº4 Administración'!A69</f>
        <v>7. 6</v>
      </c>
      <c r="B69" s="98" t="str">
        <f>+'Matriz Nº4 Administración'!B69</f>
        <v>No administrar</v>
      </c>
      <c r="C69" s="99" t="str">
        <f>IF(B69&lt;&gt;"No administrar",'Matriz Nº1 Identificación'!B69," ")</f>
        <v xml:space="preserve"> </v>
      </c>
      <c r="D69" s="100" t="str">
        <f>IF(C69&lt;&gt;" ",'Matriz Nº4 Administración'!C69," ")</f>
        <v xml:space="preserve"> </v>
      </c>
      <c r="E69" s="98" t="str">
        <f>IF(B69&lt;&gt;"No administrar",'Matriz Nº4 Administración'!F69," ")</f>
        <v xml:space="preserve"> </v>
      </c>
      <c r="F69" s="98" t="str">
        <f>IF(B69&lt;&gt;"No administrar",'Matriz Nº4 Administración'!G69," ")</f>
        <v xml:space="preserve"> </v>
      </c>
      <c r="G69" s="120"/>
      <c r="H69" s="120"/>
      <c r="I69" s="120"/>
      <c r="J69" s="120"/>
      <c r="K69" s="121"/>
      <c r="L69" s="121"/>
      <c r="M69" s="120"/>
      <c r="N69" s="23"/>
      <c r="O69" s="23"/>
      <c r="P69" s="23"/>
      <c r="Q69" s="23"/>
      <c r="R69" s="23"/>
      <c r="S69" s="23"/>
      <c r="T69" s="23"/>
      <c r="U69" s="23"/>
      <c r="V69" s="23"/>
      <c r="W69" s="23"/>
      <c r="X69" s="23"/>
      <c r="Y69" s="23"/>
      <c r="Z69" s="23"/>
    </row>
    <row r="70" spans="1:26" ht="43.5" customHeight="1" thickBot="1" x14ac:dyDescent="0.35">
      <c r="A70" s="97" t="str">
        <f>+'Matriz Nº4 Administración'!A70</f>
        <v>7. 7</v>
      </c>
      <c r="B70" s="98" t="str">
        <f>+'Matriz Nº4 Administración'!B70</f>
        <v>No administrar</v>
      </c>
      <c r="C70" s="99" t="str">
        <f>IF(B70&lt;&gt;"No administrar",'Matriz Nº1 Identificación'!B70," ")</f>
        <v xml:space="preserve"> </v>
      </c>
      <c r="D70" s="100" t="str">
        <f>IF(C70&lt;&gt;" ",'Matriz Nº4 Administración'!C70," ")</f>
        <v xml:space="preserve"> </v>
      </c>
      <c r="E70" s="98" t="str">
        <f>IF(B70&lt;&gt;"No administrar",'Matriz Nº4 Administración'!F70," ")</f>
        <v xml:space="preserve"> </v>
      </c>
      <c r="F70" s="98" t="str">
        <f>IF(B70&lt;&gt;"No administrar",'Matriz Nº4 Administración'!G70," ")</f>
        <v xml:space="preserve"> </v>
      </c>
      <c r="G70" s="120"/>
      <c r="H70" s="120"/>
      <c r="I70" s="120"/>
      <c r="J70" s="120"/>
      <c r="K70" s="121"/>
      <c r="L70" s="121"/>
      <c r="M70" s="120"/>
      <c r="N70" s="23"/>
      <c r="O70" s="23"/>
      <c r="P70" s="23"/>
      <c r="Q70" s="23"/>
      <c r="R70" s="23"/>
      <c r="S70" s="23"/>
      <c r="T70" s="23"/>
      <c r="U70" s="23"/>
      <c r="V70" s="23"/>
      <c r="W70" s="23"/>
      <c r="X70" s="23"/>
      <c r="Y70" s="23"/>
      <c r="Z70" s="23"/>
    </row>
    <row r="71" spans="1:26" ht="16.5" customHeight="1" thickBot="1" x14ac:dyDescent="0.35">
      <c r="A71" s="431" t="str">
        <f>'Matriz Nº4 Administración'!A71</f>
        <v xml:space="preserve">Objetivo Estratégico: </v>
      </c>
      <c r="B71" s="432"/>
      <c r="C71" s="433">
        <f>'Matriz Nº4 Administración'!B71</f>
        <v>0</v>
      </c>
      <c r="D71" s="434"/>
      <c r="E71" s="434"/>
      <c r="F71" s="434"/>
      <c r="G71" s="434"/>
      <c r="H71" s="434"/>
      <c r="I71" s="434"/>
      <c r="J71" s="434"/>
      <c r="K71" s="434"/>
      <c r="L71" s="434"/>
      <c r="M71" s="434"/>
      <c r="N71" s="7"/>
      <c r="O71" s="7"/>
      <c r="P71" s="7"/>
      <c r="Q71" s="7"/>
      <c r="R71" s="7"/>
      <c r="S71" s="7"/>
      <c r="T71" s="7"/>
      <c r="U71" s="7"/>
      <c r="V71" s="7"/>
      <c r="W71" s="7"/>
      <c r="X71" s="7"/>
      <c r="Y71" s="7"/>
      <c r="Z71" s="7"/>
    </row>
    <row r="72" spans="1:26" ht="27" customHeight="1" thickBot="1" x14ac:dyDescent="0.35">
      <c r="A72" s="427" t="str">
        <f>'Matriz Nº4 Administración'!A72</f>
        <v>Objetivo táctico</v>
      </c>
      <c r="B72" s="394"/>
      <c r="C72" s="428" t="str">
        <f>'Matriz Nº4 Administración'!B72</f>
        <v xml:space="preserve">8. Contar con un sistema de producción de Diarios Oficiales que facilite el desarrollo eficiente de los servicios de publicación. </v>
      </c>
      <c r="D72" s="429"/>
      <c r="E72" s="429"/>
      <c r="F72" s="429"/>
      <c r="G72" s="429"/>
      <c r="H72" s="429"/>
      <c r="I72" s="429"/>
      <c r="J72" s="429"/>
      <c r="K72" s="429"/>
      <c r="L72" s="429"/>
      <c r="M72" s="430"/>
      <c r="N72" s="7"/>
      <c r="O72" s="7"/>
      <c r="P72" s="7"/>
      <c r="Q72" s="7"/>
      <c r="R72" s="7"/>
      <c r="S72" s="7"/>
      <c r="T72" s="7"/>
      <c r="U72" s="7"/>
      <c r="V72" s="7"/>
      <c r="W72" s="7"/>
      <c r="X72" s="7"/>
      <c r="Y72" s="7"/>
      <c r="Z72" s="7"/>
    </row>
    <row r="73" spans="1:26" ht="47.25" customHeight="1" x14ac:dyDescent="0.3">
      <c r="A73" s="97" t="str">
        <f>+'Matriz Nº4 Administración'!A73</f>
        <v>8. 1</v>
      </c>
      <c r="B73" s="98" t="str">
        <f>+'Matriz Nº4 Administración'!B73</f>
        <v>No administrar</v>
      </c>
      <c r="C73" s="99" t="str">
        <f>IF(B73&lt;&gt;"No administrar",'Matriz Nº1 Identificación'!B73," ")</f>
        <v xml:space="preserve"> </v>
      </c>
      <c r="D73" s="100" t="str">
        <f>IF(C73&lt;&gt;" ",'Matriz Nº4 Administración'!C73," ")</f>
        <v xml:space="preserve"> </v>
      </c>
      <c r="E73" s="98" t="str">
        <f>IF(B73&lt;&gt;"No administrar",'Matriz Nº4 Administración'!F73," ")</f>
        <v xml:space="preserve"> </v>
      </c>
      <c r="F73" s="98" t="str">
        <f>IF(B73&lt;&gt;"No administrar",'Matriz Nº4 Administración'!G73," ")</f>
        <v xml:space="preserve"> </v>
      </c>
      <c r="G73" s="120"/>
      <c r="H73" s="120"/>
      <c r="I73" s="120"/>
      <c r="J73" s="120"/>
      <c r="K73" s="121"/>
      <c r="L73" s="121"/>
      <c r="M73" s="120"/>
      <c r="N73" s="23"/>
      <c r="O73" s="23"/>
      <c r="P73" s="23"/>
      <c r="Q73" s="23"/>
      <c r="R73" s="23"/>
      <c r="S73" s="23"/>
      <c r="T73" s="23"/>
      <c r="U73" s="23"/>
      <c r="V73" s="23"/>
      <c r="W73" s="23"/>
      <c r="X73" s="23"/>
      <c r="Y73" s="23"/>
      <c r="Z73" s="23"/>
    </row>
    <row r="74" spans="1:26" ht="43.5" customHeight="1" x14ac:dyDescent="0.3">
      <c r="A74" s="97" t="str">
        <f>+'Matriz Nº4 Administración'!A74</f>
        <v>8. 2</v>
      </c>
      <c r="B74" s="98" t="str">
        <f>+'Matriz Nº4 Administración'!B74</f>
        <v>No administrar</v>
      </c>
      <c r="C74" s="99" t="str">
        <f>IF(B74&lt;&gt;"No administrar",'Matriz Nº1 Identificación'!B74," ")</f>
        <v xml:space="preserve"> </v>
      </c>
      <c r="D74" s="100" t="str">
        <f>IF(C74&lt;&gt;" ",'Matriz Nº4 Administración'!C74," ")</f>
        <v xml:space="preserve"> </v>
      </c>
      <c r="E74" s="98" t="str">
        <f>IF(B74&lt;&gt;"No administrar",'Matriz Nº4 Administración'!F74," ")</f>
        <v xml:space="preserve"> </v>
      </c>
      <c r="F74" s="98" t="str">
        <f>IF(B74&lt;&gt;"No administrar",'Matriz Nº4 Administración'!G74," ")</f>
        <v xml:space="preserve"> </v>
      </c>
      <c r="G74" s="120"/>
      <c r="H74" s="120"/>
      <c r="I74" s="120"/>
      <c r="J74" s="120"/>
      <c r="K74" s="121"/>
      <c r="L74" s="121"/>
      <c r="M74" s="120"/>
      <c r="N74" s="23"/>
      <c r="O74" s="23"/>
      <c r="P74" s="23"/>
      <c r="Q74" s="23"/>
      <c r="R74" s="23"/>
      <c r="S74" s="23"/>
      <c r="T74" s="23"/>
      <c r="U74" s="23"/>
      <c r="V74" s="23"/>
      <c r="W74" s="23"/>
      <c r="X74" s="23"/>
      <c r="Y74" s="23"/>
      <c r="Z74" s="23"/>
    </row>
    <row r="75" spans="1:26" ht="40.5" customHeight="1" x14ac:dyDescent="0.3">
      <c r="A75" s="97" t="str">
        <f>+'Matriz Nº4 Administración'!A75</f>
        <v>8. 3</v>
      </c>
      <c r="B75" s="98" t="str">
        <f>+'Matriz Nº4 Administración'!B75</f>
        <v>No administrar</v>
      </c>
      <c r="C75" s="99" t="str">
        <f>IF(B75&lt;&gt;"No administrar",'Matriz Nº1 Identificación'!B75," ")</f>
        <v xml:space="preserve"> </v>
      </c>
      <c r="D75" s="100" t="str">
        <f>IF(C75&lt;&gt;" ",'Matriz Nº4 Administración'!C75," ")</f>
        <v xml:space="preserve"> </v>
      </c>
      <c r="E75" s="98" t="str">
        <f>IF(B75&lt;&gt;"No administrar",'Matriz Nº4 Administración'!F75," ")</f>
        <v xml:space="preserve"> </v>
      </c>
      <c r="F75" s="98" t="str">
        <f>IF(B75&lt;&gt;"No administrar",'Matriz Nº4 Administración'!G75," ")</f>
        <v xml:space="preserve"> </v>
      </c>
      <c r="G75" s="120"/>
      <c r="H75" s="120"/>
      <c r="I75" s="120"/>
      <c r="J75" s="120"/>
      <c r="K75" s="121"/>
      <c r="L75" s="121"/>
      <c r="M75" s="120"/>
      <c r="N75" s="23"/>
      <c r="O75" s="23"/>
      <c r="P75" s="23"/>
      <c r="Q75" s="23"/>
      <c r="R75" s="23"/>
      <c r="S75" s="23"/>
      <c r="T75" s="23"/>
      <c r="U75" s="23"/>
      <c r="V75" s="23"/>
      <c r="W75" s="23"/>
      <c r="X75" s="23"/>
      <c r="Y75" s="23"/>
      <c r="Z75" s="23"/>
    </row>
    <row r="76" spans="1:26" ht="48" customHeight="1" x14ac:dyDescent="0.3">
      <c r="A76" s="97" t="str">
        <f>+'Matriz Nº4 Administración'!A76</f>
        <v>8. 4</v>
      </c>
      <c r="B76" s="98" t="str">
        <f>+'Matriz Nº4 Administración'!B76</f>
        <v>No administrar</v>
      </c>
      <c r="C76" s="99" t="str">
        <f>IF(B76&lt;&gt;"No administrar",'Matriz Nº1 Identificación'!B76," ")</f>
        <v xml:space="preserve"> </v>
      </c>
      <c r="D76" s="100" t="str">
        <f>IF(C76&lt;&gt;" ",'Matriz Nº4 Administración'!C76," ")</f>
        <v xml:space="preserve"> </v>
      </c>
      <c r="E76" s="98" t="str">
        <f>IF(B76&lt;&gt;"No administrar",'Matriz Nº4 Administración'!F76," ")</f>
        <v xml:space="preserve"> </v>
      </c>
      <c r="F76" s="98" t="str">
        <f>IF(B76&lt;&gt;"No administrar",'Matriz Nº4 Administración'!G76," ")</f>
        <v xml:space="preserve"> </v>
      </c>
      <c r="G76" s="120"/>
      <c r="H76" s="120"/>
      <c r="I76" s="120"/>
      <c r="J76" s="120"/>
      <c r="K76" s="121"/>
      <c r="L76" s="121"/>
      <c r="M76" s="120"/>
      <c r="N76" s="23"/>
      <c r="O76" s="23"/>
      <c r="P76" s="23"/>
      <c r="Q76" s="23"/>
      <c r="R76" s="23"/>
      <c r="S76" s="23"/>
      <c r="T76" s="23"/>
      <c r="U76" s="23"/>
      <c r="V76" s="23"/>
      <c r="W76" s="23"/>
      <c r="X76" s="23"/>
      <c r="Y76" s="23"/>
      <c r="Z76" s="23"/>
    </row>
    <row r="77" spans="1:26" ht="42.75" customHeight="1" x14ac:dyDescent="0.3">
      <c r="A77" s="97" t="str">
        <f>+'Matriz Nº4 Administración'!A77</f>
        <v>8. 5</v>
      </c>
      <c r="B77" s="98" t="str">
        <f>+'Matriz Nº4 Administración'!B77</f>
        <v>No administrar</v>
      </c>
      <c r="C77" s="99" t="str">
        <f>IF(B77&lt;&gt;"No administrar",'Matriz Nº1 Identificación'!B77," ")</f>
        <v xml:space="preserve"> </v>
      </c>
      <c r="D77" s="100" t="str">
        <f>IF(C77&lt;&gt;" ",'Matriz Nº4 Administración'!C77," ")</f>
        <v xml:space="preserve"> </v>
      </c>
      <c r="E77" s="98" t="str">
        <f>IF(B77&lt;&gt;"No administrar",'Matriz Nº4 Administración'!F77," ")</f>
        <v xml:space="preserve"> </v>
      </c>
      <c r="F77" s="98" t="str">
        <f>IF(B77&lt;&gt;"No administrar",'Matriz Nº4 Administración'!G77," ")</f>
        <v xml:space="preserve"> </v>
      </c>
      <c r="G77" s="120"/>
      <c r="H77" s="120"/>
      <c r="I77" s="120"/>
      <c r="J77" s="120"/>
      <c r="K77" s="121"/>
      <c r="L77" s="121"/>
      <c r="M77" s="120"/>
      <c r="N77" s="23"/>
      <c r="O77" s="23"/>
      <c r="P77" s="23"/>
      <c r="Q77" s="23"/>
      <c r="R77" s="23"/>
      <c r="S77" s="23"/>
      <c r="T77" s="23"/>
      <c r="U77" s="23"/>
      <c r="V77" s="23"/>
      <c r="W77" s="23"/>
      <c r="X77" s="23"/>
      <c r="Y77" s="23"/>
      <c r="Z77" s="23"/>
    </row>
    <row r="78" spans="1:26" ht="40.5" customHeight="1" x14ac:dyDescent="0.3">
      <c r="A78" s="97" t="str">
        <f>+'Matriz Nº4 Administración'!A78</f>
        <v>8. 6</v>
      </c>
      <c r="B78" s="98" t="str">
        <f>+'Matriz Nº4 Administración'!B78</f>
        <v>No administrar</v>
      </c>
      <c r="C78" s="99" t="str">
        <f>IF(B78&lt;&gt;"No administrar",'Matriz Nº1 Identificación'!B78," ")</f>
        <v xml:space="preserve"> </v>
      </c>
      <c r="D78" s="100" t="str">
        <f>IF(C78&lt;&gt;" ",'Matriz Nº4 Administración'!C78," ")</f>
        <v xml:space="preserve"> </v>
      </c>
      <c r="E78" s="98" t="str">
        <f>IF(B78&lt;&gt;"No administrar",'Matriz Nº4 Administración'!F78," ")</f>
        <v xml:space="preserve"> </v>
      </c>
      <c r="F78" s="98" t="str">
        <f>IF(B78&lt;&gt;"No administrar",'Matriz Nº4 Administración'!G78," ")</f>
        <v xml:space="preserve"> </v>
      </c>
      <c r="G78" s="120"/>
      <c r="H78" s="120"/>
      <c r="I78" s="120"/>
      <c r="J78" s="120"/>
      <c r="K78" s="121"/>
      <c r="L78" s="121"/>
      <c r="M78" s="120"/>
      <c r="N78" s="23"/>
      <c r="O78" s="23"/>
      <c r="P78" s="23"/>
      <c r="Q78" s="23"/>
      <c r="R78" s="23"/>
      <c r="S78" s="23"/>
      <c r="T78" s="23"/>
      <c r="U78" s="23"/>
      <c r="V78" s="23"/>
      <c r="W78" s="23"/>
      <c r="X78" s="23"/>
      <c r="Y78" s="23"/>
      <c r="Z78" s="23"/>
    </row>
    <row r="79" spans="1:26" ht="43.5" customHeight="1" thickBot="1" x14ac:dyDescent="0.35">
      <c r="A79" s="97" t="str">
        <f>+'Matriz Nº4 Administración'!A79</f>
        <v>8. 7</v>
      </c>
      <c r="B79" s="98" t="str">
        <f>+'Matriz Nº4 Administración'!B79</f>
        <v>No administrar</v>
      </c>
      <c r="C79" s="99" t="str">
        <f>IF(B79&lt;&gt;"No administrar",'Matriz Nº1 Identificación'!B79," ")</f>
        <v xml:space="preserve"> </v>
      </c>
      <c r="D79" s="100" t="str">
        <f>IF(C79&lt;&gt;" ",'Matriz Nº4 Administración'!C79," ")</f>
        <v xml:space="preserve"> </v>
      </c>
      <c r="E79" s="98" t="str">
        <f>IF(B79&lt;&gt;"No administrar",'Matriz Nº4 Administración'!F79," ")</f>
        <v xml:space="preserve"> </v>
      </c>
      <c r="F79" s="98" t="str">
        <f>IF(B79&lt;&gt;"No administrar",'Matriz Nº4 Administración'!G79," ")</f>
        <v xml:space="preserve"> </v>
      </c>
      <c r="G79" s="120"/>
      <c r="H79" s="120"/>
      <c r="I79" s="120"/>
      <c r="J79" s="120"/>
      <c r="K79" s="121"/>
      <c r="L79" s="121"/>
      <c r="M79" s="120"/>
      <c r="N79" s="23"/>
      <c r="O79" s="23"/>
      <c r="P79" s="23"/>
      <c r="Q79" s="23"/>
      <c r="R79" s="23"/>
      <c r="S79" s="23"/>
      <c r="T79" s="23"/>
      <c r="U79" s="23"/>
      <c r="V79" s="23"/>
      <c r="W79" s="23"/>
      <c r="X79" s="23"/>
      <c r="Y79" s="23"/>
      <c r="Z79" s="23"/>
    </row>
    <row r="80" spans="1:26" ht="16.5" customHeight="1" thickBot="1" x14ac:dyDescent="0.35">
      <c r="A80" s="431" t="str">
        <f>'Matriz Nº4 Administración'!A80</f>
        <v xml:space="preserve">Objetivo Estratégico: </v>
      </c>
      <c r="B80" s="432"/>
      <c r="C80" s="433">
        <f>'Matriz Nº4 Administración'!B80</f>
        <v>0</v>
      </c>
      <c r="D80" s="434"/>
      <c r="E80" s="434"/>
      <c r="F80" s="434"/>
      <c r="G80" s="434"/>
      <c r="H80" s="434"/>
      <c r="I80" s="434"/>
      <c r="J80" s="434"/>
      <c r="K80" s="434"/>
      <c r="L80" s="434"/>
      <c r="M80" s="434"/>
      <c r="N80" s="7"/>
      <c r="O80" s="7"/>
      <c r="P80" s="7"/>
      <c r="Q80" s="7"/>
      <c r="R80" s="7"/>
      <c r="S80" s="7"/>
      <c r="T80" s="7"/>
      <c r="U80" s="7"/>
      <c r="V80" s="7"/>
      <c r="W80" s="7"/>
      <c r="X80" s="7"/>
      <c r="Y80" s="7"/>
      <c r="Z80" s="7"/>
    </row>
    <row r="81" spans="1:26" ht="27" customHeight="1" thickBot="1" x14ac:dyDescent="0.35">
      <c r="A81" s="427" t="str">
        <f>'Matriz Nº4 Administración'!A81</f>
        <v>Objetivo táctico</v>
      </c>
      <c r="B81" s="394"/>
      <c r="C81" s="428" t="str">
        <f>'Matriz Nº4 Administración'!B81</f>
        <v xml:space="preserve">9. Contar con una empresa que brinde los servicios de mantenimiento correctivo y preventivo para las impresoras de punto de venta y escaner del departamento de Diarios Oficiales. </v>
      </c>
      <c r="D81" s="429"/>
      <c r="E81" s="429"/>
      <c r="F81" s="429"/>
      <c r="G81" s="429"/>
      <c r="H81" s="429"/>
      <c r="I81" s="429"/>
      <c r="J81" s="429"/>
      <c r="K81" s="429"/>
      <c r="L81" s="429"/>
      <c r="M81" s="430"/>
      <c r="N81" s="7"/>
      <c r="O81" s="7"/>
      <c r="P81" s="7"/>
      <c r="Q81" s="7"/>
      <c r="R81" s="7"/>
      <c r="S81" s="7"/>
      <c r="T81" s="7"/>
      <c r="U81" s="7"/>
      <c r="V81" s="7"/>
      <c r="W81" s="7"/>
      <c r="X81" s="7"/>
      <c r="Y81" s="7"/>
      <c r="Z81" s="7"/>
    </row>
    <row r="82" spans="1:26" ht="47.25" customHeight="1" x14ac:dyDescent="0.3">
      <c r="A82" s="97" t="str">
        <f>+'Matriz Nº4 Administración'!A82</f>
        <v>9. 1</v>
      </c>
      <c r="B82" s="98" t="str">
        <f>+'Matriz Nº4 Administración'!B82</f>
        <v>No administrar</v>
      </c>
      <c r="C82" s="99" t="str">
        <f>IF(B82&lt;&gt;"No administrar",'Matriz Nº1 Identificación'!B82," ")</f>
        <v xml:space="preserve"> </v>
      </c>
      <c r="D82" s="100" t="str">
        <f>IF(C82&lt;&gt;" ",'Matriz Nº4 Administración'!C82," ")</f>
        <v xml:space="preserve"> </v>
      </c>
      <c r="E82" s="98" t="str">
        <f>IF(B82&lt;&gt;"No administrar",'Matriz Nº4 Administración'!F82," ")</f>
        <v xml:space="preserve"> </v>
      </c>
      <c r="F82" s="98" t="str">
        <f>IF(B82&lt;&gt;"No administrar",'Matriz Nº4 Administración'!G82," ")</f>
        <v xml:space="preserve"> </v>
      </c>
      <c r="G82" s="120"/>
      <c r="H82" s="120"/>
      <c r="I82" s="120"/>
      <c r="J82" s="120"/>
      <c r="K82" s="121"/>
      <c r="L82" s="121"/>
      <c r="M82" s="120"/>
      <c r="N82" s="23"/>
      <c r="O82" s="23"/>
      <c r="P82" s="23"/>
      <c r="Q82" s="23"/>
      <c r="R82" s="23"/>
      <c r="S82" s="23"/>
      <c r="T82" s="23"/>
      <c r="U82" s="23"/>
      <c r="V82" s="23"/>
      <c r="W82" s="23"/>
      <c r="X82" s="23"/>
      <c r="Y82" s="23"/>
      <c r="Z82" s="23"/>
    </row>
    <row r="83" spans="1:26" ht="43.5" customHeight="1" x14ac:dyDescent="0.3">
      <c r="A83" s="97" t="str">
        <f>+'Matriz Nº4 Administración'!A83</f>
        <v>9. 2</v>
      </c>
      <c r="B83" s="98" t="str">
        <f>+'Matriz Nº4 Administración'!B83</f>
        <v>No administrar</v>
      </c>
      <c r="C83" s="99" t="str">
        <f>IF(B83&lt;&gt;"No administrar",'Matriz Nº1 Identificación'!B83," ")</f>
        <v xml:space="preserve"> </v>
      </c>
      <c r="D83" s="100" t="str">
        <f>IF(C83&lt;&gt;" ",'Matriz Nº4 Administración'!C83," ")</f>
        <v xml:space="preserve"> </v>
      </c>
      <c r="E83" s="98" t="str">
        <f>IF(B83&lt;&gt;"No administrar",'Matriz Nº4 Administración'!F83," ")</f>
        <v xml:space="preserve"> </v>
      </c>
      <c r="F83" s="98" t="str">
        <f>IF(B83&lt;&gt;"No administrar",'Matriz Nº4 Administración'!G83," ")</f>
        <v xml:space="preserve"> </v>
      </c>
      <c r="G83" s="120"/>
      <c r="H83" s="120"/>
      <c r="I83" s="120"/>
      <c r="J83" s="120"/>
      <c r="K83" s="121"/>
      <c r="L83" s="121"/>
      <c r="M83" s="120"/>
      <c r="N83" s="23"/>
      <c r="O83" s="23"/>
      <c r="P83" s="23"/>
      <c r="Q83" s="23"/>
      <c r="R83" s="23"/>
      <c r="S83" s="23"/>
      <c r="T83" s="23"/>
      <c r="U83" s="23"/>
      <c r="V83" s="23"/>
      <c r="W83" s="23"/>
      <c r="X83" s="23"/>
      <c r="Y83" s="23"/>
      <c r="Z83" s="23"/>
    </row>
    <row r="84" spans="1:26" ht="40.5" customHeight="1" x14ac:dyDescent="0.3">
      <c r="A84" s="97" t="str">
        <f>+'Matriz Nº4 Administración'!A84</f>
        <v>9. 3</v>
      </c>
      <c r="B84" s="98" t="str">
        <f>+'Matriz Nº4 Administración'!B84</f>
        <v>No administrar</v>
      </c>
      <c r="C84" s="99" t="str">
        <f>IF(B84&lt;&gt;"No administrar",'Matriz Nº1 Identificación'!B84," ")</f>
        <v xml:space="preserve"> </v>
      </c>
      <c r="D84" s="100" t="str">
        <f>IF(C84&lt;&gt;" ",'Matriz Nº4 Administración'!C84," ")</f>
        <v xml:space="preserve"> </v>
      </c>
      <c r="E84" s="98" t="str">
        <f>IF(B84&lt;&gt;"No administrar",'Matriz Nº4 Administración'!F84," ")</f>
        <v xml:space="preserve"> </v>
      </c>
      <c r="F84" s="98" t="str">
        <f>IF(B84&lt;&gt;"No administrar",'Matriz Nº4 Administración'!G84," ")</f>
        <v xml:space="preserve"> </v>
      </c>
      <c r="G84" s="120"/>
      <c r="H84" s="120"/>
      <c r="I84" s="120"/>
      <c r="J84" s="120"/>
      <c r="K84" s="121"/>
      <c r="L84" s="121"/>
      <c r="M84" s="120"/>
      <c r="N84" s="23"/>
      <c r="O84" s="23"/>
      <c r="P84" s="23"/>
      <c r="Q84" s="23"/>
      <c r="R84" s="23"/>
      <c r="S84" s="23"/>
      <c r="T84" s="23"/>
      <c r="U84" s="23"/>
      <c r="V84" s="23"/>
      <c r="W84" s="23"/>
      <c r="X84" s="23"/>
      <c r="Y84" s="23"/>
      <c r="Z84" s="23"/>
    </row>
    <row r="85" spans="1:26" ht="48" customHeight="1" x14ac:dyDescent="0.3">
      <c r="A85" s="97" t="str">
        <f>+'Matriz Nº4 Administración'!A85</f>
        <v>9. 4</v>
      </c>
      <c r="B85" s="98" t="str">
        <f>+'Matriz Nº4 Administración'!B85</f>
        <v>No administrar</v>
      </c>
      <c r="C85" s="99" t="str">
        <f>IF(B85&lt;&gt;"No administrar",'Matriz Nº1 Identificación'!B85," ")</f>
        <v xml:space="preserve"> </v>
      </c>
      <c r="D85" s="100" t="str">
        <f>IF(C85&lt;&gt;" ",'Matriz Nº4 Administración'!C85," ")</f>
        <v xml:space="preserve"> </v>
      </c>
      <c r="E85" s="98" t="str">
        <f>IF(B85&lt;&gt;"No administrar",'Matriz Nº4 Administración'!F85," ")</f>
        <v xml:space="preserve"> </v>
      </c>
      <c r="F85" s="98" t="str">
        <f>IF(B85&lt;&gt;"No administrar",'Matriz Nº4 Administración'!G85," ")</f>
        <v xml:space="preserve"> </v>
      </c>
      <c r="G85" s="120"/>
      <c r="H85" s="120"/>
      <c r="I85" s="120"/>
      <c r="J85" s="120"/>
      <c r="K85" s="121"/>
      <c r="L85" s="121"/>
      <c r="M85" s="120"/>
      <c r="N85" s="23"/>
      <c r="O85" s="23"/>
      <c r="P85" s="23"/>
      <c r="Q85" s="23"/>
      <c r="R85" s="23"/>
      <c r="S85" s="23"/>
      <c r="T85" s="23"/>
      <c r="U85" s="23"/>
      <c r="V85" s="23"/>
      <c r="W85" s="23"/>
      <c r="X85" s="23"/>
      <c r="Y85" s="23"/>
      <c r="Z85" s="23"/>
    </row>
    <row r="86" spans="1:26" ht="42.75" customHeight="1" x14ac:dyDescent="0.3">
      <c r="A86" s="97" t="str">
        <f>+'Matriz Nº4 Administración'!A86</f>
        <v>9. 5</v>
      </c>
      <c r="B86" s="98" t="str">
        <f>+'Matriz Nº4 Administración'!B86</f>
        <v>No administrar</v>
      </c>
      <c r="C86" s="99" t="str">
        <f>IF(B86&lt;&gt;"No administrar",'Matriz Nº1 Identificación'!B86," ")</f>
        <v xml:space="preserve"> </v>
      </c>
      <c r="D86" s="100" t="str">
        <f>IF(C86&lt;&gt;" ",'Matriz Nº4 Administración'!C86," ")</f>
        <v xml:space="preserve"> </v>
      </c>
      <c r="E86" s="98" t="str">
        <f>IF(B86&lt;&gt;"No administrar",'Matriz Nº4 Administración'!F86," ")</f>
        <v xml:space="preserve"> </v>
      </c>
      <c r="F86" s="98" t="str">
        <f>IF(B86&lt;&gt;"No administrar",'Matriz Nº4 Administración'!G86," ")</f>
        <v xml:space="preserve"> </v>
      </c>
      <c r="G86" s="120"/>
      <c r="H86" s="120"/>
      <c r="I86" s="120"/>
      <c r="J86" s="120"/>
      <c r="K86" s="121"/>
      <c r="L86" s="121"/>
      <c r="M86" s="120"/>
      <c r="N86" s="23"/>
      <c r="O86" s="23"/>
      <c r="P86" s="23"/>
      <c r="Q86" s="23"/>
      <c r="R86" s="23"/>
      <c r="S86" s="23"/>
      <c r="T86" s="23"/>
      <c r="U86" s="23"/>
      <c r="V86" s="23"/>
      <c r="W86" s="23"/>
      <c r="X86" s="23"/>
      <c r="Y86" s="23"/>
      <c r="Z86" s="23"/>
    </row>
    <row r="87" spans="1:26" ht="40.5" customHeight="1" x14ac:dyDescent="0.3">
      <c r="A87" s="97" t="str">
        <f>+'Matriz Nº4 Administración'!A87</f>
        <v>9. 6</v>
      </c>
      <c r="B87" s="98" t="str">
        <f>+'Matriz Nº4 Administración'!B87</f>
        <v>No administrar</v>
      </c>
      <c r="C87" s="99" t="str">
        <f>IF(B87&lt;&gt;"No administrar",'Matriz Nº1 Identificación'!B87," ")</f>
        <v xml:space="preserve"> </v>
      </c>
      <c r="D87" s="100" t="str">
        <f>IF(C87&lt;&gt;" ",'Matriz Nº4 Administración'!C87," ")</f>
        <v xml:space="preserve"> </v>
      </c>
      <c r="E87" s="98" t="str">
        <f>IF(B87&lt;&gt;"No administrar",'Matriz Nº4 Administración'!F87," ")</f>
        <v xml:space="preserve"> </v>
      </c>
      <c r="F87" s="98" t="str">
        <f>IF(B87&lt;&gt;"No administrar",'Matriz Nº4 Administración'!G87," ")</f>
        <v xml:space="preserve"> </v>
      </c>
      <c r="G87" s="120"/>
      <c r="H87" s="120"/>
      <c r="I87" s="120"/>
      <c r="J87" s="120"/>
      <c r="K87" s="121"/>
      <c r="L87" s="121"/>
      <c r="M87" s="120"/>
      <c r="N87" s="23"/>
      <c r="O87" s="23"/>
      <c r="P87" s="23"/>
      <c r="Q87" s="23"/>
      <c r="R87" s="23"/>
      <c r="S87" s="23"/>
      <c r="T87" s="23"/>
      <c r="U87" s="23"/>
      <c r="V87" s="23"/>
      <c r="W87" s="23"/>
      <c r="X87" s="23"/>
      <c r="Y87" s="23"/>
      <c r="Z87" s="23"/>
    </row>
    <row r="88" spans="1:26" ht="43.5" customHeight="1" thickBot="1" x14ac:dyDescent="0.35">
      <c r="A88" s="97" t="str">
        <f>+'Matriz Nº4 Administración'!A88</f>
        <v>9. 7</v>
      </c>
      <c r="B88" s="98" t="str">
        <f>+'Matriz Nº4 Administración'!B88</f>
        <v>No administrar</v>
      </c>
      <c r="C88" s="99" t="str">
        <f>IF(B88&lt;&gt;"No administrar",'Matriz Nº1 Identificación'!B88," ")</f>
        <v xml:space="preserve"> </v>
      </c>
      <c r="D88" s="100" t="str">
        <f>IF(C88&lt;&gt;" ",'Matriz Nº4 Administración'!C88," ")</f>
        <v xml:space="preserve"> </v>
      </c>
      <c r="E88" s="98" t="str">
        <f>IF(B88&lt;&gt;"No administrar",'Matriz Nº4 Administración'!F88," ")</f>
        <v xml:space="preserve"> </v>
      </c>
      <c r="F88" s="98" t="str">
        <f>IF(B88&lt;&gt;"No administrar",'Matriz Nº4 Administración'!G88," ")</f>
        <v xml:space="preserve"> </v>
      </c>
      <c r="G88" s="120"/>
      <c r="H88" s="120"/>
      <c r="I88" s="120"/>
      <c r="J88" s="120"/>
      <c r="K88" s="121"/>
      <c r="L88" s="121"/>
      <c r="M88" s="120"/>
      <c r="N88" s="23"/>
      <c r="O88" s="23"/>
      <c r="P88" s="23"/>
      <c r="Q88" s="23"/>
      <c r="R88" s="23"/>
      <c r="S88" s="23"/>
      <c r="T88" s="23"/>
      <c r="U88" s="23"/>
      <c r="V88" s="23"/>
      <c r="W88" s="23"/>
      <c r="X88" s="23"/>
      <c r="Y88" s="23"/>
      <c r="Z88" s="23"/>
    </row>
    <row r="89" spans="1:26" ht="16.5" customHeight="1" thickBot="1" x14ac:dyDescent="0.35">
      <c r="A89" s="431" t="str">
        <f>'Matriz Nº4 Administración'!A89</f>
        <v xml:space="preserve">Objetivo Estratégico: </v>
      </c>
      <c r="B89" s="432"/>
      <c r="C89" s="433">
        <f>'Matriz Nº4 Administración'!B89</f>
        <v>0</v>
      </c>
      <c r="D89" s="434"/>
      <c r="E89" s="434"/>
      <c r="F89" s="434"/>
      <c r="G89" s="434"/>
      <c r="H89" s="434"/>
      <c r="I89" s="434"/>
      <c r="J89" s="434"/>
      <c r="K89" s="434"/>
      <c r="L89" s="434"/>
      <c r="M89" s="434"/>
      <c r="N89" s="7"/>
      <c r="O89" s="7"/>
      <c r="P89" s="7"/>
      <c r="Q89" s="7"/>
      <c r="R89" s="7"/>
      <c r="S89" s="7"/>
      <c r="T89" s="7"/>
      <c r="U89" s="7"/>
      <c r="V89" s="7"/>
      <c r="W89" s="7"/>
      <c r="X89" s="7"/>
      <c r="Y89" s="7"/>
      <c r="Z89" s="7"/>
    </row>
    <row r="90" spans="1:26" ht="27" customHeight="1" thickBot="1" x14ac:dyDescent="0.35">
      <c r="A90" s="427" t="str">
        <f>'Matriz Nº4 Administración'!A90</f>
        <v>Objetivo táctico</v>
      </c>
      <c r="B90" s="394"/>
      <c r="C90" s="428" t="str">
        <f>'Matriz Nº4 Administración'!B90</f>
        <v xml:space="preserve">10. Dotar a los funcionarios del departamento de Diarios Oficiales con las herramientas de trabajo requeridas y según las necesidaes existentes. </v>
      </c>
      <c r="D90" s="429"/>
      <c r="E90" s="429"/>
      <c r="F90" s="429"/>
      <c r="G90" s="429"/>
      <c r="H90" s="429"/>
      <c r="I90" s="429"/>
      <c r="J90" s="429"/>
      <c r="K90" s="429"/>
      <c r="L90" s="429"/>
      <c r="M90" s="430"/>
      <c r="N90" s="7"/>
      <c r="O90" s="7"/>
      <c r="P90" s="7"/>
      <c r="Q90" s="7"/>
      <c r="R90" s="7"/>
      <c r="S90" s="7"/>
      <c r="T90" s="7"/>
      <c r="U90" s="7"/>
      <c r="V90" s="7"/>
      <c r="W90" s="7"/>
      <c r="X90" s="7"/>
      <c r="Y90" s="7"/>
      <c r="Z90" s="7"/>
    </row>
    <row r="91" spans="1:26" ht="47.25" customHeight="1" x14ac:dyDescent="0.3">
      <c r="A91" s="97" t="str">
        <f>+'Matriz Nº4 Administración'!A91</f>
        <v>10. 1</v>
      </c>
      <c r="B91" s="98" t="str">
        <f>+'Matriz Nº4 Administración'!B91</f>
        <v>No administrar</v>
      </c>
      <c r="C91" s="99" t="str">
        <f>IF(B91&lt;&gt;"No administrar",'Matriz Nº1 Identificación'!B91," ")</f>
        <v xml:space="preserve"> </v>
      </c>
      <c r="D91" s="100" t="str">
        <f>IF(C91&lt;&gt;" ",'Matriz Nº4 Administración'!C91," ")</f>
        <v xml:space="preserve"> </v>
      </c>
      <c r="E91" s="98" t="str">
        <f>IF(B91&lt;&gt;"No administrar",'Matriz Nº4 Administración'!F91," ")</f>
        <v xml:space="preserve"> </v>
      </c>
      <c r="F91" s="98" t="str">
        <f>IF(B91&lt;&gt;"No administrar",'Matriz Nº4 Administración'!G91," ")</f>
        <v xml:space="preserve"> </v>
      </c>
      <c r="G91" s="120"/>
      <c r="H91" s="120"/>
      <c r="I91" s="120"/>
      <c r="J91" s="120"/>
      <c r="K91" s="121"/>
      <c r="L91" s="121"/>
      <c r="M91" s="120"/>
      <c r="N91" s="23"/>
      <c r="O91" s="23"/>
      <c r="P91" s="23"/>
      <c r="Q91" s="23"/>
      <c r="R91" s="23"/>
      <c r="S91" s="23"/>
      <c r="T91" s="23"/>
      <c r="U91" s="23"/>
      <c r="V91" s="23"/>
      <c r="W91" s="23"/>
      <c r="X91" s="23"/>
      <c r="Y91" s="23"/>
      <c r="Z91" s="23"/>
    </row>
    <row r="92" spans="1:26" ht="43.5" customHeight="1" x14ac:dyDescent="0.3">
      <c r="A92" s="97" t="str">
        <f>+'Matriz Nº4 Administración'!A92</f>
        <v>10. 2</v>
      </c>
      <c r="B92" s="98" t="str">
        <f>+'Matriz Nº4 Administración'!B92</f>
        <v>No administrar</v>
      </c>
      <c r="C92" s="99" t="str">
        <f>IF(B92&lt;&gt;"No administrar",'Matriz Nº1 Identificación'!B92," ")</f>
        <v xml:space="preserve"> </v>
      </c>
      <c r="D92" s="100" t="str">
        <f>IF(C92&lt;&gt;" ",'Matriz Nº4 Administración'!C92," ")</f>
        <v xml:space="preserve"> </v>
      </c>
      <c r="E92" s="98" t="str">
        <f>IF(B92&lt;&gt;"No administrar",'Matriz Nº4 Administración'!F92," ")</f>
        <v xml:space="preserve"> </v>
      </c>
      <c r="F92" s="98" t="str">
        <f>IF(B92&lt;&gt;"No administrar",'Matriz Nº4 Administración'!G92," ")</f>
        <v xml:space="preserve"> </v>
      </c>
      <c r="G92" s="120"/>
      <c r="H92" s="120"/>
      <c r="I92" s="120"/>
      <c r="J92" s="120"/>
      <c r="K92" s="121"/>
      <c r="L92" s="121"/>
      <c r="M92" s="120"/>
      <c r="N92" s="23"/>
      <c r="O92" s="23"/>
      <c r="P92" s="23"/>
      <c r="Q92" s="23"/>
      <c r="R92" s="23"/>
      <c r="S92" s="23"/>
      <c r="T92" s="23"/>
      <c r="U92" s="23"/>
      <c r="V92" s="23"/>
      <c r="W92" s="23"/>
      <c r="X92" s="23"/>
      <c r="Y92" s="23"/>
      <c r="Z92" s="23"/>
    </row>
    <row r="93" spans="1:26" ht="40.5" customHeight="1" x14ac:dyDescent="0.3">
      <c r="A93" s="97" t="str">
        <f>+'Matriz Nº4 Administración'!A93</f>
        <v>10. 3</v>
      </c>
      <c r="B93" s="98" t="str">
        <f>+'Matriz Nº4 Administración'!B93</f>
        <v>No administrar</v>
      </c>
      <c r="C93" s="99" t="str">
        <f>IF(B93&lt;&gt;"No administrar",'Matriz Nº1 Identificación'!B93," ")</f>
        <v xml:space="preserve"> </v>
      </c>
      <c r="D93" s="100" t="str">
        <f>IF(C93&lt;&gt;" ",'Matriz Nº4 Administración'!C93," ")</f>
        <v xml:space="preserve"> </v>
      </c>
      <c r="E93" s="98" t="str">
        <f>IF(B93&lt;&gt;"No administrar",'Matriz Nº4 Administración'!F93," ")</f>
        <v xml:space="preserve"> </v>
      </c>
      <c r="F93" s="98" t="str">
        <f>IF(B93&lt;&gt;"No administrar",'Matriz Nº4 Administración'!G93," ")</f>
        <v xml:space="preserve"> </v>
      </c>
      <c r="G93" s="120"/>
      <c r="H93" s="120"/>
      <c r="I93" s="120"/>
      <c r="J93" s="120"/>
      <c r="K93" s="121"/>
      <c r="L93" s="121"/>
      <c r="M93" s="120"/>
      <c r="N93" s="23"/>
      <c r="O93" s="23"/>
      <c r="P93" s="23"/>
      <c r="Q93" s="23"/>
      <c r="R93" s="23"/>
      <c r="S93" s="23"/>
      <c r="T93" s="23"/>
      <c r="U93" s="23"/>
      <c r="V93" s="23"/>
      <c r="W93" s="23"/>
      <c r="X93" s="23"/>
      <c r="Y93" s="23"/>
      <c r="Z93" s="23"/>
    </row>
    <row r="94" spans="1:26" ht="48" customHeight="1" x14ac:dyDescent="0.3">
      <c r="A94" s="97" t="str">
        <f>+'Matriz Nº4 Administración'!A94</f>
        <v>10. 4</v>
      </c>
      <c r="B94" s="98" t="str">
        <f>+'Matriz Nº4 Administración'!B94</f>
        <v>No administrar</v>
      </c>
      <c r="C94" s="99" t="str">
        <f>IF(B94&lt;&gt;"No administrar",'Matriz Nº1 Identificación'!B94," ")</f>
        <v xml:space="preserve"> </v>
      </c>
      <c r="D94" s="100" t="str">
        <f>IF(C94&lt;&gt;" ",'Matriz Nº4 Administración'!C94," ")</f>
        <v xml:space="preserve"> </v>
      </c>
      <c r="E94" s="98" t="str">
        <f>IF(B94&lt;&gt;"No administrar",'Matriz Nº4 Administración'!F94," ")</f>
        <v xml:space="preserve"> </v>
      </c>
      <c r="F94" s="98" t="str">
        <f>IF(B94&lt;&gt;"No administrar",'Matriz Nº4 Administración'!G94," ")</f>
        <v xml:space="preserve"> </v>
      </c>
      <c r="G94" s="120"/>
      <c r="H94" s="120"/>
      <c r="I94" s="120"/>
      <c r="J94" s="120"/>
      <c r="K94" s="121"/>
      <c r="L94" s="121"/>
      <c r="M94" s="120"/>
      <c r="N94" s="23"/>
      <c r="O94" s="23"/>
      <c r="P94" s="23"/>
      <c r="Q94" s="23"/>
      <c r="R94" s="23"/>
      <c r="S94" s="23"/>
      <c r="T94" s="23"/>
      <c r="U94" s="23"/>
      <c r="V94" s="23"/>
      <c r="W94" s="23"/>
      <c r="X94" s="23"/>
      <c r="Y94" s="23"/>
      <c r="Z94" s="23"/>
    </row>
    <row r="95" spans="1:26" ht="42.75" customHeight="1" x14ac:dyDescent="0.3">
      <c r="A95" s="97" t="str">
        <f>+'Matriz Nº4 Administración'!A95</f>
        <v>10. 5</v>
      </c>
      <c r="B95" s="98" t="str">
        <f>+'Matriz Nº4 Administración'!B95</f>
        <v>No administrar</v>
      </c>
      <c r="C95" s="99" t="str">
        <f>IF(B95&lt;&gt;"No administrar",'Matriz Nº1 Identificación'!B95," ")</f>
        <v xml:space="preserve"> </v>
      </c>
      <c r="D95" s="100" t="str">
        <f>IF(C95&lt;&gt;" ",'Matriz Nº4 Administración'!C95," ")</f>
        <v xml:space="preserve"> </v>
      </c>
      <c r="E95" s="98" t="str">
        <f>IF(B95&lt;&gt;"No administrar",'Matriz Nº4 Administración'!F95," ")</f>
        <v xml:space="preserve"> </v>
      </c>
      <c r="F95" s="98" t="str">
        <f>IF(B95&lt;&gt;"No administrar",'Matriz Nº4 Administración'!G95," ")</f>
        <v xml:space="preserve"> </v>
      </c>
      <c r="G95" s="120"/>
      <c r="H95" s="120"/>
      <c r="I95" s="120"/>
      <c r="J95" s="120"/>
      <c r="K95" s="121"/>
      <c r="L95" s="121"/>
      <c r="M95" s="120"/>
      <c r="N95" s="23"/>
      <c r="O95" s="23"/>
      <c r="P95" s="23"/>
      <c r="Q95" s="23"/>
      <c r="R95" s="23"/>
      <c r="S95" s="23"/>
      <c r="T95" s="23"/>
      <c r="U95" s="23"/>
      <c r="V95" s="23"/>
      <c r="W95" s="23"/>
      <c r="X95" s="23"/>
      <c r="Y95" s="23"/>
      <c r="Z95" s="23"/>
    </row>
    <row r="96" spans="1:26" ht="40.5" customHeight="1" x14ac:dyDescent="0.3">
      <c r="A96" s="97" t="str">
        <f>+'Matriz Nº4 Administración'!A96</f>
        <v>10. 6</v>
      </c>
      <c r="B96" s="98" t="str">
        <f>+'Matriz Nº4 Administración'!B96</f>
        <v>No administrar</v>
      </c>
      <c r="C96" s="99" t="str">
        <f>IF(B96&lt;&gt;"No administrar",'Matriz Nº1 Identificación'!B96," ")</f>
        <v xml:space="preserve"> </v>
      </c>
      <c r="D96" s="100" t="str">
        <f>IF(C96&lt;&gt;" ",'Matriz Nº4 Administración'!C96," ")</f>
        <v xml:space="preserve"> </v>
      </c>
      <c r="E96" s="98" t="str">
        <f>IF(B96&lt;&gt;"No administrar",'Matriz Nº4 Administración'!F96," ")</f>
        <v xml:space="preserve"> </v>
      </c>
      <c r="F96" s="98" t="str">
        <f>IF(B96&lt;&gt;"No administrar",'Matriz Nº4 Administración'!G96," ")</f>
        <v xml:space="preserve"> </v>
      </c>
      <c r="G96" s="120"/>
      <c r="H96" s="120"/>
      <c r="I96" s="120"/>
      <c r="J96" s="120"/>
      <c r="K96" s="121"/>
      <c r="L96" s="121"/>
      <c r="M96" s="120"/>
      <c r="N96" s="23"/>
      <c r="O96" s="23"/>
      <c r="P96" s="23"/>
      <c r="Q96" s="23"/>
      <c r="R96" s="23"/>
      <c r="S96" s="23"/>
      <c r="T96" s="23"/>
      <c r="U96" s="23"/>
      <c r="V96" s="23"/>
      <c r="W96" s="23"/>
      <c r="X96" s="23"/>
      <c r="Y96" s="23"/>
      <c r="Z96" s="23"/>
    </row>
    <row r="97" spans="1:26" ht="43.5" customHeight="1" thickBot="1" x14ac:dyDescent="0.35">
      <c r="A97" s="97" t="str">
        <f>+'Matriz Nº4 Administración'!A97</f>
        <v>10. 7</v>
      </c>
      <c r="B97" s="98" t="str">
        <f>+'Matriz Nº4 Administración'!B97</f>
        <v>No administrar</v>
      </c>
      <c r="C97" s="99" t="str">
        <f>IF(B97&lt;&gt;"No administrar",'Matriz Nº1 Identificación'!B97," ")</f>
        <v xml:space="preserve"> </v>
      </c>
      <c r="D97" s="100" t="str">
        <f>IF(C97&lt;&gt;" ",'Matriz Nº4 Administración'!C97," ")</f>
        <v xml:space="preserve"> </v>
      </c>
      <c r="E97" s="98" t="str">
        <f>IF(B97&lt;&gt;"No administrar",'Matriz Nº4 Administración'!F97," ")</f>
        <v xml:space="preserve"> </v>
      </c>
      <c r="F97" s="98" t="str">
        <f>IF(B97&lt;&gt;"No administrar",'Matriz Nº4 Administración'!G97," ")</f>
        <v xml:space="preserve"> </v>
      </c>
      <c r="G97" s="120"/>
      <c r="H97" s="120"/>
      <c r="I97" s="120"/>
      <c r="J97" s="120"/>
      <c r="K97" s="121"/>
      <c r="L97" s="121"/>
      <c r="M97" s="120"/>
      <c r="N97" s="23"/>
      <c r="O97" s="23"/>
      <c r="P97" s="23"/>
      <c r="Q97" s="23"/>
      <c r="R97" s="23"/>
      <c r="S97" s="23"/>
      <c r="T97" s="23"/>
      <c r="U97" s="23"/>
      <c r="V97" s="23"/>
      <c r="W97" s="23"/>
      <c r="X97" s="23"/>
      <c r="Y97" s="23"/>
      <c r="Z97" s="23"/>
    </row>
    <row r="98" spans="1:26" ht="16.5" customHeight="1" thickBot="1" x14ac:dyDescent="0.35">
      <c r="A98" s="431" t="str">
        <f>'Matriz Nº4 Administración'!A98</f>
        <v xml:space="preserve">Objetivo Estratégico: </v>
      </c>
      <c r="B98" s="432"/>
      <c r="C98" s="433">
        <f>'Matriz Nº4 Administración'!B98</f>
        <v>0</v>
      </c>
      <c r="D98" s="434"/>
      <c r="E98" s="434"/>
      <c r="F98" s="434"/>
      <c r="G98" s="434"/>
      <c r="H98" s="434"/>
      <c r="I98" s="434"/>
      <c r="J98" s="434"/>
      <c r="K98" s="434"/>
      <c r="L98" s="434"/>
      <c r="M98" s="434"/>
      <c r="N98" s="7"/>
      <c r="O98" s="7"/>
      <c r="P98" s="7"/>
      <c r="Q98" s="7"/>
      <c r="R98" s="7"/>
      <c r="S98" s="7"/>
      <c r="T98" s="7"/>
      <c r="U98" s="7"/>
      <c r="V98" s="7"/>
      <c r="W98" s="7"/>
      <c r="X98" s="7"/>
      <c r="Y98" s="7"/>
      <c r="Z98" s="7"/>
    </row>
    <row r="99" spans="1:26" ht="27" customHeight="1" thickBot="1" x14ac:dyDescent="0.35">
      <c r="A99" s="427" t="str">
        <f>'Matriz Nº4 Administración'!A99</f>
        <v>Objetivo táctico</v>
      </c>
      <c r="B99" s="394"/>
      <c r="C99" s="428" t="str">
        <f>'Matriz Nº4 Administración'!B99</f>
        <v>11. Cumplir con normativa de salud ocupacional y ambiental que permitan una protección óptima de los trabajadores de la Imprenta Nacional.</v>
      </c>
      <c r="D99" s="429"/>
      <c r="E99" s="429"/>
      <c r="F99" s="429"/>
      <c r="G99" s="429"/>
      <c r="H99" s="429"/>
      <c r="I99" s="429"/>
      <c r="J99" s="429"/>
      <c r="K99" s="429"/>
      <c r="L99" s="429"/>
      <c r="M99" s="430"/>
      <c r="N99" s="7"/>
      <c r="O99" s="7"/>
      <c r="P99" s="7"/>
      <c r="Q99" s="7"/>
      <c r="R99" s="7"/>
      <c r="S99" s="7"/>
      <c r="T99" s="7"/>
      <c r="U99" s="7"/>
      <c r="V99" s="7"/>
      <c r="W99" s="7"/>
      <c r="X99" s="7"/>
      <c r="Y99" s="7"/>
      <c r="Z99" s="7"/>
    </row>
    <row r="100" spans="1:26" ht="47.25" customHeight="1" x14ac:dyDescent="0.3">
      <c r="A100" s="97" t="str">
        <f>+'Matriz Nº4 Administración'!A100</f>
        <v>11. 1</v>
      </c>
      <c r="B100" s="98" t="str">
        <f>+'Matriz Nº4 Administración'!B100</f>
        <v>R010 Ambiente</v>
      </c>
      <c r="C100" s="99" t="str">
        <f>IF(B100&lt;&gt;"No administrar",'Matriz Nº1 Identificación'!B100," ")</f>
        <v>Inicio o conato de incendio</v>
      </c>
      <c r="D100" s="100" t="str">
        <f>IF(C100&lt;&gt;" ",'Matriz Nº4 Administración'!C100," ")</f>
        <v>Instalar el sistema de detección y combate de incendio</v>
      </c>
      <c r="E100" s="98" t="str">
        <f>IF(B100&lt;&gt;"No administrar",'Matriz Nº4 Administración'!F100," ")</f>
        <v>MEDIO</v>
      </c>
      <c r="F100" s="98" t="str">
        <f>IF(B100&lt;&gt;"No administrar",'Matriz Nº4 Administración'!G100," ")</f>
        <v>ALTO</v>
      </c>
      <c r="G100" s="120"/>
      <c r="H100" s="120"/>
      <c r="I100" s="120"/>
      <c r="J100" s="120"/>
      <c r="K100" s="121"/>
      <c r="L100" s="121"/>
      <c r="M100" s="120"/>
      <c r="N100" s="23"/>
      <c r="O100" s="23"/>
      <c r="P100" s="23"/>
      <c r="Q100" s="23"/>
      <c r="R100" s="23"/>
      <c r="S100" s="23"/>
      <c r="T100" s="23"/>
      <c r="U100" s="23"/>
      <c r="V100" s="23"/>
      <c r="W100" s="23"/>
      <c r="X100" s="23"/>
      <c r="Y100" s="23"/>
      <c r="Z100" s="23"/>
    </row>
    <row r="101" spans="1:26" ht="43.5" customHeight="1" x14ac:dyDescent="0.3">
      <c r="A101" s="97" t="str">
        <f>+'Matriz Nº4 Administración'!A101</f>
        <v>11. 2</v>
      </c>
      <c r="B101" s="98" t="str">
        <f>+'Matriz Nº4 Administración'!B101</f>
        <v>No administrar</v>
      </c>
      <c r="C101" s="99" t="str">
        <f>IF(B101&lt;&gt;"No administrar",'Matriz Nº1 Identificación'!B101," ")</f>
        <v xml:space="preserve"> </v>
      </c>
      <c r="D101" s="100" t="str">
        <f>IF(C101&lt;&gt;" ",'Matriz Nº4 Administración'!C101," ")</f>
        <v xml:space="preserve"> </v>
      </c>
      <c r="E101" s="98" t="str">
        <f>IF(B101&lt;&gt;"No administrar",'Matriz Nº4 Administración'!F101," ")</f>
        <v xml:space="preserve"> </v>
      </c>
      <c r="F101" s="98" t="str">
        <f>IF(B101&lt;&gt;"No administrar",'Matriz Nº4 Administración'!G101," ")</f>
        <v xml:space="preserve"> </v>
      </c>
      <c r="G101" s="120"/>
      <c r="H101" s="120"/>
      <c r="I101" s="120"/>
      <c r="J101" s="120"/>
      <c r="K101" s="121"/>
      <c r="L101" s="121"/>
      <c r="M101" s="120"/>
      <c r="N101" s="23"/>
      <c r="O101" s="23"/>
      <c r="P101" s="23"/>
      <c r="Q101" s="23"/>
      <c r="R101" s="23"/>
      <c r="S101" s="23"/>
      <c r="T101" s="23"/>
      <c r="U101" s="23"/>
      <c r="V101" s="23"/>
      <c r="W101" s="23"/>
      <c r="X101" s="23"/>
      <c r="Y101" s="23"/>
      <c r="Z101" s="23"/>
    </row>
    <row r="102" spans="1:26" ht="40.5" customHeight="1" x14ac:dyDescent="0.3">
      <c r="A102" s="97" t="str">
        <f>+'Matriz Nº4 Administración'!A102</f>
        <v>11. 3</v>
      </c>
      <c r="B102" s="98" t="str">
        <f>+'Matriz Nº4 Administración'!B102</f>
        <v>No administrar</v>
      </c>
      <c r="C102" s="99" t="str">
        <f>IF(B102&lt;&gt;"No administrar",'Matriz Nº1 Identificación'!B102," ")</f>
        <v xml:space="preserve"> </v>
      </c>
      <c r="D102" s="100" t="str">
        <f>IF(C102&lt;&gt;" ",'Matriz Nº4 Administración'!C102," ")</f>
        <v xml:space="preserve"> </v>
      </c>
      <c r="E102" s="98" t="str">
        <f>IF(B102&lt;&gt;"No administrar",'Matriz Nº4 Administración'!F102," ")</f>
        <v xml:space="preserve"> </v>
      </c>
      <c r="F102" s="98" t="str">
        <f>IF(B102&lt;&gt;"No administrar",'Matriz Nº4 Administración'!G102," ")</f>
        <v xml:space="preserve"> </v>
      </c>
      <c r="G102" s="120"/>
      <c r="H102" s="120"/>
      <c r="I102" s="120"/>
      <c r="J102" s="120"/>
      <c r="K102" s="121"/>
      <c r="L102" s="121"/>
      <c r="M102" s="120"/>
      <c r="N102" s="23"/>
      <c r="O102" s="23"/>
      <c r="P102" s="23"/>
      <c r="Q102" s="23"/>
      <c r="R102" s="23"/>
      <c r="S102" s="23"/>
      <c r="T102" s="23"/>
      <c r="U102" s="23"/>
      <c r="V102" s="23"/>
      <c r="W102" s="23"/>
      <c r="X102" s="23"/>
      <c r="Y102" s="23"/>
      <c r="Z102" s="23"/>
    </row>
    <row r="103" spans="1:26" ht="48" customHeight="1" x14ac:dyDescent="0.3">
      <c r="A103" s="97" t="str">
        <f>+'Matriz Nº4 Administración'!A103</f>
        <v>11. 4</v>
      </c>
      <c r="B103" s="98" t="str">
        <f>+'Matriz Nº4 Administración'!B103</f>
        <v>No administrar</v>
      </c>
      <c r="C103" s="99" t="str">
        <f>IF(B103&lt;&gt;"No administrar",'Matriz Nº1 Identificación'!B103," ")</f>
        <v xml:space="preserve"> </v>
      </c>
      <c r="D103" s="100" t="str">
        <f>IF(C103&lt;&gt;" ",'Matriz Nº4 Administración'!C103," ")</f>
        <v xml:space="preserve"> </v>
      </c>
      <c r="E103" s="98" t="str">
        <f>IF(B103&lt;&gt;"No administrar",'Matriz Nº4 Administración'!F103," ")</f>
        <v xml:space="preserve"> </v>
      </c>
      <c r="F103" s="98" t="str">
        <f>IF(B103&lt;&gt;"No administrar",'Matriz Nº4 Administración'!G103," ")</f>
        <v xml:space="preserve"> </v>
      </c>
      <c r="G103" s="120"/>
      <c r="H103" s="120"/>
      <c r="I103" s="120"/>
      <c r="J103" s="120"/>
      <c r="K103" s="121"/>
      <c r="L103" s="121"/>
      <c r="M103" s="120"/>
      <c r="N103" s="23"/>
      <c r="O103" s="23"/>
      <c r="P103" s="23"/>
      <c r="Q103" s="23"/>
      <c r="R103" s="23"/>
      <c r="S103" s="23"/>
      <c r="T103" s="23"/>
      <c r="U103" s="23"/>
      <c r="V103" s="23"/>
      <c r="W103" s="23"/>
      <c r="X103" s="23"/>
      <c r="Y103" s="23"/>
      <c r="Z103" s="23"/>
    </row>
    <row r="104" spans="1:26" ht="42.75" customHeight="1" x14ac:dyDescent="0.3">
      <c r="A104" s="97" t="str">
        <f>+'Matriz Nº4 Administración'!A104</f>
        <v>11. 5</v>
      </c>
      <c r="B104" s="98" t="str">
        <f>+'Matriz Nº4 Administración'!B104</f>
        <v>No administrar</v>
      </c>
      <c r="C104" s="99" t="str">
        <f>IF(B104&lt;&gt;"No administrar",'Matriz Nº1 Identificación'!B104," ")</f>
        <v xml:space="preserve"> </v>
      </c>
      <c r="D104" s="100" t="str">
        <f>IF(C104&lt;&gt;" ",'Matriz Nº4 Administración'!C104," ")</f>
        <v xml:space="preserve"> </v>
      </c>
      <c r="E104" s="98" t="str">
        <f>IF(B104&lt;&gt;"No administrar",'Matriz Nº4 Administración'!F104," ")</f>
        <v xml:space="preserve"> </v>
      </c>
      <c r="F104" s="98" t="str">
        <f>IF(B104&lt;&gt;"No administrar",'Matriz Nº4 Administración'!G104," ")</f>
        <v xml:space="preserve"> </v>
      </c>
      <c r="G104" s="120"/>
      <c r="H104" s="120"/>
      <c r="I104" s="120"/>
      <c r="J104" s="120"/>
      <c r="K104" s="121"/>
      <c r="L104" s="121"/>
      <c r="M104" s="120"/>
      <c r="N104" s="23"/>
      <c r="O104" s="23"/>
      <c r="P104" s="23"/>
      <c r="Q104" s="23"/>
      <c r="R104" s="23"/>
      <c r="S104" s="23"/>
      <c r="T104" s="23"/>
      <c r="U104" s="23"/>
      <c r="V104" s="23"/>
      <c r="W104" s="23"/>
      <c r="X104" s="23"/>
      <c r="Y104" s="23"/>
      <c r="Z104" s="23"/>
    </row>
    <row r="105" spans="1:26" ht="40.5" customHeight="1" x14ac:dyDescent="0.3">
      <c r="A105" s="97" t="str">
        <f>+'Matriz Nº4 Administración'!A105</f>
        <v>11. 6</v>
      </c>
      <c r="B105" s="98" t="str">
        <f>+'Matriz Nº4 Administración'!B105</f>
        <v>No administrar</v>
      </c>
      <c r="C105" s="99" t="str">
        <f>IF(B105&lt;&gt;"No administrar",'Matriz Nº1 Identificación'!B105," ")</f>
        <v xml:space="preserve"> </v>
      </c>
      <c r="D105" s="100" t="str">
        <f>IF(C105&lt;&gt;" ",'Matriz Nº4 Administración'!C105," ")</f>
        <v xml:space="preserve"> </v>
      </c>
      <c r="E105" s="98" t="str">
        <f>IF(B105&lt;&gt;"No administrar",'Matriz Nº4 Administración'!F105," ")</f>
        <v xml:space="preserve"> </v>
      </c>
      <c r="F105" s="98" t="str">
        <f>IF(B105&lt;&gt;"No administrar",'Matriz Nº4 Administración'!G105," ")</f>
        <v xml:space="preserve"> </v>
      </c>
      <c r="G105" s="120"/>
      <c r="H105" s="120"/>
      <c r="I105" s="120"/>
      <c r="J105" s="120"/>
      <c r="K105" s="121"/>
      <c r="L105" s="121"/>
      <c r="M105" s="120"/>
      <c r="N105" s="23"/>
      <c r="O105" s="23"/>
      <c r="P105" s="23"/>
      <c r="Q105" s="23"/>
      <c r="R105" s="23"/>
      <c r="S105" s="23"/>
      <c r="T105" s="23"/>
      <c r="U105" s="23"/>
      <c r="V105" s="23"/>
      <c r="W105" s="23"/>
      <c r="X105" s="23"/>
      <c r="Y105" s="23"/>
      <c r="Z105" s="23"/>
    </row>
    <row r="106" spans="1:26" ht="43.5" customHeight="1" thickBot="1" x14ac:dyDescent="0.35">
      <c r="A106" s="97" t="str">
        <f>+'Matriz Nº4 Administración'!A106</f>
        <v>11. 7</v>
      </c>
      <c r="B106" s="98" t="str">
        <f>+'Matriz Nº4 Administración'!B106</f>
        <v>No administrar</v>
      </c>
      <c r="C106" s="99" t="str">
        <f>IF(B106&lt;&gt;"No administrar",'Matriz Nº1 Identificación'!B106," ")</f>
        <v xml:space="preserve"> </v>
      </c>
      <c r="D106" s="100" t="str">
        <f>IF(C106&lt;&gt;" ",'Matriz Nº4 Administración'!C106," ")</f>
        <v xml:space="preserve"> </v>
      </c>
      <c r="E106" s="98" t="str">
        <f>IF(B106&lt;&gt;"No administrar",'Matriz Nº4 Administración'!F106," ")</f>
        <v xml:space="preserve"> </v>
      </c>
      <c r="F106" s="98" t="str">
        <f>IF(B106&lt;&gt;"No administrar",'Matriz Nº4 Administración'!G106," ")</f>
        <v xml:space="preserve"> </v>
      </c>
      <c r="G106" s="120"/>
      <c r="H106" s="120"/>
      <c r="I106" s="120"/>
      <c r="J106" s="120"/>
      <c r="K106" s="121"/>
      <c r="L106" s="121"/>
      <c r="M106" s="120"/>
      <c r="N106" s="23"/>
      <c r="O106" s="23"/>
      <c r="P106" s="23"/>
      <c r="Q106" s="23"/>
      <c r="R106" s="23"/>
      <c r="S106" s="23"/>
      <c r="T106" s="23"/>
      <c r="U106" s="23"/>
      <c r="V106" s="23"/>
      <c r="W106" s="23"/>
      <c r="X106" s="23"/>
      <c r="Y106" s="23"/>
      <c r="Z106" s="23"/>
    </row>
    <row r="107" spans="1:26" ht="16.5" customHeight="1" thickBot="1" x14ac:dyDescent="0.35">
      <c r="A107" s="431" t="str">
        <f>'Matriz Nº4 Administración'!A107</f>
        <v xml:space="preserve">Objetivo Estratégico: </v>
      </c>
      <c r="B107" s="432"/>
      <c r="C107" s="433">
        <f>'Matriz Nº4 Administración'!B107</f>
        <v>0</v>
      </c>
      <c r="D107" s="434"/>
      <c r="E107" s="434"/>
      <c r="F107" s="434"/>
      <c r="G107" s="434"/>
      <c r="H107" s="434"/>
      <c r="I107" s="434"/>
      <c r="J107" s="434"/>
      <c r="K107" s="434"/>
      <c r="L107" s="434"/>
      <c r="M107" s="434"/>
      <c r="N107" s="7"/>
      <c r="O107" s="7"/>
      <c r="P107" s="7"/>
      <c r="Q107" s="7"/>
      <c r="R107" s="7"/>
      <c r="S107" s="7"/>
      <c r="T107" s="7"/>
      <c r="U107" s="7"/>
      <c r="V107" s="7"/>
      <c r="W107" s="7"/>
      <c r="X107" s="7"/>
      <c r="Y107" s="7"/>
      <c r="Z107" s="7"/>
    </row>
    <row r="108" spans="1:26" ht="27" customHeight="1" thickBot="1" x14ac:dyDescent="0.35">
      <c r="A108" s="427" t="str">
        <f>'Matriz Nº4 Administración'!A108</f>
        <v>Objetivo táctico</v>
      </c>
      <c r="B108" s="394"/>
      <c r="C108" s="428" t="str">
        <f>'Matriz Nº4 Administración'!B108</f>
        <v>12. Suplir a los trabajadores del área de Producción de los implementos y condiciones necesarios que permitan garantizar su protección física.</v>
      </c>
      <c r="D108" s="429"/>
      <c r="E108" s="429"/>
      <c r="F108" s="429"/>
      <c r="G108" s="429"/>
      <c r="H108" s="429"/>
      <c r="I108" s="429"/>
      <c r="J108" s="429"/>
      <c r="K108" s="429"/>
      <c r="L108" s="429"/>
      <c r="M108" s="430"/>
      <c r="N108" s="7"/>
      <c r="O108" s="7"/>
      <c r="P108" s="7"/>
      <c r="Q108" s="7"/>
      <c r="R108" s="7"/>
      <c r="S108" s="7"/>
      <c r="T108" s="7"/>
      <c r="U108" s="7"/>
      <c r="V108" s="7"/>
      <c r="W108" s="7"/>
      <c r="X108" s="7"/>
      <c r="Y108" s="7"/>
      <c r="Z108" s="7"/>
    </row>
    <row r="109" spans="1:26" ht="47.25" customHeight="1" x14ac:dyDescent="0.3">
      <c r="A109" s="97" t="str">
        <f>+'Matriz Nº4 Administración'!A109</f>
        <v>12. 1</v>
      </c>
      <c r="B109" s="98" t="str">
        <f>+'Matriz Nº4 Administración'!B109</f>
        <v>No administrar</v>
      </c>
      <c r="C109" s="99" t="str">
        <f>IF(B109&lt;&gt;"No administrar",'Matriz Nº1 Identificación'!B109," ")</f>
        <v xml:space="preserve"> </v>
      </c>
      <c r="D109" s="100" t="str">
        <f>IF(C109&lt;&gt;" ",'Matriz Nº4 Administración'!C109," ")</f>
        <v xml:space="preserve"> </v>
      </c>
      <c r="E109" s="98" t="str">
        <f>IF(B109&lt;&gt;"No administrar",'Matriz Nº4 Administración'!F109," ")</f>
        <v xml:space="preserve"> </v>
      </c>
      <c r="F109" s="98" t="str">
        <f>IF(B109&lt;&gt;"No administrar",'Matriz Nº4 Administración'!G109," ")</f>
        <v xml:space="preserve"> </v>
      </c>
      <c r="G109" s="120"/>
      <c r="H109" s="120"/>
      <c r="I109" s="120"/>
      <c r="J109" s="120"/>
      <c r="K109" s="121"/>
      <c r="L109" s="121"/>
      <c r="M109" s="120"/>
      <c r="N109" s="23"/>
      <c r="O109" s="23"/>
      <c r="P109" s="23"/>
      <c r="Q109" s="23"/>
      <c r="R109" s="23"/>
      <c r="S109" s="23"/>
      <c r="T109" s="23"/>
      <c r="U109" s="23"/>
      <c r="V109" s="23"/>
      <c r="W109" s="23"/>
      <c r="X109" s="23"/>
      <c r="Y109" s="23"/>
      <c r="Z109" s="23"/>
    </row>
    <row r="110" spans="1:26" ht="43.5" customHeight="1" x14ac:dyDescent="0.3">
      <c r="A110" s="97" t="str">
        <f>+'Matriz Nº4 Administración'!A110</f>
        <v>12. 2</v>
      </c>
      <c r="B110" s="98" t="str">
        <f>+'Matriz Nº4 Administración'!B110</f>
        <v>No administrar</v>
      </c>
      <c r="C110" s="99" t="str">
        <f>IF(B110&lt;&gt;"No administrar",'Matriz Nº1 Identificación'!B110," ")</f>
        <v xml:space="preserve"> </v>
      </c>
      <c r="D110" s="100" t="str">
        <f>IF(C110&lt;&gt;" ",'Matriz Nº4 Administración'!C110," ")</f>
        <v xml:space="preserve"> </v>
      </c>
      <c r="E110" s="98" t="str">
        <f>IF(B110&lt;&gt;"No administrar",'Matriz Nº4 Administración'!F110," ")</f>
        <v xml:space="preserve"> </v>
      </c>
      <c r="F110" s="98" t="str">
        <f>IF(B110&lt;&gt;"No administrar",'Matriz Nº4 Administración'!G110," ")</f>
        <v xml:space="preserve"> </v>
      </c>
      <c r="G110" s="120"/>
      <c r="H110" s="120"/>
      <c r="I110" s="120"/>
      <c r="J110" s="120"/>
      <c r="K110" s="121"/>
      <c r="L110" s="121"/>
      <c r="M110" s="120"/>
      <c r="N110" s="23"/>
      <c r="O110" s="23"/>
      <c r="P110" s="23"/>
      <c r="Q110" s="23"/>
      <c r="R110" s="23"/>
      <c r="S110" s="23"/>
      <c r="T110" s="23"/>
      <c r="U110" s="23"/>
      <c r="V110" s="23"/>
      <c r="W110" s="23"/>
      <c r="X110" s="23"/>
      <c r="Y110" s="23"/>
      <c r="Z110" s="23"/>
    </row>
    <row r="111" spans="1:26" ht="40.5" customHeight="1" x14ac:dyDescent="0.3">
      <c r="A111" s="97" t="str">
        <f>+'Matriz Nº4 Administración'!A111</f>
        <v>12. 3</v>
      </c>
      <c r="B111" s="98" t="str">
        <f>+'Matriz Nº4 Administración'!B111</f>
        <v>No administrar</v>
      </c>
      <c r="C111" s="99" t="str">
        <f>IF(B111&lt;&gt;"No administrar",'Matriz Nº1 Identificación'!B111," ")</f>
        <v xml:space="preserve"> </v>
      </c>
      <c r="D111" s="100" t="str">
        <f>IF(C111&lt;&gt;" ",'Matriz Nº4 Administración'!C111," ")</f>
        <v xml:space="preserve"> </v>
      </c>
      <c r="E111" s="98" t="str">
        <f>IF(B111&lt;&gt;"No administrar",'Matriz Nº4 Administración'!F111," ")</f>
        <v xml:space="preserve"> </v>
      </c>
      <c r="F111" s="98" t="str">
        <f>IF(B111&lt;&gt;"No administrar",'Matriz Nº4 Administración'!G111," ")</f>
        <v xml:space="preserve"> </v>
      </c>
      <c r="G111" s="120"/>
      <c r="H111" s="120"/>
      <c r="I111" s="120"/>
      <c r="J111" s="120"/>
      <c r="K111" s="121"/>
      <c r="L111" s="121"/>
      <c r="M111" s="120"/>
      <c r="N111" s="23"/>
      <c r="O111" s="23"/>
      <c r="P111" s="23"/>
      <c r="Q111" s="23"/>
      <c r="R111" s="23"/>
      <c r="S111" s="23"/>
      <c r="T111" s="23"/>
      <c r="U111" s="23"/>
      <c r="V111" s="23"/>
      <c r="W111" s="23"/>
      <c r="X111" s="23"/>
      <c r="Y111" s="23"/>
      <c r="Z111" s="23"/>
    </row>
    <row r="112" spans="1:26" ht="48" customHeight="1" x14ac:dyDescent="0.3">
      <c r="A112" s="97" t="str">
        <f>+'Matriz Nº4 Administración'!A112</f>
        <v>12. 4</v>
      </c>
      <c r="B112" s="98" t="str">
        <f>+'Matriz Nº4 Administración'!B112</f>
        <v>No administrar</v>
      </c>
      <c r="C112" s="99" t="str">
        <f>IF(B112&lt;&gt;"No administrar",'Matriz Nº1 Identificación'!B112," ")</f>
        <v xml:space="preserve"> </v>
      </c>
      <c r="D112" s="100" t="str">
        <f>IF(C112&lt;&gt;" ",'Matriz Nº4 Administración'!C112," ")</f>
        <v xml:space="preserve"> </v>
      </c>
      <c r="E112" s="98" t="str">
        <f>IF(B112&lt;&gt;"No administrar",'Matriz Nº4 Administración'!F112," ")</f>
        <v xml:space="preserve"> </v>
      </c>
      <c r="F112" s="98" t="str">
        <f>IF(B112&lt;&gt;"No administrar",'Matriz Nº4 Administración'!G112," ")</f>
        <v xml:space="preserve"> </v>
      </c>
      <c r="G112" s="120"/>
      <c r="H112" s="120"/>
      <c r="I112" s="120"/>
      <c r="J112" s="120"/>
      <c r="K112" s="121"/>
      <c r="L112" s="121"/>
      <c r="M112" s="120"/>
      <c r="N112" s="23"/>
      <c r="O112" s="23"/>
      <c r="P112" s="23"/>
      <c r="Q112" s="23"/>
      <c r="R112" s="23"/>
      <c r="S112" s="23"/>
      <c r="T112" s="23"/>
      <c r="U112" s="23"/>
      <c r="V112" s="23"/>
      <c r="W112" s="23"/>
      <c r="X112" s="23"/>
      <c r="Y112" s="23"/>
      <c r="Z112" s="23"/>
    </row>
    <row r="113" spans="1:26" ht="42.75" customHeight="1" x14ac:dyDescent="0.3">
      <c r="A113" s="97" t="str">
        <f>+'Matriz Nº4 Administración'!A113</f>
        <v>12. 5</v>
      </c>
      <c r="B113" s="98" t="str">
        <f>+'Matriz Nº4 Administración'!B113</f>
        <v>No administrar</v>
      </c>
      <c r="C113" s="99" t="str">
        <f>IF(B113&lt;&gt;"No administrar",'Matriz Nº1 Identificación'!B113," ")</f>
        <v xml:space="preserve"> </v>
      </c>
      <c r="D113" s="100" t="str">
        <f>IF(C113&lt;&gt;" ",'Matriz Nº4 Administración'!C113," ")</f>
        <v xml:space="preserve"> </v>
      </c>
      <c r="E113" s="98" t="str">
        <f>IF(B113&lt;&gt;"No administrar",'Matriz Nº4 Administración'!F113," ")</f>
        <v xml:space="preserve"> </v>
      </c>
      <c r="F113" s="98" t="str">
        <f>IF(B113&lt;&gt;"No administrar",'Matriz Nº4 Administración'!G113," ")</f>
        <v xml:space="preserve"> </v>
      </c>
      <c r="G113" s="120"/>
      <c r="H113" s="120"/>
      <c r="I113" s="120"/>
      <c r="J113" s="120"/>
      <c r="K113" s="121"/>
      <c r="L113" s="121"/>
      <c r="M113" s="120"/>
      <c r="N113" s="23"/>
      <c r="O113" s="23"/>
      <c r="P113" s="23"/>
      <c r="Q113" s="23"/>
      <c r="R113" s="23"/>
      <c r="S113" s="23"/>
      <c r="T113" s="23"/>
      <c r="U113" s="23"/>
      <c r="V113" s="23"/>
      <c r="W113" s="23"/>
      <c r="X113" s="23"/>
      <c r="Y113" s="23"/>
      <c r="Z113" s="23"/>
    </row>
    <row r="114" spans="1:26" ht="40.5" customHeight="1" x14ac:dyDescent="0.3">
      <c r="A114" s="97" t="str">
        <f>+'Matriz Nº4 Administración'!A114</f>
        <v>12. 6</v>
      </c>
      <c r="B114" s="98" t="str">
        <f>+'Matriz Nº4 Administración'!B114</f>
        <v>No administrar</v>
      </c>
      <c r="C114" s="99" t="str">
        <f>IF(B114&lt;&gt;"No administrar",'Matriz Nº1 Identificación'!B114," ")</f>
        <v xml:space="preserve"> </v>
      </c>
      <c r="D114" s="100" t="str">
        <f>IF(C114&lt;&gt;" ",'Matriz Nº4 Administración'!C114," ")</f>
        <v xml:space="preserve"> </v>
      </c>
      <c r="E114" s="98" t="str">
        <f>IF(B114&lt;&gt;"No administrar",'Matriz Nº4 Administración'!F114," ")</f>
        <v xml:space="preserve"> </v>
      </c>
      <c r="F114" s="98" t="str">
        <f>IF(B114&lt;&gt;"No administrar",'Matriz Nº4 Administración'!G114," ")</f>
        <v xml:space="preserve"> </v>
      </c>
      <c r="G114" s="120"/>
      <c r="H114" s="120"/>
      <c r="I114" s="120"/>
      <c r="J114" s="120"/>
      <c r="K114" s="121"/>
      <c r="L114" s="121"/>
      <c r="M114" s="120"/>
      <c r="N114" s="23"/>
      <c r="O114" s="23"/>
      <c r="P114" s="23"/>
      <c r="Q114" s="23"/>
      <c r="R114" s="23"/>
      <c r="S114" s="23"/>
      <c r="T114" s="23"/>
      <c r="U114" s="23"/>
      <c r="V114" s="23"/>
      <c r="W114" s="23"/>
      <c r="X114" s="23"/>
      <c r="Y114" s="23"/>
      <c r="Z114" s="23"/>
    </row>
    <row r="115" spans="1:26" ht="43.5" customHeight="1" thickBot="1" x14ac:dyDescent="0.35">
      <c r="A115" s="97" t="str">
        <f>+'Matriz Nº4 Administración'!A115</f>
        <v>12. 7</v>
      </c>
      <c r="B115" s="98" t="str">
        <f>+'Matriz Nº4 Administración'!B115</f>
        <v>No administrar</v>
      </c>
      <c r="C115" s="99" t="str">
        <f>IF(B115&lt;&gt;"No administrar",'Matriz Nº1 Identificación'!B115," ")</f>
        <v xml:space="preserve"> </v>
      </c>
      <c r="D115" s="100" t="str">
        <f>IF(C115&lt;&gt;" ",'Matriz Nº4 Administración'!C115," ")</f>
        <v xml:space="preserve"> </v>
      </c>
      <c r="E115" s="98" t="str">
        <f>IF(B115&lt;&gt;"No administrar",'Matriz Nº4 Administración'!F115," ")</f>
        <v xml:space="preserve"> </v>
      </c>
      <c r="F115" s="98" t="str">
        <f>IF(B115&lt;&gt;"No administrar",'Matriz Nº4 Administración'!G115," ")</f>
        <v xml:space="preserve"> </v>
      </c>
      <c r="G115" s="120"/>
      <c r="H115" s="120"/>
      <c r="I115" s="120"/>
      <c r="J115" s="120"/>
      <c r="K115" s="121"/>
      <c r="L115" s="121"/>
      <c r="M115" s="120"/>
      <c r="N115" s="23"/>
      <c r="O115" s="23"/>
      <c r="P115" s="23"/>
      <c r="Q115" s="23"/>
      <c r="R115" s="23"/>
      <c r="S115" s="23"/>
      <c r="T115" s="23"/>
      <c r="U115" s="23"/>
      <c r="V115" s="23"/>
      <c r="W115" s="23"/>
      <c r="X115" s="23"/>
      <c r="Y115" s="23"/>
      <c r="Z115" s="23"/>
    </row>
    <row r="116" spans="1:26" ht="16.5" customHeight="1" thickBot="1" x14ac:dyDescent="0.35">
      <c r="A116" s="431" t="str">
        <f>'Matriz Nº4 Administración'!A116</f>
        <v xml:space="preserve">Objetivo Estratégico: </v>
      </c>
      <c r="B116" s="432"/>
      <c r="C116" s="433">
        <f>'Matriz Nº4 Administración'!B116</f>
        <v>0</v>
      </c>
      <c r="D116" s="434"/>
      <c r="E116" s="434"/>
      <c r="F116" s="434"/>
      <c r="G116" s="434"/>
      <c r="H116" s="434"/>
      <c r="I116" s="434"/>
      <c r="J116" s="434"/>
      <c r="K116" s="434"/>
      <c r="L116" s="434"/>
      <c r="M116" s="434"/>
      <c r="N116" s="7"/>
      <c r="O116" s="7"/>
      <c r="P116" s="7"/>
      <c r="Q116" s="7"/>
      <c r="R116" s="7"/>
      <c r="S116" s="7"/>
      <c r="T116" s="7"/>
      <c r="U116" s="7"/>
      <c r="V116" s="7"/>
      <c r="W116" s="7"/>
      <c r="X116" s="7"/>
      <c r="Y116" s="7"/>
      <c r="Z116" s="7"/>
    </row>
    <row r="117" spans="1:26" ht="27" customHeight="1" thickBot="1" x14ac:dyDescent="0.35">
      <c r="A117" s="427" t="str">
        <f>'Matriz Nº4 Administración'!A117</f>
        <v>Objetivo táctico</v>
      </c>
      <c r="B117" s="394"/>
      <c r="C117" s="428" t="str">
        <f>'Matriz Nº4 Administración'!B117</f>
        <v>13. Proveer los servicios públicos generales: Agua, Electricidad, Correos, telecomunicaciones, municipales y de salud</v>
      </c>
      <c r="D117" s="429"/>
      <c r="E117" s="429"/>
      <c r="F117" s="429"/>
      <c r="G117" s="429"/>
      <c r="H117" s="429"/>
      <c r="I117" s="429"/>
      <c r="J117" s="429"/>
      <c r="K117" s="429"/>
      <c r="L117" s="429"/>
      <c r="M117" s="430"/>
      <c r="N117" s="7"/>
      <c r="O117" s="7"/>
      <c r="P117" s="7"/>
      <c r="Q117" s="7"/>
      <c r="R117" s="7"/>
      <c r="S117" s="7"/>
      <c r="T117" s="7"/>
      <c r="U117" s="7"/>
      <c r="V117" s="7"/>
      <c r="W117" s="7"/>
      <c r="X117" s="7"/>
      <c r="Y117" s="7"/>
      <c r="Z117" s="7"/>
    </row>
    <row r="118" spans="1:26" ht="47.25" customHeight="1" x14ac:dyDescent="0.3">
      <c r="A118" s="97" t="str">
        <f>+'Matriz Nº4 Administración'!A118</f>
        <v>13. 1</v>
      </c>
      <c r="B118" s="98" t="str">
        <f>+'Matriz Nº4 Administración'!B118</f>
        <v>No administrar</v>
      </c>
      <c r="C118" s="99" t="str">
        <f>IF(B118&lt;&gt;"No administrar",'Matriz Nº1 Identificación'!B118," ")</f>
        <v xml:space="preserve"> </v>
      </c>
      <c r="D118" s="100" t="str">
        <f>IF(C118&lt;&gt;" ",'Matriz Nº4 Administración'!C118," ")</f>
        <v xml:space="preserve"> </v>
      </c>
      <c r="E118" s="98" t="str">
        <f>IF(B118&lt;&gt;"No administrar",'Matriz Nº4 Administración'!F118," ")</f>
        <v xml:space="preserve"> </v>
      </c>
      <c r="F118" s="98" t="str">
        <f>IF(B118&lt;&gt;"No administrar",'Matriz Nº4 Administración'!G118," ")</f>
        <v xml:space="preserve"> </v>
      </c>
      <c r="G118" s="120"/>
      <c r="H118" s="120"/>
      <c r="I118" s="120"/>
      <c r="J118" s="120"/>
      <c r="K118" s="121"/>
      <c r="L118" s="121"/>
      <c r="M118" s="120"/>
      <c r="N118" s="23"/>
      <c r="O118" s="23"/>
      <c r="P118" s="23"/>
      <c r="Q118" s="23"/>
      <c r="R118" s="23"/>
      <c r="S118" s="23"/>
      <c r="T118" s="23"/>
      <c r="U118" s="23"/>
      <c r="V118" s="23"/>
      <c r="W118" s="23"/>
      <c r="X118" s="23"/>
      <c r="Y118" s="23"/>
      <c r="Z118" s="23"/>
    </row>
    <row r="119" spans="1:26" ht="43.5" customHeight="1" x14ac:dyDescent="0.3">
      <c r="A119" s="97" t="str">
        <f>+'Matriz Nº4 Administración'!A119</f>
        <v>13. 2</v>
      </c>
      <c r="B119" s="98" t="str">
        <f>+'Matriz Nº4 Administración'!B119</f>
        <v>No administrar</v>
      </c>
      <c r="C119" s="99" t="str">
        <f>IF(B119&lt;&gt;"No administrar",'Matriz Nº1 Identificación'!B119," ")</f>
        <v xml:space="preserve"> </v>
      </c>
      <c r="D119" s="100" t="str">
        <f>IF(C119&lt;&gt;" ",'Matriz Nº4 Administración'!C119," ")</f>
        <v xml:space="preserve"> </v>
      </c>
      <c r="E119" s="98" t="str">
        <f>IF(B119&lt;&gt;"No administrar",'Matriz Nº4 Administración'!F119," ")</f>
        <v xml:space="preserve"> </v>
      </c>
      <c r="F119" s="98" t="str">
        <f>IF(B119&lt;&gt;"No administrar",'Matriz Nº4 Administración'!G119," ")</f>
        <v xml:space="preserve"> </v>
      </c>
      <c r="G119" s="120"/>
      <c r="H119" s="120"/>
      <c r="I119" s="120"/>
      <c r="J119" s="120"/>
      <c r="K119" s="121"/>
      <c r="L119" s="121"/>
      <c r="M119" s="120"/>
      <c r="N119" s="23"/>
      <c r="O119" s="23"/>
      <c r="P119" s="23"/>
      <c r="Q119" s="23"/>
      <c r="R119" s="23"/>
      <c r="S119" s="23"/>
      <c r="T119" s="23"/>
      <c r="U119" s="23"/>
      <c r="V119" s="23"/>
      <c r="W119" s="23"/>
      <c r="X119" s="23"/>
      <c r="Y119" s="23"/>
      <c r="Z119" s="23"/>
    </row>
    <row r="120" spans="1:26" ht="40.5" customHeight="1" x14ac:dyDescent="0.3">
      <c r="A120" s="97" t="str">
        <f>+'Matriz Nº4 Administración'!A120</f>
        <v>13. 3</v>
      </c>
      <c r="B120" s="98" t="str">
        <f>+'Matriz Nº4 Administración'!B120</f>
        <v>No administrar</v>
      </c>
      <c r="C120" s="99" t="str">
        <f>IF(B120&lt;&gt;"No administrar",'Matriz Nº1 Identificación'!B120," ")</f>
        <v xml:space="preserve"> </v>
      </c>
      <c r="D120" s="100" t="str">
        <f>IF(C120&lt;&gt;" ",'Matriz Nº4 Administración'!C120," ")</f>
        <v xml:space="preserve"> </v>
      </c>
      <c r="E120" s="98" t="str">
        <f>IF(B120&lt;&gt;"No administrar",'Matriz Nº4 Administración'!F120," ")</f>
        <v xml:space="preserve"> </v>
      </c>
      <c r="F120" s="98" t="str">
        <f>IF(B120&lt;&gt;"No administrar",'Matriz Nº4 Administración'!G120," ")</f>
        <v xml:space="preserve"> </v>
      </c>
      <c r="G120" s="120"/>
      <c r="H120" s="120"/>
      <c r="I120" s="120"/>
      <c r="J120" s="120"/>
      <c r="K120" s="121"/>
      <c r="L120" s="121"/>
      <c r="M120" s="120"/>
      <c r="N120" s="23"/>
      <c r="O120" s="23"/>
      <c r="P120" s="23"/>
      <c r="Q120" s="23"/>
      <c r="R120" s="23"/>
      <c r="S120" s="23"/>
      <c r="T120" s="23"/>
      <c r="U120" s="23"/>
      <c r="V120" s="23"/>
      <c r="W120" s="23"/>
      <c r="X120" s="23"/>
      <c r="Y120" s="23"/>
      <c r="Z120" s="23"/>
    </row>
    <row r="121" spans="1:26" ht="48" customHeight="1" x14ac:dyDescent="0.3">
      <c r="A121" s="97" t="str">
        <f>+'Matriz Nº4 Administración'!A121</f>
        <v>13. 4</v>
      </c>
      <c r="B121" s="98" t="str">
        <f>+'Matriz Nº4 Administración'!B121</f>
        <v>No administrar</v>
      </c>
      <c r="C121" s="99" t="str">
        <f>IF(B121&lt;&gt;"No administrar",'Matriz Nº1 Identificación'!B121," ")</f>
        <v xml:space="preserve"> </v>
      </c>
      <c r="D121" s="100" t="str">
        <f>IF(C121&lt;&gt;" ",'Matriz Nº4 Administración'!C121," ")</f>
        <v xml:space="preserve"> </v>
      </c>
      <c r="E121" s="98" t="str">
        <f>IF(B121&lt;&gt;"No administrar",'Matriz Nº4 Administración'!F121," ")</f>
        <v xml:space="preserve"> </v>
      </c>
      <c r="F121" s="98" t="str">
        <f>IF(B121&lt;&gt;"No administrar",'Matriz Nº4 Administración'!G121," ")</f>
        <v xml:space="preserve"> </v>
      </c>
      <c r="G121" s="120"/>
      <c r="H121" s="120"/>
      <c r="I121" s="120"/>
      <c r="J121" s="120"/>
      <c r="K121" s="121"/>
      <c r="L121" s="121"/>
      <c r="M121" s="120"/>
      <c r="N121" s="23"/>
      <c r="O121" s="23"/>
      <c r="P121" s="23"/>
      <c r="Q121" s="23"/>
      <c r="R121" s="23"/>
      <c r="S121" s="23"/>
      <c r="T121" s="23"/>
      <c r="U121" s="23"/>
      <c r="V121" s="23"/>
      <c r="W121" s="23"/>
      <c r="X121" s="23"/>
      <c r="Y121" s="23"/>
      <c r="Z121" s="23"/>
    </row>
    <row r="122" spans="1:26" ht="42.75" customHeight="1" x14ac:dyDescent="0.3">
      <c r="A122" s="97" t="str">
        <f>+'Matriz Nº4 Administración'!A122</f>
        <v>13. 5</v>
      </c>
      <c r="B122" s="98" t="str">
        <f>+'Matriz Nº4 Administración'!B122</f>
        <v>No administrar</v>
      </c>
      <c r="C122" s="99" t="str">
        <f>IF(B122&lt;&gt;"No administrar",'Matriz Nº1 Identificación'!B122," ")</f>
        <v xml:space="preserve"> </v>
      </c>
      <c r="D122" s="100" t="str">
        <f>IF(C122&lt;&gt;" ",'Matriz Nº4 Administración'!C122," ")</f>
        <v xml:space="preserve"> </v>
      </c>
      <c r="E122" s="98" t="str">
        <f>IF(B122&lt;&gt;"No administrar",'Matriz Nº4 Administración'!F122," ")</f>
        <v xml:space="preserve"> </v>
      </c>
      <c r="F122" s="98" t="str">
        <f>IF(B122&lt;&gt;"No administrar",'Matriz Nº4 Administración'!G122," ")</f>
        <v xml:space="preserve"> </v>
      </c>
      <c r="G122" s="120"/>
      <c r="H122" s="120"/>
      <c r="I122" s="120"/>
      <c r="J122" s="120"/>
      <c r="K122" s="121"/>
      <c r="L122" s="121"/>
      <c r="M122" s="120"/>
      <c r="N122" s="23"/>
      <c r="O122" s="23"/>
      <c r="P122" s="23"/>
      <c r="Q122" s="23"/>
      <c r="R122" s="23"/>
      <c r="S122" s="23"/>
      <c r="T122" s="23"/>
      <c r="U122" s="23"/>
      <c r="V122" s="23"/>
      <c r="W122" s="23"/>
      <c r="X122" s="23"/>
      <c r="Y122" s="23"/>
      <c r="Z122" s="23"/>
    </row>
    <row r="123" spans="1:26" ht="40.5" customHeight="1" x14ac:dyDescent="0.3">
      <c r="A123" s="97" t="str">
        <f>+'Matriz Nº4 Administración'!A123</f>
        <v>13. 6</v>
      </c>
      <c r="B123" s="98" t="str">
        <f>+'Matriz Nº4 Administración'!B123</f>
        <v>No administrar</v>
      </c>
      <c r="C123" s="99" t="str">
        <f>IF(B123&lt;&gt;"No administrar",'Matriz Nº1 Identificación'!B123," ")</f>
        <v xml:space="preserve"> </v>
      </c>
      <c r="D123" s="100" t="str">
        <f>IF(C123&lt;&gt;" ",'Matriz Nº4 Administración'!C123," ")</f>
        <v xml:space="preserve"> </v>
      </c>
      <c r="E123" s="98" t="str">
        <f>IF(B123&lt;&gt;"No administrar",'Matriz Nº4 Administración'!F123," ")</f>
        <v xml:space="preserve"> </v>
      </c>
      <c r="F123" s="98" t="str">
        <f>IF(B123&lt;&gt;"No administrar",'Matriz Nº4 Administración'!G123," ")</f>
        <v xml:space="preserve"> </v>
      </c>
      <c r="G123" s="120"/>
      <c r="H123" s="120"/>
      <c r="I123" s="120"/>
      <c r="J123" s="120"/>
      <c r="K123" s="121"/>
      <c r="L123" s="121"/>
      <c r="M123" s="120"/>
      <c r="N123" s="23"/>
      <c r="O123" s="23"/>
      <c r="P123" s="23"/>
      <c r="Q123" s="23"/>
      <c r="R123" s="23"/>
      <c r="S123" s="23"/>
      <c r="T123" s="23"/>
      <c r="U123" s="23"/>
      <c r="V123" s="23"/>
      <c r="W123" s="23"/>
      <c r="X123" s="23"/>
      <c r="Y123" s="23"/>
      <c r="Z123" s="23"/>
    </row>
    <row r="124" spans="1:26" ht="43.5" customHeight="1" thickBot="1" x14ac:dyDescent="0.35">
      <c r="A124" s="97" t="str">
        <f>+'Matriz Nº4 Administración'!A124</f>
        <v>13. 7</v>
      </c>
      <c r="B124" s="98" t="str">
        <f>+'Matriz Nº4 Administración'!B124</f>
        <v>No administrar</v>
      </c>
      <c r="C124" s="99" t="str">
        <f>IF(B124&lt;&gt;"No administrar",'Matriz Nº1 Identificación'!B124," ")</f>
        <v xml:space="preserve"> </v>
      </c>
      <c r="D124" s="100" t="str">
        <f>IF(C124&lt;&gt;" ",'Matriz Nº4 Administración'!C124," ")</f>
        <v xml:space="preserve"> </v>
      </c>
      <c r="E124" s="98" t="str">
        <f>IF(B124&lt;&gt;"No administrar",'Matriz Nº4 Administración'!F124," ")</f>
        <v xml:space="preserve"> </v>
      </c>
      <c r="F124" s="98" t="str">
        <f>IF(B124&lt;&gt;"No administrar",'Matriz Nº4 Administración'!G124," ")</f>
        <v xml:space="preserve"> </v>
      </c>
      <c r="G124" s="120"/>
      <c r="H124" s="120"/>
      <c r="I124" s="120"/>
      <c r="J124" s="120"/>
      <c r="K124" s="121"/>
      <c r="L124" s="121"/>
      <c r="M124" s="120"/>
      <c r="N124" s="23"/>
      <c r="O124" s="23"/>
      <c r="P124" s="23"/>
      <c r="Q124" s="23"/>
      <c r="R124" s="23"/>
      <c r="S124" s="23"/>
      <c r="T124" s="23"/>
      <c r="U124" s="23"/>
      <c r="V124" s="23"/>
      <c r="W124" s="23"/>
      <c r="X124" s="23"/>
      <c r="Y124" s="23"/>
      <c r="Z124" s="23"/>
    </row>
    <row r="125" spans="1:26" ht="16.5" customHeight="1" thickBot="1" x14ac:dyDescent="0.35">
      <c r="A125" s="431" t="str">
        <f>'Matriz Nº4 Administración'!A125</f>
        <v xml:space="preserve">Objetivo Estratégico: </v>
      </c>
      <c r="B125" s="432"/>
      <c r="C125" s="433">
        <f>'Matriz Nº4 Administración'!B125</f>
        <v>0</v>
      </c>
      <c r="D125" s="434"/>
      <c r="E125" s="434"/>
      <c r="F125" s="434"/>
      <c r="G125" s="434"/>
      <c r="H125" s="434"/>
      <c r="I125" s="434"/>
      <c r="J125" s="434"/>
      <c r="K125" s="434"/>
      <c r="L125" s="434"/>
      <c r="M125" s="434"/>
      <c r="N125" s="7"/>
      <c r="O125" s="7"/>
      <c r="P125" s="7"/>
      <c r="Q125" s="7"/>
      <c r="R125" s="7"/>
      <c r="S125" s="7"/>
      <c r="T125" s="7"/>
      <c r="U125" s="7"/>
      <c r="V125" s="7"/>
      <c r="W125" s="7"/>
      <c r="X125" s="7"/>
      <c r="Y125" s="7"/>
      <c r="Z125" s="7"/>
    </row>
    <row r="126" spans="1:26" ht="27" customHeight="1" thickBot="1" x14ac:dyDescent="0.35">
      <c r="A126" s="427" t="str">
        <f>'Matriz Nº4 Administración'!A126</f>
        <v>Objetivo táctico</v>
      </c>
      <c r="B126" s="394"/>
      <c r="C126" s="428" t="str">
        <f>'Matriz Nº4 Administración'!B126</f>
        <v>14. Dar el debido tratamiento a los desechos bioinfecciosos de acuerdo a la legislación existente.</v>
      </c>
      <c r="D126" s="429"/>
      <c r="E126" s="429"/>
      <c r="F126" s="429"/>
      <c r="G126" s="429"/>
      <c r="H126" s="429"/>
      <c r="I126" s="429"/>
      <c r="J126" s="429"/>
      <c r="K126" s="429"/>
      <c r="L126" s="429"/>
      <c r="M126" s="430"/>
      <c r="N126" s="7"/>
      <c r="O126" s="7"/>
      <c r="P126" s="7"/>
      <c r="Q126" s="7"/>
      <c r="R126" s="7"/>
      <c r="S126" s="7"/>
      <c r="T126" s="7"/>
      <c r="U126" s="7"/>
      <c r="V126" s="7"/>
      <c r="W126" s="7"/>
      <c r="X126" s="7"/>
      <c r="Y126" s="7"/>
      <c r="Z126" s="7"/>
    </row>
    <row r="127" spans="1:26" ht="47.25" customHeight="1" x14ac:dyDescent="0.3">
      <c r="A127" s="97" t="str">
        <f>+'Matriz Nº4 Administración'!A127</f>
        <v>14. 1</v>
      </c>
      <c r="B127" s="98" t="str">
        <f>+'Matriz Nº4 Administración'!B127</f>
        <v>No administrar</v>
      </c>
      <c r="C127" s="99" t="str">
        <f>IF(B127&lt;&gt;"No administrar",'Matriz Nº1 Identificación'!B127," ")</f>
        <v xml:space="preserve"> </v>
      </c>
      <c r="D127" s="100" t="str">
        <f>IF(C127&lt;&gt;" ",'Matriz Nº4 Administración'!C127," ")</f>
        <v xml:space="preserve"> </v>
      </c>
      <c r="E127" s="98" t="str">
        <f>IF(B127&lt;&gt;"No administrar",'Matriz Nº4 Administración'!F127," ")</f>
        <v xml:space="preserve"> </v>
      </c>
      <c r="F127" s="98" t="str">
        <f>IF(B127&lt;&gt;"No administrar",'Matriz Nº4 Administración'!G127," ")</f>
        <v xml:space="preserve"> </v>
      </c>
      <c r="G127" s="120"/>
      <c r="H127" s="120"/>
      <c r="I127" s="120"/>
      <c r="J127" s="120"/>
      <c r="K127" s="121"/>
      <c r="L127" s="121"/>
      <c r="M127" s="120"/>
      <c r="N127" s="23"/>
      <c r="O127" s="23"/>
      <c r="P127" s="23"/>
      <c r="Q127" s="23"/>
      <c r="R127" s="23"/>
      <c r="S127" s="23"/>
      <c r="T127" s="23"/>
      <c r="U127" s="23"/>
      <c r="V127" s="23"/>
      <c r="W127" s="23"/>
      <c r="X127" s="23"/>
      <c r="Y127" s="23"/>
      <c r="Z127" s="23"/>
    </row>
    <row r="128" spans="1:26" ht="43.5" customHeight="1" x14ac:dyDescent="0.3">
      <c r="A128" s="97" t="str">
        <f>+'Matriz Nº4 Administración'!A128</f>
        <v>14. 2</v>
      </c>
      <c r="B128" s="98" t="str">
        <f>+'Matriz Nº4 Administración'!B128</f>
        <v>No administrar</v>
      </c>
      <c r="C128" s="99" t="str">
        <f>IF(B128&lt;&gt;"No administrar",'Matriz Nº1 Identificación'!B128," ")</f>
        <v xml:space="preserve"> </v>
      </c>
      <c r="D128" s="100" t="str">
        <f>IF(C128&lt;&gt;" ",'Matriz Nº4 Administración'!C128," ")</f>
        <v xml:space="preserve"> </v>
      </c>
      <c r="E128" s="98" t="str">
        <f>IF(B128&lt;&gt;"No administrar",'Matriz Nº4 Administración'!F128," ")</f>
        <v xml:space="preserve"> </v>
      </c>
      <c r="F128" s="98" t="str">
        <f>IF(B128&lt;&gt;"No administrar",'Matriz Nº4 Administración'!G128," ")</f>
        <v xml:space="preserve"> </v>
      </c>
      <c r="G128" s="120"/>
      <c r="H128" s="120"/>
      <c r="I128" s="120"/>
      <c r="J128" s="120"/>
      <c r="K128" s="121"/>
      <c r="L128" s="121"/>
      <c r="M128" s="120"/>
      <c r="N128" s="23"/>
      <c r="O128" s="23"/>
      <c r="P128" s="23"/>
      <c r="Q128" s="23"/>
      <c r="R128" s="23"/>
      <c r="S128" s="23"/>
      <c r="T128" s="23"/>
      <c r="U128" s="23"/>
      <c r="V128" s="23"/>
      <c r="W128" s="23"/>
      <c r="X128" s="23"/>
      <c r="Y128" s="23"/>
      <c r="Z128" s="23"/>
    </row>
    <row r="129" spans="1:26" ht="40.5" customHeight="1" x14ac:dyDescent="0.3">
      <c r="A129" s="97" t="str">
        <f>+'Matriz Nº4 Administración'!A129</f>
        <v>14. 3</v>
      </c>
      <c r="B129" s="98" t="str">
        <f>+'Matriz Nº4 Administración'!B129</f>
        <v>No administrar</v>
      </c>
      <c r="C129" s="99" t="str">
        <f>IF(B129&lt;&gt;"No administrar",'Matriz Nº1 Identificación'!B129," ")</f>
        <v xml:space="preserve"> </v>
      </c>
      <c r="D129" s="100" t="str">
        <f>IF(C129&lt;&gt;" ",'Matriz Nº4 Administración'!C129," ")</f>
        <v xml:space="preserve"> </v>
      </c>
      <c r="E129" s="98" t="str">
        <f>IF(B129&lt;&gt;"No administrar",'Matriz Nº4 Administración'!F129," ")</f>
        <v xml:space="preserve"> </v>
      </c>
      <c r="F129" s="98" t="str">
        <f>IF(B129&lt;&gt;"No administrar",'Matriz Nº4 Administración'!G129," ")</f>
        <v xml:space="preserve"> </v>
      </c>
      <c r="G129" s="120"/>
      <c r="H129" s="120"/>
      <c r="I129" s="120"/>
      <c r="J129" s="120"/>
      <c r="K129" s="121"/>
      <c r="L129" s="121"/>
      <c r="M129" s="120"/>
      <c r="N129" s="23"/>
      <c r="O129" s="23"/>
      <c r="P129" s="23"/>
      <c r="Q129" s="23"/>
      <c r="R129" s="23"/>
      <c r="S129" s="23"/>
      <c r="T129" s="23"/>
      <c r="U129" s="23"/>
      <c r="V129" s="23"/>
      <c r="W129" s="23"/>
      <c r="X129" s="23"/>
      <c r="Y129" s="23"/>
      <c r="Z129" s="23"/>
    </row>
    <row r="130" spans="1:26" ht="48" customHeight="1" x14ac:dyDescent="0.3">
      <c r="A130" s="97" t="str">
        <f>+'Matriz Nº4 Administración'!A130</f>
        <v>14. 4</v>
      </c>
      <c r="B130" s="98" t="str">
        <f>+'Matriz Nº4 Administración'!B130</f>
        <v>No administrar</v>
      </c>
      <c r="C130" s="99" t="str">
        <f>IF(B130&lt;&gt;"No administrar",'Matriz Nº1 Identificación'!B130," ")</f>
        <v xml:space="preserve"> </v>
      </c>
      <c r="D130" s="100" t="str">
        <f>IF(C130&lt;&gt;" ",'Matriz Nº4 Administración'!C130," ")</f>
        <v xml:space="preserve"> </v>
      </c>
      <c r="E130" s="98" t="str">
        <f>IF(B130&lt;&gt;"No administrar",'Matriz Nº4 Administración'!F130," ")</f>
        <v xml:space="preserve"> </v>
      </c>
      <c r="F130" s="98" t="str">
        <f>IF(B130&lt;&gt;"No administrar",'Matriz Nº4 Administración'!G130," ")</f>
        <v xml:space="preserve"> </v>
      </c>
      <c r="G130" s="120"/>
      <c r="H130" s="120"/>
      <c r="I130" s="120"/>
      <c r="J130" s="120"/>
      <c r="K130" s="121"/>
      <c r="L130" s="121"/>
      <c r="M130" s="120"/>
      <c r="N130" s="23"/>
      <c r="O130" s="23"/>
      <c r="P130" s="23"/>
      <c r="Q130" s="23"/>
      <c r="R130" s="23"/>
      <c r="S130" s="23"/>
      <c r="T130" s="23"/>
      <c r="U130" s="23"/>
      <c r="V130" s="23"/>
      <c r="W130" s="23"/>
      <c r="X130" s="23"/>
      <c r="Y130" s="23"/>
      <c r="Z130" s="23"/>
    </row>
    <row r="131" spans="1:26" ht="42.75" customHeight="1" x14ac:dyDescent="0.3">
      <c r="A131" s="97" t="str">
        <f>+'Matriz Nº4 Administración'!A131</f>
        <v>14. 5</v>
      </c>
      <c r="B131" s="98" t="str">
        <f>+'Matriz Nº4 Administración'!B131</f>
        <v>No administrar</v>
      </c>
      <c r="C131" s="99" t="str">
        <f>IF(B131&lt;&gt;"No administrar",'Matriz Nº1 Identificación'!B131," ")</f>
        <v xml:space="preserve"> </v>
      </c>
      <c r="D131" s="100" t="str">
        <f>IF(C131&lt;&gt;" ",'Matriz Nº4 Administración'!C131," ")</f>
        <v xml:space="preserve"> </v>
      </c>
      <c r="E131" s="98" t="str">
        <f>IF(B131&lt;&gt;"No administrar",'Matriz Nº4 Administración'!F131," ")</f>
        <v xml:space="preserve"> </v>
      </c>
      <c r="F131" s="98" t="str">
        <f>IF(B131&lt;&gt;"No administrar",'Matriz Nº4 Administración'!G131," ")</f>
        <v xml:space="preserve"> </v>
      </c>
      <c r="G131" s="120"/>
      <c r="H131" s="120"/>
      <c r="I131" s="120"/>
      <c r="J131" s="120"/>
      <c r="K131" s="121"/>
      <c r="L131" s="121"/>
      <c r="M131" s="120"/>
      <c r="N131" s="23"/>
      <c r="O131" s="23"/>
      <c r="P131" s="23"/>
      <c r="Q131" s="23"/>
      <c r="R131" s="23"/>
      <c r="S131" s="23"/>
      <c r="T131" s="23"/>
      <c r="U131" s="23"/>
      <c r="V131" s="23"/>
      <c r="W131" s="23"/>
      <c r="X131" s="23"/>
      <c r="Y131" s="23"/>
      <c r="Z131" s="23"/>
    </row>
    <row r="132" spans="1:26" ht="40.5" customHeight="1" x14ac:dyDescent="0.3">
      <c r="A132" s="97" t="str">
        <f>+'Matriz Nº4 Administración'!A132</f>
        <v>14. 6</v>
      </c>
      <c r="B132" s="98" t="str">
        <f>+'Matriz Nº4 Administración'!B132</f>
        <v>No administrar</v>
      </c>
      <c r="C132" s="99" t="str">
        <f>IF(B132&lt;&gt;"No administrar",'Matriz Nº1 Identificación'!B132," ")</f>
        <v xml:space="preserve"> </v>
      </c>
      <c r="D132" s="100" t="str">
        <f>IF(C132&lt;&gt;" ",'Matriz Nº4 Administración'!C132," ")</f>
        <v xml:space="preserve"> </v>
      </c>
      <c r="E132" s="98" t="str">
        <f>IF(B132&lt;&gt;"No administrar",'Matriz Nº4 Administración'!F132," ")</f>
        <v xml:space="preserve"> </v>
      </c>
      <c r="F132" s="98" t="str">
        <f>IF(B132&lt;&gt;"No administrar",'Matriz Nº4 Administración'!G132," ")</f>
        <v xml:space="preserve"> </v>
      </c>
      <c r="G132" s="120"/>
      <c r="H132" s="120"/>
      <c r="I132" s="120"/>
      <c r="J132" s="120"/>
      <c r="K132" s="121"/>
      <c r="L132" s="121"/>
      <c r="M132" s="120"/>
      <c r="N132" s="23"/>
      <c r="O132" s="23"/>
      <c r="P132" s="23"/>
      <c r="Q132" s="23"/>
      <c r="R132" s="23"/>
      <c r="S132" s="23"/>
      <c r="T132" s="23"/>
      <c r="U132" s="23"/>
      <c r="V132" s="23"/>
      <c r="W132" s="23"/>
      <c r="X132" s="23"/>
      <c r="Y132" s="23"/>
      <c r="Z132" s="23"/>
    </row>
    <row r="133" spans="1:26" ht="43.5" customHeight="1" thickBot="1" x14ac:dyDescent="0.35">
      <c r="A133" s="97" t="str">
        <f>+'Matriz Nº4 Administración'!A133</f>
        <v>14. 7</v>
      </c>
      <c r="B133" s="98" t="str">
        <f>+'Matriz Nº4 Administración'!B133</f>
        <v>No administrar</v>
      </c>
      <c r="C133" s="99" t="str">
        <f>IF(B133&lt;&gt;"No administrar",'Matriz Nº1 Identificación'!B133," ")</f>
        <v xml:space="preserve"> </v>
      </c>
      <c r="D133" s="100" t="str">
        <f>IF(C133&lt;&gt;" ",'Matriz Nº4 Administración'!C133," ")</f>
        <v xml:space="preserve"> </v>
      </c>
      <c r="E133" s="98" t="str">
        <f>IF(B133&lt;&gt;"No administrar",'Matriz Nº4 Administración'!F133," ")</f>
        <v xml:space="preserve"> </v>
      </c>
      <c r="F133" s="98" t="str">
        <f>IF(B133&lt;&gt;"No administrar",'Matriz Nº4 Administración'!G133," ")</f>
        <v xml:space="preserve"> </v>
      </c>
      <c r="G133" s="120"/>
      <c r="H133" s="120"/>
      <c r="I133" s="120"/>
      <c r="J133" s="120"/>
      <c r="K133" s="121"/>
      <c r="L133" s="121"/>
      <c r="M133" s="120"/>
      <c r="N133" s="23"/>
      <c r="O133" s="23"/>
      <c r="P133" s="23"/>
      <c r="Q133" s="23"/>
      <c r="R133" s="23"/>
      <c r="S133" s="23"/>
      <c r="T133" s="23"/>
      <c r="U133" s="23"/>
      <c r="V133" s="23"/>
      <c r="W133" s="23"/>
      <c r="X133" s="23"/>
      <c r="Y133" s="23"/>
      <c r="Z133" s="23"/>
    </row>
    <row r="134" spans="1:26" ht="16.5" customHeight="1" thickBot="1" x14ac:dyDescent="0.35">
      <c r="A134" s="431" t="str">
        <f>'Matriz Nº4 Administración'!A134</f>
        <v xml:space="preserve">Objetivo Estratégico: </v>
      </c>
      <c r="B134" s="432"/>
      <c r="C134" s="433">
        <f>'Matriz Nº4 Administración'!B134</f>
        <v>0</v>
      </c>
      <c r="D134" s="434"/>
      <c r="E134" s="434"/>
      <c r="F134" s="434"/>
      <c r="G134" s="434"/>
      <c r="H134" s="434"/>
      <c r="I134" s="434"/>
      <c r="J134" s="434"/>
      <c r="K134" s="434"/>
      <c r="L134" s="434"/>
      <c r="M134" s="434"/>
      <c r="N134" s="7"/>
      <c r="O134" s="7"/>
      <c r="P134" s="7"/>
      <c r="Q134" s="7"/>
      <c r="R134" s="7"/>
      <c r="S134" s="7"/>
      <c r="T134" s="7"/>
      <c r="U134" s="7"/>
      <c r="V134" s="7"/>
      <c r="W134" s="7"/>
      <c r="X134" s="7"/>
      <c r="Y134" s="7"/>
      <c r="Z134" s="7"/>
    </row>
    <row r="135" spans="1:26" ht="27" customHeight="1" thickBot="1" x14ac:dyDescent="0.35">
      <c r="A135" s="427" t="str">
        <f>'Matriz Nº4 Administración'!A135</f>
        <v>Objetivo táctico</v>
      </c>
      <c r="B135" s="394"/>
      <c r="C135" s="428" t="str">
        <f>'Matriz Nº4 Administración'!B135</f>
        <v xml:space="preserve">15. Proveer los servicios internos de medicina de empresa, limpieza, seguridad, fumigacion, guarda documentos y  cerrajeria, revision técnica de vehículos   </v>
      </c>
      <c r="D135" s="429"/>
      <c r="E135" s="429"/>
      <c r="F135" s="429"/>
      <c r="G135" s="429"/>
      <c r="H135" s="429"/>
      <c r="I135" s="429"/>
      <c r="J135" s="429"/>
      <c r="K135" s="429"/>
      <c r="L135" s="429"/>
      <c r="M135" s="430"/>
      <c r="N135" s="7"/>
      <c r="O135" s="7"/>
      <c r="P135" s="7"/>
      <c r="Q135" s="7"/>
      <c r="R135" s="7"/>
      <c r="S135" s="7"/>
      <c r="T135" s="7"/>
      <c r="U135" s="7"/>
      <c r="V135" s="7"/>
      <c r="W135" s="7"/>
      <c r="X135" s="7"/>
      <c r="Y135" s="7"/>
      <c r="Z135" s="7"/>
    </row>
    <row r="136" spans="1:26" ht="47.25" customHeight="1" x14ac:dyDescent="0.3">
      <c r="A136" s="97" t="str">
        <f>+'Matriz Nº4 Administración'!A136</f>
        <v>15. 1</v>
      </c>
      <c r="B136" s="98" t="str">
        <f>+'Matriz Nº4 Administración'!B136</f>
        <v>No administrar</v>
      </c>
      <c r="C136" s="99" t="str">
        <f>IF(B136&lt;&gt;"No administrar",'Matriz Nº1 Identificación'!B136," ")</f>
        <v xml:space="preserve"> </v>
      </c>
      <c r="D136" s="100" t="str">
        <f>IF(C136&lt;&gt;" ",'Matriz Nº4 Administración'!C136," ")</f>
        <v xml:space="preserve"> </v>
      </c>
      <c r="E136" s="98" t="str">
        <f>IF(B136&lt;&gt;"No administrar",'Matriz Nº4 Administración'!F136," ")</f>
        <v xml:space="preserve"> </v>
      </c>
      <c r="F136" s="98" t="str">
        <f>IF(B136&lt;&gt;"No administrar",'Matriz Nº4 Administración'!G136," ")</f>
        <v xml:space="preserve"> </v>
      </c>
      <c r="G136" s="120"/>
      <c r="H136" s="120"/>
      <c r="I136" s="120"/>
      <c r="J136" s="120"/>
      <c r="K136" s="121"/>
      <c r="L136" s="121"/>
      <c r="M136" s="120"/>
      <c r="N136" s="23"/>
      <c r="O136" s="23"/>
      <c r="P136" s="23"/>
      <c r="Q136" s="23"/>
      <c r="R136" s="23"/>
      <c r="S136" s="23"/>
      <c r="T136" s="23"/>
      <c r="U136" s="23"/>
      <c r="V136" s="23"/>
      <c r="W136" s="23"/>
      <c r="X136" s="23"/>
      <c r="Y136" s="23"/>
      <c r="Z136" s="23"/>
    </row>
    <row r="137" spans="1:26" ht="43.5" customHeight="1" x14ac:dyDescent="0.3">
      <c r="A137" s="97" t="str">
        <f>+'Matriz Nº4 Administración'!A137</f>
        <v>15. 2</v>
      </c>
      <c r="B137" s="98" t="str">
        <f>+'Matriz Nº4 Administración'!B137</f>
        <v>No administrar</v>
      </c>
      <c r="C137" s="99" t="str">
        <f>IF(B137&lt;&gt;"No administrar",'Matriz Nº1 Identificación'!B137," ")</f>
        <v xml:space="preserve"> </v>
      </c>
      <c r="D137" s="100" t="str">
        <f>IF(C137&lt;&gt;" ",'Matriz Nº4 Administración'!C137," ")</f>
        <v xml:space="preserve"> </v>
      </c>
      <c r="E137" s="98" t="str">
        <f>IF(B137&lt;&gt;"No administrar",'Matriz Nº4 Administración'!F137," ")</f>
        <v xml:space="preserve"> </v>
      </c>
      <c r="F137" s="98" t="str">
        <f>IF(B137&lt;&gt;"No administrar",'Matriz Nº4 Administración'!G137," ")</f>
        <v xml:space="preserve"> </v>
      </c>
      <c r="G137" s="120"/>
      <c r="H137" s="120"/>
      <c r="I137" s="120"/>
      <c r="J137" s="120"/>
      <c r="K137" s="121"/>
      <c r="L137" s="121"/>
      <c r="M137" s="120"/>
      <c r="N137" s="23"/>
      <c r="O137" s="23"/>
      <c r="P137" s="23"/>
      <c r="Q137" s="23"/>
      <c r="R137" s="23"/>
      <c r="S137" s="23"/>
      <c r="T137" s="23"/>
      <c r="U137" s="23"/>
      <c r="V137" s="23"/>
      <c r="W137" s="23"/>
      <c r="X137" s="23"/>
      <c r="Y137" s="23"/>
      <c r="Z137" s="23"/>
    </row>
    <row r="138" spans="1:26" ht="40.5" customHeight="1" x14ac:dyDescent="0.3">
      <c r="A138" s="97" t="str">
        <f>+'Matriz Nº4 Administración'!A138</f>
        <v>15. 3</v>
      </c>
      <c r="B138" s="98" t="str">
        <f>+'Matriz Nº4 Administración'!B138</f>
        <v>No administrar</v>
      </c>
      <c r="C138" s="99" t="str">
        <f>IF(B138&lt;&gt;"No administrar",'Matriz Nº1 Identificación'!B138," ")</f>
        <v xml:space="preserve"> </v>
      </c>
      <c r="D138" s="100" t="str">
        <f>IF(C138&lt;&gt;" ",'Matriz Nº4 Administración'!C138," ")</f>
        <v xml:space="preserve"> </v>
      </c>
      <c r="E138" s="98" t="str">
        <f>IF(B138&lt;&gt;"No administrar",'Matriz Nº4 Administración'!F138," ")</f>
        <v xml:space="preserve"> </v>
      </c>
      <c r="F138" s="98" t="str">
        <f>IF(B138&lt;&gt;"No administrar",'Matriz Nº4 Administración'!G138," ")</f>
        <v xml:space="preserve"> </v>
      </c>
      <c r="G138" s="120"/>
      <c r="H138" s="120"/>
      <c r="I138" s="120"/>
      <c r="J138" s="120"/>
      <c r="K138" s="121"/>
      <c r="L138" s="121"/>
      <c r="M138" s="120"/>
      <c r="N138" s="23"/>
      <c r="O138" s="23"/>
      <c r="P138" s="23"/>
      <c r="Q138" s="23"/>
      <c r="R138" s="23"/>
      <c r="S138" s="23"/>
      <c r="T138" s="23"/>
      <c r="U138" s="23"/>
      <c r="V138" s="23"/>
      <c r="W138" s="23"/>
      <c r="X138" s="23"/>
      <c r="Y138" s="23"/>
      <c r="Z138" s="23"/>
    </row>
    <row r="139" spans="1:26" ht="48" customHeight="1" x14ac:dyDescent="0.3">
      <c r="A139" s="97" t="str">
        <f>+'Matriz Nº4 Administración'!A139</f>
        <v>15. 4</v>
      </c>
      <c r="B139" s="98" t="str">
        <f>+'Matriz Nº4 Administración'!B139</f>
        <v>No administrar</v>
      </c>
      <c r="C139" s="99" t="str">
        <f>IF(B139&lt;&gt;"No administrar",'Matriz Nº1 Identificación'!B139," ")</f>
        <v xml:space="preserve"> </v>
      </c>
      <c r="D139" s="100" t="str">
        <f>IF(C139&lt;&gt;" ",'Matriz Nº4 Administración'!C139," ")</f>
        <v xml:space="preserve"> </v>
      </c>
      <c r="E139" s="98" t="str">
        <f>IF(B139&lt;&gt;"No administrar",'Matriz Nº4 Administración'!F139," ")</f>
        <v xml:space="preserve"> </v>
      </c>
      <c r="F139" s="98" t="str">
        <f>IF(B139&lt;&gt;"No administrar",'Matriz Nº4 Administración'!G139," ")</f>
        <v xml:space="preserve"> </v>
      </c>
      <c r="G139" s="120"/>
      <c r="H139" s="120"/>
      <c r="I139" s="120"/>
      <c r="J139" s="120"/>
      <c r="K139" s="121"/>
      <c r="L139" s="121"/>
      <c r="M139" s="120"/>
      <c r="N139" s="23"/>
      <c r="O139" s="23"/>
      <c r="P139" s="23"/>
      <c r="Q139" s="23"/>
      <c r="R139" s="23"/>
      <c r="S139" s="23"/>
      <c r="T139" s="23"/>
      <c r="U139" s="23"/>
      <c r="V139" s="23"/>
      <c r="W139" s="23"/>
      <c r="X139" s="23"/>
      <c r="Y139" s="23"/>
      <c r="Z139" s="23"/>
    </row>
    <row r="140" spans="1:26" ht="42.75" customHeight="1" x14ac:dyDescent="0.3">
      <c r="A140" s="97" t="str">
        <f>+'Matriz Nº4 Administración'!A140</f>
        <v>15. 5</v>
      </c>
      <c r="B140" s="98" t="str">
        <f>+'Matriz Nº4 Administración'!B140</f>
        <v>No administrar</v>
      </c>
      <c r="C140" s="99" t="str">
        <f>IF(B140&lt;&gt;"No administrar",'Matriz Nº1 Identificación'!B140," ")</f>
        <v xml:space="preserve"> </v>
      </c>
      <c r="D140" s="100" t="str">
        <f>IF(C140&lt;&gt;" ",'Matriz Nº4 Administración'!C140," ")</f>
        <v xml:space="preserve"> </v>
      </c>
      <c r="E140" s="98" t="str">
        <f>IF(B140&lt;&gt;"No administrar",'Matriz Nº4 Administración'!F140," ")</f>
        <v xml:space="preserve"> </v>
      </c>
      <c r="F140" s="98" t="str">
        <f>IF(B140&lt;&gt;"No administrar",'Matriz Nº4 Administración'!G140," ")</f>
        <v xml:space="preserve"> </v>
      </c>
      <c r="G140" s="120"/>
      <c r="H140" s="120"/>
      <c r="I140" s="120"/>
      <c r="J140" s="120"/>
      <c r="K140" s="121"/>
      <c r="L140" s="121"/>
      <c r="M140" s="120"/>
      <c r="N140" s="23"/>
      <c r="O140" s="23"/>
      <c r="P140" s="23"/>
      <c r="Q140" s="23"/>
      <c r="R140" s="23"/>
      <c r="S140" s="23"/>
      <c r="T140" s="23"/>
      <c r="U140" s="23"/>
      <c r="V140" s="23"/>
      <c r="W140" s="23"/>
      <c r="X140" s="23"/>
      <c r="Y140" s="23"/>
      <c r="Z140" s="23"/>
    </row>
    <row r="141" spans="1:26" ht="40.5" customHeight="1" x14ac:dyDescent="0.3">
      <c r="A141" s="97" t="str">
        <f>+'Matriz Nº4 Administración'!A141</f>
        <v>15. 6</v>
      </c>
      <c r="B141" s="98" t="str">
        <f>+'Matriz Nº4 Administración'!B141</f>
        <v>No administrar</v>
      </c>
      <c r="C141" s="99" t="str">
        <f>IF(B141&lt;&gt;"No administrar",'Matriz Nº1 Identificación'!B141," ")</f>
        <v xml:space="preserve"> </v>
      </c>
      <c r="D141" s="100" t="str">
        <f>IF(C141&lt;&gt;" ",'Matriz Nº4 Administración'!C141," ")</f>
        <v xml:space="preserve"> </v>
      </c>
      <c r="E141" s="98" t="str">
        <f>IF(B141&lt;&gt;"No administrar",'Matriz Nº4 Administración'!F141," ")</f>
        <v xml:space="preserve"> </v>
      </c>
      <c r="F141" s="98" t="str">
        <f>IF(B141&lt;&gt;"No administrar",'Matriz Nº4 Administración'!G141," ")</f>
        <v xml:space="preserve"> </v>
      </c>
      <c r="G141" s="120"/>
      <c r="H141" s="120"/>
      <c r="I141" s="120"/>
      <c r="J141" s="120"/>
      <c r="K141" s="121"/>
      <c r="L141" s="121"/>
      <c r="M141" s="120"/>
      <c r="N141" s="23"/>
      <c r="O141" s="23"/>
      <c r="P141" s="23"/>
      <c r="Q141" s="23"/>
      <c r="R141" s="23"/>
      <c r="S141" s="23"/>
      <c r="T141" s="23"/>
      <c r="U141" s="23"/>
      <c r="V141" s="23"/>
      <c r="W141" s="23"/>
      <c r="X141" s="23"/>
      <c r="Y141" s="23"/>
      <c r="Z141" s="23"/>
    </row>
    <row r="142" spans="1:26" ht="43.5" customHeight="1" thickBot="1" x14ac:dyDescent="0.35">
      <c r="A142" s="97" t="str">
        <f>+'Matriz Nº4 Administración'!A142</f>
        <v>15. 7</v>
      </c>
      <c r="B142" s="98" t="str">
        <f>+'Matriz Nº4 Administración'!B142</f>
        <v>No administrar</v>
      </c>
      <c r="C142" s="99" t="str">
        <f>IF(B142&lt;&gt;"No administrar",'Matriz Nº1 Identificación'!B142," ")</f>
        <v xml:space="preserve"> </v>
      </c>
      <c r="D142" s="100" t="str">
        <f>IF(C142&lt;&gt;" ",'Matriz Nº4 Administración'!C142," ")</f>
        <v xml:space="preserve"> </v>
      </c>
      <c r="E142" s="98" t="str">
        <f>IF(B142&lt;&gt;"No administrar",'Matriz Nº4 Administración'!F142," ")</f>
        <v xml:space="preserve"> </v>
      </c>
      <c r="F142" s="98" t="str">
        <f>IF(B142&lt;&gt;"No administrar",'Matriz Nº4 Administración'!G142," ")</f>
        <v xml:space="preserve"> </v>
      </c>
      <c r="G142" s="120"/>
      <c r="H142" s="120"/>
      <c r="I142" s="120"/>
      <c r="J142" s="120"/>
      <c r="K142" s="121"/>
      <c r="L142" s="121"/>
      <c r="M142" s="120"/>
      <c r="N142" s="23"/>
      <c r="O142" s="23"/>
      <c r="P142" s="23"/>
      <c r="Q142" s="23"/>
      <c r="R142" s="23"/>
      <c r="S142" s="23"/>
      <c r="T142" s="23"/>
      <c r="U142" s="23"/>
      <c r="V142" s="23"/>
      <c r="W142" s="23"/>
      <c r="X142" s="23"/>
      <c r="Y142" s="23"/>
      <c r="Z142" s="23"/>
    </row>
    <row r="143" spans="1:26" ht="16.5" customHeight="1" thickBot="1" x14ac:dyDescent="0.35">
      <c r="A143" s="431" t="str">
        <f>'Matriz Nº4 Administración'!A143</f>
        <v xml:space="preserve">Objetivo Estratégico: </v>
      </c>
      <c r="B143" s="432"/>
      <c r="C143" s="433">
        <f>'Matriz Nº4 Administración'!B143</f>
        <v>0</v>
      </c>
      <c r="D143" s="434"/>
      <c r="E143" s="434"/>
      <c r="F143" s="434"/>
      <c r="G143" s="434"/>
      <c r="H143" s="434"/>
      <c r="I143" s="434"/>
      <c r="J143" s="434"/>
      <c r="K143" s="434"/>
      <c r="L143" s="434"/>
      <c r="M143" s="434"/>
      <c r="N143" s="7"/>
      <c r="O143" s="7"/>
      <c r="P143" s="7"/>
      <c r="Q143" s="7"/>
      <c r="R143" s="7"/>
      <c r="S143" s="7"/>
      <c r="T143" s="7"/>
      <c r="U143" s="7"/>
      <c r="V143" s="7"/>
      <c r="W143" s="7"/>
      <c r="X143" s="7"/>
      <c r="Y143" s="7"/>
      <c r="Z143" s="7"/>
    </row>
    <row r="144" spans="1:26" ht="27" customHeight="1" thickBot="1" x14ac:dyDescent="0.35">
      <c r="A144" s="427" t="str">
        <f>'Matriz Nº4 Administración'!A144</f>
        <v>Objetivo táctico</v>
      </c>
      <c r="B144" s="394"/>
      <c r="C144" s="428" t="str">
        <f>'Matriz Nº4 Administración'!B144</f>
        <v>16. Garantizar a la organización contar con la protección y salvaguarda de los activos, mediante la  prestación de los servicios públicos indispensables, bajo la modalidad de SEGUROS DEL ESTADO (Póliza de Incendio, Equipo Informático, Rresponsabilidad Civil y seguros de la flotilla vehicular)</v>
      </c>
      <c r="D144" s="429"/>
      <c r="E144" s="429"/>
      <c r="F144" s="429"/>
      <c r="G144" s="429"/>
      <c r="H144" s="429"/>
      <c r="I144" s="429"/>
      <c r="J144" s="429"/>
      <c r="K144" s="429"/>
      <c r="L144" s="429"/>
      <c r="M144" s="430"/>
      <c r="N144" s="7"/>
      <c r="O144" s="7"/>
      <c r="P144" s="7"/>
      <c r="Q144" s="7"/>
      <c r="R144" s="7"/>
      <c r="S144" s="7"/>
      <c r="T144" s="7"/>
      <c r="U144" s="7"/>
      <c r="V144" s="7"/>
      <c r="W144" s="7"/>
      <c r="X144" s="7"/>
      <c r="Y144" s="7"/>
      <c r="Z144" s="7"/>
    </row>
    <row r="145" spans="1:26" ht="47.25" customHeight="1" x14ac:dyDescent="0.3">
      <c r="A145" s="97" t="str">
        <f>+'Matriz Nº4 Administración'!A145</f>
        <v>16. 1</v>
      </c>
      <c r="B145" s="98" t="str">
        <f>+'Matriz Nº4 Administración'!B145</f>
        <v>No administrar</v>
      </c>
      <c r="C145" s="99" t="str">
        <f>IF(B145&lt;&gt;"No administrar",'Matriz Nº1 Identificación'!B145," ")</f>
        <v xml:space="preserve"> </v>
      </c>
      <c r="D145" s="100" t="str">
        <f>IF(C145&lt;&gt;" ",'Matriz Nº4 Administración'!C145," ")</f>
        <v xml:space="preserve"> </v>
      </c>
      <c r="E145" s="98" t="str">
        <f>IF(B145&lt;&gt;"No administrar",'Matriz Nº4 Administración'!F145," ")</f>
        <v xml:space="preserve"> </v>
      </c>
      <c r="F145" s="98" t="str">
        <f>IF(B145&lt;&gt;"No administrar",'Matriz Nº4 Administración'!G145," ")</f>
        <v xml:space="preserve"> </v>
      </c>
      <c r="G145" s="120"/>
      <c r="H145" s="120"/>
      <c r="I145" s="120"/>
      <c r="J145" s="120"/>
      <c r="K145" s="121"/>
      <c r="L145" s="121"/>
      <c r="M145" s="120"/>
      <c r="N145" s="23"/>
      <c r="O145" s="23"/>
      <c r="P145" s="23"/>
      <c r="Q145" s="23"/>
      <c r="R145" s="23"/>
      <c r="S145" s="23"/>
      <c r="T145" s="23"/>
      <c r="U145" s="23"/>
      <c r="V145" s="23"/>
      <c r="W145" s="23"/>
      <c r="X145" s="23"/>
      <c r="Y145" s="23"/>
      <c r="Z145" s="23"/>
    </row>
    <row r="146" spans="1:26" ht="43.5" customHeight="1" x14ac:dyDescent="0.3">
      <c r="A146" s="97" t="str">
        <f>+'Matriz Nº4 Administración'!A146</f>
        <v>16. 2</v>
      </c>
      <c r="B146" s="98" t="str">
        <f>+'Matriz Nº4 Administración'!B146</f>
        <v>No administrar</v>
      </c>
      <c r="C146" s="99" t="str">
        <f>IF(B146&lt;&gt;"No administrar",'Matriz Nº1 Identificación'!B146," ")</f>
        <v xml:space="preserve"> </v>
      </c>
      <c r="D146" s="100" t="str">
        <f>IF(C146&lt;&gt;" ",'Matriz Nº4 Administración'!C146," ")</f>
        <v xml:space="preserve"> </v>
      </c>
      <c r="E146" s="98" t="str">
        <f>IF(B146&lt;&gt;"No administrar",'Matriz Nº4 Administración'!F146," ")</f>
        <v xml:space="preserve"> </v>
      </c>
      <c r="F146" s="98" t="str">
        <f>IF(B146&lt;&gt;"No administrar",'Matriz Nº4 Administración'!G146," ")</f>
        <v xml:space="preserve"> </v>
      </c>
      <c r="G146" s="120"/>
      <c r="H146" s="120"/>
      <c r="I146" s="120"/>
      <c r="J146" s="120"/>
      <c r="K146" s="121"/>
      <c r="L146" s="121"/>
      <c r="M146" s="120"/>
      <c r="N146" s="23"/>
      <c r="O146" s="23"/>
      <c r="P146" s="23"/>
      <c r="Q146" s="23"/>
      <c r="R146" s="23"/>
      <c r="S146" s="23"/>
      <c r="T146" s="23"/>
      <c r="U146" s="23"/>
      <c r="V146" s="23"/>
      <c r="W146" s="23"/>
      <c r="X146" s="23"/>
      <c r="Y146" s="23"/>
      <c r="Z146" s="23"/>
    </row>
    <row r="147" spans="1:26" ht="40.5" customHeight="1" x14ac:dyDescent="0.3">
      <c r="A147" s="97" t="str">
        <f>+'Matriz Nº4 Administración'!A147</f>
        <v>16. 3</v>
      </c>
      <c r="B147" s="98" t="str">
        <f>+'Matriz Nº4 Administración'!B147</f>
        <v>No administrar</v>
      </c>
      <c r="C147" s="99" t="str">
        <f>IF(B147&lt;&gt;"No administrar",'Matriz Nº1 Identificación'!B147," ")</f>
        <v xml:space="preserve"> </v>
      </c>
      <c r="D147" s="100" t="str">
        <f>IF(C147&lt;&gt;" ",'Matriz Nº4 Administración'!C147," ")</f>
        <v xml:space="preserve"> </v>
      </c>
      <c r="E147" s="98" t="str">
        <f>IF(B147&lt;&gt;"No administrar",'Matriz Nº4 Administración'!F147," ")</f>
        <v xml:space="preserve"> </v>
      </c>
      <c r="F147" s="98" t="str">
        <f>IF(B147&lt;&gt;"No administrar",'Matriz Nº4 Administración'!G147," ")</f>
        <v xml:space="preserve"> </v>
      </c>
      <c r="G147" s="120"/>
      <c r="H147" s="120"/>
      <c r="I147" s="120"/>
      <c r="J147" s="120"/>
      <c r="K147" s="121"/>
      <c r="L147" s="121"/>
      <c r="M147" s="120"/>
      <c r="N147" s="23"/>
      <c r="O147" s="23"/>
      <c r="P147" s="23"/>
      <c r="Q147" s="23"/>
      <c r="R147" s="23"/>
      <c r="S147" s="23"/>
      <c r="T147" s="23"/>
      <c r="U147" s="23"/>
      <c r="V147" s="23"/>
      <c r="W147" s="23"/>
      <c r="X147" s="23"/>
      <c r="Y147" s="23"/>
      <c r="Z147" s="23"/>
    </row>
    <row r="148" spans="1:26" ht="48" customHeight="1" x14ac:dyDescent="0.3">
      <c r="A148" s="97" t="str">
        <f>+'Matriz Nº4 Administración'!A148</f>
        <v>16. 4</v>
      </c>
      <c r="B148" s="98" t="str">
        <f>+'Matriz Nº4 Administración'!B148</f>
        <v>No administrar</v>
      </c>
      <c r="C148" s="99" t="str">
        <f>IF(B148&lt;&gt;"No administrar",'Matriz Nº1 Identificación'!B148," ")</f>
        <v xml:space="preserve"> </v>
      </c>
      <c r="D148" s="100" t="str">
        <f>IF(C148&lt;&gt;" ",'Matriz Nº4 Administración'!C148," ")</f>
        <v xml:space="preserve"> </v>
      </c>
      <c r="E148" s="98" t="str">
        <f>IF(B148&lt;&gt;"No administrar",'Matriz Nº4 Administración'!F148," ")</f>
        <v xml:space="preserve"> </v>
      </c>
      <c r="F148" s="98" t="str">
        <f>IF(B148&lt;&gt;"No administrar",'Matriz Nº4 Administración'!G148," ")</f>
        <v xml:space="preserve"> </v>
      </c>
      <c r="G148" s="120"/>
      <c r="H148" s="120"/>
      <c r="I148" s="120"/>
      <c r="J148" s="120"/>
      <c r="K148" s="121"/>
      <c r="L148" s="121"/>
      <c r="M148" s="120"/>
      <c r="N148" s="23"/>
      <c r="O148" s="23"/>
      <c r="P148" s="23"/>
      <c r="Q148" s="23"/>
      <c r="R148" s="23"/>
      <c r="S148" s="23"/>
      <c r="T148" s="23"/>
      <c r="U148" s="23"/>
      <c r="V148" s="23"/>
      <c r="W148" s="23"/>
      <c r="X148" s="23"/>
      <c r="Y148" s="23"/>
      <c r="Z148" s="23"/>
    </row>
    <row r="149" spans="1:26" ht="42.75" customHeight="1" x14ac:dyDescent="0.3">
      <c r="A149" s="97" t="str">
        <f>+'Matriz Nº4 Administración'!A149</f>
        <v>16. 5</v>
      </c>
      <c r="B149" s="98" t="str">
        <f>+'Matriz Nº4 Administración'!B149</f>
        <v>No administrar</v>
      </c>
      <c r="C149" s="99" t="str">
        <f>IF(B149&lt;&gt;"No administrar",'Matriz Nº1 Identificación'!B149," ")</f>
        <v xml:space="preserve"> </v>
      </c>
      <c r="D149" s="100" t="str">
        <f>IF(C149&lt;&gt;" ",'Matriz Nº4 Administración'!C149," ")</f>
        <v xml:space="preserve"> </v>
      </c>
      <c r="E149" s="98" t="str">
        <f>IF(B149&lt;&gt;"No administrar",'Matriz Nº4 Administración'!F149," ")</f>
        <v xml:space="preserve"> </v>
      </c>
      <c r="F149" s="98" t="str">
        <f>IF(B149&lt;&gt;"No administrar",'Matriz Nº4 Administración'!G149," ")</f>
        <v xml:space="preserve"> </v>
      </c>
      <c r="G149" s="120"/>
      <c r="H149" s="120"/>
      <c r="I149" s="120"/>
      <c r="J149" s="120"/>
      <c r="K149" s="121"/>
      <c r="L149" s="121"/>
      <c r="M149" s="120"/>
      <c r="N149" s="23"/>
      <c r="O149" s="23"/>
      <c r="P149" s="23"/>
      <c r="Q149" s="23"/>
      <c r="R149" s="23"/>
      <c r="S149" s="23"/>
      <c r="T149" s="23"/>
      <c r="U149" s="23"/>
      <c r="V149" s="23"/>
      <c r="W149" s="23"/>
      <c r="X149" s="23"/>
      <c r="Y149" s="23"/>
      <c r="Z149" s="23"/>
    </row>
    <row r="150" spans="1:26" ht="40.5" customHeight="1" x14ac:dyDescent="0.3">
      <c r="A150" s="97" t="str">
        <f>+'Matriz Nº4 Administración'!A150</f>
        <v>16. 6</v>
      </c>
      <c r="B150" s="98" t="str">
        <f>+'Matriz Nº4 Administración'!B150</f>
        <v>No administrar</v>
      </c>
      <c r="C150" s="99" t="str">
        <f>IF(B150&lt;&gt;"No administrar",'Matriz Nº1 Identificación'!B150," ")</f>
        <v xml:space="preserve"> </v>
      </c>
      <c r="D150" s="100" t="str">
        <f>IF(C150&lt;&gt;" ",'Matriz Nº4 Administración'!C150," ")</f>
        <v xml:space="preserve"> </v>
      </c>
      <c r="E150" s="98" t="str">
        <f>IF(B150&lt;&gt;"No administrar",'Matriz Nº4 Administración'!F150," ")</f>
        <v xml:space="preserve"> </v>
      </c>
      <c r="F150" s="98" t="str">
        <f>IF(B150&lt;&gt;"No administrar",'Matriz Nº4 Administración'!G150," ")</f>
        <v xml:space="preserve"> </v>
      </c>
      <c r="G150" s="120"/>
      <c r="H150" s="120"/>
      <c r="I150" s="120"/>
      <c r="J150" s="120"/>
      <c r="K150" s="121"/>
      <c r="L150" s="121"/>
      <c r="M150" s="120"/>
      <c r="N150" s="23"/>
      <c r="O150" s="23"/>
      <c r="P150" s="23"/>
      <c r="Q150" s="23"/>
      <c r="R150" s="23"/>
      <c r="S150" s="23"/>
      <c r="T150" s="23"/>
      <c r="U150" s="23"/>
      <c r="V150" s="23"/>
      <c r="W150" s="23"/>
      <c r="X150" s="23"/>
      <c r="Y150" s="23"/>
      <c r="Z150" s="23"/>
    </row>
    <row r="151" spans="1:26" ht="43.5" customHeight="1" thickBot="1" x14ac:dyDescent="0.35">
      <c r="A151" s="97" t="str">
        <f>+'Matriz Nº4 Administración'!A151</f>
        <v>16. 7</v>
      </c>
      <c r="B151" s="98" t="str">
        <f>+'Matriz Nº4 Administración'!B151</f>
        <v>No administrar</v>
      </c>
      <c r="C151" s="99" t="str">
        <f>IF(B151&lt;&gt;"No administrar",'Matriz Nº1 Identificación'!B151," ")</f>
        <v xml:space="preserve"> </v>
      </c>
      <c r="D151" s="100" t="str">
        <f>IF(C151&lt;&gt;" ",'Matriz Nº4 Administración'!C151," ")</f>
        <v xml:space="preserve"> </v>
      </c>
      <c r="E151" s="98" t="str">
        <f>IF(B151&lt;&gt;"No administrar",'Matriz Nº4 Administración'!F151," ")</f>
        <v xml:space="preserve"> </v>
      </c>
      <c r="F151" s="98" t="str">
        <f>IF(B151&lt;&gt;"No administrar",'Matriz Nº4 Administración'!G151," ")</f>
        <v xml:space="preserve"> </v>
      </c>
      <c r="G151" s="120"/>
      <c r="H151" s="120"/>
      <c r="I151" s="120"/>
      <c r="J151" s="120"/>
      <c r="K151" s="121"/>
      <c r="L151" s="121"/>
      <c r="M151" s="120"/>
      <c r="N151" s="23"/>
      <c r="O151" s="23"/>
      <c r="P151" s="23"/>
      <c r="Q151" s="23"/>
      <c r="R151" s="23"/>
      <c r="S151" s="23"/>
      <c r="T151" s="23"/>
      <c r="U151" s="23"/>
      <c r="V151" s="23"/>
      <c r="W151" s="23"/>
      <c r="X151" s="23"/>
      <c r="Y151" s="23"/>
      <c r="Z151" s="23"/>
    </row>
    <row r="152" spans="1:26" ht="16.5" customHeight="1" thickBot="1" x14ac:dyDescent="0.35">
      <c r="A152" s="431" t="str">
        <f>'Matriz Nº4 Administración'!A152</f>
        <v xml:space="preserve">Objetivo Estratégico: </v>
      </c>
      <c r="B152" s="432"/>
      <c r="C152" s="433">
        <f>'Matriz Nº4 Administración'!B152</f>
        <v>0</v>
      </c>
      <c r="D152" s="434"/>
      <c r="E152" s="434"/>
      <c r="F152" s="434"/>
      <c r="G152" s="434"/>
      <c r="H152" s="434"/>
      <c r="I152" s="434"/>
      <c r="J152" s="434"/>
      <c r="K152" s="434"/>
      <c r="L152" s="434"/>
      <c r="M152" s="434"/>
      <c r="N152" s="7"/>
      <c r="O152" s="7"/>
      <c r="P152" s="7"/>
      <c r="Q152" s="7"/>
      <c r="R152" s="7"/>
      <c r="S152" s="7"/>
      <c r="T152" s="7"/>
      <c r="U152" s="7"/>
      <c r="V152" s="7"/>
      <c r="W152" s="7"/>
      <c r="X152" s="7"/>
      <c r="Y152" s="7"/>
      <c r="Z152" s="7"/>
    </row>
    <row r="153" spans="1:26" ht="27" customHeight="1" thickBot="1" x14ac:dyDescent="0.35">
      <c r="A153" s="427" t="str">
        <f>'Matriz Nº4 Administración'!A153</f>
        <v>Objetivo táctico</v>
      </c>
      <c r="B153" s="394"/>
      <c r="C153" s="428" t="str">
        <f>'Matriz Nº4 Administración'!B153</f>
        <v>17. Contar con una empresa que brinde los servicios de mantenimiento preventivo, correctivo, proyectivo, mejoras, adiciones y remodelaciones del edificio de la Imprenta Nacional y los sistemas electromecánicos conexos según las necesidades institucionales</v>
      </c>
      <c r="D153" s="429"/>
      <c r="E153" s="429"/>
      <c r="F153" s="429"/>
      <c r="G153" s="429"/>
      <c r="H153" s="429"/>
      <c r="I153" s="429"/>
      <c r="J153" s="429"/>
      <c r="K153" s="429"/>
      <c r="L153" s="429"/>
      <c r="M153" s="430"/>
      <c r="N153" s="7"/>
      <c r="O153" s="7"/>
      <c r="P153" s="7"/>
      <c r="Q153" s="7"/>
      <c r="R153" s="7"/>
      <c r="S153" s="7"/>
      <c r="T153" s="7"/>
      <c r="U153" s="7"/>
      <c r="V153" s="7"/>
      <c r="W153" s="7"/>
      <c r="X153" s="7"/>
      <c r="Y153" s="7"/>
      <c r="Z153" s="7"/>
    </row>
    <row r="154" spans="1:26" ht="47.25" customHeight="1" x14ac:dyDescent="0.3">
      <c r="A154" s="97" t="str">
        <f>+'Matriz Nº4 Administración'!A154</f>
        <v>17. 1</v>
      </c>
      <c r="B154" s="98" t="str">
        <f>+'Matriz Nº4 Administración'!B154</f>
        <v>No administrar</v>
      </c>
      <c r="C154" s="99" t="str">
        <f>IF(B154&lt;&gt;"No administrar",'Matriz Nº1 Identificación'!B154," ")</f>
        <v xml:space="preserve"> </v>
      </c>
      <c r="D154" s="100" t="str">
        <f>IF(C154&lt;&gt;" ",'Matriz Nº4 Administración'!C154," ")</f>
        <v xml:space="preserve"> </v>
      </c>
      <c r="E154" s="98" t="str">
        <f>IF(B154&lt;&gt;"No administrar",'Matriz Nº4 Administración'!F154," ")</f>
        <v xml:space="preserve"> </v>
      </c>
      <c r="F154" s="98" t="str">
        <f>IF(B154&lt;&gt;"No administrar",'Matriz Nº4 Administración'!G154," ")</f>
        <v xml:space="preserve"> </v>
      </c>
      <c r="G154" s="120"/>
      <c r="H154" s="120"/>
      <c r="I154" s="120"/>
      <c r="J154" s="120"/>
      <c r="K154" s="121"/>
      <c r="L154" s="121"/>
      <c r="M154" s="120"/>
      <c r="N154" s="23"/>
      <c r="O154" s="23"/>
      <c r="P154" s="23"/>
      <c r="Q154" s="23"/>
      <c r="R154" s="23"/>
      <c r="S154" s="23"/>
      <c r="T154" s="23"/>
      <c r="U154" s="23"/>
      <c r="V154" s="23"/>
      <c r="W154" s="23"/>
      <c r="X154" s="23"/>
      <c r="Y154" s="23"/>
      <c r="Z154" s="23"/>
    </row>
    <row r="155" spans="1:26" ht="43.5" customHeight="1" x14ac:dyDescent="0.3">
      <c r="A155" s="97" t="str">
        <f>+'Matriz Nº4 Administración'!A155</f>
        <v>17. 2</v>
      </c>
      <c r="B155" s="98" t="str">
        <f>+'Matriz Nº4 Administración'!B155</f>
        <v>No administrar</v>
      </c>
      <c r="C155" s="99" t="str">
        <f>IF(B155&lt;&gt;"No administrar",'Matriz Nº1 Identificación'!B155," ")</f>
        <v xml:space="preserve"> </v>
      </c>
      <c r="D155" s="100" t="str">
        <f>IF(C155&lt;&gt;" ",'Matriz Nº4 Administración'!C155," ")</f>
        <v xml:space="preserve"> </v>
      </c>
      <c r="E155" s="98" t="str">
        <f>IF(B155&lt;&gt;"No administrar",'Matriz Nº4 Administración'!F155," ")</f>
        <v xml:space="preserve"> </v>
      </c>
      <c r="F155" s="98" t="str">
        <f>IF(B155&lt;&gt;"No administrar",'Matriz Nº4 Administración'!G155," ")</f>
        <v xml:space="preserve"> </v>
      </c>
      <c r="G155" s="120"/>
      <c r="H155" s="120"/>
      <c r="I155" s="120"/>
      <c r="J155" s="120"/>
      <c r="K155" s="121"/>
      <c r="L155" s="121"/>
      <c r="M155" s="120"/>
      <c r="N155" s="23"/>
      <c r="O155" s="23"/>
      <c r="P155" s="23"/>
      <c r="Q155" s="23"/>
      <c r="R155" s="23"/>
      <c r="S155" s="23"/>
      <c r="T155" s="23"/>
      <c r="U155" s="23"/>
      <c r="V155" s="23"/>
      <c r="W155" s="23"/>
      <c r="X155" s="23"/>
      <c r="Y155" s="23"/>
      <c r="Z155" s="23"/>
    </row>
    <row r="156" spans="1:26" ht="40.5" customHeight="1" x14ac:dyDescent="0.3">
      <c r="A156" s="97" t="str">
        <f>+'Matriz Nº4 Administración'!A156</f>
        <v>17. 3</v>
      </c>
      <c r="B156" s="98" t="str">
        <f>+'Matriz Nº4 Administración'!B156</f>
        <v>No administrar</v>
      </c>
      <c r="C156" s="99" t="str">
        <f>IF(B156&lt;&gt;"No administrar",'Matriz Nº1 Identificación'!B156," ")</f>
        <v xml:space="preserve"> </v>
      </c>
      <c r="D156" s="100" t="str">
        <f>IF(C156&lt;&gt;" ",'Matriz Nº4 Administración'!C156," ")</f>
        <v xml:space="preserve"> </v>
      </c>
      <c r="E156" s="98" t="str">
        <f>IF(B156&lt;&gt;"No administrar",'Matriz Nº4 Administración'!F156," ")</f>
        <v xml:space="preserve"> </v>
      </c>
      <c r="F156" s="98" t="str">
        <f>IF(B156&lt;&gt;"No administrar",'Matriz Nº4 Administración'!G156," ")</f>
        <v xml:space="preserve"> </v>
      </c>
      <c r="G156" s="120"/>
      <c r="H156" s="120"/>
      <c r="I156" s="120"/>
      <c r="J156" s="120"/>
      <c r="K156" s="121"/>
      <c r="L156" s="121"/>
      <c r="M156" s="120"/>
      <c r="N156" s="23"/>
      <c r="O156" s="23"/>
      <c r="P156" s="23"/>
      <c r="Q156" s="23"/>
      <c r="R156" s="23"/>
      <c r="S156" s="23"/>
      <c r="T156" s="23"/>
      <c r="U156" s="23"/>
      <c r="V156" s="23"/>
      <c r="W156" s="23"/>
      <c r="X156" s="23"/>
      <c r="Y156" s="23"/>
      <c r="Z156" s="23"/>
    </row>
    <row r="157" spans="1:26" ht="48" customHeight="1" x14ac:dyDescent="0.3">
      <c r="A157" s="97" t="str">
        <f>+'Matriz Nº4 Administración'!A157</f>
        <v>17. 4</v>
      </c>
      <c r="B157" s="98" t="str">
        <f>+'Matriz Nº4 Administración'!B157</f>
        <v>No administrar</v>
      </c>
      <c r="C157" s="99" t="str">
        <f>IF(B157&lt;&gt;"No administrar",'Matriz Nº1 Identificación'!B157," ")</f>
        <v xml:space="preserve"> </v>
      </c>
      <c r="D157" s="100" t="str">
        <f>IF(C157&lt;&gt;" ",'Matriz Nº4 Administración'!C157," ")</f>
        <v xml:space="preserve"> </v>
      </c>
      <c r="E157" s="98" t="str">
        <f>IF(B157&lt;&gt;"No administrar",'Matriz Nº4 Administración'!F157," ")</f>
        <v xml:space="preserve"> </v>
      </c>
      <c r="F157" s="98" t="str">
        <f>IF(B157&lt;&gt;"No administrar",'Matriz Nº4 Administración'!G157," ")</f>
        <v xml:space="preserve"> </v>
      </c>
      <c r="G157" s="120"/>
      <c r="H157" s="120"/>
      <c r="I157" s="120"/>
      <c r="J157" s="120"/>
      <c r="K157" s="121"/>
      <c r="L157" s="121"/>
      <c r="M157" s="120"/>
      <c r="N157" s="23"/>
      <c r="O157" s="23"/>
      <c r="P157" s="23"/>
      <c r="Q157" s="23"/>
      <c r="R157" s="23"/>
      <c r="S157" s="23"/>
      <c r="T157" s="23"/>
      <c r="U157" s="23"/>
      <c r="V157" s="23"/>
      <c r="W157" s="23"/>
      <c r="X157" s="23"/>
      <c r="Y157" s="23"/>
      <c r="Z157" s="23"/>
    </row>
    <row r="158" spans="1:26" ht="42.75" customHeight="1" x14ac:dyDescent="0.3">
      <c r="A158" s="97" t="str">
        <f>+'Matriz Nº4 Administración'!A158</f>
        <v>17. 5</v>
      </c>
      <c r="B158" s="98" t="str">
        <f>+'Matriz Nº4 Administración'!B158</f>
        <v>No administrar</v>
      </c>
      <c r="C158" s="99" t="str">
        <f>IF(B158&lt;&gt;"No administrar",'Matriz Nº1 Identificación'!B158," ")</f>
        <v xml:space="preserve"> </v>
      </c>
      <c r="D158" s="100" t="str">
        <f>IF(C158&lt;&gt;" ",'Matriz Nº4 Administración'!C158," ")</f>
        <v xml:space="preserve"> </v>
      </c>
      <c r="E158" s="98" t="str">
        <f>IF(B158&lt;&gt;"No administrar",'Matriz Nº4 Administración'!F158," ")</f>
        <v xml:space="preserve"> </v>
      </c>
      <c r="F158" s="98" t="str">
        <f>IF(B158&lt;&gt;"No administrar",'Matriz Nº4 Administración'!G158," ")</f>
        <v xml:space="preserve"> </v>
      </c>
      <c r="G158" s="120"/>
      <c r="H158" s="120"/>
      <c r="I158" s="120"/>
      <c r="J158" s="120"/>
      <c r="K158" s="121"/>
      <c r="L158" s="121"/>
      <c r="M158" s="120"/>
      <c r="N158" s="23"/>
      <c r="O158" s="23"/>
      <c r="P158" s="23"/>
      <c r="Q158" s="23"/>
      <c r="R158" s="23"/>
      <c r="S158" s="23"/>
      <c r="T158" s="23"/>
      <c r="U158" s="23"/>
      <c r="V158" s="23"/>
      <c r="W158" s="23"/>
      <c r="X158" s="23"/>
      <c r="Y158" s="23"/>
      <c r="Z158" s="23"/>
    </row>
    <row r="159" spans="1:26" ht="40.5" customHeight="1" x14ac:dyDescent="0.3">
      <c r="A159" s="97" t="str">
        <f>+'Matriz Nº4 Administración'!A159</f>
        <v>17. 6</v>
      </c>
      <c r="B159" s="98" t="str">
        <f>+'Matriz Nº4 Administración'!B159</f>
        <v>No administrar</v>
      </c>
      <c r="C159" s="99" t="str">
        <f>IF(B159&lt;&gt;"No administrar",'Matriz Nº1 Identificación'!B159," ")</f>
        <v xml:space="preserve"> </v>
      </c>
      <c r="D159" s="100" t="str">
        <f>IF(C159&lt;&gt;" ",'Matriz Nº4 Administración'!C159," ")</f>
        <v xml:space="preserve"> </v>
      </c>
      <c r="E159" s="98" t="str">
        <f>IF(B159&lt;&gt;"No administrar",'Matriz Nº4 Administración'!F159," ")</f>
        <v xml:space="preserve"> </v>
      </c>
      <c r="F159" s="98" t="str">
        <f>IF(B159&lt;&gt;"No administrar",'Matriz Nº4 Administración'!G159," ")</f>
        <v xml:space="preserve"> </v>
      </c>
      <c r="G159" s="120"/>
      <c r="H159" s="120"/>
      <c r="I159" s="120"/>
      <c r="J159" s="120"/>
      <c r="K159" s="121"/>
      <c r="L159" s="121"/>
      <c r="M159" s="120"/>
      <c r="N159" s="23"/>
      <c r="O159" s="23"/>
      <c r="P159" s="23"/>
      <c r="Q159" s="23"/>
      <c r="R159" s="23"/>
      <c r="S159" s="23"/>
      <c r="T159" s="23"/>
      <c r="U159" s="23"/>
      <c r="V159" s="23"/>
      <c r="W159" s="23"/>
      <c r="X159" s="23"/>
      <c r="Y159" s="23"/>
      <c r="Z159" s="23"/>
    </row>
    <row r="160" spans="1:26" ht="43.5" customHeight="1" thickBot="1" x14ac:dyDescent="0.35">
      <c r="A160" s="97" t="str">
        <f>+'Matriz Nº4 Administración'!A160</f>
        <v>17. 7</v>
      </c>
      <c r="B160" s="98" t="str">
        <f>+'Matriz Nº4 Administración'!B160</f>
        <v>No administrar</v>
      </c>
      <c r="C160" s="99" t="str">
        <f>IF(B160&lt;&gt;"No administrar",'Matriz Nº1 Identificación'!B160," ")</f>
        <v xml:space="preserve"> </v>
      </c>
      <c r="D160" s="100" t="str">
        <f>IF(C160&lt;&gt;" ",'Matriz Nº4 Administración'!C160," ")</f>
        <v xml:space="preserve"> </v>
      </c>
      <c r="E160" s="98" t="str">
        <f>IF(B160&lt;&gt;"No administrar",'Matriz Nº4 Administración'!F160," ")</f>
        <v xml:space="preserve"> </v>
      </c>
      <c r="F160" s="98" t="str">
        <f>IF(B160&lt;&gt;"No administrar",'Matriz Nº4 Administración'!G160," ")</f>
        <v xml:space="preserve"> </v>
      </c>
      <c r="G160" s="120"/>
      <c r="H160" s="120"/>
      <c r="I160" s="120"/>
      <c r="J160" s="120"/>
      <c r="K160" s="121"/>
      <c r="L160" s="121"/>
      <c r="M160" s="120"/>
      <c r="N160" s="23"/>
      <c r="O160" s="23"/>
      <c r="P160" s="23"/>
      <c r="Q160" s="23"/>
      <c r="R160" s="23"/>
      <c r="S160" s="23"/>
      <c r="T160" s="23"/>
      <c r="U160" s="23"/>
      <c r="V160" s="23"/>
      <c r="W160" s="23"/>
      <c r="X160" s="23"/>
      <c r="Y160" s="23"/>
      <c r="Z160" s="23"/>
    </row>
    <row r="161" spans="1:26" ht="16.5" customHeight="1" thickBot="1" x14ac:dyDescent="0.35">
      <c r="A161" s="431" t="str">
        <f>'Matriz Nº4 Administración'!A161</f>
        <v xml:space="preserve">Objetivo Estratégico: </v>
      </c>
      <c r="B161" s="432"/>
      <c r="C161" s="433">
        <f>'Matriz Nº4 Administración'!B161</f>
        <v>0</v>
      </c>
      <c r="D161" s="434"/>
      <c r="E161" s="434"/>
      <c r="F161" s="434"/>
      <c r="G161" s="434"/>
      <c r="H161" s="434"/>
      <c r="I161" s="434"/>
      <c r="J161" s="434"/>
      <c r="K161" s="434"/>
      <c r="L161" s="434"/>
      <c r="M161" s="434"/>
      <c r="N161" s="7"/>
      <c r="O161" s="7"/>
      <c r="P161" s="7"/>
      <c r="Q161" s="7"/>
      <c r="R161" s="7"/>
      <c r="S161" s="7"/>
      <c r="T161" s="7"/>
      <c r="U161" s="7"/>
      <c r="V161" s="7"/>
      <c r="W161" s="7"/>
      <c r="X161" s="7"/>
      <c r="Y161" s="7"/>
      <c r="Z161" s="7"/>
    </row>
    <row r="162" spans="1:26" ht="27" customHeight="1" thickBot="1" x14ac:dyDescent="0.35">
      <c r="A162" s="427" t="str">
        <f>'Matriz Nº4 Administración'!A162</f>
        <v>Objetivo táctico</v>
      </c>
      <c r="B162" s="394"/>
      <c r="C162" s="428" t="str">
        <f>'Matriz Nº4 Administración'!B162</f>
        <v>18. Garantizar mantenimiento y repuestos de los  servicios sanitarios y dispensadores de agua</v>
      </c>
      <c r="D162" s="429"/>
      <c r="E162" s="429"/>
      <c r="F162" s="429"/>
      <c r="G162" s="429"/>
      <c r="H162" s="429"/>
      <c r="I162" s="429"/>
      <c r="J162" s="429"/>
      <c r="K162" s="429"/>
      <c r="L162" s="429"/>
      <c r="M162" s="430"/>
      <c r="N162" s="7"/>
      <c r="O162" s="7"/>
      <c r="P162" s="7"/>
      <c r="Q162" s="7"/>
      <c r="R162" s="7"/>
      <c r="S162" s="7"/>
      <c r="T162" s="7"/>
      <c r="U162" s="7"/>
      <c r="V162" s="7"/>
      <c r="W162" s="7"/>
      <c r="X162" s="7"/>
      <c r="Y162" s="7"/>
      <c r="Z162" s="7"/>
    </row>
    <row r="163" spans="1:26" ht="47.25" customHeight="1" x14ac:dyDescent="0.3">
      <c r="A163" s="97" t="str">
        <f>+'Matriz Nº4 Administración'!A163</f>
        <v>18. 1</v>
      </c>
      <c r="B163" s="98" t="str">
        <f>+'Matriz Nº4 Administración'!B163</f>
        <v>No administrar</v>
      </c>
      <c r="C163" s="99" t="str">
        <f>IF(B163&lt;&gt;"No administrar",'Matriz Nº1 Identificación'!B163," ")</f>
        <v xml:space="preserve"> </v>
      </c>
      <c r="D163" s="100" t="str">
        <f>IF(C163&lt;&gt;" ",'Matriz Nº4 Administración'!C163," ")</f>
        <v xml:space="preserve"> </v>
      </c>
      <c r="E163" s="98" t="str">
        <f>IF(B163&lt;&gt;"No administrar",'Matriz Nº4 Administración'!F163," ")</f>
        <v xml:space="preserve"> </v>
      </c>
      <c r="F163" s="98" t="str">
        <f>IF(B163&lt;&gt;"No administrar",'Matriz Nº4 Administración'!G163," ")</f>
        <v xml:space="preserve"> </v>
      </c>
      <c r="G163" s="120"/>
      <c r="H163" s="120"/>
      <c r="I163" s="120"/>
      <c r="J163" s="120"/>
      <c r="K163" s="121"/>
      <c r="L163" s="121"/>
      <c r="M163" s="120"/>
      <c r="N163" s="23"/>
      <c r="O163" s="23"/>
      <c r="P163" s="23"/>
      <c r="Q163" s="23"/>
      <c r="R163" s="23"/>
      <c r="S163" s="23"/>
      <c r="T163" s="23"/>
      <c r="U163" s="23"/>
      <c r="V163" s="23"/>
      <c r="W163" s="23"/>
      <c r="X163" s="23"/>
      <c r="Y163" s="23"/>
      <c r="Z163" s="23"/>
    </row>
    <row r="164" spans="1:26" ht="43.5" customHeight="1" x14ac:dyDescent="0.3">
      <c r="A164" s="97" t="str">
        <f>+'Matriz Nº4 Administración'!A164</f>
        <v>18. 2</v>
      </c>
      <c r="B164" s="98" t="str">
        <f>+'Matriz Nº4 Administración'!B164</f>
        <v>No administrar</v>
      </c>
      <c r="C164" s="99" t="str">
        <f>IF(B164&lt;&gt;"No administrar",'Matriz Nº1 Identificación'!B164," ")</f>
        <v xml:space="preserve"> </v>
      </c>
      <c r="D164" s="100" t="str">
        <f>IF(C164&lt;&gt;" ",'Matriz Nº4 Administración'!C164," ")</f>
        <v xml:space="preserve"> </v>
      </c>
      <c r="E164" s="98" t="str">
        <f>IF(B164&lt;&gt;"No administrar",'Matriz Nº4 Administración'!F164," ")</f>
        <v xml:space="preserve"> </v>
      </c>
      <c r="F164" s="98" t="str">
        <f>IF(B164&lt;&gt;"No administrar",'Matriz Nº4 Administración'!G164," ")</f>
        <v xml:space="preserve"> </v>
      </c>
      <c r="G164" s="120"/>
      <c r="H164" s="120"/>
      <c r="I164" s="120"/>
      <c r="J164" s="120"/>
      <c r="K164" s="121"/>
      <c r="L164" s="121"/>
      <c r="M164" s="120"/>
      <c r="N164" s="23"/>
      <c r="O164" s="23"/>
      <c r="P164" s="23"/>
      <c r="Q164" s="23"/>
      <c r="R164" s="23"/>
      <c r="S164" s="23"/>
      <c r="T164" s="23"/>
      <c r="U164" s="23"/>
      <c r="V164" s="23"/>
      <c r="W164" s="23"/>
      <c r="X164" s="23"/>
      <c r="Y164" s="23"/>
      <c r="Z164" s="23"/>
    </row>
    <row r="165" spans="1:26" ht="40.5" customHeight="1" x14ac:dyDescent="0.3">
      <c r="A165" s="97" t="str">
        <f>+'Matriz Nº4 Administración'!A165</f>
        <v>18. 3</v>
      </c>
      <c r="B165" s="98" t="str">
        <f>+'Matriz Nº4 Administración'!B165</f>
        <v>No administrar</v>
      </c>
      <c r="C165" s="99" t="str">
        <f>IF(B165&lt;&gt;"No administrar",'Matriz Nº1 Identificación'!B165," ")</f>
        <v xml:space="preserve"> </v>
      </c>
      <c r="D165" s="100" t="str">
        <f>IF(C165&lt;&gt;" ",'Matriz Nº4 Administración'!C165," ")</f>
        <v xml:space="preserve"> </v>
      </c>
      <c r="E165" s="98" t="str">
        <f>IF(B165&lt;&gt;"No administrar",'Matriz Nº4 Administración'!F165," ")</f>
        <v xml:space="preserve"> </v>
      </c>
      <c r="F165" s="98" t="str">
        <f>IF(B165&lt;&gt;"No administrar",'Matriz Nº4 Administración'!G165," ")</f>
        <v xml:space="preserve"> </v>
      </c>
      <c r="G165" s="120"/>
      <c r="H165" s="120"/>
      <c r="I165" s="120"/>
      <c r="J165" s="120"/>
      <c r="K165" s="121"/>
      <c r="L165" s="121"/>
      <c r="M165" s="120"/>
      <c r="N165" s="23"/>
      <c r="O165" s="23"/>
      <c r="P165" s="23"/>
      <c r="Q165" s="23"/>
      <c r="R165" s="23"/>
      <c r="S165" s="23"/>
      <c r="T165" s="23"/>
      <c r="U165" s="23"/>
      <c r="V165" s="23"/>
      <c r="W165" s="23"/>
      <c r="X165" s="23"/>
      <c r="Y165" s="23"/>
      <c r="Z165" s="23"/>
    </row>
    <row r="166" spans="1:26" ht="48" customHeight="1" x14ac:dyDescent="0.3">
      <c r="A166" s="97" t="str">
        <f>+'Matriz Nº4 Administración'!A166</f>
        <v>18. 4</v>
      </c>
      <c r="B166" s="98" t="str">
        <f>+'Matriz Nº4 Administración'!B166</f>
        <v>No administrar</v>
      </c>
      <c r="C166" s="99" t="str">
        <f>IF(B166&lt;&gt;"No administrar",'Matriz Nº1 Identificación'!B166," ")</f>
        <v xml:space="preserve"> </v>
      </c>
      <c r="D166" s="100" t="str">
        <f>IF(C166&lt;&gt;" ",'Matriz Nº4 Administración'!C166," ")</f>
        <v xml:space="preserve"> </v>
      </c>
      <c r="E166" s="98" t="str">
        <f>IF(B166&lt;&gt;"No administrar",'Matriz Nº4 Administración'!F166," ")</f>
        <v xml:space="preserve"> </v>
      </c>
      <c r="F166" s="98" t="str">
        <f>IF(B166&lt;&gt;"No administrar",'Matriz Nº4 Administración'!G166," ")</f>
        <v xml:space="preserve"> </v>
      </c>
      <c r="G166" s="120"/>
      <c r="H166" s="120"/>
      <c r="I166" s="120"/>
      <c r="J166" s="120"/>
      <c r="K166" s="121"/>
      <c r="L166" s="121"/>
      <c r="M166" s="120"/>
      <c r="N166" s="23"/>
      <c r="O166" s="23"/>
      <c r="P166" s="23"/>
      <c r="Q166" s="23"/>
      <c r="R166" s="23"/>
      <c r="S166" s="23"/>
      <c r="T166" s="23"/>
      <c r="U166" s="23"/>
      <c r="V166" s="23"/>
      <c r="W166" s="23"/>
      <c r="X166" s="23"/>
      <c r="Y166" s="23"/>
      <c r="Z166" s="23"/>
    </row>
    <row r="167" spans="1:26" ht="42.75" customHeight="1" x14ac:dyDescent="0.3">
      <c r="A167" s="97" t="str">
        <f>+'Matriz Nº4 Administración'!A167</f>
        <v>18. 5</v>
      </c>
      <c r="B167" s="98" t="str">
        <f>+'Matriz Nº4 Administración'!B167</f>
        <v>No administrar</v>
      </c>
      <c r="C167" s="99" t="str">
        <f>IF(B167&lt;&gt;"No administrar",'Matriz Nº1 Identificación'!B167," ")</f>
        <v xml:space="preserve"> </v>
      </c>
      <c r="D167" s="100" t="str">
        <f>IF(C167&lt;&gt;" ",'Matriz Nº4 Administración'!C167," ")</f>
        <v xml:space="preserve"> </v>
      </c>
      <c r="E167" s="98" t="str">
        <f>IF(B167&lt;&gt;"No administrar",'Matriz Nº4 Administración'!F167," ")</f>
        <v xml:space="preserve"> </v>
      </c>
      <c r="F167" s="98" t="str">
        <f>IF(B167&lt;&gt;"No administrar",'Matriz Nº4 Administración'!G167," ")</f>
        <v xml:space="preserve"> </v>
      </c>
      <c r="G167" s="120"/>
      <c r="H167" s="120"/>
      <c r="I167" s="120"/>
      <c r="J167" s="120"/>
      <c r="K167" s="121"/>
      <c r="L167" s="121"/>
      <c r="M167" s="120"/>
      <c r="N167" s="23"/>
      <c r="O167" s="23"/>
      <c r="P167" s="23"/>
      <c r="Q167" s="23"/>
      <c r="R167" s="23"/>
      <c r="S167" s="23"/>
      <c r="T167" s="23"/>
      <c r="U167" s="23"/>
      <c r="V167" s="23"/>
      <c r="W167" s="23"/>
      <c r="X167" s="23"/>
      <c r="Y167" s="23"/>
      <c r="Z167" s="23"/>
    </row>
    <row r="168" spans="1:26" ht="40.5" customHeight="1" x14ac:dyDescent="0.3">
      <c r="A168" s="97" t="str">
        <f>+'Matriz Nº4 Administración'!A168</f>
        <v>18. 6</v>
      </c>
      <c r="B168" s="98" t="str">
        <f>+'Matriz Nº4 Administración'!B168</f>
        <v>No administrar</v>
      </c>
      <c r="C168" s="99" t="str">
        <f>IF(B168&lt;&gt;"No administrar",'Matriz Nº1 Identificación'!B168," ")</f>
        <v xml:space="preserve"> </v>
      </c>
      <c r="D168" s="100" t="str">
        <f>IF(C168&lt;&gt;" ",'Matriz Nº4 Administración'!C168," ")</f>
        <v xml:space="preserve"> </v>
      </c>
      <c r="E168" s="98" t="str">
        <f>IF(B168&lt;&gt;"No administrar",'Matriz Nº4 Administración'!F168," ")</f>
        <v xml:space="preserve"> </v>
      </c>
      <c r="F168" s="98" t="str">
        <f>IF(B168&lt;&gt;"No administrar",'Matriz Nº4 Administración'!G168," ")</f>
        <v xml:space="preserve"> </v>
      </c>
      <c r="G168" s="120"/>
      <c r="H168" s="120"/>
      <c r="I168" s="120"/>
      <c r="J168" s="120"/>
      <c r="K168" s="121"/>
      <c r="L168" s="121"/>
      <c r="M168" s="120"/>
      <c r="N168" s="23"/>
      <c r="O168" s="23"/>
      <c r="P168" s="23"/>
      <c r="Q168" s="23"/>
      <c r="R168" s="23"/>
      <c r="S168" s="23"/>
      <c r="T168" s="23"/>
      <c r="U168" s="23"/>
      <c r="V168" s="23"/>
      <c r="W168" s="23"/>
      <c r="X168" s="23"/>
      <c r="Y168" s="23"/>
      <c r="Z168" s="23"/>
    </row>
    <row r="169" spans="1:26" ht="43.5" customHeight="1" thickBot="1" x14ac:dyDescent="0.35">
      <c r="A169" s="97" t="str">
        <f>+'Matriz Nº4 Administración'!A169</f>
        <v>18. 7</v>
      </c>
      <c r="B169" s="98" t="str">
        <f>+'Matriz Nº4 Administración'!B169</f>
        <v>No administrar</v>
      </c>
      <c r="C169" s="99" t="str">
        <f>IF(B169&lt;&gt;"No administrar",'Matriz Nº1 Identificación'!B169," ")</f>
        <v xml:space="preserve"> </v>
      </c>
      <c r="D169" s="100" t="str">
        <f>IF(C169&lt;&gt;" ",'Matriz Nº4 Administración'!C169," ")</f>
        <v xml:space="preserve"> </v>
      </c>
      <c r="E169" s="98" t="str">
        <f>IF(B169&lt;&gt;"No administrar",'Matriz Nº4 Administración'!F169," ")</f>
        <v xml:space="preserve"> </v>
      </c>
      <c r="F169" s="98" t="str">
        <f>IF(B169&lt;&gt;"No administrar",'Matriz Nº4 Administración'!G169," ")</f>
        <v xml:space="preserve"> </v>
      </c>
      <c r="G169" s="120"/>
      <c r="H169" s="120"/>
      <c r="I169" s="120"/>
      <c r="J169" s="120"/>
      <c r="K169" s="121"/>
      <c r="L169" s="121"/>
      <c r="M169" s="120"/>
      <c r="N169" s="23"/>
      <c r="O169" s="23"/>
      <c r="P169" s="23"/>
      <c r="Q169" s="23"/>
      <c r="R169" s="23"/>
      <c r="S169" s="23"/>
      <c r="T169" s="23"/>
      <c r="U169" s="23"/>
      <c r="V169" s="23"/>
      <c r="W169" s="23"/>
      <c r="X169" s="23"/>
      <c r="Y169" s="23"/>
      <c r="Z169" s="23"/>
    </row>
    <row r="170" spans="1:26" ht="16.5" customHeight="1" thickBot="1" x14ac:dyDescent="0.35">
      <c r="A170" s="431" t="str">
        <f>'Matriz Nº4 Administración'!A170</f>
        <v xml:space="preserve">Objetivo Estratégico: </v>
      </c>
      <c r="B170" s="432"/>
      <c r="C170" s="433">
        <f>'Matriz Nº4 Administración'!B170</f>
        <v>0</v>
      </c>
      <c r="D170" s="434"/>
      <c r="E170" s="434"/>
      <c r="F170" s="434"/>
      <c r="G170" s="434"/>
      <c r="H170" s="434"/>
      <c r="I170" s="434"/>
      <c r="J170" s="434"/>
      <c r="K170" s="434"/>
      <c r="L170" s="434"/>
      <c r="M170" s="434"/>
      <c r="N170" s="7"/>
      <c r="O170" s="7"/>
      <c r="P170" s="7"/>
      <c r="Q170" s="7"/>
      <c r="R170" s="7"/>
      <c r="S170" s="7"/>
      <c r="T170" s="7"/>
      <c r="U170" s="7"/>
      <c r="V170" s="7"/>
      <c r="W170" s="7"/>
      <c r="X170" s="7"/>
      <c r="Y170" s="7"/>
      <c r="Z170" s="7"/>
    </row>
    <row r="171" spans="1:26" ht="27" customHeight="1" thickBot="1" x14ac:dyDescent="0.35">
      <c r="A171" s="427" t="str">
        <f>'Matriz Nº4 Administración'!A171</f>
        <v>Objetivo táctico</v>
      </c>
      <c r="B171" s="394"/>
      <c r="C171" s="428" t="str">
        <f>'Matriz Nº4 Administración'!B171</f>
        <v>19. Contar con el mecanismo adecuado que permita brindar  un mantenimiento  preventivo y correctivo a los vehículos de la institución</v>
      </c>
      <c r="D171" s="429"/>
      <c r="E171" s="429"/>
      <c r="F171" s="429"/>
      <c r="G171" s="429"/>
      <c r="H171" s="429"/>
      <c r="I171" s="429"/>
      <c r="J171" s="429"/>
      <c r="K171" s="429"/>
      <c r="L171" s="429"/>
      <c r="M171" s="430"/>
      <c r="N171" s="7"/>
      <c r="O171" s="7"/>
      <c r="P171" s="7"/>
      <c r="Q171" s="7"/>
      <c r="R171" s="7"/>
      <c r="S171" s="7"/>
      <c r="T171" s="7"/>
      <c r="U171" s="7"/>
      <c r="V171" s="7"/>
      <c r="W171" s="7"/>
      <c r="X171" s="7"/>
      <c r="Y171" s="7"/>
      <c r="Z171" s="7"/>
    </row>
    <row r="172" spans="1:26" ht="47.25" customHeight="1" x14ac:dyDescent="0.3">
      <c r="A172" s="97" t="str">
        <f>+'Matriz Nº4 Administración'!A172</f>
        <v>19. 1</v>
      </c>
      <c r="B172" s="98" t="str">
        <f>+'Matriz Nº4 Administración'!B172</f>
        <v>No administrar</v>
      </c>
      <c r="C172" s="99" t="str">
        <f>IF(B172&lt;&gt;"No administrar",'Matriz Nº1 Identificación'!B172," ")</f>
        <v xml:space="preserve"> </v>
      </c>
      <c r="D172" s="100" t="str">
        <f>IF(C172&lt;&gt;" ",'Matriz Nº4 Administración'!C172," ")</f>
        <v xml:space="preserve"> </v>
      </c>
      <c r="E172" s="98" t="str">
        <f>IF(B172&lt;&gt;"No administrar",'Matriz Nº4 Administración'!F172," ")</f>
        <v xml:space="preserve"> </v>
      </c>
      <c r="F172" s="98" t="str">
        <f>IF(B172&lt;&gt;"No administrar",'Matriz Nº4 Administración'!G172," ")</f>
        <v xml:space="preserve"> </v>
      </c>
      <c r="G172" s="120"/>
      <c r="H172" s="120"/>
      <c r="I172" s="120"/>
      <c r="J172" s="120"/>
      <c r="K172" s="121"/>
      <c r="L172" s="121"/>
      <c r="M172" s="120"/>
      <c r="N172" s="23"/>
      <c r="O172" s="23"/>
      <c r="P172" s="23"/>
      <c r="Q172" s="23"/>
      <c r="R172" s="23"/>
      <c r="S172" s="23"/>
      <c r="T172" s="23"/>
      <c r="U172" s="23"/>
      <c r="V172" s="23"/>
      <c r="W172" s="23"/>
      <c r="X172" s="23"/>
      <c r="Y172" s="23"/>
      <c r="Z172" s="23"/>
    </row>
    <row r="173" spans="1:26" ht="43.5" customHeight="1" x14ac:dyDescent="0.3">
      <c r="A173" s="97" t="str">
        <f>+'Matriz Nº4 Administración'!A173</f>
        <v>19. 2</v>
      </c>
      <c r="B173" s="98" t="str">
        <f>+'Matriz Nº4 Administración'!B173</f>
        <v>No administrar</v>
      </c>
      <c r="C173" s="99" t="str">
        <f>IF(B173&lt;&gt;"No administrar",'Matriz Nº1 Identificación'!B173," ")</f>
        <v xml:space="preserve"> </v>
      </c>
      <c r="D173" s="100" t="str">
        <f>IF(C173&lt;&gt;" ",'Matriz Nº4 Administración'!C173," ")</f>
        <v xml:space="preserve"> </v>
      </c>
      <c r="E173" s="98" t="str">
        <f>IF(B173&lt;&gt;"No administrar",'Matriz Nº4 Administración'!F173," ")</f>
        <v xml:space="preserve"> </v>
      </c>
      <c r="F173" s="98" t="str">
        <f>IF(B173&lt;&gt;"No administrar",'Matriz Nº4 Administración'!G173," ")</f>
        <v xml:space="preserve"> </v>
      </c>
      <c r="G173" s="120"/>
      <c r="H173" s="120"/>
      <c r="I173" s="120"/>
      <c r="J173" s="120"/>
      <c r="K173" s="121"/>
      <c r="L173" s="121"/>
      <c r="M173" s="120"/>
      <c r="N173" s="23"/>
      <c r="O173" s="23"/>
      <c r="P173" s="23"/>
      <c r="Q173" s="23"/>
      <c r="R173" s="23"/>
      <c r="S173" s="23"/>
      <c r="T173" s="23"/>
      <c r="U173" s="23"/>
      <c r="V173" s="23"/>
      <c r="W173" s="23"/>
      <c r="X173" s="23"/>
      <c r="Y173" s="23"/>
      <c r="Z173" s="23"/>
    </row>
    <row r="174" spans="1:26" ht="40.5" customHeight="1" x14ac:dyDescent="0.3">
      <c r="A174" s="97" t="str">
        <f>+'Matriz Nº4 Administración'!A174</f>
        <v>19. 3</v>
      </c>
      <c r="B174" s="98" t="str">
        <f>+'Matriz Nº4 Administración'!B174</f>
        <v>No administrar</v>
      </c>
      <c r="C174" s="99" t="str">
        <f>IF(B174&lt;&gt;"No administrar",'Matriz Nº1 Identificación'!B174," ")</f>
        <v xml:space="preserve"> </v>
      </c>
      <c r="D174" s="100" t="str">
        <f>IF(C174&lt;&gt;" ",'Matriz Nº4 Administración'!C174," ")</f>
        <v xml:space="preserve"> </v>
      </c>
      <c r="E174" s="98" t="str">
        <f>IF(B174&lt;&gt;"No administrar",'Matriz Nº4 Administración'!F174," ")</f>
        <v xml:space="preserve"> </v>
      </c>
      <c r="F174" s="98" t="str">
        <f>IF(B174&lt;&gt;"No administrar",'Matriz Nº4 Administración'!G174," ")</f>
        <v xml:space="preserve"> </v>
      </c>
      <c r="G174" s="120"/>
      <c r="H174" s="120"/>
      <c r="I174" s="120"/>
      <c r="J174" s="120"/>
      <c r="K174" s="121"/>
      <c r="L174" s="121"/>
      <c r="M174" s="120"/>
      <c r="N174" s="23"/>
      <c r="O174" s="23"/>
      <c r="P174" s="23"/>
      <c r="Q174" s="23"/>
      <c r="R174" s="23"/>
      <c r="S174" s="23"/>
      <c r="T174" s="23"/>
      <c r="U174" s="23"/>
      <c r="V174" s="23"/>
      <c r="W174" s="23"/>
      <c r="X174" s="23"/>
      <c r="Y174" s="23"/>
      <c r="Z174" s="23"/>
    </row>
    <row r="175" spans="1:26" ht="48" customHeight="1" x14ac:dyDescent="0.3">
      <c r="A175" s="97" t="str">
        <f>+'Matriz Nº4 Administración'!A175</f>
        <v>19. 4</v>
      </c>
      <c r="B175" s="98" t="str">
        <f>+'Matriz Nº4 Administración'!B175</f>
        <v>No administrar</v>
      </c>
      <c r="C175" s="99" t="str">
        <f>IF(B175&lt;&gt;"No administrar",'Matriz Nº1 Identificación'!B175," ")</f>
        <v xml:space="preserve"> </v>
      </c>
      <c r="D175" s="100" t="str">
        <f>IF(C175&lt;&gt;" ",'Matriz Nº4 Administración'!C175," ")</f>
        <v xml:space="preserve"> </v>
      </c>
      <c r="E175" s="98" t="str">
        <f>IF(B175&lt;&gt;"No administrar",'Matriz Nº4 Administración'!F175," ")</f>
        <v xml:space="preserve"> </v>
      </c>
      <c r="F175" s="98" t="str">
        <f>IF(B175&lt;&gt;"No administrar",'Matriz Nº4 Administración'!G175," ")</f>
        <v xml:space="preserve"> </v>
      </c>
      <c r="G175" s="120"/>
      <c r="H175" s="120"/>
      <c r="I175" s="120"/>
      <c r="J175" s="120"/>
      <c r="K175" s="121"/>
      <c r="L175" s="121"/>
      <c r="M175" s="120"/>
      <c r="N175" s="23"/>
      <c r="O175" s="23"/>
      <c r="P175" s="23"/>
      <c r="Q175" s="23"/>
      <c r="R175" s="23"/>
      <c r="S175" s="23"/>
      <c r="T175" s="23"/>
      <c r="U175" s="23"/>
      <c r="V175" s="23"/>
      <c r="W175" s="23"/>
      <c r="X175" s="23"/>
      <c r="Y175" s="23"/>
      <c r="Z175" s="23"/>
    </row>
    <row r="176" spans="1:26" ht="42.75" customHeight="1" x14ac:dyDescent="0.3">
      <c r="A176" s="97" t="str">
        <f>+'Matriz Nº4 Administración'!A176</f>
        <v>19. 5</v>
      </c>
      <c r="B176" s="98" t="str">
        <f>+'Matriz Nº4 Administración'!B176</f>
        <v>No administrar</v>
      </c>
      <c r="C176" s="99" t="str">
        <f>IF(B176&lt;&gt;"No administrar",'Matriz Nº1 Identificación'!B176," ")</f>
        <v xml:space="preserve"> </v>
      </c>
      <c r="D176" s="100" t="str">
        <f>IF(C176&lt;&gt;" ",'Matriz Nº4 Administración'!C176," ")</f>
        <v xml:space="preserve"> </v>
      </c>
      <c r="E176" s="98" t="str">
        <f>IF(B176&lt;&gt;"No administrar",'Matriz Nº4 Administración'!F176," ")</f>
        <v xml:space="preserve"> </v>
      </c>
      <c r="F176" s="98" t="str">
        <f>IF(B176&lt;&gt;"No administrar",'Matriz Nº4 Administración'!G176," ")</f>
        <v xml:space="preserve"> </v>
      </c>
      <c r="G176" s="120"/>
      <c r="H176" s="120"/>
      <c r="I176" s="120"/>
      <c r="J176" s="120"/>
      <c r="K176" s="121"/>
      <c r="L176" s="121"/>
      <c r="M176" s="120"/>
      <c r="N176" s="23"/>
      <c r="O176" s="23"/>
      <c r="P176" s="23"/>
      <c r="Q176" s="23"/>
      <c r="R176" s="23"/>
      <c r="S176" s="23"/>
      <c r="T176" s="23"/>
      <c r="U176" s="23"/>
      <c r="V176" s="23"/>
      <c r="W176" s="23"/>
      <c r="X176" s="23"/>
      <c r="Y176" s="23"/>
      <c r="Z176" s="23"/>
    </row>
    <row r="177" spans="1:26" ht="40.5" customHeight="1" x14ac:dyDescent="0.3">
      <c r="A177" s="97" t="str">
        <f>+'Matriz Nº4 Administración'!A177</f>
        <v>19. 6</v>
      </c>
      <c r="B177" s="98" t="str">
        <f>+'Matriz Nº4 Administración'!B177</f>
        <v>No administrar</v>
      </c>
      <c r="C177" s="99" t="str">
        <f>IF(B177&lt;&gt;"No administrar",'Matriz Nº1 Identificación'!B177," ")</f>
        <v xml:space="preserve"> </v>
      </c>
      <c r="D177" s="100" t="str">
        <f>IF(C177&lt;&gt;" ",'Matriz Nº4 Administración'!C177," ")</f>
        <v xml:space="preserve"> </v>
      </c>
      <c r="E177" s="98" t="str">
        <f>IF(B177&lt;&gt;"No administrar",'Matriz Nº4 Administración'!F177," ")</f>
        <v xml:space="preserve"> </v>
      </c>
      <c r="F177" s="98" t="str">
        <f>IF(B177&lt;&gt;"No administrar",'Matriz Nº4 Administración'!G177," ")</f>
        <v xml:space="preserve"> </v>
      </c>
      <c r="G177" s="120"/>
      <c r="H177" s="120"/>
      <c r="I177" s="120"/>
      <c r="J177" s="120"/>
      <c r="K177" s="121"/>
      <c r="L177" s="121"/>
      <c r="M177" s="120"/>
      <c r="N177" s="23"/>
      <c r="O177" s="23"/>
      <c r="P177" s="23"/>
      <c r="Q177" s="23"/>
      <c r="R177" s="23"/>
      <c r="S177" s="23"/>
      <c r="T177" s="23"/>
      <c r="U177" s="23"/>
      <c r="V177" s="23"/>
      <c r="W177" s="23"/>
      <c r="X177" s="23"/>
      <c r="Y177" s="23"/>
      <c r="Z177" s="23"/>
    </row>
    <row r="178" spans="1:26" ht="43.5" customHeight="1" thickBot="1" x14ac:dyDescent="0.35">
      <c r="A178" s="97" t="str">
        <f>+'Matriz Nº4 Administración'!A178</f>
        <v>19. 7</v>
      </c>
      <c r="B178" s="98" t="str">
        <f>+'Matriz Nº4 Administración'!B178</f>
        <v>No administrar</v>
      </c>
      <c r="C178" s="99" t="str">
        <f>IF(B178&lt;&gt;"No administrar",'Matriz Nº1 Identificación'!B178," ")</f>
        <v xml:space="preserve"> </v>
      </c>
      <c r="D178" s="100" t="str">
        <f>IF(C178&lt;&gt;" ",'Matriz Nº4 Administración'!C178," ")</f>
        <v xml:space="preserve"> </v>
      </c>
      <c r="E178" s="98" t="str">
        <f>IF(B178&lt;&gt;"No administrar",'Matriz Nº4 Administración'!F178," ")</f>
        <v xml:space="preserve"> </v>
      </c>
      <c r="F178" s="98" t="str">
        <f>IF(B178&lt;&gt;"No administrar",'Matriz Nº4 Administración'!G178," ")</f>
        <v xml:space="preserve"> </v>
      </c>
      <c r="G178" s="120"/>
      <c r="H178" s="120"/>
      <c r="I178" s="120"/>
      <c r="J178" s="120"/>
      <c r="K178" s="121"/>
      <c r="L178" s="121"/>
      <c r="M178" s="120"/>
      <c r="N178" s="23"/>
      <c r="O178" s="23"/>
      <c r="P178" s="23"/>
      <c r="Q178" s="23"/>
      <c r="R178" s="23"/>
      <c r="S178" s="23"/>
      <c r="T178" s="23"/>
      <c r="U178" s="23"/>
      <c r="V178" s="23"/>
      <c r="W178" s="23"/>
      <c r="X178" s="23"/>
      <c r="Y178" s="23"/>
      <c r="Z178" s="23"/>
    </row>
    <row r="179" spans="1:26" ht="16.5" customHeight="1" thickBot="1" x14ac:dyDescent="0.35">
      <c r="A179" s="431" t="str">
        <f>'Matriz Nº4 Administración'!A179</f>
        <v xml:space="preserve">Objetivo Estratégico: </v>
      </c>
      <c r="B179" s="432"/>
      <c r="C179" s="433">
        <f>'Matriz Nº4 Administración'!B179</f>
        <v>0</v>
      </c>
      <c r="D179" s="434"/>
      <c r="E179" s="434"/>
      <c r="F179" s="434"/>
      <c r="G179" s="434"/>
      <c r="H179" s="434"/>
      <c r="I179" s="434"/>
      <c r="J179" s="434"/>
      <c r="K179" s="434"/>
      <c r="L179" s="434"/>
      <c r="M179" s="434"/>
      <c r="N179" s="7"/>
      <c r="O179" s="7"/>
      <c r="P179" s="7"/>
      <c r="Q179" s="7"/>
      <c r="R179" s="7"/>
      <c r="S179" s="7"/>
      <c r="T179" s="7"/>
      <c r="U179" s="7"/>
      <c r="V179" s="7"/>
      <c r="W179" s="7"/>
      <c r="X179" s="7"/>
      <c r="Y179" s="7"/>
      <c r="Z179" s="7"/>
    </row>
    <row r="180" spans="1:26" ht="27" customHeight="1" thickBot="1" x14ac:dyDescent="0.35">
      <c r="A180" s="427" t="str">
        <f>'Matriz Nº4 Administración'!A180</f>
        <v>Objetivo táctico</v>
      </c>
      <c r="B180" s="394"/>
      <c r="C180" s="428" t="str">
        <f>'Matriz Nº4 Administración'!B180</f>
        <v>20. Mantener en optimas condiciones el equipo para aplicar los primeros auxilios básicos</v>
      </c>
      <c r="D180" s="429"/>
      <c r="E180" s="429"/>
      <c r="F180" s="429"/>
      <c r="G180" s="429"/>
      <c r="H180" s="429"/>
      <c r="I180" s="429"/>
      <c r="J180" s="429"/>
      <c r="K180" s="429"/>
      <c r="L180" s="429"/>
      <c r="M180" s="430"/>
      <c r="N180" s="7"/>
      <c r="O180" s="7"/>
      <c r="P180" s="7"/>
      <c r="Q180" s="7"/>
      <c r="R180" s="7"/>
      <c r="S180" s="7"/>
      <c r="T180" s="7"/>
      <c r="U180" s="7"/>
      <c r="V180" s="7"/>
      <c r="W180" s="7"/>
      <c r="X180" s="7"/>
      <c r="Y180" s="7"/>
      <c r="Z180" s="7"/>
    </row>
    <row r="181" spans="1:26" ht="47.25" customHeight="1" x14ac:dyDescent="0.3">
      <c r="A181" s="97" t="str">
        <f>+'Matriz Nº4 Administración'!A181</f>
        <v>20. 1</v>
      </c>
      <c r="B181" s="98" t="str">
        <f>+'Matriz Nº4 Administración'!B181</f>
        <v>No administrar</v>
      </c>
      <c r="C181" s="99" t="str">
        <f>IF(B181&lt;&gt;"No administrar",'Matriz Nº1 Identificación'!B181," ")</f>
        <v xml:space="preserve"> </v>
      </c>
      <c r="D181" s="100" t="str">
        <f>IF(C181&lt;&gt;" ",'Matriz Nº4 Administración'!C181," ")</f>
        <v xml:space="preserve"> </v>
      </c>
      <c r="E181" s="98" t="str">
        <f>IF(B181&lt;&gt;"No administrar",'Matriz Nº4 Administración'!F181," ")</f>
        <v xml:space="preserve"> </v>
      </c>
      <c r="F181" s="98" t="str">
        <f>IF(B181&lt;&gt;"No administrar",'Matriz Nº4 Administración'!G181," ")</f>
        <v xml:space="preserve"> </v>
      </c>
      <c r="G181" s="120"/>
      <c r="H181" s="120"/>
      <c r="I181" s="120"/>
      <c r="J181" s="120"/>
      <c r="K181" s="121"/>
      <c r="L181" s="121"/>
      <c r="M181" s="120"/>
      <c r="N181" s="23"/>
      <c r="O181" s="23"/>
      <c r="P181" s="23"/>
      <c r="Q181" s="23"/>
      <c r="R181" s="23"/>
      <c r="S181" s="23"/>
      <c r="T181" s="23"/>
      <c r="U181" s="23"/>
      <c r="V181" s="23"/>
      <c r="W181" s="23"/>
      <c r="X181" s="23"/>
      <c r="Y181" s="23"/>
      <c r="Z181" s="23"/>
    </row>
    <row r="182" spans="1:26" ht="43.5" customHeight="1" x14ac:dyDescent="0.3">
      <c r="A182" s="97" t="str">
        <f>+'Matriz Nº4 Administración'!A182</f>
        <v>20. 2</v>
      </c>
      <c r="B182" s="98" t="str">
        <f>+'Matriz Nº4 Administración'!B182</f>
        <v>No administrar</v>
      </c>
      <c r="C182" s="99" t="str">
        <f>IF(B182&lt;&gt;"No administrar",'Matriz Nº1 Identificación'!B182," ")</f>
        <v xml:space="preserve"> </v>
      </c>
      <c r="D182" s="100" t="str">
        <f>IF(C182&lt;&gt;" ",'Matriz Nº4 Administración'!C182," ")</f>
        <v xml:space="preserve"> </v>
      </c>
      <c r="E182" s="98" t="str">
        <f>IF(B182&lt;&gt;"No administrar",'Matriz Nº4 Administración'!F182," ")</f>
        <v xml:space="preserve"> </v>
      </c>
      <c r="F182" s="98" t="str">
        <f>IF(B182&lt;&gt;"No administrar",'Matriz Nº4 Administración'!G182," ")</f>
        <v xml:space="preserve"> </v>
      </c>
      <c r="G182" s="120"/>
      <c r="H182" s="120"/>
      <c r="I182" s="120"/>
      <c r="J182" s="120"/>
      <c r="K182" s="121"/>
      <c r="L182" s="121"/>
      <c r="M182" s="120"/>
      <c r="N182" s="23"/>
      <c r="O182" s="23"/>
      <c r="P182" s="23"/>
      <c r="Q182" s="23"/>
      <c r="R182" s="23"/>
      <c r="S182" s="23"/>
      <c r="T182" s="23"/>
      <c r="U182" s="23"/>
      <c r="V182" s="23"/>
      <c r="W182" s="23"/>
      <c r="X182" s="23"/>
      <c r="Y182" s="23"/>
      <c r="Z182" s="23"/>
    </row>
    <row r="183" spans="1:26" ht="40.5" customHeight="1" x14ac:dyDescent="0.3">
      <c r="A183" s="97" t="str">
        <f>+'Matriz Nº4 Administración'!A183</f>
        <v>20. 3</v>
      </c>
      <c r="B183" s="98" t="str">
        <f>+'Matriz Nº4 Administración'!B183</f>
        <v>No administrar</v>
      </c>
      <c r="C183" s="99" t="str">
        <f>IF(B183&lt;&gt;"No administrar",'Matriz Nº1 Identificación'!B183," ")</f>
        <v xml:space="preserve"> </v>
      </c>
      <c r="D183" s="100" t="str">
        <f>IF(C183&lt;&gt;" ",'Matriz Nº4 Administración'!C183," ")</f>
        <v xml:space="preserve"> </v>
      </c>
      <c r="E183" s="98" t="str">
        <f>IF(B183&lt;&gt;"No administrar",'Matriz Nº4 Administración'!F183," ")</f>
        <v xml:space="preserve"> </v>
      </c>
      <c r="F183" s="98" t="str">
        <f>IF(B183&lt;&gt;"No administrar",'Matriz Nº4 Administración'!G183," ")</f>
        <v xml:space="preserve"> </v>
      </c>
      <c r="G183" s="120"/>
      <c r="H183" s="120"/>
      <c r="I183" s="120"/>
      <c r="J183" s="120"/>
      <c r="K183" s="121"/>
      <c r="L183" s="121"/>
      <c r="M183" s="120"/>
      <c r="N183" s="23"/>
      <c r="O183" s="23"/>
      <c r="P183" s="23"/>
      <c r="Q183" s="23"/>
      <c r="R183" s="23"/>
      <c r="S183" s="23"/>
      <c r="T183" s="23"/>
      <c r="U183" s="23"/>
      <c r="V183" s="23"/>
      <c r="W183" s="23"/>
      <c r="X183" s="23"/>
      <c r="Y183" s="23"/>
      <c r="Z183" s="23"/>
    </row>
    <row r="184" spans="1:26" ht="48" customHeight="1" x14ac:dyDescent="0.3">
      <c r="A184" s="97" t="str">
        <f>+'Matriz Nº4 Administración'!A184</f>
        <v>20. 4</v>
      </c>
      <c r="B184" s="98" t="str">
        <f>+'Matriz Nº4 Administración'!B184</f>
        <v>No administrar</v>
      </c>
      <c r="C184" s="99" t="str">
        <f>IF(B184&lt;&gt;"No administrar",'Matriz Nº1 Identificación'!B184," ")</f>
        <v xml:space="preserve"> </v>
      </c>
      <c r="D184" s="100" t="str">
        <f>IF(C184&lt;&gt;" ",'Matriz Nº4 Administración'!C184," ")</f>
        <v xml:space="preserve"> </v>
      </c>
      <c r="E184" s="98" t="str">
        <f>IF(B184&lt;&gt;"No administrar",'Matriz Nº4 Administración'!F184," ")</f>
        <v xml:space="preserve"> </v>
      </c>
      <c r="F184" s="98" t="str">
        <f>IF(B184&lt;&gt;"No administrar",'Matriz Nº4 Administración'!G184," ")</f>
        <v xml:space="preserve"> </v>
      </c>
      <c r="G184" s="120"/>
      <c r="H184" s="120"/>
      <c r="I184" s="120"/>
      <c r="J184" s="120"/>
      <c r="K184" s="121"/>
      <c r="L184" s="121"/>
      <c r="M184" s="120"/>
      <c r="N184" s="23"/>
      <c r="O184" s="23"/>
      <c r="P184" s="23"/>
      <c r="Q184" s="23"/>
      <c r="R184" s="23"/>
      <c r="S184" s="23"/>
      <c r="T184" s="23"/>
      <c r="U184" s="23"/>
      <c r="V184" s="23"/>
      <c r="W184" s="23"/>
      <c r="X184" s="23"/>
      <c r="Y184" s="23"/>
      <c r="Z184" s="23"/>
    </row>
    <row r="185" spans="1:26" ht="42.75" customHeight="1" x14ac:dyDescent="0.3">
      <c r="A185" s="97" t="str">
        <f>+'Matriz Nº4 Administración'!A185</f>
        <v>20. 5</v>
      </c>
      <c r="B185" s="98" t="str">
        <f>+'Matriz Nº4 Administración'!B185</f>
        <v>No administrar</v>
      </c>
      <c r="C185" s="99" t="str">
        <f>IF(B185&lt;&gt;"No administrar",'Matriz Nº1 Identificación'!B185," ")</f>
        <v xml:space="preserve"> </v>
      </c>
      <c r="D185" s="100" t="str">
        <f>IF(C185&lt;&gt;" ",'Matriz Nº4 Administración'!C185," ")</f>
        <v xml:space="preserve"> </v>
      </c>
      <c r="E185" s="98" t="str">
        <f>IF(B185&lt;&gt;"No administrar",'Matriz Nº4 Administración'!F185," ")</f>
        <v xml:space="preserve"> </v>
      </c>
      <c r="F185" s="98" t="str">
        <f>IF(B185&lt;&gt;"No administrar",'Matriz Nº4 Administración'!G185," ")</f>
        <v xml:space="preserve"> </v>
      </c>
      <c r="G185" s="120"/>
      <c r="H185" s="120"/>
      <c r="I185" s="120"/>
      <c r="J185" s="120"/>
      <c r="K185" s="121"/>
      <c r="L185" s="121"/>
      <c r="M185" s="120"/>
      <c r="N185" s="23"/>
      <c r="O185" s="23"/>
      <c r="P185" s="23"/>
      <c r="Q185" s="23"/>
      <c r="R185" s="23"/>
      <c r="S185" s="23"/>
      <c r="T185" s="23"/>
      <c r="U185" s="23"/>
      <c r="V185" s="23"/>
      <c r="W185" s="23"/>
      <c r="X185" s="23"/>
      <c r="Y185" s="23"/>
      <c r="Z185" s="23"/>
    </row>
    <row r="186" spans="1:26" ht="40.5" customHeight="1" x14ac:dyDescent="0.3">
      <c r="A186" s="97" t="str">
        <f>+'Matriz Nº4 Administración'!A186</f>
        <v>20. 6</v>
      </c>
      <c r="B186" s="98" t="str">
        <f>+'Matriz Nº4 Administración'!B186</f>
        <v>No administrar</v>
      </c>
      <c r="C186" s="99" t="str">
        <f>IF(B186&lt;&gt;"No administrar",'Matriz Nº1 Identificación'!B186," ")</f>
        <v xml:space="preserve"> </v>
      </c>
      <c r="D186" s="100" t="str">
        <f>IF(C186&lt;&gt;" ",'Matriz Nº4 Administración'!C186," ")</f>
        <v xml:space="preserve"> </v>
      </c>
      <c r="E186" s="98" t="str">
        <f>IF(B186&lt;&gt;"No administrar",'Matriz Nº4 Administración'!F186," ")</f>
        <v xml:space="preserve"> </v>
      </c>
      <c r="F186" s="98" t="str">
        <f>IF(B186&lt;&gt;"No administrar",'Matriz Nº4 Administración'!G186," ")</f>
        <v xml:space="preserve"> </v>
      </c>
      <c r="G186" s="120"/>
      <c r="H186" s="120"/>
      <c r="I186" s="120"/>
      <c r="J186" s="120"/>
      <c r="K186" s="121"/>
      <c r="L186" s="121"/>
      <c r="M186" s="120"/>
      <c r="N186" s="23"/>
      <c r="O186" s="23"/>
      <c r="P186" s="23"/>
      <c r="Q186" s="23"/>
      <c r="R186" s="23"/>
      <c r="S186" s="23"/>
      <c r="T186" s="23"/>
      <c r="U186" s="23"/>
      <c r="V186" s="23"/>
      <c r="W186" s="23"/>
      <c r="X186" s="23"/>
      <c r="Y186" s="23"/>
      <c r="Z186" s="23"/>
    </row>
    <row r="187" spans="1:26" ht="43.5" customHeight="1" thickBot="1" x14ac:dyDescent="0.35">
      <c r="A187" s="97" t="str">
        <f>+'Matriz Nº4 Administración'!A187</f>
        <v>20. 7</v>
      </c>
      <c r="B187" s="98" t="str">
        <f>+'Matriz Nº4 Administración'!B187</f>
        <v>No administrar</v>
      </c>
      <c r="C187" s="99" t="str">
        <f>IF(B187&lt;&gt;"No administrar",'Matriz Nº1 Identificación'!B187," ")</f>
        <v xml:space="preserve"> </v>
      </c>
      <c r="D187" s="100" t="str">
        <f>IF(C187&lt;&gt;" ",'Matriz Nº4 Administración'!C187," ")</f>
        <v xml:space="preserve"> </v>
      </c>
      <c r="E187" s="98" t="str">
        <f>IF(B187&lt;&gt;"No administrar",'Matriz Nº4 Administración'!F187," ")</f>
        <v xml:space="preserve"> </v>
      </c>
      <c r="F187" s="98" t="str">
        <f>IF(B187&lt;&gt;"No administrar",'Matriz Nº4 Administración'!G187," ")</f>
        <v xml:space="preserve"> </v>
      </c>
      <c r="G187" s="120"/>
      <c r="H187" s="120"/>
      <c r="I187" s="120"/>
      <c r="J187" s="120"/>
      <c r="K187" s="121"/>
      <c r="L187" s="121"/>
      <c r="M187" s="120"/>
      <c r="N187" s="23"/>
      <c r="O187" s="23"/>
      <c r="P187" s="23"/>
      <c r="Q187" s="23"/>
      <c r="R187" s="23"/>
      <c r="S187" s="23"/>
      <c r="T187" s="23"/>
      <c r="U187" s="23"/>
      <c r="V187" s="23"/>
      <c r="W187" s="23"/>
      <c r="X187" s="23"/>
      <c r="Y187" s="23"/>
      <c r="Z187" s="23"/>
    </row>
    <row r="188" spans="1:26" ht="16.5" customHeight="1" thickBot="1" x14ac:dyDescent="0.35">
      <c r="A188" s="431" t="str">
        <f>'Matriz Nº4 Administración'!A188</f>
        <v xml:space="preserve">Objetivo Estratégico: </v>
      </c>
      <c r="B188" s="432"/>
      <c r="C188" s="433">
        <f>'Matriz Nº4 Administración'!B188</f>
        <v>0</v>
      </c>
      <c r="D188" s="434"/>
      <c r="E188" s="434"/>
      <c r="F188" s="434"/>
      <c r="G188" s="434"/>
      <c r="H188" s="434"/>
      <c r="I188" s="434"/>
      <c r="J188" s="434"/>
      <c r="K188" s="434"/>
      <c r="L188" s="434"/>
      <c r="M188" s="434"/>
      <c r="N188" s="7"/>
      <c r="O188" s="7"/>
      <c r="P188" s="7"/>
      <c r="Q188" s="7"/>
      <c r="R188" s="7"/>
      <c r="S188" s="7"/>
      <c r="T188" s="7"/>
      <c r="U188" s="7"/>
      <c r="V188" s="7"/>
      <c r="W188" s="7"/>
      <c r="X188" s="7"/>
      <c r="Y188" s="7"/>
      <c r="Z188" s="7"/>
    </row>
    <row r="189" spans="1:26" ht="27" customHeight="1" thickBot="1" x14ac:dyDescent="0.35">
      <c r="A189" s="427" t="str">
        <f>'Matriz Nº4 Administración'!A189</f>
        <v>Objetivo táctico</v>
      </c>
      <c r="B189" s="394"/>
      <c r="C189" s="428" t="str">
        <f>'Matriz Nº4 Administración'!B189</f>
        <v>21. Compra  combustible, para flotilla vehicualr, monta cargas y planta eléctrica</v>
      </c>
      <c r="D189" s="429"/>
      <c r="E189" s="429"/>
      <c r="F189" s="429"/>
      <c r="G189" s="429"/>
      <c r="H189" s="429"/>
      <c r="I189" s="429"/>
      <c r="J189" s="429"/>
      <c r="K189" s="429"/>
      <c r="L189" s="429"/>
      <c r="M189" s="430"/>
      <c r="N189" s="7"/>
      <c r="O189" s="7"/>
      <c r="P189" s="7"/>
      <c r="Q189" s="7"/>
      <c r="R189" s="7"/>
      <c r="S189" s="7"/>
      <c r="T189" s="7"/>
      <c r="U189" s="7"/>
      <c r="V189" s="7"/>
      <c r="W189" s="7"/>
      <c r="X189" s="7"/>
      <c r="Y189" s="7"/>
      <c r="Z189" s="7"/>
    </row>
    <row r="190" spans="1:26" ht="47.25" customHeight="1" x14ac:dyDescent="0.3">
      <c r="A190" s="97" t="str">
        <f>+'Matriz Nº4 Administración'!A190</f>
        <v>21. 1</v>
      </c>
      <c r="B190" s="98" t="str">
        <f>+'Matriz Nº4 Administración'!B190</f>
        <v>No administrar</v>
      </c>
      <c r="C190" s="99" t="str">
        <f>IF(B190&lt;&gt;"No administrar",'Matriz Nº1 Identificación'!B190," ")</f>
        <v xml:space="preserve"> </v>
      </c>
      <c r="D190" s="100" t="str">
        <f>IF(C190&lt;&gt;" ",'Matriz Nº4 Administración'!C190," ")</f>
        <v xml:space="preserve"> </v>
      </c>
      <c r="E190" s="98" t="str">
        <f>IF(B190&lt;&gt;"No administrar",'Matriz Nº4 Administración'!F190," ")</f>
        <v xml:space="preserve"> </v>
      </c>
      <c r="F190" s="98" t="str">
        <f>IF(B190&lt;&gt;"No administrar",'Matriz Nº4 Administración'!G190," ")</f>
        <v xml:space="preserve"> </v>
      </c>
      <c r="G190" s="120"/>
      <c r="H190" s="120"/>
      <c r="I190" s="120"/>
      <c r="J190" s="120"/>
      <c r="K190" s="121"/>
      <c r="L190" s="121"/>
      <c r="M190" s="120"/>
      <c r="N190" s="23"/>
      <c r="O190" s="23"/>
      <c r="P190" s="23"/>
      <c r="Q190" s="23"/>
      <c r="R190" s="23"/>
      <c r="S190" s="23"/>
      <c r="T190" s="23"/>
      <c r="U190" s="23"/>
      <c r="V190" s="23"/>
      <c r="W190" s="23"/>
      <c r="X190" s="23"/>
      <c r="Y190" s="23"/>
      <c r="Z190" s="23"/>
    </row>
    <row r="191" spans="1:26" ht="43.5" customHeight="1" x14ac:dyDescent="0.3">
      <c r="A191" s="97" t="str">
        <f>+'Matriz Nº4 Administración'!A191</f>
        <v>21. 2</v>
      </c>
      <c r="B191" s="98" t="str">
        <f>+'Matriz Nº4 Administración'!B191</f>
        <v>No administrar</v>
      </c>
      <c r="C191" s="99" t="str">
        <f>IF(B191&lt;&gt;"No administrar",'Matriz Nº1 Identificación'!B191," ")</f>
        <v xml:space="preserve"> </v>
      </c>
      <c r="D191" s="100" t="str">
        <f>IF(C191&lt;&gt;" ",'Matriz Nº4 Administración'!C191," ")</f>
        <v xml:space="preserve"> </v>
      </c>
      <c r="E191" s="98" t="str">
        <f>IF(B191&lt;&gt;"No administrar",'Matriz Nº4 Administración'!F191," ")</f>
        <v xml:space="preserve"> </v>
      </c>
      <c r="F191" s="98" t="str">
        <f>IF(B191&lt;&gt;"No administrar",'Matriz Nº4 Administración'!G191," ")</f>
        <v xml:space="preserve"> </v>
      </c>
      <c r="G191" s="120"/>
      <c r="H191" s="120"/>
      <c r="I191" s="120"/>
      <c r="J191" s="120"/>
      <c r="K191" s="121"/>
      <c r="L191" s="121"/>
      <c r="M191" s="120"/>
      <c r="N191" s="23"/>
      <c r="O191" s="23"/>
      <c r="P191" s="23"/>
      <c r="Q191" s="23"/>
      <c r="R191" s="23"/>
      <c r="S191" s="23"/>
      <c r="T191" s="23"/>
      <c r="U191" s="23"/>
      <c r="V191" s="23"/>
      <c r="W191" s="23"/>
      <c r="X191" s="23"/>
      <c r="Y191" s="23"/>
      <c r="Z191" s="23"/>
    </row>
    <row r="192" spans="1:26" ht="40.5" customHeight="1" x14ac:dyDescent="0.3">
      <c r="A192" s="97" t="str">
        <f>+'Matriz Nº4 Administración'!A192</f>
        <v>21. 3</v>
      </c>
      <c r="B192" s="98" t="str">
        <f>+'Matriz Nº4 Administración'!B192</f>
        <v>No administrar</v>
      </c>
      <c r="C192" s="99" t="str">
        <f>IF(B192&lt;&gt;"No administrar",'Matriz Nº1 Identificación'!B192," ")</f>
        <v xml:space="preserve"> </v>
      </c>
      <c r="D192" s="100" t="str">
        <f>IF(C192&lt;&gt;" ",'Matriz Nº4 Administración'!C192," ")</f>
        <v xml:space="preserve"> </v>
      </c>
      <c r="E192" s="98" t="str">
        <f>IF(B192&lt;&gt;"No administrar",'Matriz Nº4 Administración'!F192," ")</f>
        <v xml:space="preserve"> </v>
      </c>
      <c r="F192" s="98" t="str">
        <f>IF(B192&lt;&gt;"No administrar",'Matriz Nº4 Administración'!G192," ")</f>
        <v xml:space="preserve"> </v>
      </c>
      <c r="G192" s="120"/>
      <c r="H192" s="120"/>
      <c r="I192" s="120"/>
      <c r="J192" s="120"/>
      <c r="K192" s="121"/>
      <c r="L192" s="121"/>
      <c r="M192" s="120"/>
      <c r="N192" s="23"/>
      <c r="O192" s="23"/>
      <c r="P192" s="23"/>
      <c r="Q192" s="23"/>
      <c r="R192" s="23"/>
      <c r="S192" s="23"/>
      <c r="T192" s="23"/>
      <c r="U192" s="23"/>
      <c r="V192" s="23"/>
      <c r="W192" s="23"/>
      <c r="X192" s="23"/>
      <c r="Y192" s="23"/>
      <c r="Z192" s="23"/>
    </row>
    <row r="193" spans="1:26" ht="48" customHeight="1" x14ac:dyDescent="0.3">
      <c r="A193" s="97" t="str">
        <f>+'Matriz Nº4 Administración'!A193</f>
        <v>21. 4</v>
      </c>
      <c r="B193" s="98" t="str">
        <f>+'Matriz Nº4 Administración'!B193</f>
        <v>No administrar</v>
      </c>
      <c r="C193" s="99" t="str">
        <f>IF(B193&lt;&gt;"No administrar",'Matriz Nº1 Identificación'!B193," ")</f>
        <v xml:space="preserve"> </v>
      </c>
      <c r="D193" s="100" t="str">
        <f>IF(C193&lt;&gt;" ",'Matriz Nº4 Administración'!C193," ")</f>
        <v xml:space="preserve"> </v>
      </c>
      <c r="E193" s="98" t="str">
        <f>IF(B193&lt;&gt;"No administrar",'Matriz Nº4 Administración'!F193," ")</f>
        <v xml:space="preserve"> </v>
      </c>
      <c r="F193" s="98" t="str">
        <f>IF(B193&lt;&gt;"No administrar",'Matriz Nº4 Administración'!G193," ")</f>
        <v xml:space="preserve"> </v>
      </c>
      <c r="G193" s="120"/>
      <c r="H193" s="120"/>
      <c r="I193" s="120"/>
      <c r="J193" s="120"/>
      <c r="K193" s="121"/>
      <c r="L193" s="121"/>
      <c r="M193" s="120"/>
      <c r="N193" s="23"/>
      <c r="O193" s="23"/>
      <c r="P193" s="23"/>
      <c r="Q193" s="23"/>
      <c r="R193" s="23"/>
      <c r="S193" s="23"/>
      <c r="T193" s="23"/>
      <c r="U193" s="23"/>
      <c r="V193" s="23"/>
      <c r="W193" s="23"/>
      <c r="X193" s="23"/>
      <c r="Y193" s="23"/>
      <c r="Z193" s="23"/>
    </row>
    <row r="194" spans="1:26" ht="42.75" customHeight="1" x14ac:dyDescent="0.3">
      <c r="A194" s="97" t="str">
        <f>+'Matriz Nº4 Administración'!A194</f>
        <v>21. 5</v>
      </c>
      <c r="B194" s="98" t="str">
        <f>+'Matriz Nº4 Administración'!B194</f>
        <v>No administrar</v>
      </c>
      <c r="C194" s="99" t="str">
        <f>IF(B194&lt;&gt;"No administrar",'Matriz Nº1 Identificación'!B194," ")</f>
        <v xml:space="preserve"> </v>
      </c>
      <c r="D194" s="100" t="str">
        <f>IF(C194&lt;&gt;" ",'Matriz Nº4 Administración'!C194," ")</f>
        <v xml:space="preserve"> </v>
      </c>
      <c r="E194" s="98" t="str">
        <f>IF(B194&lt;&gt;"No administrar",'Matriz Nº4 Administración'!F194," ")</f>
        <v xml:space="preserve"> </v>
      </c>
      <c r="F194" s="98" t="str">
        <f>IF(B194&lt;&gt;"No administrar",'Matriz Nº4 Administración'!G194," ")</f>
        <v xml:space="preserve"> </v>
      </c>
      <c r="G194" s="120"/>
      <c r="H194" s="120"/>
      <c r="I194" s="120"/>
      <c r="J194" s="120"/>
      <c r="K194" s="121"/>
      <c r="L194" s="121"/>
      <c r="M194" s="120"/>
      <c r="N194" s="23"/>
      <c r="O194" s="23"/>
      <c r="P194" s="23"/>
      <c r="Q194" s="23"/>
      <c r="R194" s="23"/>
      <c r="S194" s="23"/>
      <c r="T194" s="23"/>
      <c r="U194" s="23"/>
      <c r="V194" s="23"/>
      <c r="W194" s="23"/>
      <c r="X194" s="23"/>
      <c r="Y194" s="23"/>
      <c r="Z194" s="23"/>
    </row>
    <row r="195" spans="1:26" ht="40.5" customHeight="1" x14ac:dyDescent="0.3">
      <c r="A195" s="97" t="str">
        <f>+'Matriz Nº4 Administración'!A195</f>
        <v>21. 6</v>
      </c>
      <c r="B195" s="98" t="str">
        <f>+'Matriz Nº4 Administración'!B195</f>
        <v>No administrar</v>
      </c>
      <c r="C195" s="99" t="str">
        <f>IF(B195&lt;&gt;"No administrar",'Matriz Nº1 Identificación'!B195," ")</f>
        <v xml:space="preserve"> </v>
      </c>
      <c r="D195" s="100" t="str">
        <f>IF(C195&lt;&gt;" ",'Matriz Nº4 Administración'!C195," ")</f>
        <v xml:space="preserve"> </v>
      </c>
      <c r="E195" s="98" t="str">
        <f>IF(B195&lt;&gt;"No administrar",'Matriz Nº4 Administración'!F195," ")</f>
        <v xml:space="preserve"> </v>
      </c>
      <c r="F195" s="98" t="str">
        <f>IF(B195&lt;&gt;"No administrar",'Matriz Nº4 Administración'!G195," ")</f>
        <v xml:space="preserve"> </v>
      </c>
      <c r="G195" s="120"/>
      <c r="H195" s="120"/>
      <c r="I195" s="120"/>
      <c r="J195" s="120"/>
      <c r="K195" s="121"/>
      <c r="L195" s="121"/>
      <c r="M195" s="120"/>
      <c r="N195" s="23"/>
      <c r="O195" s="23"/>
      <c r="P195" s="23"/>
      <c r="Q195" s="23"/>
      <c r="R195" s="23"/>
      <c r="S195" s="23"/>
      <c r="T195" s="23"/>
      <c r="U195" s="23"/>
      <c r="V195" s="23"/>
      <c r="W195" s="23"/>
      <c r="X195" s="23"/>
      <c r="Y195" s="23"/>
      <c r="Z195" s="23"/>
    </row>
    <row r="196" spans="1:26" ht="43.5" customHeight="1" thickBot="1" x14ac:dyDescent="0.35">
      <c r="A196" s="97" t="str">
        <f>+'Matriz Nº4 Administración'!A196</f>
        <v>21. 7</v>
      </c>
      <c r="B196" s="98" t="str">
        <f>+'Matriz Nº4 Administración'!B196</f>
        <v>No administrar</v>
      </c>
      <c r="C196" s="99" t="str">
        <f>IF(B196&lt;&gt;"No administrar",'Matriz Nº1 Identificación'!B196," ")</f>
        <v xml:space="preserve"> </v>
      </c>
      <c r="D196" s="100" t="str">
        <f>IF(C196&lt;&gt;" ",'Matriz Nº4 Administración'!C196," ")</f>
        <v xml:space="preserve"> </v>
      </c>
      <c r="E196" s="98" t="str">
        <f>IF(B196&lt;&gt;"No administrar",'Matriz Nº4 Administración'!F196," ")</f>
        <v xml:space="preserve"> </v>
      </c>
      <c r="F196" s="98" t="str">
        <f>IF(B196&lt;&gt;"No administrar",'Matriz Nº4 Administración'!G196," ")</f>
        <v xml:space="preserve"> </v>
      </c>
      <c r="G196" s="120"/>
      <c r="H196" s="120"/>
      <c r="I196" s="120"/>
      <c r="J196" s="120"/>
      <c r="K196" s="121"/>
      <c r="L196" s="121"/>
      <c r="M196" s="120"/>
      <c r="N196" s="23"/>
      <c r="O196" s="23"/>
      <c r="P196" s="23"/>
      <c r="Q196" s="23"/>
      <c r="R196" s="23"/>
      <c r="S196" s="23"/>
      <c r="T196" s="23"/>
      <c r="U196" s="23"/>
      <c r="V196" s="23"/>
      <c r="W196" s="23"/>
      <c r="X196" s="23"/>
      <c r="Y196" s="23"/>
      <c r="Z196" s="23"/>
    </row>
    <row r="197" spans="1:26" ht="16.5" customHeight="1" thickBot="1" x14ac:dyDescent="0.35">
      <c r="A197" s="431" t="str">
        <f>'Matriz Nº4 Administración'!A197</f>
        <v xml:space="preserve">Objetivo Estratégico: </v>
      </c>
      <c r="B197" s="432"/>
      <c r="C197" s="433">
        <f>'Matriz Nº4 Administración'!B197</f>
        <v>0</v>
      </c>
      <c r="D197" s="434"/>
      <c r="E197" s="434"/>
      <c r="F197" s="434"/>
      <c r="G197" s="434"/>
      <c r="H197" s="434"/>
      <c r="I197" s="434"/>
      <c r="J197" s="434"/>
      <c r="K197" s="434"/>
      <c r="L197" s="434"/>
      <c r="M197" s="434"/>
      <c r="N197" s="7"/>
      <c r="O197" s="7"/>
      <c r="P197" s="7"/>
      <c r="Q197" s="7"/>
      <c r="R197" s="7"/>
      <c r="S197" s="7"/>
      <c r="T197" s="7"/>
      <c r="U197" s="7"/>
      <c r="V197" s="7"/>
      <c r="W197" s="7"/>
      <c r="X197" s="7"/>
      <c r="Y197" s="7"/>
      <c r="Z197" s="7"/>
    </row>
    <row r="198" spans="1:26" ht="27" customHeight="1" thickBot="1" x14ac:dyDescent="0.35">
      <c r="A198" s="427" t="str">
        <f>'Matriz Nº4 Administración'!A198</f>
        <v>Objetivo táctico</v>
      </c>
      <c r="B198" s="394"/>
      <c r="C198" s="428" t="str">
        <f>'Matriz Nº4 Administración'!B198</f>
        <v>22. Dar continuidad al negocio y operaciones de la Imprenta Nacional mediante las compras institucionales</v>
      </c>
      <c r="D198" s="429"/>
      <c r="E198" s="429"/>
      <c r="F198" s="429"/>
      <c r="G198" s="429"/>
      <c r="H198" s="429"/>
      <c r="I198" s="429"/>
      <c r="J198" s="429"/>
      <c r="K198" s="429"/>
      <c r="L198" s="429"/>
      <c r="M198" s="430"/>
      <c r="N198" s="7"/>
      <c r="O198" s="7"/>
      <c r="P198" s="7"/>
      <c r="Q198" s="7"/>
      <c r="R198" s="7"/>
      <c r="S198" s="7"/>
      <c r="T198" s="7"/>
      <c r="U198" s="7"/>
      <c r="V198" s="7"/>
      <c r="W198" s="7"/>
      <c r="X198" s="7"/>
      <c r="Y198" s="7"/>
      <c r="Z198" s="7"/>
    </row>
    <row r="199" spans="1:26" ht="47.25" customHeight="1" x14ac:dyDescent="0.3">
      <c r="A199" s="97" t="str">
        <f>+'Matriz Nº4 Administración'!A199</f>
        <v>22. 1</v>
      </c>
      <c r="B199" s="98" t="str">
        <f>+'Matriz Nº4 Administración'!B199</f>
        <v>No administrar</v>
      </c>
      <c r="C199" s="99" t="str">
        <f>IF(B199&lt;&gt;"No administrar",'Matriz Nº1 Identificación'!B199," ")</f>
        <v xml:space="preserve"> </v>
      </c>
      <c r="D199" s="100" t="str">
        <f>IF(C199&lt;&gt;" ",'Matriz Nº4 Administración'!C199," ")</f>
        <v xml:space="preserve"> </v>
      </c>
      <c r="E199" s="98" t="str">
        <f>IF(B199&lt;&gt;"No administrar",'Matriz Nº4 Administración'!F199," ")</f>
        <v xml:space="preserve"> </v>
      </c>
      <c r="F199" s="98" t="str">
        <f>IF(B199&lt;&gt;"No administrar",'Matriz Nº4 Administración'!G199," ")</f>
        <v xml:space="preserve"> </v>
      </c>
      <c r="G199" s="120"/>
      <c r="H199" s="120"/>
      <c r="I199" s="120"/>
      <c r="J199" s="120"/>
      <c r="K199" s="121"/>
      <c r="L199" s="121"/>
      <c r="M199" s="120"/>
      <c r="N199" s="23"/>
      <c r="O199" s="23"/>
      <c r="P199" s="23"/>
      <c r="Q199" s="23"/>
      <c r="R199" s="23"/>
      <c r="S199" s="23"/>
      <c r="T199" s="23"/>
      <c r="U199" s="23"/>
      <c r="V199" s="23"/>
      <c r="W199" s="23"/>
      <c r="X199" s="23"/>
      <c r="Y199" s="23"/>
      <c r="Z199" s="23"/>
    </row>
    <row r="200" spans="1:26" ht="43.5" customHeight="1" x14ac:dyDescent="0.3">
      <c r="A200" s="97" t="str">
        <f>+'Matriz Nº4 Administración'!A200</f>
        <v>22. 2</v>
      </c>
      <c r="B200" s="98" t="str">
        <f>+'Matriz Nº4 Administración'!B200</f>
        <v>No administrar</v>
      </c>
      <c r="C200" s="99" t="str">
        <f>IF(B200&lt;&gt;"No administrar",'Matriz Nº1 Identificación'!B200," ")</f>
        <v xml:space="preserve"> </v>
      </c>
      <c r="D200" s="100" t="str">
        <f>IF(C200&lt;&gt;" ",'Matriz Nº4 Administración'!C200," ")</f>
        <v xml:space="preserve"> </v>
      </c>
      <c r="E200" s="98" t="str">
        <f>IF(B200&lt;&gt;"No administrar",'Matriz Nº4 Administración'!F200," ")</f>
        <v xml:space="preserve"> </v>
      </c>
      <c r="F200" s="98" t="str">
        <f>IF(B200&lt;&gt;"No administrar",'Matriz Nº4 Administración'!G200," ")</f>
        <v xml:space="preserve"> </v>
      </c>
      <c r="G200" s="120"/>
      <c r="H200" s="120"/>
      <c r="I200" s="120"/>
      <c r="J200" s="120"/>
      <c r="K200" s="121"/>
      <c r="L200" s="121"/>
      <c r="M200" s="120"/>
      <c r="N200" s="23"/>
      <c r="O200" s="23"/>
      <c r="P200" s="23"/>
      <c r="Q200" s="23"/>
      <c r="R200" s="23"/>
      <c r="S200" s="23"/>
      <c r="T200" s="23"/>
      <c r="U200" s="23"/>
      <c r="V200" s="23"/>
      <c r="W200" s="23"/>
      <c r="X200" s="23"/>
      <c r="Y200" s="23"/>
      <c r="Z200" s="23"/>
    </row>
    <row r="201" spans="1:26" ht="40.5" customHeight="1" x14ac:dyDescent="0.3">
      <c r="A201" s="97" t="str">
        <f>+'Matriz Nº4 Administración'!A201</f>
        <v>22. 3</v>
      </c>
      <c r="B201" s="98" t="str">
        <f>+'Matriz Nº4 Administración'!B201</f>
        <v>No administrar</v>
      </c>
      <c r="C201" s="99" t="str">
        <f>IF(B201&lt;&gt;"No administrar",'Matriz Nº1 Identificación'!B201," ")</f>
        <v xml:space="preserve"> </v>
      </c>
      <c r="D201" s="100" t="str">
        <f>IF(C201&lt;&gt;" ",'Matriz Nº4 Administración'!C201," ")</f>
        <v xml:space="preserve"> </v>
      </c>
      <c r="E201" s="98" t="str">
        <f>IF(B201&lt;&gt;"No administrar",'Matriz Nº4 Administración'!F201," ")</f>
        <v xml:space="preserve"> </v>
      </c>
      <c r="F201" s="98" t="str">
        <f>IF(B201&lt;&gt;"No administrar",'Matriz Nº4 Administración'!G201," ")</f>
        <v xml:space="preserve"> </v>
      </c>
      <c r="G201" s="120"/>
      <c r="H201" s="120"/>
      <c r="I201" s="120"/>
      <c r="J201" s="120"/>
      <c r="K201" s="121"/>
      <c r="L201" s="121"/>
      <c r="M201" s="120"/>
      <c r="N201" s="23"/>
      <c r="O201" s="23"/>
      <c r="P201" s="23"/>
      <c r="Q201" s="23"/>
      <c r="R201" s="23"/>
      <c r="S201" s="23"/>
      <c r="T201" s="23"/>
      <c r="U201" s="23"/>
      <c r="V201" s="23"/>
      <c r="W201" s="23"/>
      <c r="X201" s="23"/>
      <c r="Y201" s="23"/>
      <c r="Z201" s="23"/>
    </row>
    <row r="202" spans="1:26" ht="48" customHeight="1" x14ac:dyDescent="0.3">
      <c r="A202" s="97" t="str">
        <f>+'Matriz Nº4 Administración'!A202</f>
        <v>22. 4</v>
      </c>
      <c r="B202" s="98" t="str">
        <f>+'Matriz Nº4 Administración'!B202</f>
        <v>No administrar</v>
      </c>
      <c r="C202" s="99" t="str">
        <f>IF(B202&lt;&gt;"No administrar",'Matriz Nº1 Identificación'!B202," ")</f>
        <v xml:space="preserve"> </v>
      </c>
      <c r="D202" s="100" t="str">
        <f>IF(C202&lt;&gt;" ",'Matriz Nº4 Administración'!C202," ")</f>
        <v xml:space="preserve"> </v>
      </c>
      <c r="E202" s="98" t="str">
        <f>IF(B202&lt;&gt;"No administrar",'Matriz Nº4 Administración'!F202," ")</f>
        <v xml:space="preserve"> </v>
      </c>
      <c r="F202" s="98" t="str">
        <f>IF(B202&lt;&gt;"No administrar",'Matriz Nº4 Administración'!G202," ")</f>
        <v xml:space="preserve"> </v>
      </c>
      <c r="G202" s="120"/>
      <c r="H202" s="120"/>
      <c r="I202" s="120"/>
      <c r="J202" s="120"/>
      <c r="K202" s="121"/>
      <c r="L202" s="121"/>
      <c r="M202" s="120"/>
      <c r="N202" s="23"/>
      <c r="O202" s="23"/>
      <c r="P202" s="23"/>
      <c r="Q202" s="23"/>
      <c r="R202" s="23"/>
      <c r="S202" s="23"/>
      <c r="T202" s="23"/>
      <c r="U202" s="23"/>
      <c r="V202" s="23"/>
      <c r="W202" s="23"/>
      <c r="X202" s="23"/>
      <c r="Y202" s="23"/>
      <c r="Z202" s="23"/>
    </row>
    <row r="203" spans="1:26" ht="42.75" customHeight="1" x14ac:dyDescent="0.3">
      <c r="A203" s="97" t="str">
        <f>+'Matriz Nº4 Administración'!A203</f>
        <v>22. 5</v>
      </c>
      <c r="B203" s="98" t="str">
        <f>+'Matriz Nº4 Administración'!B203</f>
        <v>No administrar</v>
      </c>
      <c r="C203" s="99" t="str">
        <f>IF(B203&lt;&gt;"No administrar",'Matriz Nº1 Identificación'!B203," ")</f>
        <v xml:space="preserve"> </v>
      </c>
      <c r="D203" s="100" t="str">
        <f>IF(C203&lt;&gt;" ",'Matriz Nº4 Administración'!C203," ")</f>
        <v xml:space="preserve"> </v>
      </c>
      <c r="E203" s="98" t="str">
        <f>IF(B203&lt;&gt;"No administrar",'Matriz Nº4 Administración'!F203," ")</f>
        <v xml:space="preserve"> </v>
      </c>
      <c r="F203" s="98" t="str">
        <f>IF(B203&lt;&gt;"No administrar",'Matriz Nº4 Administración'!G203," ")</f>
        <v xml:space="preserve"> </v>
      </c>
      <c r="G203" s="120"/>
      <c r="H203" s="120"/>
      <c r="I203" s="120"/>
      <c r="J203" s="120"/>
      <c r="K203" s="121"/>
      <c r="L203" s="121"/>
      <c r="M203" s="120"/>
      <c r="N203" s="23"/>
      <c r="O203" s="23"/>
      <c r="P203" s="23"/>
      <c r="Q203" s="23"/>
      <c r="R203" s="23"/>
      <c r="S203" s="23"/>
      <c r="T203" s="23"/>
      <c r="U203" s="23"/>
      <c r="V203" s="23"/>
      <c r="W203" s="23"/>
      <c r="X203" s="23"/>
      <c r="Y203" s="23"/>
      <c r="Z203" s="23"/>
    </row>
    <row r="204" spans="1:26" ht="40.5" customHeight="1" x14ac:dyDescent="0.3">
      <c r="A204" s="97" t="str">
        <f>+'Matriz Nº4 Administración'!A204</f>
        <v>22. 6</v>
      </c>
      <c r="B204" s="98" t="str">
        <f>+'Matriz Nº4 Administración'!B204</f>
        <v>No administrar</v>
      </c>
      <c r="C204" s="99" t="str">
        <f>IF(B204&lt;&gt;"No administrar",'Matriz Nº1 Identificación'!B204," ")</f>
        <v xml:space="preserve"> </v>
      </c>
      <c r="D204" s="100" t="str">
        <f>IF(C204&lt;&gt;" ",'Matriz Nº4 Administración'!C204," ")</f>
        <v xml:space="preserve"> </v>
      </c>
      <c r="E204" s="98" t="str">
        <f>IF(B204&lt;&gt;"No administrar",'Matriz Nº4 Administración'!F204," ")</f>
        <v xml:space="preserve"> </v>
      </c>
      <c r="F204" s="98" t="str">
        <f>IF(B204&lt;&gt;"No administrar",'Matriz Nº4 Administración'!G204," ")</f>
        <v xml:space="preserve"> </v>
      </c>
      <c r="G204" s="120"/>
      <c r="H204" s="120"/>
      <c r="I204" s="120"/>
      <c r="J204" s="120"/>
      <c r="K204" s="121"/>
      <c r="L204" s="121"/>
      <c r="M204" s="120"/>
      <c r="N204" s="23"/>
      <c r="O204" s="23"/>
      <c r="P204" s="23"/>
      <c r="Q204" s="23"/>
      <c r="R204" s="23"/>
      <c r="S204" s="23"/>
      <c r="T204" s="23"/>
      <c r="U204" s="23"/>
      <c r="V204" s="23"/>
      <c r="W204" s="23"/>
      <c r="X204" s="23"/>
      <c r="Y204" s="23"/>
      <c r="Z204" s="23"/>
    </row>
    <row r="205" spans="1:26" ht="43.5" customHeight="1" thickBot="1" x14ac:dyDescent="0.35">
      <c r="A205" s="97" t="str">
        <f>+'Matriz Nº4 Administración'!A205</f>
        <v>22. 7</v>
      </c>
      <c r="B205" s="98" t="str">
        <f>+'Matriz Nº4 Administración'!B205</f>
        <v>No administrar</v>
      </c>
      <c r="C205" s="99" t="str">
        <f>IF(B205&lt;&gt;"No administrar",'Matriz Nº1 Identificación'!B205," ")</f>
        <v xml:space="preserve"> </v>
      </c>
      <c r="D205" s="100" t="str">
        <f>IF(C205&lt;&gt;" ",'Matriz Nº4 Administración'!C205," ")</f>
        <v xml:space="preserve"> </v>
      </c>
      <c r="E205" s="98" t="str">
        <f>IF(B205&lt;&gt;"No administrar",'Matriz Nº4 Administración'!F205," ")</f>
        <v xml:space="preserve"> </v>
      </c>
      <c r="F205" s="98" t="str">
        <f>IF(B205&lt;&gt;"No administrar",'Matriz Nº4 Administración'!G205," ")</f>
        <v xml:space="preserve"> </v>
      </c>
      <c r="G205" s="120"/>
      <c r="H205" s="120"/>
      <c r="I205" s="120"/>
      <c r="J205" s="120"/>
      <c r="K205" s="121"/>
      <c r="L205" s="121"/>
      <c r="M205" s="120"/>
      <c r="N205" s="23"/>
      <c r="O205" s="23"/>
      <c r="P205" s="23"/>
      <c r="Q205" s="23"/>
      <c r="R205" s="23"/>
      <c r="S205" s="23"/>
      <c r="T205" s="23"/>
      <c r="U205" s="23"/>
      <c r="V205" s="23"/>
      <c r="W205" s="23"/>
      <c r="X205" s="23"/>
      <c r="Y205" s="23"/>
      <c r="Z205" s="23"/>
    </row>
    <row r="206" spans="1:26" ht="16.5" customHeight="1" thickBot="1" x14ac:dyDescent="0.35">
      <c r="A206" s="431" t="str">
        <f>'Matriz Nº4 Administración'!A206</f>
        <v xml:space="preserve">Objetivo Estratégico: </v>
      </c>
      <c r="B206" s="432"/>
      <c r="C206" s="433">
        <f>'Matriz Nº4 Administración'!B206</f>
        <v>0</v>
      </c>
      <c r="D206" s="434"/>
      <c r="E206" s="434"/>
      <c r="F206" s="434"/>
      <c r="G206" s="434"/>
      <c r="H206" s="434"/>
      <c r="I206" s="434"/>
      <c r="J206" s="434"/>
      <c r="K206" s="434"/>
      <c r="L206" s="434"/>
      <c r="M206" s="434"/>
      <c r="N206" s="7"/>
      <c r="O206" s="7"/>
      <c r="P206" s="7"/>
      <c r="Q206" s="7"/>
      <c r="R206" s="7"/>
      <c r="S206" s="7"/>
      <c r="T206" s="7"/>
      <c r="U206" s="7"/>
      <c r="V206" s="7"/>
      <c r="W206" s="7"/>
      <c r="X206" s="7"/>
      <c r="Y206" s="7"/>
      <c r="Z206" s="7"/>
    </row>
    <row r="207" spans="1:26" ht="27" customHeight="1" thickBot="1" x14ac:dyDescent="0.35">
      <c r="A207" s="427" t="str">
        <f>'Matriz Nº4 Administración'!A207</f>
        <v>Objetivo táctico</v>
      </c>
      <c r="B207" s="394"/>
      <c r="C207" s="428" t="str">
        <f>'Matriz Nº4 Administración'!B207</f>
        <v>23. Proporcionar el mantenimiento preventivo y correctivo mediante contratación de servicios especializados</v>
      </c>
      <c r="D207" s="429"/>
      <c r="E207" s="429"/>
      <c r="F207" s="429"/>
      <c r="G207" s="429"/>
      <c r="H207" s="429"/>
      <c r="I207" s="429"/>
      <c r="J207" s="429"/>
      <c r="K207" s="429"/>
      <c r="L207" s="429"/>
      <c r="M207" s="430"/>
      <c r="N207" s="7"/>
      <c r="O207" s="7"/>
      <c r="P207" s="7"/>
      <c r="Q207" s="7"/>
      <c r="R207" s="7"/>
      <c r="S207" s="7"/>
      <c r="T207" s="7"/>
      <c r="U207" s="7"/>
      <c r="V207" s="7"/>
      <c r="W207" s="7"/>
      <c r="X207" s="7"/>
      <c r="Y207" s="7"/>
      <c r="Z207" s="7"/>
    </row>
    <row r="208" spans="1:26" ht="47.25" customHeight="1" x14ac:dyDescent="0.3">
      <c r="A208" s="97" t="str">
        <f>+'Matriz Nº4 Administración'!A208</f>
        <v>23. 1</v>
      </c>
      <c r="B208" s="98" t="str">
        <f>+'Matriz Nº4 Administración'!B208</f>
        <v>No administrar</v>
      </c>
      <c r="C208" s="99" t="str">
        <f>IF(B208&lt;&gt;"No administrar",'Matriz Nº1 Identificación'!B208," ")</f>
        <v xml:space="preserve"> </v>
      </c>
      <c r="D208" s="100" t="str">
        <f>IF(C208&lt;&gt;" ",'Matriz Nº4 Administración'!C208," ")</f>
        <v xml:space="preserve"> </v>
      </c>
      <c r="E208" s="98" t="str">
        <f>IF(B208&lt;&gt;"No administrar",'Matriz Nº4 Administración'!F208," ")</f>
        <v xml:space="preserve"> </v>
      </c>
      <c r="F208" s="98" t="str">
        <f>IF(B208&lt;&gt;"No administrar",'Matriz Nº4 Administración'!G208," ")</f>
        <v xml:space="preserve"> </v>
      </c>
      <c r="G208" s="120"/>
      <c r="H208" s="120"/>
      <c r="I208" s="120"/>
      <c r="J208" s="120"/>
      <c r="K208" s="121"/>
      <c r="L208" s="121"/>
      <c r="M208" s="120"/>
      <c r="N208" s="23"/>
      <c r="O208" s="23"/>
      <c r="P208" s="23"/>
      <c r="Q208" s="23"/>
      <c r="R208" s="23"/>
      <c r="S208" s="23"/>
      <c r="T208" s="23"/>
      <c r="U208" s="23"/>
      <c r="V208" s="23"/>
      <c r="W208" s="23"/>
      <c r="X208" s="23"/>
      <c r="Y208" s="23"/>
      <c r="Z208" s="23"/>
    </row>
    <row r="209" spans="1:26" ht="43.5" customHeight="1" x14ac:dyDescent="0.3">
      <c r="A209" s="97" t="str">
        <f>+'Matriz Nº4 Administración'!A209</f>
        <v>23. 2</v>
      </c>
      <c r="B209" s="98" t="str">
        <f>+'Matriz Nº4 Administración'!B209</f>
        <v>No administrar</v>
      </c>
      <c r="C209" s="99" t="str">
        <f>IF(B209&lt;&gt;"No administrar",'Matriz Nº1 Identificación'!B209," ")</f>
        <v xml:space="preserve"> </v>
      </c>
      <c r="D209" s="100" t="str">
        <f>IF(C209&lt;&gt;" ",'Matriz Nº4 Administración'!C209," ")</f>
        <v xml:space="preserve"> </v>
      </c>
      <c r="E209" s="98" t="str">
        <f>IF(B209&lt;&gt;"No administrar",'Matriz Nº4 Administración'!F209," ")</f>
        <v xml:space="preserve"> </v>
      </c>
      <c r="F209" s="98" t="str">
        <f>IF(B209&lt;&gt;"No administrar",'Matriz Nº4 Administración'!G209," ")</f>
        <v xml:space="preserve"> </v>
      </c>
      <c r="G209" s="120"/>
      <c r="H209" s="120"/>
      <c r="I209" s="120"/>
      <c r="J209" s="120"/>
      <c r="K209" s="121"/>
      <c r="L209" s="121"/>
      <c r="M209" s="120"/>
      <c r="N209" s="23"/>
      <c r="O209" s="23"/>
      <c r="P209" s="23"/>
      <c r="Q209" s="23"/>
      <c r="R209" s="23"/>
      <c r="S209" s="23"/>
      <c r="T209" s="23"/>
      <c r="U209" s="23"/>
      <c r="V209" s="23"/>
      <c r="W209" s="23"/>
      <c r="X209" s="23"/>
      <c r="Y209" s="23"/>
      <c r="Z209" s="23"/>
    </row>
    <row r="210" spans="1:26" ht="40.5" customHeight="1" x14ac:dyDescent="0.3">
      <c r="A210" s="97" t="str">
        <f>+'Matriz Nº4 Administración'!A210</f>
        <v>23. 3</v>
      </c>
      <c r="B210" s="98" t="str">
        <f>+'Matriz Nº4 Administración'!B210</f>
        <v>No administrar</v>
      </c>
      <c r="C210" s="99" t="str">
        <f>IF(B210&lt;&gt;"No administrar",'Matriz Nº1 Identificación'!B210," ")</f>
        <v xml:space="preserve"> </v>
      </c>
      <c r="D210" s="100" t="str">
        <f>IF(C210&lt;&gt;" ",'Matriz Nº4 Administración'!C210," ")</f>
        <v xml:space="preserve"> </v>
      </c>
      <c r="E210" s="98" t="str">
        <f>IF(B210&lt;&gt;"No administrar",'Matriz Nº4 Administración'!F210," ")</f>
        <v xml:space="preserve"> </v>
      </c>
      <c r="F210" s="98" t="str">
        <f>IF(B210&lt;&gt;"No administrar",'Matriz Nº4 Administración'!G210," ")</f>
        <v xml:space="preserve"> </v>
      </c>
      <c r="G210" s="120"/>
      <c r="H210" s="120"/>
      <c r="I210" s="120"/>
      <c r="J210" s="120"/>
      <c r="K210" s="121"/>
      <c r="L210" s="121"/>
      <c r="M210" s="120"/>
      <c r="N210" s="23"/>
      <c r="O210" s="23"/>
      <c r="P210" s="23"/>
      <c r="Q210" s="23"/>
      <c r="R210" s="23"/>
      <c r="S210" s="23"/>
      <c r="T210" s="23"/>
      <c r="U210" s="23"/>
      <c r="V210" s="23"/>
      <c r="W210" s="23"/>
      <c r="X210" s="23"/>
      <c r="Y210" s="23"/>
      <c r="Z210" s="23"/>
    </row>
    <row r="211" spans="1:26" ht="48" customHeight="1" x14ac:dyDescent="0.3">
      <c r="A211" s="97" t="str">
        <f>+'Matriz Nº4 Administración'!A211</f>
        <v>23. 4</v>
      </c>
      <c r="B211" s="98" t="str">
        <f>+'Matriz Nº4 Administración'!B211</f>
        <v>No administrar</v>
      </c>
      <c r="C211" s="99" t="str">
        <f>IF(B211&lt;&gt;"No administrar",'Matriz Nº1 Identificación'!B211," ")</f>
        <v xml:space="preserve"> </v>
      </c>
      <c r="D211" s="100" t="str">
        <f>IF(C211&lt;&gt;" ",'Matriz Nº4 Administración'!C211," ")</f>
        <v xml:space="preserve"> </v>
      </c>
      <c r="E211" s="98" t="str">
        <f>IF(B211&lt;&gt;"No administrar",'Matriz Nº4 Administración'!F211," ")</f>
        <v xml:space="preserve"> </v>
      </c>
      <c r="F211" s="98" t="str">
        <f>IF(B211&lt;&gt;"No administrar",'Matriz Nº4 Administración'!G211," ")</f>
        <v xml:space="preserve"> </v>
      </c>
      <c r="G211" s="120"/>
      <c r="H211" s="120"/>
      <c r="I211" s="120"/>
      <c r="J211" s="120"/>
      <c r="K211" s="121"/>
      <c r="L211" s="121"/>
      <c r="M211" s="120"/>
      <c r="N211" s="23"/>
      <c r="O211" s="23"/>
      <c r="P211" s="23"/>
      <c r="Q211" s="23"/>
      <c r="R211" s="23"/>
      <c r="S211" s="23"/>
      <c r="T211" s="23"/>
      <c r="U211" s="23"/>
      <c r="V211" s="23"/>
      <c r="W211" s="23"/>
      <c r="X211" s="23"/>
      <c r="Y211" s="23"/>
      <c r="Z211" s="23"/>
    </row>
    <row r="212" spans="1:26" ht="42.75" customHeight="1" x14ac:dyDescent="0.3">
      <c r="A212" s="97" t="str">
        <f>+'Matriz Nº4 Administración'!A212</f>
        <v>23. 5</v>
      </c>
      <c r="B212" s="98" t="str">
        <f>+'Matriz Nº4 Administración'!B212</f>
        <v>No administrar</v>
      </c>
      <c r="C212" s="99" t="str">
        <f>IF(B212&lt;&gt;"No administrar",'Matriz Nº1 Identificación'!B212," ")</f>
        <v xml:space="preserve"> </v>
      </c>
      <c r="D212" s="100" t="str">
        <f>IF(C212&lt;&gt;" ",'Matriz Nº4 Administración'!C212," ")</f>
        <v xml:space="preserve"> </v>
      </c>
      <c r="E212" s="98" t="str">
        <f>IF(B212&lt;&gt;"No administrar",'Matriz Nº4 Administración'!F212," ")</f>
        <v xml:space="preserve"> </v>
      </c>
      <c r="F212" s="98" t="str">
        <f>IF(B212&lt;&gt;"No administrar",'Matriz Nº4 Administración'!G212," ")</f>
        <v xml:space="preserve"> </v>
      </c>
      <c r="G212" s="120"/>
      <c r="H212" s="120"/>
      <c r="I212" s="120"/>
      <c r="J212" s="120"/>
      <c r="K212" s="121"/>
      <c r="L212" s="121"/>
      <c r="M212" s="120"/>
      <c r="N212" s="23"/>
      <c r="O212" s="23"/>
      <c r="P212" s="23"/>
      <c r="Q212" s="23"/>
      <c r="R212" s="23"/>
      <c r="S212" s="23"/>
      <c r="T212" s="23"/>
      <c r="U212" s="23"/>
      <c r="V212" s="23"/>
      <c r="W212" s="23"/>
      <c r="X212" s="23"/>
      <c r="Y212" s="23"/>
      <c r="Z212" s="23"/>
    </row>
    <row r="213" spans="1:26" ht="40.5" customHeight="1" x14ac:dyDescent="0.3">
      <c r="A213" s="97" t="str">
        <f>+'Matriz Nº4 Administración'!A213</f>
        <v>23. 6</v>
      </c>
      <c r="B213" s="98" t="str">
        <f>+'Matriz Nº4 Administración'!B213</f>
        <v>No administrar</v>
      </c>
      <c r="C213" s="99" t="str">
        <f>IF(B213&lt;&gt;"No administrar",'Matriz Nº1 Identificación'!B213," ")</f>
        <v xml:space="preserve"> </v>
      </c>
      <c r="D213" s="100" t="str">
        <f>IF(C213&lt;&gt;" ",'Matriz Nº4 Administración'!C213," ")</f>
        <v xml:space="preserve"> </v>
      </c>
      <c r="E213" s="98" t="str">
        <f>IF(B213&lt;&gt;"No administrar",'Matriz Nº4 Administración'!F213," ")</f>
        <v xml:space="preserve"> </v>
      </c>
      <c r="F213" s="98" t="str">
        <f>IF(B213&lt;&gt;"No administrar",'Matriz Nº4 Administración'!G213," ")</f>
        <v xml:space="preserve"> </v>
      </c>
      <c r="G213" s="120"/>
      <c r="H213" s="120"/>
      <c r="I213" s="120"/>
      <c r="J213" s="120"/>
      <c r="K213" s="121"/>
      <c r="L213" s="121"/>
      <c r="M213" s="120"/>
      <c r="N213" s="23"/>
      <c r="O213" s="23"/>
      <c r="P213" s="23"/>
      <c r="Q213" s="23"/>
      <c r="R213" s="23"/>
      <c r="S213" s="23"/>
      <c r="T213" s="23"/>
      <c r="U213" s="23"/>
      <c r="V213" s="23"/>
      <c r="W213" s="23"/>
      <c r="X213" s="23"/>
      <c r="Y213" s="23"/>
      <c r="Z213" s="23"/>
    </row>
    <row r="214" spans="1:26" ht="43.5" customHeight="1" thickBot="1" x14ac:dyDescent="0.35">
      <c r="A214" s="97" t="str">
        <f>+'Matriz Nº4 Administración'!A214</f>
        <v>23. 7</v>
      </c>
      <c r="B214" s="98" t="str">
        <f>+'Matriz Nº4 Administración'!B214</f>
        <v>No administrar</v>
      </c>
      <c r="C214" s="99" t="str">
        <f>IF(B214&lt;&gt;"No administrar",'Matriz Nº1 Identificación'!B214," ")</f>
        <v xml:space="preserve"> </v>
      </c>
      <c r="D214" s="100" t="str">
        <f>IF(C214&lt;&gt;" ",'Matriz Nº4 Administración'!C214," ")</f>
        <v xml:space="preserve"> </v>
      </c>
      <c r="E214" s="98" t="str">
        <f>IF(B214&lt;&gt;"No administrar",'Matriz Nº4 Administración'!F214," ")</f>
        <v xml:space="preserve"> </v>
      </c>
      <c r="F214" s="98" t="str">
        <f>IF(B214&lt;&gt;"No administrar",'Matriz Nº4 Administración'!G214," ")</f>
        <v xml:space="preserve"> </v>
      </c>
      <c r="G214" s="120"/>
      <c r="H214" s="120"/>
      <c r="I214" s="120"/>
      <c r="J214" s="120"/>
      <c r="K214" s="121"/>
      <c r="L214" s="121"/>
      <c r="M214" s="120"/>
      <c r="N214" s="23"/>
      <c r="O214" s="23"/>
      <c r="P214" s="23"/>
      <c r="Q214" s="23"/>
      <c r="R214" s="23"/>
      <c r="S214" s="23"/>
      <c r="T214" s="23"/>
      <c r="U214" s="23"/>
      <c r="V214" s="23"/>
      <c r="W214" s="23"/>
      <c r="X214" s="23"/>
      <c r="Y214" s="23"/>
      <c r="Z214" s="23"/>
    </row>
    <row r="215" spans="1:26" ht="16.5" customHeight="1" thickBot="1" x14ac:dyDescent="0.35">
      <c r="A215" s="431" t="str">
        <f>'Matriz Nº4 Administración'!A215</f>
        <v xml:space="preserve">Objetivo Estratégico: </v>
      </c>
      <c r="B215" s="432"/>
      <c r="C215" s="433">
        <f>'Matriz Nº4 Administración'!B215</f>
        <v>0</v>
      </c>
      <c r="D215" s="434"/>
      <c r="E215" s="434"/>
      <c r="F215" s="434"/>
      <c r="G215" s="434"/>
      <c r="H215" s="434"/>
      <c r="I215" s="434"/>
      <c r="J215" s="434"/>
      <c r="K215" s="434"/>
      <c r="L215" s="434"/>
      <c r="M215" s="434"/>
      <c r="N215" s="7"/>
      <c r="O215" s="7"/>
      <c r="P215" s="7"/>
      <c r="Q215" s="7"/>
      <c r="R215" s="7"/>
      <c r="S215" s="7"/>
      <c r="T215" s="7"/>
      <c r="U215" s="7"/>
      <c r="V215" s="7"/>
      <c r="W215" s="7"/>
      <c r="X215" s="7"/>
      <c r="Y215" s="7"/>
      <c r="Z215" s="7"/>
    </row>
    <row r="216" spans="1:26" ht="27" customHeight="1" thickBot="1" x14ac:dyDescent="0.35">
      <c r="A216" s="427" t="str">
        <f>'Matriz Nº4 Administración'!A216</f>
        <v>Objetivo táctico</v>
      </c>
      <c r="B216" s="394"/>
      <c r="C216" s="428" t="str">
        <f>'Matriz Nº4 Administración'!B216</f>
        <v xml:space="preserve">24. Garantizar la continuidad del  funcionamiento del sistema de circuito cerrado de TV y Central Telefonica </v>
      </c>
      <c r="D216" s="429"/>
      <c r="E216" s="429"/>
      <c r="F216" s="429"/>
      <c r="G216" s="429"/>
      <c r="H216" s="429"/>
      <c r="I216" s="429"/>
      <c r="J216" s="429"/>
      <c r="K216" s="429"/>
      <c r="L216" s="429"/>
      <c r="M216" s="430"/>
      <c r="N216" s="7"/>
      <c r="O216" s="7"/>
      <c r="P216" s="7"/>
      <c r="Q216" s="7"/>
      <c r="R216" s="7"/>
      <c r="S216" s="7"/>
      <c r="T216" s="7"/>
      <c r="U216" s="7"/>
      <c r="V216" s="7"/>
      <c r="W216" s="7"/>
      <c r="X216" s="7"/>
      <c r="Y216" s="7"/>
      <c r="Z216" s="7"/>
    </row>
    <row r="217" spans="1:26" ht="47.25" customHeight="1" x14ac:dyDescent="0.3">
      <c r="A217" s="97" t="str">
        <f>+'Matriz Nº4 Administración'!A217</f>
        <v>24. 1</v>
      </c>
      <c r="B217" s="98" t="str">
        <f>+'Matriz Nº4 Administración'!B217</f>
        <v>No administrar</v>
      </c>
      <c r="C217" s="99" t="str">
        <f>IF(B217&lt;&gt;"No administrar",'Matriz Nº1 Identificación'!B217," ")</f>
        <v xml:space="preserve"> </v>
      </c>
      <c r="D217" s="100" t="str">
        <f>IF(C217&lt;&gt;" ",'Matriz Nº4 Administración'!C217," ")</f>
        <v xml:space="preserve"> </v>
      </c>
      <c r="E217" s="98" t="str">
        <f>IF(B217&lt;&gt;"No administrar",'Matriz Nº4 Administración'!F217," ")</f>
        <v xml:space="preserve"> </v>
      </c>
      <c r="F217" s="98" t="str">
        <f>IF(B217&lt;&gt;"No administrar",'Matriz Nº4 Administración'!G217," ")</f>
        <v xml:space="preserve"> </v>
      </c>
      <c r="G217" s="120"/>
      <c r="H217" s="120"/>
      <c r="I217" s="120"/>
      <c r="J217" s="120"/>
      <c r="K217" s="121"/>
      <c r="L217" s="121"/>
      <c r="M217" s="120"/>
      <c r="N217" s="23"/>
      <c r="O217" s="23"/>
      <c r="P217" s="23"/>
      <c r="Q217" s="23"/>
      <c r="R217" s="23"/>
      <c r="S217" s="23"/>
      <c r="T217" s="23"/>
      <c r="U217" s="23"/>
      <c r="V217" s="23"/>
      <c r="W217" s="23"/>
      <c r="X217" s="23"/>
      <c r="Y217" s="23"/>
      <c r="Z217" s="23"/>
    </row>
    <row r="218" spans="1:26" ht="43.5" customHeight="1" x14ac:dyDescent="0.3">
      <c r="A218" s="97" t="str">
        <f>+'Matriz Nº4 Administración'!A218</f>
        <v>24. 2</v>
      </c>
      <c r="B218" s="98" t="str">
        <f>+'Matriz Nº4 Administración'!B218</f>
        <v>No administrar</v>
      </c>
      <c r="C218" s="99" t="str">
        <f>IF(B218&lt;&gt;"No administrar",'Matriz Nº1 Identificación'!B218," ")</f>
        <v xml:space="preserve"> </v>
      </c>
      <c r="D218" s="100" t="str">
        <f>IF(C218&lt;&gt;" ",'Matriz Nº4 Administración'!C218," ")</f>
        <v xml:space="preserve"> </v>
      </c>
      <c r="E218" s="98" t="str">
        <f>IF(B218&lt;&gt;"No administrar",'Matriz Nº4 Administración'!F218," ")</f>
        <v xml:space="preserve"> </v>
      </c>
      <c r="F218" s="98" t="str">
        <f>IF(B218&lt;&gt;"No administrar",'Matriz Nº4 Administración'!G218," ")</f>
        <v xml:space="preserve"> </v>
      </c>
      <c r="G218" s="120"/>
      <c r="H218" s="120"/>
      <c r="I218" s="120"/>
      <c r="J218" s="120"/>
      <c r="K218" s="121"/>
      <c r="L218" s="121"/>
      <c r="M218" s="120"/>
      <c r="N218" s="23"/>
      <c r="O218" s="23"/>
      <c r="P218" s="23"/>
      <c r="Q218" s="23"/>
      <c r="R218" s="23"/>
      <c r="S218" s="23"/>
      <c r="T218" s="23"/>
      <c r="U218" s="23"/>
      <c r="V218" s="23"/>
      <c r="W218" s="23"/>
      <c r="X218" s="23"/>
      <c r="Y218" s="23"/>
      <c r="Z218" s="23"/>
    </row>
    <row r="219" spans="1:26" ht="40.5" customHeight="1" x14ac:dyDescent="0.3">
      <c r="A219" s="97" t="str">
        <f>+'Matriz Nº4 Administración'!A219</f>
        <v>24. 3</v>
      </c>
      <c r="B219" s="98" t="str">
        <f>+'Matriz Nº4 Administración'!B219</f>
        <v>No administrar</v>
      </c>
      <c r="C219" s="99" t="str">
        <f>IF(B219&lt;&gt;"No administrar",'Matriz Nº1 Identificación'!B219," ")</f>
        <v xml:space="preserve"> </v>
      </c>
      <c r="D219" s="100" t="str">
        <f>IF(C219&lt;&gt;" ",'Matriz Nº4 Administración'!C219," ")</f>
        <v xml:space="preserve"> </v>
      </c>
      <c r="E219" s="98" t="str">
        <f>IF(B219&lt;&gt;"No administrar",'Matriz Nº4 Administración'!F219," ")</f>
        <v xml:space="preserve"> </v>
      </c>
      <c r="F219" s="98" t="str">
        <f>IF(B219&lt;&gt;"No administrar",'Matriz Nº4 Administración'!G219," ")</f>
        <v xml:space="preserve"> </v>
      </c>
      <c r="G219" s="120"/>
      <c r="H219" s="120"/>
      <c r="I219" s="120"/>
      <c r="J219" s="120"/>
      <c r="K219" s="121"/>
      <c r="L219" s="121"/>
      <c r="M219" s="120"/>
      <c r="N219" s="23"/>
      <c r="O219" s="23"/>
      <c r="P219" s="23"/>
      <c r="Q219" s="23"/>
      <c r="R219" s="23"/>
      <c r="S219" s="23"/>
      <c r="T219" s="23"/>
      <c r="U219" s="23"/>
      <c r="V219" s="23"/>
      <c r="W219" s="23"/>
      <c r="X219" s="23"/>
      <c r="Y219" s="23"/>
      <c r="Z219" s="23"/>
    </row>
    <row r="220" spans="1:26" ht="48" customHeight="1" x14ac:dyDescent="0.3">
      <c r="A220" s="97" t="str">
        <f>+'Matriz Nº4 Administración'!A220</f>
        <v>24. 4</v>
      </c>
      <c r="B220" s="98" t="str">
        <f>+'Matriz Nº4 Administración'!B220</f>
        <v>No administrar</v>
      </c>
      <c r="C220" s="99" t="str">
        <f>IF(B220&lt;&gt;"No administrar",'Matriz Nº1 Identificación'!B220," ")</f>
        <v xml:space="preserve"> </v>
      </c>
      <c r="D220" s="100" t="str">
        <f>IF(C220&lt;&gt;" ",'Matriz Nº4 Administración'!C220," ")</f>
        <v xml:space="preserve"> </v>
      </c>
      <c r="E220" s="98" t="str">
        <f>IF(B220&lt;&gt;"No administrar",'Matriz Nº4 Administración'!F220," ")</f>
        <v xml:space="preserve"> </v>
      </c>
      <c r="F220" s="98" t="str">
        <f>IF(B220&lt;&gt;"No administrar",'Matriz Nº4 Administración'!G220," ")</f>
        <v xml:space="preserve"> </v>
      </c>
      <c r="G220" s="120"/>
      <c r="H220" s="120"/>
      <c r="I220" s="120"/>
      <c r="J220" s="120"/>
      <c r="K220" s="121"/>
      <c r="L220" s="121"/>
      <c r="M220" s="120"/>
      <c r="N220" s="23"/>
      <c r="O220" s="23"/>
      <c r="P220" s="23"/>
      <c r="Q220" s="23"/>
      <c r="R220" s="23"/>
      <c r="S220" s="23"/>
      <c r="T220" s="23"/>
      <c r="U220" s="23"/>
      <c r="V220" s="23"/>
      <c r="W220" s="23"/>
      <c r="X220" s="23"/>
      <c r="Y220" s="23"/>
      <c r="Z220" s="23"/>
    </row>
    <row r="221" spans="1:26" ht="42.75" customHeight="1" x14ac:dyDescent="0.3">
      <c r="A221" s="97" t="str">
        <f>+'Matriz Nº4 Administración'!A221</f>
        <v>24. 5</v>
      </c>
      <c r="B221" s="98" t="str">
        <f>+'Matriz Nº4 Administración'!B221</f>
        <v>No administrar</v>
      </c>
      <c r="C221" s="99" t="str">
        <f>IF(B221&lt;&gt;"No administrar",'Matriz Nº1 Identificación'!B221," ")</f>
        <v xml:space="preserve"> </v>
      </c>
      <c r="D221" s="100" t="str">
        <f>IF(C221&lt;&gt;" ",'Matriz Nº4 Administración'!C221," ")</f>
        <v xml:space="preserve"> </v>
      </c>
      <c r="E221" s="98" t="str">
        <f>IF(B221&lt;&gt;"No administrar",'Matriz Nº4 Administración'!F221," ")</f>
        <v xml:space="preserve"> </v>
      </c>
      <c r="F221" s="98" t="str">
        <f>IF(B221&lt;&gt;"No administrar",'Matriz Nº4 Administración'!G221," ")</f>
        <v xml:space="preserve"> </v>
      </c>
      <c r="G221" s="120"/>
      <c r="H221" s="120"/>
      <c r="I221" s="120"/>
      <c r="J221" s="120"/>
      <c r="K221" s="121"/>
      <c r="L221" s="121"/>
      <c r="M221" s="120"/>
      <c r="N221" s="23"/>
      <c r="O221" s="23"/>
      <c r="P221" s="23"/>
      <c r="Q221" s="23"/>
      <c r="R221" s="23"/>
      <c r="S221" s="23"/>
      <c r="T221" s="23"/>
      <c r="U221" s="23"/>
      <c r="V221" s="23"/>
      <c r="W221" s="23"/>
      <c r="X221" s="23"/>
      <c r="Y221" s="23"/>
      <c r="Z221" s="23"/>
    </row>
    <row r="222" spans="1:26" ht="40.5" customHeight="1" x14ac:dyDescent="0.3">
      <c r="A222" s="97" t="str">
        <f>+'Matriz Nº4 Administración'!A222</f>
        <v>24. 6</v>
      </c>
      <c r="B222" s="98" t="str">
        <f>+'Matriz Nº4 Administración'!B222</f>
        <v>No administrar</v>
      </c>
      <c r="C222" s="99" t="str">
        <f>IF(B222&lt;&gt;"No administrar",'Matriz Nº1 Identificación'!B222," ")</f>
        <v xml:space="preserve"> </v>
      </c>
      <c r="D222" s="100" t="str">
        <f>IF(C222&lt;&gt;" ",'Matriz Nº4 Administración'!C222," ")</f>
        <v xml:space="preserve"> </v>
      </c>
      <c r="E222" s="98" t="str">
        <f>IF(B222&lt;&gt;"No administrar",'Matriz Nº4 Administración'!F222," ")</f>
        <v xml:space="preserve"> </v>
      </c>
      <c r="F222" s="98" t="str">
        <f>IF(B222&lt;&gt;"No administrar",'Matriz Nº4 Administración'!G222," ")</f>
        <v xml:space="preserve"> </v>
      </c>
      <c r="G222" s="120"/>
      <c r="H222" s="120"/>
      <c r="I222" s="120"/>
      <c r="J222" s="120"/>
      <c r="K222" s="121"/>
      <c r="L222" s="121"/>
      <c r="M222" s="120"/>
      <c r="N222" s="23"/>
      <c r="O222" s="23"/>
      <c r="P222" s="23"/>
      <c r="Q222" s="23"/>
      <c r="R222" s="23"/>
      <c r="S222" s="23"/>
      <c r="T222" s="23"/>
      <c r="U222" s="23"/>
      <c r="V222" s="23"/>
      <c r="W222" s="23"/>
      <c r="X222" s="23"/>
      <c r="Y222" s="23"/>
      <c r="Z222" s="23"/>
    </row>
    <row r="223" spans="1:26" ht="43.5" customHeight="1" thickBot="1" x14ac:dyDescent="0.35">
      <c r="A223" s="97" t="str">
        <f>+'Matriz Nº4 Administración'!A223</f>
        <v>24. 7</v>
      </c>
      <c r="B223" s="98" t="str">
        <f>+'Matriz Nº4 Administración'!B223</f>
        <v>No administrar</v>
      </c>
      <c r="C223" s="99" t="str">
        <f>IF(B223&lt;&gt;"No administrar",'Matriz Nº1 Identificación'!B223," ")</f>
        <v xml:space="preserve"> </v>
      </c>
      <c r="D223" s="100" t="str">
        <f>IF(C223&lt;&gt;" ",'Matriz Nº4 Administración'!C223," ")</f>
        <v xml:space="preserve"> </v>
      </c>
      <c r="E223" s="98" t="str">
        <f>IF(B223&lt;&gt;"No administrar",'Matriz Nº4 Administración'!F223," ")</f>
        <v xml:space="preserve"> </v>
      </c>
      <c r="F223" s="98" t="str">
        <f>IF(B223&lt;&gt;"No administrar",'Matriz Nº4 Administración'!G223," ")</f>
        <v xml:space="preserve"> </v>
      </c>
      <c r="G223" s="120"/>
      <c r="H223" s="120"/>
      <c r="I223" s="120"/>
      <c r="J223" s="120"/>
      <c r="K223" s="121"/>
      <c r="L223" s="121"/>
      <c r="M223" s="120"/>
      <c r="N223" s="23"/>
      <c r="O223" s="23"/>
      <c r="P223" s="23"/>
      <c r="Q223" s="23"/>
      <c r="R223" s="23"/>
      <c r="S223" s="23"/>
      <c r="T223" s="23"/>
      <c r="U223" s="23"/>
      <c r="V223" s="23"/>
      <c r="W223" s="23"/>
      <c r="X223" s="23"/>
      <c r="Y223" s="23"/>
      <c r="Z223" s="23"/>
    </row>
    <row r="224" spans="1:26" ht="16.5" customHeight="1" thickBot="1" x14ac:dyDescent="0.35">
      <c r="A224" s="431" t="str">
        <f>'Matriz Nº4 Administración'!A224</f>
        <v xml:space="preserve">Objetivo Estratégico: </v>
      </c>
      <c r="B224" s="432"/>
      <c r="C224" s="433">
        <f>'Matriz Nº4 Administración'!B224</f>
        <v>0</v>
      </c>
      <c r="D224" s="434"/>
      <c r="E224" s="434"/>
      <c r="F224" s="434"/>
      <c r="G224" s="434"/>
      <c r="H224" s="434"/>
      <c r="I224" s="434"/>
      <c r="J224" s="434"/>
      <c r="K224" s="434"/>
      <c r="L224" s="434"/>
      <c r="M224" s="434"/>
      <c r="N224" s="7"/>
      <c r="O224" s="7"/>
      <c r="P224" s="7"/>
      <c r="Q224" s="7"/>
      <c r="R224" s="7"/>
      <c r="S224" s="7"/>
      <c r="T224" s="7"/>
      <c r="U224" s="7"/>
      <c r="V224" s="7"/>
      <c r="W224" s="7"/>
      <c r="X224" s="7"/>
      <c r="Y224" s="7"/>
      <c r="Z224" s="7"/>
    </row>
    <row r="225" spans="1:26" ht="27" customHeight="1" thickBot="1" x14ac:dyDescent="0.35">
      <c r="A225" s="427" t="str">
        <f>'Matriz Nº4 Administración'!A225</f>
        <v>Objetivo táctico</v>
      </c>
      <c r="B225" s="394"/>
      <c r="C225" s="428" t="str">
        <f>'Matriz Nº4 Administración'!B225</f>
        <v>25. Brindar alto nivel de servicios de soporte y mantenimiento al equipo de cómputo, Impresión, Servidores,  Equipo de Conectividad y Seguridad informática</v>
      </c>
      <c r="D225" s="429"/>
      <c r="E225" s="429"/>
      <c r="F225" s="429"/>
      <c r="G225" s="429"/>
      <c r="H225" s="429"/>
      <c r="I225" s="429"/>
      <c r="J225" s="429"/>
      <c r="K225" s="429"/>
      <c r="L225" s="429"/>
      <c r="M225" s="430"/>
      <c r="N225" s="7"/>
      <c r="O225" s="7"/>
      <c r="P225" s="7"/>
      <c r="Q225" s="7"/>
      <c r="R225" s="7"/>
      <c r="S225" s="7"/>
      <c r="T225" s="7"/>
      <c r="U225" s="7"/>
      <c r="V225" s="7"/>
      <c r="W225" s="7"/>
      <c r="X225" s="7"/>
      <c r="Y225" s="7"/>
      <c r="Z225" s="7"/>
    </row>
    <row r="226" spans="1:26" ht="47.25" customHeight="1" x14ac:dyDescent="0.3">
      <c r="A226" s="97" t="str">
        <f>+'Matriz Nº4 Administración'!A226</f>
        <v>25. 1</v>
      </c>
      <c r="B226" s="98" t="str">
        <f>+'Matriz Nº4 Administración'!B226</f>
        <v>No administrar</v>
      </c>
      <c r="C226" s="99" t="str">
        <f>IF(B226&lt;&gt;"No administrar",'Matriz Nº1 Identificación'!B226," ")</f>
        <v xml:space="preserve"> </v>
      </c>
      <c r="D226" s="100" t="str">
        <f>IF(C226&lt;&gt;" ",'Matriz Nº4 Administración'!C226," ")</f>
        <v xml:space="preserve"> </v>
      </c>
      <c r="E226" s="98" t="str">
        <f>IF(B226&lt;&gt;"No administrar",'Matriz Nº4 Administración'!F226," ")</f>
        <v xml:space="preserve"> </v>
      </c>
      <c r="F226" s="98" t="str">
        <f>IF(B226&lt;&gt;"No administrar",'Matriz Nº4 Administración'!G226," ")</f>
        <v xml:space="preserve"> </v>
      </c>
      <c r="G226" s="120"/>
      <c r="H226" s="120"/>
      <c r="I226" s="120"/>
      <c r="J226" s="120"/>
      <c r="K226" s="121"/>
      <c r="L226" s="121"/>
      <c r="M226" s="120"/>
      <c r="N226" s="23"/>
      <c r="O226" s="23"/>
      <c r="P226" s="23"/>
      <c r="Q226" s="23"/>
      <c r="R226" s="23"/>
      <c r="S226" s="23"/>
      <c r="T226" s="23"/>
      <c r="U226" s="23"/>
      <c r="V226" s="23"/>
      <c r="W226" s="23"/>
      <c r="X226" s="23"/>
      <c r="Y226" s="23"/>
      <c r="Z226" s="23"/>
    </row>
    <row r="227" spans="1:26" ht="43.5" customHeight="1" x14ac:dyDescent="0.3">
      <c r="A227" s="97" t="str">
        <f>+'Matriz Nº4 Administración'!A227</f>
        <v>25. 2</v>
      </c>
      <c r="B227" s="98" t="str">
        <f>+'Matriz Nº4 Administración'!B227</f>
        <v>No administrar</v>
      </c>
      <c r="C227" s="99" t="str">
        <f>IF(B227&lt;&gt;"No administrar",'Matriz Nº1 Identificación'!B227," ")</f>
        <v xml:space="preserve"> </v>
      </c>
      <c r="D227" s="100" t="str">
        <f>IF(C227&lt;&gt;" ",'Matriz Nº4 Administración'!C227," ")</f>
        <v xml:space="preserve"> </v>
      </c>
      <c r="E227" s="98" t="str">
        <f>IF(B227&lt;&gt;"No administrar",'Matriz Nº4 Administración'!F227," ")</f>
        <v xml:space="preserve"> </v>
      </c>
      <c r="F227" s="98" t="str">
        <f>IF(B227&lt;&gt;"No administrar",'Matriz Nº4 Administración'!G227," ")</f>
        <v xml:space="preserve"> </v>
      </c>
      <c r="G227" s="120"/>
      <c r="H227" s="120"/>
      <c r="I227" s="120"/>
      <c r="J227" s="120"/>
      <c r="K227" s="121"/>
      <c r="L227" s="121"/>
      <c r="M227" s="120"/>
      <c r="N227" s="23"/>
      <c r="O227" s="23"/>
      <c r="P227" s="23"/>
      <c r="Q227" s="23"/>
      <c r="R227" s="23"/>
      <c r="S227" s="23"/>
      <c r="T227" s="23"/>
      <c r="U227" s="23"/>
      <c r="V227" s="23"/>
      <c r="W227" s="23"/>
      <c r="X227" s="23"/>
      <c r="Y227" s="23"/>
      <c r="Z227" s="23"/>
    </row>
    <row r="228" spans="1:26" ht="40.5" customHeight="1" x14ac:dyDescent="0.3">
      <c r="A228" s="97" t="str">
        <f>+'Matriz Nº4 Administración'!A228</f>
        <v>25. 3</v>
      </c>
      <c r="B228" s="98" t="str">
        <f>+'Matriz Nº4 Administración'!B228</f>
        <v>No administrar</v>
      </c>
      <c r="C228" s="99" t="str">
        <f>IF(B228&lt;&gt;"No administrar",'Matriz Nº1 Identificación'!B228," ")</f>
        <v xml:space="preserve"> </v>
      </c>
      <c r="D228" s="100" t="str">
        <f>IF(C228&lt;&gt;" ",'Matriz Nº4 Administración'!C228," ")</f>
        <v xml:space="preserve"> </v>
      </c>
      <c r="E228" s="98" t="str">
        <f>IF(B228&lt;&gt;"No administrar",'Matriz Nº4 Administración'!F228," ")</f>
        <v xml:space="preserve"> </v>
      </c>
      <c r="F228" s="98" t="str">
        <f>IF(B228&lt;&gt;"No administrar",'Matriz Nº4 Administración'!G228," ")</f>
        <v xml:space="preserve"> </v>
      </c>
      <c r="G228" s="120"/>
      <c r="H228" s="120"/>
      <c r="I228" s="120"/>
      <c r="J228" s="120"/>
      <c r="K228" s="121"/>
      <c r="L228" s="121"/>
      <c r="M228" s="120"/>
      <c r="N228" s="23"/>
      <c r="O228" s="23"/>
      <c r="P228" s="23"/>
      <c r="Q228" s="23"/>
      <c r="R228" s="23"/>
      <c r="S228" s="23"/>
      <c r="T228" s="23"/>
      <c r="U228" s="23"/>
      <c r="V228" s="23"/>
      <c r="W228" s="23"/>
      <c r="X228" s="23"/>
      <c r="Y228" s="23"/>
      <c r="Z228" s="23"/>
    </row>
    <row r="229" spans="1:26" ht="48" customHeight="1" x14ac:dyDescent="0.3">
      <c r="A229" s="97" t="str">
        <f>+'Matriz Nº4 Administración'!A229</f>
        <v>25. 4</v>
      </c>
      <c r="B229" s="98" t="str">
        <f>+'Matriz Nº4 Administración'!B229</f>
        <v>No administrar</v>
      </c>
      <c r="C229" s="99" t="str">
        <f>IF(B229&lt;&gt;"No administrar",'Matriz Nº1 Identificación'!B229," ")</f>
        <v xml:space="preserve"> </v>
      </c>
      <c r="D229" s="100" t="str">
        <f>IF(C229&lt;&gt;" ",'Matriz Nº4 Administración'!C229," ")</f>
        <v xml:space="preserve"> </v>
      </c>
      <c r="E229" s="98" t="str">
        <f>IF(B229&lt;&gt;"No administrar",'Matriz Nº4 Administración'!F229," ")</f>
        <v xml:space="preserve"> </v>
      </c>
      <c r="F229" s="98" t="str">
        <f>IF(B229&lt;&gt;"No administrar",'Matriz Nº4 Administración'!G229," ")</f>
        <v xml:space="preserve"> </v>
      </c>
      <c r="G229" s="120"/>
      <c r="H229" s="120"/>
      <c r="I229" s="120"/>
      <c r="J229" s="120"/>
      <c r="K229" s="121"/>
      <c r="L229" s="121"/>
      <c r="M229" s="120"/>
      <c r="N229" s="23"/>
      <c r="O229" s="23"/>
      <c r="P229" s="23"/>
      <c r="Q229" s="23"/>
      <c r="R229" s="23"/>
      <c r="S229" s="23"/>
      <c r="T229" s="23"/>
      <c r="U229" s="23"/>
      <c r="V229" s="23"/>
      <c r="W229" s="23"/>
      <c r="X229" s="23"/>
      <c r="Y229" s="23"/>
      <c r="Z229" s="23"/>
    </row>
    <row r="230" spans="1:26" ht="42.75" customHeight="1" x14ac:dyDescent="0.3">
      <c r="A230" s="97" t="str">
        <f>+'Matriz Nº4 Administración'!A230</f>
        <v>25. 5</v>
      </c>
      <c r="B230" s="98" t="str">
        <f>+'Matriz Nº4 Administración'!B230</f>
        <v>No administrar</v>
      </c>
      <c r="C230" s="99" t="str">
        <f>IF(B230&lt;&gt;"No administrar",'Matriz Nº1 Identificación'!B230," ")</f>
        <v xml:space="preserve"> </v>
      </c>
      <c r="D230" s="100" t="str">
        <f>IF(C230&lt;&gt;" ",'Matriz Nº4 Administración'!C230," ")</f>
        <v xml:space="preserve"> </v>
      </c>
      <c r="E230" s="98" t="str">
        <f>IF(B230&lt;&gt;"No administrar",'Matriz Nº4 Administración'!F230," ")</f>
        <v xml:space="preserve"> </v>
      </c>
      <c r="F230" s="98" t="str">
        <f>IF(B230&lt;&gt;"No administrar",'Matriz Nº4 Administración'!G230," ")</f>
        <v xml:space="preserve"> </v>
      </c>
      <c r="G230" s="120"/>
      <c r="H230" s="120"/>
      <c r="I230" s="120"/>
      <c r="J230" s="120"/>
      <c r="K230" s="121"/>
      <c r="L230" s="121"/>
      <c r="M230" s="120"/>
      <c r="N230" s="23"/>
      <c r="O230" s="23"/>
      <c r="P230" s="23"/>
      <c r="Q230" s="23"/>
      <c r="R230" s="23"/>
      <c r="S230" s="23"/>
      <c r="T230" s="23"/>
      <c r="U230" s="23"/>
      <c r="V230" s="23"/>
      <c r="W230" s="23"/>
      <c r="X230" s="23"/>
      <c r="Y230" s="23"/>
      <c r="Z230" s="23"/>
    </row>
    <row r="231" spans="1:26" ht="40.5" customHeight="1" x14ac:dyDescent="0.3">
      <c r="A231" s="97" t="str">
        <f>+'Matriz Nº4 Administración'!A231</f>
        <v>25. 6</v>
      </c>
      <c r="B231" s="98" t="str">
        <f>+'Matriz Nº4 Administración'!B231</f>
        <v>No administrar</v>
      </c>
      <c r="C231" s="99" t="str">
        <f>IF(B231&lt;&gt;"No administrar",'Matriz Nº1 Identificación'!B231," ")</f>
        <v xml:space="preserve"> </v>
      </c>
      <c r="D231" s="100" t="str">
        <f>IF(C231&lt;&gt;" ",'Matriz Nº4 Administración'!C231," ")</f>
        <v xml:space="preserve"> </v>
      </c>
      <c r="E231" s="98" t="str">
        <f>IF(B231&lt;&gt;"No administrar",'Matriz Nº4 Administración'!F231," ")</f>
        <v xml:space="preserve"> </v>
      </c>
      <c r="F231" s="98" t="str">
        <f>IF(B231&lt;&gt;"No administrar",'Matriz Nº4 Administración'!G231," ")</f>
        <v xml:space="preserve"> </v>
      </c>
      <c r="G231" s="120"/>
      <c r="H231" s="120"/>
      <c r="I231" s="120"/>
      <c r="J231" s="120"/>
      <c r="K231" s="121"/>
      <c r="L231" s="121"/>
      <c r="M231" s="120"/>
      <c r="N231" s="23"/>
      <c r="O231" s="23"/>
      <c r="P231" s="23"/>
      <c r="Q231" s="23"/>
      <c r="R231" s="23"/>
      <c r="S231" s="23"/>
      <c r="T231" s="23"/>
      <c r="U231" s="23"/>
      <c r="V231" s="23"/>
      <c r="W231" s="23"/>
      <c r="X231" s="23"/>
      <c r="Y231" s="23"/>
      <c r="Z231" s="23"/>
    </row>
    <row r="232" spans="1:26" ht="43.5" customHeight="1" thickBot="1" x14ac:dyDescent="0.35">
      <c r="A232" s="97" t="str">
        <f>+'Matriz Nº4 Administración'!A232</f>
        <v>25. 7</v>
      </c>
      <c r="B232" s="98" t="str">
        <f>+'Matriz Nº4 Administración'!B232</f>
        <v>No administrar</v>
      </c>
      <c r="C232" s="99" t="str">
        <f>IF(B232&lt;&gt;"No administrar",'Matriz Nº1 Identificación'!B232," ")</f>
        <v xml:space="preserve"> </v>
      </c>
      <c r="D232" s="100" t="str">
        <f>IF(C232&lt;&gt;" ",'Matriz Nº4 Administración'!C232," ")</f>
        <v xml:space="preserve"> </v>
      </c>
      <c r="E232" s="98" t="str">
        <f>IF(B232&lt;&gt;"No administrar",'Matriz Nº4 Administración'!F232," ")</f>
        <v xml:space="preserve"> </v>
      </c>
      <c r="F232" s="98" t="str">
        <f>IF(B232&lt;&gt;"No administrar",'Matriz Nº4 Administración'!G232," ")</f>
        <v xml:space="preserve"> </v>
      </c>
      <c r="G232" s="120"/>
      <c r="H232" s="120"/>
      <c r="I232" s="120"/>
      <c r="J232" s="120"/>
      <c r="K232" s="121"/>
      <c r="L232" s="121"/>
      <c r="M232" s="120"/>
      <c r="N232" s="23"/>
      <c r="O232" s="23"/>
      <c r="P232" s="23"/>
      <c r="Q232" s="23"/>
      <c r="R232" s="23"/>
      <c r="S232" s="23"/>
      <c r="T232" s="23"/>
      <c r="U232" s="23"/>
      <c r="V232" s="23"/>
      <c r="W232" s="23"/>
      <c r="X232" s="23"/>
      <c r="Y232" s="23"/>
      <c r="Z232" s="23"/>
    </row>
    <row r="233" spans="1:26" ht="16.5" customHeight="1" thickBot="1" x14ac:dyDescent="0.35">
      <c r="A233" s="431" t="str">
        <f>'Matriz Nº4 Administración'!A233</f>
        <v xml:space="preserve">Objetivo Estratégico: </v>
      </c>
      <c r="B233" s="432"/>
      <c r="C233" s="433">
        <f>'Matriz Nº4 Administración'!B233</f>
        <v>0</v>
      </c>
      <c r="D233" s="434"/>
      <c r="E233" s="434"/>
      <c r="F233" s="434"/>
      <c r="G233" s="434"/>
      <c r="H233" s="434"/>
      <c r="I233" s="434"/>
      <c r="J233" s="434"/>
      <c r="K233" s="434"/>
      <c r="L233" s="434"/>
      <c r="M233" s="434"/>
      <c r="N233" s="7"/>
      <c r="O233" s="7"/>
      <c r="P233" s="7"/>
      <c r="Q233" s="7"/>
      <c r="R233" s="7"/>
      <c r="S233" s="7"/>
      <c r="T233" s="7"/>
      <c r="U233" s="7"/>
      <c r="V233" s="7"/>
      <c r="W233" s="7"/>
      <c r="X233" s="7"/>
      <c r="Y233" s="7"/>
      <c r="Z233" s="7"/>
    </row>
    <row r="234" spans="1:26" ht="27" customHeight="1" thickBot="1" x14ac:dyDescent="0.35">
      <c r="A234" s="427" t="str">
        <f>'Matriz Nº4 Administración'!A234</f>
        <v>Objetivo táctico</v>
      </c>
      <c r="B234" s="394"/>
      <c r="C234" s="428" t="str">
        <f>'Matriz Nº4 Administración'!B234</f>
        <v>26. Brindar los servicios de Internet y correos mediante el pago de los derechos de líneas de conexión  para todos los usuarios y sistema de mensajeria</v>
      </c>
      <c r="D234" s="429"/>
      <c r="E234" s="429"/>
      <c r="F234" s="429"/>
      <c r="G234" s="429"/>
      <c r="H234" s="429"/>
      <c r="I234" s="429"/>
      <c r="J234" s="429"/>
      <c r="K234" s="429"/>
      <c r="L234" s="429"/>
      <c r="M234" s="430"/>
      <c r="N234" s="7"/>
      <c r="O234" s="7"/>
      <c r="P234" s="7"/>
      <c r="Q234" s="7"/>
      <c r="R234" s="7"/>
      <c r="S234" s="7"/>
      <c r="T234" s="7"/>
      <c r="U234" s="7"/>
      <c r="V234" s="7"/>
      <c r="W234" s="7"/>
      <c r="X234" s="7"/>
      <c r="Y234" s="7"/>
      <c r="Z234" s="7"/>
    </row>
    <row r="235" spans="1:26" ht="47.25" customHeight="1" x14ac:dyDescent="0.3">
      <c r="A235" s="97" t="str">
        <f>+'Matriz Nº4 Administración'!A235</f>
        <v>26. 1</v>
      </c>
      <c r="B235" s="98" t="str">
        <f>+'Matriz Nº4 Administración'!B235</f>
        <v>No administrar</v>
      </c>
      <c r="C235" s="99" t="str">
        <f>IF(B235&lt;&gt;"No administrar",'Matriz Nº1 Identificación'!B235," ")</f>
        <v xml:space="preserve"> </v>
      </c>
      <c r="D235" s="100" t="str">
        <f>IF(C235&lt;&gt;" ",'Matriz Nº4 Administración'!C235," ")</f>
        <v xml:space="preserve"> </v>
      </c>
      <c r="E235" s="98" t="str">
        <f>IF(B235&lt;&gt;"No administrar",'Matriz Nº4 Administración'!F235," ")</f>
        <v xml:space="preserve"> </v>
      </c>
      <c r="F235" s="98" t="str">
        <f>IF(B235&lt;&gt;"No administrar",'Matriz Nº4 Administración'!G235," ")</f>
        <v xml:space="preserve"> </v>
      </c>
      <c r="G235" s="120"/>
      <c r="H235" s="120"/>
      <c r="I235" s="120"/>
      <c r="J235" s="120"/>
      <c r="K235" s="121"/>
      <c r="L235" s="121"/>
      <c r="M235" s="120"/>
      <c r="N235" s="23"/>
      <c r="O235" s="23"/>
      <c r="P235" s="23"/>
      <c r="Q235" s="23"/>
      <c r="R235" s="23"/>
      <c r="S235" s="23"/>
      <c r="T235" s="23"/>
      <c r="U235" s="23"/>
      <c r="V235" s="23"/>
      <c r="W235" s="23"/>
      <c r="X235" s="23"/>
      <c r="Y235" s="23"/>
      <c r="Z235" s="23"/>
    </row>
    <row r="236" spans="1:26" ht="43.5" customHeight="1" x14ac:dyDescent="0.3">
      <c r="A236" s="97" t="str">
        <f>+'Matriz Nº4 Administración'!A236</f>
        <v>26. 2</v>
      </c>
      <c r="B236" s="98" t="str">
        <f>+'Matriz Nº4 Administración'!B236</f>
        <v>No administrar</v>
      </c>
      <c r="C236" s="99" t="str">
        <f>IF(B236&lt;&gt;"No administrar",'Matriz Nº1 Identificación'!B236," ")</f>
        <v xml:space="preserve"> </v>
      </c>
      <c r="D236" s="100" t="str">
        <f>IF(C236&lt;&gt;" ",'Matriz Nº4 Administración'!C236," ")</f>
        <v xml:space="preserve"> </v>
      </c>
      <c r="E236" s="98" t="str">
        <f>IF(B236&lt;&gt;"No administrar",'Matriz Nº4 Administración'!F236," ")</f>
        <v xml:space="preserve"> </v>
      </c>
      <c r="F236" s="98" t="str">
        <f>IF(B236&lt;&gt;"No administrar",'Matriz Nº4 Administración'!G236," ")</f>
        <v xml:space="preserve"> </v>
      </c>
      <c r="G236" s="120"/>
      <c r="H236" s="120"/>
      <c r="I236" s="120"/>
      <c r="J236" s="120"/>
      <c r="K236" s="121"/>
      <c r="L236" s="121"/>
      <c r="M236" s="120"/>
      <c r="N236" s="23"/>
      <c r="O236" s="23"/>
      <c r="P236" s="23"/>
      <c r="Q236" s="23"/>
      <c r="R236" s="23"/>
      <c r="S236" s="23"/>
      <c r="T236" s="23"/>
      <c r="U236" s="23"/>
      <c r="V236" s="23"/>
      <c r="W236" s="23"/>
      <c r="X236" s="23"/>
      <c r="Y236" s="23"/>
      <c r="Z236" s="23"/>
    </row>
    <row r="237" spans="1:26" ht="40.5" customHeight="1" x14ac:dyDescent="0.3">
      <c r="A237" s="97" t="str">
        <f>+'Matriz Nº4 Administración'!A237</f>
        <v>26. 3</v>
      </c>
      <c r="B237" s="98" t="str">
        <f>+'Matriz Nº4 Administración'!B237</f>
        <v>No administrar</v>
      </c>
      <c r="C237" s="99" t="str">
        <f>IF(B237&lt;&gt;"No administrar",'Matriz Nº1 Identificación'!B237," ")</f>
        <v xml:space="preserve"> </v>
      </c>
      <c r="D237" s="100" t="str">
        <f>IF(C237&lt;&gt;" ",'Matriz Nº4 Administración'!C237," ")</f>
        <v xml:space="preserve"> </v>
      </c>
      <c r="E237" s="98" t="str">
        <f>IF(B237&lt;&gt;"No administrar",'Matriz Nº4 Administración'!F237," ")</f>
        <v xml:space="preserve"> </v>
      </c>
      <c r="F237" s="98" t="str">
        <f>IF(B237&lt;&gt;"No administrar",'Matriz Nº4 Administración'!G237," ")</f>
        <v xml:space="preserve"> </v>
      </c>
      <c r="G237" s="120"/>
      <c r="H237" s="120"/>
      <c r="I237" s="120"/>
      <c r="J237" s="120"/>
      <c r="K237" s="121"/>
      <c r="L237" s="121"/>
      <c r="M237" s="120"/>
      <c r="N237" s="23"/>
      <c r="O237" s="23"/>
      <c r="P237" s="23"/>
      <c r="Q237" s="23"/>
      <c r="R237" s="23"/>
      <c r="S237" s="23"/>
      <c r="T237" s="23"/>
      <c r="U237" s="23"/>
      <c r="V237" s="23"/>
      <c r="W237" s="23"/>
      <c r="X237" s="23"/>
      <c r="Y237" s="23"/>
      <c r="Z237" s="23"/>
    </row>
    <row r="238" spans="1:26" ht="48" customHeight="1" x14ac:dyDescent="0.3">
      <c r="A238" s="97" t="str">
        <f>+'Matriz Nº4 Administración'!A238</f>
        <v>26. 4</v>
      </c>
      <c r="B238" s="98" t="str">
        <f>+'Matriz Nº4 Administración'!B238</f>
        <v>No administrar</v>
      </c>
      <c r="C238" s="99" t="str">
        <f>IF(B238&lt;&gt;"No administrar",'Matriz Nº1 Identificación'!B238," ")</f>
        <v xml:space="preserve"> </v>
      </c>
      <c r="D238" s="100" t="str">
        <f>IF(C238&lt;&gt;" ",'Matriz Nº4 Administración'!C238," ")</f>
        <v xml:space="preserve"> </v>
      </c>
      <c r="E238" s="98" t="str">
        <f>IF(B238&lt;&gt;"No administrar",'Matriz Nº4 Administración'!F238," ")</f>
        <v xml:space="preserve"> </v>
      </c>
      <c r="F238" s="98" t="str">
        <f>IF(B238&lt;&gt;"No administrar",'Matriz Nº4 Administración'!G238," ")</f>
        <v xml:space="preserve"> </v>
      </c>
      <c r="G238" s="120"/>
      <c r="H238" s="120"/>
      <c r="I238" s="120"/>
      <c r="J238" s="120"/>
      <c r="K238" s="121"/>
      <c r="L238" s="121"/>
      <c r="M238" s="120"/>
      <c r="N238" s="23"/>
      <c r="O238" s="23"/>
      <c r="P238" s="23"/>
      <c r="Q238" s="23"/>
      <c r="R238" s="23"/>
      <c r="S238" s="23"/>
      <c r="T238" s="23"/>
      <c r="U238" s="23"/>
      <c r="V238" s="23"/>
      <c r="W238" s="23"/>
      <c r="X238" s="23"/>
      <c r="Y238" s="23"/>
      <c r="Z238" s="23"/>
    </row>
    <row r="239" spans="1:26" ht="42.75" customHeight="1" x14ac:dyDescent="0.3">
      <c r="A239" s="97" t="str">
        <f>+'Matriz Nº4 Administración'!A239</f>
        <v>26. 5</v>
      </c>
      <c r="B239" s="98" t="str">
        <f>+'Matriz Nº4 Administración'!B239</f>
        <v>No administrar</v>
      </c>
      <c r="C239" s="99" t="str">
        <f>IF(B239&lt;&gt;"No administrar",'Matriz Nº1 Identificación'!B239," ")</f>
        <v xml:space="preserve"> </v>
      </c>
      <c r="D239" s="100" t="str">
        <f>IF(C239&lt;&gt;" ",'Matriz Nº4 Administración'!C239," ")</f>
        <v xml:space="preserve"> </v>
      </c>
      <c r="E239" s="98" t="str">
        <f>IF(B239&lt;&gt;"No administrar",'Matriz Nº4 Administración'!F239," ")</f>
        <v xml:space="preserve"> </v>
      </c>
      <c r="F239" s="98" t="str">
        <f>IF(B239&lt;&gt;"No administrar",'Matriz Nº4 Administración'!G239," ")</f>
        <v xml:space="preserve"> </v>
      </c>
      <c r="G239" s="120"/>
      <c r="H239" s="120"/>
      <c r="I239" s="120"/>
      <c r="J239" s="120"/>
      <c r="K239" s="121"/>
      <c r="L239" s="121"/>
      <c r="M239" s="120"/>
      <c r="N239" s="23"/>
      <c r="O239" s="23"/>
      <c r="P239" s="23"/>
      <c r="Q239" s="23"/>
      <c r="R239" s="23"/>
      <c r="S239" s="23"/>
      <c r="T239" s="23"/>
      <c r="U239" s="23"/>
      <c r="V239" s="23"/>
      <c r="W239" s="23"/>
      <c r="X239" s="23"/>
      <c r="Y239" s="23"/>
      <c r="Z239" s="23"/>
    </row>
    <row r="240" spans="1:26" ht="40.5" customHeight="1" x14ac:dyDescent="0.3">
      <c r="A240" s="97" t="str">
        <f>+'Matriz Nº4 Administración'!A240</f>
        <v>26. 6</v>
      </c>
      <c r="B240" s="98" t="str">
        <f>+'Matriz Nº4 Administración'!B240</f>
        <v>No administrar</v>
      </c>
      <c r="C240" s="99" t="str">
        <f>IF(B240&lt;&gt;"No administrar",'Matriz Nº1 Identificación'!B240," ")</f>
        <v xml:space="preserve"> </v>
      </c>
      <c r="D240" s="100" t="str">
        <f>IF(C240&lt;&gt;" ",'Matriz Nº4 Administración'!C240," ")</f>
        <v xml:space="preserve"> </v>
      </c>
      <c r="E240" s="98" t="str">
        <f>IF(B240&lt;&gt;"No administrar",'Matriz Nº4 Administración'!F240," ")</f>
        <v xml:space="preserve"> </v>
      </c>
      <c r="F240" s="98" t="str">
        <f>IF(B240&lt;&gt;"No administrar",'Matriz Nº4 Administración'!G240," ")</f>
        <v xml:space="preserve"> </v>
      </c>
      <c r="G240" s="120"/>
      <c r="H240" s="120"/>
      <c r="I240" s="120"/>
      <c r="J240" s="120"/>
      <c r="K240" s="121"/>
      <c r="L240" s="121"/>
      <c r="M240" s="120"/>
      <c r="N240" s="23"/>
      <c r="O240" s="23"/>
      <c r="P240" s="23"/>
      <c r="Q240" s="23"/>
      <c r="R240" s="23"/>
      <c r="S240" s="23"/>
      <c r="T240" s="23"/>
      <c r="U240" s="23"/>
      <c r="V240" s="23"/>
      <c r="W240" s="23"/>
      <c r="X240" s="23"/>
      <c r="Y240" s="23"/>
      <c r="Z240" s="23"/>
    </row>
    <row r="241" spans="1:26" ht="43.5" customHeight="1" thickBot="1" x14ac:dyDescent="0.35">
      <c r="A241" s="97" t="str">
        <f>+'Matriz Nº4 Administración'!A241</f>
        <v>26. 7</v>
      </c>
      <c r="B241" s="98" t="str">
        <f>+'Matriz Nº4 Administración'!B241</f>
        <v>No administrar</v>
      </c>
      <c r="C241" s="99" t="str">
        <f>IF(B241&lt;&gt;"No administrar",'Matriz Nº1 Identificación'!B241," ")</f>
        <v xml:space="preserve"> </v>
      </c>
      <c r="D241" s="100" t="str">
        <f>IF(C241&lt;&gt;" ",'Matriz Nº4 Administración'!C241," ")</f>
        <v xml:space="preserve"> </v>
      </c>
      <c r="E241" s="98" t="str">
        <f>IF(B241&lt;&gt;"No administrar",'Matriz Nº4 Administración'!F241," ")</f>
        <v xml:space="preserve"> </v>
      </c>
      <c r="F241" s="98" t="str">
        <f>IF(B241&lt;&gt;"No administrar",'Matriz Nº4 Administración'!G241," ")</f>
        <v xml:space="preserve"> </v>
      </c>
      <c r="G241" s="120"/>
      <c r="H241" s="120"/>
      <c r="I241" s="120"/>
      <c r="J241" s="120"/>
      <c r="K241" s="121"/>
      <c r="L241" s="121"/>
      <c r="M241" s="120"/>
      <c r="N241" s="23"/>
      <c r="O241" s="23"/>
      <c r="P241" s="23"/>
      <c r="Q241" s="23"/>
      <c r="R241" s="23"/>
      <c r="S241" s="23"/>
      <c r="T241" s="23"/>
      <c r="U241" s="23"/>
      <c r="V241" s="23"/>
      <c r="W241" s="23"/>
      <c r="X241" s="23"/>
      <c r="Y241" s="23"/>
      <c r="Z241" s="23"/>
    </row>
    <row r="242" spans="1:26" ht="16.5" customHeight="1" thickBot="1" x14ac:dyDescent="0.35">
      <c r="A242" s="431" t="str">
        <f>'Matriz Nº4 Administración'!A242</f>
        <v xml:space="preserve">Objetivo Estratégico: </v>
      </c>
      <c r="B242" s="432"/>
      <c r="C242" s="433">
        <f>'Matriz Nº4 Administración'!B242</f>
        <v>0</v>
      </c>
      <c r="D242" s="434"/>
      <c r="E242" s="434"/>
      <c r="F242" s="434"/>
      <c r="G242" s="434"/>
      <c r="H242" s="434"/>
      <c r="I242" s="434"/>
      <c r="J242" s="434"/>
      <c r="K242" s="434"/>
      <c r="L242" s="434"/>
      <c r="M242" s="434"/>
      <c r="N242" s="7"/>
      <c r="O242" s="7"/>
      <c r="P242" s="7"/>
      <c r="Q242" s="7"/>
      <c r="R242" s="7"/>
      <c r="S242" s="7"/>
      <c r="T242" s="7"/>
      <c r="U242" s="7"/>
      <c r="V242" s="7"/>
      <c r="W242" s="7"/>
      <c r="X242" s="7"/>
      <c r="Y242" s="7"/>
      <c r="Z242" s="7"/>
    </row>
    <row r="243" spans="1:26" ht="27" customHeight="1" thickBot="1" x14ac:dyDescent="0.35">
      <c r="A243" s="427" t="str">
        <f>'Matriz Nº4 Administración'!A243</f>
        <v>Objetivo táctico</v>
      </c>
      <c r="B243" s="394"/>
      <c r="C243" s="428" t="str">
        <f>'Matriz Nº4 Administración'!B243</f>
        <v>27. Dar continuidad al negocio y operaciones de la Imprenta Nacional y los diarios oficiales por medio de centros de procesamiento de datos  alternos y de contingencia.</v>
      </c>
      <c r="D243" s="429"/>
      <c r="E243" s="429"/>
      <c r="F243" s="429"/>
      <c r="G243" s="429"/>
      <c r="H243" s="429"/>
      <c r="I243" s="429"/>
      <c r="J243" s="429"/>
      <c r="K243" s="429"/>
      <c r="L243" s="429"/>
      <c r="M243" s="430"/>
      <c r="N243" s="7"/>
      <c r="O243" s="7"/>
      <c r="P243" s="7"/>
      <c r="Q243" s="7"/>
      <c r="R243" s="7"/>
      <c r="S243" s="7"/>
      <c r="T243" s="7"/>
      <c r="U243" s="7"/>
      <c r="V243" s="7"/>
      <c r="W243" s="7"/>
      <c r="X243" s="7"/>
      <c r="Y243" s="7"/>
      <c r="Z243" s="7"/>
    </row>
    <row r="244" spans="1:26" ht="47.25" customHeight="1" x14ac:dyDescent="0.3">
      <c r="A244" s="97" t="str">
        <f>+'Matriz Nº4 Administración'!A244</f>
        <v>27. 1</v>
      </c>
      <c r="B244" s="98" t="str">
        <f>+'Matriz Nº4 Administración'!B244</f>
        <v>No administrar</v>
      </c>
      <c r="C244" s="99" t="str">
        <f>IF(B244&lt;&gt;"No administrar",'Matriz Nº1 Identificación'!B244," ")</f>
        <v xml:space="preserve"> </v>
      </c>
      <c r="D244" s="100" t="str">
        <f>IF(C244&lt;&gt;" ",'Matriz Nº4 Administración'!C244," ")</f>
        <v xml:space="preserve"> </v>
      </c>
      <c r="E244" s="98" t="str">
        <f>IF(B244&lt;&gt;"No administrar",'Matriz Nº4 Administración'!F244," ")</f>
        <v xml:space="preserve"> </v>
      </c>
      <c r="F244" s="98" t="str">
        <f>IF(B244&lt;&gt;"No administrar",'Matriz Nº4 Administración'!G244," ")</f>
        <v xml:space="preserve"> </v>
      </c>
      <c r="G244" s="120"/>
      <c r="H244" s="120"/>
      <c r="I244" s="120"/>
      <c r="J244" s="120"/>
      <c r="K244" s="121"/>
      <c r="L244" s="121"/>
      <c r="M244" s="120"/>
      <c r="N244" s="23"/>
      <c r="O244" s="23"/>
      <c r="P244" s="23"/>
      <c r="Q244" s="23"/>
      <c r="R244" s="23"/>
      <c r="S244" s="23"/>
      <c r="T244" s="23"/>
      <c r="U244" s="23"/>
      <c r="V244" s="23"/>
      <c r="W244" s="23"/>
      <c r="X244" s="23"/>
      <c r="Y244" s="23"/>
      <c r="Z244" s="23"/>
    </row>
    <row r="245" spans="1:26" ht="43.5" customHeight="1" x14ac:dyDescent="0.3">
      <c r="A245" s="97" t="str">
        <f>+'Matriz Nº4 Administración'!A245</f>
        <v>27. 2</v>
      </c>
      <c r="B245" s="98" t="str">
        <f>+'Matriz Nº4 Administración'!B245</f>
        <v>No administrar</v>
      </c>
      <c r="C245" s="99" t="str">
        <f>IF(B245&lt;&gt;"No administrar",'Matriz Nº1 Identificación'!B245," ")</f>
        <v xml:space="preserve"> </v>
      </c>
      <c r="D245" s="100" t="str">
        <f>IF(C245&lt;&gt;" ",'Matriz Nº4 Administración'!C245," ")</f>
        <v xml:space="preserve"> </v>
      </c>
      <c r="E245" s="98" t="str">
        <f>IF(B245&lt;&gt;"No administrar",'Matriz Nº4 Administración'!F245," ")</f>
        <v xml:space="preserve"> </v>
      </c>
      <c r="F245" s="98" t="str">
        <f>IF(B245&lt;&gt;"No administrar",'Matriz Nº4 Administración'!G245," ")</f>
        <v xml:space="preserve"> </v>
      </c>
      <c r="G245" s="120"/>
      <c r="H245" s="120"/>
      <c r="I245" s="120"/>
      <c r="J245" s="120"/>
      <c r="K245" s="121"/>
      <c r="L245" s="121"/>
      <c r="M245" s="120"/>
      <c r="N245" s="23"/>
      <c r="O245" s="23"/>
      <c r="P245" s="23"/>
      <c r="Q245" s="23"/>
      <c r="R245" s="23"/>
      <c r="S245" s="23"/>
      <c r="T245" s="23"/>
      <c r="U245" s="23"/>
      <c r="V245" s="23"/>
      <c r="W245" s="23"/>
      <c r="X245" s="23"/>
      <c r="Y245" s="23"/>
      <c r="Z245" s="23"/>
    </row>
    <row r="246" spans="1:26" ht="40.5" customHeight="1" x14ac:dyDescent="0.3">
      <c r="A246" s="97" t="str">
        <f>+'Matriz Nº4 Administración'!A246</f>
        <v>27. 3</v>
      </c>
      <c r="B246" s="98" t="str">
        <f>+'Matriz Nº4 Administración'!B246</f>
        <v>No administrar</v>
      </c>
      <c r="C246" s="99" t="str">
        <f>IF(B246&lt;&gt;"No administrar",'Matriz Nº1 Identificación'!B246," ")</f>
        <v xml:space="preserve"> </v>
      </c>
      <c r="D246" s="100" t="str">
        <f>IF(C246&lt;&gt;" ",'Matriz Nº4 Administración'!C246," ")</f>
        <v xml:space="preserve"> </v>
      </c>
      <c r="E246" s="98" t="str">
        <f>IF(B246&lt;&gt;"No administrar",'Matriz Nº4 Administración'!F246," ")</f>
        <v xml:space="preserve"> </v>
      </c>
      <c r="F246" s="98" t="str">
        <f>IF(B246&lt;&gt;"No administrar",'Matriz Nº4 Administración'!G246," ")</f>
        <v xml:space="preserve"> </v>
      </c>
      <c r="G246" s="120"/>
      <c r="H246" s="120"/>
      <c r="I246" s="120"/>
      <c r="J246" s="120"/>
      <c r="K246" s="121"/>
      <c r="L246" s="121"/>
      <c r="M246" s="120"/>
      <c r="N246" s="23"/>
      <c r="O246" s="23"/>
      <c r="P246" s="23"/>
      <c r="Q246" s="23"/>
      <c r="R246" s="23"/>
      <c r="S246" s="23"/>
      <c r="T246" s="23"/>
      <c r="U246" s="23"/>
      <c r="V246" s="23"/>
      <c r="W246" s="23"/>
      <c r="X246" s="23"/>
      <c r="Y246" s="23"/>
      <c r="Z246" s="23"/>
    </row>
    <row r="247" spans="1:26" ht="48" customHeight="1" x14ac:dyDescent="0.3">
      <c r="A247" s="97" t="str">
        <f>+'Matriz Nº4 Administración'!A247</f>
        <v>27. 4</v>
      </c>
      <c r="B247" s="98" t="str">
        <f>+'Matriz Nº4 Administración'!B247</f>
        <v>No administrar</v>
      </c>
      <c r="C247" s="99" t="str">
        <f>IF(B247&lt;&gt;"No administrar",'Matriz Nº1 Identificación'!B247," ")</f>
        <v xml:space="preserve"> </v>
      </c>
      <c r="D247" s="100" t="str">
        <f>IF(C247&lt;&gt;" ",'Matriz Nº4 Administración'!C247," ")</f>
        <v xml:space="preserve"> </v>
      </c>
      <c r="E247" s="98" t="str">
        <f>IF(B247&lt;&gt;"No administrar",'Matriz Nº4 Administración'!F247," ")</f>
        <v xml:space="preserve"> </v>
      </c>
      <c r="F247" s="98" t="str">
        <f>IF(B247&lt;&gt;"No administrar",'Matriz Nº4 Administración'!G247," ")</f>
        <v xml:space="preserve"> </v>
      </c>
      <c r="G247" s="120"/>
      <c r="H247" s="120"/>
      <c r="I247" s="120"/>
      <c r="J247" s="120"/>
      <c r="K247" s="121"/>
      <c r="L247" s="121"/>
      <c r="M247" s="120"/>
      <c r="N247" s="23"/>
      <c r="O247" s="23"/>
      <c r="P247" s="23"/>
      <c r="Q247" s="23"/>
      <c r="R247" s="23"/>
      <c r="S247" s="23"/>
      <c r="T247" s="23"/>
      <c r="U247" s="23"/>
      <c r="V247" s="23"/>
      <c r="W247" s="23"/>
      <c r="X247" s="23"/>
      <c r="Y247" s="23"/>
      <c r="Z247" s="23"/>
    </row>
    <row r="248" spans="1:26" ht="42.75" customHeight="1" x14ac:dyDescent="0.3">
      <c r="A248" s="97" t="str">
        <f>+'Matriz Nº4 Administración'!A248</f>
        <v>27. 5</v>
      </c>
      <c r="B248" s="98" t="str">
        <f>+'Matriz Nº4 Administración'!B248</f>
        <v>No administrar</v>
      </c>
      <c r="C248" s="99" t="str">
        <f>IF(B248&lt;&gt;"No administrar",'Matriz Nº1 Identificación'!B248," ")</f>
        <v xml:space="preserve"> </v>
      </c>
      <c r="D248" s="100" t="str">
        <f>IF(C248&lt;&gt;" ",'Matriz Nº4 Administración'!C248," ")</f>
        <v xml:space="preserve"> </v>
      </c>
      <c r="E248" s="98" t="str">
        <f>IF(B248&lt;&gt;"No administrar",'Matriz Nº4 Administración'!F248," ")</f>
        <v xml:space="preserve"> </v>
      </c>
      <c r="F248" s="98" t="str">
        <f>IF(B248&lt;&gt;"No administrar",'Matriz Nº4 Administración'!G248," ")</f>
        <v xml:space="preserve"> </v>
      </c>
      <c r="G248" s="120"/>
      <c r="H248" s="120"/>
      <c r="I248" s="120"/>
      <c r="J248" s="120"/>
      <c r="K248" s="121"/>
      <c r="L248" s="121"/>
      <c r="M248" s="120"/>
      <c r="N248" s="23"/>
      <c r="O248" s="23"/>
      <c r="P248" s="23"/>
      <c r="Q248" s="23"/>
      <c r="R248" s="23"/>
      <c r="S248" s="23"/>
      <c r="T248" s="23"/>
      <c r="U248" s="23"/>
      <c r="V248" s="23"/>
      <c r="W248" s="23"/>
      <c r="X248" s="23"/>
      <c r="Y248" s="23"/>
      <c r="Z248" s="23"/>
    </row>
    <row r="249" spans="1:26" ht="40.5" customHeight="1" x14ac:dyDescent="0.3">
      <c r="A249" s="97" t="str">
        <f>+'Matriz Nº4 Administración'!A249</f>
        <v>27. 6</v>
      </c>
      <c r="B249" s="98" t="str">
        <f>+'Matriz Nº4 Administración'!B249</f>
        <v>No administrar</v>
      </c>
      <c r="C249" s="99" t="str">
        <f>IF(B249&lt;&gt;"No administrar",'Matriz Nº1 Identificación'!B249," ")</f>
        <v xml:space="preserve"> </v>
      </c>
      <c r="D249" s="100" t="str">
        <f>IF(C249&lt;&gt;" ",'Matriz Nº4 Administración'!C249," ")</f>
        <v xml:space="preserve"> </v>
      </c>
      <c r="E249" s="98" t="str">
        <f>IF(B249&lt;&gt;"No administrar",'Matriz Nº4 Administración'!F249," ")</f>
        <v xml:space="preserve"> </v>
      </c>
      <c r="F249" s="98" t="str">
        <f>IF(B249&lt;&gt;"No administrar",'Matriz Nº4 Administración'!G249," ")</f>
        <v xml:space="preserve"> </v>
      </c>
      <c r="G249" s="120"/>
      <c r="H249" s="120"/>
      <c r="I249" s="120"/>
      <c r="J249" s="120"/>
      <c r="K249" s="121"/>
      <c r="L249" s="121"/>
      <c r="M249" s="120"/>
      <c r="N249" s="23"/>
      <c r="O249" s="23"/>
      <c r="P249" s="23"/>
      <c r="Q249" s="23"/>
      <c r="R249" s="23"/>
      <c r="S249" s="23"/>
      <c r="T249" s="23"/>
      <c r="U249" s="23"/>
      <c r="V249" s="23"/>
      <c r="W249" s="23"/>
      <c r="X249" s="23"/>
      <c r="Y249" s="23"/>
      <c r="Z249" s="23"/>
    </row>
    <row r="250" spans="1:26" ht="43.5" customHeight="1" thickBot="1" x14ac:dyDescent="0.35">
      <c r="A250" s="97" t="str">
        <f>+'Matriz Nº4 Administración'!A250</f>
        <v>27. 7</v>
      </c>
      <c r="B250" s="98" t="str">
        <f>+'Matriz Nº4 Administración'!B250</f>
        <v>No administrar</v>
      </c>
      <c r="C250" s="99" t="str">
        <f>IF(B250&lt;&gt;"No administrar",'Matriz Nº1 Identificación'!B250," ")</f>
        <v xml:space="preserve"> </v>
      </c>
      <c r="D250" s="100" t="str">
        <f>IF(C250&lt;&gt;" ",'Matriz Nº4 Administración'!C250," ")</f>
        <v xml:space="preserve"> </v>
      </c>
      <c r="E250" s="98" t="str">
        <f>IF(B250&lt;&gt;"No administrar",'Matriz Nº4 Administración'!F250," ")</f>
        <v xml:space="preserve"> </v>
      </c>
      <c r="F250" s="98" t="str">
        <f>IF(B250&lt;&gt;"No administrar",'Matriz Nº4 Administración'!G250," ")</f>
        <v xml:space="preserve"> </v>
      </c>
      <c r="G250" s="120"/>
      <c r="H250" s="120"/>
      <c r="I250" s="120"/>
      <c r="J250" s="120"/>
      <c r="K250" s="121"/>
      <c r="L250" s="121"/>
      <c r="M250" s="120"/>
      <c r="N250" s="23"/>
      <c r="O250" s="23"/>
      <c r="P250" s="23"/>
      <c r="Q250" s="23"/>
      <c r="R250" s="23"/>
      <c r="S250" s="23"/>
      <c r="T250" s="23"/>
      <c r="U250" s="23"/>
      <c r="V250" s="23"/>
      <c r="W250" s="23"/>
      <c r="X250" s="23"/>
      <c r="Y250" s="23"/>
      <c r="Z250" s="23"/>
    </row>
    <row r="251" spans="1:26" ht="16.5" customHeight="1" thickBot="1" x14ac:dyDescent="0.35">
      <c r="A251" s="431" t="str">
        <f>'Matriz Nº4 Administración'!A251</f>
        <v xml:space="preserve">Objetivo Estratégico: </v>
      </c>
      <c r="B251" s="432"/>
      <c r="C251" s="433">
        <f>'Matriz Nº4 Administración'!B251</f>
        <v>0</v>
      </c>
      <c r="D251" s="434"/>
      <c r="E251" s="434"/>
      <c r="F251" s="434"/>
      <c r="G251" s="434"/>
      <c r="H251" s="434"/>
      <c r="I251" s="434"/>
      <c r="J251" s="434"/>
      <c r="K251" s="434"/>
      <c r="L251" s="434"/>
      <c r="M251" s="434"/>
      <c r="N251" s="7"/>
      <c r="O251" s="7"/>
      <c r="P251" s="7"/>
      <c r="Q251" s="7"/>
      <c r="R251" s="7"/>
      <c r="S251" s="7"/>
      <c r="T251" s="7"/>
      <c r="U251" s="7"/>
      <c r="V251" s="7"/>
      <c r="W251" s="7"/>
      <c r="X251" s="7"/>
      <c r="Y251" s="7"/>
      <c r="Z251" s="7"/>
    </row>
    <row r="252" spans="1:26" ht="27" customHeight="1" thickBot="1" x14ac:dyDescent="0.35">
      <c r="A252" s="427" t="str">
        <f>'Matriz Nº4 Administración'!A252</f>
        <v>Objetivo táctico</v>
      </c>
      <c r="B252" s="394"/>
      <c r="C252" s="428" t="str">
        <f>'Matriz Nº4 Administración'!B252</f>
        <v>28. Proporcionar el mantenimiento preventivo, correctivo y evolutivo del hardware, software y bases de datos de los sistemas instalados al servicio de toda la Institución.</v>
      </c>
      <c r="D252" s="429"/>
      <c r="E252" s="429"/>
      <c r="F252" s="429"/>
      <c r="G252" s="429"/>
      <c r="H252" s="429"/>
      <c r="I252" s="429"/>
      <c r="J252" s="429"/>
      <c r="K252" s="429"/>
      <c r="L252" s="429"/>
      <c r="M252" s="430"/>
      <c r="N252" s="7"/>
      <c r="O252" s="7"/>
      <c r="P252" s="7"/>
      <c r="Q252" s="7"/>
      <c r="R252" s="7"/>
      <c r="S252" s="7"/>
      <c r="T252" s="7"/>
      <c r="U252" s="7"/>
      <c r="V252" s="7"/>
      <c r="W252" s="7"/>
      <c r="X252" s="7"/>
      <c r="Y252" s="7"/>
      <c r="Z252" s="7"/>
    </row>
    <row r="253" spans="1:26" ht="47.25" customHeight="1" x14ac:dyDescent="0.3">
      <c r="A253" s="97" t="str">
        <f>+'Matriz Nº4 Administración'!A253</f>
        <v>28. 1</v>
      </c>
      <c r="B253" s="98" t="str">
        <f>+'Matriz Nº4 Administración'!B253</f>
        <v>No administrar</v>
      </c>
      <c r="C253" s="99" t="str">
        <f>IF(B253&lt;&gt;"No administrar",'Matriz Nº1 Identificación'!B253," ")</f>
        <v xml:space="preserve"> </v>
      </c>
      <c r="D253" s="100" t="str">
        <f>IF(C253&lt;&gt;" ",'Matriz Nº4 Administración'!C253," ")</f>
        <v xml:space="preserve"> </v>
      </c>
      <c r="E253" s="98" t="str">
        <f>IF(B253&lt;&gt;"No administrar",'Matriz Nº4 Administración'!F253," ")</f>
        <v xml:space="preserve"> </v>
      </c>
      <c r="F253" s="98" t="str">
        <f>IF(B253&lt;&gt;"No administrar",'Matriz Nº4 Administración'!G253," ")</f>
        <v xml:space="preserve"> </v>
      </c>
      <c r="G253" s="120"/>
      <c r="H253" s="120"/>
      <c r="I253" s="120"/>
      <c r="J253" s="120"/>
      <c r="K253" s="121"/>
      <c r="L253" s="121"/>
      <c r="M253" s="120"/>
      <c r="N253" s="23"/>
      <c r="O253" s="23"/>
      <c r="P253" s="23"/>
      <c r="Q253" s="23"/>
      <c r="R253" s="23"/>
      <c r="S253" s="23"/>
      <c r="T253" s="23"/>
      <c r="U253" s="23"/>
      <c r="V253" s="23"/>
      <c r="W253" s="23"/>
      <c r="X253" s="23"/>
      <c r="Y253" s="23"/>
      <c r="Z253" s="23"/>
    </row>
    <row r="254" spans="1:26" ht="43.5" customHeight="1" x14ac:dyDescent="0.3">
      <c r="A254" s="97" t="str">
        <f>+'Matriz Nº4 Administración'!A254</f>
        <v>28. 2</v>
      </c>
      <c r="B254" s="98" t="str">
        <f>+'Matriz Nº4 Administración'!B254</f>
        <v>No administrar</v>
      </c>
      <c r="C254" s="99" t="str">
        <f>IF(B254&lt;&gt;"No administrar",'Matriz Nº1 Identificación'!B254," ")</f>
        <v xml:space="preserve"> </v>
      </c>
      <c r="D254" s="100" t="str">
        <f>IF(C254&lt;&gt;" ",'Matriz Nº4 Administración'!C254," ")</f>
        <v xml:space="preserve"> </v>
      </c>
      <c r="E254" s="98" t="str">
        <f>IF(B254&lt;&gt;"No administrar",'Matriz Nº4 Administración'!F254," ")</f>
        <v xml:space="preserve"> </v>
      </c>
      <c r="F254" s="98" t="str">
        <f>IF(B254&lt;&gt;"No administrar",'Matriz Nº4 Administración'!G254," ")</f>
        <v xml:space="preserve"> </v>
      </c>
      <c r="G254" s="120"/>
      <c r="H254" s="120"/>
      <c r="I254" s="120"/>
      <c r="J254" s="120"/>
      <c r="K254" s="121"/>
      <c r="L254" s="121"/>
      <c r="M254" s="120"/>
      <c r="N254" s="23"/>
      <c r="O254" s="23"/>
      <c r="P254" s="23"/>
      <c r="Q254" s="23"/>
      <c r="R254" s="23"/>
      <c r="S254" s="23"/>
      <c r="T254" s="23"/>
      <c r="U254" s="23"/>
      <c r="V254" s="23"/>
      <c r="W254" s="23"/>
      <c r="X254" s="23"/>
      <c r="Y254" s="23"/>
      <c r="Z254" s="23"/>
    </row>
    <row r="255" spans="1:26" ht="40.5" customHeight="1" x14ac:dyDescent="0.3">
      <c r="A255" s="97" t="str">
        <f>+'Matriz Nº4 Administración'!A255</f>
        <v>28. 3</v>
      </c>
      <c r="B255" s="98" t="str">
        <f>+'Matriz Nº4 Administración'!B255</f>
        <v>No administrar</v>
      </c>
      <c r="C255" s="99" t="str">
        <f>IF(B255&lt;&gt;"No administrar",'Matriz Nº1 Identificación'!B255," ")</f>
        <v xml:space="preserve"> </v>
      </c>
      <c r="D255" s="100" t="str">
        <f>IF(C255&lt;&gt;" ",'Matriz Nº4 Administración'!C255," ")</f>
        <v xml:space="preserve"> </v>
      </c>
      <c r="E255" s="98" t="str">
        <f>IF(B255&lt;&gt;"No administrar",'Matriz Nº4 Administración'!F255," ")</f>
        <v xml:space="preserve"> </v>
      </c>
      <c r="F255" s="98" t="str">
        <f>IF(B255&lt;&gt;"No administrar",'Matriz Nº4 Administración'!G255," ")</f>
        <v xml:space="preserve"> </v>
      </c>
      <c r="G255" s="120"/>
      <c r="H255" s="120"/>
      <c r="I255" s="120"/>
      <c r="J255" s="120"/>
      <c r="K255" s="121"/>
      <c r="L255" s="121"/>
      <c r="M255" s="120"/>
      <c r="N255" s="23"/>
      <c r="O255" s="23"/>
      <c r="P255" s="23"/>
      <c r="Q255" s="23"/>
      <c r="R255" s="23"/>
      <c r="S255" s="23"/>
      <c r="T255" s="23"/>
      <c r="U255" s="23"/>
      <c r="V255" s="23"/>
      <c r="W255" s="23"/>
      <c r="X255" s="23"/>
      <c r="Y255" s="23"/>
      <c r="Z255" s="23"/>
    </row>
    <row r="256" spans="1:26" ht="48" customHeight="1" x14ac:dyDescent="0.3">
      <c r="A256" s="97" t="str">
        <f>+'Matriz Nº4 Administración'!A256</f>
        <v>28. 4</v>
      </c>
      <c r="B256" s="98" t="str">
        <f>+'Matriz Nº4 Administración'!B256</f>
        <v>No administrar</v>
      </c>
      <c r="C256" s="99" t="str">
        <f>IF(B256&lt;&gt;"No administrar",'Matriz Nº1 Identificación'!B256," ")</f>
        <v xml:space="preserve"> </v>
      </c>
      <c r="D256" s="100" t="str">
        <f>IF(C256&lt;&gt;" ",'Matriz Nº4 Administración'!C256," ")</f>
        <v xml:space="preserve"> </v>
      </c>
      <c r="E256" s="98" t="str">
        <f>IF(B256&lt;&gt;"No administrar",'Matriz Nº4 Administración'!F256," ")</f>
        <v xml:space="preserve"> </v>
      </c>
      <c r="F256" s="98" t="str">
        <f>IF(B256&lt;&gt;"No administrar",'Matriz Nº4 Administración'!G256," ")</f>
        <v xml:space="preserve"> </v>
      </c>
      <c r="G256" s="120"/>
      <c r="H256" s="120"/>
      <c r="I256" s="120"/>
      <c r="J256" s="120"/>
      <c r="K256" s="121"/>
      <c r="L256" s="121"/>
      <c r="M256" s="120"/>
      <c r="N256" s="23"/>
      <c r="O256" s="23"/>
      <c r="P256" s="23"/>
      <c r="Q256" s="23"/>
      <c r="R256" s="23"/>
      <c r="S256" s="23"/>
      <c r="T256" s="23"/>
      <c r="U256" s="23"/>
      <c r="V256" s="23"/>
      <c r="W256" s="23"/>
      <c r="X256" s="23"/>
      <c r="Y256" s="23"/>
      <c r="Z256" s="23"/>
    </row>
    <row r="257" spans="1:26" ht="42.75" customHeight="1" x14ac:dyDescent="0.3">
      <c r="A257" s="97" t="str">
        <f>+'Matriz Nº4 Administración'!A257</f>
        <v>28. 5</v>
      </c>
      <c r="B257" s="98" t="str">
        <f>+'Matriz Nº4 Administración'!B257</f>
        <v>No administrar</v>
      </c>
      <c r="C257" s="99" t="str">
        <f>IF(B257&lt;&gt;"No administrar",'Matriz Nº1 Identificación'!B257," ")</f>
        <v xml:space="preserve"> </v>
      </c>
      <c r="D257" s="100" t="str">
        <f>IF(C257&lt;&gt;" ",'Matriz Nº4 Administración'!C257," ")</f>
        <v xml:space="preserve"> </v>
      </c>
      <c r="E257" s="98" t="str">
        <f>IF(B257&lt;&gt;"No administrar",'Matriz Nº4 Administración'!F257," ")</f>
        <v xml:space="preserve"> </v>
      </c>
      <c r="F257" s="98" t="str">
        <f>IF(B257&lt;&gt;"No administrar",'Matriz Nº4 Administración'!G257," ")</f>
        <v xml:space="preserve"> </v>
      </c>
      <c r="G257" s="120"/>
      <c r="H257" s="120"/>
      <c r="I257" s="120"/>
      <c r="J257" s="120"/>
      <c r="K257" s="121"/>
      <c r="L257" s="121"/>
      <c r="M257" s="120"/>
      <c r="N257" s="23"/>
      <c r="O257" s="23"/>
      <c r="P257" s="23"/>
      <c r="Q257" s="23"/>
      <c r="R257" s="23"/>
      <c r="S257" s="23"/>
      <c r="T257" s="23"/>
      <c r="U257" s="23"/>
      <c r="V257" s="23"/>
      <c r="W257" s="23"/>
      <c r="X257" s="23"/>
      <c r="Y257" s="23"/>
      <c r="Z257" s="23"/>
    </row>
    <row r="258" spans="1:26" ht="40.5" customHeight="1" x14ac:dyDescent="0.3">
      <c r="A258" s="97" t="str">
        <f>+'Matriz Nº4 Administración'!A258</f>
        <v>28. 6</v>
      </c>
      <c r="B258" s="98" t="str">
        <f>+'Matriz Nº4 Administración'!B258</f>
        <v>No administrar</v>
      </c>
      <c r="C258" s="99" t="str">
        <f>IF(B258&lt;&gt;"No administrar",'Matriz Nº1 Identificación'!B258," ")</f>
        <v xml:space="preserve"> </v>
      </c>
      <c r="D258" s="100" t="str">
        <f>IF(C258&lt;&gt;" ",'Matriz Nº4 Administración'!C258," ")</f>
        <v xml:space="preserve"> </v>
      </c>
      <c r="E258" s="98" t="str">
        <f>IF(B258&lt;&gt;"No administrar",'Matriz Nº4 Administración'!F258," ")</f>
        <v xml:space="preserve"> </v>
      </c>
      <c r="F258" s="98" t="str">
        <f>IF(B258&lt;&gt;"No administrar",'Matriz Nº4 Administración'!G258," ")</f>
        <v xml:space="preserve"> </v>
      </c>
      <c r="G258" s="120"/>
      <c r="H258" s="120"/>
      <c r="I258" s="120"/>
      <c r="J258" s="120"/>
      <c r="K258" s="121"/>
      <c r="L258" s="121"/>
      <c r="M258" s="120"/>
      <c r="N258" s="23"/>
      <c r="O258" s="23"/>
      <c r="P258" s="23"/>
      <c r="Q258" s="23"/>
      <c r="R258" s="23"/>
      <c r="S258" s="23"/>
      <c r="T258" s="23"/>
      <c r="U258" s="23"/>
      <c r="V258" s="23"/>
      <c r="W258" s="23"/>
      <c r="X258" s="23"/>
      <c r="Y258" s="23"/>
      <c r="Z258" s="23"/>
    </row>
    <row r="259" spans="1:26" ht="43.5" customHeight="1" thickBot="1" x14ac:dyDescent="0.35">
      <c r="A259" s="97" t="str">
        <f>+'Matriz Nº4 Administración'!A259</f>
        <v>28. 7</v>
      </c>
      <c r="B259" s="98" t="str">
        <f>+'Matriz Nº4 Administración'!B259</f>
        <v>No administrar</v>
      </c>
      <c r="C259" s="99" t="str">
        <f>IF(B259&lt;&gt;"No administrar",'Matriz Nº1 Identificación'!B259," ")</f>
        <v xml:space="preserve"> </v>
      </c>
      <c r="D259" s="100" t="str">
        <f>IF(C259&lt;&gt;" ",'Matriz Nº4 Administración'!C259," ")</f>
        <v xml:space="preserve"> </v>
      </c>
      <c r="E259" s="98" t="str">
        <f>IF(B259&lt;&gt;"No administrar",'Matriz Nº4 Administración'!F259," ")</f>
        <v xml:space="preserve"> </v>
      </c>
      <c r="F259" s="98" t="str">
        <f>IF(B259&lt;&gt;"No administrar",'Matriz Nº4 Administración'!G259," ")</f>
        <v xml:space="preserve"> </v>
      </c>
      <c r="G259" s="120"/>
      <c r="H259" s="120"/>
      <c r="I259" s="120"/>
      <c r="J259" s="120"/>
      <c r="K259" s="121"/>
      <c r="L259" s="121"/>
      <c r="M259" s="120"/>
      <c r="N259" s="23"/>
      <c r="O259" s="23"/>
      <c r="P259" s="23"/>
      <c r="Q259" s="23"/>
      <c r="R259" s="23"/>
      <c r="S259" s="23"/>
      <c r="T259" s="23"/>
      <c r="U259" s="23"/>
      <c r="V259" s="23"/>
      <c r="W259" s="23"/>
      <c r="X259" s="23"/>
      <c r="Y259" s="23"/>
      <c r="Z259" s="23"/>
    </row>
    <row r="260" spans="1:26" ht="16.5" customHeight="1" thickBot="1" x14ac:dyDescent="0.35">
      <c r="A260" s="431" t="str">
        <f>'Matriz Nº4 Administración'!A260</f>
        <v xml:space="preserve">Objetivo Estratégico: </v>
      </c>
      <c r="B260" s="432"/>
      <c r="C260" s="433">
        <f>'Matriz Nº4 Administración'!B260</f>
        <v>0</v>
      </c>
      <c r="D260" s="434"/>
      <c r="E260" s="434"/>
      <c r="F260" s="434"/>
      <c r="G260" s="434"/>
      <c r="H260" s="434"/>
      <c r="I260" s="434"/>
      <c r="J260" s="434"/>
      <c r="K260" s="434"/>
      <c r="L260" s="434"/>
      <c r="M260" s="434"/>
      <c r="N260" s="7"/>
      <c r="O260" s="7"/>
      <c r="P260" s="7"/>
      <c r="Q260" s="7"/>
      <c r="R260" s="7"/>
      <c r="S260" s="7"/>
      <c r="T260" s="7"/>
      <c r="U260" s="7"/>
      <c r="V260" s="7"/>
      <c r="W260" s="7"/>
      <c r="X260" s="7"/>
      <c r="Y260" s="7"/>
      <c r="Z260" s="7"/>
    </row>
    <row r="261" spans="1:26" ht="27" customHeight="1" thickBot="1" x14ac:dyDescent="0.35">
      <c r="A261" s="427" t="str">
        <f>'Matriz Nº4 Administración'!A261</f>
        <v>Objetivo táctico</v>
      </c>
      <c r="B261" s="394"/>
      <c r="C261" s="428" t="str">
        <f>'Matriz Nº4 Administración'!B261</f>
        <v>29. Sustituir elementos tecnológicos y actualizar los derechos de uso por medio de licencias y soporte del fabricante</v>
      </c>
      <c r="D261" s="429"/>
      <c r="E261" s="429"/>
      <c r="F261" s="429"/>
      <c r="G261" s="429"/>
      <c r="H261" s="429"/>
      <c r="I261" s="429"/>
      <c r="J261" s="429"/>
      <c r="K261" s="429"/>
      <c r="L261" s="429"/>
      <c r="M261" s="430"/>
      <c r="N261" s="7"/>
      <c r="O261" s="7"/>
      <c r="P261" s="7"/>
      <c r="Q261" s="7"/>
      <c r="R261" s="7"/>
      <c r="S261" s="7"/>
      <c r="T261" s="7"/>
      <c r="U261" s="7"/>
      <c r="V261" s="7"/>
      <c r="W261" s="7"/>
      <c r="X261" s="7"/>
      <c r="Y261" s="7"/>
      <c r="Z261" s="7"/>
    </row>
    <row r="262" spans="1:26" ht="47.25" customHeight="1" x14ac:dyDescent="0.3">
      <c r="A262" s="97" t="str">
        <f>+'Matriz Nº4 Administración'!A262</f>
        <v>29. 1</v>
      </c>
      <c r="B262" s="98" t="str">
        <f>+'Matriz Nº4 Administración'!B262</f>
        <v>No administrar</v>
      </c>
      <c r="C262" s="99" t="str">
        <f>IF(B262&lt;&gt;"No administrar",'Matriz Nº1 Identificación'!B262," ")</f>
        <v xml:space="preserve"> </v>
      </c>
      <c r="D262" s="100" t="str">
        <f>IF(C262&lt;&gt;" ",'Matriz Nº4 Administración'!C262," ")</f>
        <v xml:space="preserve"> </v>
      </c>
      <c r="E262" s="98" t="str">
        <f>IF(B262&lt;&gt;"No administrar",'Matriz Nº4 Administración'!F262," ")</f>
        <v xml:space="preserve"> </v>
      </c>
      <c r="F262" s="98" t="str">
        <f>IF(B262&lt;&gt;"No administrar",'Matriz Nº4 Administración'!G262," ")</f>
        <v xml:space="preserve"> </v>
      </c>
      <c r="G262" s="120"/>
      <c r="H262" s="120"/>
      <c r="I262" s="120"/>
      <c r="J262" s="120"/>
      <c r="K262" s="121"/>
      <c r="L262" s="121"/>
      <c r="M262" s="120"/>
      <c r="N262" s="23"/>
      <c r="O262" s="23"/>
      <c r="P262" s="23"/>
      <c r="Q262" s="23"/>
      <c r="R262" s="23"/>
      <c r="S262" s="23"/>
      <c r="T262" s="23"/>
      <c r="U262" s="23"/>
      <c r="V262" s="23"/>
      <c r="W262" s="23"/>
      <c r="X262" s="23"/>
      <c r="Y262" s="23"/>
      <c r="Z262" s="23"/>
    </row>
    <row r="263" spans="1:26" ht="43.5" customHeight="1" x14ac:dyDescent="0.3">
      <c r="A263" s="97" t="str">
        <f>+'Matriz Nº4 Administración'!A263</f>
        <v>29. 2</v>
      </c>
      <c r="B263" s="98" t="str">
        <f>+'Matriz Nº4 Administración'!B263</f>
        <v>No administrar</v>
      </c>
      <c r="C263" s="99" t="str">
        <f>IF(B263&lt;&gt;"No administrar",'Matriz Nº1 Identificación'!B263," ")</f>
        <v xml:space="preserve"> </v>
      </c>
      <c r="D263" s="100" t="str">
        <f>IF(C263&lt;&gt;" ",'Matriz Nº4 Administración'!C263," ")</f>
        <v xml:space="preserve"> </v>
      </c>
      <c r="E263" s="98" t="str">
        <f>IF(B263&lt;&gt;"No administrar",'Matriz Nº4 Administración'!F263," ")</f>
        <v xml:space="preserve"> </v>
      </c>
      <c r="F263" s="98" t="str">
        <f>IF(B263&lt;&gt;"No administrar",'Matriz Nº4 Administración'!G263," ")</f>
        <v xml:space="preserve"> </v>
      </c>
      <c r="G263" s="120"/>
      <c r="H263" s="120"/>
      <c r="I263" s="120"/>
      <c r="J263" s="120"/>
      <c r="K263" s="121"/>
      <c r="L263" s="121"/>
      <c r="M263" s="120"/>
      <c r="N263" s="23"/>
      <c r="O263" s="23"/>
      <c r="P263" s="23"/>
      <c r="Q263" s="23"/>
      <c r="R263" s="23"/>
      <c r="S263" s="23"/>
      <c r="T263" s="23"/>
      <c r="U263" s="23"/>
      <c r="V263" s="23"/>
      <c r="W263" s="23"/>
      <c r="X263" s="23"/>
      <c r="Y263" s="23"/>
      <c r="Z263" s="23"/>
    </row>
    <row r="264" spans="1:26" ht="40.5" customHeight="1" x14ac:dyDescent="0.3">
      <c r="A264" s="97" t="str">
        <f>+'Matriz Nº4 Administración'!A264</f>
        <v>29. 3</v>
      </c>
      <c r="B264" s="98" t="str">
        <f>+'Matriz Nº4 Administración'!B264</f>
        <v>No administrar</v>
      </c>
      <c r="C264" s="99" t="str">
        <f>IF(B264&lt;&gt;"No administrar",'Matriz Nº1 Identificación'!B264," ")</f>
        <v xml:space="preserve"> </v>
      </c>
      <c r="D264" s="100" t="str">
        <f>IF(C264&lt;&gt;" ",'Matriz Nº4 Administración'!C264," ")</f>
        <v xml:space="preserve"> </v>
      </c>
      <c r="E264" s="98" t="str">
        <f>IF(B264&lt;&gt;"No administrar",'Matriz Nº4 Administración'!F264," ")</f>
        <v xml:space="preserve"> </v>
      </c>
      <c r="F264" s="98" t="str">
        <f>IF(B264&lt;&gt;"No administrar",'Matriz Nº4 Administración'!G264," ")</f>
        <v xml:space="preserve"> </v>
      </c>
      <c r="G264" s="120"/>
      <c r="H264" s="120"/>
      <c r="I264" s="120"/>
      <c r="J264" s="120"/>
      <c r="K264" s="121"/>
      <c r="L264" s="121"/>
      <c r="M264" s="120"/>
      <c r="N264" s="23"/>
      <c r="O264" s="23"/>
      <c r="P264" s="23"/>
      <c r="Q264" s="23"/>
      <c r="R264" s="23"/>
      <c r="S264" s="23"/>
      <c r="T264" s="23"/>
      <c r="U264" s="23"/>
      <c r="V264" s="23"/>
      <c r="W264" s="23"/>
      <c r="X264" s="23"/>
      <c r="Y264" s="23"/>
      <c r="Z264" s="23"/>
    </row>
    <row r="265" spans="1:26" ht="48" customHeight="1" x14ac:dyDescent="0.3">
      <c r="A265" s="97" t="str">
        <f>+'Matriz Nº4 Administración'!A265</f>
        <v>29. 4</v>
      </c>
      <c r="B265" s="98" t="str">
        <f>+'Matriz Nº4 Administración'!B265</f>
        <v>No administrar</v>
      </c>
      <c r="C265" s="99" t="str">
        <f>IF(B265&lt;&gt;"No administrar",'Matriz Nº1 Identificación'!B265," ")</f>
        <v xml:space="preserve"> </v>
      </c>
      <c r="D265" s="100" t="str">
        <f>IF(C265&lt;&gt;" ",'Matriz Nº4 Administración'!C265," ")</f>
        <v xml:space="preserve"> </v>
      </c>
      <c r="E265" s="98" t="str">
        <f>IF(B265&lt;&gt;"No administrar",'Matriz Nº4 Administración'!F265," ")</f>
        <v xml:space="preserve"> </v>
      </c>
      <c r="F265" s="98" t="str">
        <f>IF(B265&lt;&gt;"No administrar",'Matriz Nº4 Administración'!G265," ")</f>
        <v xml:space="preserve"> </v>
      </c>
      <c r="G265" s="120"/>
      <c r="H265" s="120"/>
      <c r="I265" s="120"/>
      <c r="J265" s="120"/>
      <c r="K265" s="121"/>
      <c r="L265" s="121"/>
      <c r="M265" s="120"/>
      <c r="N265" s="23"/>
      <c r="O265" s="23"/>
      <c r="P265" s="23"/>
      <c r="Q265" s="23"/>
      <c r="R265" s="23"/>
      <c r="S265" s="23"/>
      <c r="T265" s="23"/>
      <c r="U265" s="23"/>
      <c r="V265" s="23"/>
      <c r="W265" s="23"/>
      <c r="X265" s="23"/>
      <c r="Y265" s="23"/>
      <c r="Z265" s="23"/>
    </row>
    <row r="266" spans="1:26" ht="42.75" customHeight="1" x14ac:dyDescent="0.3">
      <c r="A266" s="97" t="str">
        <f>+'Matriz Nº4 Administración'!A266</f>
        <v>29. 5</v>
      </c>
      <c r="B266" s="98" t="str">
        <f>+'Matriz Nº4 Administración'!B266</f>
        <v>No administrar</v>
      </c>
      <c r="C266" s="99" t="str">
        <f>IF(B266&lt;&gt;"No administrar",'Matriz Nº1 Identificación'!B266," ")</f>
        <v xml:space="preserve"> </v>
      </c>
      <c r="D266" s="100" t="str">
        <f>IF(C266&lt;&gt;" ",'Matriz Nº4 Administración'!C266," ")</f>
        <v xml:space="preserve"> </v>
      </c>
      <c r="E266" s="98" t="str">
        <f>IF(B266&lt;&gt;"No administrar",'Matriz Nº4 Administración'!F266," ")</f>
        <v xml:space="preserve"> </v>
      </c>
      <c r="F266" s="98" t="str">
        <f>IF(B266&lt;&gt;"No administrar",'Matriz Nº4 Administración'!G266," ")</f>
        <v xml:space="preserve"> </v>
      </c>
      <c r="G266" s="120"/>
      <c r="H266" s="120"/>
      <c r="I266" s="120"/>
      <c r="J266" s="120"/>
      <c r="K266" s="121"/>
      <c r="L266" s="121"/>
      <c r="M266" s="120"/>
      <c r="N266" s="23"/>
      <c r="O266" s="23"/>
      <c r="P266" s="23"/>
      <c r="Q266" s="23"/>
      <c r="R266" s="23"/>
      <c r="S266" s="23"/>
      <c r="T266" s="23"/>
      <c r="U266" s="23"/>
      <c r="V266" s="23"/>
      <c r="W266" s="23"/>
      <c r="X266" s="23"/>
      <c r="Y266" s="23"/>
      <c r="Z266" s="23"/>
    </row>
    <row r="267" spans="1:26" ht="40.5" customHeight="1" x14ac:dyDescent="0.3">
      <c r="A267" s="97" t="str">
        <f>+'Matriz Nº4 Administración'!A267</f>
        <v>29. 6</v>
      </c>
      <c r="B267" s="98" t="str">
        <f>+'Matriz Nº4 Administración'!B267</f>
        <v>No administrar</v>
      </c>
      <c r="C267" s="99" t="str">
        <f>IF(B267&lt;&gt;"No administrar",'Matriz Nº1 Identificación'!B267," ")</f>
        <v xml:space="preserve"> </v>
      </c>
      <c r="D267" s="100" t="str">
        <f>IF(C267&lt;&gt;" ",'Matriz Nº4 Administración'!C267," ")</f>
        <v xml:space="preserve"> </v>
      </c>
      <c r="E267" s="98" t="str">
        <f>IF(B267&lt;&gt;"No administrar",'Matriz Nº4 Administración'!F267," ")</f>
        <v xml:space="preserve"> </v>
      </c>
      <c r="F267" s="98" t="str">
        <f>IF(B267&lt;&gt;"No administrar",'Matriz Nº4 Administración'!G267," ")</f>
        <v xml:space="preserve"> </v>
      </c>
      <c r="G267" s="120"/>
      <c r="H267" s="120"/>
      <c r="I267" s="120"/>
      <c r="J267" s="120"/>
      <c r="K267" s="121"/>
      <c r="L267" s="121"/>
      <c r="M267" s="120"/>
      <c r="N267" s="23"/>
      <c r="O267" s="23"/>
      <c r="P267" s="23"/>
      <c r="Q267" s="23"/>
      <c r="R267" s="23"/>
      <c r="S267" s="23"/>
      <c r="T267" s="23"/>
      <c r="U267" s="23"/>
      <c r="V267" s="23"/>
      <c r="W267" s="23"/>
      <c r="X267" s="23"/>
      <c r="Y267" s="23"/>
      <c r="Z267" s="23"/>
    </row>
    <row r="268" spans="1:26" ht="43.5" customHeight="1" thickBot="1" x14ac:dyDescent="0.35">
      <c r="A268" s="97" t="str">
        <f>+'Matriz Nº4 Administración'!A268</f>
        <v>29. 7</v>
      </c>
      <c r="B268" s="98" t="str">
        <f>+'Matriz Nº4 Administración'!B268</f>
        <v>No administrar</v>
      </c>
      <c r="C268" s="99" t="str">
        <f>IF(B268&lt;&gt;"No administrar",'Matriz Nº1 Identificación'!B268," ")</f>
        <v xml:space="preserve"> </v>
      </c>
      <c r="D268" s="100" t="str">
        <f>IF(C268&lt;&gt;" ",'Matriz Nº4 Administración'!C268," ")</f>
        <v xml:space="preserve"> </v>
      </c>
      <c r="E268" s="98" t="str">
        <f>IF(B268&lt;&gt;"No administrar",'Matriz Nº4 Administración'!F268," ")</f>
        <v xml:space="preserve"> </v>
      </c>
      <c r="F268" s="98" t="str">
        <f>IF(B268&lt;&gt;"No administrar",'Matriz Nº4 Administración'!G268," ")</f>
        <v xml:space="preserve"> </v>
      </c>
      <c r="G268" s="120"/>
      <c r="H268" s="120"/>
      <c r="I268" s="120"/>
      <c r="J268" s="120"/>
      <c r="K268" s="121"/>
      <c r="L268" s="121"/>
      <c r="M268" s="120"/>
      <c r="N268" s="23"/>
      <c r="O268" s="23"/>
      <c r="P268" s="23"/>
      <c r="Q268" s="23"/>
      <c r="R268" s="23"/>
      <c r="S268" s="23"/>
      <c r="T268" s="23"/>
      <c r="U268" s="23"/>
      <c r="V268" s="23"/>
      <c r="W268" s="23"/>
      <c r="X268" s="23"/>
      <c r="Y268" s="23"/>
      <c r="Z268" s="23"/>
    </row>
    <row r="269" spans="1:26" ht="16.5" customHeight="1" thickBot="1" x14ac:dyDescent="0.35">
      <c r="A269" s="431" t="str">
        <f>'Matriz Nº4 Administración'!A269</f>
        <v xml:space="preserve">Objetivo Estratégico: </v>
      </c>
      <c r="B269" s="432"/>
      <c r="C269" s="433">
        <f>'Matriz Nº4 Administración'!B269</f>
        <v>0</v>
      </c>
      <c r="D269" s="434"/>
      <c r="E269" s="434"/>
      <c r="F269" s="434"/>
      <c r="G269" s="434"/>
      <c r="H269" s="434"/>
      <c r="I269" s="434"/>
      <c r="J269" s="434"/>
      <c r="K269" s="434"/>
      <c r="L269" s="434"/>
      <c r="M269" s="434"/>
      <c r="N269" s="7"/>
      <c r="O269" s="7"/>
      <c r="P269" s="7"/>
      <c r="Q269" s="7"/>
      <c r="R269" s="7"/>
      <c r="S269" s="7"/>
      <c r="T269" s="7"/>
      <c r="U269" s="7"/>
      <c r="V269" s="7"/>
      <c r="W269" s="7"/>
      <c r="X269" s="7"/>
      <c r="Y269" s="7"/>
      <c r="Z269" s="7"/>
    </row>
    <row r="270" spans="1:26" ht="27" customHeight="1" thickBot="1" x14ac:dyDescent="0.35">
      <c r="A270" s="427" t="str">
        <f>'Matriz Nº4 Administración'!A270</f>
        <v>Objetivo táctico</v>
      </c>
      <c r="B270" s="394"/>
      <c r="C270" s="428" t="str">
        <f>'Matriz Nº4 Administración'!B270</f>
        <v>30. Velar por la definición de la planificación estratégica, la planificación operativa y el seguimiento y rendición de cuentas de ambas.</v>
      </c>
      <c r="D270" s="429"/>
      <c r="E270" s="429"/>
      <c r="F270" s="429"/>
      <c r="G270" s="429"/>
      <c r="H270" s="429"/>
      <c r="I270" s="429"/>
      <c r="J270" s="429"/>
      <c r="K270" s="429"/>
      <c r="L270" s="429"/>
      <c r="M270" s="430"/>
      <c r="N270" s="7"/>
      <c r="O270" s="7"/>
      <c r="P270" s="7"/>
      <c r="Q270" s="7"/>
      <c r="R270" s="7"/>
      <c r="S270" s="7"/>
      <c r="T270" s="7"/>
      <c r="U270" s="7"/>
      <c r="V270" s="7"/>
      <c r="W270" s="7"/>
      <c r="X270" s="7"/>
      <c r="Y270" s="7"/>
      <c r="Z270" s="7"/>
    </row>
    <row r="271" spans="1:26" ht="47.25" customHeight="1" x14ac:dyDescent="0.3">
      <c r="A271" s="97" t="str">
        <f>+'Matriz Nº4 Administración'!A271</f>
        <v>30. 1</v>
      </c>
      <c r="B271" s="98" t="str">
        <f>+'Matriz Nº4 Administración'!B271</f>
        <v>R007 Recurso Humano</v>
      </c>
      <c r="C271" s="99" t="str">
        <f>IF(B271&lt;&gt;"No administrar",'Matriz Nº1 Identificación'!B271," ")</f>
        <v>Baja calidad en los informes y procesos de la UPI</v>
      </c>
      <c r="D271" s="100" t="str">
        <f>IF(C271&lt;&gt;" ",'Matriz Nº4 Administración'!C271," ")</f>
        <v>capacitar los funcionarios de la UPI en temas críticos de la unidad.</v>
      </c>
      <c r="E271" s="98" t="str">
        <f>IF(B271&lt;&gt;"No administrar",'Matriz Nº4 Administración'!F271," ")</f>
        <v>BAJO</v>
      </c>
      <c r="F271" s="98" t="str">
        <f>IF(B271&lt;&gt;"No administrar",'Matriz Nº4 Administración'!G271," ")</f>
        <v>MEDIO</v>
      </c>
      <c r="G271" s="120"/>
      <c r="H271" s="120"/>
      <c r="I271" s="120"/>
      <c r="J271" s="120"/>
      <c r="K271" s="121"/>
      <c r="L271" s="121"/>
      <c r="M271" s="120"/>
      <c r="N271" s="23"/>
      <c r="O271" s="23"/>
      <c r="P271" s="23"/>
      <c r="Q271" s="23"/>
      <c r="R271" s="23"/>
      <c r="S271" s="23"/>
      <c r="T271" s="23"/>
      <c r="U271" s="23"/>
      <c r="V271" s="23"/>
      <c r="W271" s="23"/>
      <c r="X271" s="23"/>
      <c r="Y271" s="23"/>
      <c r="Z271" s="23"/>
    </row>
    <row r="272" spans="1:26" ht="43.5" customHeight="1" x14ac:dyDescent="0.3">
      <c r="A272" s="97" t="str">
        <f>+'Matriz Nº4 Administración'!A272</f>
        <v>30. 2</v>
      </c>
      <c r="B272" s="98" t="str">
        <f>+'Matriz Nº4 Administración'!B272</f>
        <v>No administrar</v>
      </c>
      <c r="C272" s="99" t="str">
        <f>IF(B272&lt;&gt;"No administrar",'Matriz Nº1 Identificación'!B272," ")</f>
        <v xml:space="preserve"> </v>
      </c>
      <c r="D272" s="100" t="str">
        <f>IF(C272&lt;&gt;" ",'Matriz Nº4 Administración'!C272," ")</f>
        <v xml:space="preserve"> </v>
      </c>
      <c r="E272" s="98" t="str">
        <f>IF(B272&lt;&gt;"No administrar",'Matriz Nº4 Administración'!F272," ")</f>
        <v xml:space="preserve"> </v>
      </c>
      <c r="F272" s="98" t="str">
        <f>IF(B272&lt;&gt;"No administrar",'Matriz Nº4 Administración'!G272," ")</f>
        <v xml:space="preserve"> </v>
      </c>
      <c r="G272" s="120"/>
      <c r="H272" s="120"/>
      <c r="I272" s="120"/>
      <c r="J272" s="120"/>
      <c r="K272" s="121"/>
      <c r="L272" s="121"/>
      <c r="M272" s="120"/>
      <c r="N272" s="23"/>
      <c r="O272" s="23"/>
      <c r="P272" s="23"/>
      <c r="Q272" s="23"/>
      <c r="R272" s="23"/>
      <c r="S272" s="23"/>
      <c r="T272" s="23"/>
      <c r="U272" s="23"/>
      <c r="V272" s="23"/>
      <c r="W272" s="23"/>
      <c r="X272" s="23"/>
      <c r="Y272" s="23"/>
      <c r="Z272" s="23"/>
    </row>
    <row r="273" spans="1:26" ht="40.5" customHeight="1" x14ac:dyDescent="0.3">
      <c r="A273" s="97" t="str">
        <f>+'Matriz Nº4 Administración'!A273</f>
        <v>30. 3</v>
      </c>
      <c r="B273" s="98" t="str">
        <f>+'Matriz Nº4 Administración'!B273</f>
        <v>No administrar</v>
      </c>
      <c r="C273" s="99" t="str">
        <f>IF(B273&lt;&gt;"No administrar",'Matriz Nº1 Identificación'!B273," ")</f>
        <v xml:space="preserve"> </v>
      </c>
      <c r="D273" s="100" t="str">
        <f>IF(C273&lt;&gt;" ",'Matriz Nº4 Administración'!C273," ")</f>
        <v xml:space="preserve"> </v>
      </c>
      <c r="E273" s="98" t="str">
        <f>IF(B273&lt;&gt;"No administrar",'Matriz Nº4 Administración'!F273," ")</f>
        <v xml:space="preserve"> </v>
      </c>
      <c r="F273" s="98" t="str">
        <f>IF(B273&lt;&gt;"No administrar",'Matriz Nº4 Administración'!G273," ")</f>
        <v xml:space="preserve"> </v>
      </c>
      <c r="G273" s="120"/>
      <c r="H273" s="120"/>
      <c r="I273" s="120"/>
      <c r="J273" s="120"/>
      <c r="K273" s="121"/>
      <c r="L273" s="121"/>
      <c r="M273" s="120"/>
      <c r="N273" s="23"/>
      <c r="O273" s="23"/>
      <c r="P273" s="23"/>
      <c r="Q273" s="23"/>
      <c r="R273" s="23"/>
      <c r="S273" s="23"/>
      <c r="T273" s="23"/>
      <c r="U273" s="23"/>
      <c r="V273" s="23"/>
      <c r="W273" s="23"/>
      <c r="X273" s="23"/>
      <c r="Y273" s="23"/>
      <c r="Z273" s="23"/>
    </row>
    <row r="274" spans="1:26" ht="48" customHeight="1" x14ac:dyDescent="0.3">
      <c r="A274" s="97" t="str">
        <f>+'Matriz Nº4 Administración'!A274</f>
        <v>30. 4</v>
      </c>
      <c r="B274" s="98" t="str">
        <f>+'Matriz Nº4 Administración'!B274</f>
        <v>No administrar</v>
      </c>
      <c r="C274" s="99" t="str">
        <f>IF(B274&lt;&gt;"No administrar",'Matriz Nº1 Identificación'!B274," ")</f>
        <v xml:space="preserve"> </v>
      </c>
      <c r="D274" s="100" t="str">
        <f>IF(C274&lt;&gt;" ",'Matriz Nº4 Administración'!C274," ")</f>
        <v xml:space="preserve"> </v>
      </c>
      <c r="E274" s="98" t="str">
        <f>IF(B274&lt;&gt;"No administrar",'Matriz Nº4 Administración'!F274," ")</f>
        <v xml:space="preserve"> </v>
      </c>
      <c r="F274" s="98" t="str">
        <f>IF(B274&lt;&gt;"No administrar",'Matriz Nº4 Administración'!G274," ")</f>
        <v xml:space="preserve"> </v>
      </c>
      <c r="G274" s="120"/>
      <c r="H274" s="120"/>
      <c r="I274" s="120"/>
      <c r="J274" s="120"/>
      <c r="K274" s="121"/>
      <c r="L274" s="121"/>
      <c r="M274" s="120"/>
      <c r="N274" s="23"/>
      <c r="O274" s="23"/>
      <c r="P274" s="23"/>
      <c r="Q274" s="23"/>
      <c r="R274" s="23"/>
      <c r="S274" s="23"/>
      <c r="T274" s="23"/>
      <c r="U274" s="23"/>
      <c r="V274" s="23"/>
      <c r="W274" s="23"/>
      <c r="X274" s="23"/>
      <c r="Y274" s="23"/>
      <c r="Z274" s="23"/>
    </row>
    <row r="275" spans="1:26" ht="42.75" customHeight="1" x14ac:dyDescent="0.3">
      <c r="A275" s="97" t="str">
        <f>+'Matriz Nº4 Administración'!A275</f>
        <v>30. 5</v>
      </c>
      <c r="B275" s="98" t="str">
        <f>+'Matriz Nº4 Administración'!B275</f>
        <v>No administrar</v>
      </c>
      <c r="C275" s="99" t="str">
        <f>IF(B275&lt;&gt;"No administrar",'Matriz Nº1 Identificación'!B275," ")</f>
        <v xml:space="preserve"> </v>
      </c>
      <c r="D275" s="100" t="str">
        <f>IF(C275&lt;&gt;" ",'Matriz Nº4 Administración'!C275," ")</f>
        <v xml:space="preserve"> </v>
      </c>
      <c r="E275" s="98" t="str">
        <f>IF(B275&lt;&gt;"No administrar",'Matriz Nº4 Administración'!F275," ")</f>
        <v xml:space="preserve"> </v>
      </c>
      <c r="F275" s="98" t="str">
        <f>IF(B275&lt;&gt;"No administrar",'Matriz Nº4 Administración'!G275," ")</f>
        <v xml:space="preserve"> </v>
      </c>
      <c r="G275" s="120"/>
      <c r="H275" s="120"/>
      <c r="I275" s="120"/>
      <c r="J275" s="120"/>
      <c r="K275" s="121"/>
      <c r="L275" s="121"/>
      <c r="M275" s="120"/>
      <c r="N275" s="23"/>
      <c r="O275" s="23"/>
      <c r="P275" s="23"/>
      <c r="Q275" s="23"/>
      <c r="R275" s="23"/>
      <c r="S275" s="23"/>
      <c r="T275" s="23"/>
      <c r="U275" s="23"/>
      <c r="V275" s="23"/>
      <c r="W275" s="23"/>
      <c r="X275" s="23"/>
      <c r="Y275" s="23"/>
      <c r="Z275" s="23"/>
    </row>
    <row r="276" spans="1:26" ht="40.5" customHeight="1" x14ac:dyDescent="0.3">
      <c r="A276" s="97" t="str">
        <f>+'Matriz Nº4 Administración'!A276</f>
        <v>30. 6</v>
      </c>
      <c r="B276" s="98" t="str">
        <f>+'Matriz Nº4 Administración'!B276</f>
        <v>No administrar</v>
      </c>
      <c r="C276" s="99" t="str">
        <f>IF(B276&lt;&gt;"No administrar",'Matriz Nº1 Identificación'!B276," ")</f>
        <v xml:space="preserve"> </v>
      </c>
      <c r="D276" s="100" t="str">
        <f>IF(C276&lt;&gt;" ",'Matriz Nº4 Administración'!C276," ")</f>
        <v xml:space="preserve"> </v>
      </c>
      <c r="E276" s="98" t="str">
        <f>IF(B276&lt;&gt;"No administrar",'Matriz Nº4 Administración'!F276," ")</f>
        <v xml:space="preserve"> </v>
      </c>
      <c r="F276" s="98" t="str">
        <f>IF(B276&lt;&gt;"No administrar",'Matriz Nº4 Administración'!G276," ")</f>
        <v xml:space="preserve"> </v>
      </c>
      <c r="G276" s="120"/>
      <c r="H276" s="120"/>
      <c r="I276" s="120"/>
      <c r="J276" s="120"/>
      <c r="K276" s="121"/>
      <c r="L276" s="121"/>
      <c r="M276" s="120"/>
      <c r="N276" s="23"/>
      <c r="O276" s="23"/>
      <c r="P276" s="23"/>
      <c r="Q276" s="23"/>
      <c r="R276" s="23"/>
      <c r="S276" s="23"/>
      <c r="T276" s="23"/>
      <c r="U276" s="23"/>
      <c r="V276" s="23"/>
      <c r="W276" s="23"/>
      <c r="X276" s="23"/>
      <c r="Y276" s="23"/>
      <c r="Z276" s="23"/>
    </row>
    <row r="277" spans="1:26" ht="43.5" customHeight="1" thickBot="1" x14ac:dyDescent="0.35">
      <c r="A277" s="97" t="str">
        <f>+'Matriz Nº4 Administración'!A277</f>
        <v>30. 7</v>
      </c>
      <c r="B277" s="98" t="str">
        <f>+'Matriz Nº4 Administración'!B277</f>
        <v>No administrar</v>
      </c>
      <c r="C277" s="99" t="str">
        <f>IF(B277&lt;&gt;"No administrar",'Matriz Nº1 Identificación'!B277," ")</f>
        <v xml:space="preserve"> </v>
      </c>
      <c r="D277" s="100" t="str">
        <f>IF(C277&lt;&gt;" ",'Matriz Nº4 Administración'!C277," ")</f>
        <v xml:space="preserve"> </v>
      </c>
      <c r="E277" s="98" t="str">
        <f>IF(B277&lt;&gt;"No administrar",'Matriz Nº4 Administración'!F277," ")</f>
        <v xml:space="preserve"> </v>
      </c>
      <c r="F277" s="98" t="str">
        <f>IF(B277&lt;&gt;"No administrar",'Matriz Nº4 Administración'!G277," ")</f>
        <v xml:space="preserve"> </v>
      </c>
      <c r="G277" s="120"/>
      <c r="H277" s="120"/>
      <c r="I277" s="120"/>
      <c r="J277" s="120"/>
      <c r="K277" s="121"/>
      <c r="L277" s="121"/>
      <c r="M277" s="120"/>
      <c r="N277" s="23"/>
      <c r="O277" s="23"/>
      <c r="P277" s="23"/>
      <c r="Q277" s="23"/>
      <c r="R277" s="23"/>
      <c r="S277" s="23"/>
      <c r="T277" s="23"/>
      <c r="U277" s="23"/>
      <c r="V277" s="23"/>
      <c r="W277" s="23"/>
      <c r="X277" s="23"/>
      <c r="Y277" s="23"/>
      <c r="Z277" s="23"/>
    </row>
    <row r="278" spans="1:26" ht="16.5" customHeight="1" thickBot="1" x14ac:dyDescent="0.35">
      <c r="A278" s="431" t="str">
        <f>'Matriz Nº4 Administración'!A278</f>
        <v xml:space="preserve">Objetivo Estratégico: </v>
      </c>
      <c r="B278" s="432"/>
      <c r="C278" s="433">
        <f>'Matriz Nº4 Administración'!B278</f>
        <v>0</v>
      </c>
      <c r="D278" s="434"/>
      <c r="E278" s="434"/>
      <c r="F278" s="434"/>
      <c r="G278" s="434"/>
      <c r="H278" s="434"/>
      <c r="I278" s="434"/>
      <c r="J278" s="434"/>
      <c r="K278" s="434"/>
      <c r="L278" s="434"/>
      <c r="M278" s="434"/>
      <c r="N278" s="7"/>
      <c r="O278" s="7"/>
      <c r="P278" s="7"/>
      <c r="Q278" s="7"/>
      <c r="R278" s="7"/>
      <c r="S278" s="7"/>
      <c r="T278" s="7"/>
      <c r="U278" s="7"/>
      <c r="V278" s="7"/>
      <c r="W278" s="7"/>
      <c r="X278" s="7"/>
      <c r="Y278" s="7"/>
      <c r="Z278" s="7"/>
    </row>
    <row r="279" spans="1:26" ht="27" customHeight="1" thickBot="1" x14ac:dyDescent="0.35">
      <c r="A279" s="427" t="str">
        <f>'Matriz Nº4 Administración'!A279</f>
        <v>Objetivo táctico</v>
      </c>
      <c r="B279" s="394"/>
      <c r="C279" s="428" t="str">
        <f>'Matriz Nº4 Administración'!B279</f>
        <v xml:space="preserve">31. </v>
      </c>
      <c r="D279" s="429"/>
      <c r="E279" s="429"/>
      <c r="F279" s="429"/>
      <c r="G279" s="429"/>
      <c r="H279" s="429"/>
      <c r="I279" s="429"/>
      <c r="J279" s="429"/>
      <c r="K279" s="429"/>
      <c r="L279" s="429"/>
      <c r="M279" s="430"/>
      <c r="N279" s="7"/>
      <c r="O279" s="7"/>
      <c r="P279" s="7"/>
      <c r="Q279" s="7"/>
      <c r="R279" s="7"/>
      <c r="S279" s="7"/>
      <c r="T279" s="7"/>
      <c r="U279" s="7"/>
      <c r="V279" s="7"/>
      <c r="W279" s="7"/>
      <c r="X279" s="7"/>
      <c r="Y279" s="7"/>
      <c r="Z279" s="7"/>
    </row>
    <row r="280" spans="1:26" ht="47.25" customHeight="1" x14ac:dyDescent="0.3">
      <c r="A280" s="97" t="str">
        <f>+'Matriz Nº4 Administración'!A280</f>
        <v>31. 1</v>
      </c>
      <c r="B280" s="98" t="str">
        <f>+'Matriz Nº4 Administración'!B280</f>
        <v>No administrar</v>
      </c>
      <c r="C280" s="99" t="str">
        <f>IF(B280&lt;&gt;"No administrar",'Matriz Nº1 Identificación'!B280," ")</f>
        <v xml:space="preserve"> </v>
      </c>
      <c r="D280" s="100" t="str">
        <f>IF(C280&lt;&gt;" ",'Matriz Nº4 Administración'!C280," ")</f>
        <v xml:space="preserve"> </v>
      </c>
      <c r="E280" s="98" t="str">
        <f>IF(B280&lt;&gt;"No administrar",'Matriz Nº4 Administración'!F280," ")</f>
        <v xml:space="preserve"> </v>
      </c>
      <c r="F280" s="98" t="str">
        <f>IF(B280&lt;&gt;"No administrar",'Matriz Nº4 Administración'!G280," ")</f>
        <v xml:space="preserve"> </v>
      </c>
      <c r="G280" s="120"/>
      <c r="H280" s="120"/>
      <c r="I280" s="120"/>
      <c r="J280" s="120"/>
      <c r="K280" s="121"/>
      <c r="L280" s="121"/>
      <c r="M280" s="120"/>
      <c r="N280" s="23"/>
      <c r="O280" s="23"/>
      <c r="P280" s="23"/>
      <c r="Q280" s="23"/>
      <c r="R280" s="23"/>
      <c r="S280" s="23"/>
      <c r="T280" s="23"/>
      <c r="U280" s="23"/>
      <c r="V280" s="23"/>
      <c r="W280" s="23"/>
      <c r="X280" s="23"/>
      <c r="Y280" s="23"/>
      <c r="Z280" s="23"/>
    </row>
    <row r="281" spans="1:26" ht="43.5" customHeight="1" x14ac:dyDescent="0.3">
      <c r="A281" s="97" t="str">
        <f>+'Matriz Nº4 Administración'!A281</f>
        <v>31. 2</v>
      </c>
      <c r="B281" s="98" t="str">
        <f>+'Matriz Nº4 Administración'!B281</f>
        <v>No administrar</v>
      </c>
      <c r="C281" s="99" t="str">
        <f>IF(B281&lt;&gt;"No administrar",'Matriz Nº1 Identificación'!B281," ")</f>
        <v xml:space="preserve"> </v>
      </c>
      <c r="D281" s="100" t="str">
        <f>IF(C281&lt;&gt;" ",'Matriz Nº4 Administración'!C281," ")</f>
        <v xml:space="preserve"> </v>
      </c>
      <c r="E281" s="98" t="str">
        <f>IF(B281&lt;&gt;"No administrar",'Matriz Nº4 Administración'!F281," ")</f>
        <v xml:space="preserve"> </v>
      </c>
      <c r="F281" s="98" t="str">
        <f>IF(B281&lt;&gt;"No administrar",'Matriz Nº4 Administración'!G281," ")</f>
        <v xml:space="preserve"> </v>
      </c>
      <c r="G281" s="120"/>
      <c r="H281" s="120"/>
      <c r="I281" s="120"/>
      <c r="J281" s="120"/>
      <c r="K281" s="121"/>
      <c r="L281" s="121"/>
      <c r="M281" s="120"/>
      <c r="N281" s="23"/>
      <c r="O281" s="23"/>
      <c r="P281" s="23"/>
      <c r="Q281" s="23"/>
      <c r="R281" s="23"/>
      <c r="S281" s="23"/>
      <c r="T281" s="23"/>
      <c r="U281" s="23"/>
      <c r="V281" s="23"/>
      <c r="W281" s="23"/>
      <c r="X281" s="23"/>
      <c r="Y281" s="23"/>
      <c r="Z281" s="23"/>
    </row>
    <row r="282" spans="1:26" ht="40.5" customHeight="1" x14ac:dyDescent="0.3">
      <c r="A282" s="97" t="str">
        <f>+'Matriz Nº4 Administración'!A282</f>
        <v>31. 3</v>
      </c>
      <c r="B282" s="98" t="str">
        <f>+'Matriz Nº4 Administración'!B282</f>
        <v>No administrar</v>
      </c>
      <c r="C282" s="99" t="str">
        <f>IF(B282&lt;&gt;"No administrar",'Matriz Nº1 Identificación'!B282," ")</f>
        <v xml:space="preserve"> </v>
      </c>
      <c r="D282" s="100" t="str">
        <f>IF(C282&lt;&gt;" ",'Matriz Nº4 Administración'!C282," ")</f>
        <v xml:space="preserve"> </v>
      </c>
      <c r="E282" s="98" t="str">
        <f>IF(B282&lt;&gt;"No administrar",'Matriz Nº4 Administración'!F282," ")</f>
        <v xml:space="preserve"> </v>
      </c>
      <c r="F282" s="98" t="str">
        <f>IF(B282&lt;&gt;"No administrar",'Matriz Nº4 Administración'!G282," ")</f>
        <v xml:space="preserve"> </v>
      </c>
      <c r="G282" s="120"/>
      <c r="H282" s="120"/>
      <c r="I282" s="120"/>
      <c r="J282" s="120"/>
      <c r="K282" s="121"/>
      <c r="L282" s="121"/>
      <c r="M282" s="120"/>
      <c r="N282" s="23"/>
      <c r="O282" s="23"/>
      <c r="P282" s="23"/>
      <c r="Q282" s="23"/>
      <c r="R282" s="23"/>
      <c r="S282" s="23"/>
      <c r="T282" s="23"/>
      <c r="U282" s="23"/>
      <c r="V282" s="23"/>
      <c r="W282" s="23"/>
      <c r="X282" s="23"/>
      <c r="Y282" s="23"/>
      <c r="Z282" s="23"/>
    </row>
    <row r="283" spans="1:26" ht="48" customHeight="1" x14ac:dyDescent="0.3">
      <c r="A283" s="97" t="str">
        <f>+'Matriz Nº4 Administración'!A283</f>
        <v>31. 4</v>
      </c>
      <c r="B283" s="98" t="str">
        <f>+'Matriz Nº4 Administración'!B283</f>
        <v>No administrar</v>
      </c>
      <c r="C283" s="99" t="str">
        <f>IF(B283&lt;&gt;"No administrar",'Matriz Nº1 Identificación'!B283," ")</f>
        <v xml:space="preserve"> </v>
      </c>
      <c r="D283" s="100" t="str">
        <f>IF(C283&lt;&gt;" ",'Matriz Nº4 Administración'!C283," ")</f>
        <v xml:space="preserve"> </v>
      </c>
      <c r="E283" s="98" t="str">
        <f>IF(B283&lt;&gt;"No administrar",'Matriz Nº4 Administración'!F283," ")</f>
        <v xml:space="preserve"> </v>
      </c>
      <c r="F283" s="98" t="str">
        <f>IF(B283&lt;&gt;"No administrar",'Matriz Nº4 Administración'!G283," ")</f>
        <v xml:space="preserve"> </v>
      </c>
      <c r="G283" s="120"/>
      <c r="H283" s="120"/>
      <c r="I283" s="120"/>
      <c r="J283" s="120"/>
      <c r="K283" s="121"/>
      <c r="L283" s="121"/>
      <c r="M283" s="120"/>
      <c r="N283" s="23"/>
      <c r="O283" s="23"/>
      <c r="P283" s="23"/>
      <c r="Q283" s="23"/>
      <c r="R283" s="23"/>
      <c r="S283" s="23"/>
      <c r="T283" s="23"/>
      <c r="U283" s="23"/>
      <c r="V283" s="23"/>
      <c r="W283" s="23"/>
      <c r="X283" s="23"/>
      <c r="Y283" s="23"/>
      <c r="Z283" s="23"/>
    </row>
    <row r="284" spans="1:26" ht="42.75" customHeight="1" x14ac:dyDescent="0.3">
      <c r="A284" s="97" t="str">
        <f>+'Matriz Nº4 Administración'!A284</f>
        <v>31. 5</v>
      </c>
      <c r="B284" s="98" t="str">
        <f>+'Matriz Nº4 Administración'!B284</f>
        <v>No administrar</v>
      </c>
      <c r="C284" s="99" t="str">
        <f>IF(B284&lt;&gt;"No administrar",'Matriz Nº1 Identificación'!B284," ")</f>
        <v xml:space="preserve"> </v>
      </c>
      <c r="D284" s="100" t="str">
        <f>IF(C284&lt;&gt;" ",'Matriz Nº4 Administración'!C284," ")</f>
        <v xml:space="preserve"> </v>
      </c>
      <c r="E284" s="98" t="str">
        <f>IF(B284&lt;&gt;"No administrar",'Matriz Nº4 Administración'!F284," ")</f>
        <v xml:space="preserve"> </v>
      </c>
      <c r="F284" s="98" t="str">
        <f>IF(B284&lt;&gt;"No administrar",'Matriz Nº4 Administración'!G284," ")</f>
        <v xml:space="preserve"> </v>
      </c>
      <c r="G284" s="120"/>
      <c r="H284" s="120"/>
      <c r="I284" s="120"/>
      <c r="J284" s="120"/>
      <c r="K284" s="121"/>
      <c r="L284" s="121"/>
      <c r="M284" s="120"/>
      <c r="N284" s="23"/>
      <c r="O284" s="23"/>
      <c r="P284" s="23"/>
      <c r="Q284" s="23"/>
      <c r="R284" s="23"/>
      <c r="S284" s="23"/>
      <c r="T284" s="23"/>
      <c r="U284" s="23"/>
      <c r="V284" s="23"/>
      <c r="W284" s="23"/>
      <c r="X284" s="23"/>
      <c r="Y284" s="23"/>
      <c r="Z284" s="23"/>
    </row>
    <row r="285" spans="1:26" ht="40.5" customHeight="1" x14ac:dyDescent="0.3">
      <c r="A285" s="97" t="str">
        <f>+'Matriz Nº4 Administración'!A285</f>
        <v>31. 6</v>
      </c>
      <c r="B285" s="98" t="str">
        <f>+'Matriz Nº4 Administración'!B285</f>
        <v>No administrar</v>
      </c>
      <c r="C285" s="99" t="str">
        <f>IF(B285&lt;&gt;"No administrar",'Matriz Nº1 Identificación'!B285," ")</f>
        <v xml:space="preserve"> </v>
      </c>
      <c r="D285" s="100" t="str">
        <f>IF(C285&lt;&gt;" ",'Matriz Nº4 Administración'!C285," ")</f>
        <v xml:space="preserve"> </v>
      </c>
      <c r="E285" s="98" t="str">
        <f>IF(B285&lt;&gt;"No administrar",'Matriz Nº4 Administración'!F285," ")</f>
        <v xml:space="preserve"> </v>
      </c>
      <c r="F285" s="98" t="str">
        <f>IF(B285&lt;&gt;"No administrar",'Matriz Nº4 Administración'!G285," ")</f>
        <v xml:space="preserve"> </v>
      </c>
      <c r="G285" s="120"/>
      <c r="H285" s="120"/>
      <c r="I285" s="120"/>
      <c r="J285" s="120"/>
      <c r="K285" s="121"/>
      <c r="L285" s="121"/>
      <c r="M285" s="120"/>
      <c r="N285" s="23"/>
      <c r="O285" s="23"/>
      <c r="P285" s="23"/>
      <c r="Q285" s="23"/>
      <c r="R285" s="23"/>
      <c r="S285" s="23"/>
      <c r="T285" s="23"/>
      <c r="U285" s="23"/>
      <c r="V285" s="23"/>
      <c r="W285" s="23"/>
      <c r="X285" s="23"/>
      <c r="Y285" s="23"/>
      <c r="Z285" s="23"/>
    </row>
    <row r="286" spans="1:26" ht="43.5" customHeight="1" thickBot="1" x14ac:dyDescent="0.35">
      <c r="A286" s="97" t="str">
        <f>+'Matriz Nº4 Administración'!A286</f>
        <v>31. 7</v>
      </c>
      <c r="B286" s="98" t="str">
        <f>+'Matriz Nº4 Administración'!B286</f>
        <v>No administrar</v>
      </c>
      <c r="C286" s="99" t="str">
        <f>IF(B286&lt;&gt;"No administrar",'Matriz Nº1 Identificación'!B286," ")</f>
        <v xml:space="preserve"> </v>
      </c>
      <c r="D286" s="100" t="str">
        <f>IF(C286&lt;&gt;" ",'Matriz Nº4 Administración'!C286," ")</f>
        <v xml:space="preserve"> </v>
      </c>
      <c r="E286" s="98" t="str">
        <f>IF(B286&lt;&gt;"No administrar",'Matriz Nº4 Administración'!F286," ")</f>
        <v xml:space="preserve"> </v>
      </c>
      <c r="F286" s="98" t="str">
        <f>IF(B286&lt;&gt;"No administrar",'Matriz Nº4 Administración'!G286," ")</f>
        <v xml:space="preserve"> </v>
      </c>
      <c r="G286" s="120"/>
      <c r="H286" s="120"/>
      <c r="I286" s="120"/>
      <c r="J286" s="120"/>
      <c r="K286" s="121"/>
      <c r="L286" s="121"/>
      <c r="M286" s="120"/>
      <c r="N286" s="23"/>
      <c r="O286" s="23"/>
      <c r="P286" s="23"/>
      <c r="Q286" s="23"/>
      <c r="R286" s="23"/>
      <c r="S286" s="23"/>
      <c r="T286" s="23"/>
      <c r="U286" s="23"/>
      <c r="V286" s="23"/>
      <c r="W286" s="23"/>
      <c r="X286" s="23"/>
      <c r="Y286" s="23"/>
      <c r="Z286" s="23"/>
    </row>
    <row r="287" spans="1:26" ht="16.5" customHeight="1" thickBot="1" x14ac:dyDescent="0.35">
      <c r="A287" s="431" t="str">
        <f>'Matriz Nº4 Administración'!A287</f>
        <v xml:space="preserve">Objetivo Estratégico: </v>
      </c>
      <c r="B287" s="432"/>
      <c r="C287" s="433">
        <f>'Matriz Nº4 Administración'!B287</f>
        <v>0</v>
      </c>
      <c r="D287" s="434"/>
      <c r="E287" s="434"/>
      <c r="F287" s="434"/>
      <c r="G287" s="434"/>
      <c r="H287" s="434"/>
      <c r="I287" s="434"/>
      <c r="J287" s="434"/>
      <c r="K287" s="434"/>
      <c r="L287" s="434"/>
      <c r="M287" s="434"/>
      <c r="N287" s="7"/>
      <c r="O287" s="7"/>
      <c r="P287" s="7"/>
      <c r="Q287" s="7"/>
      <c r="R287" s="7"/>
      <c r="S287" s="7"/>
      <c r="T287" s="7"/>
      <c r="U287" s="7"/>
      <c r="V287" s="7"/>
      <c r="W287" s="7"/>
      <c r="X287" s="7"/>
      <c r="Y287" s="7"/>
      <c r="Z287" s="7"/>
    </row>
    <row r="288" spans="1:26" ht="27" customHeight="1" thickBot="1" x14ac:dyDescent="0.35">
      <c r="A288" s="427" t="str">
        <f>'Matriz Nº4 Administración'!A288</f>
        <v>Objetivo táctico</v>
      </c>
      <c r="B288" s="394"/>
      <c r="C288" s="428" t="str">
        <f>'Matriz Nº4 Administración'!B288</f>
        <v xml:space="preserve">32. </v>
      </c>
      <c r="D288" s="429"/>
      <c r="E288" s="429"/>
      <c r="F288" s="429"/>
      <c r="G288" s="429"/>
      <c r="H288" s="429"/>
      <c r="I288" s="429"/>
      <c r="J288" s="429"/>
      <c r="K288" s="429"/>
      <c r="L288" s="429"/>
      <c r="M288" s="430"/>
      <c r="N288" s="7"/>
      <c r="O288" s="7"/>
      <c r="P288" s="7"/>
      <c r="Q288" s="7"/>
      <c r="R288" s="7"/>
      <c r="S288" s="7"/>
      <c r="T288" s="7"/>
      <c r="U288" s="7"/>
      <c r="V288" s="7"/>
      <c r="W288" s="7"/>
      <c r="X288" s="7"/>
      <c r="Y288" s="7"/>
      <c r="Z288" s="7"/>
    </row>
    <row r="289" spans="1:26" ht="47.25" customHeight="1" x14ac:dyDescent="0.3">
      <c r="A289" s="97" t="str">
        <f>+'Matriz Nº4 Administración'!A289</f>
        <v>32. 1</v>
      </c>
      <c r="B289" s="98" t="str">
        <f>+'Matriz Nº4 Administración'!B289</f>
        <v>No administrar</v>
      </c>
      <c r="C289" s="99" t="str">
        <f>IF(B289&lt;&gt;"No administrar",'Matriz Nº1 Identificación'!B289," ")</f>
        <v xml:space="preserve"> </v>
      </c>
      <c r="D289" s="100" t="str">
        <f>IF(C289&lt;&gt;" ",'Matriz Nº4 Administración'!C289," ")</f>
        <v xml:space="preserve"> </v>
      </c>
      <c r="E289" s="98" t="str">
        <f>IF(B289&lt;&gt;"No administrar",'Matriz Nº4 Administración'!F289," ")</f>
        <v xml:space="preserve"> </v>
      </c>
      <c r="F289" s="98" t="str">
        <f>IF(B289&lt;&gt;"No administrar",'Matriz Nº4 Administración'!G289," ")</f>
        <v xml:space="preserve"> </v>
      </c>
      <c r="G289" s="120"/>
      <c r="H289" s="120"/>
      <c r="I289" s="120"/>
      <c r="J289" s="120"/>
      <c r="K289" s="121"/>
      <c r="L289" s="121"/>
      <c r="M289" s="120"/>
      <c r="N289" s="23"/>
      <c r="O289" s="23"/>
      <c r="P289" s="23"/>
      <c r="Q289" s="23"/>
      <c r="R289" s="23"/>
      <c r="S289" s="23"/>
      <c r="T289" s="23"/>
      <c r="U289" s="23"/>
      <c r="V289" s="23"/>
      <c r="W289" s="23"/>
      <c r="X289" s="23"/>
      <c r="Y289" s="23"/>
      <c r="Z289" s="23"/>
    </row>
    <row r="290" spans="1:26" ht="43.5" customHeight="1" x14ac:dyDescent="0.3">
      <c r="A290" s="97" t="str">
        <f>+'Matriz Nº4 Administración'!A290</f>
        <v>32. 2</v>
      </c>
      <c r="B290" s="98" t="str">
        <f>+'Matriz Nº4 Administración'!B290</f>
        <v>No administrar</v>
      </c>
      <c r="C290" s="99" t="str">
        <f>IF(B290&lt;&gt;"No administrar",'Matriz Nº1 Identificación'!B290," ")</f>
        <v xml:space="preserve"> </v>
      </c>
      <c r="D290" s="100" t="str">
        <f>IF(C290&lt;&gt;" ",'Matriz Nº4 Administración'!C290," ")</f>
        <v xml:space="preserve"> </v>
      </c>
      <c r="E290" s="98" t="str">
        <f>IF(B290&lt;&gt;"No administrar",'Matriz Nº4 Administración'!F290," ")</f>
        <v xml:space="preserve"> </v>
      </c>
      <c r="F290" s="98" t="str">
        <f>IF(B290&lt;&gt;"No administrar",'Matriz Nº4 Administración'!G290," ")</f>
        <v xml:space="preserve"> </v>
      </c>
      <c r="G290" s="120"/>
      <c r="H290" s="120"/>
      <c r="I290" s="120"/>
      <c r="J290" s="120"/>
      <c r="K290" s="121"/>
      <c r="L290" s="121"/>
      <c r="M290" s="120"/>
      <c r="N290" s="23"/>
      <c r="O290" s="23"/>
      <c r="P290" s="23"/>
      <c r="Q290" s="23"/>
      <c r="R290" s="23"/>
      <c r="S290" s="23"/>
      <c r="T290" s="23"/>
      <c r="U290" s="23"/>
      <c r="V290" s="23"/>
      <c r="W290" s="23"/>
      <c r="X290" s="23"/>
      <c r="Y290" s="23"/>
      <c r="Z290" s="23"/>
    </row>
    <row r="291" spans="1:26" ht="40.5" customHeight="1" x14ac:dyDescent="0.3">
      <c r="A291" s="97" t="str">
        <f>+'Matriz Nº4 Administración'!A291</f>
        <v>32. 3</v>
      </c>
      <c r="B291" s="98" t="str">
        <f>+'Matriz Nº4 Administración'!B291</f>
        <v>No administrar</v>
      </c>
      <c r="C291" s="99" t="str">
        <f>IF(B291&lt;&gt;"No administrar",'Matriz Nº1 Identificación'!B291," ")</f>
        <v xml:space="preserve"> </v>
      </c>
      <c r="D291" s="100" t="str">
        <f>IF(C291&lt;&gt;" ",'Matriz Nº4 Administración'!C291," ")</f>
        <v xml:space="preserve"> </v>
      </c>
      <c r="E291" s="98" t="str">
        <f>IF(B291&lt;&gt;"No administrar",'Matriz Nº4 Administración'!F291," ")</f>
        <v xml:space="preserve"> </v>
      </c>
      <c r="F291" s="98" t="str">
        <f>IF(B291&lt;&gt;"No administrar",'Matriz Nº4 Administración'!G291," ")</f>
        <v xml:space="preserve"> </v>
      </c>
      <c r="G291" s="120"/>
      <c r="H291" s="120"/>
      <c r="I291" s="120"/>
      <c r="J291" s="120"/>
      <c r="K291" s="121"/>
      <c r="L291" s="121"/>
      <c r="M291" s="120"/>
      <c r="N291" s="23"/>
      <c r="O291" s="23"/>
      <c r="P291" s="23"/>
      <c r="Q291" s="23"/>
      <c r="R291" s="23"/>
      <c r="S291" s="23"/>
      <c r="T291" s="23"/>
      <c r="U291" s="23"/>
      <c r="V291" s="23"/>
      <c r="W291" s="23"/>
      <c r="X291" s="23"/>
      <c r="Y291" s="23"/>
      <c r="Z291" s="23"/>
    </row>
    <row r="292" spans="1:26" ht="48" customHeight="1" x14ac:dyDescent="0.3">
      <c r="A292" s="97" t="str">
        <f>+'Matriz Nº4 Administración'!A292</f>
        <v>32. 4</v>
      </c>
      <c r="B292" s="98" t="str">
        <f>+'Matriz Nº4 Administración'!B292</f>
        <v>No administrar</v>
      </c>
      <c r="C292" s="99" t="str">
        <f>IF(B292&lt;&gt;"No administrar",'Matriz Nº1 Identificación'!B292," ")</f>
        <v xml:space="preserve"> </v>
      </c>
      <c r="D292" s="100" t="str">
        <f>IF(C292&lt;&gt;" ",'Matriz Nº4 Administración'!C292," ")</f>
        <v xml:space="preserve"> </v>
      </c>
      <c r="E292" s="98" t="str">
        <f>IF(B292&lt;&gt;"No administrar",'Matriz Nº4 Administración'!F292," ")</f>
        <v xml:space="preserve"> </v>
      </c>
      <c r="F292" s="98" t="str">
        <f>IF(B292&lt;&gt;"No administrar",'Matriz Nº4 Administración'!G292," ")</f>
        <v xml:space="preserve"> </v>
      </c>
      <c r="G292" s="120"/>
      <c r="H292" s="120"/>
      <c r="I292" s="120"/>
      <c r="J292" s="120"/>
      <c r="K292" s="121"/>
      <c r="L292" s="121"/>
      <c r="M292" s="120"/>
      <c r="N292" s="23"/>
      <c r="O292" s="23"/>
      <c r="P292" s="23"/>
      <c r="Q292" s="23"/>
      <c r="R292" s="23"/>
      <c r="S292" s="23"/>
      <c r="T292" s="23"/>
      <c r="U292" s="23"/>
      <c r="V292" s="23"/>
      <c r="W292" s="23"/>
      <c r="X292" s="23"/>
      <c r="Y292" s="23"/>
      <c r="Z292" s="23"/>
    </row>
    <row r="293" spans="1:26" ht="42.75" customHeight="1" x14ac:dyDescent="0.3">
      <c r="A293" s="97" t="str">
        <f>+'Matriz Nº4 Administración'!A293</f>
        <v>32. 5</v>
      </c>
      <c r="B293" s="98" t="str">
        <f>+'Matriz Nº4 Administración'!B293</f>
        <v>No administrar</v>
      </c>
      <c r="C293" s="99" t="str">
        <f>IF(B293&lt;&gt;"No administrar",'Matriz Nº1 Identificación'!B293," ")</f>
        <v xml:space="preserve"> </v>
      </c>
      <c r="D293" s="100" t="str">
        <f>IF(C293&lt;&gt;" ",'Matriz Nº4 Administración'!C293," ")</f>
        <v xml:space="preserve"> </v>
      </c>
      <c r="E293" s="98" t="str">
        <f>IF(B293&lt;&gt;"No administrar",'Matriz Nº4 Administración'!F293," ")</f>
        <v xml:space="preserve"> </v>
      </c>
      <c r="F293" s="98" t="str">
        <f>IF(B293&lt;&gt;"No administrar",'Matriz Nº4 Administración'!G293," ")</f>
        <v xml:space="preserve"> </v>
      </c>
      <c r="G293" s="120"/>
      <c r="H293" s="120"/>
      <c r="I293" s="120"/>
      <c r="J293" s="120"/>
      <c r="K293" s="121"/>
      <c r="L293" s="121"/>
      <c r="M293" s="120"/>
      <c r="N293" s="23"/>
      <c r="O293" s="23"/>
      <c r="P293" s="23"/>
      <c r="Q293" s="23"/>
      <c r="R293" s="23"/>
      <c r="S293" s="23"/>
      <c r="T293" s="23"/>
      <c r="U293" s="23"/>
      <c r="V293" s="23"/>
      <c r="W293" s="23"/>
      <c r="X293" s="23"/>
      <c r="Y293" s="23"/>
      <c r="Z293" s="23"/>
    </row>
    <row r="294" spans="1:26" ht="40.5" customHeight="1" x14ac:dyDescent="0.3">
      <c r="A294" s="97" t="str">
        <f>+'Matriz Nº4 Administración'!A294</f>
        <v>32. 6</v>
      </c>
      <c r="B294" s="98" t="str">
        <f>+'Matriz Nº4 Administración'!B294</f>
        <v>No administrar</v>
      </c>
      <c r="C294" s="99" t="str">
        <f>IF(B294&lt;&gt;"No administrar",'Matriz Nº1 Identificación'!B294," ")</f>
        <v xml:space="preserve"> </v>
      </c>
      <c r="D294" s="100" t="str">
        <f>IF(C294&lt;&gt;" ",'Matriz Nº4 Administración'!C294," ")</f>
        <v xml:space="preserve"> </v>
      </c>
      <c r="E294" s="98" t="str">
        <f>IF(B294&lt;&gt;"No administrar",'Matriz Nº4 Administración'!F294," ")</f>
        <v xml:space="preserve"> </v>
      </c>
      <c r="F294" s="98" t="str">
        <f>IF(B294&lt;&gt;"No administrar",'Matriz Nº4 Administración'!G294," ")</f>
        <v xml:space="preserve"> </v>
      </c>
      <c r="G294" s="120"/>
      <c r="H294" s="120"/>
      <c r="I294" s="120"/>
      <c r="J294" s="120"/>
      <c r="K294" s="121"/>
      <c r="L294" s="121"/>
      <c r="M294" s="120"/>
      <c r="N294" s="23"/>
      <c r="O294" s="23"/>
      <c r="P294" s="23"/>
      <c r="Q294" s="23"/>
      <c r="R294" s="23"/>
      <c r="S294" s="23"/>
      <c r="T294" s="23"/>
      <c r="U294" s="23"/>
      <c r="V294" s="23"/>
      <c r="W294" s="23"/>
      <c r="X294" s="23"/>
      <c r="Y294" s="23"/>
      <c r="Z294" s="23"/>
    </row>
    <row r="295" spans="1:26" ht="43.5" customHeight="1" thickBot="1" x14ac:dyDescent="0.35">
      <c r="A295" s="97" t="str">
        <f>+'Matriz Nº4 Administración'!A295</f>
        <v>32. 7</v>
      </c>
      <c r="B295" s="98" t="str">
        <f>+'Matriz Nº4 Administración'!B295</f>
        <v>No administrar</v>
      </c>
      <c r="C295" s="99" t="str">
        <f>IF(B295&lt;&gt;"No administrar",'Matriz Nº1 Identificación'!B295," ")</f>
        <v xml:space="preserve"> </v>
      </c>
      <c r="D295" s="100" t="str">
        <f>IF(C295&lt;&gt;" ",'Matriz Nº4 Administración'!C295," ")</f>
        <v xml:space="preserve"> </v>
      </c>
      <c r="E295" s="98" t="str">
        <f>IF(B295&lt;&gt;"No administrar",'Matriz Nº4 Administración'!F295," ")</f>
        <v xml:space="preserve"> </v>
      </c>
      <c r="F295" s="98" t="str">
        <f>IF(B295&lt;&gt;"No administrar",'Matriz Nº4 Administración'!G295," ")</f>
        <v xml:space="preserve"> </v>
      </c>
      <c r="G295" s="120"/>
      <c r="H295" s="120"/>
      <c r="I295" s="120"/>
      <c r="J295" s="120"/>
      <c r="K295" s="121"/>
      <c r="L295" s="121"/>
      <c r="M295" s="120"/>
      <c r="N295" s="23"/>
      <c r="O295" s="23"/>
      <c r="P295" s="23"/>
      <c r="Q295" s="23"/>
      <c r="R295" s="23"/>
      <c r="S295" s="23"/>
      <c r="T295" s="23"/>
      <c r="U295" s="23"/>
      <c r="V295" s="23"/>
      <c r="W295" s="23"/>
      <c r="X295" s="23"/>
      <c r="Y295" s="23"/>
      <c r="Z295" s="23"/>
    </row>
    <row r="296" spans="1:26" ht="16.5" customHeight="1" thickBot="1" x14ac:dyDescent="0.35">
      <c r="A296" s="431" t="str">
        <f>'Matriz Nº4 Administración'!A296</f>
        <v xml:space="preserve">Objetivo Estratégico: </v>
      </c>
      <c r="B296" s="432"/>
      <c r="C296" s="433">
        <f>'Matriz Nº4 Administración'!B296</f>
        <v>0</v>
      </c>
      <c r="D296" s="434"/>
      <c r="E296" s="434"/>
      <c r="F296" s="434"/>
      <c r="G296" s="434"/>
      <c r="H296" s="434"/>
      <c r="I296" s="434"/>
      <c r="J296" s="434"/>
      <c r="K296" s="434"/>
      <c r="L296" s="434"/>
      <c r="M296" s="434"/>
      <c r="N296" s="7"/>
      <c r="O296" s="7"/>
      <c r="P296" s="7"/>
      <c r="Q296" s="7"/>
      <c r="R296" s="7"/>
      <c r="S296" s="7"/>
      <c r="T296" s="7"/>
      <c r="U296" s="7"/>
      <c r="V296" s="7"/>
      <c r="W296" s="7"/>
      <c r="X296" s="7"/>
      <c r="Y296" s="7"/>
      <c r="Z296" s="7"/>
    </row>
    <row r="297" spans="1:26" ht="27" customHeight="1" thickBot="1" x14ac:dyDescent="0.35">
      <c r="A297" s="427" t="str">
        <f>'Matriz Nº4 Administración'!A297</f>
        <v>Objetivo táctico</v>
      </c>
      <c r="B297" s="394"/>
      <c r="C297" s="428" t="str">
        <f>'Matriz Nº4 Administración'!B297</f>
        <v xml:space="preserve">33. </v>
      </c>
      <c r="D297" s="429"/>
      <c r="E297" s="429"/>
      <c r="F297" s="429"/>
      <c r="G297" s="429"/>
      <c r="H297" s="429"/>
      <c r="I297" s="429"/>
      <c r="J297" s="429"/>
      <c r="K297" s="429"/>
      <c r="L297" s="429"/>
      <c r="M297" s="430"/>
      <c r="N297" s="7"/>
      <c r="O297" s="7"/>
      <c r="P297" s="7"/>
      <c r="Q297" s="7"/>
      <c r="R297" s="7"/>
      <c r="S297" s="7"/>
      <c r="T297" s="7"/>
      <c r="U297" s="7"/>
      <c r="V297" s="7"/>
      <c r="W297" s="7"/>
      <c r="X297" s="7"/>
      <c r="Y297" s="7"/>
      <c r="Z297" s="7"/>
    </row>
    <row r="298" spans="1:26" ht="47.25" customHeight="1" x14ac:dyDescent="0.3">
      <c r="A298" s="97" t="str">
        <f>+'Matriz Nº4 Administración'!A298</f>
        <v>33. 1</v>
      </c>
      <c r="B298" s="98" t="str">
        <f>+'Matriz Nº4 Administración'!B298</f>
        <v>No administrar</v>
      </c>
      <c r="C298" s="99" t="str">
        <f>IF(B298&lt;&gt;"No administrar",'Matriz Nº1 Identificación'!B298," ")</f>
        <v xml:space="preserve"> </v>
      </c>
      <c r="D298" s="100" t="str">
        <f>IF(C298&lt;&gt;" ",'Matriz Nº4 Administración'!C298," ")</f>
        <v xml:space="preserve"> </v>
      </c>
      <c r="E298" s="98" t="str">
        <f>IF(B298&lt;&gt;"No administrar",'Matriz Nº4 Administración'!F298," ")</f>
        <v xml:space="preserve"> </v>
      </c>
      <c r="F298" s="98" t="str">
        <f>IF(B298&lt;&gt;"No administrar",'Matriz Nº4 Administración'!G298," ")</f>
        <v xml:space="preserve"> </v>
      </c>
      <c r="G298" s="120"/>
      <c r="H298" s="120"/>
      <c r="I298" s="120"/>
      <c r="J298" s="120"/>
      <c r="K298" s="121"/>
      <c r="L298" s="121"/>
      <c r="M298" s="120"/>
      <c r="N298" s="23"/>
      <c r="O298" s="23"/>
      <c r="P298" s="23"/>
      <c r="Q298" s="23"/>
      <c r="R298" s="23"/>
      <c r="S298" s="23"/>
      <c r="T298" s="23"/>
      <c r="U298" s="23"/>
      <c r="V298" s="23"/>
      <c r="W298" s="23"/>
      <c r="X298" s="23"/>
      <c r="Y298" s="23"/>
      <c r="Z298" s="23"/>
    </row>
    <row r="299" spans="1:26" ht="43.5" customHeight="1" x14ac:dyDescent="0.3">
      <c r="A299" s="97" t="str">
        <f>+'Matriz Nº4 Administración'!A299</f>
        <v>33. 2</v>
      </c>
      <c r="B299" s="98" t="str">
        <f>+'Matriz Nº4 Administración'!B299</f>
        <v>No administrar</v>
      </c>
      <c r="C299" s="99" t="str">
        <f>IF(B299&lt;&gt;"No administrar",'Matriz Nº1 Identificación'!B299," ")</f>
        <v xml:space="preserve"> </v>
      </c>
      <c r="D299" s="100" t="str">
        <f>IF(C299&lt;&gt;" ",'Matriz Nº4 Administración'!C299," ")</f>
        <v xml:space="preserve"> </v>
      </c>
      <c r="E299" s="98" t="str">
        <f>IF(B299&lt;&gt;"No administrar",'Matriz Nº4 Administración'!F299," ")</f>
        <v xml:space="preserve"> </v>
      </c>
      <c r="F299" s="98" t="str">
        <f>IF(B299&lt;&gt;"No administrar",'Matriz Nº4 Administración'!G299," ")</f>
        <v xml:space="preserve"> </v>
      </c>
      <c r="G299" s="120"/>
      <c r="H299" s="120"/>
      <c r="I299" s="120"/>
      <c r="J299" s="120"/>
      <c r="K299" s="121"/>
      <c r="L299" s="121"/>
      <c r="M299" s="120"/>
      <c r="N299" s="23"/>
      <c r="O299" s="23"/>
      <c r="P299" s="23"/>
      <c r="Q299" s="23"/>
      <c r="R299" s="23"/>
      <c r="S299" s="23"/>
      <c r="T299" s="23"/>
      <c r="U299" s="23"/>
      <c r="V299" s="23"/>
      <c r="W299" s="23"/>
      <c r="X299" s="23"/>
      <c r="Y299" s="23"/>
      <c r="Z299" s="23"/>
    </row>
    <row r="300" spans="1:26" ht="40.5" customHeight="1" x14ac:dyDescent="0.3">
      <c r="A300" s="97" t="str">
        <f>+'Matriz Nº4 Administración'!A300</f>
        <v>33. 3</v>
      </c>
      <c r="B300" s="98" t="str">
        <f>+'Matriz Nº4 Administración'!B300</f>
        <v>No administrar</v>
      </c>
      <c r="C300" s="99" t="str">
        <f>IF(B300&lt;&gt;"No administrar",'Matriz Nº1 Identificación'!B300," ")</f>
        <v xml:space="preserve"> </v>
      </c>
      <c r="D300" s="100" t="str">
        <f>IF(C300&lt;&gt;" ",'Matriz Nº4 Administración'!C300," ")</f>
        <v xml:space="preserve"> </v>
      </c>
      <c r="E300" s="98" t="str">
        <f>IF(B300&lt;&gt;"No administrar",'Matriz Nº4 Administración'!F300," ")</f>
        <v xml:space="preserve"> </v>
      </c>
      <c r="F300" s="98" t="str">
        <f>IF(B300&lt;&gt;"No administrar",'Matriz Nº4 Administración'!G300," ")</f>
        <v xml:space="preserve"> </v>
      </c>
      <c r="G300" s="120"/>
      <c r="H300" s="120"/>
      <c r="I300" s="120"/>
      <c r="J300" s="120"/>
      <c r="K300" s="121"/>
      <c r="L300" s="121"/>
      <c r="M300" s="120"/>
      <c r="N300" s="23"/>
      <c r="O300" s="23"/>
      <c r="P300" s="23"/>
      <c r="Q300" s="23"/>
      <c r="R300" s="23"/>
      <c r="S300" s="23"/>
      <c r="T300" s="23"/>
      <c r="U300" s="23"/>
      <c r="V300" s="23"/>
      <c r="W300" s="23"/>
      <c r="X300" s="23"/>
      <c r="Y300" s="23"/>
      <c r="Z300" s="23"/>
    </row>
    <row r="301" spans="1:26" ht="48" customHeight="1" x14ac:dyDescent="0.3">
      <c r="A301" s="97" t="str">
        <f>+'Matriz Nº4 Administración'!A301</f>
        <v>33. 4</v>
      </c>
      <c r="B301" s="98" t="str">
        <f>+'Matriz Nº4 Administración'!B301</f>
        <v>No administrar</v>
      </c>
      <c r="C301" s="99" t="str">
        <f>IF(B301&lt;&gt;"No administrar",'Matriz Nº1 Identificación'!B301," ")</f>
        <v xml:space="preserve"> </v>
      </c>
      <c r="D301" s="100" t="str">
        <f>IF(C301&lt;&gt;" ",'Matriz Nº4 Administración'!C301," ")</f>
        <v xml:space="preserve"> </v>
      </c>
      <c r="E301" s="98" t="str">
        <f>IF(B301&lt;&gt;"No administrar",'Matriz Nº4 Administración'!F301," ")</f>
        <v xml:space="preserve"> </v>
      </c>
      <c r="F301" s="98" t="str">
        <f>IF(B301&lt;&gt;"No administrar",'Matriz Nº4 Administración'!G301," ")</f>
        <v xml:space="preserve"> </v>
      </c>
      <c r="G301" s="120"/>
      <c r="H301" s="120"/>
      <c r="I301" s="120"/>
      <c r="J301" s="120"/>
      <c r="K301" s="121"/>
      <c r="L301" s="121"/>
      <c r="M301" s="120"/>
      <c r="N301" s="23"/>
      <c r="O301" s="23"/>
      <c r="P301" s="23"/>
      <c r="Q301" s="23"/>
      <c r="R301" s="23"/>
      <c r="S301" s="23"/>
      <c r="T301" s="23"/>
      <c r="U301" s="23"/>
      <c r="V301" s="23"/>
      <c r="W301" s="23"/>
      <c r="X301" s="23"/>
      <c r="Y301" s="23"/>
      <c r="Z301" s="23"/>
    </row>
    <row r="302" spans="1:26" ht="42.75" customHeight="1" x14ac:dyDescent="0.3">
      <c r="A302" s="97" t="str">
        <f>+'Matriz Nº4 Administración'!A302</f>
        <v>33. 5</v>
      </c>
      <c r="B302" s="98" t="str">
        <f>+'Matriz Nº4 Administración'!B302</f>
        <v>No administrar</v>
      </c>
      <c r="C302" s="99" t="str">
        <f>IF(B302&lt;&gt;"No administrar",'Matriz Nº1 Identificación'!B302," ")</f>
        <v xml:space="preserve"> </v>
      </c>
      <c r="D302" s="100" t="str">
        <f>IF(C302&lt;&gt;" ",'Matriz Nº4 Administración'!C302," ")</f>
        <v xml:space="preserve"> </v>
      </c>
      <c r="E302" s="98" t="str">
        <f>IF(B302&lt;&gt;"No administrar",'Matriz Nº4 Administración'!F302," ")</f>
        <v xml:space="preserve"> </v>
      </c>
      <c r="F302" s="98" t="str">
        <f>IF(B302&lt;&gt;"No administrar",'Matriz Nº4 Administración'!G302," ")</f>
        <v xml:space="preserve"> </v>
      </c>
      <c r="G302" s="120"/>
      <c r="H302" s="120"/>
      <c r="I302" s="120"/>
      <c r="J302" s="120"/>
      <c r="K302" s="121"/>
      <c r="L302" s="121"/>
      <c r="M302" s="120"/>
      <c r="N302" s="23"/>
      <c r="O302" s="23"/>
      <c r="P302" s="23"/>
      <c r="Q302" s="23"/>
      <c r="R302" s="23"/>
      <c r="S302" s="23"/>
      <c r="T302" s="23"/>
      <c r="U302" s="23"/>
      <c r="V302" s="23"/>
      <c r="W302" s="23"/>
      <c r="X302" s="23"/>
      <c r="Y302" s="23"/>
      <c r="Z302" s="23"/>
    </row>
    <row r="303" spans="1:26" ht="40.5" customHeight="1" x14ac:dyDescent="0.3">
      <c r="A303" s="97" t="str">
        <f>+'Matriz Nº4 Administración'!A303</f>
        <v>33. 6</v>
      </c>
      <c r="B303" s="98" t="str">
        <f>+'Matriz Nº4 Administración'!B303</f>
        <v>No administrar</v>
      </c>
      <c r="C303" s="99" t="str">
        <f>IF(B303&lt;&gt;"No administrar",'Matriz Nº1 Identificación'!B303," ")</f>
        <v xml:space="preserve"> </v>
      </c>
      <c r="D303" s="100" t="str">
        <f>IF(C303&lt;&gt;" ",'Matriz Nº4 Administración'!C303," ")</f>
        <v xml:space="preserve"> </v>
      </c>
      <c r="E303" s="98" t="str">
        <f>IF(B303&lt;&gt;"No administrar",'Matriz Nº4 Administración'!F303," ")</f>
        <v xml:space="preserve"> </v>
      </c>
      <c r="F303" s="98" t="str">
        <f>IF(B303&lt;&gt;"No administrar",'Matriz Nº4 Administración'!G303," ")</f>
        <v xml:space="preserve"> </v>
      </c>
      <c r="G303" s="120"/>
      <c r="H303" s="120"/>
      <c r="I303" s="120"/>
      <c r="J303" s="120"/>
      <c r="K303" s="121"/>
      <c r="L303" s="121"/>
      <c r="M303" s="120"/>
      <c r="N303" s="23"/>
      <c r="O303" s="23"/>
      <c r="P303" s="23"/>
      <c r="Q303" s="23"/>
      <c r="R303" s="23"/>
      <c r="S303" s="23"/>
      <c r="T303" s="23"/>
      <c r="U303" s="23"/>
      <c r="V303" s="23"/>
      <c r="W303" s="23"/>
      <c r="X303" s="23"/>
      <c r="Y303" s="23"/>
      <c r="Z303" s="23"/>
    </row>
    <row r="304" spans="1:26" ht="43.5" customHeight="1" thickBot="1" x14ac:dyDescent="0.35">
      <c r="A304" s="97" t="str">
        <f>+'Matriz Nº4 Administración'!A304</f>
        <v>33. 7</v>
      </c>
      <c r="B304" s="98" t="str">
        <f>+'Matriz Nº4 Administración'!B304</f>
        <v>No administrar</v>
      </c>
      <c r="C304" s="99" t="str">
        <f>IF(B304&lt;&gt;"No administrar",'Matriz Nº1 Identificación'!B304," ")</f>
        <v xml:space="preserve"> </v>
      </c>
      <c r="D304" s="100" t="str">
        <f>IF(C304&lt;&gt;" ",'Matriz Nº4 Administración'!C304," ")</f>
        <v xml:space="preserve"> </v>
      </c>
      <c r="E304" s="98" t="str">
        <f>IF(B304&lt;&gt;"No administrar",'Matriz Nº4 Administración'!F304," ")</f>
        <v xml:space="preserve"> </v>
      </c>
      <c r="F304" s="98" t="str">
        <f>IF(B304&lt;&gt;"No administrar",'Matriz Nº4 Administración'!G304," ")</f>
        <v xml:space="preserve"> </v>
      </c>
      <c r="G304" s="120"/>
      <c r="H304" s="120"/>
      <c r="I304" s="120"/>
      <c r="J304" s="120"/>
      <c r="K304" s="121"/>
      <c r="L304" s="121"/>
      <c r="M304" s="120"/>
      <c r="N304" s="23"/>
      <c r="O304" s="23"/>
      <c r="P304" s="23"/>
      <c r="Q304" s="23"/>
      <c r="R304" s="23"/>
      <c r="S304" s="23"/>
      <c r="T304" s="23"/>
      <c r="U304" s="23"/>
      <c r="V304" s="23"/>
      <c r="W304" s="23"/>
      <c r="X304" s="23"/>
      <c r="Y304" s="23"/>
      <c r="Z304" s="23"/>
    </row>
    <row r="305" spans="1:26" ht="16.5" customHeight="1" thickBot="1" x14ac:dyDescent="0.35">
      <c r="A305" s="431" t="str">
        <f>'Matriz Nº4 Administración'!A305</f>
        <v xml:space="preserve">Objetivo Estratégico: </v>
      </c>
      <c r="B305" s="432"/>
      <c r="C305" s="433">
        <f>'Matriz Nº4 Administración'!B305</f>
        <v>0</v>
      </c>
      <c r="D305" s="434"/>
      <c r="E305" s="434"/>
      <c r="F305" s="434"/>
      <c r="G305" s="434"/>
      <c r="H305" s="434"/>
      <c r="I305" s="434"/>
      <c r="J305" s="434"/>
      <c r="K305" s="434"/>
      <c r="L305" s="434"/>
      <c r="M305" s="434"/>
      <c r="N305" s="7"/>
      <c r="O305" s="7"/>
      <c r="P305" s="7"/>
      <c r="Q305" s="7"/>
      <c r="R305" s="7"/>
      <c r="S305" s="7"/>
      <c r="T305" s="7"/>
      <c r="U305" s="7"/>
      <c r="V305" s="7"/>
      <c r="W305" s="7"/>
      <c r="X305" s="7"/>
      <c r="Y305" s="7"/>
      <c r="Z305" s="7"/>
    </row>
    <row r="306" spans="1:26" ht="27" customHeight="1" thickBot="1" x14ac:dyDescent="0.35">
      <c r="A306" s="427" t="str">
        <f>'Matriz Nº4 Administración'!A306</f>
        <v>Objetivo táctico</v>
      </c>
      <c r="B306" s="394"/>
      <c r="C306" s="428" t="str">
        <f>'Matriz Nº4 Administración'!B306</f>
        <v xml:space="preserve">34. </v>
      </c>
      <c r="D306" s="429"/>
      <c r="E306" s="429"/>
      <c r="F306" s="429"/>
      <c r="G306" s="429"/>
      <c r="H306" s="429"/>
      <c r="I306" s="429"/>
      <c r="J306" s="429"/>
      <c r="K306" s="429"/>
      <c r="L306" s="429"/>
      <c r="M306" s="430"/>
      <c r="N306" s="7"/>
      <c r="O306" s="7"/>
      <c r="P306" s="7"/>
      <c r="Q306" s="7"/>
      <c r="R306" s="7"/>
      <c r="S306" s="7"/>
      <c r="T306" s="7"/>
      <c r="U306" s="7"/>
      <c r="V306" s="7"/>
      <c r="W306" s="7"/>
      <c r="X306" s="7"/>
      <c r="Y306" s="7"/>
      <c r="Z306" s="7"/>
    </row>
    <row r="307" spans="1:26" ht="47.25" customHeight="1" x14ac:dyDescent="0.3">
      <c r="A307" s="97" t="str">
        <f>+'Matriz Nº4 Administración'!A307</f>
        <v>34. 1</v>
      </c>
      <c r="B307" s="98" t="str">
        <f>+'Matriz Nº4 Administración'!B307</f>
        <v>No administrar</v>
      </c>
      <c r="C307" s="99" t="str">
        <f>IF(B307&lt;&gt;"No administrar",'Matriz Nº1 Identificación'!B307," ")</f>
        <v xml:space="preserve"> </v>
      </c>
      <c r="D307" s="100" t="str">
        <f>IF(C307&lt;&gt;" ",'Matriz Nº4 Administración'!C307," ")</f>
        <v xml:space="preserve"> </v>
      </c>
      <c r="E307" s="98" t="str">
        <f>IF(B307&lt;&gt;"No administrar",'Matriz Nº4 Administración'!F307," ")</f>
        <v xml:space="preserve"> </v>
      </c>
      <c r="F307" s="98" t="str">
        <f>IF(B307&lt;&gt;"No administrar",'Matriz Nº4 Administración'!G307," ")</f>
        <v xml:space="preserve"> </v>
      </c>
      <c r="G307" s="120"/>
      <c r="H307" s="120"/>
      <c r="I307" s="120"/>
      <c r="J307" s="120"/>
      <c r="K307" s="121"/>
      <c r="L307" s="121"/>
      <c r="M307" s="120"/>
      <c r="N307" s="23"/>
      <c r="O307" s="23"/>
      <c r="P307" s="23"/>
      <c r="Q307" s="23"/>
      <c r="R307" s="23"/>
      <c r="S307" s="23"/>
      <c r="T307" s="23"/>
      <c r="U307" s="23"/>
      <c r="V307" s="23"/>
      <c r="W307" s="23"/>
      <c r="X307" s="23"/>
      <c r="Y307" s="23"/>
      <c r="Z307" s="23"/>
    </row>
    <row r="308" spans="1:26" ht="43.5" customHeight="1" x14ac:dyDescent="0.3">
      <c r="A308" s="97" t="str">
        <f>+'Matriz Nº4 Administración'!A308</f>
        <v>34. 2</v>
      </c>
      <c r="B308" s="98" t="str">
        <f>+'Matriz Nº4 Administración'!B308</f>
        <v>No administrar</v>
      </c>
      <c r="C308" s="99" t="str">
        <f>IF(B308&lt;&gt;"No administrar",'Matriz Nº1 Identificación'!B308," ")</f>
        <v xml:space="preserve"> </v>
      </c>
      <c r="D308" s="100" t="str">
        <f>IF(C308&lt;&gt;" ",'Matriz Nº4 Administración'!C308," ")</f>
        <v xml:space="preserve"> </v>
      </c>
      <c r="E308" s="98" t="str">
        <f>IF(B308&lt;&gt;"No administrar",'Matriz Nº4 Administración'!F308," ")</f>
        <v xml:space="preserve"> </v>
      </c>
      <c r="F308" s="98" t="str">
        <f>IF(B308&lt;&gt;"No administrar",'Matriz Nº4 Administración'!G308," ")</f>
        <v xml:space="preserve"> </v>
      </c>
      <c r="G308" s="120"/>
      <c r="H308" s="120"/>
      <c r="I308" s="120"/>
      <c r="J308" s="120"/>
      <c r="K308" s="121"/>
      <c r="L308" s="121"/>
      <c r="M308" s="120"/>
      <c r="N308" s="23"/>
      <c r="O308" s="23"/>
      <c r="P308" s="23"/>
      <c r="Q308" s="23"/>
      <c r="R308" s="23"/>
      <c r="S308" s="23"/>
      <c r="T308" s="23"/>
      <c r="U308" s="23"/>
      <c r="V308" s="23"/>
      <c r="W308" s="23"/>
      <c r="X308" s="23"/>
      <c r="Y308" s="23"/>
      <c r="Z308" s="23"/>
    </row>
    <row r="309" spans="1:26" ht="40.5" customHeight="1" x14ac:dyDescent="0.3">
      <c r="A309" s="97" t="str">
        <f>+'Matriz Nº4 Administración'!A309</f>
        <v>34. 3</v>
      </c>
      <c r="B309" s="98" t="str">
        <f>+'Matriz Nº4 Administración'!B309</f>
        <v>No administrar</v>
      </c>
      <c r="C309" s="99" t="str">
        <f>IF(B309&lt;&gt;"No administrar",'Matriz Nº1 Identificación'!B309," ")</f>
        <v xml:space="preserve"> </v>
      </c>
      <c r="D309" s="100" t="str">
        <f>IF(C309&lt;&gt;" ",'Matriz Nº4 Administración'!C309," ")</f>
        <v xml:space="preserve"> </v>
      </c>
      <c r="E309" s="98" t="str">
        <f>IF(B309&lt;&gt;"No administrar",'Matriz Nº4 Administración'!F309," ")</f>
        <v xml:space="preserve"> </v>
      </c>
      <c r="F309" s="98" t="str">
        <f>IF(B309&lt;&gt;"No administrar",'Matriz Nº4 Administración'!G309," ")</f>
        <v xml:space="preserve"> </v>
      </c>
      <c r="G309" s="120"/>
      <c r="H309" s="120"/>
      <c r="I309" s="120"/>
      <c r="J309" s="120"/>
      <c r="K309" s="121"/>
      <c r="L309" s="121"/>
      <c r="M309" s="120"/>
      <c r="N309" s="23"/>
      <c r="O309" s="23"/>
      <c r="P309" s="23"/>
      <c r="Q309" s="23"/>
      <c r="R309" s="23"/>
      <c r="S309" s="23"/>
      <c r="T309" s="23"/>
      <c r="U309" s="23"/>
      <c r="V309" s="23"/>
      <c r="W309" s="23"/>
      <c r="X309" s="23"/>
      <c r="Y309" s="23"/>
      <c r="Z309" s="23"/>
    </row>
    <row r="310" spans="1:26" ht="48" customHeight="1" x14ac:dyDescent="0.3">
      <c r="A310" s="97" t="str">
        <f>+'Matriz Nº4 Administración'!A310</f>
        <v>34. 4</v>
      </c>
      <c r="B310" s="98" t="str">
        <f>+'Matriz Nº4 Administración'!B310</f>
        <v>No administrar</v>
      </c>
      <c r="C310" s="99" t="str">
        <f>IF(B310&lt;&gt;"No administrar",'Matriz Nº1 Identificación'!B310," ")</f>
        <v xml:space="preserve"> </v>
      </c>
      <c r="D310" s="100" t="str">
        <f>IF(C310&lt;&gt;" ",'Matriz Nº4 Administración'!C310," ")</f>
        <v xml:space="preserve"> </v>
      </c>
      <c r="E310" s="98" t="str">
        <f>IF(B310&lt;&gt;"No administrar",'Matriz Nº4 Administración'!F310," ")</f>
        <v xml:space="preserve"> </v>
      </c>
      <c r="F310" s="98" t="str">
        <f>IF(B310&lt;&gt;"No administrar",'Matriz Nº4 Administración'!G310," ")</f>
        <v xml:space="preserve"> </v>
      </c>
      <c r="G310" s="120"/>
      <c r="H310" s="120"/>
      <c r="I310" s="120"/>
      <c r="J310" s="120"/>
      <c r="K310" s="121"/>
      <c r="L310" s="121"/>
      <c r="M310" s="120"/>
      <c r="N310" s="23"/>
      <c r="O310" s="23"/>
      <c r="P310" s="23"/>
      <c r="Q310" s="23"/>
      <c r="R310" s="23"/>
      <c r="S310" s="23"/>
      <c r="T310" s="23"/>
      <c r="U310" s="23"/>
      <c r="V310" s="23"/>
      <c r="W310" s="23"/>
      <c r="X310" s="23"/>
      <c r="Y310" s="23"/>
      <c r="Z310" s="23"/>
    </row>
    <row r="311" spans="1:26" ht="42.75" customHeight="1" x14ac:dyDescent="0.3">
      <c r="A311" s="97" t="str">
        <f>+'Matriz Nº4 Administración'!A311</f>
        <v>34. 5</v>
      </c>
      <c r="B311" s="98" t="str">
        <f>+'Matriz Nº4 Administración'!B311</f>
        <v>No administrar</v>
      </c>
      <c r="C311" s="99" t="str">
        <f>IF(B311&lt;&gt;"No administrar",'Matriz Nº1 Identificación'!B311," ")</f>
        <v xml:space="preserve"> </v>
      </c>
      <c r="D311" s="100" t="str">
        <f>IF(C311&lt;&gt;" ",'Matriz Nº4 Administración'!C311," ")</f>
        <v xml:space="preserve"> </v>
      </c>
      <c r="E311" s="98" t="str">
        <f>IF(B311&lt;&gt;"No administrar",'Matriz Nº4 Administración'!F311," ")</f>
        <v xml:space="preserve"> </v>
      </c>
      <c r="F311" s="98" t="str">
        <f>IF(B311&lt;&gt;"No administrar",'Matriz Nº4 Administración'!G311," ")</f>
        <v xml:space="preserve"> </v>
      </c>
      <c r="G311" s="120"/>
      <c r="H311" s="120"/>
      <c r="I311" s="120"/>
      <c r="J311" s="120"/>
      <c r="K311" s="121"/>
      <c r="L311" s="121"/>
      <c r="M311" s="120"/>
      <c r="N311" s="23"/>
      <c r="O311" s="23"/>
      <c r="P311" s="23"/>
      <c r="Q311" s="23"/>
      <c r="R311" s="23"/>
      <c r="S311" s="23"/>
      <c r="T311" s="23"/>
      <c r="U311" s="23"/>
      <c r="V311" s="23"/>
      <c r="W311" s="23"/>
      <c r="X311" s="23"/>
      <c r="Y311" s="23"/>
      <c r="Z311" s="23"/>
    </row>
    <row r="312" spans="1:26" ht="40.5" customHeight="1" x14ac:dyDescent="0.3">
      <c r="A312" s="97" t="str">
        <f>+'Matriz Nº4 Administración'!A312</f>
        <v>34. 6</v>
      </c>
      <c r="B312" s="98" t="str">
        <f>+'Matriz Nº4 Administración'!B312</f>
        <v>No administrar</v>
      </c>
      <c r="C312" s="99" t="str">
        <f>IF(B312&lt;&gt;"No administrar",'Matriz Nº1 Identificación'!B312," ")</f>
        <v xml:space="preserve"> </v>
      </c>
      <c r="D312" s="100" t="str">
        <f>IF(C312&lt;&gt;" ",'Matriz Nº4 Administración'!C312," ")</f>
        <v xml:space="preserve"> </v>
      </c>
      <c r="E312" s="98" t="str">
        <f>IF(B312&lt;&gt;"No administrar",'Matriz Nº4 Administración'!F312," ")</f>
        <v xml:space="preserve"> </v>
      </c>
      <c r="F312" s="98" t="str">
        <f>IF(B312&lt;&gt;"No administrar",'Matriz Nº4 Administración'!G312," ")</f>
        <v xml:space="preserve"> </v>
      </c>
      <c r="G312" s="120"/>
      <c r="H312" s="120"/>
      <c r="I312" s="120"/>
      <c r="J312" s="120"/>
      <c r="K312" s="121"/>
      <c r="L312" s="121"/>
      <c r="M312" s="120"/>
      <c r="N312" s="23"/>
      <c r="O312" s="23"/>
      <c r="P312" s="23"/>
      <c r="Q312" s="23"/>
      <c r="R312" s="23"/>
      <c r="S312" s="23"/>
      <c r="T312" s="23"/>
      <c r="U312" s="23"/>
      <c r="V312" s="23"/>
      <c r="W312" s="23"/>
      <c r="X312" s="23"/>
      <c r="Y312" s="23"/>
      <c r="Z312" s="23"/>
    </row>
    <row r="313" spans="1:26" ht="43.5" customHeight="1" thickBot="1" x14ac:dyDescent="0.35">
      <c r="A313" s="97" t="str">
        <f>+'Matriz Nº4 Administración'!A313</f>
        <v>34. 7</v>
      </c>
      <c r="B313" s="98" t="str">
        <f>+'Matriz Nº4 Administración'!B313</f>
        <v>No administrar</v>
      </c>
      <c r="C313" s="99" t="str">
        <f>IF(B313&lt;&gt;"No administrar",'Matriz Nº1 Identificación'!B313," ")</f>
        <v xml:space="preserve"> </v>
      </c>
      <c r="D313" s="100" t="str">
        <f>IF(C313&lt;&gt;" ",'Matriz Nº4 Administración'!C313," ")</f>
        <v xml:space="preserve"> </v>
      </c>
      <c r="E313" s="98" t="str">
        <f>IF(B313&lt;&gt;"No administrar",'Matriz Nº4 Administración'!F313," ")</f>
        <v xml:space="preserve"> </v>
      </c>
      <c r="F313" s="98" t="str">
        <f>IF(B313&lt;&gt;"No administrar",'Matriz Nº4 Administración'!G313," ")</f>
        <v xml:space="preserve"> </v>
      </c>
      <c r="G313" s="120"/>
      <c r="H313" s="120"/>
      <c r="I313" s="120"/>
      <c r="J313" s="120"/>
      <c r="K313" s="121"/>
      <c r="L313" s="121"/>
      <c r="M313" s="120"/>
      <c r="N313" s="23"/>
      <c r="O313" s="23"/>
      <c r="P313" s="23"/>
      <c r="Q313" s="23"/>
      <c r="R313" s="23"/>
      <c r="S313" s="23"/>
      <c r="T313" s="23"/>
      <c r="U313" s="23"/>
      <c r="V313" s="23"/>
      <c r="W313" s="23"/>
      <c r="X313" s="23"/>
      <c r="Y313" s="23"/>
      <c r="Z313" s="23"/>
    </row>
    <row r="314" spans="1:26" ht="16.5" customHeight="1" thickBot="1" x14ac:dyDescent="0.35">
      <c r="A314" s="431" t="str">
        <f>'Matriz Nº4 Administración'!A314</f>
        <v xml:space="preserve">Objetivo Estratégico: </v>
      </c>
      <c r="B314" s="432"/>
      <c r="C314" s="433">
        <f>'Matriz Nº4 Administración'!B314</f>
        <v>0</v>
      </c>
      <c r="D314" s="434"/>
      <c r="E314" s="434"/>
      <c r="F314" s="434"/>
      <c r="G314" s="434"/>
      <c r="H314" s="434"/>
      <c r="I314" s="434"/>
      <c r="J314" s="434"/>
      <c r="K314" s="434"/>
      <c r="L314" s="434"/>
      <c r="M314" s="434"/>
      <c r="N314" s="7"/>
      <c r="O314" s="7"/>
      <c r="P314" s="7"/>
      <c r="Q314" s="7"/>
      <c r="R314" s="7"/>
      <c r="S314" s="7"/>
      <c r="T314" s="7"/>
      <c r="U314" s="7"/>
      <c r="V314" s="7"/>
      <c r="W314" s="7"/>
      <c r="X314" s="7"/>
      <c r="Y314" s="7"/>
      <c r="Z314" s="7"/>
    </row>
    <row r="315" spans="1:26" ht="27" customHeight="1" thickBot="1" x14ac:dyDescent="0.35">
      <c r="A315" s="427" t="str">
        <f>'Matriz Nº4 Administración'!A315</f>
        <v>Objetivo táctico</v>
      </c>
      <c r="B315" s="394"/>
      <c r="C315" s="428" t="str">
        <f>'Matriz Nº4 Administración'!B315</f>
        <v xml:space="preserve">35. </v>
      </c>
      <c r="D315" s="429"/>
      <c r="E315" s="429"/>
      <c r="F315" s="429"/>
      <c r="G315" s="429"/>
      <c r="H315" s="429"/>
      <c r="I315" s="429"/>
      <c r="J315" s="429"/>
      <c r="K315" s="429"/>
      <c r="L315" s="429"/>
      <c r="M315" s="430"/>
      <c r="N315" s="7"/>
      <c r="O315" s="7"/>
      <c r="P315" s="7"/>
      <c r="Q315" s="7"/>
      <c r="R315" s="7"/>
      <c r="S315" s="7"/>
      <c r="T315" s="7"/>
      <c r="U315" s="7"/>
      <c r="V315" s="7"/>
      <c r="W315" s="7"/>
      <c r="X315" s="7"/>
      <c r="Y315" s="7"/>
      <c r="Z315" s="7"/>
    </row>
    <row r="316" spans="1:26" ht="47.25" customHeight="1" x14ac:dyDescent="0.3">
      <c r="A316" s="97" t="str">
        <f>+'Matriz Nº4 Administración'!A316</f>
        <v>35. 1</v>
      </c>
      <c r="B316" s="98" t="str">
        <f>+'Matriz Nº4 Administración'!B316</f>
        <v>No administrar</v>
      </c>
      <c r="C316" s="99" t="str">
        <f>IF(B316&lt;&gt;"No administrar",'Matriz Nº1 Identificación'!B316," ")</f>
        <v xml:space="preserve"> </v>
      </c>
      <c r="D316" s="100" t="str">
        <f>IF(C316&lt;&gt;" ",'Matriz Nº4 Administración'!C316," ")</f>
        <v xml:space="preserve"> </v>
      </c>
      <c r="E316" s="98" t="str">
        <f>IF(B316&lt;&gt;"No administrar",'Matriz Nº4 Administración'!F316," ")</f>
        <v xml:space="preserve"> </v>
      </c>
      <c r="F316" s="98" t="str">
        <f>IF(B316&lt;&gt;"No administrar",'Matriz Nº4 Administración'!G316," ")</f>
        <v xml:space="preserve"> </v>
      </c>
      <c r="G316" s="120"/>
      <c r="H316" s="120"/>
      <c r="I316" s="120"/>
      <c r="J316" s="120"/>
      <c r="K316" s="121"/>
      <c r="L316" s="121"/>
      <c r="M316" s="120"/>
      <c r="N316" s="23"/>
      <c r="O316" s="23"/>
      <c r="P316" s="23"/>
      <c r="Q316" s="23"/>
      <c r="R316" s="23"/>
      <c r="S316" s="23"/>
      <c r="T316" s="23"/>
      <c r="U316" s="23"/>
      <c r="V316" s="23"/>
      <c r="W316" s="23"/>
      <c r="X316" s="23"/>
      <c r="Y316" s="23"/>
      <c r="Z316" s="23"/>
    </row>
    <row r="317" spans="1:26" ht="43.5" customHeight="1" x14ac:dyDescent="0.3">
      <c r="A317" s="97" t="str">
        <f>+'Matriz Nº4 Administración'!A317</f>
        <v>35. 2</v>
      </c>
      <c r="B317" s="98" t="str">
        <f>+'Matriz Nº4 Administración'!B317</f>
        <v>No administrar</v>
      </c>
      <c r="C317" s="99" t="str">
        <f>IF(B317&lt;&gt;"No administrar",'Matriz Nº1 Identificación'!B317," ")</f>
        <v xml:space="preserve"> </v>
      </c>
      <c r="D317" s="100" t="str">
        <f>IF(C317&lt;&gt;" ",'Matriz Nº4 Administración'!C317," ")</f>
        <v xml:space="preserve"> </v>
      </c>
      <c r="E317" s="98" t="str">
        <f>IF(B317&lt;&gt;"No administrar",'Matriz Nº4 Administración'!F317," ")</f>
        <v xml:space="preserve"> </v>
      </c>
      <c r="F317" s="98" t="str">
        <f>IF(B317&lt;&gt;"No administrar",'Matriz Nº4 Administración'!G317," ")</f>
        <v xml:space="preserve"> </v>
      </c>
      <c r="G317" s="120"/>
      <c r="H317" s="120"/>
      <c r="I317" s="120"/>
      <c r="J317" s="120"/>
      <c r="K317" s="121"/>
      <c r="L317" s="121"/>
      <c r="M317" s="120"/>
      <c r="N317" s="23"/>
      <c r="O317" s="23"/>
      <c r="P317" s="23"/>
      <c r="Q317" s="23"/>
      <c r="R317" s="23"/>
      <c r="S317" s="23"/>
      <c r="T317" s="23"/>
      <c r="U317" s="23"/>
      <c r="V317" s="23"/>
      <c r="W317" s="23"/>
      <c r="X317" s="23"/>
      <c r="Y317" s="23"/>
      <c r="Z317" s="23"/>
    </row>
    <row r="318" spans="1:26" ht="40.5" customHeight="1" x14ac:dyDescent="0.3">
      <c r="A318" s="97" t="str">
        <f>+'Matriz Nº4 Administración'!A318</f>
        <v>35. 3</v>
      </c>
      <c r="B318" s="98" t="str">
        <f>+'Matriz Nº4 Administración'!B318</f>
        <v>No administrar</v>
      </c>
      <c r="C318" s="99" t="str">
        <f>IF(B318&lt;&gt;"No administrar",'Matriz Nº1 Identificación'!B318," ")</f>
        <v xml:space="preserve"> </v>
      </c>
      <c r="D318" s="100" t="str">
        <f>IF(C318&lt;&gt;" ",'Matriz Nº4 Administración'!C318," ")</f>
        <v xml:space="preserve"> </v>
      </c>
      <c r="E318" s="98" t="str">
        <f>IF(B318&lt;&gt;"No administrar",'Matriz Nº4 Administración'!F318," ")</f>
        <v xml:space="preserve"> </v>
      </c>
      <c r="F318" s="98" t="str">
        <f>IF(B318&lt;&gt;"No administrar",'Matriz Nº4 Administración'!G318," ")</f>
        <v xml:space="preserve"> </v>
      </c>
      <c r="G318" s="120"/>
      <c r="H318" s="120"/>
      <c r="I318" s="120"/>
      <c r="J318" s="120"/>
      <c r="K318" s="121"/>
      <c r="L318" s="121"/>
      <c r="M318" s="120"/>
      <c r="N318" s="23"/>
      <c r="O318" s="23"/>
      <c r="P318" s="23"/>
      <c r="Q318" s="23"/>
      <c r="R318" s="23"/>
      <c r="S318" s="23"/>
      <c r="T318" s="23"/>
      <c r="U318" s="23"/>
      <c r="V318" s="23"/>
      <c r="W318" s="23"/>
      <c r="X318" s="23"/>
      <c r="Y318" s="23"/>
      <c r="Z318" s="23"/>
    </row>
    <row r="319" spans="1:26" ht="48" customHeight="1" x14ac:dyDescent="0.3">
      <c r="A319" s="97" t="str">
        <f>+'Matriz Nº4 Administración'!A319</f>
        <v>35. 4</v>
      </c>
      <c r="B319" s="98" t="str">
        <f>+'Matriz Nº4 Administración'!B319</f>
        <v>No administrar</v>
      </c>
      <c r="C319" s="99" t="str">
        <f>IF(B319&lt;&gt;"No administrar",'Matriz Nº1 Identificación'!B319," ")</f>
        <v xml:space="preserve"> </v>
      </c>
      <c r="D319" s="100" t="str">
        <f>IF(C319&lt;&gt;" ",'Matriz Nº4 Administración'!C319," ")</f>
        <v xml:space="preserve"> </v>
      </c>
      <c r="E319" s="98" t="str">
        <f>IF(B319&lt;&gt;"No administrar",'Matriz Nº4 Administración'!F319," ")</f>
        <v xml:space="preserve"> </v>
      </c>
      <c r="F319" s="98" t="str">
        <f>IF(B319&lt;&gt;"No administrar",'Matriz Nº4 Administración'!G319," ")</f>
        <v xml:space="preserve"> </v>
      </c>
      <c r="G319" s="120"/>
      <c r="H319" s="120"/>
      <c r="I319" s="120"/>
      <c r="J319" s="120"/>
      <c r="K319" s="121"/>
      <c r="L319" s="121"/>
      <c r="M319" s="120"/>
      <c r="N319" s="23"/>
      <c r="O319" s="23"/>
      <c r="P319" s="23"/>
      <c r="Q319" s="23"/>
      <c r="R319" s="23"/>
      <c r="S319" s="23"/>
      <c r="T319" s="23"/>
      <c r="U319" s="23"/>
      <c r="V319" s="23"/>
      <c r="W319" s="23"/>
      <c r="X319" s="23"/>
      <c r="Y319" s="23"/>
      <c r="Z319" s="23"/>
    </row>
    <row r="320" spans="1:26" ht="42.75" customHeight="1" x14ac:dyDescent="0.3">
      <c r="A320" s="97" t="str">
        <f>+'Matriz Nº4 Administración'!A320</f>
        <v>35. 5</v>
      </c>
      <c r="B320" s="98" t="str">
        <f>+'Matriz Nº4 Administración'!B320</f>
        <v>No administrar</v>
      </c>
      <c r="C320" s="99" t="str">
        <f>IF(B320&lt;&gt;"No administrar",'Matriz Nº1 Identificación'!B320," ")</f>
        <v xml:space="preserve"> </v>
      </c>
      <c r="D320" s="100" t="str">
        <f>IF(C320&lt;&gt;" ",'Matriz Nº4 Administración'!C320," ")</f>
        <v xml:space="preserve"> </v>
      </c>
      <c r="E320" s="98" t="str">
        <f>IF(B320&lt;&gt;"No administrar",'Matriz Nº4 Administración'!F320," ")</f>
        <v xml:space="preserve"> </v>
      </c>
      <c r="F320" s="98" t="str">
        <f>IF(B320&lt;&gt;"No administrar",'Matriz Nº4 Administración'!G320," ")</f>
        <v xml:space="preserve"> </v>
      </c>
      <c r="G320" s="120"/>
      <c r="H320" s="120"/>
      <c r="I320" s="120"/>
      <c r="J320" s="120"/>
      <c r="K320" s="121"/>
      <c r="L320" s="121"/>
      <c r="M320" s="120"/>
      <c r="N320" s="23"/>
      <c r="O320" s="23"/>
      <c r="P320" s="23"/>
      <c r="Q320" s="23"/>
      <c r="R320" s="23"/>
      <c r="S320" s="23"/>
      <c r="T320" s="23"/>
      <c r="U320" s="23"/>
      <c r="V320" s="23"/>
      <c r="W320" s="23"/>
      <c r="X320" s="23"/>
      <c r="Y320" s="23"/>
      <c r="Z320" s="23"/>
    </row>
    <row r="321" spans="1:26" ht="40.5" customHeight="1" x14ac:dyDescent="0.3">
      <c r="A321" s="97" t="str">
        <f>+'Matriz Nº4 Administración'!A321</f>
        <v>35. 6</v>
      </c>
      <c r="B321" s="98" t="str">
        <f>+'Matriz Nº4 Administración'!B321</f>
        <v>No administrar</v>
      </c>
      <c r="C321" s="99" t="str">
        <f>IF(B321&lt;&gt;"No administrar",'Matriz Nº1 Identificación'!B321," ")</f>
        <v xml:space="preserve"> </v>
      </c>
      <c r="D321" s="100" t="str">
        <f>IF(C321&lt;&gt;" ",'Matriz Nº4 Administración'!C321," ")</f>
        <v xml:space="preserve"> </v>
      </c>
      <c r="E321" s="98" t="str">
        <f>IF(B321&lt;&gt;"No administrar",'Matriz Nº4 Administración'!F321," ")</f>
        <v xml:space="preserve"> </v>
      </c>
      <c r="F321" s="98" t="str">
        <f>IF(B321&lt;&gt;"No administrar",'Matriz Nº4 Administración'!G321," ")</f>
        <v xml:space="preserve"> </v>
      </c>
      <c r="G321" s="120"/>
      <c r="H321" s="120"/>
      <c r="I321" s="120"/>
      <c r="J321" s="120"/>
      <c r="K321" s="121"/>
      <c r="L321" s="121"/>
      <c r="M321" s="120"/>
      <c r="N321" s="23"/>
      <c r="O321" s="23"/>
      <c r="P321" s="23"/>
      <c r="Q321" s="23"/>
      <c r="R321" s="23"/>
      <c r="S321" s="23"/>
      <c r="T321" s="23"/>
      <c r="U321" s="23"/>
      <c r="V321" s="23"/>
      <c r="W321" s="23"/>
      <c r="X321" s="23"/>
      <c r="Y321" s="23"/>
      <c r="Z321" s="23"/>
    </row>
    <row r="322" spans="1:26" ht="43.5" customHeight="1" thickBot="1" x14ac:dyDescent="0.35">
      <c r="A322" s="97" t="str">
        <f>+'Matriz Nº4 Administración'!A322</f>
        <v>35. 7</v>
      </c>
      <c r="B322" s="98" t="str">
        <f>+'Matriz Nº4 Administración'!B322</f>
        <v>No administrar</v>
      </c>
      <c r="C322" s="99" t="str">
        <f>IF(B322&lt;&gt;"No administrar",'Matriz Nº1 Identificación'!B322," ")</f>
        <v xml:space="preserve"> </v>
      </c>
      <c r="D322" s="100" t="str">
        <f>IF(C322&lt;&gt;" ",'Matriz Nº4 Administración'!C322," ")</f>
        <v xml:space="preserve"> </v>
      </c>
      <c r="E322" s="98" t="str">
        <f>IF(B322&lt;&gt;"No administrar",'Matriz Nº4 Administración'!F322," ")</f>
        <v xml:space="preserve"> </v>
      </c>
      <c r="F322" s="98" t="str">
        <f>IF(B322&lt;&gt;"No administrar",'Matriz Nº4 Administración'!G322," ")</f>
        <v xml:space="preserve"> </v>
      </c>
      <c r="G322" s="120"/>
      <c r="H322" s="120"/>
      <c r="I322" s="120"/>
      <c r="J322" s="120"/>
      <c r="K322" s="121"/>
      <c r="L322" s="121"/>
      <c r="M322" s="120"/>
      <c r="N322" s="23"/>
      <c r="O322" s="23"/>
      <c r="P322" s="23"/>
      <c r="Q322" s="23"/>
      <c r="R322" s="23"/>
      <c r="S322" s="23"/>
      <c r="T322" s="23"/>
      <c r="U322" s="23"/>
      <c r="V322" s="23"/>
      <c r="W322" s="23"/>
      <c r="X322" s="23"/>
      <c r="Y322" s="23"/>
      <c r="Z322" s="23"/>
    </row>
    <row r="323" spans="1:26" ht="16.5" customHeight="1" thickBot="1" x14ac:dyDescent="0.35">
      <c r="A323" s="431" t="str">
        <f>'Matriz Nº4 Administración'!A323</f>
        <v xml:space="preserve">Objetivo Estratégico: </v>
      </c>
      <c r="B323" s="432"/>
      <c r="C323" s="433">
        <f>'Matriz Nº4 Administración'!B323</f>
        <v>0</v>
      </c>
      <c r="D323" s="434"/>
      <c r="E323" s="434"/>
      <c r="F323" s="434"/>
      <c r="G323" s="434"/>
      <c r="H323" s="434"/>
      <c r="I323" s="434"/>
      <c r="J323" s="434"/>
      <c r="K323" s="434"/>
      <c r="L323" s="434"/>
      <c r="M323" s="434"/>
      <c r="N323" s="7"/>
      <c r="O323" s="7"/>
      <c r="P323" s="7"/>
      <c r="Q323" s="7"/>
      <c r="R323" s="7"/>
      <c r="S323" s="7"/>
      <c r="T323" s="7"/>
      <c r="U323" s="7"/>
      <c r="V323" s="7"/>
      <c r="W323" s="7"/>
      <c r="X323" s="7"/>
      <c r="Y323" s="7"/>
      <c r="Z323" s="7"/>
    </row>
    <row r="324" spans="1:26" ht="27" customHeight="1" thickBot="1" x14ac:dyDescent="0.35">
      <c r="A324" s="427" t="str">
        <f>'Matriz Nº4 Administración'!A324</f>
        <v>Objetivo táctico</v>
      </c>
      <c r="B324" s="394"/>
      <c r="C324" s="428" t="str">
        <f>'Matriz Nº4 Administración'!B324</f>
        <v xml:space="preserve">36. </v>
      </c>
      <c r="D324" s="429"/>
      <c r="E324" s="429"/>
      <c r="F324" s="429"/>
      <c r="G324" s="429"/>
      <c r="H324" s="429"/>
      <c r="I324" s="429"/>
      <c r="J324" s="429"/>
      <c r="K324" s="429"/>
      <c r="L324" s="429"/>
      <c r="M324" s="430"/>
      <c r="N324" s="7"/>
      <c r="O324" s="7"/>
      <c r="P324" s="7"/>
      <c r="Q324" s="7"/>
      <c r="R324" s="7"/>
      <c r="S324" s="7"/>
      <c r="T324" s="7"/>
      <c r="U324" s="7"/>
      <c r="V324" s="7"/>
      <c r="W324" s="7"/>
      <c r="X324" s="7"/>
      <c r="Y324" s="7"/>
      <c r="Z324" s="7"/>
    </row>
    <row r="325" spans="1:26" ht="47.25" customHeight="1" x14ac:dyDescent="0.3">
      <c r="A325" s="97" t="str">
        <f>+'Matriz Nº4 Administración'!A325</f>
        <v>36. 1</v>
      </c>
      <c r="B325" s="98" t="str">
        <f>+'Matriz Nº4 Administración'!B325</f>
        <v>No administrar</v>
      </c>
      <c r="C325" s="99" t="str">
        <f>IF(B325&lt;&gt;"No administrar",'Matriz Nº1 Identificación'!B325," ")</f>
        <v xml:space="preserve"> </v>
      </c>
      <c r="D325" s="100" t="str">
        <f>IF(C325&lt;&gt;" ",'Matriz Nº4 Administración'!C325," ")</f>
        <v xml:space="preserve"> </v>
      </c>
      <c r="E325" s="98" t="str">
        <f>IF(B325&lt;&gt;"No administrar",'Matriz Nº4 Administración'!F325," ")</f>
        <v xml:space="preserve"> </v>
      </c>
      <c r="F325" s="98" t="str">
        <f>IF(B325&lt;&gt;"No administrar",'Matriz Nº4 Administración'!G325," ")</f>
        <v xml:space="preserve"> </v>
      </c>
      <c r="G325" s="120"/>
      <c r="H325" s="120"/>
      <c r="I325" s="120"/>
      <c r="J325" s="120"/>
      <c r="K325" s="121"/>
      <c r="L325" s="121"/>
      <c r="M325" s="120"/>
      <c r="N325" s="23"/>
      <c r="O325" s="23"/>
      <c r="P325" s="23"/>
      <c r="Q325" s="23"/>
      <c r="R325" s="23"/>
      <c r="S325" s="23"/>
      <c r="T325" s="23"/>
      <c r="U325" s="23"/>
      <c r="V325" s="23"/>
      <c r="W325" s="23"/>
      <c r="X325" s="23"/>
      <c r="Y325" s="23"/>
      <c r="Z325" s="23"/>
    </row>
    <row r="326" spans="1:26" ht="43.5" customHeight="1" x14ac:dyDescent="0.3">
      <c r="A326" s="97" t="str">
        <f>+'Matriz Nº4 Administración'!A326</f>
        <v>36. 2</v>
      </c>
      <c r="B326" s="98" t="str">
        <f>+'Matriz Nº4 Administración'!B326</f>
        <v>No administrar</v>
      </c>
      <c r="C326" s="99" t="str">
        <f>IF(B326&lt;&gt;"No administrar",'Matriz Nº1 Identificación'!B326," ")</f>
        <v xml:space="preserve"> </v>
      </c>
      <c r="D326" s="100" t="str">
        <f>IF(C326&lt;&gt;" ",'Matriz Nº4 Administración'!C326," ")</f>
        <v xml:space="preserve"> </v>
      </c>
      <c r="E326" s="98" t="str">
        <f>IF(B326&lt;&gt;"No administrar",'Matriz Nº4 Administración'!F326," ")</f>
        <v xml:space="preserve"> </v>
      </c>
      <c r="F326" s="98" t="str">
        <f>IF(B326&lt;&gt;"No administrar",'Matriz Nº4 Administración'!G326," ")</f>
        <v xml:space="preserve"> </v>
      </c>
      <c r="G326" s="120"/>
      <c r="H326" s="120"/>
      <c r="I326" s="120"/>
      <c r="J326" s="120"/>
      <c r="K326" s="121"/>
      <c r="L326" s="121"/>
      <c r="M326" s="120"/>
      <c r="N326" s="23"/>
      <c r="O326" s="23"/>
      <c r="P326" s="23"/>
      <c r="Q326" s="23"/>
      <c r="R326" s="23"/>
      <c r="S326" s="23"/>
      <c r="T326" s="23"/>
      <c r="U326" s="23"/>
      <c r="V326" s="23"/>
      <c r="W326" s="23"/>
      <c r="X326" s="23"/>
      <c r="Y326" s="23"/>
      <c r="Z326" s="23"/>
    </row>
    <row r="327" spans="1:26" ht="40.5" customHeight="1" x14ac:dyDescent="0.3">
      <c r="A327" s="97" t="str">
        <f>+'Matriz Nº4 Administración'!A327</f>
        <v>36. 3</v>
      </c>
      <c r="B327" s="98" t="str">
        <f>+'Matriz Nº4 Administración'!B327</f>
        <v>No administrar</v>
      </c>
      <c r="C327" s="99" t="str">
        <f>IF(B327&lt;&gt;"No administrar",'Matriz Nº1 Identificación'!B327," ")</f>
        <v xml:space="preserve"> </v>
      </c>
      <c r="D327" s="100" t="str">
        <f>IF(C327&lt;&gt;" ",'Matriz Nº4 Administración'!C327," ")</f>
        <v xml:space="preserve"> </v>
      </c>
      <c r="E327" s="98" t="str">
        <f>IF(B327&lt;&gt;"No administrar",'Matriz Nº4 Administración'!F327," ")</f>
        <v xml:space="preserve"> </v>
      </c>
      <c r="F327" s="98" t="str">
        <f>IF(B327&lt;&gt;"No administrar",'Matriz Nº4 Administración'!G327," ")</f>
        <v xml:space="preserve"> </v>
      </c>
      <c r="G327" s="120"/>
      <c r="H327" s="120"/>
      <c r="I327" s="120"/>
      <c r="J327" s="120"/>
      <c r="K327" s="121"/>
      <c r="L327" s="121"/>
      <c r="M327" s="120"/>
      <c r="N327" s="23"/>
      <c r="O327" s="23"/>
      <c r="P327" s="23"/>
      <c r="Q327" s="23"/>
      <c r="R327" s="23"/>
      <c r="S327" s="23"/>
      <c r="T327" s="23"/>
      <c r="U327" s="23"/>
      <c r="V327" s="23"/>
      <c r="W327" s="23"/>
      <c r="X327" s="23"/>
      <c r="Y327" s="23"/>
      <c r="Z327" s="23"/>
    </row>
    <row r="328" spans="1:26" ht="48" customHeight="1" x14ac:dyDescent="0.3">
      <c r="A328" s="97" t="str">
        <f>+'Matriz Nº4 Administración'!A328</f>
        <v>36. 4</v>
      </c>
      <c r="B328" s="98" t="str">
        <f>+'Matriz Nº4 Administración'!B328</f>
        <v>No administrar</v>
      </c>
      <c r="C328" s="99" t="str">
        <f>IF(B328&lt;&gt;"No administrar",'Matriz Nº1 Identificación'!B328," ")</f>
        <v xml:space="preserve"> </v>
      </c>
      <c r="D328" s="100" t="str">
        <f>IF(C328&lt;&gt;" ",'Matriz Nº4 Administración'!C328," ")</f>
        <v xml:space="preserve"> </v>
      </c>
      <c r="E328" s="98" t="str">
        <f>IF(B328&lt;&gt;"No administrar",'Matriz Nº4 Administración'!F328," ")</f>
        <v xml:space="preserve"> </v>
      </c>
      <c r="F328" s="98" t="str">
        <f>IF(B328&lt;&gt;"No administrar",'Matriz Nº4 Administración'!G328," ")</f>
        <v xml:space="preserve"> </v>
      </c>
      <c r="G328" s="120"/>
      <c r="H328" s="120"/>
      <c r="I328" s="120"/>
      <c r="J328" s="120"/>
      <c r="K328" s="121"/>
      <c r="L328" s="121"/>
      <c r="M328" s="120"/>
      <c r="N328" s="23"/>
      <c r="O328" s="23"/>
      <c r="P328" s="23"/>
      <c r="Q328" s="23"/>
      <c r="R328" s="23"/>
      <c r="S328" s="23"/>
      <c r="T328" s="23"/>
      <c r="U328" s="23"/>
      <c r="V328" s="23"/>
      <c r="W328" s="23"/>
      <c r="X328" s="23"/>
      <c r="Y328" s="23"/>
      <c r="Z328" s="23"/>
    </row>
    <row r="329" spans="1:26" ht="42.75" customHeight="1" x14ac:dyDescent="0.3">
      <c r="A329" s="97" t="str">
        <f>+'Matriz Nº4 Administración'!A329</f>
        <v>36. 5</v>
      </c>
      <c r="B329" s="98" t="str">
        <f>+'Matriz Nº4 Administración'!B329</f>
        <v>No administrar</v>
      </c>
      <c r="C329" s="99" t="str">
        <f>IF(B329&lt;&gt;"No administrar",'Matriz Nº1 Identificación'!B329," ")</f>
        <v xml:space="preserve"> </v>
      </c>
      <c r="D329" s="100" t="str">
        <f>IF(C329&lt;&gt;" ",'Matriz Nº4 Administración'!C329," ")</f>
        <v xml:space="preserve"> </v>
      </c>
      <c r="E329" s="98" t="str">
        <f>IF(B329&lt;&gt;"No administrar",'Matriz Nº4 Administración'!F329," ")</f>
        <v xml:space="preserve"> </v>
      </c>
      <c r="F329" s="98" t="str">
        <f>IF(B329&lt;&gt;"No administrar",'Matriz Nº4 Administración'!G329," ")</f>
        <v xml:space="preserve"> </v>
      </c>
      <c r="G329" s="120"/>
      <c r="H329" s="120"/>
      <c r="I329" s="120"/>
      <c r="J329" s="120"/>
      <c r="K329" s="121"/>
      <c r="L329" s="121"/>
      <c r="M329" s="120"/>
      <c r="N329" s="23"/>
      <c r="O329" s="23"/>
      <c r="P329" s="23"/>
      <c r="Q329" s="23"/>
      <c r="R329" s="23"/>
      <c r="S329" s="23"/>
      <c r="T329" s="23"/>
      <c r="U329" s="23"/>
      <c r="V329" s="23"/>
      <c r="W329" s="23"/>
      <c r="X329" s="23"/>
      <c r="Y329" s="23"/>
      <c r="Z329" s="23"/>
    </row>
    <row r="330" spans="1:26" ht="40.5" customHeight="1" x14ac:dyDescent="0.3">
      <c r="A330" s="97" t="str">
        <f>+'Matriz Nº4 Administración'!A330</f>
        <v>36. 6</v>
      </c>
      <c r="B330" s="98" t="str">
        <f>+'Matriz Nº4 Administración'!B330</f>
        <v>No administrar</v>
      </c>
      <c r="C330" s="99" t="str">
        <f>IF(B330&lt;&gt;"No administrar",'Matriz Nº1 Identificación'!B330," ")</f>
        <v xml:space="preserve"> </v>
      </c>
      <c r="D330" s="100" t="str">
        <f>IF(C330&lt;&gt;" ",'Matriz Nº4 Administración'!C330," ")</f>
        <v xml:space="preserve"> </v>
      </c>
      <c r="E330" s="98" t="str">
        <f>IF(B330&lt;&gt;"No administrar",'Matriz Nº4 Administración'!F330," ")</f>
        <v xml:space="preserve"> </v>
      </c>
      <c r="F330" s="98" t="str">
        <f>IF(B330&lt;&gt;"No administrar",'Matriz Nº4 Administración'!G330," ")</f>
        <v xml:space="preserve"> </v>
      </c>
      <c r="G330" s="120"/>
      <c r="H330" s="120"/>
      <c r="I330" s="120"/>
      <c r="J330" s="120"/>
      <c r="K330" s="121"/>
      <c r="L330" s="121"/>
      <c r="M330" s="120"/>
      <c r="N330" s="23"/>
      <c r="O330" s="23"/>
      <c r="P330" s="23"/>
      <c r="Q330" s="23"/>
      <c r="R330" s="23"/>
      <c r="S330" s="23"/>
      <c r="T330" s="23"/>
      <c r="U330" s="23"/>
      <c r="V330" s="23"/>
      <c r="W330" s="23"/>
      <c r="X330" s="23"/>
      <c r="Y330" s="23"/>
      <c r="Z330" s="23"/>
    </row>
    <row r="331" spans="1:26" ht="43.5" customHeight="1" thickBot="1" x14ac:dyDescent="0.35">
      <c r="A331" s="97" t="str">
        <f>+'Matriz Nº4 Administración'!A331</f>
        <v>36. 7</v>
      </c>
      <c r="B331" s="98" t="str">
        <f>+'Matriz Nº4 Administración'!B331</f>
        <v>No administrar</v>
      </c>
      <c r="C331" s="99" t="str">
        <f>IF(B331&lt;&gt;"No administrar",'Matriz Nº1 Identificación'!B331," ")</f>
        <v xml:space="preserve"> </v>
      </c>
      <c r="D331" s="100" t="str">
        <f>IF(C331&lt;&gt;" ",'Matriz Nº4 Administración'!C331," ")</f>
        <v xml:space="preserve"> </v>
      </c>
      <c r="E331" s="98" t="str">
        <f>IF(B331&lt;&gt;"No administrar",'Matriz Nº4 Administración'!F331," ")</f>
        <v xml:space="preserve"> </v>
      </c>
      <c r="F331" s="98" t="str">
        <f>IF(B331&lt;&gt;"No administrar",'Matriz Nº4 Administración'!G331," ")</f>
        <v xml:space="preserve"> </v>
      </c>
      <c r="G331" s="120"/>
      <c r="H331" s="120"/>
      <c r="I331" s="120"/>
      <c r="J331" s="120"/>
      <c r="K331" s="121"/>
      <c r="L331" s="121"/>
      <c r="M331" s="120"/>
      <c r="N331" s="23"/>
      <c r="O331" s="23"/>
      <c r="P331" s="23"/>
      <c r="Q331" s="23"/>
      <c r="R331" s="23"/>
      <c r="S331" s="23"/>
      <c r="T331" s="23"/>
      <c r="U331" s="23"/>
      <c r="V331" s="23"/>
      <c r="W331" s="23"/>
      <c r="X331" s="23"/>
      <c r="Y331" s="23"/>
      <c r="Z331" s="23"/>
    </row>
    <row r="332" spans="1:26" ht="16.5" customHeight="1" thickBot="1" x14ac:dyDescent="0.35">
      <c r="A332" s="431" t="str">
        <f>'Matriz Nº4 Administración'!A332</f>
        <v xml:space="preserve">Objetivo Estratégico: </v>
      </c>
      <c r="B332" s="432"/>
      <c r="C332" s="433">
        <f>'Matriz Nº4 Administración'!B332</f>
        <v>0</v>
      </c>
      <c r="D332" s="434"/>
      <c r="E332" s="434"/>
      <c r="F332" s="434"/>
      <c r="G332" s="434"/>
      <c r="H332" s="434"/>
      <c r="I332" s="434"/>
      <c r="J332" s="434"/>
      <c r="K332" s="434"/>
      <c r="L332" s="434"/>
      <c r="M332" s="434"/>
      <c r="N332" s="7"/>
      <c r="O332" s="7"/>
      <c r="P332" s="7"/>
      <c r="Q332" s="7"/>
      <c r="R332" s="7"/>
      <c r="S332" s="7"/>
      <c r="T332" s="7"/>
      <c r="U332" s="7"/>
      <c r="V332" s="7"/>
      <c r="W332" s="7"/>
      <c r="X332" s="7"/>
      <c r="Y332" s="7"/>
      <c r="Z332" s="7"/>
    </row>
    <row r="333" spans="1:26" ht="27" customHeight="1" thickBot="1" x14ac:dyDescent="0.35">
      <c r="A333" s="427" t="str">
        <f>'Matriz Nº4 Administración'!A333</f>
        <v>Objetivo táctico</v>
      </c>
      <c r="B333" s="394"/>
      <c r="C333" s="428" t="str">
        <f>'Matriz Nº4 Administración'!B333</f>
        <v xml:space="preserve">37. </v>
      </c>
      <c r="D333" s="429"/>
      <c r="E333" s="429"/>
      <c r="F333" s="429"/>
      <c r="G333" s="429"/>
      <c r="H333" s="429"/>
      <c r="I333" s="429"/>
      <c r="J333" s="429"/>
      <c r="K333" s="429"/>
      <c r="L333" s="429"/>
      <c r="M333" s="430"/>
      <c r="N333" s="7"/>
      <c r="O333" s="7"/>
      <c r="P333" s="7"/>
      <c r="Q333" s="7"/>
      <c r="R333" s="7"/>
      <c r="S333" s="7"/>
      <c r="T333" s="7"/>
      <c r="U333" s="7"/>
      <c r="V333" s="7"/>
      <c r="W333" s="7"/>
      <c r="X333" s="7"/>
      <c r="Y333" s="7"/>
      <c r="Z333" s="7"/>
    </row>
    <row r="334" spans="1:26" ht="47.25" customHeight="1" x14ac:dyDescent="0.3">
      <c r="A334" s="97" t="str">
        <f>+'Matriz Nº4 Administración'!A334</f>
        <v>37. 1</v>
      </c>
      <c r="B334" s="98" t="str">
        <f>+'Matriz Nº4 Administración'!B334</f>
        <v>No administrar</v>
      </c>
      <c r="C334" s="99" t="str">
        <f>IF(B334&lt;&gt;"No administrar",'Matriz Nº1 Identificación'!B334," ")</f>
        <v xml:space="preserve"> </v>
      </c>
      <c r="D334" s="100" t="str">
        <f>IF(C334&lt;&gt;" ",'Matriz Nº4 Administración'!C334," ")</f>
        <v xml:space="preserve"> </v>
      </c>
      <c r="E334" s="98" t="str">
        <f>IF(B334&lt;&gt;"No administrar",'Matriz Nº4 Administración'!F334," ")</f>
        <v xml:space="preserve"> </v>
      </c>
      <c r="F334" s="98" t="str">
        <f>IF(B334&lt;&gt;"No administrar",'Matriz Nº4 Administración'!G334," ")</f>
        <v xml:space="preserve"> </v>
      </c>
      <c r="G334" s="120"/>
      <c r="H334" s="120"/>
      <c r="I334" s="120"/>
      <c r="J334" s="120"/>
      <c r="K334" s="121"/>
      <c r="L334" s="121"/>
      <c r="M334" s="120"/>
      <c r="N334" s="23"/>
      <c r="O334" s="23"/>
      <c r="P334" s="23"/>
      <c r="Q334" s="23"/>
      <c r="R334" s="23"/>
      <c r="S334" s="23"/>
      <c r="T334" s="23"/>
      <c r="U334" s="23"/>
      <c r="V334" s="23"/>
      <c r="W334" s="23"/>
      <c r="X334" s="23"/>
      <c r="Y334" s="23"/>
      <c r="Z334" s="23"/>
    </row>
    <row r="335" spans="1:26" ht="43.5" customHeight="1" x14ac:dyDescent="0.3">
      <c r="A335" s="97" t="str">
        <f>+'Matriz Nº4 Administración'!A335</f>
        <v>37. 2</v>
      </c>
      <c r="B335" s="98" t="str">
        <f>+'Matriz Nº4 Administración'!B335</f>
        <v>No administrar</v>
      </c>
      <c r="C335" s="99" t="str">
        <f>IF(B335&lt;&gt;"No administrar",'Matriz Nº1 Identificación'!B335," ")</f>
        <v xml:space="preserve"> </v>
      </c>
      <c r="D335" s="100" t="str">
        <f>IF(C335&lt;&gt;" ",'Matriz Nº4 Administración'!C335," ")</f>
        <v xml:space="preserve"> </v>
      </c>
      <c r="E335" s="98" t="str">
        <f>IF(B335&lt;&gt;"No administrar",'Matriz Nº4 Administración'!F335," ")</f>
        <v xml:space="preserve"> </v>
      </c>
      <c r="F335" s="98" t="str">
        <f>IF(B335&lt;&gt;"No administrar",'Matriz Nº4 Administración'!G335," ")</f>
        <v xml:space="preserve"> </v>
      </c>
      <c r="G335" s="120"/>
      <c r="H335" s="120"/>
      <c r="I335" s="120"/>
      <c r="J335" s="120"/>
      <c r="K335" s="121"/>
      <c r="L335" s="121"/>
      <c r="M335" s="120"/>
      <c r="N335" s="23"/>
      <c r="O335" s="23"/>
      <c r="P335" s="23"/>
      <c r="Q335" s="23"/>
      <c r="R335" s="23"/>
      <c r="S335" s="23"/>
      <c r="T335" s="23"/>
      <c r="U335" s="23"/>
      <c r="V335" s="23"/>
      <c r="W335" s="23"/>
      <c r="X335" s="23"/>
      <c r="Y335" s="23"/>
      <c r="Z335" s="23"/>
    </row>
    <row r="336" spans="1:26" ht="40.5" customHeight="1" x14ac:dyDescent="0.3">
      <c r="A336" s="97" t="str">
        <f>+'Matriz Nº4 Administración'!A336</f>
        <v>37. 3</v>
      </c>
      <c r="B336" s="98" t="str">
        <f>+'Matriz Nº4 Administración'!B336</f>
        <v>No administrar</v>
      </c>
      <c r="C336" s="99" t="str">
        <f>IF(B336&lt;&gt;"No administrar",'Matriz Nº1 Identificación'!B336," ")</f>
        <v xml:space="preserve"> </v>
      </c>
      <c r="D336" s="100" t="str">
        <f>IF(C336&lt;&gt;" ",'Matriz Nº4 Administración'!C336," ")</f>
        <v xml:space="preserve"> </v>
      </c>
      <c r="E336" s="98" t="str">
        <f>IF(B336&lt;&gt;"No administrar",'Matriz Nº4 Administración'!F336," ")</f>
        <v xml:space="preserve"> </v>
      </c>
      <c r="F336" s="98" t="str">
        <f>IF(B336&lt;&gt;"No administrar",'Matriz Nº4 Administración'!G336," ")</f>
        <v xml:space="preserve"> </v>
      </c>
      <c r="G336" s="120"/>
      <c r="H336" s="120"/>
      <c r="I336" s="120"/>
      <c r="J336" s="120"/>
      <c r="K336" s="121"/>
      <c r="L336" s="121"/>
      <c r="M336" s="120"/>
      <c r="N336" s="23"/>
      <c r="O336" s="23"/>
      <c r="P336" s="23"/>
      <c r="Q336" s="23"/>
      <c r="R336" s="23"/>
      <c r="S336" s="23"/>
      <c r="T336" s="23"/>
      <c r="U336" s="23"/>
      <c r="V336" s="23"/>
      <c r="W336" s="23"/>
      <c r="X336" s="23"/>
      <c r="Y336" s="23"/>
      <c r="Z336" s="23"/>
    </row>
    <row r="337" spans="1:26" ht="48" customHeight="1" x14ac:dyDescent="0.3">
      <c r="A337" s="97" t="str">
        <f>+'Matriz Nº4 Administración'!A337</f>
        <v>37. 4</v>
      </c>
      <c r="B337" s="98" t="str">
        <f>+'Matriz Nº4 Administración'!B337</f>
        <v>No administrar</v>
      </c>
      <c r="C337" s="99" t="str">
        <f>IF(B337&lt;&gt;"No administrar",'Matriz Nº1 Identificación'!B337," ")</f>
        <v xml:space="preserve"> </v>
      </c>
      <c r="D337" s="100" t="str">
        <f>IF(C337&lt;&gt;" ",'Matriz Nº4 Administración'!C337," ")</f>
        <v xml:space="preserve"> </v>
      </c>
      <c r="E337" s="98" t="str">
        <f>IF(B337&lt;&gt;"No administrar",'Matriz Nº4 Administración'!F337," ")</f>
        <v xml:space="preserve"> </v>
      </c>
      <c r="F337" s="98" t="str">
        <f>IF(B337&lt;&gt;"No administrar",'Matriz Nº4 Administración'!G337," ")</f>
        <v xml:space="preserve"> </v>
      </c>
      <c r="G337" s="120"/>
      <c r="H337" s="120"/>
      <c r="I337" s="120"/>
      <c r="J337" s="120"/>
      <c r="K337" s="121"/>
      <c r="L337" s="121"/>
      <c r="M337" s="120"/>
      <c r="N337" s="23"/>
      <c r="O337" s="23"/>
      <c r="P337" s="23"/>
      <c r="Q337" s="23"/>
      <c r="R337" s="23"/>
      <c r="S337" s="23"/>
      <c r="T337" s="23"/>
      <c r="U337" s="23"/>
      <c r="V337" s="23"/>
      <c r="W337" s="23"/>
      <c r="X337" s="23"/>
      <c r="Y337" s="23"/>
      <c r="Z337" s="23"/>
    </row>
    <row r="338" spans="1:26" ht="42.75" customHeight="1" x14ac:dyDescent="0.3">
      <c r="A338" s="97" t="str">
        <f>+'Matriz Nº4 Administración'!A338</f>
        <v>37. 5</v>
      </c>
      <c r="B338" s="98" t="str">
        <f>+'Matriz Nº4 Administración'!B338</f>
        <v>No administrar</v>
      </c>
      <c r="C338" s="99" t="str">
        <f>IF(B338&lt;&gt;"No administrar",'Matriz Nº1 Identificación'!B338," ")</f>
        <v xml:space="preserve"> </v>
      </c>
      <c r="D338" s="100" t="str">
        <f>IF(C338&lt;&gt;" ",'Matriz Nº4 Administración'!C338," ")</f>
        <v xml:space="preserve"> </v>
      </c>
      <c r="E338" s="98" t="str">
        <f>IF(B338&lt;&gt;"No administrar",'Matriz Nº4 Administración'!F338," ")</f>
        <v xml:space="preserve"> </v>
      </c>
      <c r="F338" s="98" t="str">
        <f>IF(B338&lt;&gt;"No administrar",'Matriz Nº4 Administración'!G338," ")</f>
        <v xml:space="preserve"> </v>
      </c>
      <c r="G338" s="120"/>
      <c r="H338" s="120"/>
      <c r="I338" s="120"/>
      <c r="J338" s="120"/>
      <c r="K338" s="121"/>
      <c r="L338" s="121"/>
      <c r="M338" s="120"/>
      <c r="N338" s="23"/>
      <c r="O338" s="23"/>
      <c r="P338" s="23"/>
      <c r="Q338" s="23"/>
      <c r="R338" s="23"/>
      <c r="S338" s="23"/>
      <c r="T338" s="23"/>
      <c r="U338" s="23"/>
      <c r="V338" s="23"/>
      <c r="W338" s="23"/>
      <c r="X338" s="23"/>
      <c r="Y338" s="23"/>
      <c r="Z338" s="23"/>
    </row>
    <row r="339" spans="1:26" ht="40.5" customHeight="1" x14ac:dyDescent="0.3">
      <c r="A339" s="97" t="str">
        <f>+'Matriz Nº4 Administración'!A339</f>
        <v>37. 6</v>
      </c>
      <c r="B339" s="98" t="str">
        <f>+'Matriz Nº4 Administración'!B339</f>
        <v>No administrar</v>
      </c>
      <c r="C339" s="99" t="str">
        <f>IF(B339&lt;&gt;"No administrar",'Matriz Nº1 Identificación'!B339," ")</f>
        <v xml:space="preserve"> </v>
      </c>
      <c r="D339" s="100" t="str">
        <f>IF(C339&lt;&gt;" ",'Matriz Nº4 Administración'!C339," ")</f>
        <v xml:space="preserve"> </v>
      </c>
      <c r="E339" s="98" t="str">
        <f>IF(B339&lt;&gt;"No administrar",'Matriz Nº4 Administración'!F339," ")</f>
        <v xml:space="preserve"> </v>
      </c>
      <c r="F339" s="98" t="str">
        <f>IF(B339&lt;&gt;"No administrar",'Matriz Nº4 Administración'!G339," ")</f>
        <v xml:space="preserve"> </v>
      </c>
      <c r="G339" s="120"/>
      <c r="H339" s="120"/>
      <c r="I339" s="120"/>
      <c r="J339" s="120"/>
      <c r="K339" s="121"/>
      <c r="L339" s="121"/>
      <c r="M339" s="120"/>
      <c r="N339" s="23"/>
      <c r="O339" s="23"/>
      <c r="P339" s="23"/>
      <c r="Q339" s="23"/>
      <c r="R339" s="23"/>
      <c r="S339" s="23"/>
      <c r="T339" s="23"/>
      <c r="U339" s="23"/>
      <c r="V339" s="23"/>
      <c r="W339" s="23"/>
      <c r="X339" s="23"/>
      <c r="Y339" s="23"/>
      <c r="Z339" s="23"/>
    </row>
    <row r="340" spans="1:26" ht="43.5" customHeight="1" thickBot="1" x14ac:dyDescent="0.35">
      <c r="A340" s="97" t="str">
        <f>+'Matriz Nº4 Administración'!A340</f>
        <v>37. 7</v>
      </c>
      <c r="B340" s="98" t="str">
        <f>+'Matriz Nº4 Administración'!B340</f>
        <v>No administrar</v>
      </c>
      <c r="C340" s="99" t="str">
        <f>IF(B340&lt;&gt;"No administrar",'Matriz Nº1 Identificación'!B340," ")</f>
        <v xml:space="preserve"> </v>
      </c>
      <c r="D340" s="100" t="str">
        <f>IF(C340&lt;&gt;" ",'Matriz Nº4 Administración'!C340," ")</f>
        <v xml:space="preserve"> </v>
      </c>
      <c r="E340" s="98" t="str">
        <f>IF(B340&lt;&gt;"No administrar",'Matriz Nº4 Administración'!F340," ")</f>
        <v xml:space="preserve"> </v>
      </c>
      <c r="F340" s="98" t="str">
        <f>IF(B340&lt;&gt;"No administrar",'Matriz Nº4 Administración'!G340," ")</f>
        <v xml:space="preserve"> </v>
      </c>
      <c r="G340" s="120"/>
      <c r="H340" s="120"/>
      <c r="I340" s="120"/>
      <c r="J340" s="120"/>
      <c r="K340" s="121"/>
      <c r="L340" s="121"/>
      <c r="M340" s="120"/>
      <c r="N340" s="23"/>
      <c r="O340" s="23"/>
      <c r="P340" s="23"/>
      <c r="Q340" s="23"/>
      <c r="R340" s="23"/>
      <c r="S340" s="23"/>
      <c r="T340" s="23"/>
      <c r="U340" s="23"/>
      <c r="V340" s="23"/>
      <c r="W340" s="23"/>
      <c r="X340" s="23"/>
      <c r="Y340" s="23"/>
      <c r="Z340" s="23"/>
    </row>
    <row r="341" spans="1:26" ht="16.5" customHeight="1" thickBot="1" x14ac:dyDescent="0.35">
      <c r="A341" s="431" t="str">
        <f>'Matriz Nº4 Administración'!A341</f>
        <v xml:space="preserve">Objetivo Estratégico: </v>
      </c>
      <c r="B341" s="432"/>
      <c r="C341" s="433">
        <f>'Matriz Nº4 Administración'!B341</f>
        <v>0</v>
      </c>
      <c r="D341" s="434"/>
      <c r="E341" s="434"/>
      <c r="F341" s="434"/>
      <c r="G341" s="434"/>
      <c r="H341" s="434"/>
      <c r="I341" s="434"/>
      <c r="J341" s="434"/>
      <c r="K341" s="434"/>
      <c r="L341" s="434"/>
      <c r="M341" s="434"/>
      <c r="N341" s="7"/>
      <c r="O341" s="7"/>
      <c r="P341" s="7"/>
      <c r="Q341" s="7"/>
      <c r="R341" s="7"/>
      <c r="S341" s="7"/>
      <c r="T341" s="7"/>
      <c r="U341" s="7"/>
      <c r="V341" s="7"/>
      <c r="W341" s="7"/>
      <c r="X341" s="7"/>
      <c r="Y341" s="7"/>
      <c r="Z341" s="7"/>
    </row>
    <row r="342" spans="1:26" ht="27" customHeight="1" thickBot="1" x14ac:dyDescent="0.35">
      <c r="A342" s="427" t="str">
        <f>'Matriz Nº4 Administración'!A342</f>
        <v>Objetivo táctico</v>
      </c>
      <c r="B342" s="394"/>
      <c r="C342" s="428" t="str">
        <f>'Matriz Nº4 Administración'!B342</f>
        <v xml:space="preserve">38. </v>
      </c>
      <c r="D342" s="429"/>
      <c r="E342" s="429"/>
      <c r="F342" s="429"/>
      <c r="G342" s="429"/>
      <c r="H342" s="429"/>
      <c r="I342" s="429"/>
      <c r="J342" s="429"/>
      <c r="K342" s="429"/>
      <c r="L342" s="429"/>
      <c r="M342" s="430"/>
      <c r="N342" s="7"/>
      <c r="O342" s="7"/>
      <c r="P342" s="7"/>
      <c r="Q342" s="7"/>
      <c r="R342" s="7"/>
      <c r="S342" s="7"/>
      <c r="T342" s="7"/>
      <c r="U342" s="7"/>
      <c r="V342" s="7"/>
      <c r="W342" s="7"/>
      <c r="X342" s="7"/>
      <c r="Y342" s="7"/>
      <c r="Z342" s="7"/>
    </row>
    <row r="343" spans="1:26" ht="47.25" customHeight="1" x14ac:dyDescent="0.3">
      <c r="A343" s="97" t="str">
        <f>+'Matriz Nº4 Administración'!A343</f>
        <v>38. 1</v>
      </c>
      <c r="B343" s="98" t="str">
        <f>+'Matriz Nº4 Administración'!B343</f>
        <v>No administrar</v>
      </c>
      <c r="C343" s="99" t="str">
        <f>IF(B343&lt;&gt;"No administrar",'Matriz Nº1 Identificación'!B343," ")</f>
        <v xml:space="preserve"> </v>
      </c>
      <c r="D343" s="100" t="str">
        <f>IF(C343&lt;&gt;" ",'Matriz Nº4 Administración'!C343," ")</f>
        <v xml:space="preserve"> </v>
      </c>
      <c r="E343" s="98" t="str">
        <f>IF(B343&lt;&gt;"No administrar",'Matriz Nº4 Administración'!F343," ")</f>
        <v xml:space="preserve"> </v>
      </c>
      <c r="F343" s="98" t="str">
        <f>IF(B343&lt;&gt;"No administrar",'Matriz Nº4 Administración'!G343," ")</f>
        <v xml:space="preserve"> </v>
      </c>
      <c r="G343" s="120"/>
      <c r="H343" s="120"/>
      <c r="I343" s="120"/>
      <c r="J343" s="120"/>
      <c r="K343" s="121"/>
      <c r="L343" s="121"/>
      <c r="M343" s="120"/>
      <c r="N343" s="23"/>
      <c r="O343" s="23"/>
      <c r="P343" s="23"/>
      <c r="Q343" s="23"/>
      <c r="R343" s="23"/>
      <c r="S343" s="23"/>
      <c r="T343" s="23"/>
      <c r="U343" s="23"/>
      <c r="V343" s="23"/>
      <c r="W343" s="23"/>
      <c r="X343" s="23"/>
      <c r="Y343" s="23"/>
      <c r="Z343" s="23"/>
    </row>
    <row r="344" spans="1:26" ht="43.5" customHeight="1" x14ac:dyDescent="0.3">
      <c r="A344" s="97" t="str">
        <f>+'Matriz Nº4 Administración'!A344</f>
        <v>38. 2</v>
      </c>
      <c r="B344" s="98" t="str">
        <f>+'Matriz Nº4 Administración'!B344</f>
        <v>No administrar</v>
      </c>
      <c r="C344" s="99" t="str">
        <f>IF(B344&lt;&gt;"No administrar",'Matriz Nº1 Identificación'!B344," ")</f>
        <v xml:space="preserve"> </v>
      </c>
      <c r="D344" s="100" t="str">
        <f>IF(C344&lt;&gt;" ",'Matriz Nº4 Administración'!C344," ")</f>
        <v xml:space="preserve"> </v>
      </c>
      <c r="E344" s="98" t="str">
        <f>IF(B344&lt;&gt;"No administrar",'Matriz Nº4 Administración'!F344," ")</f>
        <v xml:space="preserve"> </v>
      </c>
      <c r="F344" s="98" t="str">
        <f>IF(B344&lt;&gt;"No administrar",'Matriz Nº4 Administración'!G344," ")</f>
        <v xml:space="preserve"> </v>
      </c>
      <c r="G344" s="120"/>
      <c r="H344" s="120"/>
      <c r="I344" s="120"/>
      <c r="J344" s="120"/>
      <c r="K344" s="121"/>
      <c r="L344" s="121"/>
      <c r="M344" s="120"/>
      <c r="N344" s="23"/>
      <c r="O344" s="23"/>
      <c r="P344" s="23"/>
      <c r="Q344" s="23"/>
      <c r="R344" s="23"/>
      <c r="S344" s="23"/>
      <c r="T344" s="23"/>
      <c r="U344" s="23"/>
      <c r="V344" s="23"/>
      <c r="W344" s="23"/>
      <c r="X344" s="23"/>
      <c r="Y344" s="23"/>
      <c r="Z344" s="23"/>
    </row>
    <row r="345" spans="1:26" ht="40.5" customHeight="1" x14ac:dyDescent="0.3">
      <c r="A345" s="97" t="str">
        <f>+'Matriz Nº4 Administración'!A345</f>
        <v>38. 3</v>
      </c>
      <c r="B345" s="98" t="str">
        <f>+'Matriz Nº4 Administración'!B345</f>
        <v>No administrar</v>
      </c>
      <c r="C345" s="99" t="str">
        <f>IF(B345&lt;&gt;"No administrar",'Matriz Nº1 Identificación'!B345," ")</f>
        <v xml:space="preserve"> </v>
      </c>
      <c r="D345" s="100" t="str">
        <f>IF(C345&lt;&gt;" ",'Matriz Nº4 Administración'!C345," ")</f>
        <v xml:space="preserve"> </v>
      </c>
      <c r="E345" s="98" t="str">
        <f>IF(B345&lt;&gt;"No administrar",'Matriz Nº4 Administración'!F345," ")</f>
        <v xml:space="preserve"> </v>
      </c>
      <c r="F345" s="98" t="str">
        <f>IF(B345&lt;&gt;"No administrar",'Matriz Nº4 Administración'!G345," ")</f>
        <v xml:space="preserve"> </v>
      </c>
      <c r="G345" s="120"/>
      <c r="H345" s="120"/>
      <c r="I345" s="120"/>
      <c r="J345" s="120"/>
      <c r="K345" s="121"/>
      <c r="L345" s="121"/>
      <c r="M345" s="120"/>
      <c r="N345" s="23"/>
      <c r="O345" s="23"/>
      <c r="P345" s="23"/>
      <c r="Q345" s="23"/>
      <c r="R345" s="23"/>
      <c r="S345" s="23"/>
      <c r="T345" s="23"/>
      <c r="U345" s="23"/>
      <c r="V345" s="23"/>
      <c r="W345" s="23"/>
      <c r="X345" s="23"/>
      <c r="Y345" s="23"/>
      <c r="Z345" s="23"/>
    </row>
    <row r="346" spans="1:26" ht="48" customHeight="1" x14ac:dyDescent="0.3">
      <c r="A346" s="97" t="str">
        <f>+'Matriz Nº4 Administración'!A346</f>
        <v>38. 4</v>
      </c>
      <c r="B346" s="98" t="str">
        <f>+'Matriz Nº4 Administración'!B346</f>
        <v>No administrar</v>
      </c>
      <c r="C346" s="99" t="str">
        <f>IF(B346&lt;&gt;"No administrar",'Matriz Nº1 Identificación'!B346," ")</f>
        <v xml:space="preserve"> </v>
      </c>
      <c r="D346" s="100" t="str">
        <f>IF(C346&lt;&gt;" ",'Matriz Nº4 Administración'!C346," ")</f>
        <v xml:space="preserve"> </v>
      </c>
      <c r="E346" s="98" t="str">
        <f>IF(B346&lt;&gt;"No administrar",'Matriz Nº4 Administración'!F346," ")</f>
        <v xml:space="preserve"> </v>
      </c>
      <c r="F346" s="98" t="str">
        <f>IF(B346&lt;&gt;"No administrar",'Matriz Nº4 Administración'!G346," ")</f>
        <v xml:space="preserve"> </v>
      </c>
      <c r="G346" s="120"/>
      <c r="H346" s="120"/>
      <c r="I346" s="120"/>
      <c r="J346" s="120"/>
      <c r="K346" s="121"/>
      <c r="L346" s="121"/>
      <c r="M346" s="120"/>
      <c r="N346" s="23"/>
      <c r="O346" s="23"/>
      <c r="P346" s="23"/>
      <c r="Q346" s="23"/>
      <c r="R346" s="23"/>
      <c r="S346" s="23"/>
      <c r="T346" s="23"/>
      <c r="U346" s="23"/>
      <c r="V346" s="23"/>
      <c r="W346" s="23"/>
      <c r="X346" s="23"/>
      <c r="Y346" s="23"/>
      <c r="Z346" s="23"/>
    </row>
    <row r="347" spans="1:26" ht="42.75" customHeight="1" x14ac:dyDescent="0.3">
      <c r="A347" s="97" t="str">
        <f>+'Matriz Nº4 Administración'!A347</f>
        <v>38. 5</v>
      </c>
      <c r="B347" s="98" t="str">
        <f>+'Matriz Nº4 Administración'!B347</f>
        <v>No administrar</v>
      </c>
      <c r="C347" s="99" t="str">
        <f>IF(B347&lt;&gt;"No administrar",'Matriz Nº1 Identificación'!B347," ")</f>
        <v xml:space="preserve"> </v>
      </c>
      <c r="D347" s="100" t="str">
        <f>IF(C347&lt;&gt;" ",'Matriz Nº4 Administración'!C347," ")</f>
        <v xml:space="preserve"> </v>
      </c>
      <c r="E347" s="98" t="str">
        <f>IF(B347&lt;&gt;"No administrar",'Matriz Nº4 Administración'!F347," ")</f>
        <v xml:space="preserve"> </v>
      </c>
      <c r="F347" s="98" t="str">
        <f>IF(B347&lt;&gt;"No administrar",'Matriz Nº4 Administración'!G347," ")</f>
        <v xml:space="preserve"> </v>
      </c>
      <c r="G347" s="120"/>
      <c r="H347" s="120"/>
      <c r="I347" s="120"/>
      <c r="J347" s="120"/>
      <c r="K347" s="121"/>
      <c r="L347" s="121"/>
      <c r="M347" s="120"/>
      <c r="N347" s="23"/>
      <c r="O347" s="23"/>
      <c r="P347" s="23"/>
      <c r="Q347" s="23"/>
      <c r="R347" s="23"/>
      <c r="S347" s="23"/>
      <c r="T347" s="23"/>
      <c r="U347" s="23"/>
      <c r="V347" s="23"/>
      <c r="W347" s="23"/>
      <c r="X347" s="23"/>
      <c r="Y347" s="23"/>
      <c r="Z347" s="23"/>
    </row>
    <row r="348" spans="1:26" ht="40.5" customHeight="1" x14ac:dyDescent="0.3">
      <c r="A348" s="97" t="str">
        <f>+'Matriz Nº4 Administración'!A348</f>
        <v>38. 6</v>
      </c>
      <c r="B348" s="98" t="str">
        <f>+'Matriz Nº4 Administración'!B348</f>
        <v>No administrar</v>
      </c>
      <c r="C348" s="99" t="str">
        <f>IF(B348&lt;&gt;"No administrar",'Matriz Nº1 Identificación'!B348," ")</f>
        <v xml:space="preserve"> </v>
      </c>
      <c r="D348" s="100" t="str">
        <f>IF(C348&lt;&gt;" ",'Matriz Nº4 Administración'!C348," ")</f>
        <v xml:space="preserve"> </v>
      </c>
      <c r="E348" s="98" t="str">
        <f>IF(B348&lt;&gt;"No administrar",'Matriz Nº4 Administración'!F348," ")</f>
        <v xml:space="preserve"> </v>
      </c>
      <c r="F348" s="98" t="str">
        <f>IF(B348&lt;&gt;"No administrar",'Matriz Nº4 Administración'!G348," ")</f>
        <v xml:space="preserve"> </v>
      </c>
      <c r="G348" s="120"/>
      <c r="H348" s="120"/>
      <c r="I348" s="120"/>
      <c r="J348" s="120"/>
      <c r="K348" s="121"/>
      <c r="L348" s="121"/>
      <c r="M348" s="120"/>
      <c r="N348" s="23"/>
      <c r="O348" s="23"/>
      <c r="P348" s="23"/>
      <c r="Q348" s="23"/>
      <c r="R348" s="23"/>
      <c r="S348" s="23"/>
      <c r="T348" s="23"/>
      <c r="U348" s="23"/>
      <c r="V348" s="23"/>
      <c r="W348" s="23"/>
      <c r="X348" s="23"/>
      <c r="Y348" s="23"/>
      <c r="Z348" s="23"/>
    </row>
    <row r="349" spans="1:26" ht="43.5" customHeight="1" thickBot="1" x14ac:dyDescent="0.35">
      <c r="A349" s="97" t="str">
        <f>+'Matriz Nº4 Administración'!A349</f>
        <v>38. 7</v>
      </c>
      <c r="B349" s="98" t="str">
        <f>+'Matriz Nº4 Administración'!B349</f>
        <v>No administrar</v>
      </c>
      <c r="C349" s="99" t="str">
        <f>IF(B349&lt;&gt;"No administrar",'Matriz Nº1 Identificación'!B349," ")</f>
        <v xml:space="preserve"> </v>
      </c>
      <c r="D349" s="100" t="str">
        <f>IF(C349&lt;&gt;" ",'Matriz Nº4 Administración'!C349," ")</f>
        <v xml:space="preserve"> </v>
      </c>
      <c r="E349" s="98" t="str">
        <f>IF(B349&lt;&gt;"No administrar",'Matriz Nº4 Administración'!F349," ")</f>
        <v xml:space="preserve"> </v>
      </c>
      <c r="F349" s="98" t="str">
        <f>IF(B349&lt;&gt;"No administrar",'Matriz Nº4 Administración'!G349," ")</f>
        <v xml:space="preserve"> </v>
      </c>
      <c r="G349" s="120"/>
      <c r="H349" s="120"/>
      <c r="I349" s="120"/>
      <c r="J349" s="120"/>
      <c r="K349" s="121"/>
      <c r="L349" s="121"/>
      <c r="M349" s="120"/>
      <c r="N349" s="23"/>
      <c r="O349" s="23"/>
      <c r="P349" s="23"/>
      <c r="Q349" s="23"/>
      <c r="R349" s="23"/>
      <c r="S349" s="23"/>
      <c r="T349" s="23"/>
      <c r="U349" s="23"/>
      <c r="V349" s="23"/>
      <c r="W349" s="23"/>
      <c r="X349" s="23"/>
      <c r="Y349" s="23"/>
      <c r="Z349" s="23"/>
    </row>
    <row r="350" spans="1:26" ht="16.5" customHeight="1" thickBot="1" x14ac:dyDescent="0.35">
      <c r="A350" s="431" t="str">
        <f>'Matriz Nº4 Administración'!A350</f>
        <v xml:space="preserve">Objetivo Estratégico: </v>
      </c>
      <c r="B350" s="432"/>
      <c r="C350" s="433">
        <f>'Matriz Nº4 Administración'!B350</f>
        <v>0</v>
      </c>
      <c r="D350" s="434"/>
      <c r="E350" s="434"/>
      <c r="F350" s="434"/>
      <c r="G350" s="434"/>
      <c r="H350" s="434"/>
      <c r="I350" s="434"/>
      <c r="J350" s="434"/>
      <c r="K350" s="434"/>
      <c r="L350" s="434"/>
      <c r="M350" s="434"/>
      <c r="N350" s="7"/>
      <c r="O350" s="7"/>
      <c r="P350" s="7"/>
      <c r="Q350" s="7"/>
      <c r="R350" s="7"/>
      <c r="S350" s="7"/>
      <c r="T350" s="7"/>
      <c r="U350" s="7"/>
      <c r="V350" s="7"/>
      <c r="W350" s="7"/>
      <c r="X350" s="7"/>
      <c r="Y350" s="7"/>
      <c r="Z350" s="7"/>
    </row>
    <row r="351" spans="1:26" ht="27" customHeight="1" thickBot="1" x14ac:dyDescent="0.35">
      <c r="A351" s="427" t="str">
        <f>'Matriz Nº4 Administración'!A351</f>
        <v>Objetivo táctico</v>
      </c>
      <c r="B351" s="394"/>
      <c r="C351" s="428" t="str">
        <f>'Matriz Nº4 Administración'!B351</f>
        <v xml:space="preserve">39. </v>
      </c>
      <c r="D351" s="429"/>
      <c r="E351" s="429"/>
      <c r="F351" s="429"/>
      <c r="G351" s="429"/>
      <c r="H351" s="429"/>
      <c r="I351" s="429"/>
      <c r="J351" s="429"/>
      <c r="K351" s="429"/>
      <c r="L351" s="429"/>
      <c r="M351" s="430"/>
      <c r="N351" s="7"/>
      <c r="O351" s="7"/>
      <c r="P351" s="7"/>
      <c r="Q351" s="7"/>
      <c r="R351" s="7"/>
      <c r="S351" s="7"/>
      <c r="T351" s="7"/>
      <c r="U351" s="7"/>
      <c r="V351" s="7"/>
      <c r="W351" s="7"/>
      <c r="X351" s="7"/>
      <c r="Y351" s="7"/>
      <c r="Z351" s="7"/>
    </row>
    <row r="352" spans="1:26" ht="47.25" customHeight="1" x14ac:dyDescent="0.3">
      <c r="A352" s="97" t="str">
        <f>+'Matriz Nº4 Administración'!A352</f>
        <v>39. 1</v>
      </c>
      <c r="B352" s="98" t="str">
        <f>+'Matriz Nº4 Administración'!B352</f>
        <v>No administrar</v>
      </c>
      <c r="C352" s="99" t="str">
        <f>IF(B352&lt;&gt;"No administrar",'Matriz Nº1 Identificación'!B352," ")</f>
        <v xml:space="preserve"> </v>
      </c>
      <c r="D352" s="100" t="str">
        <f>IF(C352&lt;&gt;" ",'Matriz Nº4 Administración'!C352," ")</f>
        <v xml:space="preserve"> </v>
      </c>
      <c r="E352" s="98" t="str">
        <f>IF(B352&lt;&gt;"No administrar",'Matriz Nº4 Administración'!F352," ")</f>
        <v xml:space="preserve"> </v>
      </c>
      <c r="F352" s="98" t="str">
        <f>IF(B352&lt;&gt;"No administrar",'Matriz Nº4 Administración'!G352," ")</f>
        <v xml:space="preserve"> </v>
      </c>
      <c r="G352" s="120"/>
      <c r="H352" s="120"/>
      <c r="I352" s="120"/>
      <c r="J352" s="120"/>
      <c r="K352" s="121"/>
      <c r="L352" s="121"/>
      <c r="M352" s="120"/>
      <c r="N352" s="23"/>
      <c r="O352" s="23"/>
      <c r="P352" s="23"/>
      <c r="Q352" s="23"/>
      <c r="R352" s="23"/>
      <c r="S352" s="23"/>
      <c r="T352" s="23"/>
      <c r="U352" s="23"/>
      <c r="V352" s="23"/>
      <c r="W352" s="23"/>
      <c r="X352" s="23"/>
      <c r="Y352" s="23"/>
      <c r="Z352" s="23"/>
    </row>
    <row r="353" spans="1:26" ht="43.5" customHeight="1" x14ac:dyDescent="0.3">
      <c r="A353" s="97" t="str">
        <f>+'Matriz Nº4 Administración'!A353</f>
        <v>39. 2</v>
      </c>
      <c r="B353" s="98" t="str">
        <f>+'Matriz Nº4 Administración'!B353</f>
        <v>No administrar</v>
      </c>
      <c r="C353" s="99" t="str">
        <f>IF(B353&lt;&gt;"No administrar",'Matriz Nº1 Identificación'!B353," ")</f>
        <v xml:space="preserve"> </v>
      </c>
      <c r="D353" s="100" t="str">
        <f>IF(C353&lt;&gt;" ",'Matriz Nº4 Administración'!C353," ")</f>
        <v xml:space="preserve"> </v>
      </c>
      <c r="E353" s="98" t="str">
        <f>IF(B353&lt;&gt;"No administrar",'Matriz Nº4 Administración'!F353," ")</f>
        <v xml:space="preserve"> </v>
      </c>
      <c r="F353" s="98" t="str">
        <f>IF(B353&lt;&gt;"No administrar",'Matriz Nº4 Administración'!G353," ")</f>
        <v xml:space="preserve"> </v>
      </c>
      <c r="G353" s="120"/>
      <c r="H353" s="120"/>
      <c r="I353" s="120"/>
      <c r="J353" s="120"/>
      <c r="K353" s="121"/>
      <c r="L353" s="121"/>
      <c r="M353" s="120"/>
      <c r="N353" s="23"/>
      <c r="O353" s="23"/>
      <c r="P353" s="23"/>
      <c r="Q353" s="23"/>
      <c r="R353" s="23"/>
      <c r="S353" s="23"/>
      <c r="T353" s="23"/>
      <c r="U353" s="23"/>
      <c r="V353" s="23"/>
      <c r="W353" s="23"/>
      <c r="X353" s="23"/>
      <c r="Y353" s="23"/>
      <c r="Z353" s="23"/>
    </row>
    <row r="354" spans="1:26" ht="40.5" customHeight="1" x14ac:dyDescent="0.3">
      <c r="A354" s="97" t="str">
        <f>+'Matriz Nº4 Administración'!A354</f>
        <v>39. 3</v>
      </c>
      <c r="B354" s="98" t="str">
        <f>+'Matriz Nº4 Administración'!B354</f>
        <v>No administrar</v>
      </c>
      <c r="C354" s="99" t="str">
        <f>IF(B354&lt;&gt;"No administrar",'Matriz Nº1 Identificación'!B354," ")</f>
        <v xml:space="preserve"> </v>
      </c>
      <c r="D354" s="100" t="str">
        <f>IF(C354&lt;&gt;" ",'Matriz Nº4 Administración'!C354," ")</f>
        <v xml:space="preserve"> </v>
      </c>
      <c r="E354" s="98" t="str">
        <f>IF(B354&lt;&gt;"No administrar",'Matriz Nº4 Administración'!F354," ")</f>
        <v xml:space="preserve"> </v>
      </c>
      <c r="F354" s="98" t="str">
        <f>IF(B354&lt;&gt;"No administrar",'Matriz Nº4 Administración'!G354," ")</f>
        <v xml:space="preserve"> </v>
      </c>
      <c r="G354" s="120"/>
      <c r="H354" s="120"/>
      <c r="I354" s="120"/>
      <c r="J354" s="120"/>
      <c r="K354" s="121"/>
      <c r="L354" s="121"/>
      <c r="M354" s="120"/>
      <c r="N354" s="23"/>
      <c r="O354" s="23"/>
      <c r="P354" s="23"/>
      <c r="Q354" s="23"/>
      <c r="R354" s="23"/>
      <c r="S354" s="23"/>
      <c r="T354" s="23"/>
      <c r="U354" s="23"/>
      <c r="V354" s="23"/>
      <c r="W354" s="23"/>
      <c r="X354" s="23"/>
      <c r="Y354" s="23"/>
      <c r="Z354" s="23"/>
    </row>
    <row r="355" spans="1:26" ht="48" customHeight="1" x14ac:dyDescent="0.3">
      <c r="A355" s="97" t="str">
        <f>+'Matriz Nº4 Administración'!A355</f>
        <v>39. 4</v>
      </c>
      <c r="B355" s="98" t="str">
        <f>+'Matriz Nº4 Administración'!B355</f>
        <v>No administrar</v>
      </c>
      <c r="C355" s="99" t="str">
        <f>IF(B355&lt;&gt;"No administrar",'Matriz Nº1 Identificación'!B355," ")</f>
        <v xml:space="preserve"> </v>
      </c>
      <c r="D355" s="100" t="str">
        <f>IF(C355&lt;&gt;" ",'Matriz Nº4 Administración'!C355," ")</f>
        <v xml:space="preserve"> </v>
      </c>
      <c r="E355" s="98" t="str">
        <f>IF(B355&lt;&gt;"No administrar",'Matriz Nº4 Administración'!F355," ")</f>
        <v xml:space="preserve"> </v>
      </c>
      <c r="F355" s="98" t="str">
        <f>IF(B355&lt;&gt;"No administrar",'Matriz Nº4 Administración'!G355," ")</f>
        <v xml:space="preserve"> </v>
      </c>
      <c r="G355" s="120"/>
      <c r="H355" s="120"/>
      <c r="I355" s="120"/>
      <c r="J355" s="120"/>
      <c r="K355" s="121"/>
      <c r="L355" s="121"/>
      <c r="M355" s="120"/>
      <c r="N355" s="23"/>
      <c r="O355" s="23"/>
      <c r="P355" s="23"/>
      <c r="Q355" s="23"/>
      <c r="R355" s="23"/>
      <c r="S355" s="23"/>
      <c r="T355" s="23"/>
      <c r="U355" s="23"/>
      <c r="V355" s="23"/>
      <c r="W355" s="23"/>
      <c r="X355" s="23"/>
      <c r="Y355" s="23"/>
      <c r="Z355" s="23"/>
    </row>
    <row r="356" spans="1:26" ht="42.75" customHeight="1" x14ac:dyDescent="0.3">
      <c r="A356" s="97" t="str">
        <f>+'Matriz Nº4 Administración'!A356</f>
        <v>39. 5</v>
      </c>
      <c r="B356" s="98" t="str">
        <f>+'Matriz Nº4 Administración'!B356</f>
        <v>No administrar</v>
      </c>
      <c r="C356" s="99" t="str">
        <f>IF(B356&lt;&gt;"No administrar",'Matriz Nº1 Identificación'!B356," ")</f>
        <v xml:space="preserve"> </v>
      </c>
      <c r="D356" s="100" t="str">
        <f>IF(C356&lt;&gt;" ",'Matriz Nº4 Administración'!C356," ")</f>
        <v xml:space="preserve"> </v>
      </c>
      <c r="E356" s="98" t="str">
        <f>IF(B356&lt;&gt;"No administrar",'Matriz Nº4 Administración'!F356," ")</f>
        <v xml:space="preserve"> </v>
      </c>
      <c r="F356" s="98" t="str">
        <f>IF(B356&lt;&gt;"No administrar",'Matriz Nº4 Administración'!G356," ")</f>
        <v xml:space="preserve"> </v>
      </c>
      <c r="G356" s="120"/>
      <c r="H356" s="120"/>
      <c r="I356" s="120"/>
      <c r="J356" s="120"/>
      <c r="K356" s="121"/>
      <c r="L356" s="121"/>
      <c r="M356" s="120"/>
      <c r="N356" s="23"/>
      <c r="O356" s="23"/>
      <c r="P356" s="23"/>
      <c r="Q356" s="23"/>
      <c r="R356" s="23"/>
      <c r="S356" s="23"/>
      <c r="T356" s="23"/>
      <c r="U356" s="23"/>
      <c r="V356" s="23"/>
      <c r="W356" s="23"/>
      <c r="X356" s="23"/>
      <c r="Y356" s="23"/>
      <c r="Z356" s="23"/>
    </row>
    <row r="357" spans="1:26" ht="40.5" customHeight="1" x14ac:dyDescent="0.3">
      <c r="A357" s="97" t="str">
        <f>+'Matriz Nº4 Administración'!A357</f>
        <v>39. 6</v>
      </c>
      <c r="B357" s="98" t="str">
        <f>+'Matriz Nº4 Administración'!B357</f>
        <v>No administrar</v>
      </c>
      <c r="C357" s="99" t="str">
        <f>IF(B357&lt;&gt;"No administrar",'Matriz Nº1 Identificación'!B357," ")</f>
        <v xml:space="preserve"> </v>
      </c>
      <c r="D357" s="100" t="str">
        <f>IF(C357&lt;&gt;" ",'Matriz Nº4 Administración'!C357," ")</f>
        <v xml:space="preserve"> </v>
      </c>
      <c r="E357" s="98" t="str">
        <f>IF(B357&lt;&gt;"No administrar",'Matriz Nº4 Administración'!F357," ")</f>
        <v xml:space="preserve"> </v>
      </c>
      <c r="F357" s="98" t="str">
        <f>IF(B357&lt;&gt;"No administrar",'Matriz Nº4 Administración'!G357," ")</f>
        <v xml:space="preserve"> </v>
      </c>
      <c r="G357" s="120"/>
      <c r="H357" s="120"/>
      <c r="I357" s="120"/>
      <c r="J357" s="120"/>
      <c r="K357" s="121"/>
      <c r="L357" s="121"/>
      <c r="M357" s="120"/>
      <c r="N357" s="23"/>
      <c r="O357" s="23"/>
      <c r="P357" s="23"/>
      <c r="Q357" s="23"/>
      <c r="R357" s="23"/>
      <c r="S357" s="23"/>
      <c r="T357" s="23"/>
      <c r="U357" s="23"/>
      <c r="V357" s="23"/>
      <c r="W357" s="23"/>
      <c r="X357" s="23"/>
      <c r="Y357" s="23"/>
      <c r="Z357" s="23"/>
    </row>
    <row r="358" spans="1:26" ht="43.5" customHeight="1" thickBot="1" x14ac:dyDescent="0.35">
      <c r="A358" s="97" t="str">
        <f>+'Matriz Nº4 Administración'!A358</f>
        <v>39. 7</v>
      </c>
      <c r="B358" s="98" t="str">
        <f>+'Matriz Nº4 Administración'!B358</f>
        <v>No administrar</v>
      </c>
      <c r="C358" s="99" t="str">
        <f>IF(B358&lt;&gt;"No administrar",'Matriz Nº1 Identificación'!B358," ")</f>
        <v xml:space="preserve"> </v>
      </c>
      <c r="D358" s="100" t="str">
        <f>IF(C358&lt;&gt;" ",'Matriz Nº4 Administración'!C358," ")</f>
        <v xml:space="preserve"> </v>
      </c>
      <c r="E358" s="98" t="str">
        <f>IF(B358&lt;&gt;"No administrar",'Matriz Nº4 Administración'!F358," ")</f>
        <v xml:space="preserve"> </v>
      </c>
      <c r="F358" s="98" t="str">
        <f>IF(B358&lt;&gt;"No administrar",'Matriz Nº4 Administración'!G358," ")</f>
        <v xml:space="preserve"> </v>
      </c>
      <c r="G358" s="120"/>
      <c r="H358" s="120"/>
      <c r="I358" s="120"/>
      <c r="J358" s="120"/>
      <c r="K358" s="121"/>
      <c r="L358" s="121"/>
      <c r="M358" s="120"/>
      <c r="N358" s="23"/>
      <c r="O358" s="23"/>
      <c r="P358" s="23"/>
      <c r="Q358" s="23"/>
      <c r="R358" s="23"/>
      <c r="S358" s="23"/>
      <c r="T358" s="23"/>
      <c r="U358" s="23"/>
      <c r="V358" s="23"/>
      <c r="W358" s="23"/>
      <c r="X358" s="23"/>
      <c r="Y358" s="23"/>
      <c r="Z358" s="23"/>
    </row>
    <row r="359" spans="1:26" ht="16.5" customHeight="1" thickBot="1" x14ac:dyDescent="0.35">
      <c r="A359" s="431" t="str">
        <f>'Matriz Nº4 Administración'!A359</f>
        <v xml:space="preserve">Objetivo Estratégico: </v>
      </c>
      <c r="B359" s="432"/>
      <c r="C359" s="433">
        <f>'Matriz Nº4 Administración'!B359</f>
        <v>0</v>
      </c>
      <c r="D359" s="434"/>
      <c r="E359" s="434"/>
      <c r="F359" s="434"/>
      <c r="G359" s="434"/>
      <c r="H359" s="434"/>
      <c r="I359" s="434"/>
      <c r="J359" s="434"/>
      <c r="K359" s="434"/>
      <c r="L359" s="434"/>
      <c r="M359" s="434"/>
      <c r="N359" s="7"/>
      <c r="O359" s="7"/>
      <c r="P359" s="7"/>
      <c r="Q359" s="7"/>
      <c r="R359" s="7"/>
      <c r="S359" s="7"/>
      <c r="T359" s="7"/>
      <c r="U359" s="7"/>
      <c r="V359" s="7"/>
      <c r="W359" s="7"/>
      <c r="X359" s="7"/>
      <c r="Y359" s="7"/>
      <c r="Z359" s="7"/>
    </row>
    <row r="360" spans="1:26" ht="27" customHeight="1" thickBot="1" x14ac:dyDescent="0.35">
      <c r="A360" s="427" t="str">
        <f>'Matriz Nº4 Administración'!A360</f>
        <v>Objetivo táctico</v>
      </c>
      <c r="B360" s="394"/>
      <c r="C360" s="428" t="str">
        <f>'Matriz Nº4 Administración'!B360</f>
        <v xml:space="preserve">40. </v>
      </c>
      <c r="D360" s="429"/>
      <c r="E360" s="429"/>
      <c r="F360" s="429"/>
      <c r="G360" s="429"/>
      <c r="H360" s="429"/>
      <c r="I360" s="429"/>
      <c r="J360" s="429"/>
      <c r="K360" s="429"/>
      <c r="L360" s="429"/>
      <c r="M360" s="430"/>
      <c r="N360" s="7"/>
      <c r="O360" s="7"/>
      <c r="P360" s="7"/>
      <c r="Q360" s="7"/>
      <c r="R360" s="7"/>
      <c r="S360" s="7"/>
      <c r="T360" s="7"/>
      <c r="U360" s="7"/>
      <c r="V360" s="7"/>
      <c r="W360" s="7"/>
      <c r="X360" s="7"/>
      <c r="Y360" s="7"/>
      <c r="Z360" s="7"/>
    </row>
    <row r="361" spans="1:26" ht="47.25" customHeight="1" x14ac:dyDescent="0.3">
      <c r="A361" s="97" t="str">
        <f>+'Matriz Nº4 Administración'!A361</f>
        <v>40. 1</v>
      </c>
      <c r="B361" s="98" t="str">
        <f>+'Matriz Nº4 Administración'!B361</f>
        <v>No administrar</v>
      </c>
      <c r="C361" s="99" t="str">
        <f>IF(B361&lt;&gt;"No administrar",'Matriz Nº1 Identificación'!B361," ")</f>
        <v xml:space="preserve"> </v>
      </c>
      <c r="D361" s="100" t="str">
        <f>IF(C361&lt;&gt;" ",'Matriz Nº4 Administración'!C361," ")</f>
        <v xml:space="preserve"> </v>
      </c>
      <c r="E361" s="98" t="str">
        <f>IF(B361&lt;&gt;"No administrar",'Matriz Nº4 Administración'!F361," ")</f>
        <v xml:space="preserve"> </v>
      </c>
      <c r="F361" s="98" t="str">
        <f>IF(B361&lt;&gt;"No administrar",'Matriz Nº4 Administración'!G361," ")</f>
        <v xml:space="preserve"> </v>
      </c>
      <c r="G361" s="120"/>
      <c r="H361" s="120"/>
      <c r="I361" s="120"/>
      <c r="J361" s="120"/>
      <c r="K361" s="121"/>
      <c r="L361" s="121"/>
      <c r="M361" s="120"/>
      <c r="N361" s="23"/>
      <c r="O361" s="23"/>
      <c r="P361" s="23"/>
      <c r="Q361" s="23"/>
      <c r="R361" s="23"/>
      <c r="S361" s="23"/>
      <c r="T361" s="23"/>
      <c r="U361" s="23"/>
      <c r="V361" s="23"/>
      <c r="W361" s="23"/>
      <c r="X361" s="23"/>
      <c r="Y361" s="23"/>
      <c r="Z361" s="23"/>
    </row>
    <row r="362" spans="1:26" ht="43.5" customHeight="1" x14ac:dyDescent="0.3">
      <c r="A362" s="97" t="str">
        <f>+'Matriz Nº4 Administración'!A362</f>
        <v>40. 2</v>
      </c>
      <c r="B362" s="98" t="str">
        <f>+'Matriz Nº4 Administración'!B362</f>
        <v>No administrar</v>
      </c>
      <c r="C362" s="99" t="str">
        <f>IF(B362&lt;&gt;"No administrar",'Matriz Nº1 Identificación'!B362," ")</f>
        <v xml:space="preserve"> </v>
      </c>
      <c r="D362" s="100" t="str">
        <f>IF(C362&lt;&gt;" ",'Matriz Nº4 Administración'!C362," ")</f>
        <v xml:space="preserve"> </v>
      </c>
      <c r="E362" s="98" t="str">
        <f>IF(B362&lt;&gt;"No administrar",'Matriz Nº4 Administración'!F362," ")</f>
        <v xml:space="preserve"> </v>
      </c>
      <c r="F362" s="98" t="str">
        <f>IF(B362&lt;&gt;"No administrar",'Matriz Nº4 Administración'!G362," ")</f>
        <v xml:space="preserve"> </v>
      </c>
      <c r="G362" s="120"/>
      <c r="H362" s="120"/>
      <c r="I362" s="120"/>
      <c r="J362" s="120"/>
      <c r="K362" s="121"/>
      <c r="L362" s="121"/>
      <c r="M362" s="120"/>
      <c r="N362" s="23"/>
      <c r="O362" s="23"/>
      <c r="P362" s="23"/>
      <c r="Q362" s="23"/>
      <c r="R362" s="23"/>
      <c r="S362" s="23"/>
      <c r="T362" s="23"/>
      <c r="U362" s="23"/>
      <c r="V362" s="23"/>
      <c r="W362" s="23"/>
      <c r="X362" s="23"/>
      <c r="Y362" s="23"/>
      <c r="Z362" s="23"/>
    </row>
    <row r="363" spans="1:26" ht="40.5" customHeight="1" x14ac:dyDescent="0.3">
      <c r="A363" s="97" t="str">
        <f>+'Matriz Nº4 Administración'!A363</f>
        <v>40. 3</v>
      </c>
      <c r="B363" s="98" t="str">
        <f>+'Matriz Nº4 Administración'!B363</f>
        <v>No administrar</v>
      </c>
      <c r="C363" s="99" t="str">
        <f>IF(B363&lt;&gt;"No administrar",'Matriz Nº1 Identificación'!B363," ")</f>
        <v xml:space="preserve"> </v>
      </c>
      <c r="D363" s="100" t="str">
        <f>IF(C363&lt;&gt;" ",'Matriz Nº4 Administración'!C363," ")</f>
        <v xml:space="preserve"> </v>
      </c>
      <c r="E363" s="98" t="str">
        <f>IF(B363&lt;&gt;"No administrar",'Matriz Nº4 Administración'!F363," ")</f>
        <v xml:space="preserve"> </v>
      </c>
      <c r="F363" s="98" t="str">
        <f>IF(B363&lt;&gt;"No administrar",'Matriz Nº4 Administración'!G363," ")</f>
        <v xml:space="preserve"> </v>
      </c>
      <c r="G363" s="120"/>
      <c r="H363" s="120"/>
      <c r="I363" s="120"/>
      <c r="J363" s="120"/>
      <c r="K363" s="121"/>
      <c r="L363" s="121"/>
      <c r="M363" s="120"/>
      <c r="N363" s="23"/>
      <c r="O363" s="23"/>
      <c r="P363" s="23"/>
      <c r="Q363" s="23"/>
      <c r="R363" s="23"/>
      <c r="S363" s="23"/>
      <c r="T363" s="23"/>
      <c r="U363" s="23"/>
      <c r="V363" s="23"/>
      <c r="W363" s="23"/>
      <c r="X363" s="23"/>
      <c r="Y363" s="23"/>
      <c r="Z363" s="23"/>
    </row>
    <row r="364" spans="1:26" ht="48" customHeight="1" x14ac:dyDescent="0.3">
      <c r="A364" s="97" t="str">
        <f>+'Matriz Nº4 Administración'!A364</f>
        <v>40. 4</v>
      </c>
      <c r="B364" s="98" t="str">
        <f>+'Matriz Nº4 Administración'!B364</f>
        <v>No administrar</v>
      </c>
      <c r="C364" s="99" t="str">
        <f>IF(B364&lt;&gt;"No administrar",'Matriz Nº1 Identificación'!B364," ")</f>
        <v xml:space="preserve"> </v>
      </c>
      <c r="D364" s="100" t="str">
        <f>IF(C364&lt;&gt;" ",'Matriz Nº4 Administración'!C364," ")</f>
        <v xml:space="preserve"> </v>
      </c>
      <c r="E364" s="98" t="str">
        <f>IF(B364&lt;&gt;"No administrar",'Matriz Nº4 Administración'!F364," ")</f>
        <v xml:space="preserve"> </v>
      </c>
      <c r="F364" s="98" t="str">
        <f>IF(B364&lt;&gt;"No administrar",'Matriz Nº4 Administración'!G364," ")</f>
        <v xml:space="preserve"> </v>
      </c>
      <c r="G364" s="120"/>
      <c r="H364" s="120"/>
      <c r="I364" s="120"/>
      <c r="J364" s="120"/>
      <c r="K364" s="121"/>
      <c r="L364" s="121"/>
      <c r="M364" s="120"/>
      <c r="N364" s="23"/>
      <c r="O364" s="23"/>
      <c r="P364" s="23"/>
      <c r="Q364" s="23"/>
      <c r="R364" s="23"/>
      <c r="S364" s="23"/>
      <c r="T364" s="23"/>
      <c r="U364" s="23"/>
      <c r="V364" s="23"/>
      <c r="W364" s="23"/>
      <c r="X364" s="23"/>
      <c r="Y364" s="23"/>
      <c r="Z364" s="23"/>
    </row>
    <row r="365" spans="1:26" ht="42.75" customHeight="1" x14ac:dyDescent="0.3">
      <c r="A365" s="97" t="str">
        <f>+'Matriz Nº4 Administración'!A365</f>
        <v>40. 5</v>
      </c>
      <c r="B365" s="98" t="str">
        <f>+'Matriz Nº4 Administración'!B365</f>
        <v>No administrar</v>
      </c>
      <c r="C365" s="99" t="str">
        <f>IF(B365&lt;&gt;"No administrar",'Matriz Nº1 Identificación'!B365," ")</f>
        <v xml:space="preserve"> </v>
      </c>
      <c r="D365" s="100" t="str">
        <f>IF(C365&lt;&gt;" ",'Matriz Nº4 Administración'!C365," ")</f>
        <v xml:space="preserve"> </v>
      </c>
      <c r="E365" s="98" t="str">
        <f>IF(B365&lt;&gt;"No administrar",'Matriz Nº4 Administración'!F365," ")</f>
        <v xml:space="preserve"> </v>
      </c>
      <c r="F365" s="98" t="str">
        <f>IF(B365&lt;&gt;"No administrar",'Matriz Nº4 Administración'!G365," ")</f>
        <v xml:space="preserve"> </v>
      </c>
      <c r="G365" s="120"/>
      <c r="H365" s="120"/>
      <c r="I365" s="120"/>
      <c r="J365" s="120"/>
      <c r="K365" s="121"/>
      <c r="L365" s="121"/>
      <c r="M365" s="120"/>
      <c r="N365" s="23"/>
      <c r="O365" s="23"/>
      <c r="P365" s="23"/>
      <c r="Q365" s="23"/>
      <c r="R365" s="23"/>
      <c r="S365" s="23"/>
      <c r="T365" s="23"/>
      <c r="U365" s="23"/>
      <c r="V365" s="23"/>
      <c r="W365" s="23"/>
      <c r="X365" s="23"/>
      <c r="Y365" s="23"/>
      <c r="Z365" s="23"/>
    </row>
    <row r="366" spans="1:26" ht="40.5" customHeight="1" x14ac:dyDescent="0.3">
      <c r="A366" s="97" t="str">
        <f>+'Matriz Nº4 Administración'!A366</f>
        <v>40. 6</v>
      </c>
      <c r="B366" s="98" t="str">
        <f>+'Matriz Nº4 Administración'!B366</f>
        <v>No administrar</v>
      </c>
      <c r="C366" s="99" t="str">
        <f>IF(B366&lt;&gt;"No administrar",'Matriz Nº1 Identificación'!B366," ")</f>
        <v xml:space="preserve"> </v>
      </c>
      <c r="D366" s="100" t="str">
        <f>IF(C366&lt;&gt;" ",'Matriz Nº4 Administración'!C366," ")</f>
        <v xml:space="preserve"> </v>
      </c>
      <c r="E366" s="98" t="str">
        <f>IF(B366&lt;&gt;"No administrar",'Matriz Nº4 Administración'!F366," ")</f>
        <v xml:space="preserve"> </v>
      </c>
      <c r="F366" s="98" t="str">
        <f>IF(B366&lt;&gt;"No administrar",'Matriz Nº4 Administración'!G366," ")</f>
        <v xml:space="preserve"> </v>
      </c>
      <c r="G366" s="120"/>
      <c r="H366" s="120"/>
      <c r="I366" s="120"/>
      <c r="J366" s="120"/>
      <c r="K366" s="121"/>
      <c r="L366" s="121"/>
      <c r="M366" s="120"/>
      <c r="N366" s="23"/>
      <c r="O366" s="23"/>
      <c r="P366" s="23"/>
      <c r="Q366" s="23"/>
      <c r="R366" s="23"/>
      <c r="S366" s="23"/>
      <c r="T366" s="23"/>
      <c r="U366" s="23"/>
      <c r="V366" s="23"/>
      <c r="W366" s="23"/>
      <c r="X366" s="23"/>
      <c r="Y366" s="23"/>
      <c r="Z366" s="23"/>
    </row>
    <row r="367" spans="1:26" ht="43.5" customHeight="1" thickBot="1" x14ac:dyDescent="0.35">
      <c r="A367" s="97" t="str">
        <f>+'Matriz Nº4 Administración'!A367</f>
        <v>40. 7</v>
      </c>
      <c r="B367" s="98" t="str">
        <f>+'Matriz Nº4 Administración'!B367</f>
        <v>No administrar</v>
      </c>
      <c r="C367" s="99" t="str">
        <f>IF(B367&lt;&gt;"No administrar",'Matriz Nº1 Identificación'!B367," ")</f>
        <v xml:space="preserve"> </v>
      </c>
      <c r="D367" s="100" t="str">
        <f>IF(C367&lt;&gt;" ",'Matriz Nº4 Administración'!C367," ")</f>
        <v xml:space="preserve"> </v>
      </c>
      <c r="E367" s="98" t="str">
        <f>IF(B367&lt;&gt;"No administrar",'Matriz Nº4 Administración'!F367," ")</f>
        <v xml:space="preserve"> </v>
      </c>
      <c r="F367" s="98" t="str">
        <f>IF(B367&lt;&gt;"No administrar",'Matriz Nº4 Administración'!G367," ")</f>
        <v xml:space="preserve"> </v>
      </c>
      <c r="G367" s="120"/>
      <c r="H367" s="120"/>
      <c r="I367" s="120"/>
      <c r="J367" s="120"/>
      <c r="K367" s="121"/>
      <c r="L367" s="121"/>
      <c r="M367" s="120"/>
      <c r="N367" s="23"/>
      <c r="O367" s="23"/>
      <c r="P367" s="23"/>
      <c r="Q367" s="23"/>
      <c r="R367" s="23"/>
      <c r="S367" s="23"/>
      <c r="T367" s="23"/>
      <c r="U367" s="23"/>
      <c r="V367" s="23"/>
      <c r="W367" s="23"/>
      <c r="X367" s="23"/>
      <c r="Y367" s="23"/>
      <c r="Z367" s="23"/>
    </row>
    <row r="368" spans="1:26" ht="16.5" customHeight="1" thickBot="1" x14ac:dyDescent="0.35">
      <c r="A368" s="431" t="str">
        <f>'Matriz Nº4 Administración'!A368</f>
        <v xml:space="preserve">Objetivo Estratégico: </v>
      </c>
      <c r="B368" s="432"/>
      <c r="C368" s="433">
        <f>'Matriz Nº4 Administración'!B368</f>
        <v>0</v>
      </c>
      <c r="D368" s="434"/>
      <c r="E368" s="434"/>
      <c r="F368" s="434"/>
      <c r="G368" s="434"/>
      <c r="H368" s="434"/>
      <c r="I368" s="434"/>
      <c r="J368" s="434"/>
      <c r="K368" s="434"/>
      <c r="L368" s="434"/>
      <c r="M368" s="434"/>
      <c r="N368" s="7"/>
      <c r="O368" s="7"/>
      <c r="P368" s="7"/>
      <c r="Q368" s="7"/>
      <c r="R368" s="7"/>
      <c r="S368" s="7"/>
      <c r="T368" s="7"/>
      <c r="U368" s="7"/>
      <c r="V368" s="7"/>
      <c r="W368" s="7"/>
      <c r="X368" s="7"/>
      <c r="Y368" s="7"/>
      <c r="Z368" s="7"/>
    </row>
    <row r="369" spans="1:26" ht="27" customHeight="1" thickBot="1" x14ac:dyDescent="0.35">
      <c r="A369" s="427" t="str">
        <f>'Matriz Nº4 Administración'!A369</f>
        <v>Objetivo táctico</v>
      </c>
      <c r="B369" s="394"/>
      <c r="C369" s="428" t="str">
        <f>'Matriz Nº4 Administración'!B369</f>
        <v xml:space="preserve">41. </v>
      </c>
      <c r="D369" s="429"/>
      <c r="E369" s="429"/>
      <c r="F369" s="429"/>
      <c r="G369" s="429"/>
      <c r="H369" s="429"/>
      <c r="I369" s="429"/>
      <c r="J369" s="429"/>
      <c r="K369" s="429"/>
      <c r="L369" s="429"/>
      <c r="M369" s="430"/>
      <c r="N369" s="7"/>
      <c r="O369" s="7"/>
      <c r="P369" s="7"/>
      <c r="Q369" s="7"/>
      <c r="R369" s="7"/>
      <c r="S369" s="7"/>
      <c r="T369" s="7"/>
      <c r="U369" s="7"/>
      <c r="V369" s="7"/>
      <c r="W369" s="7"/>
      <c r="X369" s="7"/>
      <c r="Y369" s="7"/>
      <c r="Z369" s="7"/>
    </row>
    <row r="370" spans="1:26" ht="47.25" customHeight="1" x14ac:dyDescent="0.3">
      <c r="A370" s="97" t="str">
        <f>+'Matriz Nº4 Administración'!A370</f>
        <v>41. 1</v>
      </c>
      <c r="B370" s="98" t="str">
        <f>+'Matriz Nº4 Administración'!B370</f>
        <v>No administrar</v>
      </c>
      <c r="C370" s="99" t="str">
        <f>IF(B370&lt;&gt;"No administrar",'Matriz Nº1 Identificación'!B370," ")</f>
        <v xml:space="preserve"> </v>
      </c>
      <c r="D370" s="100" t="str">
        <f>IF(C370&lt;&gt;" ",'Matriz Nº4 Administración'!C370," ")</f>
        <v xml:space="preserve"> </v>
      </c>
      <c r="E370" s="98" t="str">
        <f>IF(B370&lt;&gt;"No administrar",'Matriz Nº4 Administración'!F370," ")</f>
        <v xml:space="preserve"> </v>
      </c>
      <c r="F370" s="98" t="str">
        <f>IF(B370&lt;&gt;"No administrar",'Matriz Nº4 Administración'!G370," ")</f>
        <v xml:space="preserve"> </v>
      </c>
      <c r="G370" s="120"/>
      <c r="H370" s="120"/>
      <c r="I370" s="120"/>
      <c r="J370" s="120"/>
      <c r="K370" s="121"/>
      <c r="L370" s="121"/>
      <c r="M370" s="120"/>
      <c r="N370" s="23"/>
      <c r="O370" s="23"/>
      <c r="P370" s="23"/>
      <c r="Q370" s="23"/>
      <c r="R370" s="23"/>
      <c r="S370" s="23"/>
      <c r="T370" s="23"/>
      <c r="U370" s="23"/>
      <c r="V370" s="23"/>
      <c r="W370" s="23"/>
      <c r="X370" s="23"/>
      <c r="Y370" s="23"/>
      <c r="Z370" s="23"/>
    </row>
    <row r="371" spans="1:26" ht="43.5" customHeight="1" x14ac:dyDescent="0.3">
      <c r="A371" s="97" t="str">
        <f>+'Matriz Nº4 Administración'!A371</f>
        <v>41. 2</v>
      </c>
      <c r="B371" s="98" t="str">
        <f>+'Matriz Nº4 Administración'!B371</f>
        <v>No administrar</v>
      </c>
      <c r="C371" s="99" t="str">
        <f>IF(B371&lt;&gt;"No administrar",'Matriz Nº1 Identificación'!B371," ")</f>
        <v xml:space="preserve"> </v>
      </c>
      <c r="D371" s="100" t="str">
        <f>IF(C371&lt;&gt;" ",'Matriz Nº4 Administración'!C371," ")</f>
        <v xml:space="preserve"> </v>
      </c>
      <c r="E371" s="98" t="str">
        <f>IF(B371&lt;&gt;"No administrar",'Matriz Nº4 Administración'!F371," ")</f>
        <v xml:space="preserve"> </v>
      </c>
      <c r="F371" s="98" t="str">
        <f>IF(B371&lt;&gt;"No administrar",'Matriz Nº4 Administración'!G371," ")</f>
        <v xml:space="preserve"> </v>
      </c>
      <c r="G371" s="120"/>
      <c r="H371" s="120"/>
      <c r="I371" s="120"/>
      <c r="J371" s="120"/>
      <c r="K371" s="121"/>
      <c r="L371" s="121"/>
      <c r="M371" s="120"/>
      <c r="N371" s="23"/>
      <c r="O371" s="23"/>
      <c r="P371" s="23"/>
      <c r="Q371" s="23"/>
      <c r="R371" s="23"/>
      <c r="S371" s="23"/>
      <c r="T371" s="23"/>
      <c r="U371" s="23"/>
      <c r="V371" s="23"/>
      <c r="W371" s="23"/>
      <c r="X371" s="23"/>
      <c r="Y371" s="23"/>
      <c r="Z371" s="23"/>
    </row>
    <row r="372" spans="1:26" ht="40.5" customHeight="1" x14ac:dyDescent="0.3">
      <c r="A372" s="97" t="str">
        <f>+'Matriz Nº4 Administración'!A372</f>
        <v>41. 3</v>
      </c>
      <c r="B372" s="98" t="str">
        <f>+'Matriz Nº4 Administración'!B372</f>
        <v>No administrar</v>
      </c>
      <c r="C372" s="99" t="str">
        <f>IF(B372&lt;&gt;"No administrar",'Matriz Nº1 Identificación'!B372," ")</f>
        <v xml:space="preserve"> </v>
      </c>
      <c r="D372" s="100" t="str">
        <f>IF(C372&lt;&gt;" ",'Matriz Nº4 Administración'!C372," ")</f>
        <v xml:space="preserve"> </v>
      </c>
      <c r="E372" s="98" t="str">
        <f>IF(B372&lt;&gt;"No administrar",'Matriz Nº4 Administración'!F372," ")</f>
        <v xml:space="preserve"> </v>
      </c>
      <c r="F372" s="98" t="str">
        <f>IF(B372&lt;&gt;"No administrar",'Matriz Nº4 Administración'!G372," ")</f>
        <v xml:space="preserve"> </v>
      </c>
      <c r="G372" s="120"/>
      <c r="H372" s="120"/>
      <c r="I372" s="120"/>
      <c r="J372" s="120"/>
      <c r="K372" s="121"/>
      <c r="L372" s="121"/>
      <c r="M372" s="120"/>
      <c r="N372" s="23"/>
      <c r="O372" s="23"/>
      <c r="P372" s="23"/>
      <c r="Q372" s="23"/>
      <c r="R372" s="23"/>
      <c r="S372" s="23"/>
      <c r="T372" s="23"/>
      <c r="U372" s="23"/>
      <c r="V372" s="23"/>
      <c r="W372" s="23"/>
      <c r="X372" s="23"/>
      <c r="Y372" s="23"/>
      <c r="Z372" s="23"/>
    </row>
    <row r="373" spans="1:26" ht="48" customHeight="1" x14ac:dyDescent="0.3">
      <c r="A373" s="97" t="str">
        <f>+'Matriz Nº4 Administración'!A373</f>
        <v>41. 4</v>
      </c>
      <c r="B373" s="98" t="str">
        <f>+'Matriz Nº4 Administración'!B373</f>
        <v>No administrar</v>
      </c>
      <c r="C373" s="99" t="str">
        <f>IF(B373&lt;&gt;"No administrar",'Matriz Nº1 Identificación'!B373," ")</f>
        <v xml:space="preserve"> </v>
      </c>
      <c r="D373" s="100" t="str">
        <f>IF(C373&lt;&gt;" ",'Matriz Nº4 Administración'!C373," ")</f>
        <v xml:space="preserve"> </v>
      </c>
      <c r="E373" s="98" t="str">
        <f>IF(B373&lt;&gt;"No administrar",'Matriz Nº4 Administración'!F373," ")</f>
        <v xml:space="preserve"> </v>
      </c>
      <c r="F373" s="98" t="str">
        <f>IF(B373&lt;&gt;"No administrar",'Matriz Nº4 Administración'!G373," ")</f>
        <v xml:space="preserve"> </v>
      </c>
      <c r="G373" s="120"/>
      <c r="H373" s="120"/>
      <c r="I373" s="120"/>
      <c r="J373" s="120"/>
      <c r="K373" s="121"/>
      <c r="L373" s="121"/>
      <c r="M373" s="120"/>
      <c r="N373" s="23"/>
      <c r="O373" s="23"/>
      <c r="P373" s="23"/>
      <c r="Q373" s="23"/>
      <c r="R373" s="23"/>
      <c r="S373" s="23"/>
      <c r="T373" s="23"/>
      <c r="U373" s="23"/>
      <c r="V373" s="23"/>
      <c r="W373" s="23"/>
      <c r="X373" s="23"/>
      <c r="Y373" s="23"/>
      <c r="Z373" s="23"/>
    </row>
    <row r="374" spans="1:26" ht="42.75" customHeight="1" x14ac:dyDescent="0.3">
      <c r="A374" s="97" t="str">
        <f>+'Matriz Nº4 Administración'!A374</f>
        <v>41. 5</v>
      </c>
      <c r="B374" s="98" t="str">
        <f>+'Matriz Nº4 Administración'!B374</f>
        <v>No administrar</v>
      </c>
      <c r="C374" s="99" t="str">
        <f>IF(B374&lt;&gt;"No administrar",'Matriz Nº1 Identificación'!B374," ")</f>
        <v xml:space="preserve"> </v>
      </c>
      <c r="D374" s="100" t="str">
        <f>IF(C374&lt;&gt;" ",'Matriz Nº4 Administración'!C374," ")</f>
        <v xml:space="preserve"> </v>
      </c>
      <c r="E374" s="98" t="str">
        <f>IF(B374&lt;&gt;"No administrar",'Matriz Nº4 Administración'!F374," ")</f>
        <v xml:space="preserve"> </v>
      </c>
      <c r="F374" s="98" t="str">
        <f>IF(B374&lt;&gt;"No administrar",'Matriz Nº4 Administración'!G374," ")</f>
        <v xml:space="preserve"> </v>
      </c>
      <c r="G374" s="120"/>
      <c r="H374" s="120"/>
      <c r="I374" s="120"/>
      <c r="J374" s="120"/>
      <c r="K374" s="121"/>
      <c r="L374" s="121"/>
      <c r="M374" s="120"/>
      <c r="N374" s="23"/>
      <c r="O374" s="23"/>
      <c r="P374" s="23"/>
      <c r="Q374" s="23"/>
      <c r="R374" s="23"/>
      <c r="S374" s="23"/>
      <c r="T374" s="23"/>
      <c r="U374" s="23"/>
      <c r="V374" s="23"/>
      <c r="W374" s="23"/>
      <c r="X374" s="23"/>
      <c r="Y374" s="23"/>
      <c r="Z374" s="23"/>
    </row>
    <row r="375" spans="1:26" ht="40.5" customHeight="1" x14ac:dyDescent="0.3">
      <c r="A375" s="97" t="str">
        <f>+'Matriz Nº4 Administración'!A375</f>
        <v>41. 6</v>
      </c>
      <c r="B375" s="98" t="str">
        <f>+'Matriz Nº4 Administración'!B375</f>
        <v>No administrar</v>
      </c>
      <c r="C375" s="99" t="str">
        <f>IF(B375&lt;&gt;"No administrar",'Matriz Nº1 Identificación'!B375," ")</f>
        <v xml:space="preserve"> </v>
      </c>
      <c r="D375" s="100" t="str">
        <f>IF(C375&lt;&gt;" ",'Matriz Nº4 Administración'!C375," ")</f>
        <v xml:space="preserve"> </v>
      </c>
      <c r="E375" s="98" t="str">
        <f>IF(B375&lt;&gt;"No administrar",'Matriz Nº4 Administración'!F375," ")</f>
        <v xml:space="preserve"> </v>
      </c>
      <c r="F375" s="98" t="str">
        <f>IF(B375&lt;&gt;"No administrar",'Matriz Nº4 Administración'!G375," ")</f>
        <v xml:space="preserve"> </v>
      </c>
      <c r="G375" s="120"/>
      <c r="H375" s="120"/>
      <c r="I375" s="120"/>
      <c r="J375" s="120"/>
      <c r="K375" s="121"/>
      <c r="L375" s="121"/>
      <c r="M375" s="120"/>
      <c r="N375" s="23"/>
      <c r="O375" s="23"/>
      <c r="P375" s="23"/>
      <c r="Q375" s="23"/>
      <c r="R375" s="23"/>
      <c r="S375" s="23"/>
      <c r="T375" s="23"/>
      <c r="U375" s="23"/>
      <c r="V375" s="23"/>
      <c r="W375" s="23"/>
      <c r="X375" s="23"/>
      <c r="Y375" s="23"/>
      <c r="Z375" s="23"/>
    </row>
    <row r="376" spans="1:26" ht="43.5" customHeight="1" thickBot="1" x14ac:dyDescent="0.35">
      <c r="A376" s="97" t="str">
        <f>+'Matriz Nº4 Administración'!A376</f>
        <v>41. 7</v>
      </c>
      <c r="B376" s="98" t="str">
        <f>+'Matriz Nº4 Administración'!B376</f>
        <v>No administrar</v>
      </c>
      <c r="C376" s="99" t="str">
        <f>IF(B376&lt;&gt;"No administrar",'Matriz Nº1 Identificación'!B376," ")</f>
        <v xml:space="preserve"> </v>
      </c>
      <c r="D376" s="100" t="str">
        <f>IF(C376&lt;&gt;" ",'Matriz Nº4 Administración'!C376," ")</f>
        <v xml:space="preserve"> </v>
      </c>
      <c r="E376" s="98" t="str">
        <f>IF(B376&lt;&gt;"No administrar",'Matriz Nº4 Administración'!F376," ")</f>
        <v xml:space="preserve"> </v>
      </c>
      <c r="F376" s="98" t="str">
        <f>IF(B376&lt;&gt;"No administrar",'Matriz Nº4 Administración'!G376," ")</f>
        <v xml:space="preserve"> </v>
      </c>
      <c r="G376" s="120"/>
      <c r="H376" s="120"/>
      <c r="I376" s="120"/>
      <c r="J376" s="120"/>
      <c r="K376" s="121"/>
      <c r="L376" s="121"/>
      <c r="M376" s="120"/>
      <c r="N376" s="23"/>
      <c r="O376" s="23"/>
      <c r="P376" s="23"/>
      <c r="Q376" s="23"/>
      <c r="R376" s="23"/>
      <c r="S376" s="23"/>
      <c r="T376" s="23"/>
      <c r="U376" s="23"/>
      <c r="V376" s="23"/>
      <c r="W376" s="23"/>
      <c r="X376" s="23"/>
      <c r="Y376" s="23"/>
      <c r="Z376" s="23"/>
    </row>
    <row r="377" spans="1:26" ht="16.5" customHeight="1" thickBot="1" x14ac:dyDescent="0.35">
      <c r="A377" s="431" t="str">
        <f>'Matriz Nº4 Administración'!A377</f>
        <v xml:space="preserve">Objetivo Estratégico: </v>
      </c>
      <c r="B377" s="432"/>
      <c r="C377" s="433">
        <f>'Matriz Nº4 Administración'!B377</f>
        <v>0</v>
      </c>
      <c r="D377" s="434"/>
      <c r="E377" s="434"/>
      <c r="F377" s="434"/>
      <c r="G377" s="434"/>
      <c r="H377" s="434"/>
      <c r="I377" s="434"/>
      <c r="J377" s="434"/>
      <c r="K377" s="434"/>
      <c r="L377" s="434"/>
      <c r="M377" s="434"/>
      <c r="N377" s="7"/>
      <c r="O377" s="7"/>
      <c r="P377" s="7"/>
      <c r="Q377" s="7"/>
      <c r="R377" s="7"/>
      <c r="S377" s="7"/>
      <c r="T377" s="7"/>
      <c r="U377" s="7"/>
      <c r="V377" s="7"/>
      <c r="W377" s="7"/>
      <c r="X377" s="7"/>
      <c r="Y377" s="7"/>
      <c r="Z377" s="7"/>
    </row>
    <row r="378" spans="1:26" ht="27" customHeight="1" thickBot="1" x14ac:dyDescent="0.35">
      <c r="A378" s="427" t="str">
        <f>'Matriz Nº4 Administración'!A378</f>
        <v>Objetivo táctico</v>
      </c>
      <c r="B378" s="394"/>
      <c r="C378" s="428" t="str">
        <f>'Matriz Nº4 Administración'!B378</f>
        <v xml:space="preserve">42. </v>
      </c>
      <c r="D378" s="429"/>
      <c r="E378" s="429"/>
      <c r="F378" s="429"/>
      <c r="G378" s="429"/>
      <c r="H378" s="429"/>
      <c r="I378" s="429"/>
      <c r="J378" s="429"/>
      <c r="K378" s="429"/>
      <c r="L378" s="429"/>
      <c r="M378" s="430"/>
      <c r="N378" s="7"/>
      <c r="O378" s="7"/>
      <c r="P378" s="7"/>
      <c r="Q378" s="7"/>
      <c r="R378" s="7"/>
      <c r="S378" s="7"/>
      <c r="T378" s="7"/>
      <c r="U378" s="7"/>
      <c r="V378" s="7"/>
      <c r="W378" s="7"/>
      <c r="X378" s="7"/>
      <c r="Y378" s="7"/>
      <c r="Z378" s="7"/>
    </row>
    <row r="379" spans="1:26" ht="47.25" customHeight="1" x14ac:dyDescent="0.3">
      <c r="A379" s="97" t="str">
        <f>+'Matriz Nº4 Administración'!A379</f>
        <v>42. 1</v>
      </c>
      <c r="B379" s="98" t="str">
        <f>+'Matriz Nº4 Administración'!B379</f>
        <v>No administrar</v>
      </c>
      <c r="C379" s="99" t="str">
        <f>IF(B379&lt;&gt;"No administrar",'Matriz Nº1 Identificación'!B379," ")</f>
        <v xml:space="preserve"> </v>
      </c>
      <c r="D379" s="100" t="str">
        <f>IF(C379&lt;&gt;" ",'Matriz Nº4 Administración'!C379," ")</f>
        <v xml:space="preserve"> </v>
      </c>
      <c r="E379" s="98" t="str">
        <f>IF(B379&lt;&gt;"No administrar",'Matriz Nº4 Administración'!F379," ")</f>
        <v xml:space="preserve"> </v>
      </c>
      <c r="F379" s="98" t="str">
        <f>IF(B379&lt;&gt;"No administrar",'Matriz Nº4 Administración'!G379," ")</f>
        <v xml:space="preserve"> </v>
      </c>
      <c r="G379" s="120"/>
      <c r="H379" s="120"/>
      <c r="I379" s="120"/>
      <c r="J379" s="120"/>
      <c r="K379" s="121"/>
      <c r="L379" s="121"/>
      <c r="M379" s="120"/>
      <c r="N379" s="23"/>
      <c r="O379" s="23"/>
      <c r="P379" s="23"/>
      <c r="Q379" s="23"/>
      <c r="R379" s="23"/>
      <c r="S379" s="23"/>
      <c r="T379" s="23"/>
      <c r="U379" s="23"/>
      <c r="V379" s="23"/>
      <c r="W379" s="23"/>
      <c r="X379" s="23"/>
      <c r="Y379" s="23"/>
      <c r="Z379" s="23"/>
    </row>
    <row r="380" spans="1:26" ht="43.5" customHeight="1" x14ac:dyDescent="0.3">
      <c r="A380" s="97" t="str">
        <f>+'Matriz Nº4 Administración'!A380</f>
        <v>42. 2</v>
      </c>
      <c r="B380" s="98" t="str">
        <f>+'Matriz Nº4 Administración'!B380</f>
        <v>No administrar</v>
      </c>
      <c r="C380" s="99" t="str">
        <f>IF(B380&lt;&gt;"No administrar",'Matriz Nº1 Identificación'!B380," ")</f>
        <v xml:space="preserve"> </v>
      </c>
      <c r="D380" s="100" t="str">
        <f>IF(C380&lt;&gt;" ",'Matriz Nº4 Administración'!C380," ")</f>
        <v xml:space="preserve"> </v>
      </c>
      <c r="E380" s="98" t="str">
        <f>IF(B380&lt;&gt;"No administrar",'Matriz Nº4 Administración'!F380," ")</f>
        <v xml:space="preserve"> </v>
      </c>
      <c r="F380" s="98" t="str">
        <f>IF(B380&lt;&gt;"No administrar",'Matriz Nº4 Administración'!G380," ")</f>
        <v xml:space="preserve"> </v>
      </c>
      <c r="G380" s="120"/>
      <c r="H380" s="120"/>
      <c r="I380" s="120"/>
      <c r="J380" s="120"/>
      <c r="K380" s="121"/>
      <c r="L380" s="121"/>
      <c r="M380" s="120"/>
      <c r="N380" s="23"/>
      <c r="O380" s="23"/>
      <c r="P380" s="23"/>
      <c r="Q380" s="23"/>
      <c r="R380" s="23"/>
      <c r="S380" s="23"/>
      <c r="T380" s="23"/>
      <c r="U380" s="23"/>
      <c r="V380" s="23"/>
      <c r="W380" s="23"/>
      <c r="X380" s="23"/>
      <c r="Y380" s="23"/>
      <c r="Z380" s="23"/>
    </row>
    <row r="381" spans="1:26" ht="40.5" customHeight="1" x14ac:dyDescent="0.3">
      <c r="A381" s="97" t="str">
        <f>+'Matriz Nº4 Administración'!A381</f>
        <v>42. 3</v>
      </c>
      <c r="B381" s="98" t="str">
        <f>+'Matriz Nº4 Administración'!B381</f>
        <v>No administrar</v>
      </c>
      <c r="C381" s="99" t="str">
        <f>IF(B381&lt;&gt;"No administrar",'Matriz Nº1 Identificación'!B381," ")</f>
        <v xml:space="preserve"> </v>
      </c>
      <c r="D381" s="100" t="str">
        <f>IF(C381&lt;&gt;" ",'Matriz Nº4 Administración'!C381," ")</f>
        <v xml:space="preserve"> </v>
      </c>
      <c r="E381" s="98" t="str">
        <f>IF(B381&lt;&gt;"No administrar",'Matriz Nº4 Administración'!F381," ")</f>
        <v xml:space="preserve"> </v>
      </c>
      <c r="F381" s="98" t="str">
        <f>IF(B381&lt;&gt;"No administrar",'Matriz Nº4 Administración'!G381," ")</f>
        <v xml:space="preserve"> </v>
      </c>
      <c r="G381" s="120"/>
      <c r="H381" s="120"/>
      <c r="I381" s="120"/>
      <c r="J381" s="120"/>
      <c r="K381" s="121"/>
      <c r="L381" s="121"/>
      <c r="M381" s="120"/>
      <c r="N381" s="23"/>
      <c r="O381" s="23"/>
      <c r="P381" s="23"/>
      <c r="Q381" s="23"/>
      <c r="R381" s="23"/>
      <c r="S381" s="23"/>
      <c r="T381" s="23"/>
      <c r="U381" s="23"/>
      <c r="V381" s="23"/>
      <c r="W381" s="23"/>
      <c r="X381" s="23"/>
      <c r="Y381" s="23"/>
      <c r="Z381" s="23"/>
    </row>
    <row r="382" spans="1:26" ht="48" customHeight="1" x14ac:dyDescent="0.3">
      <c r="A382" s="97" t="str">
        <f>+'Matriz Nº4 Administración'!A382</f>
        <v>42. 4</v>
      </c>
      <c r="B382" s="98" t="str">
        <f>+'Matriz Nº4 Administración'!B382</f>
        <v>No administrar</v>
      </c>
      <c r="C382" s="99" t="str">
        <f>IF(B382&lt;&gt;"No administrar",'Matriz Nº1 Identificación'!B382," ")</f>
        <v xml:space="preserve"> </v>
      </c>
      <c r="D382" s="100" t="str">
        <f>IF(C382&lt;&gt;" ",'Matriz Nº4 Administración'!C382," ")</f>
        <v xml:space="preserve"> </v>
      </c>
      <c r="E382" s="98" t="str">
        <f>IF(B382&lt;&gt;"No administrar",'Matriz Nº4 Administración'!F382," ")</f>
        <v xml:space="preserve"> </v>
      </c>
      <c r="F382" s="98" t="str">
        <f>IF(B382&lt;&gt;"No administrar",'Matriz Nº4 Administración'!G382," ")</f>
        <v xml:space="preserve"> </v>
      </c>
      <c r="G382" s="120"/>
      <c r="H382" s="120"/>
      <c r="I382" s="120"/>
      <c r="J382" s="120"/>
      <c r="K382" s="121"/>
      <c r="L382" s="121"/>
      <c r="M382" s="120"/>
      <c r="N382" s="23"/>
      <c r="O382" s="23"/>
      <c r="P382" s="23"/>
      <c r="Q382" s="23"/>
      <c r="R382" s="23"/>
      <c r="S382" s="23"/>
      <c r="T382" s="23"/>
      <c r="U382" s="23"/>
      <c r="V382" s="23"/>
      <c r="W382" s="23"/>
      <c r="X382" s="23"/>
      <c r="Y382" s="23"/>
      <c r="Z382" s="23"/>
    </row>
    <row r="383" spans="1:26" ht="42.75" customHeight="1" x14ac:dyDescent="0.3">
      <c r="A383" s="97" t="str">
        <f>+'Matriz Nº4 Administración'!A383</f>
        <v>42. 5</v>
      </c>
      <c r="B383" s="98" t="str">
        <f>+'Matriz Nº4 Administración'!B383</f>
        <v>No administrar</v>
      </c>
      <c r="C383" s="99" t="str">
        <f>IF(B383&lt;&gt;"No administrar",'Matriz Nº1 Identificación'!B383," ")</f>
        <v xml:space="preserve"> </v>
      </c>
      <c r="D383" s="100" t="str">
        <f>IF(C383&lt;&gt;" ",'Matriz Nº4 Administración'!C383," ")</f>
        <v xml:space="preserve"> </v>
      </c>
      <c r="E383" s="98" t="str">
        <f>IF(B383&lt;&gt;"No administrar",'Matriz Nº4 Administración'!F383," ")</f>
        <v xml:space="preserve"> </v>
      </c>
      <c r="F383" s="98" t="str">
        <f>IF(B383&lt;&gt;"No administrar",'Matriz Nº4 Administración'!G383," ")</f>
        <v xml:space="preserve"> </v>
      </c>
      <c r="G383" s="120"/>
      <c r="H383" s="120"/>
      <c r="I383" s="120"/>
      <c r="J383" s="120"/>
      <c r="K383" s="121"/>
      <c r="L383" s="121"/>
      <c r="M383" s="120"/>
      <c r="N383" s="23"/>
      <c r="O383" s="23"/>
      <c r="P383" s="23"/>
      <c r="Q383" s="23"/>
      <c r="R383" s="23"/>
      <c r="S383" s="23"/>
      <c r="T383" s="23"/>
      <c r="U383" s="23"/>
      <c r="V383" s="23"/>
      <c r="W383" s="23"/>
      <c r="X383" s="23"/>
      <c r="Y383" s="23"/>
      <c r="Z383" s="23"/>
    </row>
    <row r="384" spans="1:26" ht="40.5" customHeight="1" x14ac:dyDescent="0.3">
      <c r="A384" s="97" t="str">
        <f>+'Matriz Nº4 Administración'!A384</f>
        <v>42. 6</v>
      </c>
      <c r="B384" s="98" t="str">
        <f>+'Matriz Nº4 Administración'!B384</f>
        <v>No administrar</v>
      </c>
      <c r="C384" s="99" t="str">
        <f>IF(B384&lt;&gt;"No administrar",'Matriz Nº1 Identificación'!B384," ")</f>
        <v xml:space="preserve"> </v>
      </c>
      <c r="D384" s="100" t="str">
        <f>IF(C384&lt;&gt;" ",'Matriz Nº4 Administración'!C384," ")</f>
        <v xml:space="preserve"> </v>
      </c>
      <c r="E384" s="98" t="str">
        <f>IF(B384&lt;&gt;"No administrar",'Matriz Nº4 Administración'!F384," ")</f>
        <v xml:space="preserve"> </v>
      </c>
      <c r="F384" s="98" t="str">
        <f>IF(B384&lt;&gt;"No administrar",'Matriz Nº4 Administración'!G384," ")</f>
        <v xml:space="preserve"> </v>
      </c>
      <c r="G384" s="120"/>
      <c r="H384" s="120"/>
      <c r="I384" s="120"/>
      <c r="J384" s="120"/>
      <c r="K384" s="121"/>
      <c r="L384" s="121"/>
      <c r="M384" s="120"/>
      <c r="N384" s="23"/>
      <c r="O384" s="23"/>
      <c r="P384" s="23"/>
      <c r="Q384" s="23"/>
      <c r="R384" s="23"/>
      <c r="S384" s="23"/>
      <c r="T384" s="23"/>
      <c r="U384" s="23"/>
      <c r="V384" s="23"/>
      <c r="W384" s="23"/>
      <c r="X384" s="23"/>
      <c r="Y384" s="23"/>
      <c r="Z384" s="23"/>
    </row>
    <row r="385" spans="1:26" ht="43.5" customHeight="1" thickBot="1" x14ac:dyDescent="0.35">
      <c r="A385" s="97" t="str">
        <f>+'Matriz Nº4 Administración'!A385</f>
        <v>42. 7</v>
      </c>
      <c r="B385" s="98" t="str">
        <f>+'Matriz Nº4 Administración'!B385</f>
        <v>No administrar</v>
      </c>
      <c r="C385" s="99" t="str">
        <f>IF(B385&lt;&gt;"No administrar",'Matriz Nº1 Identificación'!B385," ")</f>
        <v xml:space="preserve"> </v>
      </c>
      <c r="D385" s="100" t="str">
        <f>IF(C385&lt;&gt;" ",'Matriz Nº4 Administración'!C385," ")</f>
        <v xml:space="preserve"> </v>
      </c>
      <c r="E385" s="98" t="str">
        <f>IF(B385&lt;&gt;"No administrar",'Matriz Nº4 Administración'!F385," ")</f>
        <v xml:space="preserve"> </v>
      </c>
      <c r="F385" s="98" t="str">
        <f>IF(B385&lt;&gt;"No administrar",'Matriz Nº4 Administración'!G385," ")</f>
        <v xml:space="preserve"> </v>
      </c>
      <c r="G385" s="120"/>
      <c r="H385" s="120"/>
      <c r="I385" s="120"/>
      <c r="J385" s="120"/>
      <c r="K385" s="121"/>
      <c r="L385" s="121"/>
      <c r="M385" s="120"/>
      <c r="N385" s="23"/>
      <c r="O385" s="23"/>
      <c r="P385" s="23"/>
      <c r="Q385" s="23"/>
      <c r="R385" s="23"/>
      <c r="S385" s="23"/>
      <c r="T385" s="23"/>
      <c r="U385" s="23"/>
      <c r="V385" s="23"/>
      <c r="W385" s="23"/>
      <c r="X385" s="23"/>
      <c r="Y385" s="23"/>
      <c r="Z385" s="23"/>
    </row>
    <row r="386" spans="1:26" ht="16.5" customHeight="1" thickBot="1" x14ac:dyDescent="0.35">
      <c r="A386" s="431" t="str">
        <f>'Matriz Nº4 Administración'!A386</f>
        <v xml:space="preserve">Objetivo Estratégico: </v>
      </c>
      <c r="B386" s="432"/>
      <c r="C386" s="433">
        <f>'Matriz Nº4 Administración'!B386</f>
        <v>0</v>
      </c>
      <c r="D386" s="434"/>
      <c r="E386" s="434"/>
      <c r="F386" s="434"/>
      <c r="G386" s="434"/>
      <c r="H386" s="434"/>
      <c r="I386" s="434"/>
      <c r="J386" s="434"/>
      <c r="K386" s="434"/>
      <c r="L386" s="434"/>
      <c r="M386" s="434"/>
      <c r="N386" s="7"/>
      <c r="O386" s="7"/>
      <c r="P386" s="7"/>
      <c r="Q386" s="7"/>
      <c r="R386" s="7"/>
      <c r="S386" s="7"/>
      <c r="T386" s="7"/>
      <c r="U386" s="7"/>
      <c r="V386" s="7"/>
      <c r="W386" s="7"/>
      <c r="X386" s="7"/>
      <c r="Y386" s="7"/>
      <c r="Z386" s="7"/>
    </row>
    <row r="387" spans="1:26" ht="27" customHeight="1" thickBot="1" x14ac:dyDescent="0.35">
      <c r="A387" s="427" t="str">
        <f>'Matriz Nº4 Administración'!A387</f>
        <v>Objetivo táctico</v>
      </c>
      <c r="B387" s="394"/>
      <c r="C387" s="428" t="str">
        <f>'Matriz Nº4 Administración'!B387</f>
        <v xml:space="preserve">43. </v>
      </c>
      <c r="D387" s="429"/>
      <c r="E387" s="429"/>
      <c r="F387" s="429"/>
      <c r="G387" s="429"/>
      <c r="H387" s="429"/>
      <c r="I387" s="429"/>
      <c r="J387" s="429"/>
      <c r="K387" s="429"/>
      <c r="L387" s="429"/>
      <c r="M387" s="430"/>
      <c r="N387" s="7"/>
      <c r="O387" s="7"/>
      <c r="P387" s="7"/>
      <c r="Q387" s="7"/>
      <c r="R387" s="7"/>
      <c r="S387" s="7"/>
      <c r="T387" s="7"/>
      <c r="U387" s="7"/>
      <c r="V387" s="7"/>
      <c r="W387" s="7"/>
      <c r="X387" s="7"/>
      <c r="Y387" s="7"/>
      <c r="Z387" s="7"/>
    </row>
    <row r="388" spans="1:26" ht="47.25" customHeight="1" x14ac:dyDescent="0.3">
      <c r="A388" s="97" t="str">
        <f>+'Matriz Nº4 Administración'!A388</f>
        <v>43. 1</v>
      </c>
      <c r="B388" s="98" t="str">
        <f>+'Matriz Nº4 Administración'!B388</f>
        <v>No administrar</v>
      </c>
      <c r="C388" s="99" t="str">
        <f>IF(B388&lt;&gt;"No administrar",'Matriz Nº1 Identificación'!B388," ")</f>
        <v xml:space="preserve"> </v>
      </c>
      <c r="D388" s="100" t="str">
        <f>IF(C388&lt;&gt;" ",'Matriz Nº4 Administración'!C388," ")</f>
        <v xml:space="preserve"> </v>
      </c>
      <c r="E388" s="98" t="str">
        <f>IF(B388&lt;&gt;"No administrar",'Matriz Nº4 Administración'!F388," ")</f>
        <v xml:space="preserve"> </v>
      </c>
      <c r="F388" s="98" t="str">
        <f>IF(B388&lt;&gt;"No administrar",'Matriz Nº4 Administración'!G388," ")</f>
        <v xml:space="preserve"> </v>
      </c>
      <c r="G388" s="120"/>
      <c r="H388" s="120"/>
      <c r="I388" s="120"/>
      <c r="J388" s="120"/>
      <c r="K388" s="121"/>
      <c r="L388" s="121"/>
      <c r="M388" s="120"/>
      <c r="N388" s="23"/>
      <c r="O388" s="23"/>
      <c r="P388" s="23"/>
      <c r="Q388" s="23"/>
      <c r="R388" s="23"/>
      <c r="S388" s="23"/>
      <c r="T388" s="23"/>
      <c r="U388" s="23"/>
      <c r="V388" s="23"/>
      <c r="W388" s="23"/>
      <c r="X388" s="23"/>
      <c r="Y388" s="23"/>
      <c r="Z388" s="23"/>
    </row>
    <row r="389" spans="1:26" ht="43.5" customHeight="1" x14ac:dyDescent="0.3">
      <c r="A389" s="97" t="str">
        <f>+'Matriz Nº4 Administración'!A389</f>
        <v>43. 2</v>
      </c>
      <c r="B389" s="98" t="str">
        <f>+'Matriz Nº4 Administración'!B389</f>
        <v>No administrar</v>
      </c>
      <c r="C389" s="99" t="str">
        <f>IF(B389&lt;&gt;"No administrar",'Matriz Nº1 Identificación'!B389," ")</f>
        <v xml:space="preserve"> </v>
      </c>
      <c r="D389" s="100" t="str">
        <f>IF(C389&lt;&gt;" ",'Matriz Nº4 Administración'!C389," ")</f>
        <v xml:space="preserve"> </v>
      </c>
      <c r="E389" s="98" t="str">
        <f>IF(B389&lt;&gt;"No administrar",'Matriz Nº4 Administración'!F389," ")</f>
        <v xml:space="preserve"> </v>
      </c>
      <c r="F389" s="98" t="str">
        <f>IF(B389&lt;&gt;"No administrar",'Matriz Nº4 Administración'!G389," ")</f>
        <v xml:space="preserve"> </v>
      </c>
      <c r="G389" s="120"/>
      <c r="H389" s="120"/>
      <c r="I389" s="120"/>
      <c r="J389" s="120"/>
      <c r="K389" s="121"/>
      <c r="L389" s="121"/>
      <c r="M389" s="120"/>
      <c r="N389" s="23"/>
      <c r="O389" s="23"/>
      <c r="P389" s="23"/>
      <c r="Q389" s="23"/>
      <c r="R389" s="23"/>
      <c r="S389" s="23"/>
      <c r="T389" s="23"/>
      <c r="U389" s="23"/>
      <c r="V389" s="23"/>
      <c r="W389" s="23"/>
      <c r="X389" s="23"/>
      <c r="Y389" s="23"/>
      <c r="Z389" s="23"/>
    </row>
    <row r="390" spans="1:26" ht="40.5" customHeight="1" x14ac:dyDescent="0.3">
      <c r="A390" s="97" t="str">
        <f>+'Matriz Nº4 Administración'!A390</f>
        <v>43. 3</v>
      </c>
      <c r="B390" s="98" t="str">
        <f>+'Matriz Nº4 Administración'!B390</f>
        <v>No administrar</v>
      </c>
      <c r="C390" s="99" t="str">
        <f>IF(B390&lt;&gt;"No administrar",'Matriz Nº1 Identificación'!B390," ")</f>
        <v xml:space="preserve"> </v>
      </c>
      <c r="D390" s="100" t="str">
        <f>IF(C390&lt;&gt;" ",'Matriz Nº4 Administración'!C390," ")</f>
        <v xml:space="preserve"> </v>
      </c>
      <c r="E390" s="98" t="str">
        <f>IF(B390&lt;&gt;"No administrar",'Matriz Nº4 Administración'!F390," ")</f>
        <v xml:space="preserve"> </v>
      </c>
      <c r="F390" s="98" t="str">
        <f>IF(B390&lt;&gt;"No administrar",'Matriz Nº4 Administración'!G390," ")</f>
        <v xml:space="preserve"> </v>
      </c>
      <c r="G390" s="120"/>
      <c r="H390" s="120"/>
      <c r="I390" s="120"/>
      <c r="J390" s="120"/>
      <c r="K390" s="121"/>
      <c r="L390" s="121"/>
      <c r="M390" s="120"/>
      <c r="N390" s="23"/>
      <c r="O390" s="23"/>
      <c r="P390" s="23"/>
      <c r="Q390" s="23"/>
      <c r="R390" s="23"/>
      <c r="S390" s="23"/>
      <c r="T390" s="23"/>
      <c r="U390" s="23"/>
      <c r="V390" s="23"/>
      <c r="W390" s="23"/>
      <c r="X390" s="23"/>
      <c r="Y390" s="23"/>
      <c r="Z390" s="23"/>
    </row>
    <row r="391" spans="1:26" ht="48" customHeight="1" x14ac:dyDescent="0.3">
      <c r="A391" s="97" t="str">
        <f>+'Matriz Nº4 Administración'!A391</f>
        <v>43. 4</v>
      </c>
      <c r="B391" s="98" t="str">
        <f>+'Matriz Nº4 Administración'!B391</f>
        <v>No administrar</v>
      </c>
      <c r="C391" s="99" t="str">
        <f>IF(B391&lt;&gt;"No administrar",'Matriz Nº1 Identificación'!B391," ")</f>
        <v xml:space="preserve"> </v>
      </c>
      <c r="D391" s="100" t="str">
        <f>IF(C391&lt;&gt;" ",'Matriz Nº4 Administración'!C391," ")</f>
        <v xml:space="preserve"> </v>
      </c>
      <c r="E391" s="98" t="str">
        <f>IF(B391&lt;&gt;"No administrar",'Matriz Nº4 Administración'!F391," ")</f>
        <v xml:space="preserve"> </v>
      </c>
      <c r="F391" s="98" t="str">
        <f>IF(B391&lt;&gt;"No administrar",'Matriz Nº4 Administración'!G391," ")</f>
        <v xml:space="preserve"> </v>
      </c>
      <c r="G391" s="120"/>
      <c r="H391" s="120"/>
      <c r="I391" s="120"/>
      <c r="J391" s="120"/>
      <c r="K391" s="121"/>
      <c r="L391" s="121"/>
      <c r="M391" s="120"/>
      <c r="N391" s="23"/>
      <c r="O391" s="23"/>
      <c r="P391" s="23"/>
      <c r="Q391" s="23"/>
      <c r="R391" s="23"/>
      <c r="S391" s="23"/>
      <c r="T391" s="23"/>
      <c r="U391" s="23"/>
      <c r="V391" s="23"/>
      <c r="W391" s="23"/>
      <c r="X391" s="23"/>
      <c r="Y391" s="23"/>
      <c r="Z391" s="23"/>
    </row>
    <row r="392" spans="1:26" ht="42.75" customHeight="1" x14ac:dyDescent="0.3">
      <c r="A392" s="97" t="str">
        <f>+'Matriz Nº4 Administración'!A392</f>
        <v>43. 5</v>
      </c>
      <c r="B392" s="98" t="str">
        <f>+'Matriz Nº4 Administración'!B392</f>
        <v>No administrar</v>
      </c>
      <c r="C392" s="99" t="str">
        <f>IF(B392&lt;&gt;"No administrar",'Matriz Nº1 Identificación'!B392," ")</f>
        <v xml:space="preserve"> </v>
      </c>
      <c r="D392" s="100" t="str">
        <f>IF(C392&lt;&gt;" ",'Matriz Nº4 Administración'!C392," ")</f>
        <v xml:space="preserve"> </v>
      </c>
      <c r="E392" s="98" t="str">
        <f>IF(B392&lt;&gt;"No administrar",'Matriz Nº4 Administración'!F392," ")</f>
        <v xml:space="preserve"> </v>
      </c>
      <c r="F392" s="98" t="str">
        <f>IF(B392&lt;&gt;"No administrar",'Matriz Nº4 Administración'!G392," ")</f>
        <v xml:space="preserve"> </v>
      </c>
      <c r="G392" s="120"/>
      <c r="H392" s="120"/>
      <c r="I392" s="120"/>
      <c r="J392" s="120"/>
      <c r="K392" s="121"/>
      <c r="L392" s="121"/>
      <c r="M392" s="120"/>
      <c r="N392" s="23"/>
      <c r="O392" s="23"/>
      <c r="P392" s="23"/>
      <c r="Q392" s="23"/>
      <c r="R392" s="23"/>
      <c r="S392" s="23"/>
      <c r="T392" s="23"/>
      <c r="U392" s="23"/>
      <c r="V392" s="23"/>
      <c r="W392" s="23"/>
      <c r="X392" s="23"/>
      <c r="Y392" s="23"/>
      <c r="Z392" s="23"/>
    </row>
    <row r="393" spans="1:26" ht="40.5" customHeight="1" x14ac:dyDescent="0.3">
      <c r="A393" s="97" t="str">
        <f>+'Matriz Nº4 Administración'!A393</f>
        <v>43. 6</v>
      </c>
      <c r="B393" s="98" t="str">
        <f>+'Matriz Nº4 Administración'!B393</f>
        <v>No administrar</v>
      </c>
      <c r="C393" s="99" t="str">
        <f>IF(B393&lt;&gt;"No administrar",'Matriz Nº1 Identificación'!B393," ")</f>
        <v xml:space="preserve"> </v>
      </c>
      <c r="D393" s="100" t="str">
        <f>IF(C393&lt;&gt;" ",'Matriz Nº4 Administración'!C393," ")</f>
        <v xml:space="preserve"> </v>
      </c>
      <c r="E393" s="98" t="str">
        <f>IF(B393&lt;&gt;"No administrar",'Matriz Nº4 Administración'!F393," ")</f>
        <v xml:space="preserve"> </v>
      </c>
      <c r="F393" s="98" t="str">
        <f>IF(B393&lt;&gt;"No administrar",'Matriz Nº4 Administración'!G393," ")</f>
        <v xml:space="preserve"> </v>
      </c>
      <c r="G393" s="120"/>
      <c r="H393" s="120"/>
      <c r="I393" s="120"/>
      <c r="J393" s="120"/>
      <c r="K393" s="121"/>
      <c r="L393" s="121"/>
      <c r="M393" s="120"/>
      <c r="N393" s="23"/>
      <c r="O393" s="23"/>
      <c r="P393" s="23"/>
      <c r="Q393" s="23"/>
      <c r="R393" s="23"/>
      <c r="S393" s="23"/>
      <c r="T393" s="23"/>
      <c r="U393" s="23"/>
      <c r="V393" s="23"/>
      <c r="W393" s="23"/>
      <c r="X393" s="23"/>
      <c r="Y393" s="23"/>
      <c r="Z393" s="23"/>
    </row>
    <row r="394" spans="1:26" ht="43.5" customHeight="1" thickBot="1" x14ac:dyDescent="0.35">
      <c r="A394" s="97" t="str">
        <f>+'Matriz Nº4 Administración'!A394</f>
        <v>43. 7</v>
      </c>
      <c r="B394" s="98" t="str">
        <f>+'Matriz Nº4 Administración'!B394</f>
        <v>No administrar</v>
      </c>
      <c r="C394" s="99" t="str">
        <f>IF(B394&lt;&gt;"No administrar",'Matriz Nº1 Identificación'!B394," ")</f>
        <v xml:space="preserve"> </v>
      </c>
      <c r="D394" s="100" t="str">
        <f>IF(C394&lt;&gt;" ",'Matriz Nº4 Administración'!C394," ")</f>
        <v xml:space="preserve"> </v>
      </c>
      <c r="E394" s="98" t="str">
        <f>IF(B394&lt;&gt;"No administrar",'Matriz Nº4 Administración'!F394," ")</f>
        <v xml:space="preserve"> </v>
      </c>
      <c r="F394" s="98" t="str">
        <f>IF(B394&lt;&gt;"No administrar",'Matriz Nº4 Administración'!G394," ")</f>
        <v xml:space="preserve"> </v>
      </c>
      <c r="G394" s="120"/>
      <c r="H394" s="120"/>
      <c r="I394" s="120"/>
      <c r="J394" s="120"/>
      <c r="K394" s="121"/>
      <c r="L394" s="121"/>
      <c r="M394" s="120"/>
      <c r="N394" s="23"/>
      <c r="O394" s="23"/>
      <c r="P394" s="23"/>
      <c r="Q394" s="23"/>
      <c r="R394" s="23"/>
      <c r="S394" s="23"/>
      <c r="T394" s="23"/>
      <c r="U394" s="23"/>
      <c r="V394" s="23"/>
      <c r="W394" s="23"/>
      <c r="X394" s="23"/>
      <c r="Y394" s="23"/>
      <c r="Z394" s="23"/>
    </row>
    <row r="395" spans="1:26" ht="16.5" customHeight="1" thickBot="1" x14ac:dyDescent="0.35">
      <c r="A395" s="431" t="str">
        <f>'Matriz Nº4 Administración'!A395</f>
        <v xml:space="preserve">Objetivo Estratégico: </v>
      </c>
      <c r="B395" s="432"/>
      <c r="C395" s="433">
        <f>'Matriz Nº4 Administración'!B395</f>
        <v>0</v>
      </c>
      <c r="D395" s="434"/>
      <c r="E395" s="434"/>
      <c r="F395" s="434"/>
      <c r="G395" s="434"/>
      <c r="H395" s="434"/>
      <c r="I395" s="434"/>
      <c r="J395" s="434"/>
      <c r="K395" s="434"/>
      <c r="L395" s="434"/>
      <c r="M395" s="434"/>
      <c r="N395" s="7"/>
      <c r="O395" s="7"/>
      <c r="P395" s="7"/>
      <c r="Q395" s="7"/>
      <c r="R395" s="7"/>
      <c r="S395" s="7"/>
      <c r="T395" s="7"/>
      <c r="U395" s="7"/>
      <c r="V395" s="7"/>
      <c r="W395" s="7"/>
      <c r="X395" s="7"/>
      <c r="Y395" s="7"/>
      <c r="Z395" s="7"/>
    </row>
    <row r="396" spans="1:26" ht="27" customHeight="1" thickBot="1" x14ac:dyDescent="0.35">
      <c r="A396" s="427" t="str">
        <f>'Matriz Nº4 Administración'!A396</f>
        <v>Objetivo táctico</v>
      </c>
      <c r="B396" s="394"/>
      <c r="C396" s="428" t="str">
        <f>'Matriz Nº4 Administración'!B396</f>
        <v xml:space="preserve">44. </v>
      </c>
      <c r="D396" s="429"/>
      <c r="E396" s="429"/>
      <c r="F396" s="429"/>
      <c r="G396" s="429"/>
      <c r="H396" s="429"/>
      <c r="I396" s="429"/>
      <c r="J396" s="429"/>
      <c r="K396" s="429"/>
      <c r="L396" s="429"/>
      <c r="M396" s="430"/>
      <c r="N396" s="7"/>
      <c r="O396" s="7"/>
      <c r="P396" s="7"/>
      <c r="Q396" s="7"/>
      <c r="R396" s="7"/>
      <c r="S396" s="7"/>
      <c r="T396" s="7"/>
      <c r="U396" s="7"/>
      <c r="V396" s="7"/>
      <c r="W396" s="7"/>
      <c r="X396" s="7"/>
      <c r="Y396" s="7"/>
      <c r="Z396" s="7"/>
    </row>
    <row r="397" spans="1:26" ht="47.25" customHeight="1" x14ac:dyDescent="0.3">
      <c r="A397" s="97" t="str">
        <f>+'Matriz Nº4 Administración'!A397</f>
        <v>44. 1</v>
      </c>
      <c r="B397" s="98" t="str">
        <f>+'Matriz Nº4 Administración'!B397</f>
        <v>No administrar</v>
      </c>
      <c r="C397" s="99" t="str">
        <f>IF(B397&lt;&gt;"No administrar",'Matriz Nº1 Identificación'!B397," ")</f>
        <v xml:space="preserve"> </v>
      </c>
      <c r="D397" s="100" t="str">
        <f>IF(C397&lt;&gt;" ",'Matriz Nº4 Administración'!C397," ")</f>
        <v xml:space="preserve"> </v>
      </c>
      <c r="E397" s="98" t="str">
        <f>IF(B397&lt;&gt;"No administrar",'Matriz Nº4 Administración'!F397," ")</f>
        <v xml:space="preserve"> </v>
      </c>
      <c r="F397" s="98" t="str">
        <f>IF(B397&lt;&gt;"No administrar",'Matriz Nº4 Administración'!G397," ")</f>
        <v xml:space="preserve"> </v>
      </c>
      <c r="G397" s="120"/>
      <c r="H397" s="120"/>
      <c r="I397" s="120"/>
      <c r="J397" s="120"/>
      <c r="K397" s="121"/>
      <c r="L397" s="121"/>
      <c r="M397" s="120"/>
      <c r="N397" s="23"/>
      <c r="O397" s="23"/>
      <c r="P397" s="23"/>
      <c r="Q397" s="23"/>
      <c r="R397" s="23"/>
      <c r="S397" s="23"/>
      <c r="T397" s="23"/>
      <c r="U397" s="23"/>
      <c r="V397" s="23"/>
      <c r="W397" s="23"/>
      <c r="X397" s="23"/>
      <c r="Y397" s="23"/>
      <c r="Z397" s="23"/>
    </row>
    <row r="398" spans="1:26" ht="43.5" customHeight="1" x14ac:dyDescent="0.3">
      <c r="A398" s="97" t="str">
        <f>+'Matriz Nº4 Administración'!A398</f>
        <v>44. 2</v>
      </c>
      <c r="B398" s="98" t="str">
        <f>+'Matriz Nº4 Administración'!B398</f>
        <v>No administrar</v>
      </c>
      <c r="C398" s="99" t="str">
        <f>IF(B398&lt;&gt;"No administrar",'Matriz Nº1 Identificación'!B398," ")</f>
        <v xml:space="preserve"> </v>
      </c>
      <c r="D398" s="100" t="str">
        <f>IF(C398&lt;&gt;" ",'Matriz Nº4 Administración'!C398," ")</f>
        <v xml:space="preserve"> </v>
      </c>
      <c r="E398" s="98" t="str">
        <f>IF(B398&lt;&gt;"No administrar",'Matriz Nº4 Administración'!F398," ")</f>
        <v xml:space="preserve"> </v>
      </c>
      <c r="F398" s="98" t="str">
        <f>IF(B398&lt;&gt;"No administrar",'Matriz Nº4 Administración'!G398," ")</f>
        <v xml:space="preserve"> </v>
      </c>
      <c r="G398" s="120"/>
      <c r="H398" s="120"/>
      <c r="I398" s="120"/>
      <c r="J398" s="120"/>
      <c r="K398" s="121"/>
      <c r="L398" s="121"/>
      <c r="M398" s="120"/>
      <c r="N398" s="23"/>
      <c r="O398" s="23"/>
      <c r="P398" s="23"/>
      <c r="Q398" s="23"/>
      <c r="R398" s="23"/>
      <c r="S398" s="23"/>
      <c r="T398" s="23"/>
      <c r="U398" s="23"/>
      <c r="V398" s="23"/>
      <c r="W398" s="23"/>
      <c r="X398" s="23"/>
      <c r="Y398" s="23"/>
      <c r="Z398" s="23"/>
    </row>
    <row r="399" spans="1:26" ht="40.5" customHeight="1" x14ac:dyDescent="0.3">
      <c r="A399" s="97" t="str">
        <f>+'Matriz Nº4 Administración'!A399</f>
        <v>44. 3</v>
      </c>
      <c r="B399" s="98" t="str">
        <f>+'Matriz Nº4 Administración'!B399</f>
        <v>No administrar</v>
      </c>
      <c r="C399" s="99" t="str">
        <f>IF(B399&lt;&gt;"No administrar",'Matriz Nº1 Identificación'!B399," ")</f>
        <v xml:space="preserve"> </v>
      </c>
      <c r="D399" s="100" t="str">
        <f>IF(C399&lt;&gt;" ",'Matriz Nº4 Administración'!C399," ")</f>
        <v xml:space="preserve"> </v>
      </c>
      <c r="E399" s="98" t="str">
        <f>IF(B399&lt;&gt;"No administrar",'Matriz Nº4 Administración'!F399," ")</f>
        <v xml:space="preserve"> </v>
      </c>
      <c r="F399" s="98" t="str">
        <f>IF(B399&lt;&gt;"No administrar",'Matriz Nº4 Administración'!G399," ")</f>
        <v xml:space="preserve"> </v>
      </c>
      <c r="G399" s="120"/>
      <c r="H399" s="120"/>
      <c r="I399" s="120"/>
      <c r="J399" s="120"/>
      <c r="K399" s="121"/>
      <c r="L399" s="121"/>
      <c r="M399" s="120"/>
      <c r="N399" s="23"/>
      <c r="O399" s="23"/>
      <c r="P399" s="23"/>
      <c r="Q399" s="23"/>
      <c r="R399" s="23"/>
      <c r="S399" s="23"/>
      <c r="T399" s="23"/>
      <c r="U399" s="23"/>
      <c r="V399" s="23"/>
      <c r="W399" s="23"/>
      <c r="X399" s="23"/>
      <c r="Y399" s="23"/>
      <c r="Z399" s="23"/>
    </row>
    <row r="400" spans="1:26" ht="48" customHeight="1" x14ac:dyDescent="0.3">
      <c r="A400" s="97" t="str">
        <f>+'Matriz Nº4 Administración'!A400</f>
        <v>44. 4</v>
      </c>
      <c r="B400" s="98" t="str">
        <f>+'Matriz Nº4 Administración'!B400</f>
        <v>No administrar</v>
      </c>
      <c r="C400" s="99" t="str">
        <f>IF(B400&lt;&gt;"No administrar",'Matriz Nº1 Identificación'!B400," ")</f>
        <v xml:space="preserve"> </v>
      </c>
      <c r="D400" s="100" t="str">
        <f>IF(C400&lt;&gt;" ",'Matriz Nº4 Administración'!C400," ")</f>
        <v xml:space="preserve"> </v>
      </c>
      <c r="E400" s="98" t="str">
        <f>IF(B400&lt;&gt;"No administrar",'Matriz Nº4 Administración'!F400," ")</f>
        <v xml:space="preserve"> </v>
      </c>
      <c r="F400" s="98" t="str">
        <f>IF(B400&lt;&gt;"No administrar",'Matriz Nº4 Administración'!G400," ")</f>
        <v xml:space="preserve"> </v>
      </c>
      <c r="G400" s="120"/>
      <c r="H400" s="120"/>
      <c r="I400" s="120"/>
      <c r="J400" s="120"/>
      <c r="K400" s="121"/>
      <c r="L400" s="121"/>
      <c r="M400" s="120"/>
      <c r="N400" s="23"/>
      <c r="O400" s="23"/>
      <c r="P400" s="23"/>
      <c r="Q400" s="23"/>
      <c r="R400" s="23"/>
      <c r="S400" s="23"/>
      <c r="T400" s="23"/>
      <c r="U400" s="23"/>
      <c r="V400" s="23"/>
      <c r="W400" s="23"/>
      <c r="X400" s="23"/>
      <c r="Y400" s="23"/>
      <c r="Z400" s="23"/>
    </row>
    <row r="401" spans="1:26" ht="42.75" customHeight="1" x14ac:dyDescent="0.3">
      <c r="A401" s="97" t="str">
        <f>+'Matriz Nº4 Administración'!A401</f>
        <v>44. 5</v>
      </c>
      <c r="B401" s="98" t="str">
        <f>+'Matriz Nº4 Administración'!B401</f>
        <v>No administrar</v>
      </c>
      <c r="C401" s="99" t="str">
        <f>IF(B401&lt;&gt;"No administrar",'Matriz Nº1 Identificación'!B401," ")</f>
        <v xml:space="preserve"> </v>
      </c>
      <c r="D401" s="100" t="str">
        <f>IF(C401&lt;&gt;" ",'Matriz Nº4 Administración'!C401," ")</f>
        <v xml:space="preserve"> </v>
      </c>
      <c r="E401" s="98" t="str">
        <f>IF(B401&lt;&gt;"No administrar",'Matriz Nº4 Administración'!F401," ")</f>
        <v xml:space="preserve"> </v>
      </c>
      <c r="F401" s="98" t="str">
        <f>IF(B401&lt;&gt;"No administrar",'Matriz Nº4 Administración'!G401," ")</f>
        <v xml:space="preserve"> </v>
      </c>
      <c r="G401" s="120"/>
      <c r="H401" s="120"/>
      <c r="I401" s="120"/>
      <c r="J401" s="120"/>
      <c r="K401" s="121"/>
      <c r="L401" s="121"/>
      <c r="M401" s="120"/>
      <c r="N401" s="23"/>
      <c r="O401" s="23"/>
      <c r="P401" s="23"/>
      <c r="Q401" s="23"/>
      <c r="R401" s="23"/>
      <c r="S401" s="23"/>
      <c r="T401" s="23"/>
      <c r="U401" s="23"/>
      <c r="V401" s="23"/>
      <c r="W401" s="23"/>
      <c r="X401" s="23"/>
      <c r="Y401" s="23"/>
      <c r="Z401" s="23"/>
    </row>
    <row r="402" spans="1:26" ht="40.5" customHeight="1" x14ac:dyDescent="0.3">
      <c r="A402" s="97" t="str">
        <f>+'Matriz Nº4 Administración'!A402</f>
        <v>44. 6</v>
      </c>
      <c r="B402" s="98" t="str">
        <f>+'Matriz Nº4 Administración'!B402</f>
        <v>No administrar</v>
      </c>
      <c r="C402" s="99" t="str">
        <f>IF(B402&lt;&gt;"No administrar",'Matriz Nº1 Identificación'!B402," ")</f>
        <v xml:space="preserve"> </v>
      </c>
      <c r="D402" s="100" t="str">
        <f>IF(C402&lt;&gt;" ",'Matriz Nº4 Administración'!C402," ")</f>
        <v xml:space="preserve"> </v>
      </c>
      <c r="E402" s="98" t="str">
        <f>IF(B402&lt;&gt;"No administrar",'Matriz Nº4 Administración'!F402," ")</f>
        <v xml:space="preserve"> </v>
      </c>
      <c r="F402" s="98" t="str">
        <f>IF(B402&lt;&gt;"No administrar",'Matriz Nº4 Administración'!G402," ")</f>
        <v xml:space="preserve"> </v>
      </c>
      <c r="G402" s="120"/>
      <c r="H402" s="120"/>
      <c r="I402" s="120"/>
      <c r="J402" s="120"/>
      <c r="K402" s="121"/>
      <c r="L402" s="121"/>
      <c r="M402" s="120"/>
      <c r="N402" s="23"/>
      <c r="O402" s="23"/>
      <c r="P402" s="23"/>
      <c r="Q402" s="23"/>
      <c r="R402" s="23"/>
      <c r="S402" s="23"/>
      <c r="T402" s="23"/>
      <c r="U402" s="23"/>
      <c r="V402" s="23"/>
      <c r="W402" s="23"/>
      <c r="X402" s="23"/>
      <c r="Y402" s="23"/>
      <c r="Z402" s="23"/>
    </row>
    <row r="403" spans="1:26" ht="43.5" customHeight="1" thickBot="1" x14ac:dyDescent="0.35">
      <c r="A403" s="97" t="str">
        <f>+'Matriz Nº4 Administración'!A403</f>
        <v>44. 7</v>
      </c>
      <c r="B403" s="98" t="str">
        <f>+'Matriz Nº4 Administración'!B403</f>
        <v>No administrar</v>
      </c>
      <c r="C403" s="99" t="str">
        <f>IF(B403&lt;&gt;"No administrar",'Matriz Nº1 Identificación'!B403," ")</f>
        <v xml:space="preserve"> </v>
      </c>
      <c r="D403" s="100" t="str">
        <f>IF(C403&lt;&gt;" ",'Matriz Nº4 Administración'!C403," ")</f>
        <v xml:space="preserve"> </v>
      </c>
      <c r="E403" s="98" t="str">
        <f>IF(B403&lt;&gt;"No administrar",'Matriz Nº4 Administración'!F403," ")</f>
        <v xml:space="preserve"> </v>
      </c>
      <c r="F403" s="98" t="str">
        <f>IF(B403&lt;&gt;"No administrar",'Matriz Nº4 Administración'!G403," ")</f>
        <v xml:space="preserve"> </v>
      </c>
      <c r="G403" s="120"/>
      <c r="H403" s="120"/>
      <c r="I403" s="120"/>
      <c r="J403" s="120"/>
      <c r="K403" s="121"/>
      <c r="L403" s="121"/>
      <c r="M403" s="120"/>
      <c r="N403" s="23"/>
      <c r="O403" s="23"/>
      <c r="P403" s="23"/>
      <c r="Q403" s="23"/>
      <c r="R403" s="23"/>
      <c r="S403" s="23"/>
      <c r="T403" s="23"/>
      <c r="U403" s="23"/>
      <c r="V403" s="23"/>
      <c r="W403" s="23"/>
      <c r="X403" s="23"/>
      <c r="Y403" s="23"/>
      <c r="Z403" s="23"/>
    </row>
    <row r="404" spans="1:26" ht="16.5" customHeight="1" thickBot="1" x14ac:dyDescent="0.35">
      <c r="A404" s="431" t="str">
        <f>'Matriz Nº4 Administración'!A404</f>
        <v xml:space="preserve">Objetivo Estratégico: </v>
      </c>
      <c r="B404" s="432"/>
      <c r="C404" s="433">
        <f>'Matriz Nº4 Administración'!B404</f>
        <v>0</v>
      </c>
      <c r="D404" s="434"/>
      <c r="E404" s="434"/>
      <c r="F404" s="434"/>
      <c r="G404" s="434"/>
      <c r="H404" s="434"/>
      <c r="I404" s="434"/>
      <c r="J404" s="434"/>
      <c r="K404" s="434"/>
      <c r="L404" s="434"/>
      <c r="M404" s="434"/>
      <c r="N404" s="7"/>
      <c r="O404" s="7"/>
      <c r="P404" s="7"/>
      <c r="Q404" s="7"/>
      <c r="R404" s="7"/>
      <c r="S404" s="7"/>
      <c r="T404" s="7"/>
      <c r="U404" s="7"/>
      <c r="V404" s="7"/>
      <c r="W404" s="7"/>
      <c r="X404" s="7"/>
      <c r="Y404" s="7"/>
      <c r="Z404" s="7"/>
    </row>
    <row r="405" spans="1:26" ht="27" customHeight="1" thickBot="1" x14ac:dyDescent="0.35">
      <c r="A405" s="427" t="str">
        <f>'Matriz Nº4 Administración'!A405</f>
        <v>Objetivo táctico</v>
      </c>
      <c r="B405" s="394"/>
      <c r="C405" s="428" t="str">
        <f>'Matriz Nº4 Administración'!B405</f>
        <v xml:space="preserve">45. </v>
      </c>
      <c r="D405" s="429"/>
      <c r="E405" s="429"/>
      <c r="F405" s="429"/>
      <c r="G405" s="429"/>
      <c r="H405" s="429"/>
      <c r="I405" s="429"/>
      <c r="J405" s="429"/>
      <c r="K405" s="429"/>
      <c r="L405" s="429"/>
      <c r="M405" s="430"/>
      <c r="N405" s="7"/>
      <c r="O405" s="7"/>
      <c r="P405" s="7"/>
      <c r="Q405" s="7"/>
      <c r="R405" s="7"/>
      <c r="S405" s="7"/>
      <c r="T405" s="7"/>
      <c r="U405" s="7"/>
      <c r="V405" s="7"/>
      <c r="W405" s="7"/>
      <c r="X405" s="7"/>
      <c r="Y405" s="7"/>
      <c r="Z405" s="7"/>
    </row>
    <row r="406" spans="1:26" ht="47.25" customHeight="1" x14ac:dyDescent="0.3">
      <c r="A406" s="97" t="str">
        <f>+'Matriz Nº4 Administración'!A406</f>
        <v>45. 1</v>
      </c>
      <c r="B406" s="98" t="str">
        <f>+'Matriz Nº4 Administración'!B406</f>
        <v>No administrar</v>
      </c>
      <c r="C406" s="99" t="str">
        <f>IF(B406&lt;&gt;"No administrar",'Matriz Nº1 Identificación'!B406," ")</f>
        <v xml:space="preserve"> </v>
      </c>
      <c r="D406" s="100" t="str">
        <f>IF(C406&lt;&gt;" ",'Matriz Nº4 Administración'!C406," ")</f>
        <v xml:space="preserve"> </v>
      </c>
      <c r="E406" s="98" t="str">
        <f>IF(B406&lt;&gt;"No administrar",'Matriz Nº4 Administración'!F406," ")</f>
        <v xml:space="preserve"> </v>
      </c>
      <c r="F406" s="98" t="str">
        <f>IF(B406&lt;&gt;"No administrar",'Matriz Nº4 Administración'!G406," ")</f>
        <v xml:space="preserve"> </v>
      </c>
      <c r="G406" s="120"/>
      <c r="H406" s="120"/>
      <c r="I406" s="120"/>
      <c r="J406" s="120"/>
      <c r="K406" s="121"/>
      <c r="L406" s="121"/>
      <c r="M406" s="120"/>
      <c r="N406" s="23"/>
      <c r="O406" s="23"/>
      <c r="P406" s="23"/>
      <c r="Q406" s="23"/>
      <c r="R406" s="23"/>
      <c r="S406" s="23"/>
      <c r="T406" s="23"/>
      <c r="U406" s="23"/>
      <c r="V406" s="23"/>
      <c r="W406" s="23"/>
      <c r="X406" s="23"/>
      <c r="Y406" s="23"/>
      <c r="Z406" s="23"/>
    </row>
    <row r="407" spans="1:26" ht="43.5" customHeight="1" x14ac:dyDescent="0.3">
      <c r="A407" s="97" t="str">
        <f>+'Matriz Nº4 Administración'!A407</f>
        <v>45. 2</v>
      </c>
      <c r="B407" s="98" t="str">
        <f>+'Matriz Nº4 Administración'!B407</f>
        <v>No administrar</v>
      </c>
      <c r="C407" s="99" t="str">
        <f>IF(B407&lt;&gt;"No administrar",'Matriz Nº1 Identificación'!B407," ")</f>
        <v xml:space="preserve"> </v>
      </c>
      <c r="D407" s="100" t="str">
        <f>IF(C407&lt;&gt;" ",'Matriz Nº4 Administración'!C407," ")</f>
        <v xml:space="preserve"> </v>
      </c>
      <c r="E407" s="98" t="str">
        <f>IF(B407&lt;&gt;"No administrar",'Matriz Nº4 Administración'!F407," ")</f>
        <v xml:space="preserve"> </v>
      </c>
      <c r="F407" s="98" t="str">
        <f>IF(B407&lt;&gt;"No administrar",'Matriz Nº4 Administración'!G407," ")</f>
        <v xml:space="preserve"> </v>
      </c>
      <c r="G407" s="120"/>
      <c r="H407" s="120"/>
      <c r="I407" s="120"/>
      <c r="J407" s="120"/>
      <c r="K407" s="121"/>
      <c r="L407" s="121"/>
      <c r="M407" s="120"/>
      <c r="N407" s="23"/>
      <c r="O407" s="23"/>
      <c r="P407" s="23"/>
      <c r="Q407" s="23"/>
      <c r="R407" s="23"/>
      <c r="S407" s="23"/>
      <c r="T407" s="23"/>
      <c r="U407" s="23"/>
      <c r="V407" s="23"/>
      <c r="W407" s="23"/>
      <c r="X407" s="23"/>
      <c r="Y407" s="23"/>
      <c r="Z407" s="23"/>
    </row>
    <row r="408" spans="1:26" ht="40.5" customHeight="1" x14ac:dyDescent="0.3">
      <c r="A408" s="97" t="str">
        <f>+'Matriz Nº4 Administración'!A408</f>
        <v>45. 3</v>
      </c>
      <c r="B408" s="98" t="str">
        <f>+'Matriz Nº4 Administración'!B408</f>
        <v>No administrar</v>
      </c>
      <c r="C408" s="99" t="str">
        <f>IF(B408&lt;&gt;"No administrar",'Matriz Nº1 Identificación'!B408," ")</f>
        <v xml:space="preserve"> </v>
      </c>
      <c r="D408" s="100" t="str">
        <f>IF(C408&lt;&gt;" ",'Matriz Nº4 Administración'!C408," ")</f>
        <v xml:space="preserve"> </v>
      </c>
      <c r="E408" s="98" t="str">
        <f>IF(B408&lt;&gt;"No administrar",'Matriz Nº4 Administración'!F408," ")</f>
        <v xml:space="preserve"> </v>
      </c>
      <c r="F408" s="98" t="str">
        <f>IF(B408&lt;&gt;"No administrar",'Matriz Nº4 Administración'!G408," ")</f>
        <v xml:space="preserve"> </v>
      </c>
      <c r="G408" s="120"/>
      <c r="H408" s="120"/>
      <c r="I408" s="120"/>
      <c r="J408" s="120"/>
      <c r="K408" s="121"/>
      <c r="L408" s="121"/>
      <c r="M408" s="120"/>
      <c r="N408" s="23"/>
      <c r="O408" s="23"/>
      <c r="P408" s="23"/>
      <c r="Q408" s="23"/>
      <c r="R408" s="23"/>
      <c r="S408" s="23"/>
      <c r="T408" s="23"/>
      <c r="U408" s="23"/>
      <c r="V408" s="23"/>
      <c r="W408" s="23"/>
      <c r="X408" s="23"/>
      <c r="Y408" s="23"/>
      <c r="Z408" s="23"/>
    </row>
    <row r="409" spans="1:26" ht="48" customHeight="1" x14ac:dyDescent="0.3">
      <c r="A409" s="97" t="str">
        <f>+'Matriz Nº4 Administración'!A409</f>
        <v>45. 4</v>
      </c>
      <c r="B409" s="98" t="str">
        <f>+'Matriz Nº4 Administración'!B409</f>
        <v>No administrar</v>
      </c>
      <c r="C409" s="99" t="str">
        <f>IF(B409&lt;&gt;"No administrar",'Matriz Nº1 Identificación'!B409," ")</f>
        <v xml:space="preserve"> </v>
      </c>
      <c r="D409" s="100" t="str">
        <f>IF(C409&lt;&gt;" ",'Matriz Nº4 Administración'!C409," ")</f>
        <v xml:space="preserve"> </v>
      </c>
      <c r="E409" s="98" t="str">
        <f>IF(B409&lt;&gt;"No administrar",'Matriz Nº4 Administración'!F409," ")</f>
        <v xml:space="preserve"> </v>
      </c>
      <c r="F409" s="98" t="str">
        <f>IF(B409&lt;&gt;"No administrar",'Matriz Nº4 Administración'!G409," ")</f>
        <v xml:space="preserve"> </v>
      </c>
      <c r="G409" s="120"/>
      <c r="H409" s="120"/>
      <c r="I409" s="120"/>
      <c r="J409" s="120"/>
      <c r="K409" s="121"/>
      <c r="L409" s="121"/>
      <c r="M409" s="120"/>
      <c r="N409" s="23"/>
      <c r="O409" s="23"/>
      <c r="P409" s="23"/>
      <c r="Q409" s="23"/>
      <c r="R409" s="23"/>
      <c r="S409" s="23"/>
      <c r="T409" s="23"/>
      <c r="U409" s="23"/>
      <c r="V409" s="23"/>
      <c r="W409" s="23"/>
      <c r="X409" s="23"/>
      <c r="Y409" s="23"/>
      <c r="Z409" s="23"/>
    </row>
    <row r="410" spans="1:26" ht="42.75" customHeight="1" x14ac:dyDescent="0.3">
      <c r="A410" s="97" t="str">
        <f>+'Matriz Nº4 Administración'!A410</f>
        <v>45. 5</v>
      </c>
      <c r="B410" s="98" t="str">
        <f>+'Matriz Nº4 Administración'!B410</f>
        <v>No administrar</v>
      </c>
      <c r="C410" s="99" t="str">
        <f>IF(B410&lt;&gt;"No administrar",'Matriz Nº1 Identificación'!B410," ")</f>
        <v xml:space="preserve"> </v>
      </c>
      <c r="D410" s="100" t="str">
        <f>IF(C410&lt;&gt;" ",'Matriz Nº4 Administración'!C410," ")</f>
        <v xml:space="preserve"> </v>
      </c>
      <c r="E410" s="98" t="str">
        <f>IF(B410&lt;&gt;"No administrar",'Matriz Nº4 Administración'!F410," ")</f>
        <v xml:space="preserve"> </v>
      </c>
      <c r="F410" s="98" t="str">
        <f>IF(B410&lt;&gt;"No administrar",'Matriz Nº4 Administración'!G410," ")</f>
        <v xml:space="preserve"> </v>
      </c>
      <c r="G410" s="120"/>
      <c r="H410" s="120"/>
      <c r="I410" s="120"/>
      <c r="J410" s="120"/>
      <c r="K410" s="121"/>
      <c r="L410" s="121"/>
      <c r="M410" s="120"/>
      <c r="N410" s="23"/>
      <c r="O410" s="23"/>
      <c r="P410" s="23"/>
      <c r="Q410" s="23"/>
      <c r="R410" s="23"/>
      <c r="S410" s="23"/>
      <c r="T410" s="23"/>
      <c r="U410" s="23"/>
      <c r="V410" s="23"/>
      <c r="W410" s="23"/>
      <c r="X410" s="23"/>
      <c r="Y410" s="23"/>
      <c r="Z410" s="23"/>
    </row>
    <row r="411" spans="1:26" ht="40.5" customHeight="1" x14ac:dyDescent="0.3">
      <c r="A411" s="97" t="str">
        <f>+'Matriz Nº4 Administración'!A411</f>
        <v>45. 6</v>
      </c>
      <c r="B411" s="98" t="str">
        <f>+'Matriz Nº4 Administración'!B411</f>
        <v>No administrar</v>
      </c>
      <c r="C411" s="99" t="str">
        <f>IF(B411&lt;&gt;"No administrar",'Matriz Nº1 Identificación'!B411," ")</f>
        <v xml:space="preserve"> </v>
      </c>
      <c r="D411" s="100" t="str">
        <f>IF(C411&lt;&gt;" ",'Matriz Nº4 Administración'!C411," ")</f>
        <v xml:space="preserve"> </v>
      </c>
      <c r="E411" s="98" t="str">
        <f>IF(B411&lt;&gt;"No administrar",'Matriz Nº4 Administración'!F411," ")</f>
        <v xml:space="preserve"> </v>
      </c>
      <c r="F411" s="98" t="str">
        <f>IF(B411&lt;&gt;"No administrar",'Matriz Nº4 Administración'!G411," ")</f>
        <v xml:space="preserve"> </v>
      </c>
      <c r="G411" s="120"/>
      <c r="H411" s="120"/>
      <c r="I411" s="120"/>
      <c r="J411" s="120"/>
      <c r="K411" s="121"/>
      <c r="L411" s="121"/>
      <c r="M411" s="120"/>
      <c r="N411" s="23"/>
      <c r="O411" s="23"/>
      <c r="P411" s="23"/>
      <c r="Q411" s="23"/>
      <c r="R411" s="23"/>
      <c r="S411" s="23"/>
      <c r="T411" s="23"/>
      <c r="U411" s="23"/>
      <c r="V411" s="23"/>
      <c r="W411" s="23"/>
      <c r="X411" s="23"/>
      <c r="Y411" s="23"/>
      <c r="Z411" s="23"/>
    </row>
    <row r="412" spans="1:26" ht="43.5" customHeight="1" thickBot="1" x14ac:dyDescent="0.35">
      <c r="A412" s="97" t="str">
        <f>+'Matriz Nº4 Administración'!A412</f>
        <v>45. 7</v>
      </c>
      <c r="B412" s="98" t="str">
        <f>+'Matriz Nº4 Administración'!B412</f>
        <v>No administrar</v>
      </c>
      <c r="C412" s="99" t="str">
        <f>IF(B412&lt;&gt;"No administrar",'Matriz Nº1 Identificación'!B412," ")</f>
        <v xml:space="preserve"> </v>
      </c>
      <c r="D412" s="100" t="str">
        <f>IF(C412&lt;&gt;" ",'Matriz Nº4 Administración'!C412," ")</f>
        <v xml:space="preserve"> </v>
      </c>
      <c r="E412" s="98" t="str">
        <f>IF(B412&lt;&gt;"No administrar",'Matriz Nº4 Administración'!F412," ")</f>
        <v xml:space="preserve"> </v>
      </c>
      <c r="F412" s="98" t="str">
        <f>IF(B412&lt;&gt;"No administrar",'Matriz Nº4 Administración'!G412," ")</f>
        <v xml:space="preserve"> </v>
      </c>
      <c r="G412" s="120"/>
      <c r="H412" s="120"/>
      <c r="I412" s="120"/>
      <c r="J412" s="120"/>
      <c r="K412" s="121"/>
      <c r="L412" s="121"/>
      <c r="M412" s="120"/>
      <c r="N412" s="23"/>
      <c r="O412" s="23"/>
      <c r="P412" s="23"/>
      <c r="Q412" s="23"/>
      <c r="R412" s="23"/>
      <c r="S412" s="23"/>
      <c r="T412" s="23"/>
      <c r="U412" s="23"/>
      <c r="V412" s="23"/>
      <c r="W412" s="23"/>
      <c r="X412" s="23"/>
      <c r="Y412" s="23"/>
      <c r="Z412" s="23"/>
    </row>
    <row r="413" spans="1:26" ht="16.5" customHeight="1" thickBot="1" x14ac:dyDescent="0.35">
      <c r="A413" s="431" t="str">
        <f>'Matriz Nº4 Administración'!A413</f>
        <v xml:space="preserve">Objetivo Estratégico: </v>
      </c>
      <c r="B413" s="432"/>
      <c r="C413" s="433">
        <f>'Matriz Nº4 Administración'!B413</f>
        <v>0</v>
      </c>
      <c r="D413" s="434"/>
      <c r="E413" s="434"/>
      <c r="F413" s="434"/>
      <c r="G413" s="434"/>
      <c r="H413" s="434"/>
      <c r="I413" s="434"/>
      <c r="J413" s="434"/>
      <c r="K413" s="434"/>
      <c r="L413" s="434"/>
      <c r="M413" s="434"/>
      <c r="N413" s="7"/>
      <c r="O413" s="7"/>
      <c r="P413" s="7"/>
      <c r="Q413" s="7"/>
      <c r="R413" s="7"/>
      <c r="S413" s="7"/>
      <c r="T413" s="7"/>
      <c r="U413" s="7"/>
      <c r="V413" s="7"/>
      <c r="W413" s="7"/>
      <c r="X413" s="7"/>
      <c r="Y413" s="7"/>
      <c r="Z413" s="7"/>
    </row>
    <row r="414" spans="1:26" ht="27" customHeight="1" thickBot="1" x14ac:dyDescent="0.35">
      <c r="A414" s="427" t="str">
        <f>'Matriz Nº4 Administración'!A414</f>
        <v>Objetivo táctico</v>
      </c>
      <c r="B414" s="394"/>
      <c r="C414" s="428" t="str">
        <f>'Matriz Nº4 Administración'!B414</f>
        <v xml:space="preserve">46. </v>
      </c>
      <c r="D414" s="429"/>
      <c r="E414" s="429"/>
      <c r="F414" s="429"/>
      <c r="G414" s="429"/>
      <c r="H414" s="429"/>
      <c r="I414" s="429"/>
      <c r="J414" s="429"/>
      <c r="K414" s="429"/>
      <c r="L414" s="429"/>
      <c r="M414" s="430"/>
      <c r="N414" s="7"/>
      <c r="O414" s="7"/>
      <c r="P414" s="7"/>
      <c r="Q414" s="7"/>
      <c r="R414" s="7"/>
      <c r="S414" s="7"/>
      <c r="T414" s="7"/>
      <c r="U414" s="7"/>
      <c r="V414" s="7"/>
      <c r="W414" s="7"/>
      <c r="X414" s="7"/>
      <c r="Y414" s="7"/>
      <c r="Z414" s="7"/>
    </row>
    <row r="415" spans="1:26" ht="47.25" customHeight="1" x14ac:dyDescent="0.3">
      <c r="A415" s="97" t="str">
        <f>+'Matriz Nº4 Administración'!A415</f>
        <v>46. 1</v>
      </c>
      <c r="B415" s="98" t="str">
        <f>+'Matriz Nº4 Administración'!B415</f>
        <v>No administrar</v>
      </c>
      <c r="C415" s="99" t="str">
        <f>IF(B415&lt;&gt;"No administrar",'Matriz Nº1 Identificación'!B415," ")</f>
        <v xml:space="preserve"> </v>
      </c>
      <c r="D415" s="100" t="str">
        <f>IF(C415&lt;&gt;" ",'Matriz Nº4 Administración'!C415," ")</f>
        <v xml:space="preserve"> </v>
      </c>
      <c r="E415" s="98" t="str">
        <f>IF(B415&lt;&gt;"No administrar",'Matriz Nº4 Administración'!F415," ")</f>
        <v xml:space="preserve"> </v>
      </c>
      <c r="F415" s="98" t="str">
        <f>IF(B415&lt;&gt;"No administrar",'Matriz Nº4 Administración'!G415," ")</f>
        <v xml:space="preserve"> </v>
      </c>
      <c r="G415" s="120"/>
      <c r="H415" s="120"/>
      <c r="I415" s="120"/>
      <c r="J415" s="120"/>
      <c r="K415" s="121"/>
      <c r="L415" s="121"/>
      <c r="M415" s="120"/>
      <c r="N415" s="23"/>
      <c r="O415" s="23"/>
      <c r="P415" s="23"/>
      <c r="Q415" s="23"/>
      <c r="R415" s="23"/>
      <c r="S415" s="23"/>
      <c r="T415" s="23"/>
      <c r="U415" s="23"/>
      <c r="V415" s="23"/>
      <c r="W415" s="23"/>
      <c r="X415" s="23"/>
      <c r="Y415" s="23"/>
      <c r="Z415" s="23"/>
    </row>
    <row r="416" spans="1:26" ht="43.5" customHeight="1" x14ac:dyDescent="0.3">
      <c r="A416" s="97" t="str">
        <f>+'Matriz Nº4 Administración'!A416</f>
        <v>46. 2</v>
      </c>
      <c r="B416" s="98" t="str">
        <f>+'Matriz Nº4 Administración'!B416</f>
        <v>No administrar</v>
      </c>
      <c r="C416" s="99" t="str">
        <f>IF(B416&lt;&gt;"No administrar",'Matriz Nº1 Identificación'!B416," ")</f>
        <v xml:space="preserve"> </v>
      </c>
      <c r="D416" s="100" t="str">
        <f>IF(C416&lt;&gt;" ",'Matriz Nº4 Administración'!C416," ")</f>
        <v xml:space="preserve"> </v>
      </c>
      <c r="E416" s="98" t="str">
        <f>IF(B416&lt;&gt;"No administrar",'Matriz Nº4 Administración'!F416," ")</f>
        <v xml:space="preserve"> </v>
      </c>
      <c r="F416" s="98" t="str">
        <f>IF(B416&lt;&gt;"No administrar",'Matriz Nº4 Administración'!G416," ")</f>
        <v xml:space="preserve"> </v>
      </c>
      <c r="G416" s="120"/>
      <c r="H416" s="120"/>
      <c r="I416" s="120"/>
      <c r="J416" s="120"/>
      <c r="K416" s="121"/>
      <c r="L416" s="121"/>
      <c r="M416" s="120"/>
      <c r="N416" s="23"/>
      <c r="O416" s="23"/>
      <c r="P416" s="23"/>
      <c r="Q416" s="23"/>
      <c r="R416" s="23"/>
      <c r="S416" s="23"/>
      <c r="T416" s="23"/>
      <c r="U416" s="23"/>
      <c r="V416" s="23"/>
      <c r="W416" s="23"/>
      <c r="X416" s="23"/>
      <c r="Y416" s="23"/>
      <c r="Z416" s="23"/>
    </row>
    <row r="417" spans="1:26" ht="40.5" customHeight="1" x14ac:dyDescent="0.3">
      <c r="A417" s="97" t="str">
        <f>+'Matriz Nº4 Administración'!A417</f>
        <v>46. 3</v>
      </c>
      <c r="B417" s="98" t="str">
        <f>+'Matriz Nº4 Administración'!B417</f>
        <v>No administrar</v>
      </c>
      <c r="C417" s="99" t="str">
        <f>IF(B417&lt;&gt;"No administrar",'Matriz Nº1 Identificación'!B417," ")</f>
        <v xml:space="preserve"> </v>
      </c>
      <c r="D417" s="100" t="str">
        <f>IF(C417&lt;&gt;" ",'Matriz Nº4 Administración'!C417," ")</f>
        <v xml:space="preserve"> </v>
      </c>
      <c r="E417" s="98" t="str">
        <f>IF(B417&lt;&gt;"No administrar",'Matriz Nº4 Administración'!F417," ")</f>
        <v xml:space="preserve"> </v>
      </c>
      <c r="F417" s="98" t="str">
        <f>IF(B417&lt;&gt;"No administrar",'Matriz Nº4 Administración'!G417," ")</f>
        <v xml:space="preserve"> </v>
      </c>
      <c r="G417" s="120"/>
      <c r="H417" s="120"/>
      <c r="I417" s="120"/>
      <c r="J417" s="120"/>
      <c r="K417" s="121"/>
      <c r="L417" s="121"/>
      <c r="M417" s="120"/>
      <c r="N417" s="23"/>
      <c r="O417" s="23"/>
      <c r="P417" s="23"/>
      <c r="Q417" s="23"/>
      <c r="R417" s="23"/>
      <c r="S417" s="23"/>
      <c r="T417" s="23"/>
      <c r="U417" s="23"/>
      <c r="V417" s="23"/>
      <c r="W417" s="23"/>
      <c r="X417" s="23"/>
      <c r="Y417" s="23"/>
      <c r="Z417" s="23"/>
    </row>
    <row r="418" spans="1:26" ht="48" customHeight="1" x14ac:dyDescent="0.3">
      <c r="A418" s="97" t="str">
        <f>+'Matriz Nº4 Administración'!A418</f>
        <v>46. 4</v>
      </c>
      <c r="B418" s="98" t="str">
        <f>+'Matriz Nº4 Administración'!B418</f>
        <v>No administrar</v>
      </c>
      <c r="C418" s="99" t="str">
        <f>IF(B418&lt;&gt;"No administrar",'Matriz Nº1 Identificación'!B418," ")</f>
        <v xml:space="preserve"> </v>
      </c>
      <c r="D418" s="100" t="str">
        <f>IF(C418&lt;&gt;" ",'Matriz Nº4 Administración'!C418," ")</f>
        <v xml:space="preserve"> </v>
      </c>
      <c r="E418" s="98" t="str">
        <f>IF(B418&lt;&gt;"No administrar",'Matriz Nº4 Administración'!F418," ")</f>
        <v xml:space="preserve"> </v>
      </c>
      <c r="F418" s="98" t="str">
        <f>IF(B418&lt;&gt;"No administrar",'Matriz Nº4 Administración'!G418," ")</f>
        <v xml:space="preserve"> </v>
      </c>
      <c r="G418" s="120"/>
      <c r="H418" s="120"/>
      <c r="I418" s="120"/>
      <c r="J418" s="120"/>
      <c r="K418" s="121"/>
      <c r="L418" s="121"/>
      <c r="M418" s="120"/>
      <c r="N418" s="23"/>
      <c r="O418" s="23"/>
      <c r="P418" s="23"/>
      <c r="Q418" s="23"/>
      <c r="R418" s="23"/>
      <c r="S418" s="23"/>
      <c r="T418" s="23"/>
      <c r="U418" s="23"/>
      <c r="V418" s="23"/>
      <c r="W418" s="23"/>
      <c r="X418" s="23"/>
      <c r="Y418" s="23"/>
      <c r="Z418" s="23"/>
    </row>
    <row r="419" spans="1:26" ht="42.75" customHeight="1" x14ac:dyDescent="0.3">
      <c r="A419" s="97" t="str">
        <f>+'Matriz Nº4 Administración'!A419</f>
        <v>46. 5</v>
      </c>
      <c r="B419" s="98" t="str">
        <f>+'Matriz Nº4 Administración'!B419</f>
        <v>No administrar</v>
      </c>
      <c r="C419" s="99" t="str">
        <f>IF(B419&lt;&gt;"No administrar",'Matriz Nº1 Identificación'!B419," ")</f>
        <v xml:space="preserve"> </v>
      </c>
      <c r="D419" s="100" t="str">
        <f>IF(C419&lt;&gt;" ",'Matriz Nº4 Administración'!C419," ")</f>
        <v xml:space="preserve"> </v>
      </c>
      <c r="E419" s="98" t="str">
        <f>IF(B419&lt;&gt;"No administrar",'Matriz Nº4 Administración'!F419," ")</f>
        <v xml:space="preserve"> </v>
      </c>
      <c r="F419" s="98" t="str">
        <f>IF(B419&lt;&gt;"No administrar",'Matriz Nº4 Administración'!G419," ")</f>
        <v xml:space="preserve"> </v>
      </c>
      <c r="G419" s="120"/>
      <c r="H419" s="120"/>
      <c r="I419" s="120"/>
      <c r="J419" s="120"/>
      <c r="K419" s="121"/>
      <c r="L419" s="121"/>
      <c r="M419" s="120"/>
      <c r="N419" s="23"/>
      <c r="O419" s="23"/>
      <c r="P419" s="23"/>
      <c r="Q419" s="23"/>
      <c r="R419" s="23"/>
      <c r="S419" s="23"/>
      <c r="T419" s="23"/>
      <c r="U419" s="23"/>
      <c r="V419" s="23"/>
      <c r="W419" s="23"/>
      <c r="X419" s="23"/>
      <c r="Y419" s="23"/>
      <c r="Z419" s="23"/>
    </row>
    <row r="420" spans="1:26" ht="40.5" customHeight="1" x14ac:dyDescent="0.3">
      <c r="A420" s="97" t="str">
        <f>+'Matriz Nº4 Administración'!A420</f>
        <v>46. 6</v>
      </c>
      <c r="B420" s="98" t="str">
        <f>+'Matriz Nº4 Administración'!B420</f>
        <v>No administrar</v>
      </c>
      <c r="C420" s="99" t="str">
        <f>IF(B420&lt;&gt;"No administrar",'Matriz Nº1 Identificación'!B420," ")</f>
        <v xml:space="preserve"> </v>
      </c>
      <c r="D420" s="100" t="str">
        <f>IF(C420&lt;&gt;" ",'Matriz Nº4 Administración'!C420," ")</f>
        <v xml:space="preserve"> </v>
      </c>
      <c r="E420" s="98" t="str">
        <f>IF(B420&lt;&gt;"No administrar",'Matriz Nº4 Administración'!F420," ")</f>
        <v xml:space="preserve"> </v>
      </c>
      <c r="F420" s="98" t="str">
        <f>IF(B420&lt;&gt;"No administrar",'Matriz Nº4 Administración'!G420," ")</f>
        <v xml:space="preserve"> </v>
      </c>
      <c r="G420" s="120"/>
      <c r="H420" s="120"/>
      <c r="I420" s="120"/>
      <c r="J420" s="120"/>
      <c r="K420" s="121"/>
      <c r="L420" s="121"/>
      <c r="M420" s="120"/>
      <c r="N420" s="23"/>
      <c r="O420" s="23"/>
      <c r="P420" s="23"/>
      <c r="Q420" s="23"/>
      <c r="R420" s="23"/>
      <c r="S420" s="23"/>
      <c r="T420" s="23"/>
      <c r="U420" s="23"/>
      <c r="V420" s="23"/>
      <c r="W420" s="23"/>
      <c r="X420" s="23"/>
      <c r="Y420" s="23"/>
      <c r="Z420" s="23"/>
    </row>
    <row r="421" spans="1:26" ht="43.5" customHeight="1" thickBot="1" x14ac:dyDescent="0.35">
      <c r="A421" s="97" t="str">
        <f>+'Matriz Nº4 Administración'!A421</f>
        <v>46. 7</v>
      </c>
      <c r="B421" s="98" t="str">
        <f>+'Matriz Nº4 Administración'!B421</f>
        <v>No administrar</v>
      </c>
      <c r="C421" s="99" t="str">
        <f>IF(B421&lt;&gt;"No administrar",'Matriz Nº1 Identificación'!B421," ")</f>
        <v xml:space="preserve"> </v>
      </c>
      <c r="D421" s="100" t="str">
        <f>IF(C421&lt;&gt;" ",'Matriz Nº4 Administración'!C421," ")</f>
        <v xml:space="preserve"> </v>
      </c>
      <c r="E421" s="98" t="str">
        <f>IF(B421&lt;&gt;"No administrar",'Matriz Nº4 Administración'!F421," ")</f>
        <v xml:space="preserve"> </v>
      </c>
      <c r="F421" s="98" t="str">
        <f>IF(B421&lt;&gt;"No administrar",'Matriz Nº4 Administración'!G421," ")</f>
        <v xml:space="preserve"> </v>
      </c>
      <c r="G421" s="120"/>
      <c r="H421" s="120"/>
      <c r="I421" s="120"/>
      <c r="J421" s="120"/>
      <c r="K421" s="121"/>
      <c r="L421" s="121"/>
      <c r="M421" s="120"/>
      <c r="N421" s="23"/>
      <c r="O421" s="23"/>
      <c r="P421" s="23"/>
      <c r="Q421" s="23"/>
      <c r="R421" s="23"/>
      <c r="S421" s="23"/>
      <c r="T421" s="23"/>
      <c r="U421" s="23"/>
      <c r="V421" s="23"/>
      <c r="W421" s="23"/>
      <c r="X421" s="23"/>
      <c r="Y421" s="23"/>
      <c r="Z421" s="23"/>
    </row>
    <row r="422" spans="1:26" ht="16.5" customHeight="1" thickBot="1" x14ac:dyDescent="0.35">
      <c r="A422" s="431" t="str">
        <f>'Matriz Nº4 Administración'!A422</f>
        <v xml:space="preserve">Objetivo Estratégico: </v>
      </c>
      <c r="B422" s="432"/>
      <c r="C422" s="433">
        <f>'Matriz Nº4 Administración'!B422</f>
        <v>0</v>
      </c>
      <c r="D422" s="434"/>
      <c r="E422" s="434"/>
      <c r="F422" s="434"/>
      <c r="G422" s="434"/>
      <c r="H422" s="434"/>
      <c r="I422" s="434"/>
      <c r="J422" s="434"/>
      <c r="K422" s="434"/>
      <c r="L422" s="434"/>
      <c r="M422" s="434"/>
      <c r="N422" s="7"/>
      <c r="O422" s="7"/>
      <c r="P422" s="7"/>
      <c r="Q422" s="7"/>
      <c r="R422" s="7"/>
      <c r="S422" s="7"/>
      <c r="T422" s="7"/>
      <c r="U422" s="7"/>
      <c r="V422" s="7"/>
      <c r="W422" s="7"/>
      <c r="X422" s="7"/>
      <c r="Y422" s="7"/>
      <c r="Z422" s="7"/>
    </row>
    <row r="423" spans="1:26" ht="27" customHeight="1" thickBot="1" x14ac:dyDescent="0.35">
      <c r="A423" s="427" t="str">
        <f>'Matriz Nº4 Administración'!A423</f>
        <v>Objetivo táctico</v>
      </c>
      <c r="B423" s="394"/>
      <c r="C423" s="428" t="str">
        <f>'Matriz Nº4 Administración'!B423</f>
        <v xml:space="preserve">47. </v>
      </c>
      <c r="D423" s="429"/>
      <c r="E423" s="429"/>
      <c r="F423" s="429"/>
      <c r="G423" s="429"/>
      <c r="H423" s="429"/>
      <c r="I423" s="429"/>
      <c r="J423" s="429"/>
      <c r="K423" s="429"/>
      <c r="L423" s="429"/>
      <c r="M423" s="430"/>
      <c r="N423" s="7"/>
      <c r="O423" s="7"/>
      <c r="P423" s="7"/>
      <c r="Q423" s="7"/>
      <c r="R423" s="7"/>
      <c r="S423" s="7"/>
      <c r="T423" s="7"/>
      <c r="U423" s="7"/>
      <c r="V423" s="7"/>
      <c r="W423" s="7"/>
      <c r="X423" s="7"/>
      <c r="Y423" s="7"/>
      <c r="Z423" s="7"/>
    </row>
    <row r="424" spans="1:26" ht="47.25" customHeight="1" x14ac:dyDescent="0.3">
      <c r="A424" s="97" t="str">
        <f>+'Matriz Nº4 Administración'!A424</f>
        <v>47. 1</v>
      </c>
      <c r="B424" s="98" t="str">
        <f>+'Matriz Nº4 Administración'!B424</f>
        <v>No administrar</v>
      </c>
      <c r="C424" s="99" t="str">
        <f>IF(B424&lt;&gt;"No administrar",'Matriz Nº1 Identificación'!B424," ")</f>
        <v xml:space="preserve"> </v>
      </c>
      <c r="D424" s="100" t="str">
        <f>IF(C424&lt;&gt;" ",'Matriz Nº4 Administración'!C424," ")</f>
        <v xml:space="preserve"> </v>
      </c>
      <c r="E424" s="98" t="str">
        <f>IF(B424&lt;&gt;"No administrar",'Matriz Nº4 Administración'!F424," ")</f>
        <v xml:space="preserve"> </v>
      </c>
      <c r="F424" s="98" t="str">
        <f>IF(B424&lt;&gt;"No administrar",'Matriz Nº4 Administración'!G424," ")</f>
        <v xml:space="preserve"> </v>
      </c>
      <c r="G424" s="120"/>
      <c r="H424" s="120"/>
      <c r="I424" s="120"/>
      <c r="J424" s="120"/>
      <c r="K424" s="121"/>
      <c r="L424" s="121"/>
      <c r="M424" s="120"/>
      <c r="N424" s="23"/>
      <c r="O424" s="23"/>
      <c r="P424" s="23"/>
      <c r="Q424" s="23"/>
      <c r="R424" s="23"/>
      <c r="S424" s="23"/>
      <c r="T424" s="23"/>
      <c r="U424" s="23"/>
      <c r="V424" s="23"/>
      <c r="W424" s="23"/>
      <c r="X424" s="23"/>
      <c r="Y424" s="23"/>
      <c r="Z424" s="23"/>
    </row>
    <row r="425" spans="1:26" ht="43.5" customHeight="1" x14ac:dyDescent="0.3">
      <c r="A425" s="97" t="str">
        <f>+'Matriz Nº4 Administración'!A425</f>
        <v>47. 2</v>
      </c>
      <c r="B425" s="98" t="str">
        <f>+'Matriz Nº4 Administración'!B425</f>
        <v>No administrar</v>
      </c>
      <c r="C425" s="99" t="str">
        <f>IF(B425&lt;&gt;"No administrar",'Matriz Nº1 Identificación'!B425," ")</f>
        <v xml:space="preserve"> </v>
      </c>
      <c r="D425" s="100" t="str">
        <f>IF(C425&lt;&gt;" ",'Matriz Nº4 Administración'!C425," ")</f>
        <v xml:space="preserve"> </v>
      </c>
      <c r="E425" s="98" t="str">
        <f>IF(B425&lt;&gt;"No administrar",'Matriz Nº4 Administración'!F425," ")</f>
        <v xml:space="preserve"> </v>
      </c>
      <c r="F425" s="98" t="str">
        <f>IF(B425&lt;&gt;"No administrar",'Matriz Nº4 Administración'!G425," ")</f>
        <v xml:space="preserve"> </v>
      </c>
      <c r="G425" s="120"/>
      <c r="H425" s="120"/>
      <c r="I425" s="120"/>
      <c r="J425" s="120"/>
      <c r="K425" s="121"/>
      <c r="L425" s="121"/>
      <c r="M425" s="120"/>
      <c r="N425" s="23"/>
      <c r="O425" s="23"/>
      <c r="P425" s="23"/>
      <c r="Q425" s="23"/>
      <c r="R425" s="23"/>
      <c r="S425" s="23"/>
      <c r="T425" s="23"/>
      <c r="U425" s="23"/>
      <c r="V425" s="23"/>
      <c r="W425" s="23"/>
      <c r="X425" s="23"/>
      <c r="Y425" s="23"/>
      <c r="Z425" s="23"/>
    </row>
    <row r="426" spans="1:26" ht="40.5" customHeight="1" x14ac:dyDescent="0.3">
      <c r="A426" s="97" t="str">
        <f>+'Matriz Nº4 Administración'!A426</f>
        <v>47. 3</v>
      </c>
      <c r="B426" s="98" t="str">
        <f>+'Matriz Nº4 Administración'!B426</f>
        <v>No administrar</v>
      </c>
      <c r="C426" s="99" t="str">
        <f>IF(B426&lt;&gt;"No administrar",'Matriz Nº1 Identificación'!B426," ")</f>
        <v xml:space="preserve"> </v>
      </c>
      <c r="D426" s="100" t="str">
        <f>IF(C426&lt;&gt;" ",'Matriz Nº4 Administración'!C426," ")</f>
        <v xml:space="preserve"> </v>
      </c>
      <c r="E426" s="98" t="str">
        <f>IF(B426&lt;&gt;"No administrar",'Matriz Nº4 Administración'!F426," ")</f>
        <v xml:space="preserve"> </v>
      </c>
      <c r="F426" s="98" t="str">
        <f>IF(B426&lt;&gt;"No administrar",'Matriz Nº4 Administración'!G426," ")</f>
        <v xml:space="preserve"> </v>
      </c>
      <c r="G426" s="120"/>
      <c r="H426" s="120"/>
      <c r="I426" s="120"/>
      <c r="J426" s="120"/>
      <c r="K426" s="121"/>
      <c r="L426" s="121"/>
      <c r="M426" s="120"/>
      <c r="N426" s="23"/>
      <c r="O426" s="23"/>
      <c r="P426" s="23"/>
      <c r="Q426" s="23"/>
      <c r="R426" s="23"/>
      <c r="S426" s="23"/>
      <c r="T426" s="23"/>
      <c r="U426" s="23"/>
      <c r="V426" s="23"/>
      <c r="W426" s="23"/>
      <c r="X426" s="23"/>
      <c r="Y426" s="23"/>
      <c r="Z426" s="23"/>
    </row>
    <row r="427" spans="1:26" ht="48" customHeight="1" x14ac:dyDescent="0.3">
      <c r="A427" s="97" t="str">
        <f>+'Matriz Nº4 Administración'!A427</f>
        <v>47. 4</v>
      </c>
      <c r="B427" s="98" t="str">
        <f>+'Matriz Nº4 Administración'!B427</f>
        <v>No administrar</v>
      </c>
      <c r="C427" s="99" t="str">
        <f>IF(B427&lt;&gt;"No administrar",'Matriz Nº1 Identificación'!B427," ")</f>
        <v xml:space="preserve"> </v>
      </c>
      <c r="D427" s="100" t="str">
        <f>IF(C427&lt;&gt;" ",'Matriz Nº4 Administración'!C427," ")</f>
        <v xml:space="preserve"> </v>
      </c>
      <c r="E427" s="98" t="str">
        <f>IF(B427&lt;&gt;"No administrar",'Matriz Nº4 Administración'!F427," ")</f>
        <v xml:space="preserve"> </v>
      </c>
      <c r="F427" s="98" t="str">
        <f>IF(B427&lt;&gt;"No administrar",'Matriz Nº4 Administración'!G427," ")</f>
        <v xml:space="preserve"> </v>
      </c>
      <c r="G427" s="120"/>
      <c r="H427" s="120"/>
      <c r="I427" s="120"/>
      <c r="J427" s="120"/>
      <c r="K427" s="121"/>
      <c r="L427" s="121"/>
      <c r="M427" s="120"/>
      <c r="N427" s="23"/>
      <c r="O427" s="23"/>
      <c r="P427" s="23"/>
      <c r="Q427" s="23"/>
      <c r="R427" s="23"/>
      <c r="S427" s="23"/>
      <c r="T427" s="23"/>
      <c r="U427" s="23"/>
      <c r="V427" s="23"/>
      <c r="W427" s="23"/>
      <c r="X427" s="23"/>
      <c r="Y427" s="23"/>
      <c r="Z427" s="23"/>
    </row>
    <row r="428" spans="1:26" ht="42.75" customHeight="1" x14ac:dyDescent="0.3">
      <c r="A428" s="97" t="str">
        <f>+'Matriz Nº4 Administración'!A428</f>
        <v>47. 5</v>
      </c>
      <c r="B428" s="98" t="str">
        <f>+'Matriz Nº4 Administración'!B428</f>
        <v>No administrar</v>
      </c>
      <c r="C428" s="99" t="str">
        <f>IF(B428&lt;&gt;"No administrar",'Matriz Nº1 Identificación'!B428," ")</f>
        <v xml:space="preserve"> </v>
      </c>
      <c r="D428" s="100" t="str">
        <f>IF(C428&lt;&gt;" ",'Matriz Nº4 Administración'!C428," ")</f>
        <v xml:space="preserve"> </v>
      </c>
      <c r="E428" s="98" t="str">
        <f>IF(B428&lt;&gt;"No administrar",'Matriz Nº4 Administración'!F428," ")</f>
        <v xml:space="preserve"> </v>
      </c>
      <c r="F428" s="98" t="str">
        <f>IF(B428&lt;&gt;"No administrar",'Matriz Nº4 Administración'!G428," ")</f>
        <v xml:space="preserve"> </v>
      </c>
      <c r="G428" s="120"/>
      <c r="H428" s="120"/>
      <c r="I428" s="120"/>
      <c r="J428" s="120"/>
      <c r="K428" s="121"/>
      <c r="L428" s="121"/>
      <c r="M428" s="120"/>
      <c r="N428" s="23"/>
      <c r="O428" s="23"/>
      <c r="P428" s="23"/>
      <c r="Q428" s="23"/>
      <c r="R428" s="23"/>
      <c r="S428" s="23"/>
      <c r="T428" s="23"/>
      <c r="U428" s="23"/>
      <c r="V428" s="23"/>
      <c r="W428" s="23"/>
      <c r="X428" s="23"/>
      <c r="Y428" s="23"/>
      <c r="Z428" s="23"/>
    </row>
    <row r="429" spans="1:26" ht="40.5" customHeight="1" x14ac:dyDescent="0.3">
      <c r="A429" s="97" t="str">
        <f>+'Matriz Nº4 Administración'!A429</f>
        <v>47. 6</v>
      </c>
      <c r="B429" s="98" t="str">
        <f>+'Matriz Nº4 Administración'!B429</f>
        <v>No administrar</v>
      </c>
      <c r="C429" s="99" t="str">
        <f>IF(B429&lt;&gt;"No administrar",'Matriz Nº1 Identificación'!B429," ")</f>
        <v xml:space="preserve"> </v>
      </c>
      <c r="D429" s="100" t="str">
        <f>IF(C429&lt;&gt;" ",'Matriz Nº4 Administración'!C429," ")</f>
        <v xml:space="preserve"> </v>
      </c>
      <c r="E429" s="98" t="str">
        <f>IF(B429&lt;&gt;"No administrar",'Matriz Nº4 Administración'!F429," ")</f>
        <v xml:space="preserve"> </v>
      </c>
      <c r="F429" s="98" t="str">
        <f>IF(B429&lt;&gt;"No administrar",'Matriz Nº4 Administración'!G429," ")</f>
        <v xml:space="preserve"> </v>
      </c>
      <c r="G429" s="120"/>
      <c r="H429" s="120"/>
      <c r="I429" s="120"/>
      <c r="J429" s="120"/>
      <c r="K429" s="121"/>
      <c r="L429" s="121"/>
      <c r="M429" s="120"/>
      <c r="N429" s="23"/>
      <c r="O429" s="23"/>
      <c r="P429" s="23"/>
      <c r="Q429" s="23"/>
      <c r="R429" s="23"/>
      <c r="S429" s="23"/>
      <c r="T429" s="23"/>
      <c r="U429" s="23"/>
      <c r="V429" s="23"/>
      <c r="W429" s="23"/>
      <c r="X429" s="23"/>
      <c r="Y429" s="23"/>
      <c r="Z429" s="23"/>
    </row>
    <row r="430" spans="1:26" ht="43.5" customHeight="1" thickBot="1" x14ac:dyDescent="0.35">
      <c r="A430" s="97" t="str">
        <f>+'Matriz Nº4 Administración'!A430</f>
        <v>47. 7</v>
      </c>
      <c r="B430" s="98" t="str">
        <f>+'Matriz Nº4 Administración'!B430</f>
        <v>No administrar</v>
      </c>
      <c r="C430" s="99" t="str">
        <f>IF(B430&lt;&gt;"No administrar",'Matriz Nº1 Identificación'!B430," ")</f>
        <v xml:space="preserve"> </v>
      </c>
      <c r="D430" s="100" t="str">
        <f>IF(C430&lt;&gt;" ",'Matriz Nº4 Administración'!C430," ")</f>
        <v xml:space="preserve"> </v>
      </c>
      <c r="E430" s="98" t="str">
        <f>IF(B430&lt;&gt;"No administrar",'Matriz Nº4 Administración'!F430," ")</f>
        <v xml:space="preserve"> </v>
      </c>
      <c r="F430" s="98" t="str">
        <f>IF(B430&lt;&gt;"No administrar",'Matriz Nº4 Administración'!G430," ")</f>
        <v xml:space="preserve"> </v>
      </c>
      <c r="G430" s="120"/>
      <c r="H430" s="120"/>
      <c r="I430" s="120"/>
      <c r="J430" s="120"/>
      <c r="K430" s="121"/>
      <c r="L430" s="121"/>
      <c r="M430" s="120"/>
      <c r="N430" s="23"/>
      <c r="O430" s="23"/>
      <c r="P430" s="23"/>
      <c r="Q430" s="23"/>
      <c r="R430" s="23"/>
      <c r="S430" s="23"/>
      <c r="T430" s="23"/>
      <c r="U430" s="23"/>
      <c r="V430" s="23"/>
      <c r="W430" s="23"/>
      <c r="X430" s="23"/>
      <c r="Y430" s="23"/>
      <c r="Z430" s="23"/>
    </row>
    <row r="431" spans="1:26" ht="16.5" customHeight="1" thickBot="1" x14ac:dyDescent="0.35">
      <c r="A431" s="431" t="str">
        <f>'Matriz Nº4 Administración'!A431</f>
        <v xml:space="preserve">Objetivo Estratégico: </v>
      </c>
      <c r="B431" s="432"/>
      <c r="C431" s="433">
        <f>'Matriz Nº4 Administración'!B431</f>
        <v>0</v>
      </c>
      <c r="D431" s="434"/>
      <c r="E431" s="434"/>
      <c r="F431" s="434"/>
      <c r="G431" s="434"/>
      <c r="H431" s="434"/>
      <c r="I431" s="434"/>
      <c r="J431" s="434"/>
      <c r="K431" s="434"/>
      <c r="L431" s="434"/>
      <c r="M431" s="434"/>
      <c r="N431" s="7"/>
      <c r="O431" s="7"/>
      <c r="P431" s="7"/>
      <c r="Q431" s="7"/>
      <c r="R431" s="7"/>
      <c r="S431" s="7"/>
      <c r="T431" s="7"/>
      <c r="U431" s="7"/>
      <c r="V431" s="7"/>
      <c r="W431" s="7"/>
      <c r="X431" s="7"/>
      <c r="Y431" s="7"/>
      <c r="Z431" s="7"/>
    </row>
    <row r="432" spans="1:26" ht="27" customHeight="1" thickBot="1" x14ac:dyDescent="0.35">
      <c r="A432" s="427" t="str">
        <f>'Matriz Nº4 Administración'!A432</f>
        <v>Objetivo táctico</v>
      </c>
      <c r="B432" s="394"/>
      <c r="C432" s="428" t="str">
        <f>'Matriz Nº4 Administración'!B432</f>
        <v xml:space="preserve">48. </v>
      </c>
      <c r="D432" s="429"/>
      <c r="E432" s="429"/>
      <c r="F432" s="429"/>
      <c r="G432" s="429"/>
      <c r="H432" s="429"/>
      <c r="I432" s="429"/>
      <c r="J432" s="429"/>
      <c r="K432" s="429"/>
      <c r="L432" s="429"/>
      <c r="M432" s="430"/>
      <c r="N432" s="7"/>
      <c r="O432" s="7"/>
      <c r="P432" s="7"/>
      <c r="Q432" s="7"/>
      <c r="R432" s="7"/>
      <c r="S432" s="7"/>
      <c r="T432" s="7"/>
      <c r="U432" s="7"/>
      <c r="V432" s="7"/>
      <c r="W432" s="7"/>
      <c r="X432" s="7"/>
      <c r="Y432" s="7"/>
      <c r="Z432" s="7"/>
    </row>
    <row r="433" spans="1:26" ht="47.25" customHeight="1" x14ac:dyDescent="0.3">
      <c r="A433" s="97" t="str">
        <f>+'Matriz Nº4 Administración'!A433</f>
        <v>48. 1</v>
      </c>
      <c r="B433" s="98" t="str">
        <f>+'Matriz Nº4 Administración'!B433</f>
        <v>No administrar</v>
      </c>
      <c r="C433" s="99" t="str">
        <f>IF(B433&lt;&gt;"No administrar",'Matriz Nº1 Identificación'!B433," ")</f>
        <v xml:space="preserve"> </v>
      </c>
      <c r="D433" s="100" t="str">
        <f>IF(C433&lt;&gt;" ",'Matriz Nº4 Administración'!C433," ")</f>
        <v xml:space="preserve"> </v>
      </c>
      <c r="E433" s="98" t="str">
        <f>IF(B433&lt;&gt;"No administrar",'Matriz Nº4 Administración'!F433," ")</f>
        <v xml:space="preserve"> </v>
      </c>
      <c r="F433" s="98" t="str">
        <f>IF(B433&lt;&gt;"No administrar",'Matriz Nº4 Administración'!G433," ")</f>
        <v xml:space="preserve"> </v>
      </c>
      <c r="G433" s="120"/>
      <c r="H433" s="120"/>
      <c r="I433" s="120"/>
      <c r="J433" s="120"/>
      <c r="K433" s="121"/>
      <c r="L433" s="121"/>
      <c r="M433" s="120"/>
      <c r="N433" s="23"/>
      <c r="O433" s="23"/>
      <c r="P433" s="23"/>
      <c r="Q433" s="23"/>
      <c r="R433" s="23"/>
      <c r="S433" s="23"/>
      <c r="T433" s="23"/>
      <c r="U433" s="23"/>
      <c r="V433" s="23"/>
      <c r="W433" s="23"/>
      <c r="X433" s="23"/>
      <c r="Y433" s="23"/>
      <c r="Z433" s="23"/>
    </row>
    <row r="434" spans="1:26" ht="43.5" customHeight="1" x14ac:dyDescent="0.3">
      <c r="A434" s="97" t="str">
        <f>+'Matriz Nº4 Administración'!A434</f>
        <v>48. 2</v>
      </c>
      <c r="B434" s="98" t="str">
        <f>+'Matriz Nº4 Administración'!B434</f>
        <v>No administrar</v>
      </c>
      <c r="C434" s="99" t="str">
        <f>IF(B434&lt;&gt;"No administrar",'Matriz Nº1 Identificación'!B434," ")</f>
        <v xml:space="preserve"> </v>
      </c>
      <c r="D434" s="100" t="str">
        <f>IF(C434&lt;&gt;" ",'Matriz Nº4 Administración'!C434," ")</f>
        <v xml:space="preserve"> </v>
      </c>
      <c r="E434" s="98" t="str">
        <f>IF(B434&lt;&gt;"No administrar",'Matriz Nº4 Administración'!F434," ")</f>
        <v xml:space="preserve"> </v>
      </c>
      <c r="F434" s="98" t="str">
        <f>IF(B434&lt;&gt;"No administrar",'Matriz Nº4 Administración'!G434," ")</f>
        <v xml:space="preserve"> </v>
      </c>
      <c r="G434" s="120"/>
      <c r="H434" s="120"/>
      <c r="I434" s="120"/>
      <c r="J434" s="120"/>
      <c r="K434" s="121"/>
      <c r="L434" s="121"/>
      <c r="M434" s="120"/>
      <c r="N434" s="23"/>
      <c r="O434" s="23"/>
      <c r="P434" s="23"/>
      <c r="Q434" s="23"/>
      <c r="R434" s="23"/>
      <c r="S434" s="23"/>
      <c r="T434" s="23"/>
      <c r="U434" s="23"/>
      <c r="V434" s="23"/>
      <c r="W434" s="23"/>
      <c r="X434" s="23"/>
      <c r="Y434" s="23"/>
      <c r="Z434" s="23"/>
    </row>
    <row r="435" spans="1:26" ht="40.5" customHeight="1" x14ac:dyDescent="0.3">
      <c r="A435" s="97" t="str">
        <f>+'Matriz Nº4 Administración'!A435</f>
        <v>48. 3</v>
      </c>
      <c r="B435" s="98" t="str">
        <f>+'Matriz Nº4 Administración'!B435</f>
        <v>No administrar</v>
      </c>
      <c r="C435" s="99" t="str">
        <f>IF(B435&lt;&gt;"No administrar",'Matriz Nº1 Identificación'!B435," ")</f>
        <v xml:space="preserve"> </v>
      </c>
      <c r="D435" s="100" t="str">
        <f>IF(C435&lt;&gt;" ",'Matriz Nº4 Administración'!C435," ")</f>
        <v xml:space="preserve"> </v>
      </c>
      <c r="E435" s="98" t="str">
        <f>IF(B435&lt;&gt;"No administrar",'Matriz Nº4 Administración'!F435," ")</f>
        <v xml:space="preserve"> </v>
      </c>
      <c r="F435" s="98" t="str">
        <f>IF(B435&lt;&gt;"No administrar",'Matriz Nº4 Administración'!G435," ")</f>
        <v xml:space="preserve"> </v>
      </c>
      <c r="G435" s="120"/>
      <c r="H435" s="120"/>
      <c r="I435" s="120"/>
      <c r="J435" s="120"/>
      <c r="K435" s="121"/>
      <c r="L435" s="121"/>
      <c r="M435" s="120"/>
      <c r="N435" s="23"/>
      <c r="O435" s="23"/>
      <c r="P435" s="23"/>
      <c r="Q435" s="23"/>
      <c r="R435" s="23"/>
      <c r="S435" s="23"/>
      <c r="T435" s="23"/>
      <c r="U435" s="23"/>
      <c r="V435" s="23"/>
      <c r="W435" s="23"/>
      <c r="X435" s="23"/>
      <c r="Y435" s="23"/>
      <c r="Z435" s="23"/>
    </row>
    <row r="436" spans="1:26" ht="48" customHeight="1" x14ac:dyDescent="0.3">
      <c r="A436" s="97" t="str">
        <f>+'Matriz Nº4 Administración'!A436</f>
        <v>48. 4</v>
      </c>
      <c r="B436" s="98" t="str">
        <f>+'Matriz Nº4 Administración'!B436</f>
        <v>No administrar</v>
      </c>
      <c r="C436" s="99" t="str">
        <f>IF(B436&lt;&gt;"No administrar",'Matriz Nº1 Identificación'!B436," ")</f>
        <v xml:space="preserve"> </v>
      </c>
      <c r="D436" s="100" t="str">
        <f>IF(C436&lt;&gt;" ",'Matriz Nº4 Administración'!C436," ")</f>
        <v xml:space="preserve"> </v>
      </c>
      <c r="E436" s="98" t="str">
        <f>IF(B436&lt;&gt;"No administrar",'Matriz Nº4 Administración'!F436," ")</f>
        <v xml:space="preserve"> </v>
      </c>
      <c r="F436" s="98" t="str">
        <f>IF(B436&lt;&gt;"No administrar",'Matriz Nº4 Administración'!G436," ")</f>
        <v xml:space="preserve"> </v>
      </c>
      <c r="G436" s="120"/>
      <c r="H436" s="120"/>
      <c r="I436" s="120"/>
      <c r="J436" s="120"/>
      <c r="K436" s="121"/>
      <c r="L436" s="121"/>
      <c r="M436" s="120"/>
      <c r="N436" s="23"/>
      <c r="O436" s="23"/>
      <c r="P436" s="23"/>
      <c r="Q436" s="23"/>
      <c r="R436" s="23"/>
      <c r="S436" s="23"/>
      <c r="T436" s="23"/>
      <c r="U436" s="23"/>
      <c r="V436" s="23"/>
      <c r="W436" s="23"/>
      <c r="X436" s="23"/>
      <c r="Y436" s="23"/>
      <c r="Z436" s="23"/>
    </row>
    <row r="437" spans="1:26" ht="42.75" customHeight="1" x14ac:dyDescent="0.3">
      <c r="A437" s="97" t="str">
        <f>+'Matriz Nº4 Administración'!A437</f>
        <v>48. 5</v>
      </c>
      <c r="B437" s="98" t="str">
        <f>+'Matriz Nº4 Administración'!B437</f>
        <v>No administrar</v>
      </c>
      <c r="C437" s="99" t="str">
        <f>IF(B437&lt;&gt;"No administrar",'Matriz Nº1 Identificación'!B437," ")</f>
        <v xml:space="preserve"> </v>
      </c>
      <c r="D437" s="100" t="str">
        <f>IF(C437&lt;&gt;" ",'Matriz Nº4 Administración'!C437," ")</f>
        <v xml:space="preserve"> </v>
      </c>
      <c r="E437" s="98" t="str">
        <f>IF(B437&lt;&gt;"No administrar",'Matriz Nº4 Administración'!F437," ")</f>
        <v xml:space="preserve"> </v>
      </c>
      <c r="F437" s="98" t="str">
        <f>IF(B437&lt;&gt;"No administrar",'Matriz Nº4 Administración'!G437," ")</f>
        <v xml:space="preserve"> </v>
      </c>
      <c r="G437" s="120"/>
      <c r="H437" s="120"/>
      <c r="I437" s="120"/>
      <c r="J437" s="120"/>
      <c r="K437" s="121"/>
      <c r="L437" s="121"/>
      <c r="M437" s="120"/>
      <c r="N437" s="23"/>
      <c r="O437" s="23"/>
      <c r="P437" s="23"/>
      <c r="Q437" s="23"/>
      <c r="R437" s="23"/>
      <c r="S437" s="23"/>
      <c r="T437" s="23"/>
      <c r="U437" s="23"/>
      <c r="V437" s="23"/>
      <c r="W437" s="23"/>
      <c r="X437" s="23"/>
      <c r="Y437" s="23"/>
      <c r="Z437" s="23"/>
    </row>
    <row r="438" spans="1:26" ht="40.5" customHeight="1" x14ac:dyDescent="0.3">
      <c r="A438" s="97" t="str">
        <f>+'Matriz Nº4 Administración'!A438</f>
        <v>48. 6</v>
      </c>
      <c r="B438" s="98" t="str">
        <f>+'Matriz Nº4 Administración'!B438</f>
        <v>No administrar</v>
      </c>
      <c r="C438" s="99" t="str">
        <f>IF(B438&lt;&gt;"No administrar",'Matriz Nº1 Identificación'!B438," ")</f>
        <v xml:space="preserve"> </v>
      </c>
      <c r="D438" s="100" t="str">
        <f>IF(C438&lt;&gt;" ",'Matriz Nº4 Administración'!C438," ")</f>
        <v xml:space="preserve"> </v>
      </c>
      <c r="E438" s="98" t="str">
        <f>IF(B438&lt;&gt;"No administrar",'Matriz Nº4 Administración'!F438," ")</f>
        <v xml:space="preserve"> </v>
      </c>
      <c r="F438" s="98" t="str">
        <f>IF(B438&lt;&gt;"No administrar",'Matriz Nº4 Administración'!G438," ")</f>
        <v xml:space="preserve"> </v>
      </c>
      <c r="G438" s="120"/>
      <c r="H438" s="120"/>
      <c r="I438" s="120"/>
      <c r="J438" s="120"/>
      <c r="K438" s="121"/>
      <c r="L438" s="121"/>
      <c r="M438" s="120"/>
      <c r="N438" s="23"/>
      <c r="O438" s="23"/>
      <c r="P438" s="23"/>
      <c r="Q438" s="23"/>
      <c r="R438" s="23"/>
      <c r="S438" s="23"/>
      <c r="T438" s="23"/>
      <c r="U438" s="23"/>
      <c r="V438" s="23"/>
      <c r="W438" s="23"/>
      <c r="X438" s="23"/>
      <c r="Y438" s="23"/>
      <c r="Z438" s="23"/>
    </row>
    <row r="439" spans="1:26" ht="43.5" customHeight="1" thickBot="1" x14ac:dyDescent="0.35">
      <c r="A439" s="97" t="str">
        <f>+'Matriz Nº4 Administración'!A439</f>
        <v>48. 7</v>
      </c>
      <c r="B439" s="98" t="str">
        <f>+'Matriz Nº4 Administración'!B439</f>
        <v>No administrar</v>
      </c>
      <c r="C439" s="99" t="str">
        <f>IF(B439&lt;&gt;"No administrar",'Matriz Nº1 Identificación'!B439," ")</f>
        <v xml:space="preserve"> </v>
      </c>
      <c r="D439" s="100" t="str">
        <f>IF(C439&lt;&gt;" ",'Matriz Nº4 Administración'!C439," ")</f>
        <v xml:space="preserve"> </v>
      </c>
      <c r="E439" s="98" t="str">
        <f>IF(B439&lt;&gt;"No administrar",'Matriz Nº4 Administración'!F439," ")</f>
        <v xml:space="preserve"> </v>
      </c>
      <c r="F439" s="98" t="str">
        <f>IF(B439&lt;&gt;"No administrar",'Matriz Nº4 Administración'!G439," ")</f>
        <v xml:space="preserve"> </v>
      </c>
      <c r="G439" s="120"/>
      <c r="H439" s="120"/>
      <c r="I439" s="120"/>
      <c r="J439" s="120"/>
      <c r="K439" s="121"/>
      <c r="L439" s="121"/>
      <c r="M439" s="120"/>
      <c r="N439" s="23"/>
      <c r="O439" s="23"/>
      <c r="P439" s="23"/>
      <c r="Q439" s="23"/>
      <c r="R439" s="23"/>
      <c r="S439" s="23"/>
      <c r="T439" s="23"/>
      <c r="U439" s="23"/>
      <c r="V439" s="23"/>
      <c r="W439" s="23"/>
      <c r="X439" s="23"/>
      <c r="Y439" s="23"/>
      <c r="Z439" s="23"/>
    </row>
    <row r="440" spans="1:26" ht="16.5" customHeight="1" thickBot="1" x14ac:dyDescent="0.35">
      <c r="A440" s="431" t="str">
        <f>'Matriz Nº4 Administración'!A440</f>
        <v xml:space="preserve">Objetivo Estratégico: </v>
      </c>
      <c r="B440" s="432"/>
      <c r="C440" s="433">
        <f>'Matriz Nº4 Administración'!B440</f>
        <v>0</v>
      </c>
      <c r="D440" s="434"/>
      <c r="E440" s="434"/>
      <c r="F440" s="434"/>
      <c r="G440" s="434"/>
      <c r="H440" s="434"/>
      <c r="I440" s="434"/>
      <c r="J440" s="434"/>
      <c r="K440" s="434"/>
      <c r="L440" s="434"/>
      <c r="M440" s="434"/>
      <c r="N440" s="7"/>
      <c r="O440" s="7"/>
      <c r="P440" s="7"/>
      <c r="Q440" s="7"/>
      <c r="R440" s="7"/>
      <c r="S440" s="7"/>
      <c r="T440" s="7"/>
      <c r="U440" s="7"/>
      <c r="V440" s="7"/>
      <c r="W440" s="7"/>
      <c r="X440" s="7"/>
      <c r="Y440" s="7"/>
      <c r="Z440" s="7"/>
    </row>
    <row r="441" spans="1:26" ht="27" customHeight="1" thickBot="1" x14ac:dyDescent="0.35">
      <c r="A441" s="427" t="str">
        <f>'Matriz Nº4 Administración'!A441</f>
        <v>Objetivo táctico</v>
      </c>
      <c r="B441" s="394"/>
      <c r="C441" s="428" t="str">
        <f>'Matriz Nº4 Administración'!B441</f>
        <v xml:space="preserve">49. </v>
      </c>
      <c r="D441" s="429"/>
      <c r="E441" s="429"/>
      <c r="F441" s="429"/>
      <c r="G441" s="429"/>
      <c r="H441" s="429"/>
      <c r="I441" s="429"/>
      <c r="J441" s="429"/>
      <c r="K441" s="429"/>
      <c r="L441" s="429"/>
      <c r="M441" s="430"/>
      <c r="N441" s="7"/>
      <c r="O441" s="7"/>
      <c r="P441" s="7"/>
      <c r="Q441" s="7"/>
      <c r="R441" s="7"/>
      <c r="S441" s="7"/>
      <c r="T441" s="7"/>
      <c r="U441" s="7"/>
      <c r="V441" s="7"/>
      <c r="W441" s="7"/>
      <c r="X441" s="7"/>
      <c r="Y441" s="7"/>
      <c r="Z441" s="7"/>
    </row>
    <row r="442" spans="1:26" ht="47.25" customHeight="1" x14ac:dyDescent="0.3">
      <c r="A442" s="97" t="str">
        <f>+'Matriz Nº4 Administración'!A442</f>
        <v>49. 1</v>
      </c>
      <c r="B442" s="98" t="str">
        <f>+'Matriz Nº4 Administración'!B442</f>
        <v>No administrar</v>
      </c>
      <c r="C442" s="99" t="str">
        <f>IF(B442&lt;&gt;"No administrar",'Matriz Nº1 Identificación'!B442," ")</f>
        <v xml:space="preserve"> </v>
      </c>
      <c r="D442" s="100" t="str">
        <f>IF(C442&lt;&gt;" ",'Matriz Nº4 Administración'!C442," ")</f>
        <v xml:space="preserve"> </v>
      </c>
      <c r="E442" s="98" t="str">
        <f>IF(B442&lt;&gt;"No administrar",'Matriz Nº4 Administración'!F442," ")</f>
        <v xml:space="preserve"> </v>
      </c>
      <c r="F442" s="98" t="str">
        <f>IF(B442&lt;&gt;"No administrar",'Matriz Nº4 Administración'!G442," ")</f>
        <v xml:space="preserve"> </v>
      </c>
      <c r="G442" s="120"/>
      <c r="H442" s="120"/>
      <c r="I442" s="120"/>
      <c r="J442" s="120"/>
      <c r="K442" s="121"/>
      <c r="L442" s="121"/>
      <c r="M442" s="120"/>
      <c r="N442" s="23"/>
      <c r="O442" s="23"/>
      <c r="P442" s="23"/>
      <c r="Q442" s="23"/>
      <c r="R442" s="23"/>
      <c r="S442" s="23"/>
      <c r="T442" s="23"/>
      <c r="U442" s="23"/>
      <c r="V442" s="23"/>
      <c r="W442" s="23"/>
      <c r="X442" s="23"/>
      <c r="Y442" s="23"/>
      <c r="Z442" s="23"/>
    </row>
    <row r="443" spans="1:26" ht="43.5" customHeight="1" x14ac:dyDescent="0.3">
      <c r="A443" s="97" t="str">
        <f>+'Matriz Nº4 Administración'!A443</f>
        <v>49. 2</v>
      </c>
      <c r="B443" s="98" t="str">
        <f>+'Matriz Nº4 Administración'!B443</f>
        <v>No administrar</v>
      </c>
      <c r="C443" s="99" t="str">
        <f>IF(B443&lt;&gt;"No administrar",'Matriz Nº1 Identificación'!B443," ")</f>
        <v xml:space="preserve"> </v>
      </c>
      <c r="D443" s="100" t="str">
        <f>IF(C443&lt;&gt;" ",'Matriz Nº4 Administración'!C443," ")</f>
        <v xml:space="preserve"> </v>
      </c>
      <c r="E443" s="98" t="str">
        <f>IF(B443&lt;&gt;"No administrar",'Matriz Nº4 Administración'!F443," ")</f>
        <v xml:space="preserve"> </v>
      </c>
      <c r="F443" s="98" t="str">
        <f>IF(B443&lt;&gt;"No administrar",'Matriz Nº4 Administración'!G443," ")</f>
        <v xml:space="preserve"> </v>
      </c>
      <c r="G443" s="120"/>
      <c r="H443" s="120"/>
      <c r="I443" s="120"/>
      <c r="J443" s="120"/>
      <c r="K443" s="121"/>
      <c r="L443" s="121"/>
      <c r="M443" s="120"/>
      <c r="N443" s="23"/>
      <c r="O443" s="23"/>
      <c r="P443" s="23"/>
      <c r="Q443" s="23"/>
      <c r="R443" s="23"/>
      <c r="S443" s="23"/>
      <c r="T443" s="23"/>
      <c r="U443" s="23"/>
      <c r="V443" s="23"/>
      <c r="W443" s="23"/>
      <c r="X443" s="23"/>
      <c r="Y443" s="23"/>
      <c r="Z443" s="23"/>
    </row>
    <row r="444" spans="1:26" ht="40.5" customHeight="1" x14ac:dyDescent="0.3">
      <c r="A444" s="97" t="str">
        <f>+'Matriz Nº4 Administración'!A444</f>
        <v>49. 3</v>
      </c>
      <c r="B444" s="98" t="str">
        <f>+'Matriz Nº4 Administración'!B444</f>
        <v>No administrar</v>
      </c>
      <c r="C444" s="99" t="str">
        <f>IF(B444&lt;&gt;"No administrar",'Matriz Nº1 Identificación'!B444," ")</f>
        <v xml:space="preserve"> </v>
      </c>
      <c r="D444" s="100" t="str">
        <f>IF(C444&lt;&gt;" ",'Matriz Nº4 Administración'!C444," ")</f>
        <v xml:space="preserve"> </v>
      </c>
      <c r="E444" s="98" t="str">
        <f>IF(B444&lt;&gt;"No administrar",'Matriz Nº4 Administración'!F444," ")</f>
        <v xml:space="preserve"> </v>
      </c>
      <c r="F444" s="98" t="str">
        <f>IF(B444&lt;&gt;"No administrar",'Matriz Nº4 Administración'!G444," ")</f>
        <v xml:space="preserve"> </v>
      </c>
      <c r="G444" s="120"/>
      <c r="H444" s="120"/>
      <c r="I444" s="120"/>
      <c r="J444" s="120"/>
      <c r="K444" s="121"/>
      <c r="L444" s="121"/>
      <c r="M444" s="120"/>
      <c r="N444" s="23"/>
      <c r="O444" s="23"/>
      <c r="P444" s="23"/>
      <c r="Q444" s="23"/>
      <c r="R444" s="23"/>
      <c r="S444" s="23"/>
      <c r="T444" s="23"/>
      <c r="U444" s="23"/>
      <c r="V444" s="23"/>
      <c r="W444" s="23"/>
      <c r="X444" s="23"/>
      <c r="Y444" s="23"/>
      <c r="Z444" s="23"/>
    </row>
    <row r="445" spans="1:26" ht="48" customHeight="1" x14ac:dyDescent="0.3">
      <c r="A445" s="97" t="str">
        <f>+'Matriz Nº4 Administración'!A445</f>
        <v>49. 4</v>
      </c>
      <c r="B445" s="98" t="str">
        <f>+'Matriz Nº4 Administración'!B445</f>
        <v>No administrar</v>
      </c>
      <c r="C445" s="99" t="str">
        <f>IF(B445&lt;&gt;"No administrar",'Matriz Nº1 Identificación'!B445," ")</f>
        <v xml:space="preserve"> </v>
      </c>
      <c r="D445" s="100" t="str">
        <f>IF(C445&lt;&gt;" ",'Matriz Nº4 Administración'!C445," ")</f>
        <v xml:space="preserve"> </v>
      </c>
      <c r="E445" s="98" t="str">
        <f>IF(B445&lt;&gt;"No administrar",'Matriz Nº4 Administración'!F445," ")</f>
        <v xml:space="preserve"> </v>
      </c>
      <c r="F445" s="98" t="str">
        <f>IF(B445&lt;&gt;"No administrar",'Matriz Nº4 Administración'!G445," ")</f>
        <v xml:space="preserve"> </v>
      </c>
      <c r="G445" s="120"/>
      <c r="H445" s="120"/>
      <c r="I445" s="120"/>
      <c r="J445" s="120"/>
      <c r="K445" s="121"/>
      <c r="L445" s="121"/>
      <c r="M445" s="120"/>
      <c r="N445" s="23"/>
      <c r="O445" s="23"/>
      <c r="P445" s="23"/>
      <c r="Q445" s="23"/>
      <c r="R445" s="23"/>
      <c r="S445" s="23"/>
      <c r="T445" s="23"/>
      <c r="U445" s="23"/>
      <c r="V445" s="23"/>
      <c r="W445" s="23"/>
      <c r="X445" s="23"/>
      <c r="Y445" s="23"/>
      <c r="Z445" s="23"/>
    </row>
    <row r="446" spans="1:26" ht="42.75" customHeight="1" x14ac:dyDescent="0.3">
      <c r="A446" s="97" t="str">
        <f>+'Matriz Nº4 Administración'!A446</f>
        <v>49. 5</v>
      </c>
      <c r="B446" s="98" t="str">
        <f>+'Matriz Nº4 Administración'!B446</f>
        <v>No administrar</v>
      </c>
      <c r="C446" s="99" t="str">
        <f>IF(B446&lt;&gt;"No administrar",'Matriz Nº1 Identificación'!B446," ")</f>
        <v xml:space="preserve"> </v>
      </c>
      <c r="D446" s="100" t="str">
        <f>IF(C446&lt;&gt;" ",'Matriz Nº4 Administración'!C446," ")</f>
        <v xml:space="preserve"> </v>
      </c>
      <c r="E446" s="98" t="str">
        <f>IF(B446&lt;&gt;"No administrar",'Matriz Nº4 Administración'!F446," ")</f>
        <v xml:space="preserve"> </v>
      </c>
      <c r="F446" s="98" t="str">
        <f>IF(B446&lt;&gt;"No administrar",'Matriz Nº4 Administración'!G446," ")</f>
        <v xml:space="preserve"> </v>
      </c>
      <c r="G446" s="120"/>
      <c r="H446" s="120"/>
      <c r="I446" s="120"/>
      <c r="J446" s="120"/>
      <c r="K446" s="121"/>
      <c r="L446" s="121"/>
      <c r="M446" s="120"/>
      <c r="N446" s="23"/>
      <c r="O446" s="23"/>
      <c r="P446" s="23"/>
      <c r="Q446" s="23"/>
      <c r="R446" s="23"/>
      <c r="S446" s="23"/>
      <c r="T446" s="23"/>
      <c r="U446" s="23"/>
      <c r="V446" s="23"/>
      <c r="W446" s="23"/>
      <c r="X446" s="23"/>
      <c r="Y446" s="23"/>
      <c r="Z446" s="23"/>
    </row>
    <row r="447" spans="1:26" ht="40.5" customHeight="1" x14ac:dyDescent="0.3">
      <c r="A447" s="97" t="str">
        <f>+'Matriz Nº4 Administración'!A447</f>
        <v>49. 6</v>
      </c>
      <c r="B447" s="98" t="str">
        <f>+'Matriz Nº4 Administración'!B447</f>
        <v>No administrar</v>
      </c>
      <c r="C447" s="99" t="str">
        <f>IF(B447&lt;&gt;"No administrar",'Matriz Nº1 Identificación'!B447," ")</f>
        <v xml:space="preserve"> </v>
      </c>
      <c r="D447" s="100" t="str">
        <f>IF(C447&lt;&gt;" ",'Matriz Nº4 Administración'!C447," ")</f>
        <v xml:space="preserve"> </v>
      </c>
      <c r="E447" s="98" t="str">
        <f>IF(B447&lt;&gt;"No administrar",'Matriz Nº4 Administración'!F447," ")</f>
        <v xml:space="preserve"> </v>
      </c>
      <c r="F447" s="98" t="str">
        <f>IF(B447&lt;&gt;"No administrar",'Matriz Nº4 Administración'!G447," ")</f>
        <v xml:space="preserve"> </v>
      </c>
      <c r="G447" s="120"/>
      <c r="H447" s="120"/>
      <c r="I447" s="120"/>
      <c r="J447" s="120"/>
      <c r="K447" s="121"/>
      <c r="L447" s="121"/>
      <c r="M447" s="120"/>
      <c r="N447" s="23"/>
      <c r="O447" s="23"/>
      <c r="P447" s="23"/>
      <c r="Q447" s="23"/>
      <c r="R447" s="23"/>
      <c r="S447" s="23"/>
      <c r="T447" s="23"/>
      <c r="U447" s="23"/>
      <c r="V447" s="23"/>
      <c r="W447" s="23"/>
      <c r="X447" s="23"/>
      <c r="Y447" s="23"/>
      <c r="Z447" s="23"/>
    </row>
    <row r="448" spans="1:26" ht="43.5" customHeight="1" thickBot="1" x14ac:dyDescent="0.35">
      <c r="A448" s="97" t="str">
        <f>+'Matriz Nº4 Administración'!A448</f>
        <v>49. 7</v>
      </c>
      <c r="B448" s="98" t="str">
        <f>+'Matriz Nº4 Administración'!B448</f>
        <v>No administrar</v>
      </c>
      <c r="C448" s="99" t="str">
        <f>IF(B448&lt;&gt;"No administrar",'Matriz Nº1 Identificación'!B448," ")</f>
        <v xml:space="preserve"> </v>
      </c>
      <c r="D448" s="100" t="str">
        <f>IF(C448&lt;&gt;" ",'Matriz Nº4 Administración'!C448," ")</f>
        <v xml:space="preserve"> </v>
      </c>
      <c r="E448" s="98" t="str">
        <f>IF(B448&lt;&gt;"No administrar",'Matriz Nº4 Administración'!F448," ")</f>
        <v xml:space="preserve"> </v>
      </c>
      <c r="F448" s="98" t="str">
        <f>IF(B448&lt;&gt;"No administrar",'Matriz Nº4 Administración'!G448," ")</f>
        <v xml:space="preserve"> </v>
      </c>
      <c r="G448" s="120"/>
      <c r="H448" s="120"/>
      <c r="I448" s="120"/>
      <c r="J448" s="120"/>
      <c r="K448" s="121"/>
      <c r="L448" s="121"/>
      <c r="M448" s="120"/>
      <c r="N448" s="23"/>
      <c r="O448" s="23"/>
      <c r="P448" s="23"/>
      <c r="Q448" s="23"/>
      <c r="R448" s="23"/>
      <c r="S448" s="23"/>
      <c r="T448" s="23"/>
      <c r="U448" s="23"/>
      <c r="V448" s="23"/>
      <c r="W448" s="23"/>
      <c r="X448" s="23"/>
      <c r="Y448" s="23"/>
      <c r="Z448" s="23"/>
    </row>
    <row r="449" spans="1:26" ht="16.5" customHeight="1" thickBot="1" x14ac:dyDescent="0.35">
      <c r="A449" s="431" t="str">
        <f>'Matriz Nº4 Administración'!A449</f>
        <v xml:space="preserve">Objetivo Estratégico: </v>
      </c>
      <c r="B449" s="432"/>
      <c r="C449" s="433">
        <f>'Matriz Nº4 Administración'!B449</f>
        <v>0</v>
      </c>
      <c r="D449" s="434"/>
      <c r="E449" s="434"/>
      <c r="F449" s="434"/>
      <c r="G449" s="434"/>
      <c r="H449" s="434"/>
      <c r="I449" s="434"/>
      <c r="J449" s="434"/>
      <c r="K449" s="434"/>
      <c r="L449" s="434"/>
      <c r="M449" s="434"/>
      <c r="N449" s="7"/>
      <c r="O449" s="7"/>
      <c r="P449" s="7"/>
      <c r="Q449" s="7"/>
      <c r="R449" s="7"/>
      <c r="S449" s="7"/>
      <c r="T449" s="7"/>
      <c r="U449" s="7"/>
      <c r="V449" s="7"/>
      <c r="W449" s="7"/>
      <c r="X449" s="7"/>
      <c r="Y449" s="7"/>
      <c r="Z449" s="7"/>
    </row>
    <row r="450" spans="1:26" ht="27" customHeight="1" thickBot="1" x14ac:dyDescent="0.35">
      <c r="A450" s="427" t="str">
        <f>'Matriz Nº4 Administración'!A450</f>
        <v>Objetivo táctico</v>
      </c>
      <c r="B450" s="394"/>
      <c r="C450" s="428" t="str">
        <f>'Matriz Nº4 Administración'!B450</f>
        <v xml:space="preserve">50. </v>
      </c>
      <c r="D450" s="429"/>
      <c r="E450" s="429"/>
      <c r="F450" s="429"/>
      <c r="G450" s="429"/>
      <c r="H450" s="429"/>
      <c r="I450" s="429"/>
      <c r="J450" s="429"/>
      <c r="K450" s="429"/>
      <c r="L450" s="429"/>
      <c r="M450" s="430"/>
      <c r="N450" s="7"/>
      <c r="O450" s="7"/>
      <c r="P450" s="7"/>
      <c r="Q450" s="7"/>
      <c r="R450" s="7"/>
      <c r="S450" s="7"/>
      <c r="T450" s="7"/>
      <c r="U450" s="7"/>
      <c r="V450" s="7"/>
      <c r="W450" s="7"/>
      <c r="X450" s="7"/>
      <c r="Y450" s="7"/>
      <c r="Z450" s="7"/>
    </row>
    <row r="451" spans="1:26" ht="47.25" customHeight="1" x14ac:dyDescent="0.3">
      <c r="A451" s="97" t="str">
        <f>+'Matriz Nº4 Administración'!A451</f>
        <v>50. 1</v>
      </c>
      <c r="B451" s="98" t="str">
        <f>+'Matriz Nº4 Administración'!B451</f>
        <v>No administrar</v>
      </c>
      <c r="C451" s="99" t="str">
        <f>IF(B451&lt;&gt;"No administrar",'Matriz Nº1 Identificación'!B451," ")</f>
        <v xml:space="preserve"> </v>
      </c>
      <c r="D451" s="100" t="str">
        <f>IF(C451&lt;&gt;" ",'Matriz Nº4 Administración'!C451," ")</f>
        <v xml:space="preserve"> </v>
      </c>
      <c r="E451" s="98" t="str">
        <f>IF(B451&lt;&gt;"No administrar",'Matriz Nº4 Administración'!F451," ")</f>
        <v xml:space="preserve"> </v>
      </c>
      <c r="F451" s="98" t="str">
        <f>IF(B451&lt;&gt;"No administrar",'Matriz Nº4 Administración'!G451," ")</f>
        <v xml:space="preserve"> </v>
      </c>
      <c r="G451" s="120"/>
      <c r="H451" s="120"/>
      <c r="I451" s="120"/>
      <c r="J451" s="120"/>
      <c r="K451" s="121"/>
      <c r="L451" s="121"/>
      <c r="M451" s="120"/>
      <c r="N451" s="23"/>
      <c r="O451" s="23"/>
      <c r="P451" s="23"/>
      <c r="Q451" s="23"/>
      <c r="R451" s="23"/>
      <c r="S451" s="23"/>
      <c r="T451" s="23"/>
      <c r="U451" s="23"/>
      <c r="V451" s="23"/>
      <c r="W451" s="23"/>
      <c r="X451" s="23"/>
      <c r="Y451" s="23"/>
      <c r="Z451" s="23"/>
    </row>
    <row r="452" spans="1:26" ht="43.5" customHeight="1" x14ac:dyDescent="0.3">
      <c r="A452" s="97" t="str">
        <f>+'Matriz Nº4 Administración'!A452</f>
        <v>50. 2</v>
      </c>
      <c r="B452" s="98" t="str">
        <f>+'Matriz Nº4 Administración'!B452</f>
        <v>No administrar</v>
      </c>
      <c r="C452" s="99" t="str">
        <f>IF(B452&lt;&gt;"No administrar",'Matriz Nº1 Identificación'!B452," ")</f>
        <v xml:space="preserve"> </v>
      </c>
      <c r="D452" s="100" t="str">
        <f>IF(C452&lt;&gt;" ",'Matriz Nº4 Administración'!C452," ")</f>
        <v xml:space="preserve"> </v>
      </c>
      <c r="E452" s="98" t="str">
        <f>IF(B452&lt;&gt;"No administrar",'Matriz Nº4 Administración'!F452," ")</f>
        <v xml:space="preserve"> </v>
      </c>
      <c r="F452" s="98" t="str">
        <f>IF(B452&lt;&gt;"No administrar",'Matriz Nº4 Administración'!G452," ")</f>
        <v xml:space="preserve"> </v>
      </c>
      <c r="G452" s="120"/>
      <c r="H452" s="120"/>
      <c r="I452" s="120"/>
      <c r="J452" s="120"/>
      <c r="K452" s="121"/>
      <c r="L452" s="121"/>
      <c r="M452" s="120"/>
      <c r="N452" s="23"/>
      <c r="O452" s="23"/>
      <c r="P452" s="23"/>
      <c r="Q452" s="23"/>
      <c r="R452" s="23"/>
      <c r="S452" s="23"/>
      <c r="T452" s="23"/>
      <c r="U452" s="23"/>
      <c r="V452" s="23"/>
      <c r="W452" s="23"/>
      <c r="X452" s="23"/>
      <c r="Y452" s="23"/>
      <c r="Z452" s="23"/>
    </row>
    <row r="453" spans="1:26" ht="40.5" customHeight="1" x14ac:dyDescent="0.3">
      <c r="A453" s="97" t="str">
        <f>+'Matriz Nº4 Administración'!A453</f>
        <v>50. 3</v>
      </c>
      <c r="B453" s="98" t="str">
        <f>+'Matriz Nº4 Administración'!B453</f>
        <v>No administrar</v>
      </c>
      <c r="C453" s="99" t="str">
        <f>IF(B453&lt;&gt;"No administrar",'Matriz Nº1 Identificación'!B453," ")</f>
        <v xml:space="preserve"> </v>
      </c>
      <c r="D453" s="100" t="str">
        <f>IF(C453&lt;&gt;" ",'Matriz Nº4 Administración'!C453," ")</f>
        <v xml:space="preserve"> </v>
      </c>
      <c r="E453" s="98" t="str">
        <f>IF(B453&lt;&gt;"No administrar",'Matriz Nº4 Administración'!F453," ")</f>
        <v xml:space="preserve"> </v>
      </c>
      <c r="F453" s="98" t="str">
        <f>IF(B453&lt;&gt;"No administrar",'Matriz Nº4 Administración'!G453," ")</f>
        <v xml:space="preserve"> </v>
      </c>
      <c r="G453" s="120"/>
      <c r="H453" s="120"/>
      <c r="I453" s="120"/>
      <c r="J453" s="120"/>
      <c r="K453" s="121"/>
      <c r="L453" s="121"/>
      <c r="M453" s="120"/>
      <c r="N453" s="23"/>
      <c r="O453" s="23"/>
      <c r="P453" s="23"/>
      <c r="Q453" s="23"/>
      <c r="R453" s="23"/>
      <c r="S453" s="23"/>
      <c r="T453" s="23"/>
      <c r="U453" s="23"/>
      <c r="V453" s="23"/>
      <c r="W453" s="23"/>
      <c r="X453" s="23"/>
      <c r="Y453" s="23"/>
      <c r="Z453" s="23"/>
    </row>
    <row r="454" spans="1:26" ht="48" customHeight="1" x14ac:dyDescent="0.3">
      <c r="A454" s="97" t="str">
        <f>+'Matriz Nº4 Administración'!A454</f>
        <v>50. 4</v>
      </c>
      <c r="B454" s="98" t="str">
        <f>+'Matriz Nº4 Administración'!B454</f>
        <v>No administrar</v>
      </c>
      <c r="C454" s="99" t="str">
        <f>IF(B454&lt;&gt;"No administrar",'Matriz Nº1 Identificación'!B454," ")</f>
        <v xml:space="preserve"> </v>
      </c>
      <c r="D454" s="100" t="str">
        <f>IF(C454&lt;&gt;" ",'Matriz Nº4 Administración'!C454," ")</f>
        <v xml:space="preserve"> </v>
      </c>
      <c r="E454" s="98" t="str">
        <f>IF(B454&lt;&gt;"No administrar",'Matriz Nº4 Administración'!F454," ")</f>
        <v xml:space="preserve"> </v>
      </c>
      <c r="F454" s="98" t="str">
        <f>IF(B454&lt;&gt;"No administrar",'Matriz Nº4 Administración'!G454," ")</f>
        <v xml:space="preserve"> </v>
      </c>
      <c r="G454" s="120"/>
      <c r="H454" s="120"/>
      <c r="I454" s="120"/>
      <c r="J454" s="120"/>
      <c r="K454" s="121"/>
      <c r="L454" s="121"/>
      <c r="M454" s="120"/>
      <c r="N454" s="23"/>
      <c r="O454" s="23"/>
      <c r="P454" s="23"/>
      <c r="Q454" s="23"/>
      <c r="R454" s="23"/>
      <c r="S454" s="23"/>
      <c r="T454" s="23"/>
      <c r="U454" s="23"/>
      <c r="V454" s="23"/>
      <c r="W454" s="23"/>
      <c r="X454" s="23"/>
      <c r="Y454" s="23"/>
      <c r="Z454" s="23"/>
    </row>
    <row r="455" spans="1:26" ht="42.75" customHeight="1" x14ac:dyDescent="0.3">
      <c r="A455" s="97" t="str">
        <f>+'Matriz Nº4 Administración'!A455</f>
        <v>50. 5</v>
      </c>
      <c r="B455" s="98" t="str">
        <f>+'Matriz Nº4 Administración'!B455</f>
        <v>No administrar</v>
      </c>
      <c r="C455" s="99" t="str">
        <f>IF(B455&lt;&gt;"No administrar",'Matriz Nº1 Identificación'!B455," ")</f>
        <v xml:space="preserve"> </v>
      </c>
      <c r="D455" s="100" t="str">
        <f>IF(C455&lt;&gt;" ",'Matriz Nº4 Administración'!C455," ")</f>
        <v xml:space="preserve"> </v>
      </c>
      <c r="E455" s="98" t="str">
        <f>IF(B455&lt;&gt;"No administrar",'Matriz Nº4 Administración'!F455," ")</f>
        <v xml:space="preserve"> </v>
      </c>
      <c r="F455" s="98" t="str">
        <f>IF(B455&lt;&gt;"No administrar",'Matriz Nº4 Administración'!G455," ")</f>
        <v xml:space="preserve"> </v>
      </c>
      <c r="G455" s="120"/>
      <c r="H455" s="120"/>
      <c r="I455" s="120"/>
      <c r="J455" s="120"/>
      <c r="K455" s="121"/>
      <c r="L455" s="121"/>
      <c r="M455" s="120"/>
      <c r="N455" s="23"/>
      <c r="O455" s="23"/>
      <c r="P455" s="23"/>
      <c r="Q455" s="23"/>
      <c r="R455" s="23"/>
      <c r="S455" s="23"/>
      <c r="T455" s="23"/>
      <c r="U455" s="23"/>
      <c r="V455" s="23"/>
      <c r="W455" s="23"/>
      <c r="X455" s="23"/>
      <c r="Y455" s="23"/>
      <c r="Z455" s="23"/>
    </row>
    <row r="456" spans="1:26" ht="40.5" customHeight="1" x14ac:dyDescent="0.3">
      <c r="A456" s="97" t="str">
        <f>+'Matriz Nº4 Administración'!A456</f>
        <v>50. 6</v>
      </c>
      <c r="B456" s="98" t="str">
        <f>+'Matriz Nº4 Administración'!B456</f>
        <v>No administrar</v>
      </c>
      <c r="C456" s="99" t="str">
        <f>IF(B456&lt;&gt;"No administrar",'Matriz Nº1 Identificación'!B456," ")</f>
        <v xml:space="preserve"> </v>
      </c>
      <c r="D456" s="100" t="str">
        <f>IF(C456&lt;&gt;" ",'Matriz Nº4 Administración'!C456," ")</f>
        <v xml:space="preserve"> </v>
      </c>
      <c r="E456" s="98" t="str">
        <f>IF(B456&lt;&gt;"No administrar",'Matriz Nº4 Administración'!F456," ")</f>
        <v xml:space="preserve"> </v>
      </c>
      <c r="F456" s="98" t="str">
        <f>IF(B456&lt;&gt;"No administrar",'Matriz Nº4 Administración'!G456," ")</f>
        <v xml:space="preserve"> </v>
      </c>
      <c r="G456" s="120"/>
      <c r="H456" s="120"/>
      <c r="I456" s="120"/>
      <c r="J456" s="120"/>
      <c r="K456" s="121"/>
      <c r="L456" s="121"/>
      <c r="M456" s="120"/>
      <c r="N456" s="23"/>
      <c r="O456" s="23"/>
      <c r="P456" s="23"/>
      <c r="Q456" s="23"/>
      <c r="R456" s="23"/>
      <c r="S456" s="23"/>
      <c r="T456" s="23"/>
      <c r="U456" s="23"/>
      <c r="V456" s="23"/>
      <c r="W456" s="23"/>
      <c r="X456" s="23"/>
      <c r="Y456" s="23"/>
      <c r="Z456" s="23"/>
    </row>
    <row r="457" spans="1:26" ht="43.5" customHeight="1" thickBot="1" x14ac:dyDescent="0.35">
      <c r="A457" s="97" t="str">
        <f>+'Matriz Nº4 Administración'!A457</f>
        <v>50. 7</v>
      </c>
      <c r="B457" s="98" t="str">
        <f>+'Matriz Nº4 Administración'!B457</f>
        <v>No administrar</v>
      </c>
      <c r="C457" s="99" t="str">
        <f>IF(B457&lt;&gt;"No administrar",'Matriz Nº1 Identificación'!B457," ")</f>
        <v xml:space="preserve"> </v>
      </c>
      <c r="D457" s="100" t="str">
        <f>IF(C457&lt;&gt;" ",'Matriz Nº4 Administración'!C457," ")</f>
        <v xml:space="preserve"> </v>
      </c>
      <c r="E457" s="98" t="str">
        <f>IF(B457&lt;&gt;"No administrar",'Matriz Nº4 Administración'!F457," ")</f>
        <v xml:space="preserve"> </v>
      </c>
      <c r="F457" s="98" t="str">
        <f>IF(B457&lt;&gt;"No administrar",'Matriz Nº4 Administración'!G457," ")</f>
        <v xml:space="preserve"> </v>
      </c>
      <c r="G457" s="120"/>
      <c r="H457" s="120"/>
      <c r="I457" s="120"/>
      <c r="J457" s="120"/>
      <c r="K457" s="121"/>
      <c r="L457" s="121"/>
      <c r="M457" s="120"/>
      <c r="N457" s="23"/>
      <c r="O457" s="23"/>
      <c r="P457" s="23"/>
      <c r="Q457" s="23"/>
      <c r="R457" s="23"/>
      <c r="S457" s="23"/>
      <c r="T457" s="23"/>
      <c r="U457" s="23"/>
      <c r="V457" s="23"/>
      <c r="W457" s="23"/>
      <c r="X457" s="23"/>
      <c r="Y457" s="23"/>
      <c r="Z457" s="23"/>
    </row>
    <row r="458" spans="1:26" ht="16.5" customHeight="1" thickBot="1" x14ac:dyDescent="0.35">
      <c r="A458" s="431" t="str">
        <f>'Matriz Nº4 Administración'!A458</f>
        <v xml:space="preserve">Objetivo Estratégico: </v>
      </c>
      <c r="B458" s="432"/>
      <c r="C458" s="433">
        <f>'Matriz Nº4 Administración'!B458</f>
        <v>0</v>
      </c>
      <c r="D458" s="434"/>
      <c r="E458" s="434"/>
      <c r="F458" s="434"/>
      <c r="G458" s="434"/>
      <c r="H458" s="434"/>
      <c r="I458" s="434"/>
      <c r="J458" s="434"/>
      <c r="K458" s="434"/>
      <c r="L458" s="434"/>
      <c r="M458" s="434"/>
      <c r="N458" s="7"/>
      <c r="O458" s="7"/>
      <c r="P458" s="7"/>
      <c r="Q458" s="7"/>
      <c r="R458" s="7"/>
      <c r="S458" s="7"/>
      <c r="T458" s="7"/>
      <c r="U458" s="7"/>
      <c r="V458" s="7"/>
      <c r="W458" s="7"/>
      <c r="X458" s="7"/>
      <c r="Y458" s="7"/>
      <c r="Z458" s="7"/>
    </row>
    <row r="459" spans="1:26" ht="27" customHeight="1" thickBot="1" x14ac:dyDescent="0.35">
      <c r="A459" s="427" t="str">
        <f>'Matriz Nº4 Administración'!A459</f>
        <v>Objetivo táctico</v>
      </c>
      <c r="B459" s="394"/>
      <c r="C459" s="428" t="str">
        <f>'Matriz Nº4 Administración'!B459</f>
        <v xml:space="preserve">51. </v>
      </c>
      <c r="D459" s="429"/>
      <c r="E459" s="429"/>
      <c r="F459" s="429"/>
      <c r="G459" s="429"/>
      <c r="H459" s="429"/>
      <c r="I459" s="429"/>
      <c r="J459" s="429"/>
      <c r="K459" s="429"/>
      <c r="L459" s="429"/>
      <c r="M459" s="430"/>
      <c r="N459" s="7"/>
      <c r="O459" s="7"/>
      <c r="P459" s="7"/>
      <c r="Q459" s="7"/>
      <c r="R459" s="7"/>
      <c r="S459" s="7"/>
      <c r="T459" s="7"/>
      <c r="U459" s="7"/>
      <c r="V459" s="7"/>
      <c r="W459" s="7"/>
      <c r="X459" s="7"/>
      <c r="Y459" s="7"/>
      <c r="Z459" s="7"/>
    </row>
    <row r="460" spans="1:26" ht="47.25" customHeight="1" x14ac:dyDescent="0.3">
      <c r="A460" s="97" t="str">
        <f>+'Matriz Nº4 Administración'!A460</f>
        <v>51. 1</v>
      </c>
      <c r="B460" s="98" t="str">
        <f>+'Matriz Nº4 Administración'!B460</f>
        <v>No administrar</v>
      </c>
      <c r="C460" s="99" t="str">
        <f>IF(B460&lt;&gt;"No administrar",'Matriz Nº1 Identificación'!B460," ")</f>
        <v xml:space="preserve"> </v>
      </c>
      <c r="D460" s="100" t="str">
        <f>IF(C460&lt;&gt;" ",'Matriz Nº4 Administración'!C460," ")</f>
        <v xml:space="preserve"> </v>
      </c>
      <c r="E460" s="98" t="str">
        <f>IF(B460&lt;&gt;"No administrar",'Matriz Nº4 Administración'!F460," ")</f>
        <v xml:space="preserve"> </v>
      </c>
      <c r="F460" s="98" t="str">
        <f>IF(B460&lt;&gt;"No administrar",'Matriz Nº4 Administración'!G460," ")</f>
        <v xml:space="preserve"> </v>
      </c>
      <c r="G460" s="120"/>
      <c r="H460" s="120"/>
      <c r="I460" s="120"/>
      <c r="J460" s="120"/>
      <c r="K460" s="121"/>
      <c r="L460" s="121"/>
      <c r="M460" s="120"/>
      <c r="N460" s="23"/>
      <c r="O460" s="23"/>
      <c r="P460" s="23"/>
      <c r="Q460" s="23"/>
      <c r="R460" s="23"/>
      <c r="S460" s="23"/>
      <c r="T460" s="23"/>
      <c r="U460" s="23"/>
      <c r="V460" s="23"/>
      <c r="W460" s="23"/>
      <c r="X460" s="23"/>
      <c r="Y460" s="23"/>
      <c r="Z460" s="23"/>
    </row>
    <row r="461" spans="1:26" ht="43.5" customHeight="1" x14ac:dyDescent="0.3">
      <c r="A461" s="97" t="str">
        <f>+'Matriz Nº4 Administración'!A461</f>
        <v>51. 2</v>
      </c>
      <c r="B461" s="98" t="str">
        <f>+'Matriz Nº4 Administración'!B461</f>
        <v>No administrar</v>
      </c>
      <c r="C461" s="99" t="str">
        <f>IF(B461&lt;&gt;"No administrar",'Matriz Nº1 Identificación'!B461," ")</f>
        <v xml:space="preserve"> </v>
      </c>
      <c r="D461" s="100" t="str">
        <f>IF(C461&lt;&gt;" ",'Matriz Nº4 Administración'!C461," ")</f>
        <v xml:space="preserve"> </v>
      </c>
      <c r="E461" s="98" t="str">
        <f>IF(B461&lt;&gt;"No administrar",'Matriz Nº4 Administración'!F461," ")</f>
        <v xml:space="preserve"> </v>
      </c>
      <c r="F461" s="98" t="str">
        <f>IF(B461&lt;&gt;"No administrar",'Matriz Nº4 Administración'!G461," ")</f>
        <v xml:space="preserve"> </v>
      </c>
      <c r="G461" s="120"/>
      <c r="H461" s="120"/>
      <c r="I461" s="120"/>
      <c r="J461" s="120"/>
      <c r="K461" s="121"/>
      <c r="L461" s="121"/>
      <c r="M461" s="120"/>
      <c r="N461" s="23"/>
      <c r="O461" s="23"/>
      <c r="P461" s="23"/>
      <c r="Q461" s="23"/>
      <c r="R461" s="23"/>
      <c r="S461" s="23"/>
      <c r="T461" s="23"/>
      <c r="U461" s="23"/>
      <c r="V461" s="23"/>
      <c r="W461" s="23"/>
      <c r="X461" s="23"/>
      <c r="Y461" s="23"/>
      <c r="Z461" s="23"/>
    </row>
    <row r="462" spans="1:26" ht="40.5" customHeight="1" x14ac:dyDescent="0.3">
      <c r="A462" s="97" t="str">
        <f>+'Matriz Nº4 Administración'!A462</f>
        <v>51. 3</v>
      </c>
      <c r="B462" s="98" t="str">
        <f>+'Matriz Nº4 Administración'!B462</f>
        <v>No administrar</v>
      </c>
      <c r="C462" s="99" t="str">
        <f>IF(B462&lt;&gt;"No administrar",'Matriz Nº1 Identificación'!B462," ")</f>
        <v xml:space="preserve"> </v>
      </c>
      <c r="D462" s="100" t="str">
        <f>IF(C462&lt;&gt;" ",'Matriz Nº4 Administración'!C462," ")</f>
        <v xml:space="preserve"> </v>
      </c>
      <c r="E462" s="98" t="str">
        <f>IF(B462&lt;&gt;"No administrar",'Matriz Nº4 Administración'!F462," ")</f>
        <v xml:space="preserve"> </v>
      </c>
      <c r="F462" s="98" t="str">
        <f>IF(B462&lt;&gt;"No administrar",'Matriz Nº4 Administración'!G462," ")</f>
        <v xml:space="preserve"> </v>
      </c>
      <c r="G462" s="120"/>
      <c r="H462" s="120"/>
      <c r="I462" s="120"/>
      <c r="J462" s="120"/>
      <c r="K462" s="121"/>
      <c r="L462" s="121"/>
      <c r="M462" s="120"/>
      <c r="N462" s="23"/>
      <c r="O462" s="23"/>
      <c r="P462" s="23"/>
      <c r="Q462" s="23"/>
      <c r="R462" s="23"/>
      <c r="S462" s="23"/>
      <c r="T462" s="23"/>
      <c r="U462" s="23"/>
      <c r="V462" s="23"/>
      <c r="W462" s="23"/>
      <c r="X462" s="23"/>
      <c r="Y462" s="23"/>
      <c r="Z462" s="23"/>
    </row>
    <row r="463" spans="1:26" ht="48" customHeight="1" x14ac:dyDescent="0.3">
      <c r="A463" s="97" t="str">
        <f>+'Matriz Nº4 Administración'!A463</f>
        <v>51. 4</v>
      </c>
      <c r="B463" s="98" t="str">
        <f>+'Matriz Nº4 Administración'!B463</f>
        <v>No administrar</v>
      </c>
      <c r="C463" s="99" t="str">
        <f>IF(B463&lt;&gt;"No administrar",'Matriz Nº1 Identificación'!B463," ")</f>
        <v xml:space="preserve"> </v>
      </c>
      <c r="D463" s="100" t="str">
        <f>IF(C463&lt;&gt;" ",'Matriz Nº4 Administración'!C463," ")</f>
        <v xml:space="preserve"> </v>
      </c>
      <c r="E463" s="98" t="str">
        <f>IF(B463&lt;&gt;"No administrar",'Matriz Nº4 Administración'!F463," ")</f>
        <v xml:space="preserve"> </v>
      </c>
      <c r="F463" s="98" t="str">
        <f>IF(B463&lt;&gt;"No administrar",'Matriz Nº4 Administración'!G463," ")</f>
        <v xml:space="preserve"> </v>
      </c>
      <c r="G463" s="120"/>
      <c r="H463" s="120"/>
      <c r="I463" s="120"/>
      <c r="J463" s="120"/>
      <c r="K463" s="121"/>
      <c r="L463" s="121"/>
      <c r="M463" s="120"/>
      <c r="N463" s="23"/>
      <c r="O463" s="23"/>
      <c r="P463" s="23"/>
      <c r="Q463" s="23"/>
      <c r="R463" s="23"/>
      <c r="S463" s="23"/>
      <c r="T463" s="23"/>
      <c r="U463" s="23"/>
      <c r="V463" s="23"/>
      <c r="W463" s="23"/>
      <c r="X463" s="23"/>
      <c r="Y463" s="23"/>
      <c r="Z463" s="23"/>
    </row>
    <row r="464" spans="1:26" ht="42.75" customHeight="1" x14ac:dyDescent="0.3">
      <c r="A464" s="97" t="str">
        <f>+'Matriz Nº4 Administración'!A464</f>
        <v>51. 5</v>
      </c>
      <c r="B464" s="98" t="str">
        <f>+'Matriz Nº4 Administración'!B464</f>
        <v>No administrar</v>
      </c>
      <c r="C464" s="99" t="str">
        <f>IF(B464&lt;&gt;"No administrar",'Matriz Nº1 Identificación'!B464," ")</f>
        <v xml:space="preserve"> </v>
      </c>
      <c r="D464" s="100" t="str">
        <f>IF(C464&lt;&gt;" ",'Matriz Nº4 Administración'!C464," ")</f>
        <v xml:space="preserve"> </v>
      </c>
      <c r="E464" s="98" t="str">
        <f>IF(B464&lt;&gt;"No administrar",'Matriz Nº4 Administración'!F464," ")</f>
        <v xml:space="preserve"> </v>
      </c>
      <c r="F464" s="98" t="str">
        <f>IF(B464&lt;&gt;"No administrar",'Matriz Nº4 Administración'!G464," ")</f>
        <v xml:space="preserve"> </v>
      </c>
      <c r="G464" s="120"/>
      <c r="H464" s="120"/>
      <c r="I464" s="120"/>
      <c r="J464" s="120"/>
      <c r="K464" s="121"/>
      <c r="L464" s="121"/>
      <c r="M464" s="120"/>
      <c r="N464" s="23"/>
      <c r="O464" s="23"/>
      <c r="P464" s="23"/>
      <c r="Q464" s="23"/>
      <c r="R464" s="23"/>
      <c r="S464" s="23"/>
      <c r="T464" s="23"/>
      <c r="U464" s="23"/>
      <c r="V464" s="23"/>
      <c r="W464" s="23"/>
      <c r="X464" s="23"/>
      <c r="Y464" s="23"/>
      <c r="Z464" s="23"/>
    </row>
    <row r="465" spans="1:26" ht="40.5" customHeight="1" x14ac:dyDescent="0.3">
      <c r="A465" s="97" t="str">
        <f>+'Matriz Nº4 Administración'!A465</f>
        <v>51. 6</v>
      </c>
      <c r="B465" s="98" t="str">
        <f>+'Matriz Nº4 Administración'!B465</f>
        <v>No administrar</v>
      </c>
      <c r="C465" s="99" t="str">
        <f>IF(B465&lt;&gt;"No administrar",'Matriz Nº1 Identificación'!B465," ")</f>
        <v xml:space="preserve"> </v>
      </c>
      <c r="D465" s="100" t="str">
        <f>IF(C465&lt;&gt;" ",'Matriz Nº4 Administración'!C465," ")</f>
        <v xml:space="preserve"> </v>
      </c>
      <c r="E465" s="98" t="str">
        <f>IF(B465&lt;&gt;"No administrar",'Matriz Nº4 Administración'!F465," ")</f>
        <v xml:space="preserve"> </v>
      </c>
      <c r="F465" s="98" t="str">
        <f>IF(B465&lt;&gt;"No administrar",'Matriz Nº4 Administración'!G465," ")</f>
        <v xml:space="preserve"> </v>
      </c>
      <c r="G465" s="120"/>
      <c r="H465" s="120"/>
      <c r="I465" s="120"/>
      <c r="J465" s="120"/>
      <c r="K465" s="121"/>
      <c r="L465" s="121"/>
      <c r="M465" s="120"/>
      <c r="N465" s="23"/>
      <c r="O465" s="23"/>
      <c r="P465" s="23"/>
      <c r="Q465" s="23"/>
      <c r="R465" s="23"/>
      <c r="S465" s="23"/>
      <c r="T465" s="23"/>
      <c r="U465" s="23"/>
      <c r="V465" s="23"/>
      <c r="W465" s="23"/>
      <c r="X465" s="23"/>
      <c r="Y465" s="23"/>
      <c r="Z465" s="23"/>
    </row>
    <row r="466" spans="1:26" ht="43.5" customHeight="1" thickBot="1" x14ac:dyDescent="0.35">
      <c r="A466" s="97" t="str">
        <f>+'Matriz Nº4 Administración'!A466</f>
        <v>51. 7</v>
      </c>
      <c r="B466" s="98" t="str">
        <f>+'Matriz Nº4 Administración'!B466</f>
        <v>No administrar</v>
      </c>
      <c r="C466" s="99" t="str">
        <f>IF(B466&lt;&gt;"No administrar",'Matriz Nº1 Identificación'!B466," ")</f>
        <v xml:space="preserve"> </v>
      </c>
      <c r="D466" s="100" t="str">
        <f>IF(C466&lt;&gt;" ",'Matriz Nº4 Administración'!C466," ")</f>
        <v xml:space="preserve"> </v>
      </c>
      <c r="E466" s="98" t="str">
        <f>IF(B466&lt;&gt;"No administrar",'Matriz Nº4 Administración'!F466," ")</f>
        <v xml:space="preserve"> </v>
      </c>
      <c r="F466" s="98" t="str">
        <f>IF(B466&lt;&gt;"No administrar",'Matriz Nº4 Administración'!G466," ")</f>
        <v xml:space="preserve"> </v>
      </c>
      <c r="G466" s="120"/>
      <c r="H466" s="120"/>
      <c r="I466" s="120"/>
      <c r="J466" s="120"/>
      <c r="K466" s="121"/>
      <c r="L466" s="121"/>
      <c r="M466" s="120"/>
      <c r="N466" s="23"/>
      <c r="O466" s="23"/>
      <c r="P466" s="23"/>
      <c r="Q466" s="23"/>
      <c r="R466" s="23"/>
      <c r="S466" s="23"/>
      <c r="T466" s="23"/>
      <c r="U466" s="23"/>
      <c r="V466" s="23"/>
      <c r="W466" s="23"/>
      <c r="X466" s="23"/>
      <c r="Y466" s="23"/>
      <c r="Z466" s="23"/>
    </row>
    <row r="467" spans="1:26" ht="16.5" customHeight="1" thickBot="1" x14ac:dyDescent="0.35">
      <c r="A467" s="431" t="str">
        <f>'Matriz Nº4 Administración'!A467</f>
        <v xml:space="preserve">Objetivo Estratégico: </v>
      </c>
      <c r="B467" s="432"/>
      <c r="C467" s="433">
        <f>'Matriz Nº4 Administración'!B467</f>
        <v>0</v>
      </c>
      <c r="D467" s="434"/>
      <c r="E467" s="434"/>
      <c r="F467" s="434"/>
      <c r="G467" s="434"/>
      <c r="H467" s="434"/>
      <c r="I467" s="434"/>
      <c r="J467" s="434"/>
      <c r="K467" s="434"/>
      <c r="L467" s="434"/>
      <c r="M467" s="434"/>
      <c r="N467" s="7"/>
      <c r="O467" s="7"/>
      <c r="P467" s="7"/>
      <c r="Q467" s="7"/>
      <c r="R467" s="7"/>
      <c r="S467" s="7"/>
      <c r="T467" s="7"/>
      <c r="U467" s="7"/>
      <c r="V467" s="7"/>
      <c r="W467" s="7"/>
      <c r="X467" s="7"/>
      <c r="Y467" s="7"/>
      <c r="Z467" s="7"/>
    </row>
    <row r="468" spans="1:26" ht="27" customHeight="1" thickBot="1" x14ac:dyDescent="0.35">
      <c r="A468" s="427" t="str">
        <f>'Matriz Nº4 Administración'!A468</f>
        <v>Objetivo táctico</v>
      </c>
      <c r="B468" s="394"/>
      <c r="C468" s="428" t="str">
        <f>'Matriz Nº4 Administración'!B468</f>
        <v xml:space="preserve">52. </v>
      </c>
      <c r="D468" s="429"/>
      <c r="E468" s="429"/>
      <c r="F468" s="429"/>
      <c r="G468" s="429"/>
      <c r="H468" s="429"/>
      <c r="I468" s="429"/>
      <c r="J468" s="429"/>
      <c r="K468" s="429"/>
      <c r="L468" s="429"/>
      <c r="M468" s="430"/>
      <c r="N468" s="7"/>
      <c r="O468" s="7"/>
      <c r="P468" s="7"/>
      <c r="Q468" s="7"/>
      <c r="R468" s="7"/>
      <c r="S468" s="7"/>
      <c r="T468" s="7"/>
      <c r="U468" s="7"/>
      <c r="V468" s="7"/>
      <c r="W468" s="7"/>
      <c r="X468" s="7"/>
      <c r="Y468" s="7"/>
      <c r="Z468" s="7"/>
    </row>
    <row r="469" spans="1:26" ht="47.25" customHeight="1" x14ac:dyDescent="0.3">
      <c r="A469" s="97" t="str">
        <f>+'Matriz Nº4 Administración'!A469</f>
        <v>52. 1</v>
      </c>
      <c r="B469" s="98" t="str">
        <f>+'Matriz Nº4 Administración'!B469</f>
        <v>No administrar</v>
      </c>
      <c r="C469" s="99" t="str">
        <f>IF(B469&lt;&gt;"No administrar",'Matriz Nº1 Identificación'!B469," ")</f>
        <v xml:space="preserve"> </v>
      </c>
      <c r="D469" s="100" t="str">
        <f>IF(C469&lt;&gt;" ",'Matriz Nº4 Administración'!C469," ")</f>
        <v xml:space="preserve"> </v>
      </c>
      <c r="E469" s="98" t="str">
        <f>IF(B469&lt;&gt;"No administrar",'Matriz Nº4 Administración'!F469," ")</f>
        <v xml:space="preserve"> </v>
      </c>
      <c r="F469" s="98" t="str">
        <f>IF(B469&lt;&gt;"No administrar",'Matriz Nº4 Administración'!G469," ")</f>
        <v xml:space="preserve"> </v>
      </c>
      <c r="G469" s="120"/>
      <c r="H469" s="120"/>
      <c r="I469" s="120"/>
      <c r="J469" s="120"/>
      <c r="K469" s="121"/>
      <c r="L469" s="121"/>
      <c r="M469" s="120"/>
      <c r="N469" s="23"/>
      <c r="O469" s="23"/>
      <c r="P469" s="23"/>
      <c r="Q469" s="23"/>
      <c r="R469" s="23"/>
      <c r="S469" s="23"/>
      <c r="T469" s="23"/>
      <c r="U469" s="23"/>
      <c r="V469" s="23"/>
      <c r="W469" s="23"/>
      <c r="X469" s="23"/>
      <c r="Y469" s="23"/>
      <c r="Z469" s="23"/>
    </row>
    <row r="470" spans="1:26" ht="43.5" customHeight="1" x14ac:dyDescent="0.3">
      <c r="A470" s="97" t="str">
        <f>+'Matriz Nº4 Administración'!A470</f>
        <v>52. 2</v>
      </c>
      <c r="B470" s="98" t="str">
        <f>+'Matriz Nº4 Administración'!B470</f>
        <v>No administrar</v>
      </c>
      <c r="C470" s="99" t="str">
        <f>IF(B470&lt;&gt;"No administrar",'Matriz Nº1 Identificación'!B470," ")</f>
        <v xml:space="preserve"> </v>
      </c>
      <c r="D470" s="100" t="str">
        <f>IF(C470&lt;&gt;" ",'Matriz Nº4 Administración'!C470," ")</f>
        <v xml:space="preserve"> </v>
      </c>
      <c r="E470" s="98" t="str">
        <f>IF(B470&lt;&gt;"No administrar",'Matriz Nº4 Administración'!F470," ")</f>
        <v xml:space="preserve"> </v>
      </c>
      <c r="F470" s="98" t="str">
        <f>IF(B470&lt;&gt;"No administrar",'Matriz Nº4 Administración'!G470," ")</f>
        <v xml:space="preserve"> </v>
      </c>
      <c r="G470" s="120"/>
      <c r="H470" s="120"/>
      <c r="I470" s="120"/>
      <c r="J470" s="120"/>
      <c r="K470" s="121"/>
      <c r="L470" s="121"/>
      <c r="M470" s="120"/>
      <c r="N470" s="23"/>
      <c r="O470" s="23"/>
      <c r="P470" s="23"/>
      <c r="Q470" s="23"/>
      <c r="R470" s="23"/>
      <c r="S470" s="23"/>
      <c r="T470" s="23"/>
      <c r="U470" s="23"/>
      <c r="V470" s="23"/>
      <c r="W470" s="23"/>
      <c r="X470" s="23"/>
      <c r="Y470" s="23"/>
      <c r="Z470" s="23"/>
    </row>
    <row r="471" spans="1:26" ht="40.5" customHeight="1" x14ac:dyDescent="0.3">
      <c r="A471" s="97" t="str">
        <f>+'Matriz Nº4 Administración'!A471</f>
        <v>52. 3</v>
      </c>
      <c r="B471" s="98" t="str">
        <f>+'Matriz Nº4 Administración'!B471</f>
        <v>No administrar</v>
      </c>
      <c r="C471" s="99" t="str">
        <f>IF(B471&lt;&gt;"No administrar",'Matriz Nº1 Identificación'!B471," ")</f>
        <v xml:space="preserve"> </v>
      </c>
      <c r="D471" s="100" t="str">
        <f>IF(C471&lt;&gt;" ",'Matriz Nº4 Administración'!C471," ")</f>
        <v xml:space="preserve"> </v>
      </c>
      <c r="E471" s="98" t="str">
        <f>IF(B471&lt;&gt;"No administrar",'Matriz Nº4 Administración'!F471," ")</f>
        <v xml:space="preserve"> </v>
      </c>
      <c r="F471" s="98" t="str">
        <f>IF(B471&lt;&gt;"No administrar",'Matriz Nº4 Administración'!G471," ")</f>
        <v xml:space="preserve"> </v>
      </c>
      <c r="G471" s="120"/>
      <c r="H471" s="120"/>
      <c r="I471" s="120"/>
      <c r="J471" s="120"/>
      <c r="K471" s="121"/>
      <c r="L471" s="121"/>
      <c r="M471" s="120"/>
      <c r="N471" s="23"/>
      <c r="O471" s="23"/>
      <c r="P471" s="23"/>
      <c r="Q471" s="23"/>
      <c r="R471" s="23"/>
      <c r="S471" s="23"/>
      <c r="T471" s="23"/>
      <c r="U471" s="23"/>
      <c r="V471" s="23"/>
      <c r="W471" s="23"/>
      <c r="X471" s="23"/>
      <c r="Y471" s="23"/>
      <c r="Z471" s="23"/>
    </row>
    <row r="472" spans="1:26" ht="48" customHeight="1" x14ac:dyDescent="0.3">
      <c r="A472" s="97" t="str">
        <f>+'Matriz Nº4 Administración'!A472</f>
        <v>52. 4</v>
      </c>
      <c r="B472" s="98" t="str">
        <f>+'Matriz Nº4 Administración'!B472</f>
        <v>No administrar</v>
      </c>
      <c r="C472" s="99" t="str">
        <f>IF(B472&lt;&gt;"No administrar",'Matriz Nº1 Identificación'!B472," ")</f>
        <v xml:space="preserve"> </v>
      </c>
      <c r="D472" s="100" t="str">
        <f>IF(C472&lt;&gt;" ",'Matriz Nº4 Administración'!C472," ")</f>
        <v xml:space="preserve"> </v>
      </c>
      <c r="E472" s="98" t="str">
        <f>IF(B472&lt;&gt;"No administrar",'Matriz Nº4 Administración'!F472," ")</f>
        <v xml:space="preserve"> </v>
      </c>
      <c r="F472" s="98" t="str">
        <f>IF(B472&lt;&gt;"No administrar",'Matriz Nº4 Administración'!G472," ")</f>
        <v xml:space="preserve"> </v>
      </c>
      <c r="G472" s="120"/>
      <c r="H472" s="120"/>
      <c r="I472" s="120"/>
      <c r="J472" s="120"/>
      <c r="K472" s="121"/>
      <c r="L472" s="121"/>
      <c r="M472" s="120"/>
      <c r="N472" s="23"/>
      <c r="O472" s="23"/>
      <c r="P472" s="23"/>
      <c r="Q472" s="23"/>
      <c r="R472" s="23"/>
      <c r="S472" s="23"/>
      <c r="T472" s="23"/>
      <c r="U472" s="23"/>
      <c r="V472" s="23"/>
      <c r="W472" s="23"/>
      <c r="X472" s="23"/>
      <c r="Y472" s="23"/>
      <c r="Z472" s="23"/>
    </row>
    <row r="473" spans="1:26" ht="42.75" customHeight="1" x14ac:dyDescent="0.3">
      <c r="A473" s="97" t="str">
        <f>+'Matriz Nº4 Administración'!A473</f>
        <v>52. 5</v>
      </c>
      <c r="B473" s="98" t="str">
        <f>+'Matriz Nº4 Administración'!B473</f>
        <v>No administrar</v>
      </c>
      <c r="C473" s="99" t="str">
        <f>IF(B473&lt;&gt;"No administrar",'Matriz Nº1 Identificación'!B473," ")</f>
        <v xml:space="preserve"> </v>
      </c>
      <c r="D473" s="100" t="str">
        <f>IF(C473&lt;&gt;" ",'Matriz Nº4 Administración'!C473," ")</f>
        <v xml:space="preserve"> </v>
      </c>
      <c r="E473" s="98" t="str">
        <f>IF(B473&lt;&gt;"No administrar",'Matriz Nº4 Administración'!F473," ")</f>
        <v xml:space="preserve"> </v>
      </c>
      <c r="F473" s="98" t="str">
        <f>IF(B473&lt;&gt;"No administrar",'Matriz Nº4 Administración'!G473," ")</f>
        <v xml:space="preserve"> </v>
      </c>
      <c r="G473" s="120"/>
      <c r="H473" s="120"/>
      <c r="I473" s="120"/>
      <c r="J473" s="120"/>
      <c r="K473" s="121"/>
      <c r="L473" s="121"/>
      <c r="M473" s="120"/>
      <c r="N473" s="23"/>
      <c r="O473" s="23"/>
      <c r="P473" s="23"/>
      <c r="Q473" s="23"/>
      <c r="R473" s="23"/>
      <c r="S473" s="23"/>
      <c r="T473" s="23"/>
      <c r="U473" s="23"/>
      <c r="V473" s="23"/>
      <c r="W473" s="23"/>
      <c r="X473" s="23"/>
      <c r="Y473" s="23"/>
      <c r="Z473" s="23"/>
    </row>
    <row r="474" spans="1:26" ht="40.5" customHeight="1" x14ac:dyDescent="0.3">
      <c r="A474" s="97" t="str">
        <f>+'Matriz Nº4 Administración'!A474</f>
        <v>52. 6</v>
      </c>
      <c r="B474" s="98" t="str">
        <f>+'Matriz Nº4 Administración'!B474</f>
        <v>No administrar</v>
      </c>
      <c r="C474" s="99" t="str">
        <f>IF(B474&lt;&gt;"No administrar",'Matriz Nº1 Identificación'!B474," ")</f>
        <v xml:space="preserve"> </v>
      </c>
      <c r="D474" s="100" t="str">
        <f>IF(C474&lt;&gt;" ",'Matriz Nº4 Administración'!C474," ")</f>
        <v xml:space="preserve"> </v>
      </c>
      <c r="E474" s="98" t="str">
        <f>IF(B474&lt;&gt;"No administrar",'Matriz Nº4 Administración'!F474," ")</f>
        <v xml:space="preserve"> </v>
      </c>
      <c r="F474" s="98" t="str">
        <f>IF(B474&lt;&gt;"No administrar",'Matriz Nº4 Administración'!G474," ")</f>
        <v xml:space="preserve"> </v>
      </c>
      <c r="G474" s="120"/>
      <c r="H474" s="120"/>
      <c r="I474" s="120"/>
      <c r="J474" s="120"/>
      <c r="K474" s="121"/>
      <c r="L474" s="121"/>
      <c r="M474" s="120"/>
      <c r="N474" s="23"/>
      <c r="O474" s="23"/>
      <c r="P474" s="23"/>
      <c r="Q474" s="23"/>
      <c r="R474" s="23"/>
      <c r="S474" s="23"/>
      <c r="T474" s="23"/>
      <c r="U474" s="23"/>
      <c r="V474" s="23"/>
      <c r="W474" s="23"/>
      <c r="X474" s="23"/>
      <c r="Y474" s="23"/>
      <c r="Z474" s="23"/>
    </row>
    <row r="475" spans="1:26" ht="43.5" customHeight="1" thickBot="1" x14ac:dyDescent="0.35">
      <c r="A475" s="97" t="str">
        <f>+'Matriz Nº4 Administración'!A475</f>
        <v>52. 7</v>
      </c>
      <c r="B475" s="98" t="str">
        <f>+'Matriz Nº4 Administración'!B475</f>
        <v>No administrar</v>
      </c>
      <c r="C475" s="99" t="str">
        <f>IF(B475&lt;&gt;"No administrar",'Matriz Nº1 Identificación'!B475," ")</f>
        <v xml:space="preserve"> </v>
      </c>
      <c r="D475" s="100" t="str">
        <f>IF(C475&lt;&gt;" ",'Matriz Nº4 Administración'!C475," ")</f>
        <v xml:space="preserve"> </v>
      </c>
      <c r="E475" s="98" t="str">
        <f>IF(B475&lt;&gt;"No administrar",'Matriz Nº4 Administración'!F475," ")</f>
        <v xml:space="preserve"> </v>
      </c>
      <c r="F475" s="98" t="str">
        <f>IF(B475&lt;&gt;"No administrar",'Matriz Nº4 Administración'!G475," ")</f>
        <v xml:space="preserve"> </v>
      </c>
      <c r="G475" s="120"/>
      <c r="H475" s="120"/>
      <c r="I475" s="120"/>
      <c r="J475" s="120"/>
      <c r="K475" s="121"/>
      <c r="L475" s="121"/>
      <c r="M475" s="120"/>
      <c r="N475" s="23"/>
      <c r="O475" s="23"/>
      <c r="P475" s="23"/>
      <c r="Q475" s="23"/>
      <c r="R475" s="23"/>
      <c r="S475" s="23"/>
      <c r="T475" s="23"/>
      <c r="U475" s="23"/>
      <c r="V475" s="23"/>
      <c r="W475" s="23"/>
      <c r="X475" s="23"/>
      <c r="Y475" s="23"/>
      <c r="Z475" s="23"/>
    </row>
    <row r="476" spans="1:26" ht="16.5" customHeight="1" thickBot="1" x14ac:dyDescent="0.35">
      <c r="A476" s="431" t="str">
        <f>'Matriz Nº4 Administración'!A476</f>
        <v xml:space="preserve">Objetivo Estratégico: </v>
      </c>
      <c r="B476" s="432"/>
      <c r="C476" s="433">
        <f>'Matriz Nº4 Administración'!B476</f>
        <v>0</v>
      </c>
      <c r="D476" s="434"/>
      <c r="E476" s="434"/>
      <c r="F476" s="434"/>
      <c r="G476" s="434"/>
      <c r="H476" s="434"/>
      <c r="I476" s="434"/>
      <c r="J476" s="434"/>
      <c r="K476" s="434"/>
      <c r="L476" s="434"/>
      <c r="M476" s="434"/>
      <c r="N476" s="7"/>
      <c r="O476" s="7"/>
      <c r="P476" s="7"/>
      <c r="Q476" s="7"/>
      <c r="R476" s="7"/>
      <c r="S476" s="7"/>
      <c r="T476" s="7"/>
      <c r="U476" s="7"/>
      <c r="V476" s="7"/>
      <c r="W476" s="7"/>
      <c r="X476" s="7"/>
      <c r="Y476" s="7"/>
      <c r="Z476" s="7"/>
    </row>
    <row r="477" spans="1:26" ht="27" customHeight="1" thickBot="1" x14ac:dyDescent="0.35">
      <c r="A477" s="427" t="str">
        <f>'Matriz Nº4 Administración'!A477</f>
        <v>Objetivo táctico</v>
      </c>
      <c r="B477" s="394"/>
      <c r="C477" s="428" t="str">
        <f>'Matriz Nº4 Administración'!B477</f>
        <v xml:space="preserve">53. </v>
      </c>
      <c r="D477" s="429"/>
      <c r="E477" s="429"/>
      <c r="F477" s="429"/>
      <c r="G477" s="429"/>
      <c r="H477" s="429"/>
      <c r="I477" s="429"/>
      <c r="J477" s="429"/>
      <c r="K477" s="429"/>
      <c r="L477" s="429"/>
      <c r="M477" s="430"/>
      <c r="N477" s="7"/>
      <c r="O477" s="7"/>
      <c r="P477" s="7"/>
      <c r="Q477" s="7"/>
      <c r="R477" s="7"/>
      <c r="S477" s="7"/>
      <c r="T477" s="7"/>
      <c r="U477" s="7"/>
      <c r="V477" s="7"/>
      <c r="W477" s="7"/>
      <c r="X477" s="7"/>
      <c r="Y477" s="7"/>
      <c r="Z477" s="7"/>
    </row>
    <row r="478" spans="1:26" ht="47.25" customHeight="1" x14ac:dyDescent="0.3">
      <c r="A478" s="97" t="str">
        <f>+'Matriz Nº4 Administración'!A478</f>
        <v>53. 1</v>
      </c>
      <c r="B478" s="98" t="str">
        <f>+'Matriz Nº4 Administración'!B478</f>
        <v>No administrar</v>
      </c>
      <c r="C478" s="99" t="str">
        <f>IF(B478&lt;&gt;"No administrar",'Matriz Nº1 Identificación'!B478," ")</f>
        <v xml:space="preserve"> </v>
      </c>
      <c r="D478" s="100" t="str">
        <f>IF(C478&lt;&gt;" ",'Matriz Nº4 Administración'!C478," ")</f>
        <v xml:space="preserve"> </v>
      </c>
      <c r="E478" s="98" t="str">
        <f>IF(B478&lt;&gt;"No administrar",'Matriz Nº4 Administración'!F478," ")</f>
        <v xml:space="preserve"> </v>
      </c>
      <c r="F478" s="98" t="str">
        <f>IF(B478&lt;&gt;"No administrar",'Matriz Nº4 Administración'!G478," ")</f>
        <v xml:space="preserve"> </v>
      </c>
      <c r="G478" s="120"/>
      <c r="H478" s="120"/>
      <c r="I478" s="120"/>
      <c r="J478" s="120"/>
      <c r="K478" s="121"/>
      <c r="L478" s="121"/>
      <c r="M478" s="120"/>
      <c r="N478" s="23"/>
      <c r="O478" s="23"/>
      <c r="P478" s="23"/>
      <c r="Q478" s="23"/>
      <c r="R478" s="23"/>
      <c r="S478" s="23"/>
      <c r="T478" s="23"/>
      <c r="U478" s="23"/>
      <c r="V478" s="23"/>
      <c r="W478" s="23"/>
      <c r="X478" s="23"/>
      <c r="Y478" s="23"/>
      <c r="Z478" s="23"/>
    </row>
    <row r="479" spans="1:26" ht="43.5" customHeight="1" x14ac:dyDescent="0.3">
      <c r="A479" s="97" t="str">
        <f>+'Matriz Nº4 Administración'!A479</f>
        <v>53. 2</v>
      </c>
      <c r="B479" s="98" t="str">
        <f>+'Matriz Nº4 Administración'!B479</f>
        <v>No administrar</v>
      </c>
      <c r="C479" s="99" t="str">
        <f>IF(B479&lt;&gt;"No administrar",'Matriz Nº1 Identificación'!B479," ")</f>
        <v xml:space="preserve"> </v>
      </c>
      <c r="D479" s="100" t="str">
        <f>IF(C479&lt;&gt;" ",'Matriz Nº4 Administración'!C479," ")</f>
        <v xml:space="preserve"> </v>
      </c>
      <c r="E479" s="98" t="str">
        <f>IF(B479&lt;&gt;"No administrar",'Matriz Nº4 Administración'!F479," ")</f>
        <v xml:space="preserve"> </v>
      </c>
      <c r="F479" s="98" t="str">
        <f>IF(B479&lt;&gt;"No administrar",'Matriz Nº4 Administración'!G479," ")</f>
        <v xml:space="preserve"> </v>
      </c>
      <c r="G479" s="120"/>
      <c r="H479" s="120"/>
      <c r="I479" s="120"/>
      <c r="J479" s="120"/>
      <c r="K479" s="121"/>
      <c r="L479" s="121"/>
      <c r="M479" s="120"/>
      <c r="N479" s="23"/>
      <c r="O479" s="23"/>
      <c r="P479" s="23"/>
      <c r="Q479" s="23"/>
      <c r="R479" s="23"/>
      <c r="S479" s="23"/>
      <c r="T479" s="23"/>
      <c r="U479" s="23"/>
      <c r="V479" s="23"/>
      <c r="W479" s="23"/>
      <c r="X479" s="23"/>
      <c r="Y479" s="23"/>
      <c r="Z479" s="23"/>
    </row>
    <row r="480" spans="1:26" ht="40.5" customHeight="1" x14ac:dyDescent="0.3">
      <c r="A480" s="97" t="str">
        <f>+'Matriz Nº4 Administración'!A480</f>
        <v>53. 3</v>
      </c>
      <c r="B480" s="98" t="str">
        <f>+'Matriz Nº4 Administración'!B480</f>
        <v>No administrar</v>
      </c>
      <c r="C480" s="99" t="str">
        <f>IF(B480&lt;&gt;"No administrar",'Matriz Nº1 Identificación'!B480," ")</f>
        <v xml:space="preserve"> </v>
      </c>
      <c r="D480" s="100" t="str">
        <f>IF(C480&lt;&gt;" ",'Matriz Nº4 Administración'!C480," ")</f>
        <v xml:space="preserve"> </v>
      </c>
      <c r="E480" s="98" t="str">
        <f>IF(B480&lt;&gt;"No administrar",'Matriz Nº4 Administración'!F480," ")</f>
        <v xml:space="preserve"> </v>
      </c>
      <c r="F480" s="98" t="str">
        <f>IF(B480&lt;&gt;"No administrar",'Matriz Nº4 Administración'!G480," ")</f>
        <v xml:space="preserve"> </v>
      </c>
      <c r="G480" s="120"/>
      <c r="H480" s="120"/>
      <c r="I480" s="120"/>
      <c r="J480" s="120"/>
      <c r="K480" s="121"/>
      <c r="L480" s="121"/>
      <c r="M480" s="120"/>
      <c r="N480" s="23"/>
      <c r="O480" s="23"/>
      <c r="P480" s="23"/>
      <c r="Q480" s="23"/>
      <c r="R480" s="23"/>
      <c r="S480" s="23"/>
      <c r="T480" s="23"/>
      <c r="U480" s="23"/>
      <c r="V480" s="23"/>
      <c r="W480" s="23"/>
      <c r="X480" s="23"/>
      <c r="Y480" s="23"/>
      <c r="Z480" s="23"/>
    </row>
    <row r="481" spans="1:26" ht="48" customHeight="1" x14ac:dyDescent="0.3">
      <c r="A481" s="97" t="str">
        <f>+'Matriz Nº4 Administración'!A481</f>
        <v>53. 4</v>
      </c>
      <c r="B481" s="98" t="str">
        <f>+'Matriz Nº4 Administración'!B481</f>
        <v>No administrar</v>
      </c>
      <c r="C481" s="99" t="str">
        <f>IF(B481&lt;&gt;"No administrar",'Matriz Nº1 Identificación'!B481," ")</f>
        <v xml:space="preserve"> </v>
      </c>
      <c r="D481" s="100" t="str">
        <f>IF(C481&lt;&gt;" ",'Matriz Nº4 Administración'!C481," ")</f>
        <v xml:space="preserve"> </v>
      </c>
      <c r="E481" s="98" t="str">
        <f>IF(B481&lt;&gt;"No administrar",'Matriz Nº4 Administración'!F481," ")</f>
        <v xml:space="preserve"> </v>
      </c>
      <c r="F481" s="98" t="str">
        <f>IF(B481&lt;&gt;"No administrar",'Matriz Nº4 Administración'!G481," ")</f>
        <v xml:space="preserve"> </v>
      </c>
      <c r="G481" s="120"/>
      <c r="H481" s="120"/>
      <c r="I481" s="120"/>
      <c r="J481" s="120"/>
      <c r="K481" s="121"/>
      <c r="L481" s="121"/>
      <c r="M481" s="120"/>
      <c r="N481" s="23"/>
      <c r="O481" s="23"/>
      <c r="P481" s="23"/>
      <c r="Q481" s="23"/>
      <c r="R481" s="23"/>
      <c r="S481" s="23"/>
      <c r="T481" s="23"/>
      <c r="U481" s="23"/>
      <c r="V481" s="23"/>
      <c r="W481" s="23"/>
      <c r="X481" s="23"/>
      <c r="Y481" s="23"/>
      <c r="Z481" s="23"/>
    </row>
    <row r="482" spans="1:26" ht="42.75" customHeight="1" x14ac:dyDescent="0.3">
      <c r="A482" s="97" t="str">
        <f>+'Matriz Nº4 Administración'!A482</f>
        <v>53. 5</v>
      </c>
      <c r="B482" s="98" t="str">
        <f>+'Matriz Nº4 Administración'!B482</f>
        <v>No administrar</v>
      </c>
      <c r="C482" s="99" t="str">
        <f>IF(B482&lt;&gt;"No administrar",'Matriz Nº1 Identificación'!B482," ")</f>
        <v xml:space="preserve"> </v>
      </c>
      <c r="D482" s="100" t="str">
        <f>IF(C482&lt;&gt;" ",'Matriz Nº4 Administración'!C482," ")</f>
        <v xml:space="preserve"> </v>
      </c>
      <c r="E482" s="98" t="str">
        <f>IF(B482&lt;&gt;"No administrar",'Matriz Nº4 Administración'!F482," ")</f>
        <v xml:space="preserve"> </v>
      </c>
      <c r="F482" s="98" t="str">
        <f>IF(B482&lt;&gt;"No administrar",'Matriz Nº4 Administración'!G482," ")</f>
        <v xml:space="preserve"> </v>
      </c>
      <c r="G482" s="120"/>
      <c r="H482" s="120"/>
      <c r="I482" s="120"/>
      <c r="J482" s="120"/>
      <c r="K482" s="121"/>
      <c r="L482" s="121"/>
      <c r="M482" s="120"/>
      <c r="N482" s="23"/>
      <c r="O482" s="23"/>
      <c r="P482" s="23"/>
      <c r="Q482" s="23"/>
      <c r="R482" s="23"/>
      <c r="S482" s="23"/>
      <c r="T482" s="23"/>
      <c r="U482" s="23"/>
      <c r="V482" s="23"/>
      <c r="W482" s="23"/>
      <c r="X482" s="23"/>
      <c r="Y482" s="23"/>
      <c r="Z482" s="23"/>
    </row>
    <row r="483" spans="1:26" ht="40.5" customHeight="1" x14ac:dyDescent="0.3">
      <c r="A483" s="97" t="str">
        <f>+'Matriz Nº4 Administración'!A483</f>
        <v>53. 6</v>
      </c>
      <c r="B483" s="98" t="str">
        <f>+'Matriz Nº4 Administración'!B483</f>
        <v>No administrar</v>
      </c>
      <c r="C483" s="99" t="str">
        <f>IF(B483&lt;&gt;"No administrar",'Matriz Nº1 Identificación'!B483," ")</f>
        <v xml:space="preserve"> </v>
      </c>
      <c r="D483" s="100" t="str">
        <f>IF(C483&lt;&gt;" ",'Matriz Nº4 Administración'!C483," ")</f>
        <v xml:space="preserve"> </v>
      </c>
      <c r="E483" s="98" t="str">
        <f>IF(B483&lt;&gt;"No administrar",'Matriz Nº4 Administración'!F483," ")</f>
        <v xml:space="preserve"> </v>
      </c>
      <c r="F483" s="98" t="str">
        <f>IF(B483&lt;&gt;"No administrar",'Matriz Nº4 Administración'!G483," ")</f>
        <v xml:space="preserve"> </v>
      </c>
      <c r="G483" s="120"/>
      <c r="H483" s="120"/>
      <c r="I483" s="120"/>
      <c r="J483" s="120"/>
      <c r="K483" s="121"/>
      <c r="L483" s="121"/>
      <c r="M483" s="120"/>
      <c r="N483" s="23"/>
      <c r="O483" s="23"/>
      <c r="P483" s="23"/>
      <c r="Q483" s="23"/>
      <c r="R483" s="23"/>
      <c r="S483" s="23"/>
      <c r="T483" s="23"/>
      <c r="U483" s="23"/>
      <c r="V483" s="23"/>
      <c r="W483" s="23"/>
      <c r="X483" s="23"/>
      <c r="Y483" s="23"/>
      <c r="Z483" s="23"/>
    </row>
    <row r="484" spans="1:26" ht="43.5" customHeight="1" thickBot="1" x14ac:dyDescent="0.35">
      <c r="A484" s="97" t="str">
        <f>+'Matriz Nº4 Administración'!A484</f>
        <v>53. 7</v>
      </c>
      <c r="B484" s="98" t="str">
        <f>+'Matriz Nº4 Administración'!B484</f>
        <v>No administrar</v>
      </c>
      <c r="C484" s="99" t="str">
        <f>IF(B484&lt;&gt;"No administrar",'Matriz Nº1 Identificación'!B484," ")</f>
        <v xml:space="preserve"> </v>
      </c>
      <c r="D484" s="100" t="str">
        <f>IF(C484&lt;&gt;" ",'Matriz Nº4 Administración'!C484," ")</f>
        <v xml:space="preserve"> </v>
      </c>
      <c r="E484" s="98" t="str">
        <f>IF(B484&lt;&gt;"No administrar",'Matriz Nº4 Administración'!F484," ")</f>
        <v xml:space="preserve"> </v>
      </c>
      <c r="F484" s="98" t="str">
        <f>IF(B484&lt;&gt;"No administrar",'Matriz Nº4 Administración'!G484," ")</f>
        <v xml:space="preserve"> </v>
      </c>
      <c r="G484" s="120"/>
      <c r="H484" s="120"/>
      <c r="I484" s="120"/>
      <c r="J484" s="120"/>
      <c r="K484" s="121"/>
      <c r="L484" s="121"/>
      <c r="M484" s="120"/>
      <c r="N484" s="23"/>
      <c r="O484" s="23"/>
      <c r="P484" s="23"/>
      <c r="Q484" s="23"/>
      <c r="R484" s="23"/>
      <c r="S484" s="23"/>
      <c r="T484" s="23"/>
      <c r="U484" s="23"/>
      <c r="V484" s="23"/>
      <c r="W484" s="23"/>
      <c r="X484" s="23"/>
      <c r="Y484" s="23"/>
      <c r="Z484" s="23"/>
    </row>
    <row r="485" spans="1:26" ht="16.5" customHeight="1" thickBot="1" x14ac:dyDescent="0.35">
      <c r="A485" s="431" t="str">
        <f>'Matriz Nº4 Administración'!A485</f>
        <v xml:space="preserve">Objetivo Estratégico: </v>
      </c>
      <c r="B485" s="432"/>
      <c r="C485" s="433">
        <f>'Matriz Nº4 Administración'!B485</f>
        <v>0</v>
      </c>
      <c r="D485" s="434"/>
      <c r="E485" s="434"/>
      <c r="F485" s="434"/>
      <c r="G485" s="434"/>
      <c r="H485" s="434"/>
      <c r="I485" s="434"/>
      <c r="J485" s="434"/>
      <c r="K485" s="434"/>
      <c r="L485" s="434"/>
      <c r="M485" s="434"/>
      <c r="N485" s="7"/>
      <c r="O485" s="7"/>
      <c r="P485" s="7"/>
      <c r="Q485" s="7"/>
      <c r="R485" s="7"/>
      <c r="S485" s="7"/>
      <c r="T485" s="7"/>
      <c r="U485" s="7"/>
      <c r="V485" s="7"/>
      <c r="W485" s="7"/>
      <c r="X485" s="7"/>
      <c r="Y485" s="7"/>
      <c r="Z485" s="7"/>
    </row>
    <row r="486" spans="1:26" ht="27" customHeight="1" thickBot="1" x14ac:dyDescent="0.35">
      <c r="A486" s="427" t="str">
        <f>'Matriz Nº4 Administración'!A486</f>
        <v>Objetivo táctico</v>
      </c>
      <c r="B486" s="394"/>
      <c r="C486" s="428" t="str">
        <f>'Matriz Nº4 Administración'!B486</f>
        <v xml:space="preserve">54. </v>
      </c>
      <c r="D486" s="429"/>
      <c r="E486" s="429"/>
      <c r="F486" s="429"/>
      <c r="G486" s="429"/>
      <c r="H486" s="429"/>
      <c r="I486" s="429"/>
      <c r="J486" s="429"/>
      <c r="K486" s="429"/>
      <c r="L486" s="429"/>
      <c r="M486" s="430"/>
      <c r="N486" s="7"/>
      <c r="O486" s="7"/>
      <c r="P486" s="7"/>
      <c r="Q486" s="7"/>
      <c r="R486" s="7"/>
      <c r="S486" s="7"/>
      <c r="T486" s="7"/>
      <c r="U486" s="7"/>
      <c r="V486" s="7"/>
      <c r="W486" s="7"/>
      <c r="X486" s="7"/>
      <c r="Y486" s="7"/>
      <c r="Z486" s="7"/>
    </row>
    <row r="487" spans="1:26" ht="47.25" customHeight="1" x14ac:dyDescent="0.3">
      <c r="A487" s="97" t="str">
        <f>+'Matriz Nº4 Administración'!A487</f>
        <v>54. 1</v>
      </c>
      <c r="B487" s="98" t="str">
        <f>+'Matriz Nº4 Administración'!B487</f>
        <v>No administrar</v>
      </c>
      <c r="C487" s="99" t="str">
        <f>IF(B487&lt;&gt;"No administrar",'Matriz Nº1 Identificación'!B487," ")</f>
        <v xml:space="preserve"> </v>
      </c>
      <c r="D487" s="100" t="str">
        <f>IF(C487&lt;&gt;" ",'Matriz Nº4 Administración'!C487," ")</f>
        <v xml:space="preserve"> </v>
      </c>
      <c r="E487" s="98" t="str">
        <f>IF(B487&lt;&gt;"No administrar",'Matriz Nº4 Administración'!F487," ")</f>
        <v xml:space="preserve"> </v>
      </c>
      <c r="F487" s="98" t="str">
        <f>IF(B487&lt;&gt;"No administrar",'Matriz Nº4 Administración'!G487," ")</f>
        <v xml:space="preserve"> </v>
      </c>
      <c r="G487" s="120"/>
      <c r="H487" s="120"/>
      <c r="I487" s="120"/>
      <c r="J487" s="120"/>
      <c r="K487" s="121"/>
      <c r="L487" s="121"/>
      <c r="M487" s="120"/>
      <c r="N487" s="23"/>
      <c r="O487" s="23"/>
      <c r="P487" s="23"/>
      <c r="Q487" s="23"/>
      <c r="R487" s="23"/>
      <c r="S487" s="23"/>
      <c r="T487" s="23"/>
      <c r="U487" s="23"/>
      <c r="V487" s="23"/>
      <c r="W487" s="23"/>
      <c r="X487" s="23"/>
      <c r="Y487" s="23"/>
      <c r="Z487" s="23"/>
    </row>
    <row r="488" spans="1:26" ht="43.5" customHeight="1" x14ac:dyDescent="0.3">
      <c r="A488" s="97" t="str">
        <f>+'Matriz Nº4 Administración'!A488</f>
        <v>54. 2</v>
      </c>
      <c r="B488" s="98" t="str">
        <f>+'Matriz Nº4 Administración'!B488</f>
        <v>No administrar</v>
      </c>
      <c r="C488" s="99" t="str">
        <f>IF(B488&lt;&gt;"No administrar",'Matriz Nº1 Identificación'!B488," ")</f>
        <v xml:space="preserve"> </v>
      </c>
      <c r="D488" s="100" t="str">
        <f>IF(C488&lt;&gt;" ",'Matriz Nº4 Administración'!C488," ")</f>
        <v xml:space="preserve"> </v>
      </c>
      <c r="E488" s="98" t="str">
        <f>IF(B488&lt;&gt;"No administrar",'Matriz Nº4 Administración'!F488," ")</f>
        <v xml:space="preserve"> </v>
      </c>
      <c r="F488" s="98" t="str">
        <f>IF(B488&lt;&gt;"No administrar",'Matriz Nº4 Administración'!G488," ")</f>
        <v xml:space="preserve"> </v>
      </c>
      <c r="G488" s="120"/>
      <c r="H488" s="120"/>
      <c r="I488" s="120"/>
      <c r="J488" s="120"/>
      <c r="K488" s="121"/>
      <c r="L488" s="121"/>
      <c r="M488" s="120"/>
      <c r="N488" s="23"/>
      <c r="O488" s="23"/>
      <c r="P488" s="23"/>
      <c r="Q488" s="23"/>
      <c r="R488" s="23"/>
      <c r="S488" s="23"/>
      <c r="T488" s="23"/>
      <c r="U488" s="23"/>
      <c r="V488" s="23"/>
      <c r="W488" s="23"/>
      <c r="X488" s="23"/>
      <c r="Y488" s="23"/>
      <c r="Z488" s="23"/>
    </row>
    <row r="489" spans="1:26" ht="40.5" customHeight="1" x14ac:dyDescent="0.3">
      <c r="A489" s="97" t="str">
        <f>+'Matriz Nº4 Administración'!A489</f>
        <v>54. 3</v>
      </c>
      <c r="B489" s="98" t="str">
        <f>+'Matriz Nº4 Administración'!B489</f>
        <v>No administrar</v>
      </c>
      <c r="C489" s="99" t="str">
        <f>IF(B489&lt;&gt;"No administrar",'Matriz Nº1 Identificación'!B489," ")</f>
        <v xml:space="preserve"> </v>
      </c>
      <c r="D489" s="100" t="str">
        <f>IF(C489&lt;&gt;" ",'Matriz Nº4 Administración'!C489," ")</f>
        <v xml:space="preserve"> </v>
      </c>
      <c r="E489" s="98" t="str">
        <f>IF(B489&lt;&gt;"No administrar",'Matriz Nº4 Administración'!F489," ")</f>
        <v xml:space="preserve"> </v>
      </c>
      <c r="F489" s="98" t="str">
        <f>IF(B489&lt;&gt;"No administrar",'Matriz Nº4 Administración'!G489," ")</f>
        <v xml:space="preserve"> </v>
      </c>
      <c r="G489" s="120"/>
      <c r="H489" s="120"/>
      <c r="I489" s="120"/>
      <c r="J489" s="120"/>
      <c r="K489" s="121"/>
      <c r="L489" s="121"/>
      <c r="M489" s="120"/>
      <c r="N489" s="23"/>
      <c r="O489" s="23"/>
      <c r="P489" s="23"/>
      <c r="Q489" s="23"/>
      <c r="R489" s="23"/>
      <c r="S489" s="23"/>
      <c r="T489" s="23"/>
      <c r="U489" s="23"/>
      <c r="V489" s="23"/>
      <c r="W489" s="23"/>
      <c r="X489" s="23"/>
      <c r="Y489" s="23"/>
      <c r="Z489" s="23"/>
    </row>
    <row r="490" spans="1:26" ht="48" customHeight="1" x14ac:dyDescent="0.3">
      <c r="A490" s="97" t="str">
        <f>+'Matriz Nº4 Administración'!A490</f>
        <v>54. 4</v>
      </c>
      <c r="B490" s="98" t="str">
        <f>+'Matriz Nº4 Administración'!B490</f>
        <v>No administrar</v>
      </c>
      <c r="C490" s="99" t="str">
        <f>IF(B490&lt;&gt;"No administrar",'Matriz Nº1 Identificación'!B490," ")</f>
        <v xml:space="preserve"> </v>
      </c>
      <c r="D490" s="100" t="str">
        <f>IF(C490&lt;&gt;" ",'Matriz Nº4 Administración'!C490," ")</f>
        <v xml:space="preserve"> </v>
      </c>
      <c r="E490" s="98" t="str">
        <f>IF(B490&lt;&gt;"No administrar",'Matriz Nº4 Administración'!F490," ")</f>
        <v xml:space="preserve"> </v>
      </c>
      <c r="F490" s="98" t="str">
        <f>IF(B490&lt;&gt;"No administrar",'Matriz Nº4 Administración'!G490," ")</f>
        <v xml:space="preserve"> </v>
      </c>
      <c r="G490" s="120"/>
      <c r="H490" s="120"/>
      <c r="I490" s="120"/>
      <c r="J490" s="120"/>
      <c r="K490" s="121"/>
      <c r="L490" s="121"/>
      <c r="M490" s="120"/>
      <c r="N490" s="23"/>
      <c r="O490" s="23"/>
      <c r="P490" s="23"/>
      <c r="Q490" s="23"/>
      <c r="R490" s="23"/>
      <c r="S490" s="23"/>
      <c r="T490" s="23"/>
      <c r="U490" s="23"/>
      <c r="V490" s="23"/>
      <c r="W490" s="23"/>
      <c r="X490" s="23"/>
      <c r="Y490" s="23"/>
      <c r="Z490" s="23"/>
    </row>
    <row r="491" spans="1:26" ht="42.75" customHeight="1" x14ac:dyDescent="0.3">
      <c r="A491" s="97" t="str">
        <f>+'Matriz Nº4 Administración'!A491</f>
        <v>54. 5</v>
      </c>
      <c r="B491" s="98" t="str">
        <f>+'Matriz Nº4 Administración'!B491</f>
        <v>No administrar</v>
      </c>
      <c r="C491" s="99" t="str">
        <f>IF(B491&lt;&gt;"No administrar",'Matriz Nº1 Identificación'!B491," ")</f>
        <v xml:space="preserve"> </v>
      </c>
      <c r="D491" s="100" t="str">
        <f>IF(C491&lt;&gt;" ",'Matriz Nº4 Administración'!C491," ")</f>
        <v xml:space="preserve"> </v>
      </c>
      <c r="E491" s="98" t="str">
        <f>IF(B491&lt;&gt;"No administrar",'Matriz Nº4 Administración'!F491," ")</f>
        <v xml:space="preserve"> </v>
      </c>
      <c r="F491" s="98" t="str">
        <f>IF(B491&lt;&gt;"No administrar",'Matriz Nº4 Administración'!G491," ")</f>
        <v xml:space="preserve"> </v>
      </c>
      <c r="G491" s="120"/>
      <c r="H491" s="120"/>
      <c r="I491" s="120"/>
      <c r="J491" s="120"/>
      <c r="K491" s="121"/>
      <c r="L491" s="121"/>
      <c r="M491" s="120"/>
      <c r="N491" s="23"/>
      <c r="O491" s="23"/>
      <c r="P491" s="23"/>
      <c r="Q491" s="23"/>
      <c r="R491" s="23"/>
      <c r="S491" s="23"/>
      <c r="T491" s="23"/>
      <c r="U491" s="23"/>
      <c r="V491" s="23"/>
      <c r="W491" s="23"/>
      <c r="X491" s="23"/>
      <c r="Y491" s="23"/>
      <c r="Z491" s="23"/>
    </row>
    <row r="492" spans="1:26" ht="40.5" customHeight="1" x14ac:dyDescent="0.3">
      <c r="A492" s="97" t="str">
        <f>+'Matriz Nº4 Administración'!A492</f>
        <v>54. 6</v>
      </c>
      <c r="B492" s="98" t="str">
        <f>+'Matriz Nº4 Administración'!B492</f>
        <v>No administrar</v>
      </c>
      <c r="C492" s="99" t="str">
        <f>IF(B492&lt;&gt;"No administrar",'Matriz Nº1 Identificación'!B492," ")</f>
        <v xml:space="preserve"> </v>
      </c>
      <c r="D492" s="100" t="str">
        <f>IF(C492&lt;&gt;" ",'Matriz Nº4 Administración'!C492," ")</f>
        <v xml:space="preserve"> </v>
      </c>
      <c r="E492" s="98" t="str">
        <f>IF(B492&lt;&gt;"No administrar",'Matriz Nº4 Administración'!F492," ")</f>
        <v xml:space="preserve"> </v>
      </c>
      <c r="F492" s="98" t="str">
        <f>IF(B492&lt;&gt;"No administrar",'Matriz Nº4 Administración'!G492," ")</f>
        <v xml:space="preserve"> </v>
      </c>
      <c r="G492" s="120"/>
      <c r="H492" s="120"/>
      <c r="I492" s="120"/>
      <c r="J492" s="120"/>
      <c r="K492" s="121"/>
      <c r="L492" s="121"/>
      <c r="M492" s="120"/>
      <c r="N492" s="23"/>
      <c r="O492" s="23"/>
      <c r="P492" s="23"/>
      <c r="Q492" s="23"/>
      <c r="R492" s="23"/>
      <c r="S492" s="23"/>
      <c r="T492" s="23"/>
      <c r="U492" s="23"/>
      <c r="V492" s="23"/>
      <c r="W492" s="23"/>
      <c r="X492" s="23"/>
      <c r="Y492" s="23"/>
      <c r="Z492" s="23"/>
    </row>
    <row r="493" spans="1:26" ht="43.5" customHeight="1" thickBot="1" x14ac:dyDescent="0.35">
      <c r="A493" s="97" t="str">
        <f>+'Matriz Nº4 Administración'!A493</f>
        <v>54. 7</v>
      </c>
      <c r="B493" s="98" t="str">
        <f>+'Matriz Nº4 Administración'!B493</f>
        <v>No administrar</v>
      </c>
      <c r="C493" s="99" t="str">
        <f>IF(B493&lt;&gt;"No administrar",'Matriz Nº1 Identificación'!B493," ")</f>
        <v xml:space="preserve"> </v>
      </c>
      <c r="D493" s="100" t="str">
        <f>IF(C493&lt;&gt;" ",'Matriz Nº4 Administración'!C493," ")</f>
        <v xml:space="preserve"> </v>
      </c>
      <c r="E493" s="98" t="str">
        <f>IF(B493&lt;&gt;"No administrar",'Matriz Nº4 Administración'!F493," ")</f>
        <v xml:space="preserve"> </v>
      </c>
      <c r="F493" s="98" t="str">
        <f>IF(B493&lt;&gt;"No administrar",'Matriz Nº4 Administración'!G493," ")</f>
        <v xml:space="preserve"> </v>
      </c>
      <c r="G493" s="120"/>
      <c r="H493" s="120"/>
      <c r="I493" s="120"/>
      <c r="J493" s="120"/>
      <c r="K493" s="121"/>
      <c r="L493" s="121"/>
      <c r="M493" s="120"/>
      <c r="N493" s="23"/>
      <c r="O493" s="23"/>
      <c r="P493" s="23"/>
      <c r="Q493" s="23"/>
      <c r="R493" s="23"/>
      <c r="S493" s="23"/>
      <c r="T493" s="23"/>
      <c r="U493" s="23"/>
      <c r="V493" s="23"/>
      <c r="W493" s="23"/>
      <c r="X493" s="23"/>
      <c r="Y493" s="23"/>
      <c r="Z493" s="23"/>
    </row>
    <row r="494" spans="1:26" ht="16.5" customHeight="1" thickBot="1" x14ac:dyDescent="0.35">
      <c r="A494" s="431" t="str">
        <f>'Matriz Nº4 Administración'!A494</f>
        <v xml:space="preserve">Objetivo Estratégico: </v>
      </c>
      <c r="B494" s="432"/>
      <c r="C494" s="433">
        <f>'Matriz Nº4 Administración'!B494</f>
        <v>0</v>
      </c>
      <c r="D494" s="434"/>
      <c r="E494" s="434"/>
      <c r="F494" s="434"/>
      <c r="G494" s="434"/>
      <c r="H494" s="434"/>
      <c r="I494" s="434"/>
      <c r="J494" s="434"/>
      <c r="K494" s="434"/>
      <c r="L494" s="434"/>
      <c r="M494" s="434"/>
      <c r="N494" s="7"/>
      <c r="O494" s="7"/>
      <c r="P494" s="7"/>
      <c r="Q494" s="7"/>
      <c r="R494" s="7"/>
      <c r="S494" s="7"/>
      <c r="T494" s="7"/>
      <c r="U494" s="7"/>
      <c r="V494" s="7"/>
      <c r="W494" s="7"/>
      <c r="X494" s="7"/>
      <c r="Y494" s="7"/>
      <c r="Z494" s="7"/>
    </row>
    <row r="495" spans="1:26" ht="27" customHeight="1" thickBot="1" x14ac:dyDescent="0.35">
      <c r="A495" s="427" t="str">
        <f>'Matriz Nº4 Administración'!A495</f>
        <v>Objetivo táctico</v>
      </c>
      <c r="B495" s="394"/>
      <c r="C495" s="428" t="str">
        <f>'Matriz Nº4 Administración'!B495</f>
        <v xml:space="preserve">55. </v>
      </c>
      <c r="D495" s="429"/>
      <c r="E495" s="429"/>
      <c r="F495" s="429"/>
      <c r="G495" s="429"/>
      <c r="H495" s="429"/>
      <c r="I495" s="429"/>
      <c r="J495" s="429"/>
      <c r="K495" s="429"/>
      <c r="L495" s="429"/>
      <c r="M495" s="430"/>
      <c r="N495" s="7"/>
      <c r="O495" s="7"/>
      <c r="P495" s="7"/>
      <c r="Q495" s="7"/>
      <c r="R495" s="7"/>
      <c r="S495" s="7"/>
      <c r="T495" s="7"/>
      <c r="U495" s="7"/>
      <c r="V495" s="7"/>
      <c r="W495" s="7"/>
      <c r="X495" s="7"/>
      <c r="Y495" s="7"/>
      <c r="Z495" s="7"/>
    </row>
    <row r="496" spans="1:26" ht="47.25" customHeight="1" x14ac:dyDescent="0.3">
      <c r="A496" s="97" t="str">
        <f>+'Matriz Nº4 Administración'!A496</f>
        <v>55. 1</v>
      </c>
      <c r="B496" s="98" t="str">
        <f>+'Matriz Nº4 Administración'!B496</f>
        <v>No administrar</v>
      </c>
      <c r="C496" s="99" t="str">
        <f>IF(B496&lt;&gt;"No administrar",'Matriz Nº1 Identificación'!B496," ")</f>
        <v xml:space="preserve"> </v>
      </c>
      <c r="D496" s="100" t="str">
        <f>IF(C496&lt;&gt;" ",'Matriz Nº4 Administración'!C496," ")</f>
        <v xml:space="preserve"> </v>
      </c>
      <c r="E496" s="98" t="str">
        <f>IF(B496&lt;&gt;"No administrar",'Matriz Nº4 Administración'!F496," ")</f>
        <v xml:space="preserve"> </v>
      </c>
      <c r="F496" s="98" t="str">
        <f>IF(B496&lt;&gt;"No administrar",'Matriz Nº4 Administración'!G496," ")</f>
        <v xml:space="preserve"> </v>
      </c>
      <c r="G496" s="120"/>
      <c r="H496" s="120"/>
      <c r="I496" s="120"/>
      <c r="J496" s="120"/>
      <c r="K496" s="121"/>
      <c r="L496" s="121"/>
      <c r="M496" s="120"/>
      <c r="N496" s="23"/>
      <c r="O496" s="23"/>
      <c r="P496" s="23"/>
      <c r="Q496" s="23"/>
      <c r="R496" s="23"/>
      <c r="S496" s="23"/>
      <c r="T496" s="23"/>
      <c r="U496" s="23"/>
      <c r="V496" s="23"/>
      <c r="W496" s="23"/>
      <c r="X496" s="23"/>
      <c r="Y496" s="23"/>
      <c r="Z496" s="23"/>
    </row>
    <row r="497" spans="1:26" ht="43.5" customHeight="1" x14ac:dyDescent="0.3">
      <c r="A497" s="97" t="str">
        <f>+'Matriz Nº4 Administración'!A497</f>
        <v>55. 2</v>
      </c>
      <c r="B497" s="98" t="str">
        <f>+'Matriz Nº4 Administración'!B497</f>
        <v>No administrar</v>
      </c>
      <c r="C497" s="99" t="str">
        <f>IF(B497&lt;&gt;"No administrar",'Matriz Nº1 Identificación'!B497," ")</f>
        <v xml:space="preserve"> </v>
      </c>
      <c r="D497" s="100" t="str">
        <f>IF(C497&lt;&gt;" ",'Matriz Nº4 Administración'!C497," ")</f>
        <v xml:space="preserve"> </v>
      </c>
      <c r="E497" s="98" t="str">
        <f>IF(B497&lt;&gt;"No administrar",'Matriz Nº4 Administración'!F497," ")</f>
        <v xml:space="preserve"> </v>
      </c>
      <c r="F497" s="98" t="str">
        <f>IF(B497&lt;&gt;"No administrar",'Matriz Nº4 Administración'!G497," ")</f>
        <v xml:space="preserve"> </v>
      </c>
      <c r="G497" s="120"/>
      <c r="H497" s="120"/>
      <c r="I497" s="120"/>
      <c r="J497" s="120"/>
      <c r="K497" s="121"/>
      <c r="L497" s="121"/>
      <c r="M497" s="120"/>
      <c r="N497" s="23"/>
      <c r="O497" s="23"/>
      <c r="P497" s="23"/>
      <c r="Q497" s="23"/>
      <c r="R497" s="23"/>
      <c r="S497" s="23"/>
      <c r="T497" s="23"/>
      <c r="U497" s="23"/>
      <c r="V497" s="23"/>
      <c r="W497" s="23"/>
      <c r="X497" s="23"/>
      <c r="Y497" s="23"/>
      <c r="Z497" s="23"/>
    </row>
    <row r="498" spans="1:26" ht="40.5" customHeight="1" x14ac:dyDescent="0.3">
      <c r="A498" s="97" t="str">
        <f>+'Matriz Nº4 Administración'!A498</f>
        <v>55. 3</v>
      </c>
      <c r="B498" s="98" t="str">
        <f>+'Matriz Nº4 Administración'!B498</f>
        <v>No administrar</v>
      </c>
      <c r="C498" s="99" t="str">
        <f>IF(B498&lt;&gt;"No administrar",'Matriz Nº1 Identificación'!B498," ")</f>
        <v xml:space="preserve"> </v>
      </c>
      <c r="D498" s="100" t="str">
        <f>IF(C498&lt;&gt;" ",'Matriz Nº4 Administración'!C498," ")</f>
        <v xml:space="preserve"> </v>
      </c>
      <c r="E498" s="98" t="str">
        <f>IF(B498&lt;&gt;"No administrar",'Matriz Nº4 Administración'!F498," ")</f>
        <v xml:space="preserve"> </v>
      </c>
      <c r="F498" s="98" t="str">
        <f>IF(B498&lt;&gt;"No administrar",'Matriz Nº4 Administración'!G498," ")</f>
        <v xml:space="preserve"> </v>
      </c>
      <c r="G498" s="120"/>
      <c r="H498" s="120"/>
      <c r="I498" s="120"/>
      <c r="J498" s="120"/>
      <c r="K498" s="121"/>
      <c r="L498" s="121"/>
      <c r="M498" s="120"/>
      <c r="N498" s="23"/>
      <c r="O498" s="23"/>
      <c r="P498" s="23"/>
      <c r="Q498" s="23"/>
      <c r="R498" s="23"/>
      <c r="S498" s="23"/>
      <c r="T498" s="23"/>
      <c r="U498" s="23"/>
      <c r="V498" s="23"/>
      <c r="W498" s="23"/>
      <c r="X498" s="23"/>
      <c r="Y498" s="23"/>
      <c r="Z498" s="23"/>
    </row>
    <row r="499" spans="1:26" ht="48" customHeight="1" x14ac:dyDescent="0.3">
      <c r="A499" s="97" t="str">
        <f>+'Matriz Nº4 Administración'!A499</f>
        <v>55. 4</v>
      </c>
      <c r="B499" s="98" t="str">
        <f>+'Matriz Nº4 Administración'!B499</f>
        <v>No administrar</v>
      </c>
      <c r="C499" s="99" t="str">
        <f>IF(B499&lt;&gt;"No administrar",'Matriz Nº1 Identificación'!B499," ")</f>
        <v xml:space="preserve"> </v>
      </c>
      <c r="D499" s="100" t="str">
        <f>IF(C499&lt;&gt;" ",'Matriz Nº4 Administración'!C499," ")</f>
        <v xml:space="preserve"> </v>
      </c>
      <c r="E499" s="98" t="str">
        <f>IF(B499&lt;&gt;"No administrar",'Matriz Nº4 Administración'!F499," ")</f>
        <v xml:space="preserve"> </v>
      </c>
      <c r="F499" s="98" t="str">
        <f>IF(B499&lt;&gt;"No administrar",'Matriz Nº4 Administración'!G499," ")</f>
        <v xml:space="preserve"> </v>
      </c>
      <c r="G499" s="120"/>
      <c r="H499" s="120"/>
      <c r="I499" s="120"/>
      <c r="J499" s="120"/>
      <c r="K499" s="121"/>
      <c r="L499" s="121"/>
      <c r="M499" s="120"/>
      <c r="N499" s="23"/>
      <c r="O499" s="23"/>
      <c r="P499" s="23"/>
      <c r="Q499" s="23"/>
      <c r="R499" s="23"/>
      <c r="S499" s="23"/>
      <c r="T499" s="23"/>
      <c r="U499" s="23"/>
      <c r="V499" s="23"/>
      <c r="W499" s="23"/>
      <c r="X499" s="23"/>
      <c r="Y499" s="23"/>
      <c r="Z499" s="23"/>
    </row>
    <row r="500" spans="1:26" ht="42.75" customHeight="1" x14ac:dyDescent="0.3">
      <c r="A500" s="97" t="str">
        <f>+'Matriz Nº4 Administración'!A500</f>
        <v>55. 5</v>
      </c>
      <c r="B500" s="98" t="str">
        <f>+'Matriz Nº4 Administración'!B500</f>
        <v>No administrar</v>
      </c>
      <c r="C500" s="99" t="str">
        <f>IF(B500&lt;&gt;"No administrar",'Matriz Nº1 Identificación'!B500," ")</f>
        <v xml:space="preserve"> </v>
      </c>
      <c r="D500" s="100" t="str">
        <f>IF(C500&lt;&gt;" ",'Matriz Nº4 Administración'!C500," ")</f>
        <v xml:space="preserve"> </v>
      </c>
      <c r="E500" s="98" t="str">
        <f>IF(B500&lt;&gt;"No administrar",'Matriz Nº4 Administración'!F500," ")</f>
        <v xml:space="preserve"> </v>
      </c>
      <c r="F500" s="98" t="str">
        <f>IF(B500&lt;&gt;"No administrar",'Matriz Nº4 Administración'!G500," ")</f>
        <v xml:space="preserve"> </v>
      </c>
      <c r="G500" s="120"/>
      <c r="H500" s="120"/>
      <c r="I500" s="120"/>
      <c r="J500" s="120"/>
      <c r="K500" s="121"/>
      <c r="L500" s="121"/>
      <c r="M500" s="120"/>
      <c r="N500" s="23"/>
      <c r="O500" s="23"/>
      <c r="P500" s="23"/>
      <c r="Q500" s="23"/>
      <c r="R500" s="23"/>
      <c r="S500" s="23"/>
      <c r="T500" s="23"/>
      <c r="U500" s="23"/>
      <c r="V500" s="23"/>
      <c r="W500" s="23"/>
      <c r="X500" s="23"/>
      <c r="Y500" s="23"/>
      <c r="Z500" s="23"/>
    </row>
    <row r="501" spans="1:26" ht="40.5" customHeight="1" x14ac:dyDescent="0.3">
      <c r="A501" s="97" t="str">
        <f>+'Matriz Nº4 Administración'!A501</f>
        <v>55. 6</v>
      </c>
      <c r="B501" s="98" t="str">
        <f>+'Matriz Nº4 Administración'!B501</f>
        <v>No administrar</v>
      </c>
      <c r="C501" s="99" t="str">
        <f>IF(B501&lt;&gt;"No administrar",'Matriz Nº1 Identificación'!B501," ")</f>
        <v xml:space="preserve"> </v>
      </c>
      <c r="D501" s="100" t="str">
        <f>IF(C501&lt;&gt;" ",'Matriz Nº4 Administración'!C501," ")</f>
        <v xml:space="preserve"> </v>
      </c>
      <c r="E501" s="98" t="str">
        <f>IF(B501&lt;&gt;"No administrar",'Matriz Nº4 Administración'!F501," ")</f>
        <v xml:space="preserve"> </v>
      </c>
      <c r="F501" s="98" t="str">
        <f>IF(B501&lt;&gt;"No administrar",'Matriz Nº4 Administración'!G501," ")</f>
        <v xml:space="preserve"> </v>
      </c>
      <c r="G501" s="120"/>
      <c r="H501" s="120"/>
      <c r="I501" s="120"/>
      <c r="J501" s="120"/>
      <c r="K501" s="121"/>
      <c r="L501" s="121"/>
      <c r="M501" s="120"/>
      <c r="N501" s="23"/>
      <c r="O501" s="23"/>
      <c r="P501" s="23"/>
      <c r="Q501" s="23"/>
      <c r="R501" s="23"/>
      <c r="S501" s="23"/>
      <c r="T501" s="23"/>
      <c r="U501" s="23"/>
      <c r="V501" s="23"/>
      <c r="W501" s="23"/>
      <c r="X501" s="23"/>
      <c r="Y501" s="23"/>
      <c r="Z501" s="23"/>
    </row>
    <row r="502" spans="1:26" ht="43.5" customHeight="1" thickBot="1" x14ac:dyDescent="0.35">
      <c r="A502" s="97" t="str">
        <f>+'Matriz Nº4 Administración'!A502</f>
        <v>55. 7</v>
      </c>
      <c r="B502" s="98" t="str">
        <f>+'Matriz Nº4 Administración'!B502</f>
        <v>No administrar</v>
      </c>
      <c r="C502" s="99" t="str">
        <f>IF(B502&lt;&gt;"No administrar",'Matriz Nº1 Identificación'!B502," ")</f>
        <v xml:space="preserve"> </v>
      </c>
      <c r="D502" s="100" t="str">
        <f>IF(C502&lt;&gt;" ",'Matriz Nº4 Administración'!C502," ")</f>
        <v xml:space="preserve"> </v>
      </c>
      <c r="E502" s="98" t="str">
        <f>IF(B502&lt;&gt;"No administrar",'Matriz Nº4 Administración'!F502," ")</f>
        <v xml:space="preserve"> </v>
      </c>
      <c r="F502" s="98" t="str">
        <f>IF(B502&lt;&gt;"No administrar",'Matriz Nº4 Administración'!G502," ")</f>
        <v xml:space="preserve"> </v>
      </c>
      <c r="G502" s="120"/>
      <c r="H502" s="120"/>
      <c r="I502" s="120"/>
      <c r="J502" s="120"/>
      <c r="K502" s="121"/>
      <c r="L502" s="121"/>
      <c r="M502" s="120"/>
      <c r="N502" s="23"/>
      <c r="O502" s="23"/>
      <c r="P502" s="23"/>
      <c r="Q502" s="23"/>
      <c r="R502" s="23"/>
      <c r="S502" s="23"/>
      <c r="T502" s="23"/>
      <c r="U502" s="23"/>
      <c r="V502" s="23"/>
      <c r="W502" s="23"/>
      <c r="X502" s="23"/>
      <c r="Y502" s="23"/>
      <c r="Z502" s="23"/>
    </row>
    <row r="503" spans="1:26" ht="16.5" customHeight="1" thickBot="1" x14ac:dyDescent="0.35">
      <c r="A503" s="431" t="str">
        <f>'Matriz Nº4 Administración'!A503</f>
        <v xml:space="preserve">Objetivo Estratégico: </v>
      </c>
      <c r="B503" s="432"/>
      <c r="C503" s="433">
        <f>'Matriz Nº4 Administración'!B503</f>
        <v>0</v>
      </c>
      <c r="D503" s="434"/>
      <c r="E503" s="434"/>
      <c r="F503" s="434"/>
      <c r="G503" s="434"/>
      <c r="H503" s="434"/>
      <c r="I503" s="434"/>
      <c r="J503" s="434"/>
      <c r="K503" s="434"/>
      <c r="L503" s="434"/>
      <c r="M503" s="434"/>
      <c r="N503" s="7"/>
      <c r="O503" s="7"/>
      <c r="P503" s="7"/>
      <c r="Q503" s="7"/>
      <c r="R503" s="7"/>
      <c r="S503" s="7"/>
      <c r="T503" s="7"/>
      <c r="U503" s="7"/>
      <c r="V503" s="7"/>
      <c r="W503" s="7"/>
      <c r="X503" s="7"/>
      <c r="Y503" s="7"/>
      <c r="Z503" s="7"/>
    </row>
    <row r="504" spans="1:26" ht="27" customHeight="1" thickBot="1" x14ac:dyDescent="0.35">
      <c r="A504" s="427" t="str">
        <f>'Matriz Nº4 Administración'!A504</f>
        <v>Objetivo táctico</v>
      </c>
      <c r="B504" s="394"/>
      <c r="C504" s="428" t="str">
        <f>'Matriz Nº4 Administración'!B504</f>
        <v xml:space="preserve">56. </v>
      </c>
      <c r="D504" s="429"/>
      <c r="E504" s="429"/>
      <c r="F504" s="429"/>
      <c r="G504" s="429"/>
      <c r="H504" s="429"/>
      <c r="I504" s="429"/>
      <c r="J504" s="429"/>
      <c r="K504" s="429"/>
      <c r="L504" s="429"/>
      <c r="M504" s="430"/>
      <c r="N504" s="7"/>
      <c r="O504" s="7"/>
      <c r="P504" s="7"/>
      <c r="Q504" s="7"/>
      <c r="R504" s="7"/>
      <c r="S504" s="7"/>
      <c r="T504" s="7"/>
      <c r="U504" s="7"/>
      <c r="V504" s="7"/>
      <c r="W504" s="7"/>
      <c r="X504" s="7"/>
      <c r="Y504" s="7"/>
      <c r="Z504" s="7"/>
    </row>
    <row r="505" spans="1:26" ht="47.25" customHeight="1" x14ac:dyDescent="0.3">
      <c r="A505" s="97" t="str">
        <f>+'Matriz Nº4 Administración'!A505</f>
        <v>56. 1</v>
      </c>
      <c r="B505" s="98" t="str">
        <f>+'Matriz Nº4 Administración'!B505</f>
        <v>No administrar</v>
      </c>
      <c r="C505" s="99" t="str">
        <f>IF(B505&lt;&gt;"No administrar",'Matriz Nº1 Identificación'!B505," ")</f>
        <v xml:space="preserve"> </v>
      </c>
      <c r="D505" s="100" t="str">
        <f>IF(C505&lt;&gt;" ",'Matriz Nº4 Administración'!C505," ")</f>
        <v xml:space="preserve"> </v>
      </c>
      <c r="E505" s="98" t="str">
        <f>IF(B505&lt;&gt;"No administrar",'Matriz Nº4 Administración'!F505," ")</f>
        <v xml:space="preserve"> </v>
      </c>
      <c r="F505" s="98" t="str">
        <f>IF(B505&lt;&gt;"No administrar",'Matriz Nº4 Administración'!G505," ")</f>
        <v xml:space="preserve"> </v>
      </c>
      <c r="G505" s="120"/>
      <c r="H505" s="120"/>
      <c r="I505" s="120"/>
      <c r="J505" s="120"/>
      <c r="K505" s="121"/>
      <c r="L505" s="121"/>
      <c r="M505" s="120"/>
      <c r="N505" s="23"/>
      <c r="O505" s="23"/>
      <c r="P505" s="23"/>
      <c r="Q505" s="23"/>
      <c r="R505" s="23"/>
      <c r="S505" s="23"/>
      <c r="T505" s="23"/>
      <c r="U505" s="23"/>
      <c r="V505" s="23"/>
      <c r="W505" s="23"/>
      <c r="X505" s="23"/>
      <c r="Y505" s="23"/>
      <c r="Z505" s="23"/>
    </row>
    <row r="506" spans="1:26" ht="43.5" customHeight="1" x14ac:dyDescent="0.3">
      <c r="A506" s="97" t="str">
        <f>+'Matriz Nº4 Administración'!A506</f>
        <v>56. 2</v>
      </c>
      <c r="B506" s="98" t="str">
        <f>+'Matriz Nº4 Administración'!B506</f>
        <v>No administrar</v>
      </c>
      <c r="C506" s="99" t="str">
        <f>IF(B506&lt;&gt;"No administrar",'Matriz Nº1 Identificación'!B506," ")</f>
        <v xml:space="preserve"> </v>
      </c>
      <c r="D506" s="100" t="str">
        <f>IF(C506&lt;&gt;" ",'Matriz Nº4 Administración'!C506," ")</f>
        <v xml:space="preserve"> </v>
      </c>
      <c r="E506" s="98" t="str">
        <f>IF(B506&lt;&gt;"No administrar",'Matriz Nº4 Administración'!F506," ")</f>
        <v xml:space="preserve"> </v>
      </c>
      <c r="F506" s="98" t="str">
        <f>IF(B506&lt;&gt;"No administrar",'Matriz Nº4 Administración'!G506," ")</f>
        <v xml:space="preserve"> </v>
      </c>
      <c r="G506" s="120"/>
      <c r="H506" s="120"/>
      <c r="I506" s="120"/>
      <c r="J506" s="120"/>
      <c r="K506" s="121"/>
      <c r="L506" s="121"/>
      <c r="M506" s="120"/>
      <c r="N506" s="23"/>
      <c r="O506" s="23"/>
      <c r="P506" s="23"/>
      <c r="Q506" s="23"/>
      <c r="R506" s="23"/>
      <c r="S506" s="23"/>
      <c r="T506" s="23"/>
      <c r="U506" s="23"/>
      <c r="V506" s="23"/>
      <c r="W506" s="23"/>
      <c r="X506" s="23"/>
      <c r="Y506" s="23"/>
      <c r="Z506" s="23"/>
    </row>
    <row r="507" spans="1:26" ht="40.5" customHeight="1" x14ac:dyDescent="0.3">
      <c r="A507" s="97" t="str">
        <f>+'Matriz Nº4 Administración'!A507</f>
        <v>56. 3</v>
      </c>
      <c r="B507" s="98" t="str">
        <f>+'Matriz Nº4 Administración'!B507</f>
        <v>No administrar</v>
      </c>
      <c r="C507" s="99" t="str">
        <f>IF(B507&lt;&gt;"No administrar",'Matriz Nº1 Identificación'!B507," ")</f>
        <v xml:space="preserve"> </v>
      </c>
      <c r="D507" s="100" t="str">
        <f>IF(C507&lt;&gt;" ",'Matriz Nº4 Administración'!C507," ")</f>
        <v xml:space="preserve"> </v>
      </c>
      <c r="E507" s="98" t="str">
        <f>IF(B507&lt;&gt;"No administrar",'Matriz Nº4 Administración'!F507," ")</f>
        <v xml:space="preserve"> </v>
      </c>
      <c r="F507" s="98" t="str">
        <f>IF(B507&lt;&gt;"No administrar",'Matriz Nº4 Administración'!G507," ")</f>
        <v xml:space="preserve"> </v>
      </c>
      <c r="G507" s="120"/>
      <c r="H507" s="120"/>
      <c r="I507" s="120"/>
      <c r="J507" s="120"/>
      <c r="K507" s="121"/>
      <c r="L507" s="121"/>
      <c r="M507" s="120"/>
      <c r="N507" s="23"/>
      <c r="O507" s="23"/>
      <c r="P507" s="23"/>
      <c r="Q507" s="23"/>
      <c r="R507" s="23"/>
      <c r="S507" s="23"/>
      <c r="T507" s="23"/>
      <c r="U507" s="23"/>
      <c r="V507" s="23"/>
      <c r="W507" s="23"/>
      <c r="X507" s="23"/>
      <c r="Y507" s="23"/>
      <c r="Z507" s="23"/>
    </row>
    <row r="508" spans="1:26" ht="48" customHeight="1" x14ac:dyDescent="0.3">
      <c r="A508" s="97" t="str">
        <f>+'Matriz Nº4 Administración'!A508</f>
        <v>56. 4</v>
      </c>
      <c r="B508" s="98" t="str">
        <f>+'Matriz Nº4 Administración'!B508</f>
        <v>No administrar</v>
      </c>
      <c r="C508" s="99" t="str">
        <f>IF(B508&lt;&gt;"No administrar",'Matriz Nº1 Identificación'!B508," ")</f>
        <v xml:space="preserve"> </v>
      </c>
      <c r="D508" s="100" t="str">
        <f>IF(C508&lt;&gt;" ",'Matriz Nº4 Administración'!C508," ")</f>
        <v xml:space="preserve"> </v>
      </c>
      <c r="E508" s="98" t="str">
        <f>IF(B508&lt;&gt;"No administrar",'Matriz Nº4 Administración'!F508," ")</f>
        <v xml:space="preserve"> </v>
      </c>
      <c r="F508" s="98" t="str">
        <f>IF(B508&lt;&gt;"No administrar",'Matriz Nº4 Administración'!G508," ")</f>
        <v xml:space="preserve"> </v>
      </c>
      <c r="G508" s="120"/>
      <c r="H508" s="120"/>
      <c r="I508" s="120"/>
      <c r="J508" s="120"/>
      <c r="K508" s="121"/>
      <c r="L508" s="121"/>
      <c r="M508" s="120"/>
      <c r="N508" s="23"/>
      <c r="O508" s="23"/>
      <c r="P508" s="23"/>
      <c r="Q508" s="23"/>
      <c r="R508" s="23"/>
      <c r="S508" s="23"/>
      <c r="T508" s="23"/>
      <c r="U508" s="23"/>
      <c r="V508" s="23"/>
      <c r="W508" s="23"/>
      <c r="X508" s="23"/>
      <c r="Y508" s="23"/>
      <c r="Z508" s="23"/>
    </row>
    <row r="509" spans="1:26" ht="42.75" customHeight="1" x14ac:dyDescent="0.3">
      <c r="A509" s="97" t="str">
        <f>+'Matriz Nº4 Administración'!A509</f>
        <v>56. 5</v>
      </c>
      <c r="B509" s="98" t="str">
        <f>+'Matriz Nº4 Administración'!B509</f>
        <v>No administrar</v>
      </c>
      <c r="C509" s="99" t="str">
        <f>IF(B509&lt;&gt;"No administrar",'Matriz Nº1 Identificación'!B509," ")</f>
        <v xml:space="preserve"> </v>
      </c>
      <c r="D509" s="100" t="str">
        <f>IF(C509&lt;&gt;" ",'Matriz Nº4 Administración'!C509," ")</f>
        <v xml:space="preserve"> </v>
      </c>
      <c r="E509" s="98" t="str">
        <f>IF(B509&lt;&gt;"No administrar",'Matriz Nº4 Administración'!F509," ")</f>
        <v xml:space="preserve"> </v>
      </c>
      <c r="F509" s="98" t="str">
        <f>IF(B509&lt;&gt;"No administrar",'Matriz Nº4 Administración'!G509," ")</f>
        <v xml:space="preserve"> </v>
      </c>
      <c r="G509" s="120"/>
      <c r="H509" s="120"/>
      <c r="I509" s="120"/>
      <c r="J509" s="120"/>
      <c r="K509" s="121"/>
      <c r="L509" s="121"/>
      <c r="M509" s="120"/>
      <c r="N509" s="23"/>
      <c r="O509" s="23"/>
      <c r="P509" s="23"/>
      <c r="Q509" s="23"/>
      <c r="R509" s="23"/>
      <c r="S509" s="23"/>
      <c r="T509" s="23"/>
      <c r="U509" s="23"/>
      <c r="V509" s="23"/>
      <c r="W509" s="23"/>
      <c r="X509" s="23"/>
      <c r="Y509" s="23"/>
      <c r="Z509" s="23"/>
    </row>
    <row r="510" spans="1:26" ht="40.5" customHeight="1" x14ac:dyDescent="0.3">
      <c r="A510" s="97" t="str">
        <f>+'Matriz Nº4 Administración'!A510</f>
        <v>56. 6</v>
      </c>
      <c r="B510" s="98" t="str">
        <f>+'Matriz Nº4 Administración'!B510</f>
        <v>No administrar</v>
      </c>
      <c r="C510" s="99" t="str">
        <f>IF(B510&lt;&gt;"No administrar",'Matriz Nº1 Identificación'!B510," ")</f>
        <v xml:space="preserve"> </v>
      </c>
      <c r="D510" s="100" t="str">
        <f>IF(C510&lt;&gt;" ",'Matriz Nº4 Administración'!C510," ")</f>
        <v xml:space="preserve"> </v>
      </c>
      <c r="E510" s="98" t="str">
        <f>IF(B510&lt;&gt;"No administrar",'Matriz Nº4 Administración'!F510," ")</f>
        <v xml:space="preserve"> </v>
      </c>
      <c r="F510" s="98" t="str">
        <f>IF(B510&lt;&gt;"No administrar",'Matriz Nº4 Administración'!G510," ")</f>
        <v xml:space="preserve"> </v>
      </c>
      <c r="G510" s="120"/>
      <c r="H510" s="120"/>
      <c r="I510" s="120"/>
      <c r="J510" s="120"/>
      <c r="K510" s="121"/>
      <c r="L510" s="121"/>
      <c r="M510" s="120"/>
      <c r="N510" s="23"/>
      <c r="O510" s="23"/>
      <c r="P510" s="23"/>
      <c r="Q510" s="23"/>
      <c r="R510" s="23"/>
      <c r="S510" s="23"/>
      <c r="T510" s="23"/>
      <c r="U510" s="23"/>
      <c r="V510" s="23"/>
      <c r="W510" s="23"/>
      <c r="X510" s="23"/>
      <c r="Y510" s="23"/>
      <c r="Z510" s="23"/>
    </row>
    <row r="511" spans="1:26" ht="43.5" customHeight="1" thickBot="1" x14ac:dyDescent="0.35">
      <c r="A511" s="97" t="str">
        <f>+'Matriz Nº4 Administración'!A511</f>
        <v>56. 7</v>
      </c>
      <c r="B511" s="98" t="str">
        <f>+'Matriz Nº4 Administración'!B511</f>
        <v>No administrar</v>
      </c>
      <c r="C511" s="99" t="str">
        <f>IF(B511&lt;&gt;"No administrar",'Matriz Nº1 Identificación'!B511," ")</f>
        <v xml:space="preserve"> </v>
      </c>
      <c r="D511" s="100" t="str">
        <f>IF(C511&lt;&gt;" ",'Matriz Nº4 Administración'!C511," ")</f>
        <v xml:space="preserve"> </v>
      </c>
      <c r="E511" s="98" t="str">
        <f>IF(B511&lt;&gt;"No administrar",'Matriz Nº4 Administración'!F511," ")</f>
        <v xml:space="preserve"> </v>
      </c>
      <c r="F511" s="98" t="str">
        <f>IF(B511&lt;&gt;"No administrar",'Matriz Nº4 Administración'!G511," ")</f>
        <v xml:space="preserve"> </v>
      </c>
      <c r="G511" s="120"/>
      <c r="H511" s="120"/>
      <c r="I511" s="120"/>
      <c r="J511" s="120"/>
      <c r="K511" s="121"/>
      <c r="L511" s="121"/>
      <c r="M511" s="120"/>
      <c r="N511" s="23"/>
      <c r="O511" s="23"/>
      <c r="P511" s="23"/>
      <c r="Q511" s="23"/>
      <c r="R511" s="23"/>
      <c r="S511" s="23"/>
      <c r="T511" s="23"/>
      <c r="U511" s="23"/>
      <c r="V511" s="23"/>
      <c r="W511" s="23"/>
      <c r="X511" s="23"/>
      <c r="Y511" s="23"/>
      <c r="Z511" s="23"/>
    </row>
    <row r="512" spans="1:26" ht="16.5" customHeight="1" thickBot="1" x14ac:dyDescent="0.35">
      <c r="A512" s="431" t="str">
        <f>'Matriz Nº4 Administración'!A512</f>
        <v xml:space="preserve">Objetivo Estratégico: </v>
      </c>
      <c r="B512" s="432"/>
      <c r="C512" s="433">
        <f>'Matriz Nº4 Administración'!B512</f>
        <v>0</v>
      </c>
      <c r="D512" s="434"/>
      <c r="E512" s="434"/>
      <c r="F512" s="434"/>
      <c r="G512" s="434"/>
      <c r="H512" s="434"/>
      <c r="I512" s="434"/>
      <c r="J512" s="434"/>
      <c r="K512" s="434"/>
      <c r="L512" s="434"/>
      <c r="M512" s="434"/>
      <c r="N512" s="7"/>
      <c r="O512" s="7"/>
      <c r="P512" s="7"/>
      <c r="Q512" s="7"/>
      <c r="R512" s="7"/>
      <c r="S512" s="7"/>
      <c r="T512" s="7"/>
      <c r="U512" s="7"/>
      <c r="V512" s="7"/>
      <c r="W512" s="7"/>
      <c r="X512" s="7"/>
      <c r="Y512" s="7"/>
      <c r="Z512" s="7"/>
    </row>
    <row r="513" spans="1:26" ht="27" customHeight="1" thickBot="1" x14ac:dyDescent="0.35">
      <c r="A513" s="427" t="str">
        <f>'Matriz Nº4 Administración'!A513</f>
        <v>Objetivo táctico</v>
      </c>
      <c r="B513" s="394"/>
      <c r="C513" s="428" t="str">
        <f>'Matriz Nº4 Administración'!B513</f>
        <v xml:space="preserve">57. </v>
      </c>
      <c r="D513" s="429"/>
      <c r="E513" s="429"/>
      <c r="F513" s="429"/>
      <c r="G513" s="429"/>
      <c r="H513" s="429"/>
      <c r="I513" s="429"/>
      <c r="J513" s="429"/>
      <c r="K513" s="429"/>
      <c r="L513" s="429"/>
      <c r="M513" s="430"/>
      <c r="N513" s="7"/>
      <c r="O513" s="7"/>
      <c r="P513" s="7"/>
      <c r="Q513" s="7"/>
      <c r="R513" s="7"/>
      <c r="S513" s="7"/>
      <c r="T513" s="7"/>
      <c r="U513" s="7"/>
      <c r="V513" s="7"/>
      <c r="W513" s="7"/>
      <c r="X513" s="7"/>
      <c r="Y513" s="7"/>
      <c r="Z513" s="7"/>
    </row>
    <row r="514" spans="1:26" ht="47.25" customHeight="1" x14ac:dyDescent="0.3">
      <c r="A514" s="97" t="str">
        <f>+'Matriz Nº4 Administración'!A514</f>
        <v>57. 1</v>
      </c>
      <c r="B514" s="98" t="str">
        <f>+'Matriz Nº4 Administración'!B514</f>
        <v>No administrar</v>
      </c>
      <c r="C514" s="99" t="str">
        <f>IF(B514&lt;&gt;"No administrar",'Matriz Nº1 Identificación'!B514," ")</f>
        <v xml:space="preserve"> </v>
      </c>
      <c r="D514" s="100" t="str">
        <f>IF(C514&lt;&gt;" ",'Matriz Nº4 Administración'!C514," ")</f>
        <v xml:space="preserve"> </v>
      </c>
      <c r="E514" s="98" t="str">
        <f>IF(B514&lt;&gt;"No administrar",'Matriz Nº4 Administración'!F514," ")</f>
        <v xml:space="preserve"> </v>
      </c>
      <c r="F514" s="98" t="str">
        <f>IF(B514&lt;&gt;"No administrar",'Matriz Nº4 Administración'!G514," ")</f>
        <v xml:space="preserve"> </v>
      </c>
      <c r="G514" s="120"/>
      <c r="H514" s="120"/>
      <c r="I514" s="120"/>
      <c r="J514" s="120"/>
      <c r="K514" s="121"/>
      <c r="L514" s="121"/>
      <c r="M514" s="120"/>
      <c r="N514" s="23"/>
      <c r="O514" s="23"/>
      <c r="P514" s="23"/>
      <c r="Q514" s="23"/>
      <c r="R514" s="23"/>
      <c r="S514" s="23"/>
      <c r="T514" s="23"/>
      <c r="U514" s="23"/>
      <c r="V514" s="23"/>
      <c r="W514" s="23"/>
      <c r="X514" s="23"/>
      <c r="Y514" s="23"/>
      <c r="Z514" s="23"/>
    </row>
    <row r="515" spans="1:26" ht="43.5" customHeight="1" x14ac:dyDescent="0.3">
      <c r="A515" s="97" t="str">
        <f>+'Matriz Nº4 Administración'!A515</f>
        <v>57. 2</v>
      </c>
      <c r="B515" s="98" t="str">
        <f>+'Matriz Nº4 Administración'!B515</f>
        <v>No administrar</v>
      </c>
      <c r="C515" s="99" t="str">
        <f>IF(B515&lt;&gt;"No administrar",'Matriz Nº1 Identificación'!B515," ")</f>
        <v xml:space="preserve"> </v>
      </c>
      <c r="D515" s="100" t="str">
        <f>IF(C515&lt;&gt;" ",'Matriz Nº4 Administración'!C515," ")</f>
        <v xml:space="preserve"> </v>
      </c>
      <c r="E515" s="98" t="str">
        <f>IF(B515&lt;&gt;"No administrar",'Matriz Nº4 Administración'!F515," ")</f>
        <v xml:space="preserve"> </v>
      </c>
      <c r="F515" s="98" t="str">
        <f>IF(B515&lt;&gt;"No administrar",'Matriz Nº4 Administración'!G515," ")</f>
        <v xml:space="preserve"> </v>
      </c>
      <c r="G515" s="120"/>
      <c r="H515" s="120"/>
      <c r="I515" s="120"/>
      <c r="J515" s="120"/>
      <c r="K515" s="121"/>
      <c r="L515" s="121"/>
      <c r="M515" s="120"/>
      <c r="N515" s="23"/>
      <c r="O515" s="23"/>
      <c r="P515" s="23"/>
      <c r="Q515" s="23"/>
      <c r="R515" s="23"/>
      <c r="S515" s="23"/>
      <c r="T515" s="23"/>
      <c r="U515" s="23"/>
      <c r="V515" s="23"/>
      <c r="W515" s="23"/>
      <c r="X515" s="23"/>
      <c r="Y515" s="23"/>
      <c r="Z515" s="23"/>
    </row>
    <row r="516" spans="1:26" ht="40.5" customHeight="1" x14ac:dyDescent="0.3">
      <c r="A516" s="97" t="str">
        <f>+'Matriz Nº4 Administración'!A516</f>
        <v>57. 3</v>
      </c>
      <c r="B516" s="98" t="str">
        <f>+'Matriz Nº4 Administración'!B516</f>
        <v>No administrar</v>
      </c>
      <c r="C516" s="99" t="str">
        <f>IF(B516&lt;&gt;"No administrar",'Matriz Nº1 Identificación'!B516," ")</f>
        <v xml:space="preserve"> </v>
      </c>
      <c r="D516" s="100" t="str">
        <f>IF(C516&lt;&gt;" ",'Matriz Nº4 Administración'!C516," ")</f>
        <v xml:space="preserve"> </v>
      </c>
      <c r="E516" s="98" t="str">
        <f>IF(B516&lt;&gt;"No administrar",'Matriz Nº4 Administración'!F516," ")</f>
        <v xml:space="preserve"> </v>
      </c>
      <c r="F516" s="98" t="str">
        <f>IF(B516&lt;&gt;"No administrar",'Matriz Nº4 Administración'!G516," ")</f>
        <v xml:space="preserve"> </v>
      </c>
      <c r="G516" s="120"/>
      <c r="H516" s="120"/>
      <c r="I516" s="120"/>
      <c r="J516" s="120"/>
      <c r="K516" s="121"/>
      <c r="L516" s="121"/>
      <c r="M516" s="120"/>
      <c r="N516" s="23"/>
      <c r="O516" s="23"/>
      <c r="P516" s="23"/>
      <c r="Q516" s="23"/>
      <c r="R516" s="23"/>
      <c r="S516" s="23"/>
      <c r="T516" s="23"/>
      <c r="U516" s="23"/>
      <c r="V516" s="23"/>
      <c r="W516" s="23"/>
      <c r="X516" s="23"/>
      <c r="Y516" s="23"/>
      <c r="Z516" s="23"/>
    </row>
    <row r="517" spans="1:26" ht="48" customHeight="1" x14ac:dyDescent="0.3">
      <c r="A517" s="97" t="str">
        <f>+'Matriz Nº4 Administración'!A517</f>
        <v>57. 4</v>
      </c>
      <c r="B517" s="98" t="str">
        <f>+'Matriz Nº4 Administración'!B517</f>
        <v>No administrar</v>
      </c>
      <c r="C517" s="99" t="str">
        <f>IF(B517&lt;&gt;"No administrar",'Matriz Nº1 Identificación'!B517," ")</f>
        <v xml:space="preserve"> </v>
      </c>
      <c r="D517" s="100" t="str">
        <f>IF(C517&lt;&gt;" ",'Matriz Nº4 Administración'!C517," ")</f>
        <v xml:space="preserve"> </v>
      </c>
      <c r="E517" s="98" t="str">
        <f>IF(B517&lt;&gt;"No administrar",'Matriz Nº4 Administración'!F517," ")</f>
        <v xml:space="preserve"> </v>
      </c>
      <c r="F517" s="98" t="str">
        <f>IF(B517&lt;&gt;"No administrar",'Matriz Nº4 Administración'!G517," ")</f>
        <v xml:space="preserve"> </v>
      </c>
      <c r="G517" s="120"/>
      <c r="H517" s="120"/>
      <c r="I517" s="120"/>
      <c r="J517" s="120"/>
      <c r="K517" s="121"/>
      <c r="L517" s="121"/>
      <c r="M517" s="120"/>
      <c r="N517" s="23"/>
      <c r="O517" s="23"/>
      <c r="P517" s="23"/>
      <c r="Q517" s="23"/>
      <c r="R517" s="23"/>
      <c r="S517" s="23"/>
      <c r="T517" s="23"/>
      <c r="U517" s="23"/>
      <c r="V517" s="23"/>
      <c r="W517" s="23"/>
      <c r="X517" s="23"/>
      <c r="Y517" s="23"/>
      <c r="Z517" s="23"/>
    </row>
    <row r="518" spans="1:26" ht="42.75" customHeight="1" x14ac:dyDescent="0.3">
      <c r="A518" s="97" t="str">
        <f>+'Matriz Nº4 Administración'!A518</f>
        <v>57. 5</v>
      </c>
      <c r="B518" s="98" t="str">
        <f>+'Matriz Nº4 Administración'!B518</f>
        <v>No administrar</v>
      </c>
      <c r="C518" s="99" t="str">
        <f>IF(B518&lt;&gt;"No administrar",'Matriz Nº1 Identificación'!B518," ")</f>
        <v xml:space="preserve"> </v>
      </c>
      <c r="D518" s="100" t="str">
        <f>IF(C518&lt;&gt;" ",'Matriz Nº4 Administración'!C518," ")</f>
        <v xml:space="preserve"> </v>
      </c>
      <c r="E518" s="98" t="str">
        <f>IF(B518&lt;&gt;"No administrar",'Matriz Nº4 Administración'!F518," ")</f>
        <v xml:space="preserve"> </v>
      </c>
      <c r="F518" s="98" t="str">
        <f>IF(B518&lt;&gt;"No administrar",'Matriz Nº4 Administración'!G518," ")</f>
        <v xml:space="preserve"> </v>
      </c>
      <c r="G518" s="120"/>
      <c r="H518" s="120"/>
      <c r="I518" s="120"/>
      <c r="J518" s="120"/>
      <c r="K518" s="121"/>
      <c r="L518" s="121"/>
      <c r="M518" s="120"/>
      <c r="N518" s="23"/>
      <c r="O518" s="23"/>
      <c r="P518" s="23"/>
      <c r="Q518" s="23"/>
      <c r="R518" s="23"/>
      <c r="S518" s="23"/>
      <c r="T518" s="23"/>
      <c r="U518" s="23"/>
      <c r="V518" s="23"/>
      <c r="W518" s="23"/>
      <c r="X518" s="23"/>
      <c r="Y518" s="23"/>
      <c r="Z518" s="23"/>
    </row>
    <row r="519" spans="1:26" ht="40.5" customHeight="1" x14ac:dyDescent="0.3">
      <c r="A519" s="97" t="str">
        <f>+'Matriz Nº4 Administración'!A519</f>
        <v>57. 6</v>
      </c>
      <c r="B519" s="98" t="str">
        <f>+'Matriz Nº4 Administración'!B519</f>
        <v>No administrar</v>
      </c>
      <c r="C519" s="99" t="str">
        <f>IF(B519&lt;&gt;"No administrar",'Matriz Nº1 Identificación'!B519," ")</f>
        <v xml:space="preserve"> </v>
      </c>
      <c r="D519" s="100" t="str">
        <f>IF(C519&lt;&gt;" ",'Matriz Nº4 Administración'!C519," ")</f>
        <v xml:space="preserve"> </v>
      </c>
      <c r="E519" s="98" t="str">
        <f>IF(B519&lt;&gt;"No administrar",'Matriz Nº4 Administración'!F519," ")</f>
        <v xml:space="preserve"> </v>
      </c>
      <c r="F519" s="98" t="str">
        <f>IF(B519&lt;&gt;"No administrar",'Matriz Nº4 Administración'!G519," ")</f>
        <v xml:space="preserve"> </v>
      </c>
      <c r="G519" s="120"/>
      <c r="H519" s="120"/>
      <c r="I519" s="120"/>
      <c r="J519" s="120"/>
      <c r="K519" s="121"/>
      <c r="L519" s="121"/>
      <c r="M519" s="120"/>
      <c r="N519" s="23"/>
      <c r="O519" s="23"/>
      <c r="P519" s="23"/>
      <c r="Q519" s="23"/>
      <c r="R519" s="23"/>
      <c r="S519" s="23"/>
      <c r="T519" s="23"/>
      <c r="U519" s="23"/>
      <c r="V519" s="23"/>
      <c r="W519" s="23"/>
      <c r="X519" s="23"/>
      <c r="Y519" s="23"/>
      <c r="Z519" s="23"/>
    </row>
    <row r="520" spans="1:26" ht="43.5" customHeight="1" thickBot="1" x14ac:dyDescent="0.35">
      <c r="A520" s="97" t="str">
        <f>+'Matriz Nº4 Administración'!A520</f>
        <v>57. 7</v>
      </c>
      <c r="B520" s="98" t="str">
        <f>+'Matriz Nº4 Administración'!B520</f>
        <v>No administrar</v>
      </c>
      <c r="C520" s="99" t="str">
        <f>IF(B520&lt;&gt;"No administrar",'Matriz Nº1 Identificación'!B520," ")</f>
        <v xml:space="preserve"> </v>
      </c>
      <c r="D520" s="100" t="str">
        <f>IF(C520&lt;&gt;" ",'Matriz Nº4 Administración'!C520," ")</f>
        <v xml:space="preserve"> </v>
      </c>
      <c r="E520" s="98" t="str">
        <f>IF(B520&lt;&gt;"No administrar",'Matriz Nº4 Administración'!F520," ")</f>
        <v xml:space="preserve"> </v>
      </c>
      <c r="F520" s="98" t="str">
        <f>IF(B520&lt;&gt;"No administrar",'Matriz Nº4 Administración'!G520," ")</f>
        <v xml:space="preserve"> </v>
      </c>
      <c r="G520" s="120"/>
      <c r="H520" s="120"/>
      <c r="I520" s="120"/>
      <c r="J520" s="120"/>
      <c r="K520" s="121"/>
      <c r="L520" s="121"/>
      <c r="M520" s="120"/>
      <c r="N520" s="23"/>
      <c r="O520" s="23"/>
      <c r="P520" s="23"/>
      <c r="Q520" s="23"/>
      <c r="R520" s="23"/>
      <c r="S520" s="23"/>
      <c r="T520" s="23"/>
      <c r="U520" s="23"/>
      <c r="V520" s="23"/>
      <c r="W520" s="23"/>
      <c r="X520" s="23"/>
      <c r="Y520" s="23"/>
      <c r="Z520" s="23"/>
    </row>
    <row r="521" spans="1:26" ht="16.5" customHeight="1" thickBot="1" x14ac:dyDescent="0.35">
      <c r="A521" s="431" t="str">
        <f>'Matriz Nº4 Administración'!A521</f>
        <v xml:space="preserve">Objetivo Estratégico: </v>
      </c>
      <c r="B521" s="432"/>
      <c r="C521" s="433">
        <f>'Matriz Nº4 Administración'!B521</f>
        <v>0</v>
      </c>
      <c r="D521" s="434"/>
      <c r="E521" s="434"/>
      <c r="F521" s="434"/>
      <c r="G521" s="434"/>
      <c r="H521" s="434"/>
      <c r="I521" s="434"/>
      <c r="J521" s="434"/>
      <c r="K521" s="434"/>
      <c r="L521" s="434"/>
      <c r="M521" s="434"/>
      <c r="N521" s="7"/>
      <c r="O521" s="7"/>
      <c r="P521" s="7"/>
      <c r="Q521" s="7"/>
      <c r="R521" s="7"/>
      <c r="S521" s="7"/>
      <c r="T521" s="7"/>
      <c r="U521" s="7"/>
      <c r="V521" s="7"/>
      <c r="W521" s="7"/>
      <c r="X521" s="7"/>
      <c r="Y521" s="7"/>
      <c r="Z521" s="7"/>
    </row>
    <row r="522" spans="1:26" ht="27" customHeight="1" thickBot="1" x14ac:dyDescent="0.35">
      <c r="A522" s="427" t="str">
        <f>'Matriz Nº4 Administración'!A522</f>
        <v>Objetivo táctico</v>
      </c>
      <c r="B522" s="394"/>
      <c r="C522" s="428" t="str">
        <f>'Matriz Nº4 Administración'!B522</f>
        <v xml:space="preserve">58. </v>
      </c>
      <c r="D522" s="429"/>
      <c r="E522" s="429"/>
      <c r="F522" s="429"/>
      <c r="G522" s="429"/>
      <c r="H522" s="429"/>
      <c r="I522" s="429"/>
      <c r="J522" s="429"/>
      <c r="K522" s="429"/>
      <c r="L522" s="429"/>
      <c r="M522" s="430"/>
      <c r="N522" s="7"/>
      <c r="O522" s="7"/>
      <c r="P522" s="7"/>
      <c r="Q522" s="7"/>
      <c r="R522" s="7"/>
      <c r="S522" s="7"/>
      <c r="T522" s="7"/>
      <c r="U522" s="7"/>
      <c r="V522" s="7"/>
      <c r="W522" s="7"/>
      <c r="X522" s="7"/>
      <c r="Y522" s="7"/>
      <c r="Z522" s="7"/>
    </row>
    <row r="523" spans="1:26" ht="47.25" customHeight="1" x14ac:dyDescent="0.3">
      <c r="A523" s="97" t="str">
        <f>+'Matriz Nº4 Administración'!A523</f>
        <v>58. 1</v>
      </c>
      <c r="B523" s="98" t="str">
        <f>+'Matriz Nº4 Administración'!B523</f>
        <v>No administrar</v>
      </c>
      <c r="C523" s="99" t="str">
        <f>IF(B523&lt;&gt;"No administrar",'Matriz Nº1 Identificación'!B523," ")</f>
        <v xml:space="preserve"> </v>
      </c>
      <c r="D523" s="100" t="str">
        <f>IF(C523&lt;&gt;" ",'Matriz Nº4 Administración'!C523," ")</f>
        <v xml:space="preserve"> </v>
      </c>
      <c r="E523" s="98" t="str">
        <f>IF(B523&lt;&gt;"No administrar",'Matriz Nº4 Administración'!F523," ")</f>
        <v xml:space="preserve"> </v>
      </c>
      <c r="F523" s="98" t="str">
        <f>IF(B523&lt;&gt;"No administrar",'Matriz Nº4 Administración'!G523," ")</f>
        <v xml:space="preserve"> </v>
      </c>
      <c r="G523" s="120"/>
      <c r="H523" s="120"/>
      <c r="I523" s="120"/>
      <c r="J523" s="120"/>
      <c r="K523" s="121"/>
      <c r="L523" s="121"/>
      <c r="M523" s="120"/>
      <c r="N523" s="23"/>
      <c r="O523" s="23"/>
      <c r="P523" s="23"/>
      <c r="Q523" s="23"/>
      <c r="R523" s="23"/>
      <c r="S523" s="23"/>
      <c r="T523" s="23"/>
      <c r="U523" s="23"/>
      <c r="V523" s="23"/>
      <c r="W523" s="23"/>
      <c r="X523" s="23"/>
      <c r="Y523" s="23"/>
      <c r="Z523" s="23"/>
    </row>
    <row r="524" spans="1:26" ht="43.5" customHeight="1" x14ac:dyDescent="0.3">
      <c r="A524" s="97" t="str">
        <f>+'Matriz Nº4 Administración'!A524</f>
        <v>58. 2</v>
      </c>
      <c r="B524" s="98" t="str">
        <f>+'Matriz Nº4 Administración'!B524</f>
        <v>No administrar</v>
      </c>
      <c r="C524" s="99" t="str">
        <f>IF(B524&lt;&gt;"No administrar",'Matriz Nº1 Identificación'!B524," ")</f>
        <v xml:space="preserve"> </v>
      </c>
      <c r="D524" s="100" t="str">
        <f>IF(C524&lt;&gt;" ",'Matriz Nº4 Administración'!C524," ")</f>
        <v xml:space="preserve"> </v>
      </c>
      <c r="E524" s="98" t="str">
        <f>IF(B524&lt;&gt;"No administrar",'Matriz Nº4 Administración'!F524," ")</f>
        <v xml:space="preserve"> </v>
      </c>
      <c r="F524" s="98" t="str">
        <f>IF(B524&lt;&gt;"No administrar",'Matriz Nº4 Administración'!G524," ")</f>
        <v xml:space="preserve"> </v>
      </c>
      <c r="G524" s="120"/>
      <c r="H524" s="120"/>
      <c r="I524" s="120"/>
      <c r="J524" s="120"/>
      <c r="K524" s="121"/>
      <c r="L524" s="121"/>
      <c r="M524" s="120"/>
      <c r="N524" s="23"/>
      <c r="O524" s="23"/>
      <c r="P524" s="23"/>
      <c r="Q524" s="23"/>
      <c r="R524" s="23"/>
      <c r="S524" s="23"/>
      <c r="T524" s="23"/>
      <c r="U524" s="23"/>
      <c r="V524" s="23"/>
      <c r="W524" s="23"/>
      <c r="X524" s="23"/>
      <c r="Y524" s="23"/>
      <c r="Z524" s="23"/>
    </row>
    <row r="525" spans="1:26" ht="40.5" customHeight="1" x14ac:dyDescent="0.3">
      <c r="A525" s="97" t="str">
        <f>+'Matriz Nº4 Administración'!A525</f>
        <v>58. 3</v>
      </c>
      <c r="B525" s="98" t="str">
        <f>+'Matriz Nº4 Administración'!B525</f>
        <v>No administrar</v>
      </c>
      <c r="C525" s="99" t="str">
        <f>IF(B525&lt;&gt;"No administrar",'Matriz Nº1 Identificación'!B525," ")</f>
        <v xml:space="preserve"> </v>
      </c>
      <c r="D525" s="100" t="str">
        <f>IF(C525&lt;&gt;" ",'Matriz Nº4 Administración'!C525," ")</f>
        <v xml:space="preserve"> </v>
      </c>
      <c r="E525" s="98" t="str">
        <f>IF(B525&lt;&gt;"No administrar",'Matriz Nº4 Administración'!F525," ")</f>
        <v xml:space="preserve"> </v>
      </c>
      <c r="F525" s="98" t="str">
        <f>IF(B525&lt;&gt;"No administrar",'Matriz Nº4 Administración'!G525," ")</f>
        <v xml:space="preserve"> </v>
      </c>
      <c r="G525" s="120"/>
      <c r="H525" s="120"/>
      <c r="I525" s="120"/>
      <c r="J525" s="120"/>
      <c r="K525" s="121"/>
      <c r="L525" s="121"/>
      <c r="M525" s="120"/>
      <c r="N525" s="23"/>
      <c r="O525" s="23"/>
      <c r="P525" s="23"/>
      <c r="Q525" s="23"/>
      <c r="R525" s="23"/>
      <c r="S525" s="23"/>
      <c r="T525" s="23"/>
      <c r="U525" s="23"/>
      <c r="V525" s="23"/>
      <c r="W525" s="23"/>
      <c r="X525" s="23"/>
      <c r="Y525" s="23"/>
      <c r="Z525" s="23"/>
    </row>
    <row r="526" spans="1:26" ht="48" customHeight="1" x14ac:dyDescent="0.3">
      <c r="A526" s="97" t="str">
        <f>+'Matriz Nº4 Administración'!A526</f>
        <v>58. 4</v>
      </c>
      <c r="B526" s="98" t="str">
        <f>+'Matriz Nº4 Administración'!B526</f>
        <v>No administrar</v>
      </c>
      <c r="C526" s="99" t="str">
        <f>IF(B526&lt;&gt;"No administrar",'Matriz Nº1 Identificación'!B526," ")</f>
        <v xml:space="preserve"> </v>
      </c>
      <c r="D526" s="100" t="str">
        <f>IF(C526&lt;&gt;" ",'Matriz Nº4 Administración'!C526," ")</f>
        <v xml:space="preserve"> </v>
      </c>
      <c r="E526" s="98" t="str">
        <f>IF(B526&lt;&gt;"No administrar",'Matriz Nº4 Administración'!F526," ")</f>
        <v xml:space="preserve"> </v>
      </c>
      <c r="F526" s="98" t="str">
        <f>IF(B526&lt;&gt;"No administrar",'Matriz Nº4 Administración'!G526," ")</f>
        <v xml:space="preserve"> </v>
      </c>
      <c r="G526" s="120"/>
      <c r="H526" s="120"/>
      <c r="I526" s="120"/>
      <c r="J526" s="120"/>
      <c r="K526" s="121"/>
      <c r="L526" s="121"/>
      <c r="M526" s="120"/>
      <c r="N526" s="23"/>
      <c r="O526" s="23"/>
      <c r="P526" s="23"/>
      <c r="Q526" s="23"/>
      <c r="R526" s="23"/>
      <c r="S526" s="23"/>
      <c r="T526" s="23"/>
      <c r="U526" s="23"/>
      <c r="V526" s="23"/>
      <c r="W526" s="23"/>
      <c r="X526" s="23"/>
      <c r="Y526" s="23"/>
      <c r="Z526" s="23"/>
    </row>
    <row r="527" spans="1:26" ht="42.75" customHeight="1" x14ac:dyDescent="0.3">
      <c r="A527" s="97" t="str">
        <f>+'Matriz Nº4 Administración'!A527</f>
        <v>58. 5</v>
      </c>
      <c r="B527" s="98" t="str">
        <f>+'Matriz Nº4 Administración'!B527</f>
        <v>No administrar</v>
      </c>
      <c r="C527" s="99" t="str">
        <f>IF(B527&lt;&gt;"No administrar",'Matriz Nº1 Identificación'!B527," ")</f>
        <v xml:space="preserve"> </v>
      </c>
      <c r="D527" s="100" t="str">
        <f>IF(C527&lt;&gt;" ",'Matriz Nº4 Administración'!C527," ")</f>
        <v xml:space="preserve"> </v>
      </c>
      <c r="E527" s="98" t="str">
        <f>IF(B527&lt;&gt;"No administrar",'Matriz Nº4 Administración'!F527," ")</f>
        <v xml:space="preserve"> </v>
      </c>
      <c r="F527" s="98" t="str">
        <f>IF(B527&lt;&gt;"No administrar",'Matriz Nº4 Administración'!G527," ")</f>
        <v xml:space="preserve"> </v>
      </c>
      <c r="G527" s="120"/>
      <c r="H527" s="120"/>
      <c r="I527" s="120"/>
      <c r="J527" s="120"/>
      <c r="K527" s="121"/>
      <c r="L527" s="121"/>
      <c r="M527" s="120"/>
      <c r="N527" s="23"/>
      <c r="O527" s="23"/>
      <c r="P527" s="23"/>
      <c r="Q527" s="23"/>
      <c r="R527" s="23"/>
      <c r="S527" s="23"/>
      <c r="T527" s="23"/>
      <c r="U527" s="23"/>
      <c r="V527" s="23"/>
      <c r="W527" s="23"/>
      <c r="X527" s="23"/>
      <c r="Y527" s="23"/>
      <c r="Z527" s="23"/>
    </row>
    <row r="528" spans="1:26" ht="40.5" customHeight="1" x14ac:dyDescent="0.3">
      <c r="A528" s="97" t="str">
        <f>+'Matriz Nº4 Administración'!A528</f>
        <v>58. 6</v>
      </c>
      <c r="B528" s="98" t="str">
        <f>+'Matriz Nº4 Administración'!B528</f>
        <v>No administrar</v>
      </c>
      <c r="C528" s="99" t="str">
        <f>IF(B528&lt;&gt;"No administrar",'Matriz Nº1 Identificación'!B528," ")</f>
        <v xml:space="preserve"> </v>
      </c>
      <c r="D528" s="100" t="str">
        <f>IF(C528&lt;&gt;" ",'Matriz Nº4 Administración'!C528," ")</f>
        <v xml:space="preserve"> </v>
      </c>
      <c r="E528" s="98" t="str">
        <f>IF(B528&lt;&gt;"No administrar",'Matriz Nº4 Administración'!F528," ")</f>
        <v xml:space="preserve"> </v>
      </c>
      <c r="F528" s="98" t="str">
        <f>IF(B528&lt;&gt;"No administrar",'Matriz Nº4 Administración'!G528," ")</f>
        <v xml:space="preserve"> </v>
      </c>
      <c r="G528" s="120"/>
      <c r="H528" s="120"/>
      <c r="I528" s="120"/>
      <c r="J528" s="120"/>
      <c r="K528" s="121"/>
      <c r="L528" s="121"/>
      <c r="M528" s="120"/>
      <c r="N528" s="23"/>
      <c r="O528" s="23"/>
      <c r="P528" s="23"/>
      <c r="Q528" s="23"/>
      <c r="R528" s="23"/>
      <c r="S528" s="23"/>
      <c r="T528" s="23"/>
      <c r="U528" s="23"/>
      <c r="V528" s="23"/>
      <c r="W528" s="23"/>
      <c r="X528" s="23"/>
      <c r="Y528" s="23"/>
      <c r="Z528" s="23"/>
    </row>
    <row r="529" spans="1:26" ht="43.5" customHeight="1" thickBot="1" x14ac:dyDescent="0.35">
      <c r="A529" s="97" t="str">
        <f>+'Matriz Nº4 Administración'!A529</f>
        <v>58. 7</v>
      </c>
      <c r="B529" s="98" t="str">
        <f>+'Matriz Nº4 Administración'!B529</f>
        <v>No administrar</v>
      </c>
      <c r="C529" s="99" t="str">
        <f>IF(B529&lt;&gt;"No administrar",'Matriz Nº1 Identificación'!B529," ")</f>
        <v xml:space="preserve"> </v>
      </c>
      <c r="D529" s="100" t="str">
        <f>IF(C529&lt;&gt;" ",'Matriz Nº4 Administración'!C529," ")</f>
        <v xml:space="preserve"> </v>
      </c>
      <c r="E529" s="98" t="str">
        <f>IF(B529&lt;&gt;"No administrar",'Matriz Nº4 Administración'!F529," ")</f>
        <v xml:space="preserve"> </v>
      </c>
      <c r="F529" s="98" t="str">
        <f>IF(B529&lt;&gt;"No administrar",'Matriz Nº4 Administración'!G529," ")</f>
        <v xml:space="preserve"> </v>
      </c>
      <c r="G529" s="120"/>
      <c r="H529" s="120"/>
      <c r="I529" s="120"/>
      <c r="J529" s="120"/>
      <c r="K529" s="121"/>
      <c r="L529" s="121"/>
      <c r="M529" s="120"/>
      <c r="N529" s="23"/>
      <c r="O529" s="23"/>
      <c r="P529" s="23"/>
      <c r="Q529" s="23"/>
      <c r="R529" s="23"/>
      <c r="S529" s="23"/>
      <c r="T529" s="23"/>
      <c r="U529" s="23"/>
      <c r="V529" s="23"/>
      <c r="W529" s="23"/>
      <c r="X529" s="23"/>
      <c r="Y529" s="23"/>
      <c r="Z529" s="23"/>
    </row>
    <row r="530" spans="1:26" ht="16.5" customHeight="1" thickBot="1" x14ac:dyDescent="0.35">
      <c r="A530" s="431" t="str">
        <f>'Matriz Nº4 Administración'!A530</f>
        <v xml:space="preserve">Objetivo Estratégico: </v>
      </c>
      <c r="B530" s="432"/>
      <c r="C530" s="433">
        <f>'Matriz Nº4 Administración'!B530</f>
        <v>0</v>
      </c>
      <c r="D530" s="434"/>
      <c r="E530" s="434"/>
      <c r="F530" s="434"/>
      <c r="G530" s="434"/>
      <c r="H530" s="434"/>
      <c r="I530" s="434"/>
      <c r="J530" s="434"/>
      <c r="K530" s="434"/>
      <c r="L530" s="434"/>
      <c r="M530" s="434"/>
      <c r="N530" s="7"/>
      <c r="O530" s="7"/>
      <c r="P530" s="7"/>
      <c r="Q530" s="7"/>
      <c r="R530" s="7"/>
      <c r="S530" s="7"/>
      <c r="T530" s="7"/>
      <c r="U530" s="7"/>
      <c r="V530" s="7"/>
      <c r="W530" s="7"/>
      <c r="X530" s="7"/>
      <c r="Y530" s="7"/>
      <c r="Z530" s="7"/>
    </row>
    <row r="531" spans="1:26" ht="27" customHeight="1" thickBot="1" x14ac:dyDescent="0.35">
      <c r="A531" s="427" t="str">
        <f>'Matriz Nº4 Administración'!A531</f>
        <v>Objetivo táctico</v>
      </c>
      <c r="B531" s="394"/>
      <c r="C531" s="428" t="str">
        <f>'Matriz Nº4 Administración'!B531</f>
        <v xml:space="preserve">59. </v>
      </c>
      <c r="D531" s="429"/>
      <c r="E531" s="429"/>
      <c r="F531" s="429"/>
      <c r="G531" s="429"/>
      <c r="H531" s="429"/>
      <c r="I531" s="429"/>
      <c r="J531" s="429"/>
      <c r="K531" s="429"/>
      <c r="L531" s="429"/>
      <c r="M531" s="430"/>
      <c r="N531" s="7"/>
      <c r="O531" s="7"/>
      <c r="P531" s="7"/>
      <c r="Q531" s="7"/>
      <c r="R531" s="7"/>
      <c r="S531" s="7"/>
      <c r="T531" s="7"/>
      <c r="U531" s="7"/>
      <c r="V531" s="7"/>
      <c r="W531" s="7"/>
      <c r="X531" s="7"/>
      <c r="Y531" s="7"/>
      <c r="Z531" s="7"/>
    </row>
    <row r="532" spans="1:26" ht="47.25" customHeight="1" x14ac:dyDescent="0.3">
      <c r="A532" s="97" t="str">
        <f>+'Matriz Nº4 Administración'!A532</f>
        <v>59. 1</v>
      </c>
      <c r="B532" s="98" t="str">
        <f>+'Matriz Nº4 Administración'!B532</f>
        <v>No administrar</v>
      </c>
      <c r="C532" s="99" t="str">
        <f>IF(B532&lt;&gt;"No administrar",'Matriz Nº1 Identificación'!B532," ")</f>
        <v xml:space="preserve"> </v>
      </c>
      <c r="D532" s="100" t="str">
        <f>IF(C532&lt;&gt;" ",'Matriz Nº4 Administración'!C532," ")</f>
        <v xml:space="preserve"> </v>
      </c>
      <c r="E532" s="98" t="str">
        <f>IF(B532&lt;&gt;"No administrar",'Matriz Nº4 Administración'!F532," ")</f>
        <v xml:space="preserve"> </v>
      </c>
      <c r="F532" s="98" t="str">
        <f>IF(B532&lt;&gt;"No administrar",'Matriz Nº4 Administración'!G532," ")</f>
        <v xml:space="preserve"> </v>
      </c>
      <c r="G532" s="120"/>
      <c r="H532" s="120"/>
      <c r="I532" s="120"/>
      <c r="J532" s="120"/>
      <c r="K532" s="121"/>
      <c r="L532" s="121"/>
      <c r="M532" s="120"/>
      <c r="N532" s="23"/>
      <c r="O532" s="23"/>
      <c r="P532" s="23"/>
      <c r="Q532" s="23"/>
      <c r="R532" s="23"/>
      <c r="S532" s="23"/>
      <c r="T532" s="23"/>
      <c r="U532" s="23"/>
      <c r="V532" s="23"/>
      <c r="W532" s="23"/>
      <c r="X532" s="23"/>
      <c r="Y532" s="23"/>
      <c r="Z532" s="23"/>
    </row>
    <row r="533" spans="1:26" ht="43.5" customHeight="1" x14ac:dyDescent="0.3">
      <c r="A533" s="97" t="str">
        <f>+'Matriz Nº4 Administración'!A533</f>
        <v>59. 2</v>
      </c>
      <c r="B533" s="98" t="str">
        <f>+'Matriz Nº4 Administración'!B533</f>
        <v>No administrar</v>
      </c>
      <c r="C533" s="99" t="str">
        <f>IF(B533&lt;&gt;"No administrar",'Matriz Nº1 Identificación'!B533," ")</f>
        <v xml:space="preserve"> </v>
      </c>
      <c r="D533" s="100" t="str">
        <f>IF(C533&lt;&gt;" ",'Matriz Nº4 Administración'!C533," ")</f>
        <v xml:space="preserve"> </v>
      </c>
      <c r="E533" s="98" t="str">
        <f>IF(B533&lt;&gt;"No administrar",'Matriz Nº4 Administración'!F533," ")</f>
        <v xml:space="preserve"> </v>
      </c>
      <c r="F533" s="98" t="str">
        <f>IF(B533&lt;&gt;"No administrar",'Matriz Nº4 Administración'!G533," ")</f>
        <v xml:space="preserve"> </v>
      </c>
      <c r="G533" s="120"/>
      <c r="H533" s="120"/>
      <c r="I533" s="120"/>
      <c r="J533" s="120"/>
      <c r="K533" s="121"/>
      <c r="L533" s="121"/>
      <c r="M533" s="120"/>
      <c r="N533" s="23"/>
      <c r="O533" s="23"/>
      <c r="P533" s="23"/>
      <c r="Q533" s="23"/>
      <c r="R533" s="23"/>
      <c r="S533" s="23"/>
      <c r="T533" s="23"/>
      <c r="U533" s="23"/>
      <c r="V533" s="23"/>
      <c r="W533" s="23"/>
      <c r="X533" s="23"/>
      <c r="Y533" s="23"/>
      <c r="Z533" s="23"/>
    </row>
    <row r="534" spans="1:26" ht="40.5" customHeight="1" x14ac:dyDescent="0.3">
      <c r="A534" s="97" t="str">
        <f>+'Matriz Nº4 Administración'!A534</f>
        <v>59. 3</v>
      </c>
      <c r="B534" s="98" t="str">
        <f>+'Matriz Nº4 Administración'!B534</f>
        <v>No administrar</v>
      </c>
      <c r="C534" s="99" t="str">
        <f>IF(B534&lt;&gt;"No administrar",'Matriz Nº1 Identificación'!B534," ")</f>
        <v xml:space="preserve"> </v>
      </c>
      <c r="D534" s="100" t="str">
        <f>IF(C534&lt;&gt;" ",'Matriz Nº4 Administración'!C534," ")</f>
        <v xml:space="preserve"> </v>
      </c>
      <c r="E534" s="98" t="str">
        <f>IF(B534&lt;&gt;"No administrar",'Matriz Nº4 Administración'!F534," ")</f>
        <v xml:space="preserve"> </v>
      </c>
      <c r="F534" s="98" t="str">
        <f>IF(B534&lt;&gt;"No administrar",'Matriz Nº4 Administración'!G534," ")</f>
        <v xml:space="preserve"> </v>
      </c>
      <c r="G534" s="120"/>
      <c r="H534" s="120"/>
      <c r="I534" s="120"/>
      <c r="J534" s="120"/>
      <c r="K534" s="121"/>
      <c r="L534" s="121"/>
      <c r="M534" s="120"/>
      <c r="N534" s="23"/>
      <c r="O534" s="23"/>
      <c r="P534" s="23"/>
      <c r="Q534" s="23"/>
      <c r="R534" s="23"/>
      <c r="S534" s="23"/>
      <c r="T534" s="23"/>
      <c r="U534" s="23"/>
      <c r="V534" s="23"/>
      <c r="W534" s="23"/>
      <c r="X534" s="23"/>
      <c r="Y534" s="23"/>
      <c r="Z534" s="23"/>
    </row>
    <row r="535" spans="1:26" ht="48" customHeight="1" x14ac:dyDescent="0.3">
      <c r="A535" s="97" t="str">
        <f>+'Matriz Nº4 Administración'!A535</f>
        <v>59. 4</v>
      </c>
      <c r="B535" s="98" t="str">
        <f>+'Matriz Nº4 Administración'!B535</f>
        <v>No administrar</v>
      </c>
      <c r="C535" s="99" t="str">
        <f>IF(B535&lt;&gt;"No administrar",'Matriz Nº1 Identificación'!B535," ")</f>
        <v xml:space="preserve"> </v>
      </c>
      <c r="D535" s="100" t="str">
        <f>IF(C535&lt;&gt;" ",'Matriz Nº4 Administración'!C535," ")</f>
        <v xml:space="preserve"> </v>
      </c>
      <c r="E535" s="98" t="str">
        <f>IF(B535&lt;&gt;"No administrar",'Matriz Nº4 Administración'!F535," ")</f>
        <v xml:space="preserve"> </v>
      </c>
      <c r="F535" s="98" t="str">
        <f>IF(B535&lt;&gt;"No administrar",'Matriz Nº4 Administración'!G535," ")</f>
        <v xml:space="preserve"> </v>
      </c>
      <c r="G535" s="120"/>
      <c r="H535" s="120"/>
      <c r="I535" s="120"/>
      <c r="J535" s="120"/>
      <c r="K535" s="121"/>
      <c r="L535" s="121"/>
      <c r="M535" s="120"/>
      <c r="N535" s="23"/>
      <c r="O535" s="23"/>
      <c r="P535" s="23"/>
      <c r="Q535" s="23"/>
      <c r="R535" s="23"/>
      <c r="S535" s="23"/>
      <c r="T535" s="23"/>
      <c r="U535" s="23"/>
      <c r="V535" s="23"/>
      <c r="W535" s="23"/>
      <c r="X535" s="23"/>
      <c r="Y535" s="23"/>
      <c r="Z535" s="23"/>
    </row>
    <row r="536" spans="1:26" ht="42.75" customHeight="1" x14ac:dyDescent="0.3">
      <c r="A536" s="97" t="str">
        <f>+'Matriz Nº4 Administración'!A536</f>
        <v>59. 5</v>
      </c>
      <c r="B536" s="98" t="str">
        <f>+'Matriz Nº4 Administración'!B536</f>
        <v>No administrar</v>
      </c>
      <c r="C536" s="99" t="str">
        <f>IF(B536&lt;&gt;"No administrar",'Matriz Nº1 Identificación'!B536," ")</f>
        <v xml:space="preserve"> </v>
      </c>
      <c r="D536" s="100" t="str">
        <f>IF(C536&lt;&gt;" ",'Matriz Nº4 Administración'!C536," ")</f>
        <v xml:space="preserve"> </v>
      </c>
      <c r="E536" s="98" t="str">
        <f>IF(B536&lt;&gt;"No administrar",'Matriz Nº4 Administración'!F536," ")</f>
        <v xml:space="preserve"> </v>
      </c>
      <c r="F536" s="98" t="str">
        <f>IF(B536&lt;&gt;"No administrar",'Matriz Nº4 Administración'!G536," ")</f>
        <v xml:space="preserve"> </v>
      </c>
      <c r="G536" s="120"/>
      <c r="H536" s="120"/>
      <c r="I536" s="120"/>
      <c r="J536" s="120"/>
      <c r="K536" s="121"/>
      <c r="L536" s="121"/>
      <c r="M536" s="120"/>
      <c r="N536" s="23"/>
      <c r="O536" s="23"/>
      <c r="P536" s="23"/>
      <c r="Q536" s="23"/>
      <c r="R536" s="23"/>
      <c r="S536" s="23"/>
      <c r="T536" s="23"/>
      <c r="U536" s="23"/>
      <c r="V536" s="23"/>
      <c r="W536" s="23"/>
      <c r="X536" s="23"/>
      <c r="Y536" s="23"/>
      <c r="Z536" s="23"/>
    </row>
    <row r="537" spans="1:26" ht="40.5" customHeight="1" x14ac:dyDescent="0.3">
      <c r="A537" s="97" t="str">
        <f>+'Matriz Nº4 Administración'!A537</f>
        <v>59. 6</v>
      </c>
      <c r="B537" s="98" t="str">
        <f>+'Matriz Nº4 Administración'!B537</f>
        <v>No administrar</v>
      </c>
      <c r="C537" s="99" t="str">
        <f>IF(B537&lt;&gt;"No administrar",'Matriz Nº1 Identificación'!B537," ")</f>
        <v xml:space="preserve"> </v>
      </c>
      <c r="D537" s="100" t="str">
        <f>IF(C537&lt;&gt;" ",'Matriz Nº4 Administración'!C537," ")</f>
        <v xml:space="preserve"> </v>
      </c>
      <c r="E537" s="98" t="str">
        <f>IF(B537&lt;&gt;"No administrar",'Matriz Nº4 Administración'!F537," ")</f>
        <v xml:space="preserve"> </v>
      </c>
      <c r="F537" s="98" t="str">
        <f>IF(B537&lt;&gt;"No administrar",'Matriz Nº4 Administración'!G537," ")</f>
        <v xml:space="preserve"> </v>
      </c>
      <c r="G537" s="120"/>
      <c r="H537" s="120"/>
      <c r="I537" s="120"/>
      <c r="J537" s="120"/>
      <c r="K537" s="121"/>
      <c r="L537" s="121"/>
      <c r="M537" s="120"/>
      <c r="N537" s="23"/>
      <c r="O537" s="23"/>
      <c r="P537" s="23"/>
      <c r="Q537" s="23"/>
      <c r="R537" s="23"/>
      <c r="S537" s="23"/>
      <c r="T537" s="23"/>
      <c r="U537" s="23"/>
      <c r="V537" s="23"/>
      <c r="W537" s="23"/>
      <c r="X537" s="23"/>
      <c r="Y537" s="23"/>
      <c r="Z537" s="23"/>
    </row>
    <row r="538" spans="1:26" ht="43.5" customHeight="1" thickBot="1" x14ac:dyDescent="0.35">
      <c r="A538" s="97" t="str">
        <f>+'Matriz Nº4 Administración'!A538</f>
        <v>59. 7</v>
      </c>
      <c r="B538" s="98" t="str">
        <f>+'Matriz Nº4 Administración'!B538</f>
        <v>No administrar</v>
      </c>
      <c r="C538" s="99" t="str">
        <f>IF(B538&lt;&gt;"No administrar",'Matriz Nº1 Identificación'!B538," ")</f>
        <v xml:space="preserve"> </v>
      </c>
      <c r="D538" s="100" t="str">
        <f>IF(C538&lt;&gt;" ",'Matriz Nº4 Administración'!C538," ")</f>
        <v xml:space="preserve"> </v>
      </c>
      <c r="E538" s="98" t="str">
        <f>IF(B538&lt;&gt;"No administrar",'Matriz Nº4 Administración'!F538," ")</f>
        <v xml:space="preserve"> </v>
      </c>
      <c r="F538" s="98" t="str">
        <f>IF(B538&lt;&gt;"No administrar",'Matriz Nº4 Administración'!G538," ")</f>
        <v xml:space="preserve"> </v>
      </c>
      <c r="G538" s="120"/>
      <c r="H538" s="120"/>
      <c r="I538" s="120"/>
      <c r="J538" s="120"/>
      <c r="K538" s="121"/>
      <c r="L538" s="121"/>
      <c r="M538" s="120"/>
      <c r="N538" s="23"/>
      <c r="O538" s="23"/>
      <c r="P538" s="23"/>
      <c r="Q538" s="23"/>
      <c r="R538" s="23"/>
      <c r="S538" s="23"/>
      <c r="T538" s="23"/>
      <c r="U538" s="23"/>
      <c r="V538" s="23"/>
      <c r="W538" s="23"/>
      <c r="X538" s="23"/>
      <c r="Y538" s="23"/>
      <c r="Z538" s="23"/>
    </row>
    <row r="539" spans="1:26" ht="16.5" customHeight="1" thickBot="1" x14ac:dyDescent="0.35">
      <c r="A539" s="431" t="str">
        <f>'Matriz Nº4 Administración'!A539</f>
        <v xml:space="preserve">Objetivo Estratégico: </v>
      </c>
      <c r="B539" s="432"/>
      <c r="C539" s="433">
        <f>'Matriz Nº4 Administración'!B539</f>
        <v>0</v>
      </c>
      <c r="D539" s="434"/>
      <c r="E539" s="434"/>
      <c r="F539" s="434"/>
      <c r="G539" s="434"/>
      <c r="H539" s="434"/>
      <c r="I539" s="434"/>
      <c r="J539" s="434"/>
      <c r="K539" s="434"/>
      <c r="L539" s="434"/>
      <c r="M539" s="434"/>
      <c r="N539" s="7"/>
      <c r="O539" s="7"/>
      <c r="P539" s="7"/>
      <c r="Q539" s="7"/>
      <c r="R539" s="7"/>
      <c r="S539" s="7"/>
      <c r="T539" s="7"/>
      <c r="U539" s="7"/>
      <c r="V539" s="7"/>
      <c r="W539" s="7"/>
      <c r="X539" s="7"/>
      <c r="Y539" s="7"/>
      <c r="Z539" s="7"/>
    </row>
    <row r="540" spans="1:26" ht="27" customHeight="1" thickBot="1" x14ac:dyDescent="0.35">
      <c r="A540" s="427" t="str">
        <f>'Matriz Nº4 Administración'!A540</f>
        <v>Objetivo táctico</v>
      </c>
      <c r="B540" s="394"/>
      <c r="C540" s="428" t="str">
        <f>'Matriz Nº4 Administración'!B540</f>
        <v xml:space="preserve">60. </v>
      </c>
      <c r="D540" s="429"/>
      <c r="E540" s="429"/>
      <c r="F540" s="429"/>
      <c r="G540" s="429"/>
      <c r="H540" s="429"/>
      <c r="I540" s="429"/>
      <c r="J540" s="429"/>
      <c r="K540" s="429"/>
      <c r="L540" s="429"/>
      <c r="M540" s="430"/>
      <c r="N540" s="7"/>
      <c r="O540" s="7"/>
      <c r="P540" s="7"/>
      <c r="Q540" s="7"/>
      <c r="R540" s="7"/>
      <c r="S540" s="7"/>
      <c r="T540" s="7"/>
      <c r="U540" s="7"/>
      <c r="V540" s="7"/>
      <c r="W540" s="7"/>
      <c r="X540" s="7"/>
      <c r="Y540" s="7"/>
      <c r="Z540" s="7"/>
    </row>
    <row r="541" spans="1:26" ht="47.25" customHeight="1" x14ac:dyDescent="0.3">
      <c r="A541" s="97" t="str">
        <f>+'Matriz Nº4 Administración'!A541</f>
        <v>60. 1</v>
      </c>
      <c r="B541" s="98" t="str">
        <f>+'Matriz Nº4 Administración'!B541</f>
        <v>No administrar</v>
      </c>
      <c r="C541" s="99" t="str">
        <f>IF(B541&lt;&gt;"No administrar",'Matriz Nº1 Identificación'!B541," ")</f>
        <v xml:space="preserve"> </v>
      </c>
      <c r="D541" s="100" t="str">
        <f>IF(C541&lt;&gt;" ",'Matriz Nº4 Administración'!C541," ")</f>
        <v xml:space="preserve"> </v>
      </c>
      <c r="E541" s="98" t="str">
        <f>IF(B541&lt;&gt;"No administrar",'Matriz Nº4 Administración'!F541," ")</f>
        <v xml:space="preserve"> </v>
      </c>
      <c r="F541" s="98" t="str">
        <f>IF(B541&lt;&gt;"No administrar",'Matriz Nº4 Administración'!G541," ")</f>
        <v xml:space="preserve"> </v>
      </c>
      <c r="G541" s="120"/>
      <c r="H541" s="120"/>
      <c r="I541" s="120"/>
      <c r="J541" s="120"/>
      <c r="K541" s="121"/>
      <c r="L541" s="121"/>
      <c r="M541" s="120"/>
      <c r="N541" s="23"/>
      <c r="O541" s="23"/>
      <c r="P541" s="23"/>
      <c r="Q541" s="23"/>
      <c r="R541" s="23"/>
      <c r="S541" s="23"/>
      <c r="T541" s="23"/>
      <c r="U541" s="23"/>
      <c r="V541" s="23"/>
      <c r="W541" s="23"/>
      <c r="X541" s="23"/>
      <c r="Y541" s="23"/>
      <c r="Z541" s="23"/>
    </row>
    <row r="542" spans="1:26" ht="43.5" customHeight="1" x14ac:dyDescent="0.3">
      <c r="A542" s="97" t="str">
        <f>+'Matriz Nº4 Administración'!A542</f>
        <v>60. 2</v>
      </c>
      <c r="B542" s="98" t="str">
        <f>+'Matriz Nº4 Administración'!B542</f>
        <v>No administrar</v>
      </c>
      <c r="C542" s="99" t="str">
        <f>IF(B542&lt;&gt;"No administrar",'Matriz Nº1 Identificación'!B542," ")</f>
        <v xml:space="preserve"> </v>
      </c>
      <c r="D542" s="100" t="str">
        <f>IF(C542&lt;&gt;" ",'Matriz Nº4 Administración'!C542," ")</f>
        <v xml:space="preserve"> </v>
      </c>
      <c r="E542" s="98" t="str">
        <f>IF(B542&lt;&gt;"No administrar",'Matriz Nº4 Administración'!F542," ")</f>
        <v xml:space="preserve"> </v>
      </c>
      <c r="F542" s="98" t="str">
        <f>IF(B542&lt;&gt;"No administrar",'Matriz Nº4 Administración'!G542," ")</f>
        <v xml:space="preserve"> </v>
      </c>
      <c r="G542" s="120"/>
      <c r="H542" s="120"/>
      <c r="I542" s="120"/>
      <c r="J542" s="120"/>
      <c r="K542" s="121"/>
      <c r="L542" s="121"/>
      <c r="M542" s="120"/>
      <c r="N542" s="23"/>
      <c r="O542" s="23"/>
      <c r="P542" s="23"/>
      <c r="Q542" s="23"/>
      <c r="R542" s="23"/>
      <c r="S542" s="23"/>
      <c r="T542" s="23"/>
      <c r="U542" s="23"/>
      <c r="V542" s="23"/>
      <c r="W542" s="23"/>
      <c r="X542" s="23"/>
      <c r="Y542" s="23"/>
      <c r="Z542" s="23"/>
    </row>
    <row r="543" spans="1:26" ht="40.5" customHeight="1" x14ac:dyDescent="0.3">
      <c r="A543" s="97" t="str">
        <f>+'Matriz Nº4 Administración'!A543</f>
        <v>60. 3</v>
      </c>
      <c r="B543" s="98" t="str">
        <f>+'Matriz Nº4 Administración'!B543</f>
        <v>No administrar</v>
      </c>
      <c r="C543" s="99" t="str">
        <f>IF(B543&lt;&gt;"No administrar",'Matriz Nº1 Identificación'!B543," ")</f>
        <v xml:space="preserve"> </v>
      </c>
      <c r="D543" s="100" t="str">
        <f>IF(C543&lt;&gt;" ",'Matriz Nº4 Administración'!C543," ")</f>
        <v xml:space="preserve"> </v>
      </c>
      <c r="E543" s="98" t="str">
        <f>IF(B543&lt;&gt;"No administrar",'Matriz Nº4 Administración'!F543," ")</f>
        <v xml:space="preserve"> </v>
      </c>
      <c r="F543" s="98" t="str">
        <f>IF(B543&lt;&gt;"No administrar",'Matriz Nº4 Administración'!G543," ")</f>
        <v xml:space="preserve"> </v>
      </c>
      <c r="G543" s="120"/>
      <c r="H543" s="120"/>
      <c r="I543" s="120"/>
      <c r="J543" s="120"/>
      <c r="K543" s="121"/>
      <c r="L543" s="121"/>
      <c r="M543" s="120"/>
      <c r="N543" s="23"/>
      <c r="O543" s="23"/>
      <c r="P543" s="23"/>
      <c r="Q543" s="23"/>
      <c r="R543" s="23"/>
      <c r="S543" s="23"/>
      <c r="T543" s="23"/>
      <c r="U543" s="23"/>
      <c r="V543" s="23"/>
      <c r="W543" s="23"/>
      <c r="X543" s="23"/>
      <c r="Y543" s="23"/>
      <c r="Z543" s="23"/>
    </row>
    <row r="544" spans="1:26" ht="48" customHeight="1" x14ac:dyDescent="0.3">
      <c r="A544" s="97" t="str">
        <f>+'Matriz Nº4 Administración'!A544</f>
        <v>60. 4</v>
      </c>
      <c r="B544" s="98" t="str">
        <f>+'Matriz Nº4 Administración'!B544</f>
        <v>No administrar</v>
      </c>
      <c r="C544" s="99" t="str">
        <f>IF(B544&lt;&gt;"No administrar",'Matriz Nº1 Identificación'!B544," ")</f>
        <v xml:space="preserve"> </v>
      </c>
      <c r="D544" s="100" t="str">
        <f>IF(C544&lt;&gt;" ",'Matriz Nº4 Administración'!C544," ")</f>
        <v xml:space="preserve"> </v>
      </c>
      <c r="E544" s="98" t="str">
        <f>IF(B544&lt;&gt;"No administrar",'Matriz Nº4 Administración'!F544," ")</f>
        <v xml:space="preserve"> </v>
      </c>
      <c r="F544" s="98" t="str">
        <f>IF(B544&lt;&gt;"No administrar",'Matriz Nº4 Administración'!G544," ")</f>
        <v xml:space="preserve"> </v>
      </c>
      <c r="G544" s="120"/>
      <c r="H544" s="120"/>
      <c r="I544" s="120"/>
      <c r="J544" s="120"/>
      <c r="K544" s="121"/>
      <c r="L544" s="121"/>
      <c r="M544" s="120"/>
      <c r="N544" s="23"/>
      <c r="O544" s="23"/>
      <c r="P544" s="23"/>
      <c r="Q544" s="23"/>
      <c r="R544" s="23"/>
      <c r="S544" s="23"/>
      <c r="T544" s="23"/>
      <c r="U544" s="23"/>
      <c r="V544" s="23"/>
      <c r="W544" s="23"/>
      <c r="X544" s="23"/>
      <c r="Y544" s="23"/>
      <c r="Z544" s="23"/>
    </row>
    <row r="545" spans="1:26" ht="42.75" customHeight="1" x14ac:dyDescent="0.3">
      <c r="A545" s="97" t="str">
        <f>+'Matriz Nº4 Administración'!A545</f>
        <v>60. 5</v>
      </c>
      <c r="B545" s="98" t="str">
        <f>+'Matriz Nº4 Administración'!B545</f>
        <v>No administrar</v>
      </c>
      <c r="C545" s="99" t="str">
        <f>IF(B545&lt;&gt;"No administrar",'Matriz Nº1 Identificación'!B545," ")</f>
        <v xml:space="preserve"> </v>
      </c>
      <c r="D545" s="100" t="str">
        <f>IF(C545&lt;&gt;" ",'Matriz Nº4 Administración'!C545," ")</f>
        <v xml:space="preserve"> </v>
      </c>
      <c r="E545" s="98" t="str">
        <f>IF(B545&lt;&gt;"No administrar",'Matriz Nº4 Administración'!F545," ")</f>
        <v xml:space="preserve"> </v>
      </c>
      <c r="F545" s="98" t="str">
        <f>IF(B545&lt;&gt;"No administrar",'Matriz Nº4 Administración'!G545," ")</f>
        <v xml:space="preserve"> </v>
      </c>
      <c r="G545" s="120"/>
      <c r="H545" s="120"/>
      <c r="I545" s="120"/>
      <c r="J545" s="120"/>
      <c r="K545" s="121"/>
      <c r="L545" s="121"/>
      <c r="M545" s="120"/>
      <c r="N545" s="23"/>
      <c r="O545" s="23"/>
      <c r="P545" s="23"/>
      <c r="Q545" s="23"/>
      <c r="R545" s="23"/>
      <c r="S545" s="23"/>
      <c r="T545" s="23"/>
      <c r="U545" s="23"/>
      <c r="V545" s="23"/>
      <c r="W545" s="23"/>
      <c r="X545" s="23"/>
      <c r="Y545" s="23"/>
      <c r="Z545" s="23"/>
    </row>
    <row r="546" spans="1:26" ht="40.5" customHeight="1" x14ac:dyDescent="0.3">
      <c r="A546" s="97" t="str">
        <f>+'Matriz Nº4 Administración'!A546</f>
        <v>60. 6</v>
      </c>
      <c r="B546" s="98" t="str">
        <f>+'Matriz Nº4 Administración'!B546</f>
        <v>No administrar</v>
      </c>
      <c r="C546" s="99" t="str">
        <f>IF(B546&lt;&gt;"No administrar",'Matriz Nº1 Identificación'!B546," ")</f>
        <v xml:space="preserve"> </v>
      </c>
      <c r="D546" s="100" t="str">
        <f>IF(C546&lt;&gt;" ",'Matriz Nº4 Administración'!C546," ")</f>
        <v xml:space="preserve"> </v>
      </c>
      <c r="E546" s="98" t="str">
        <f>IF(B546&lt;&gt;"No administrar",'Matriz Nº4 Administración'!F546," ")</f>
        <v xml:space="preserve"> </v>
      </c>
      <c r="F546" s="98" t="str">
        <f>IF(B546&lt;&gt;"No administrar",'Matriz Nº4 Administración'!G546," ")</f>
        <v xml:space="preserve"> </v>
      </c>
      <c r="G546" s="120"/>
      <c r="H546" s="120"/>
      <c r="I546" s="120"/>
      <c r="J546" s="120"/>
      <c r="K546" s="121"/>
      <c r="L546" s="121"/>
      <c r="M546" s="120"/>
      <c r="N546" s="23"/>
      <c r="O546" s="23"/>
      <c r="P546" s="23"/>
      <c r="Q546" s="23"/>
      <c r="R546" s="23"/>
      <c r="S546" s="23"/>
      <c r="T546" s="23"/>
      <c r="U546" s="23"/>
      <c r="V546" s="23"/>
      <c r="W546" s="23"/>
      <c r="X546" s="23"/>
      <c r="Y546" s="23"/>
      <c r="Z546" s="23"/>
    </row>
    <row r="547" spans="1:26" ht="43.5" customHeight="1" thickBot="1" x14ac:dyDescent="0.35">
      <c r="A547" s="97" t="str">
        <f>+'Matriz Nº4 Administración'!A547</f>
        <v>60. 7</v>
      </c>
      <c r="B547" s="98" t="str">
        <f>+'Matriz Nº4 Administración'!B547</f>
        <v>No administrar</v>
      </c>
      <c r="C547" s="99" t="str">
        <f>IF(B547&lt;&gt;"No administrar",'Matriz Nº1 Identificación'!B547," ")</f>
        <v xml:space="preserve"> </v>
      </c>
      <c r="D547" s="100" t="str">
        <f>IF(C547&lt;&gt;" ",'Matriz Nº4 Administración'!C547," ")</f>
        <v xml:space="preserve"> </v>
      </c>
      <c r="E547" s="98" t="str">
        <f>IF(B547&lt;&gt;"No administrar",'Matriz Nº4 Administración'!F547," ")</f>
        <v xml:space="preserve"> </v>
      </c>
      <c r="F547" s="98" t="str">
        <f>IF(B547&lt;&gt;"No administrar",'Matriz Nº4 Administración'!G547," ")</f>
        <v xml:space="preserve"> </v>
      </c>
      <c r="G547" s="120"/>
      <c r="H547" s="120"/>
      <c r="I547" s="120"/>
      <c r="J547" s="120"/>
      <c r="K547" s="121"/>
      <c r="L547" s="121"/>
      <c r="M547" s="120"/>
      <c r="N547" s="23"/>
      <c r="O547" s="23"/>
      <c r="P547" s="23"/>
      <c r="Q547" s="23"/>
      <c r="R547" s="23"/>
      <c r="S547" s="23"/>
      <c r="T547" s="23"/>
      <c r="U547" s="23"/>
      <c r="V547" s="23"/>
      <c r="W547" s="23"/>
      <c r="X547" s="23"/>
      <c r="Y547" s="23"/>
      <c r="Z547" s="23"/>
    </row>
    <row r="548" spans="1:26" ht="16.5" customHeight="1" thickBot="1" x14ac:dyDescent="0.35">
      <c r="A548" s="431" t="str">
        <f>'Matriz Nº4 Administración'!A548</f>
        <v xml:space="preserve">Objetivo Estratégico: </v>
      </c>
      <c r="B548" s="432"/>
      <c r="C548" s="433">
        <f>'Matriz Nº4 Administración'!B548</f>
        <v>0</v>
      </c>
      <c r="D548" s="434"/>
      <c r="E548" s="434"/>
      <c r="F548" s="434"/>
      <c r="G548" s="434"/>
      <c r="H548" s="434"/>
      <c r="I548" s="434"/>
      <c r="J548" s="434"/>
      <c r="K548" s="434"/>
      <c r="L548" s="434"/>
      <c r="M548" s="434"/>
      <c r="N548" s="7"/>
      <c r="O548" s="7"/>
      <c r="P548" s="7"/>
      <c r="Q548" s="7"/>
      <c r="R548" s="7"/>
      <c r="S548" s="7"/>
      <c r="T548" s="7"/>
      <c r="U548" s="7"/>
      <c r="V548" s="7"/>
      <c r="W548" s="7"/>
      <c r="X548" s="7"/>
      <c r="Y548" s="7"/>
      <c r="Z548" s="7"/>
    </row>
    <row r="549" spans="1:26" ht="27" customHeight="1" thickBot="1" x14ac:dyDescent="0.35">
      <c r="A549" s="427" t="str">
        <f>'Matriz Nº4 Administración'!A549</f>
        <v>Objetivo táctico</v>
      </c>
      <c r="B549" s="394"/>
      <c r="C549" s="428" t="str">
        <f>'Matriz Nº4 Administración'!B549</f>
        <v xml:space="preserve">61. </v>
      </c>
      <c r="D549" s="429"/>
      <c r="E549" s="429"/>
      <c r="F549" s="429"/>
      <c r="G549" s="429"/>
      <c r="H549" s="429"/>
      <c r="I549" s="429"/>
      <c r="J549" s="429"/>
      <c r="K549" s="429"/>
      <c r="L549" s="429"/>
      <c r="M549" s="430"/>
      <c r="N549" s="7"/>
      <c r="O549" s="7"/>
      <c r="P549" s="7"/>
      <c r="Q549" s="7"/>
      <c r="R549" s="7"/>
      <c r="S549" s="7"/>
      <c r="T549" s="7"/>
      <c r="U549" s="7"/>
      <c r="V549" s="7"/>
      <c r="W549" s="7"/>
      <c r="X549" s="7"/>
      <c r="Y549" s="7"/>
      <c r="Z549" s="7"/>
    </row>
    <row r="550" spans="1:26" ht="47.25" customHeight="1" x14ac:dyDescent="0.3">
      <c r="A550" s="97" t="str">
        <f>+'Matriz Nº4 Administración'!A550</f>
        <v>61. 1</v>
      </c>
      <c r="B550" s="98" t="str">
        <f>+'Matriz Nº4 Administración'!B550</f>
        <v>No administrar</v>
      </c>
      <c r="C550" s="99" t="str">
        <f>IF(B550&lt;&gt;"No administrar",'Matriz Nº1 Identificación'!B550," ")</f>
        <v xml:space="preserve"> </v>
      </c>
      <c r="D550" s="100" t="str">
        <f>IF(C550&lt;&gt;" ",'Matriz Nº4 Administración'!C550," ")</f>
        <v xml:space="preserve"> </v>
      </c>
      <c r="E550" s="98" t="str">
        <f>IF(B550&lt;&gt;"No administrar",'Matriz Nº4 Administración'!F550," ")</f>
        <v xml:space="preserve"> </v>
      </c>
      <c r="F550" s="98" t="str">
        <f>IF(B550&lt;&gt;"No administrar",'Matriz Nº4 Administración'!G550," ")</f>
        <v xml:space="preserve"> </v>
      </c>
      <c r="G550" s="120"/>
      <c r="H550" s="120"/>
      <c r="I550" s="120"/>
      <c r="J550" s="120"/>
      <c r="K550" s="121"/>
      <c r="L550" s="121"/>
      <c r="M550" s="120"/>
      <c r="N550" s="23"/>
      <c r="O550" s="23"/>
      <c r="P550" s="23"/>
      <c r="Q550" s="23"/>
      <c r="R550" s="23"/>
      <c r="S550" s="23"/>
      <c r="T550" s="23"/>
      <c r="U550" s="23"/>
      <c r="V550" s="23"/>
      <c r="W550" s="23"/>
      <c r="X550" s="23"/>
      <c r="Y550" s="23"/>
      <c r="Z550" s="23"/>
    </row>
    <row r="551" spans="1:26" ht="43.5" customHeight="1" x14ac:dyDescent="0.3">
      <c r="A551" s="97" t="str">
        <f>+'Matriz Nº4 Administración'!A551</f>
        <v>61. 2</v>
      </c>
      <c r="B551" s="98" t="str">
        <f>+'Matriz Nº4 Administración'!B551</f>
        <v>No administrar</v>
      </c>
      <c r="C551" s="99" t="str">
        <f>IF(B551&lt;&gt;"No administrar",'Matriz Nº1 Identificación'!B551," ")</f>
        <v xml:space="preserve"> </v>
      </c>
      <c r="D551" s="100" t="str">
        <f>IF(C551&lt;&gt;" ",'Matriz Nº4 Administración'!C551," ")</f>
        <v xml:space="preserve"> </v>
      </c>
      <c r="E551" s="98" t="str">
        <f>IF(B551&lt;&gt;"No administrar",'Matriz Nº4 Administración'!F551," ")</f>
        <v xml:space="preserve"> </v>
      </c>
      <c r="F551" s="98" t="str">
        <f>IF(B551&lt;&gt;"No administrar",'Matriz Nº4 Administración'!G551," ")</f>
        <v xml:space="preserve"> </v>
      </c>
      <c r="G551" s="120"/>
      <c r="H551" s="120"/>
      <c r="I551" s="120"/>
      <c r="J551" s="120"/>
      <c r="K551" s="121"/>
      <c r="L551" s="121"/>
      <c r="M551" s="120"/>
      <c r="N551" s="23"/>
      <c r="O551" s="23"/>
      <c r="P551" s="23"/>
      <c r="Q551" s="23"/>
      <c r="R551" s="23"/>
      <c r="S551" s="23"/>
      <c r="T551" s="23"/>
      <c r="U551" s="23"/>
      <c r="V551" s="23"/>
      <c r="W551" s="23"/>
      <c r="X551" s="23"/>
      <c r="Y551" s="23"/>
      <c r="Z551" s="23"/>
    </row>
    <row r="552" spans="1:26" ht="40.5" customHeight="1" x14ac:dyDescent="0.3">
      <c r="A552" s="97" t="str">
        <f>+'Matriz Nº4 Administración'!A552</f>
        <v>61. 3</v>
      </c>
      <c r="B552" s="98" t="str">
        <f>+'Matriz Nº4 Administración'!B552</f>
        <v>No administrar</v>
      </c>
      <c r="C552" s="99" t="str">
        <f>IF(B552&lt;&gt;"No administrar",'Matriz Nº1 Identificación'!B552," ")</f>
        <v xml:space="preserve"> </v>
      </c>
      <c r="D552" s="100" t="str">
        <f>IF(C552&lt;&gt;" ",'Matriz Nº4 Administración'!C552," ")</f>
        <v xml:space="preserve"> </v>
      </c>
      <c r="E552" s="98" t="str">
        <f>IF(B552&lt;&gt;"No administrar",'Matriz Nº4 Administración'!F552," ")</f>
        <v xml:space="preserve"> </v>
      </c>
      <c r="F552" s="98" t="str">
        <f>IF(B552&lt;&gt;"No administrar",'Matriz Nº4 Administración'!G552," ")</f>
        <v xml:space="preserve"> </v>
      </c>
      <c r="G552" s="120"/>
      <c r="H552" s="120"/>
      <c r="I552" s="120"/>
      <c r="J552" s="120"/>
      <c r="K552" s="121"/>
      <c r="L552" s="121"/>
      <c r="M552" s="120"/>
      <c r="N552" s="23"/>
      <c r="O552" s="23"/>
      <c r="P552" s="23"/>
      <c r="Q552" s="23"/>
      <c r="R552" s="23"/>
      <c r="S552" s="23"/>
      <c r="T552" s="23"/>
      <c r="U552" s="23"/>
      <c r="V552" s="23"/>
      <c r="W552" s="23"/>
      <c r="X552" s="23"/>
      <c r="Y552" s="23"/>
      <c r="Z552" s="23"/>
    </row>
    <row r="553" spans="1:26" ht="48" customHeight="1" x14ac:dyDescent="0.3">
      <c r="A553" s="97" t="str">
        <f>+'Matriz Nº4 Administración'!A553</f>
        <v>61. 4</v>
      </c>
      <c r="B553" s="98" t="str">
        <f>+'Matriz Nº4 Administración'!B553</f>
        <v>No administrar</v>
      </c>
      <c r="C553" s="99" t="str">
        <f>IF(B553&lt;&gt;"No administrar",'Matriz Nº1 Identificación'!B553," ")</f>
        <v xml:space="preserve"> </v>
      </c>
      <c r="D553" s="100" t="str">
        <f>IF(C553&lt;&gt;" ",'Matriz Nº4 Administración'!C553," ")</f>
        <v xml:space="preserve"> </v>
      </c>
      <c r="E553" s="98" t="str">
        <f>IF(B553&lt;&gt;"No administrar",'Matriz Nº4 Administración'!F553," ")</f>
        <v xml:space="preserve"> </v>
      </c>
      <c r="F553" s="98" t="str">
        <f>IF(B553&lt;&gt;"No administrar",'Matriz Nº4 Administración'!G553," ")</f>
        <v xml:space="preserve"> </v>
      </c>
      <c r="G553" s="120"/>
      <c r="H553" s="120"/>
      <c r="I553" s="120"/>
      <c r="J553" s="120"/>
      <c r="K553" s="121"/>
      <c r="L553" s="121"/>
      <c r="M553" s="120"/>
      <c r="N553" s="23"/>
      <c r="O553" s="23"/>
      <c r="P553" s="23"/>
      <c r="Q553" s="23"/>
      <c r="R553" s="23"/>
      <c r="S553" s="23"/>
      <c r="T553" s="23"/>
      <c r="U553" s="23"/>
      <c r="V553" s="23"/>
      <c r="W553" s="23"/>
      <c r="X553" s="23"/>
      <c r="Y553" s="23"/>
      <c r="Z553" s="23"/>
    </row>
    <row r="554" spans="1:26" ht="42.75" customHeight="1" x14ac:dyDescent="0.3">
      <c r="A554" s="97" t="str">
        <f>+'Matriz Nº4 Administración'!A554</f>
        <v>61. 5</v>
      </c>
      <c r="B554" s="98" t="str">
        <f>+'Matriz Nº4 Administración'!B554</f>
        <v>No administrar</v>
      </c>
      <c r="C554" s="99" t="str">
        <f>IF(B554&lt;&gt;"No administrar",'Matriz Nº1 Identificación'!B554," ")</f>
        <v xml:space="preserve"> </v>
      </c>
      <c r="D554" s="100" t="str">
        <f>IF(C554&lt;&gt;" ",'Matriz Nº4 Administración'!C554," ")</f>
        <v xml:space="preserve"> </v>
      </c>
      <c r="E554" s="98" t="str">
        <f>IF(B554&lt;&gt;"No administrar",'Matriz Nº4 Administración'!F554," ")</f>
        <v xml:space="preserve"> </v>
      </c>
      <c r="F554" s="98" t="str">
        <f>IF(B554&lt;&gt;"No administrar",'Matriz Nº4 Administración'!G554," ")</f>
        <v xml:space="preserve"> </v>
      </c>
      <c r="G554" s="120"/>
      <c r="H554" s="120"/>
      <c r="I554" s="120"/>
      <c r="J554" s="120"/>
      <c r="K554" s="121"/>
      <c r="L554" s="121"/>
      <c r="M554" s="120"/>
      <c r="N554" s="23"/>
      <c r="O554" s="23"/>
      <c r="P554" s="23"/>
      <c r="Q554" s="23"/>
      <c r="R554" s="23"/>
      <c r="S554" s="23"/>
      <c r="T554" s="23"/>
      <c r="U554" s="23"/>
      <c r="V554" s="23"/>
      <c r="W554" s="23"/>
      <c r="X554" s="23"/>
      <c r="Y554" s="23"/>
      <c r="Z554" s="23"/>
    </row>
    <row r="555" spans="1:26" ht="40.5" customHeight="1" x14ac:dyDescent="0.3">
      <c r="A555" s="97" t="str">
        <f>+'Matriz Nº4 Administración'!A555</f>
        <v>61. 6</v>
      </c>
      <c r="B555" s="98" t="str">
        <f>+'Matriz Nº4 Administración'!B555</f>
        <v>No administrar</v>
      </c>
      <c r="C555" s="99" t="str">
        <f>IF(B555&lt;&gt;"No administrar",'Matriz Nº1 Identificación'!B555," ")</f>
        <v xml:space="preserve"> </v>
      </c>
      <c r="D555" s="100" t="str">
        <f>IF(C555&lt;&gt;" ",'Matriz Nº4 Administración'!C555," ")</f>
        <v xml:space="preserve"> </v>
      </c>
      <c r="E555" s="98" t="str">
        <f>IF(B555&lt;&gt;"No administrar",'Matriz Nº4 Administración'!F555," ")</f>
        <v xml:space="preserve"> </v>
      </c>
      <c r="F555" s="98" t="str">
        <f>IF(B555&lt;&gt;"No administrar",'Matriz Nº4 Administración'!G555," ")</f>
        <v xml:space="preserve"> </v>
      </c>
      <c r="G555" s="120"/>
      <c r="H555" s="120"/>
      <c r="I555" s="120"/>
      <c r="J555" s="120"/>
      <c r="K555" s="121"/>
      <c r="L555" s="121"/>
      <c r="M555" s="120"/>
      <c r="N555" s="23"/>
      <c r="O555" s="23"/>
      <c r="P555" s="23"/>
      <c r="Q555" s="23"/>
      <c r="R555" s="23"/>
      <c r="S555" s="23"/>
      <c r="T555" s="23"/>
      <c r="U555" s="23"/>
      <c r="V555" s="23"/>
      <c r="W555" s="23"/>
      <c r="X555" s="23"/>
      <c r="Y555" s="23"/>
      <c r="Z555" s="23"/>
    </row>
    <row r="556" spans="1:26" ht="43.5" customHeight="1" thickBot="1" x14ac:dyDescent="0.35">
      <c r="A556" s="97" t="str">
        <f>+'Matriz Nº4 Administración'!A556</f>
        <v>61. 7</v>
      </c>
      <c r="B556" s="98" t="str">
        <f>+'Matriz Nº4 Administración'!B556</f>
        <v>No administrar</v>
      </c>
      <c r="C556" s="99" t="str">
        <f>IF(B556&lt;&gt;"No administrar",'Matriz Nº1 Identificación'!B556," ")</f>
        <v xml:space="preserve"> </v>
      </c>
      <c r="D556" s="100" t="str">
        <f>IF(C556&lt;&gt;" ",'Matriz Nº4 Administración'!C556," ")</f>
        <v xml:space="preserve"> </v>
      </c>
      <c r="E556" s="98" t="str">
        <f>IF(B556&lt;&gt;"No administrar",'Matriz Nº4 Administración'!F556," ")</f>
        <v xml:space="preserve"> </v>
      </c>
      <c r="F556" s="98" t="str">
        <f>IF(B556&lt;&gt;"No administrar",'Matriz Nº4 Administración'!G556," ")</f>
        <v xml:space="preserve"> </v>
      </c>
      <c r="G556" s="120"/>
      <c r="H556" s="120"/>
      <c r="I556" s="120"/>
      <c r="J556" s="120"/>
      <c r="K556" s="121"/>
      <c r="L556" s="121"/>
      <c r="M556" s="120"/>
      <c r="N556" s="23"/>
      <c r="O556" s="23"/>
      <c r="P556" s="23"/>
      <c r="Q556" s="23"/>
      <c r="R556" s="23"/>
      <c r="S556" s="23"/>
      <c r="T556" s="23"/>
      <c r="U556" s="23"/>
      <c r="V556" s="23"/>
      <c r="W556" s="23"/>
      <c r="X556" s="23"/>
      <c r="Y556" s="23"/>
      <c r="Z556" s="23"/>
    </row>
    <row r="557" spans="1:26" ht="16.5" customHeight="1" thickBot="1" x14ac:dyDescent="0.35">
      <c r="A557" s="431" t="str">
        <f>'Matriz Nº4 Administración'!A557</f>
        <v xml:space="preserve">Objetivo Estratégico: </v>
      </c>
      <c r="B557" s="432"/>
      <c r="C557" s="433">
        <f>'Matriz Nº4 Administración'!B557</f>
        <v>0</v>
      </c>
      <c r="D557" s="434"/>
      <c r="E557" s="434"/>
      <c r="F557" s="434"/>
      <c r="G557" s="434"/>
      <c r="H557" s="434"/>
      <c r="I557" s="434"/>
      <c r="J557" s="434"/>
      <c r="K557" s="434"/>
      <c r="L557" s="434"/>
      <c r="M557" s="434"/>
      <c r="N557" s="7"/>
      <c r="O557" s="7"/>
      <c r="P557" s="7"/>
      <c r="Q557" s="7"/>
      <c r="R557" s="7"/>
      <c r="S557" s="7"/>
      <c r="T557" s="7"/>
      <c r="U557" s="7"/>
      <c r="V557" s="7"/>
      <c r="W557" s="7"/>
      <c r="X557" s="7"/>
      <c r="Y557" s="7"/>
      <c r="Z557" s="7"/>
    </row>
    <row r="558" spans="1:26" ht="27" customHeight="1" thickBot="1" x14ac:dyDescent="0.35">
      <c r="A558" s="427" t="str">
        <f>'Matriz Nº4 Administración'!A558</f>
        <v>Objetivo táctico</v>
      </c>
      <c r="B558" s="394"/>
      <c r="C558" s="428" t="str">
        <f>'Matriz Nº4 Administración'!B558</f>
        <v xml:space="preserve">62. </v>
      </c>
      <c r="D558" s="429"/>
      <c r="E558" s="429"/>
      <c r="F558" s="429"/>
      <c r="G558" s="429"/>
      <c r="H558" s="429"/>
      <c r="I558" s="429"/>
      <c r="J558" s="429"/>
      <c r="K558" s="429"/>
      <c r="L558" s="429"/>
      <c r="M558" s="430"/>
      <c r="N558" s="7"/>
      <c r="O558" s="7"/>
      <c r="P558" s="7"/>
      <c r="Q558" s="7"/>
      <c r="R558" s="7"/>
      <c r="S558" s="7"/>
      <c r="T558" s="7"/>
      <c r="U558" s="7"/>
      <c r="V558" s="7"/>
      <c r="W558" s="7"/>
      <c r="X558" s="7"/>
      <c r="Y558" s="7"/>
      <c r="Z558" s="7"/>
    </row>
    <row r="559" spans="1:26" ht="47.25" customHeight="1" x14ac:dyDescent="0.3">
      <c r="A559" s="97" t="str">
        <f>+'Matriz Nº4 Administración'!A559</f>
        <v>62. 1</v>
      </c>
      <c r="B559" s="98" t="str">
        <f>+'Matriz Nº4 Administración'!B559</f>
        <v>No administrar</v>
      </c>
      <c r="C559" s="99" t="str">
        <f>IF(B559&lt;&gt;"No administrar",'Matriz Nº1 Identificación'!B559," ")</f>
        <v xml:space="preserve"> </v>
      </c>
      <c r="D559" s="100" t="str">
        <f>IF(C559&lt;&gt;" ",'Matriz Nº4 Administración'!C559," ")</f>
        <v xml:space="preserve"> </v>
      </c>
      <c r="E559" s="98" t="str">
        <f>IF(B559&lt;&gt;"No administrar",'Matriz Nº4 Administración'!F559," ")</f>
        <v xml:space="preserve"> </v>
      </c>
      <c r="F559" s="98" t="str">
        <f>IF(B559&lt;&gt;"No administrar",'Matriz Nº4 Administración'!G559," ")</f>
        <v xml:space="preserve"> </v>
      </c>
      <c r="G559" s="120"/>
      <c r="H559" s="120"/>
      <c r="I559" s="120"/>
      <c r="J559" s="120"/>
      <c r="K559" s="121"/>
      <c r="L559" s="121"/>
      <c r="M559" s="120"/>
      <c r="N559" s="23"/>
      <c r="O559" s="23"/>
      <c r="P559" s="23"/>
      <c r="Q559" s="23"/>
      <c r="R559" s="23"/>
      <c r="S559" s="23"/>
      <c r="T559" s="23"/>
      <c r="U559" s="23"/>
      <c r="V559" s="23"/>
      <c r="W559" s="23"/>
      <c r="X559" s="23"/>
      <c r="Y559" s="23"/>
      <c r="Z559" s="23"/>
    </row>
    <row r="560" spans="1:26" ht="43.5" customHeight="1" x14ac:dyDescent="0.3">
      <c r="A560" s="97" t="str">
        <f>+'Matriz Nº4 Administración'!A560</f>
        <v>62. 2</v>
      </c>
      <c r="B560" s="98" t="str">
        <f>+'Matriz Nº4 Administración'!B560</f>
        <v>No administrar</v>
      </c>
      <c r="C560" s="99" t="str">
        <f>IF(B560&lt;&gt;"No administrar",'Matriz Nº1 Identificación'!B560," ")</f>
        <v xml:space="preserve"> </v>
      </c>
      <c r="D560" s="100" t="str">
        <f>IF(C560&lt;&gt;" ",'Matriz Nº4 Administración'!C560," ")</f>
        <v xml:space="preserve"> </v>
      </c>
      <c r="E560" s="98" t="str">
        <f>IF(B560&lt;&gt;"No administrar",'Matriz Nº4 Administración'!F560," ")</f>
        <v xml:space="preserve"> </v>
      </c>
      <c r="F560" s="98" t="str">
        <f>IF(B560&lt;&gt;"No administrar",'Matriz Nº4 Administración'!G560," ")</f>
        <v xml:space="preserve"> </v>
      </c>
      <c r="G560" s="120"/>
      <c r="H560" s="120"/>
      <c r="I560" s="120"/>
      <c r="J560" s="120"/>
      <c r="K560" s="121"/>
      <c r="L560" s="121"/>
      <c r="M560" s="120"/>
      <c r="N560" s="23"/>
      <c r="O560" s="23"/>
      <c r="P560" s="23"/>
      <c r="Q560" s="23"/>
      <c r="R560" s="23"/>
      <c r="S560" s="23"/>
      <c r="T560" s="23"/>
      <c r="U560" s="23"/>
      <c r="V560" s="23"/>
      <c r="W560" s="23"/>
      <c r="X560" s="23"/>
      <c r="Y560" s="23"/>
      <c r="Z560" s="23"/>
    </row>
    <row r="561" spans="1:26" ht="40.5" customHeight="1" x14ac:dyDescent="0.3">
      <c r="A561" s="97" t="str">
        <f>+'Matriz Nº4 Administración'!A561</f>
        <v>62. 3</v>
      </c>
      <c r="B561" s="98" t="str">
        <f>+'Matriz Nº4 Administración'!B561</f>
        <v>No administrar</v>
      </c>
      <c r="C561" s="99" t="str">
        <f>IF(B561&lt;&gt;"No administrar",'Matriz Nº1 Identificación'!B561," ")</f>
        <v xml:space="preserve"> </v>
      </c>
      <c r="D561" s="100" t="str">
        <f>IF(C561&lt;&gt;" ",'Matriz Nº4 Administración'!C561," ")</f>
        <v xml:space="preserve"> </v>
      </c>
      <c r="E561" s="98" t="str">
        <f>IF(B561&lt;&gt;"No administrar",'Matriz Nº4 Administración'!F561," ")</f>
        <v xml:space="preserve"> </v>
      </c>
      <c r="F561" s="98" t="str">
        <f>IF(B561&lt;&gt;"No administrar",'Matriz Nº4 Administración'!G561," ")</f>
        <v xml:space="preserve"> </v>
      </c>
      <c r="G561" s="120"/>
      <c r="H561" s="120"/>
      <c r="I561" s="120"/>
      <c r="J561" s="120"/>
      <c r="K561" s="121"/>
      <c r="L561" s="121"/>
      <c r="M561" s="120"/>
      <c r="N561" s="23"/>
      <c r="O561" s="23"/>
      <c r="P561" s="23"/>
      <c r="Q561" s="23"/>
      <c r="R561" s="23"/>
      <c r="S561" s="23"/>
      <c r="T561" s="23"/>
      <c r="U561" s="23"/>
      <c r="V561" s="23"/>
      <c r="W561" s="23"/>
      <c r="X561" s="23"/>
      <c r="Y561" s="23"/>
      <c r="Z561" s="23"/>
    </row>
    <row r="562" spans="1:26" ht="48" customHeight="1" x14ac:dyDescent="0.3">
      <c r="A562" s="97" t="str">
        <f>+'Matriz Nº4 Administración'!A562</f>
        <v>62. 4</v>
      </c>
      <c r="B562" s="98" t="str">
        <f>+'Matriz Nº4 Administración'!B562</f>
        <v>No administrar</v>
      </c>
      <c r="C562" s="99" t="str">
        <f>IF(B562&lt;&gt;"No administrar",'Matriz Nº1 Identificación'!B562," ")</f>
        <v xml:space="preserve"> </v>
      </c>
      <c r="D562" s="100" t="str">
        <f>IF(C562&lt;&gt;" ",'Matriz Nº4 Administración'!C562," ")</f>
        <v xml:space="preserve"> </v>
      </c>
      <c r="E562" s="98" t="str">
        <f>IF(B562&lt;&gt;"No administrar",'Matriz Nº4 Administración'!F562," ")</f>
        <v xml:space="preserve"> </v>
      </c>
      <c r="F562" s="98" t="str">
        <f>IF(B562&lt;&gt;"No administrar",'Matriz Nº4 Administración'!G562," ")</f>
        <v xml:space="preserve"> </v>
      </c>
      <c r="G562" s="120"/>
      <c r="H562" s="120"/>
      <c r="I562" s="120"/>
      <c r="J562" s="120"/>
      <c r="K562" s="121"/>
      <c r="L562" s="121"/>
      <c r="M562" s="120"/>
      <c r="N562" s="23"/>
      <c r="O562" s="23"/>
      <c r="P562" s="23"/>
      <c r="Q562" s="23"/>
      <c r="R562" s="23"/>
      <c r="S562" s="23"/>
      <c r="T562" s="23"/>
      <c r="U562" s="23"/>
      <c r="V562" s="23"/>
      <c r="W562" s="23"/>
      <c r="X562" s="23"/>
      <c r="Y562" s="23"/>
      <c r="Z562" s="23"/>
    </row>
    <row r="563" spans="1:26" ht="42.75" customHeight="1" x14ac:dyDescent="0.3">
      <c r="A563" s="97" t="str">
        <f>+'Matriz Nº4 Administración'!A563</f>
        <v>62. 5</v>
      </c>
      <c r="B563" s="98" t="str">
        <f>+'Matriz Nº4 Administración'!B563</f>
        <v>No administrar</v>
      </c>
      <c r="C563" s="99" t="str">
        <f>IF(B563&lt;&gt;"No administrar",'Matriz Nº1 Identificación'!B563," ")</f>
        <v xml:space="preserve"> </v>
      </c>
      <c r="D563" s="100" t="str">
        <f>IF(C563&lt;&gt;" ",'Matriz Nº4 Administración'!C563," ")</f>
        <v xml:space="preserve"> </v>
      </c>
      <c r="E563" s="98" t="str">
        <f>IF(B563&lt;&gt;"No administrar",'Matriz Nº4 Administración'!F563," ")</f>
        <v xml:space="preserve"> </v>
      </c>
      <c r="F563" s="98" t="str">
        <f>IF(B563&lt;&gt;"No administrar",'Matriz Nº4 Administración'!G563," ")</f>
        <v xml:space="preserve"> </v>
      </c>
      <c r="G563" s="120"/>
      <c r="H563" s="120"/>
      <c r="I563" s="120"/>
      <c r="J563" s="120"/>
      <c r="K563" s="121"/>
      <c r="L563" s="121"/>
      <c r="M563" s="120"/>
      <c r="N563" s="23"/>
      <c r="O563" s="23"/>
      <c r="P563" s="23"/>
      <c r="Q563" s="23"/>
      <c r="R563" s="23"/>
      <c r="S563" s="23"/>
      <c r="T563" s="23"/>
      <c r="U563" s="23"/>
      <c r="V563" s="23"/>
      <c r="W563" s="23"/>
      <c r="X563" s="23"/>
      <c r="Y563" s="23"/>
      <c r="Z563" s="23"/>
    </row>
    <row r="564" spans="1:26" ht="40.5" customHeight="1" x14ac:dyDescent="0.3">
      <c r="A564" s="97" t="str">
        <f>+'Matriz Nº4 Administración'!A564</f>
        <v>62. 6</v>
      </c>
      <c r="B564" s="98" t="str">
        <f>+'Matriz Nº4 Administración'!B564</f>
        <v>No administrar</v>
      </c>
      <c r="C564" s="99" t="str">
        <f>IF(B564&lt;&gt;"No administrar",'Matriz Nº1 Identificación'!B564," ")</f>
        <v xml:space="preserve"> </v>
      </c>
      <c r="D564" s="100" t="str">
        <f>IF(C564&lt;&gt;" ",'Matriz Nº4 Administración'!C564," ")</f>
        <v xml:space="preserve"> </v>
      </c>
      <c r="E564" s="98" t="str">
        <f>IF(B564&lt;&gt;"No administrar",'Matriz Nº4 Administración'!F564," ")</f>
        <v xml:space="preserve"> </v>
      </c>
      <c r="F564" s="98" t="str">
        <f>IF(B564&lt;&gt;"No administrar",'Matriz Nº4 Administración'!G564," ")</f>
        <v xml:space="preserve"> </v>
      </c>
      <c r="G564" s="120"/>
      <c r="H564" s="120"/>
      <c r="I564" s="120"/>
      <c r="J564" s="120"/>
      <c r="K564" s="121"/>
      <c r="L564" s="121"/>
      <c r="M564" s="120"/>
      <c r="N564" s="23"/>
      <c r="O564" s="23"/>
      <c r="P564" s="23"/>
      <c r="Q564" s="23"/>
      <c r="R564" s="23"/>
      <c r="S564" s="23"/>
      <c r="T564" s="23"/>
      <c r="U564" s="23"/>
      <c r="V564" s="23"/>
      <c r="W564" s="23"/>
      <c r="X564" s="23"/>
      <c r="Y564" s="23"/>
      <c r="Z564" s="23"/>
    </row>
    <row r="565" spans="1:26" ht="43.5" customHeight="1" thickBot="1" x14ac:dyDescent="0.35">
      <c r="A565" s="97" t="str">
        <f>+'Matriz Nº4 Administración'!A565</f>
        <v>62. 7</v>
      </c>
      <c r="B565" s="98" t="str">
        <f>+'Matriz Nº4 Administración'!B565</f>
        <v>No administrar</v>
      </c>
      <c r="C565" s="99" t="str">
        <f>IF(B565&lt;&gt;"No administrar",'Matriz Nº1 Identificación'!B565," ")</f>
        <v xml:space="preserve"> </v>
      </c>
      <c r="D565" s="100" t="str">
        <f>IF(C565&lt;&gt;" ",'Matriz Nº4 Administración'!C565," ")</f>
        <v xml:space="preserve"> </v>
      </c>
      <c r="E565" s="98" t="str">
        <f>IF(B565&lt;&gt;"No administrar",'Matriz Nº4 Administración'!F565," ")</f>
        <v xml:space="preserve"> </v>
      </c>
      <c r="F565" s="98" t="str">
        <f>IF(B565&lt;&gt;"No administrar",'Matriz Nº4 Administración'!G565," ")</f>
        <v xml:space="preserve"> </v>
      </c>
      <c r="G565" s="120"/>
      <c r="H565" s="120"/>
      <c r="I565" s="120"/>
      <c r="J565" s="120"/>
      <c r="K565" s="121"/>
      <c r="L565" s="121"/>
      <c r="M565" s="120"/>
      <c r="N565" s="23"/>
      <c r="O565" s="23"/>
      <c r="P565" s="23"/>
      <c r="Q565" s="23"/>
      <c r="R565" s="23"/>
      <c r="S565" s="23"/>
      <c r="T565" s="23"/>
      <c r="U565" s="23"/>
      <c r="V565" s="23"/>
      <c r="W565" s="23"/>
      <c r="X565" s="23"/>
      <c r="Y565" s="23"/>
      <c r="Z565" s="23"/>
    </row>
    <row r="566" spans="1:26" ht="16.5" customHeight="1" thickBot="1" x14ac:dyDescent="0.35">
      <c r="A566" s="431" t="str">
        <f>'Matriz Nº4 Administración'!A566</f>
        <v xml:space="preserve">Objetivo Estratégico: </v>
      </c>
      <c r="B566" s="432"/>
      <c r="C566" s="433">
        <f>'Matriz Nº4 Administración'!B566</f>
        <v>0</v>
      </c>
      <c r="D566" s="434"/>
      <c r="E566" s="434"/>
      <c r="F566" s="434"/>
      <c r="G566" s="434"/>
      <c r="H566" s="434"/>
      <c r="I566" s="434"/>
      <c r="J566" s="434"/>
      <c r="K566" s="434"/>
      <c r="L566" s="434"/>
      <c r="M566" s="434"/>
      <c r="N566" s="7"/>
      <c r="O566" s="7"/>
      <c r="P566" s="7"/>
      <c r="Q566" s="7"/>
      <c r="R566" s="7"/>
      <c r="S566" s="7"/>
      <c r="T566" s="7"/>
      <c r="U566" s="7"/>
      <c r="V566" s="7"/>
      <c r="W566" s="7"/>
      <c r="X566" s="7"/>
      <c r="Y566" s="7"/>
      <c r="Z566" s="7"/>
    </row>
    <row r="567" spans="1:26" ht="27" customHeight="1" thickBot="1" x14ac:dyDescent="0.35">
      <c r="A567" s="427" t="str">
        <f>'Matriz Nº4 Administración'!A567</f>
        <v>Objetivo táctico</v>
      </c>
      <c r="B567" s="394"/>
      <c r="C567" s="428" t="str">
        <f>'Matriz Nº4 Administración'!B567</f>
        <v xml:space="preserve">63. </v>
      </c>
      <c r="D567" s="429"/>
      <c r="E567" s="429"/>
      <c r="F567" s="429"/>
      <c r="G567" s="429"/>
      <c r="H567" s="429"/>
      <c r="I567" s="429"/>
      <c r="J567" s="429"/>
      <c r="K567" s="429"/>
      <c r="L567" s="429"/>
      <c r="M567" s="430"/>
      <c r="N567" s="7"/>
      <c r="O567" s="7"/>
      <c r="P567" s="7"/>
      <c r="Q567" s="7"/>
      <c r="R567" s="7"/>
      <c r="S567" s="7"/>
      <c r="T567" s="7"/>
      <c r="U567" s="7"/>
      <c r="V567" s="7"/>
      <c r="W567" s="7"/>
      <c r="X567" s="7"/>
      <c r="Y567" s="7"/>
      <c r="Z567" s="7"/>
    </row>
    <row r="568" spans="1:26" ht="47.25" customHeight="1" x14ac:dyDescent="0.3">
      <c r="A568" s="97" t="str">
        <f>+'Matriz Nº4 Administración'!A568</f>
        <v>63. 1</v>
      </c>
      <c r="B568" s="98" t="str">
        <f>+'Matriz Nº4 Administración'!B568</f>
        <v>No administrar</v>
      </c>
      <c r="C568" s="99" t="str">
        <f>IF(B568&lt;&gt;"No administrar",'Matriz Nº1 Identificación'!B568," ")</f>
        <v xml:space="preserve"> </v>
      </c>
      <c r="D568" s="100" t="str">
        <f>IF(C568&lt;&gt;" ",'Matriz Nº4 Administración'!C568," ")</f>
        <v xml:space="preserve"> </v>
      </c>
      <c r="E568" s="98" t="str">
        <f>IF(B568&lt;&gt;"No administrar",'Matriz Nº4 Administración'!F568," ")</f>
        <v xml:space="preserve"> </v>
      </c>
      <c r="F568" s="98" t="str">
        <f>IF(B568&lt;&gt;"No administrar",'Matriz Nº4 Administración'!G568," ")</f>
        <v xml:space="preserve"> </v>
      </c>
      <c r="G568" s="120"/>
      <c r="H568" s="120"/>
      <c r="I568" s="120"/>
      <c r="J568" s="120"/>
      <c r="K568" s="121"/>
      <c r="L568" s="121"/>
      <c r="M568" s="120"/>
      <c r="N568" s="23"/>
      <c r="O568" s="23"/>
      <c r="P568" s="23"/>
      <c r="Q568" s="23"/>
      <c r="R568" s="23"/>
      <c r="S568" s="23"/>
      <c r="T568" s="23"/>
      <c r="U568" s="23"/>
      <c r="V568" s="23"/>
      <c r="W568" s="23"/>
      <c r="X568" s="23"/>
      <c r="Y568" s="23"/>
      <c r="Z568" s="23"/>
    </row>
    <row r="569" spans="1:26" ht="43.5" customHeight="1" x14ac:dyDescent="0.3">
      <c r="A569" s="97" t="str">
        <f>+'Matriz Nº4 Administración'!A569</f>
        <v>63. 2</v>
      </c>
      <c r="B569" s="98" t="str">
        <f>+'Matriz Nº4 Administración'!B569</f>
        <v>No administrar</v>
      </c>
      <c r="C569" s="99" t="str">
        <f>IF(B569&lt;&gt;"No administrar",'Matriz Nº1 Identificación'!B569," ")</f>
        <v xml:space="preserve"> </v>
      </c>
      <c r="D569" s="100" t="str">
        <f>IF(C569&lt;&gt;" ",'Matriz Nº4 Administración'!C569," ")</f>
        <v xml:space="preserve"> </v>
      </c>
      <c r="E569" s="98" t="str">
        <f>IF(B569&lt;&gt;"No administrar",'Matriz Nº4 Administración'!F569," ")</f>
        <v xml:space="preserve"> </v>
      </c>
      <c r="F569" s="98" t="str">
        <f>IF(B569&lt;&gt;"No administrar",'Matriz Nº4 Administración'!G569," ")</f>
        <v xml:space="preserve"> </v>
      </c>
      <c r="G569" s="120"/>
      <c r="H569" s="120"/>
      <c r="I569" s="120"/>
      <c r="J569" s="120"/>
      <c r="K569" s="121"/>
      <c r="L569" s="121"/>
      <c r="M569" s="120"/>
      <c r="N569" s="23"/>
      <c r="O569" s="23"/>
      <c r="P569" s="23"/>
      <c r="Q569" s="23"/>
      <c r="R569" s="23"/>
      <c r="S569" s="23"/>
      <c r="T569" s="23"/>
      <c r="U569" s="23"/>
      <c r="V569" s="23"/>
      <c r="W569" s="23"/>
      <c r="X569" s="23"/>
      <c r="Y569" s="23"/>
      <c r="Z569" s="23"/>
    </row>
    <row r="570" spans="1:26" ht="40.5" customHeight="1" x14ac:dyDescent="0.3">
      <c r="A570" s="97" t="str">
        <f>+'Matriz Nº4 Administración'!A570</f>
        <v>63. 3</v>
      </c>
      <c r="B570" s="98" t="str">
        <f>+'Matriz Nº4 Administración'!B570</f>
        <v>No administrar</v>
      </c>
      <c r="C570" s="99" t="str">
        <f>IF(B570&lt;&gt;"No administrar",'Matriz Nº1 Identificación'!B570," ")</f>
        <v xml:space="preserve"> </v>
      </c>
      <c r="D570" s="100" t="str">
        <f>IF(C570&lt;&gt;" ",'Matriz Nº4 Administración'!C570," ")</f>
        <v xml:space="preserve"> </v>
      </c>
      <c r="E570" s="98" t="str">
        <f>IF(B570&lt;&gt;"No administrar",'Matriz Nº4 Administración'!F570," ")</f>
        <v xml:space="preserve"> </v>
      </c>
      <c r="F570" s="98" t="str">
        <f>IF(B570&lt;&gt;"No administrar",'Matriz Nº4 Administración'!G570," ")</f>
        <v xml:space="preserve"> </v>
      </c>
      <c r="G570" s="120"/>
      <c r="H570" s="120"/>
      <c r="I570" s="120"/>
      <c r="J570" s="120"/>
      <c r="K570" s="121"/>
      <c r="L570" s="121"/>
      <c r="M570" s="120"/>
      <c r="N570" s="23"/>
      <c r="O570" s="23"/>
      <c r="P570" s="23"/>
      <c r="Q570" s="23"/>
      <c r="R570" s="23"/>
      <c r="S570" s="23"/>
      <c r="T570" s="23"/>
      <c r="U570" s="23"/>
      <c r="V570" s="23"/>
      <c r="W570" s="23"/>
      <c r="X570" s="23"/>
      <c r="Y570" s="23"/>
      <c r="Z570" s="23"/>
    </row>
    <row r="571" spans="1:26" ht="48" customHeight="1" x14ac:dyDescent="0.3">
      <c r="A571" s="97" t="str">
        <f>+'Matriz Nº4 Administración'!A571</f>
        <v>63. 4</v>
      </c>
      <c r="B571" s="98" t="str">
        <f>+'Matriz Nº4 Administración'!B571</f>
        <v>No administrar</v>
      </c>
      <c r="C571" s="99" t="str">
        <f>IF(B571&lt;&gt;"No administrar",'Matriz Nº1 Identificación'!B571," ")</f>
        <v xml:space="preserve"> </v>
      </c>
      <c r="D571" s="100" t="str">
        <f>IF(C571&lt;&gt;" ",'Matriz Nº4 Administración'!C571," ")</f>
        <v xml:space="preserve"> </v>
      </c>
      <c r="E571" s="98" t="str">
        <f>IF(B571&lt;&gt;"No administrar",'Matriz Nº4 Administración'!F571," ")</f>
        <v xml:space="preserve"> </v>
      </c>
      <c r="F571" s="98" t="str">
        <f>IF(B571&lt;&gt;"No administrar",'Matriz Nº4 Administración'!G571," ")</f>
        <v xml:space="preserve"> </v>
      </c>
      <c r="G571" s="120"/>
      <c r="H571" s="120"/>
      <c r="I571" s="120"/>
      <c r="J571" s="120"/>
      <c r="K571" s="121"/>
      <c r="L571" s="121"/>
      <c r="M571" s="120"/>
      <c r="N571" s="23"/>
      <c r="O571" s="23"/>
      <c r="P571" s="23"/>
      <c r="Q571" s="23"/>
      <c r="R571" s="23"/>
      <c r="S571" s="23"/>
      <c r="T571" s="23"/>
      <c r="U571" s="23"/>
      <c r="V571" s="23"/>
      <c r="W571" s="23"/>
      <c r="X571" s="23"/>
      <c r="Y571" s="23"/>
      <c r="Z571" s="23"/>
    </row>
    <row r="572" spans="1:26" ht="42.75" customHeight="1" x14ac:dyDescent="0.3">
      <c r="A572" s="97" t="str">
        <f>+'Matriz Nº4 Administración'!A572</f>
        <v>63. 5</v>
      </c>
      <c r="B572" s="98" t="str">
        <f>+'Matriz Nº4 Administración'!B572</f>
        <v>No administrar</v>
      </c>
      <c r="C572" s="99" t="str">
        <f>IF(B572&lt;&gt;"No administrar",'Matriz Nº1 Identificación'!B572," ")</f>
        <v xml:space="preserve"> </v>
      </c>
      <c r="D572" s="100" t="str">
        <f>IF(C572&lt;&gt;" ",'Matriz Nº4 Administración'!C572," ")</f>
        <v xml:space="preserve"> </v>
      </c>
      <c r="E572" s="98" t="str">
        <f>IF(B572&lt;&gt;"No administrar",'Matriz Nº4 Administración'!F572," ")</f>
        <v xml:space="preserve"> </v>
      </c>
      <c r="F572" s="98" t="str">
        <f>IF(B572&lt;&gt;"No administrar",'Matriz Nº4 Administración'!G572," ")</f>
        <v xml:space="preserve"> </v>
      </c>
      <c r="G572" s="120"/>
      <c r="H572" s="120"/>
      <c r="I572" s="120"/>
      <c r="J572" s="120"/>
      <c r="K572" s="121"/>
      <c r="L572" s="121"/>
      <c r="M572" s="120"/>
      <c r="N572" s="23"/>
      <c r="O572" s="23"/>
      <c r="P572" s="23"/>
      <c r="Q572" s="23"/>
      <c r="R572" s="23"/>
      <c r="S572" s="23"/>
      <c r="T572" s="23"/>
      <c r="U572" s="23"/>
      <c r="V572" s="23"/>
      <c r="W572" s="23"/>
      <c r="X572" s="23"/>
      <c r="Y572" s="23"/>
      <c r="Z572" s="23"/>
    </row>
    <row r="573" spans="1:26" ht="40.5" customHeight="1" x14ac:dyDescent="0.3">
      <c r="A573" s="97" t="str">
        <f>+'Matriz Nº4 Administración'!A573</f>
        <v>63. 6</v>
      </c>
      <c r="B573" s="98" t="str">
        <f>+'Matriz Nº4 Administración'!B573</f>
        <v>No administrar</v>
      </c>
      <c r="C573" s="99" t="str">
        <f>IF(B573&lt;&gt;"No administrar",'Matriz Nº1 Identificación'!B573," ")</f>
        <v xml:space="preserve"> </v>
      </c>
      <c r="D573" s="100" t="str">
        <f>IF(C573&lt;&gt;" ",'Matriz Nº4 Administración'!C573," ")</f>
        <v xml:space="preserve"> </v>
      </c>
      <c r="E573" s="98" t="str">
        <f>IF(B573&lt;&gt;"No administrar",'Matriz Nº4 Administración'!F573," ")</f>
        <v xml:space="preserve"> </v>
      </c>
      <c r="F573" s="98" t="str">
        <f>IF(B573&lt;&gt;"No administrar",'Matriz Nº4 Administración'!G573," ")</f>
        <v xml:space="preserve"> </v>
      </c>
      <c r="G573" s="120"/>
      <c r="H573" s="120"/>
      <c r="I573" s="120"/>
      <c r="J573" s="120"/>
      <c r="K573" s="121"/>
      <c r="L573" s="121"/>
      <c r="M573" s="120"/>
      <c r="N573" s="23"/>
      <c r="O573" s="23"/>
      <c r="P573" s="23"/>
      <c r="Q573" s="23"/>
      <c r="R573" s="23"/>
      <c r="S573" s="23"/>
      <c r="T573" s="23"/>
      <c r="U573" s="23"/>
      <c r="V573" s="23"/>
      <c r="W573" s="23"/>
      <c r="X573" s="23"/>
      <c r="Y573" s="23"/>
      <c r="Z573" s="23"/>
    </row>
    <row r="574" spans="1:26" ht="43.5" customHeight="1" thickBot="1" x14ac:dyDescent="0.35">
      <c r="A574" s="97" t="str">
        <f>+'Matriz Nº4 Administración'!A574</f>
        <v>63. 7</v>
      </c>
      <c r="B574" s="98" t="str">
        <f>+'Matriz Nº4 Administración'!B574</f>
        <v>No administrar</v>
      </c>
      <c r="C574" s="99" t="str">
        <f>IF(B574&lt;&gt;"No administrar",'Matriz Nº1 Identificación'!B574," ")</f>
        <v xml:space="preserve"> </v>
      </c>
      <c r="D574" s="100" t="str">
        <f>IF(C574&lt;&gt;" ",'Matriz Nº4 Administración'!C574," ")</f>
        <v xml:space="preserve"> </v>
      </c>
      <c r="E574" s="98" t="str">
        <f>IF(B574&lt;&gt;"No administrar",'Matriz Nº4 Administración'!F574," ")</f>
        <v xml:space="preserve"> </v>
      </c>
      <c r="F574" s="98" t="str">
        <f>IF(B574&lt;&gt;"No administrar",'Matriz Nº4 Administración'!G574," ")</f>
        <v xml:space="preserve"> </v>
      </c>
      <c r="G574" s="120"/>
      <c r="H574" s="120"/>
      <c r="I574" s="120"/>
      <c r="J574" s="120"/>
      <c r="K574" s="121"/>
      <c r="L574" s="121"/>
      <c r="M574" s="120"/>
      <c r="N574" s="23"/>
      <c r="O574" s="23"/>
      <c r="P574" s="23"/>
      <c r="Q574" s="23"/>
      <c r="R574" s="23"/>
      <c r="S574" s="23"/>
      <c r="T574" s="23"/>
      <c r="U574" s="23"/>
      <c r="V574" s="23"/>
      <c r="W574" s="23"/>
      <c r="X574" s="23"/>
      <c r="Y574" s="23"/>
      <c r="Z574" s="23"/>
    </row>
    <row r="575" spans="1:26" ht="16.5" customHeight="1" thickBot="1" x14ac:dyDescent="0.35">
      <c r="A575" s="431" t="str">
        <f>'Matriz Nº4 Administración'!A575</f>
        <v xml:space="preserve">Objetivo Estratégico: </v>
      </c>
      <c r="B575" s="432"/>
      <c r="C575" s="433">
        <f>'Matriz Nº4 Administración'!B575</f>
        <v>0</v>
      </c>
      <c r="D575" s="434"/>
      <c r="E575" s="434"/>
      <c r="F575" s="434"/>
      <c r="G575" s="434"/>
      <c r="H575" s="434"/>
      <c r="I575" s="434"/>
      <c r="J575" s="434"/>
      <c r="K575" s="434"/>
      <c r="L575" s="434"/>
      <c r="M575" s="434"/>
      <c r="N575" s="7"/>
      <c r="O575" s="7"/>
      <c r="P575" s="7"/>
      <c r="Q575" s="7"/>
      <c r="R575" s="7"/>
      <c r="S575" s="7"/>
      <c r="T575" s="7"/>
      <c r="U575" s="7"/>
      <c r="V575" s="7"/>
      <c r="W575" s="7"/>
      <c r="X575" s="7"/>
      <c r="Y575" s="7"/>
      <c r="Z575" s="7"/>
    </row>
    <row r="576" spans="1:26" ht="27" customHeight="1" thickBot="1" x14ac:dyDescent="0.35">
      <c r="A576" s="427" t="str">
        <f>'Matriz Nº4 Administración'!A576</f>
        <v>Objetivo táctico</v>
      </c>
      <c r="B576" s="394"/>
      <c r="C576" s="428" t="str">
        <f>'Matriz Nº4 Administración'!B576</f>
        <v xml:space="preserve">64. </v>
      </c>
      <c r="D576" s="429"/>
      <c r="E576" s="429"/>
      <c r="F576" s="429"/>
      <c r="G576" s="429"/>
      <c r="H576" s="429"/>
      <c r="I576" s="429"/>
      <c r="J576" s="429"/>
      <c r="K576" s="429"/>
      <c r="L576" s="429"/>
      <c r="M576" s="430"/>
      <c r="N576" s="7"/>
      <c r="O576" s="7"/>
      <c r="P576" s="7"/>
      <c r="Q576" s="7"/>
      <c r="R576" s="7"/>
      <c r="S576" s="7"/>
      <c r="T576" s="7"/>
      <c r="U576" s="7"/>
      <c r="V576" s="7"/>
      <c r="W576" s="7"/>
      <c r="X576" s="7"/>
      <c r="Y576" s="7"/>
      <c r="Z576" s="7"/>
    </row>
    <row r="577" spans="1:26" ht="47.25" customHeight="1" x14ac:dyDescent="0.3">
      <c r="A577" s="97" t="str">
        <f>+'Matriz Nº4 Administración'!A577</f>
        <v>64. 1</v>
      </c>
      <c r="B577" s="98" t="str">
        <f>+'Matriz Nº4 Administración'!B577</f>
        <v>No administrar</v>
      </c>
      <c r="C577" s="99" t="str">
        <f>IF(B577&lt;&gt;"No administrar",'Matriz Nº1 Identificación'!B577," ")</f>
        <v xml:space="preserve"> </v>
      </c>
      <c r="D577" s="100" t="str">
        <f>IF(C577&lt;&gt;" ",'Matriz Nº4 Administración'!C577," ")</f>
        <v xml:space="preserve"> </v>
      </c>
      <c r="E577" s="98" t="str">
        <f>IF(B577&lt;&gt;"No administrar",'Matriz Nº4 Administración'!F577," ")</f>
        <v xml:space="preserve"> </v>
      </c>
      <c r="F577" s="98" t="str">
        <f>IF(B577&lt;&gt;"No administrar",'Matriz Nº4 Administración'!G577," ")</f>
        <v xml:space="preserve"> </v>
      </c>
      <c r="G577" s="120"/>
      <c r="H577" s="120"/>
      <c r="I577" s="120"/>
      <c r="J577" s="120"/>
      <c r="K577" s="121"/>
      <c r="L577" s="121"/>
      <c r="M577" s="120"/>
      <c r="N577" s="23"/>
      <c r="O577" s="23"/>
      <c r="P577" s="23"/>
      <c r="Q577" s="23"/>
      <c r="R577" s="23"/>
      <c r="S577" s="23"/>
      <c r="T577" s="23"/>
      <c r="U577" s="23"/>
      <c r="V577" s="23"/>
      <c r="W577" s="23"/>
      <c r="X577" s="23"/>
      <c r="Y577" s="23"/>
      <c r="Z577" s="23"/>
    </row>
    <row r="578" spans="1:26" ht="43.5" customHeight="1" x14ac:dyDescent="0.3">
      <c r="A578" s="97" t="str">
        <f>+'Matriz Nº4 Administración'!A578</f>
        <v>64. 2</v>
      </c>
      <c r="B578" s="98" t="str">
        <f>+'Matriz Nº4 Administración'!B578</f>
        <v>No administrar</v>
      </c>
      <c r="C578" s="99" t="str">
        <f>IF(B578&lt;&gt;"No administrar",'Matriz Nº1 Identificación'!B578," ")</f>
        <v xml:space="preserve"> </v>
      </c>
      <c r="D578" s="100" t="str">
        <f>IF(C578&lt;&gt;" ",'Matriz Nº4 Administración'!C578," ")</f>
        <v xml:space="preserve"> </v>
      </c>
      <c r="E578" s="98" t="str">
        <f>IF(B578&lt;&gt;"No administrar",'Matriz Nº4 Administración'!F578," ")</f>
        <v xml:space="preserve"> </v>
      </c>
      <c r="F578" s="98" t="str">
        <f>IF(B578&lt;&gt;"No administrar",'Matriz Nº4 Administración'!G578," ")</f>
        <v xml:space="preserve"> </v>
      </c>
      <c r="G578" s="120"/>
      <c r="H578" s="120"/>
      <c r="I578" s="120"/>
      <c r="J578" s="120"/>
      <c r="K578" s="121"/>
      <c r="L578" s="121"/>
      <c r="M578" s="120"/>
      <c r="N578" s="23"/>
      <c r="O578" s="23"/>
      <c r="P578" s="23"/>
      <c r="Q578" s="23"/>
      <c r="R578" s="23"/>
      <c r="S578" s="23"/>
      <c r="T578" s="23"/>
      <c r="U578" s="23"/>
      <c r="V578" s="23"/>
      <c r="W578" s="23"/>
      <c r="X578" s="23"/>
      <c r="Y578" s="23"/>
      <c r="Z578" s="23"/>
    </row>
    <row r="579" spans="1:26" ht="40.5" customHeight="1" x14ac:dyDescent="0.3">
      <c r="A579" s="97" t="str">
        <f>+'Matriz Nº4 Administración'!A579</f>
        <v>64. 3</v>
      </c>
      <c r="B579" s="98" t="str">
        <f>+'Matriz Nº4 Administración'!B579</f>
        <v>No administrar</v>
      </c>
      <c r="C579" s="99" t="str">
        <f>IF(B579&lt;&gt;"No administrar",'Matriz Nº1 Identificación'!B579," ")</f>
        <v xml:space="preserve"> </v>
      </c>
      <c r="D579" s="100" t="str">
        <f>IF(C579&lt;&gt;" ",'Matriz Nº4 Administración'!C579," ")</f>
        <v xml:space="preserve"> </v>
      </c>
      <c r="E579" s="98" t="str">
        <f>IF(B579&lt;&gt;"No administrar",'Matriz Nº4 Administración'!F579," ")</f>
        <v xml:space="preserve"> </v>
      </c>
      <c r="F579" s="98" t="str">
        <f>IF(B579&lt;&gt;"No administrar",'Matriz Nº4 Administración'!G579," ")</f>
        <v xml:space="preserve"> </v>
      </c>
      <c r="G579" s="120"/>
      <c r="H579" s="120"/>
      <c r="I579" s="120"/>
      <c r="J579" s="120"/>
      <c r="K579" s="121"/>
      <c r="L579" s="121"/>
      <c r="M579" s="120"/>
      <c r="N579" s="23"/>
      <c r="O579" s="23"/>
      <c r="P579" s="23"/>
      <c r="Q579" s="23"/>
      <c r="R579" s="23"/>
      <c r="S579" s="23"/>
      <c r="T579" s="23"/>
      <c r="U579" s="23"/>
      <c r="V579" s="23"/>
      <c r="W579" s="23"/>
      <c r="X579" s="23"/>
      <c r="Y579" s="23"/>
      <c r="Z579" s="23"/>
    </row>
    <row r="580" spans="1:26" ht="48" customHeight="1" x14ac:dyDescent="0.3">
      <c r="A580" s="97" t="str">
        <f>+'Matriz Nº4 Administración'!A580</f>
        <v>64. 4</v>
      </c>
      <c r="B580" s="98" t="str">
        <f>+'Matriz Nº4 Administración'!B580</f>
        <v>No administrar</v>
      </c>
      <c r="C580" s="99" t="str">
        <f>IF(B580&lt;&gt;"No administrar",'Matriz Nº1 Identificación'!B580," ")</f>
        <v xml:space="preserve"> </v>
      </c>
      <c r="D580" s="100" t="str">
        <f>IF(C580&lt;&gt;" ",'Matriz Nº4 Administración'!C580," ")</f>
        <v xml:space="preserve"> </v>
      </c>
      <c r="E580" s="98" t="str">
        <f>IF(B580&lt;&gt;"No administrar",'Matriz Nº4 Administración'!F580," ")</f>
        <v xml:space="preserve"> </v>
      </c>
      <c r="F580" s="98" t="str">
        <f>IF(B580&lt;&gt;"No administrar",'Matriz Nº4 Administración'!G580," ")</f>
        <v xml:space="preserve"> </v>
      </c>
      <c r="G580" s="120"/>
      <c r="H580" s="120"/>
      <c r="I580" s="120"/>
      <c r="J580" s="120"/>
      <c r="K580" s="121"/>
      <c r="L580" s="121"/>
      <c r="M580" s="120"/>
      <c r="N580" s="23"/>
      <c r="O580" s="23"/>
      <c r="P580" s="23"/>
      <c r="Q580" s="23"/>
      <c r="R580" s="23"/>
      <c r="S580" s="23"/>
      <c r="T580" s="23"/>
      <c r="U580" s="23"/>
      <c r="V580" s="23"/>
      <c r="W580" s="23"/>
      <c r="X580" s="23"/>
      <c r="Y580" s="23"/>
      <c r="Z580" s="23"/>
    </row>
    <row r="581" spans="1:26" ht="42.75" customHeight="1" x14ac:dyDescent="0.3">
      <c r="A581" s="97" t="str">
        <f>+'Matriz Nº4 Administración'!A581</f>
        <v>64. 5</v>
      </c>
      <c r="B581" s="98" t="str">
        <f>+'Matriz Nº4 Administración'!B581</f>
        <v>No administrar</v>
      </c>
      <c r="C581" s="99" t="str">
        <f>IF(B581&lt;&gt;"No administrar",'Matriz Nº1 Identificación'!B581," ")</f>
        <v xml:space="preserve"> </v>
      </c>
      <c r="D581" s="100" t="str">
        <f>IF(C581&lt;&gt;" ",'Matriz Nº4 Administración'!C581," ")</f>
        <v xml:space="preserve"> </v>
      </c>
      <c r="E581" s="98" t="str">
        <f>IF(B581&lt;&gt;"No administrar",'Matriz Nº4 Administración'!F581," ")</f>
        <v xml:space="preserve"> </v>
      </c>
      <c r="F581" s="98" t="str">
        <f>IF(B581&lt;&gt;"No administrar",'Matriz Nº4 Administración'!G581," ")</f>
        <v xml:space="preserve"> </v>
      </c>
      <c r="G581" s="120"/>
      <c r="H581" s="120"/>
      <c r="I581" s="120"/>
      <c r="J581" s="120"/>
      <c r="K581" s="121"/>
      <c r="L581" s="121"/>
      <c r="M581" s="120"/>
      <c r="N581" s="23"/>
      <c r="O581" s="23"/>
      <c r="P581" s="23"/>
      <c r="Q581" s="23"/>
      <c r="R581" s="23"/>
      <c r="S581" s="23"/>
      <c r="T581" s="23"/>
      <c r="U581" s="23"/>
      <c r="V581" s="23"/>
      <c r="W581" s="23"/>
      <c r="X581" s="23"/>
      <c r="Y581" s="23"/>
      <c r="Z581" s="23"/>
    </row>
    <row r="582" spans="1:26" ht="40.5" customHeight="1" x14ac:dyDescent="0.3">
      <c r="A582" s="97" t="str">
        <f>+'Matriz Nº4 Administración'!A582</f>
        <v>64. 6</v>
      </c>
      <c r="B582" s="98" t="str">
        <f>+'Matriz Nº4 Administración'!B582</f>
        <v>No administrar</v>
      </c>
      <c r="C582" s="99" t="str">
        <f>IF(B582&lt;&gt;"No administrar",'Matriz Nº1 Identificación'!B582," ")</f>
        <v xml:space="preserve"> </v>
      </c>
      <c r="D582" s="100" t="str">
        <f>IF(C582&lt;&gt;" ",'Matriz Nº4 Administración'!C582," ")</f>
        <v xml:space="preserve"> </v>
      </c>
      <c r="E582" s="98" t="str">
        <f>IF(B582&lt;&gt;"No administrar",'Matriz Nº4 Administración'!F582," ")</f>
        <v xml:space="preserve"> </v>
      </c>
      <c r="F582" s="98" t="str">
        <f>IF(B582&lt;&gt;"No administrar",'Matriz Nº4 Administración'!G582," ")</f>
        <v xml:space="preserve"> </v>
      </c>
      <c r="G582" s="120"/>
      <c r="H582" s="120"/>
      <c r="I582" s="120"/>
      <c r="J582" s="120"/>
      <c r="K582" s="121"/>
      <c r="L582" s="121"/>
      <c r="M582" s="120"/>
      <c r="N582" s="23"/>
      <c r="O582" s="23"/>
      <c r="P582" s="23"/>
      <c r="Q582" s="23"/>
      <c r="R582" s="23"/>
      <c r="S582" s="23"/>
      <c r="T582" s="23"/>
      <c r="U582" s="23"/>
      <c r="V582" s="23"/>
      <c r="W582" s="23"/>
      <c r="X582" s="23"/>
      <c r="Y582" s="23"/>
      <c r="Z582" s="23"/>
    </row>
    <row r="583" spans="1:26" ht="43.5" customHeight="1" thickBot="1" x14ac:dyDescent="0.35">
      <c r="A583" s="97" t="str">
        <f>+'Matriz Nº4 Administración'!A583</f>
        <v>64. 7</v>
      </c>
      <c r="B583" s="98" t="str">
        <f>+'Matriz Nº4 Administración'!B583</f>
        <v>No administrar</v>
      </c>
      <c r="C583" s="99" t="str">
        <f>IF(B583&lt;&gt;"No administrar",'Matriz Nº1 Identificación'!B583," ")</f>
        <v xml:space="preserve"> </v>
      </c>
      <c r="D583" s="100" t="str">
        <f>IF(C583&lt;&gt;" ",'Matriz Nº4 Administración'!C583," ")</f>
        <v xml:space="preserve"> </v>
      </c>
      <c r="E583" s="98" t="str">
        <f>IF(B583&lt;&gt;"No administrar",'Matriz Nº4 Administración'!F583," ")</f>
        <v xml:space="preserve"> </v>
      </c>
      <c r="F583" s="98" t="str">
        <f>IF(B583&lt;&gt;"No administrar",'Matriz Nº4 Administración'!G583," ")</f>
        <v xml:space="preserve"> </v>
      </c>
      <c r="G583" s="120"/>
      <c r="H583" s="120"/>
      <c r="I583" s="120"/>
      <c r="J583" s="120"/>
      <c r="K583" s="121"/>
      <c r="L583" s="121"/>
      <c r="M583" s="120"/>
      <c r="N583" s="23"/>
      <c r="O583" s="23"/>
      <c r="P583" s="23"/>
      <c r="Q583" s="23"/>
      <c r="R583" s="23"/>
      <c r="S583" s="23"/>
      <c r="T583" s="23"/>
      <c r="U583" s="23"/>
      <c r="V583" s="23"/>
      <c r="W583" s="23"/>
      <c r="X583" s="23"/>
      <c r="Y583" s="23"/>
      <c r="Z583" s="23"/>
    </row>
    <row r="584" spans="1:26" ht="16.5" customHeight="1" thickBot="1" x14ac:dyDescent="0.35">
      <c r="A584" s="431" t="str">
        <f>'Matriz Nº4 Administración'!A584</f>
        <v xml:space="preserve">Objetivo Estratégico: </v>
      </c>
      <c r="B584" s="432"/>
      <c r="C584" s="433">
        <f>'Matriz Nº4 Administración'!B584</f>
        <v>0</v>
      </c>
      <c r="D584" s="434"/>
      <c r="E584" s="434"/>
      <c r="F584" s="434"/>
      <c r="G584" s="434"/>
      <c r="H584" s="434"/>
      <c r="I584" s="434"/>
      <c r="J584" s="434"/>
      <c r="K584" s="434"/>
      <c r="L584" s="434"/>
      <c r="M584" s="434"/>
      <c r="N584" s="7"/>
      <c r="O584" s="7"/>
      <c r="P584" s="7"/>
      <c r="Q584" s="7"/>
      <c r="R584" s="7"/>
      <c r="S584" s="7"/>
      <c r="T584" s="7"/>
      <c r="U584" s="7"/>
      <c r="V584" s="7"/>
      <c r="W584" s="7"/>
      <c r="X584" s="7"/>
      <c r="Y584" s="7"/>
      <c r="Z584" s="7"/>
    </row>
    <row r="585" spans="1:26" ht="27" customHeight="1" thickBot="1" x14ac:dyDescent="0.35">
      <c r="A585" s="427" t="str">
        <f>'Matriz Nº4 Administración'!A585</f>
        <v>Objetivo táctico</v>
      </c>
      <c r="B585" s="394"/>
      <c r="C585" s="428" t="str">
        <f>'Matriz Nº4 Administración'!B585</f>
        <v xml:space="preserve">65. </v>
      </c>
      <c r="D585" s="429"/>
      <c r="E585" s="429"/>
      <c r="F585" s="429"/>
      <c r="G585" s="429"/>
      <c r="H585" s="429"/>
      <c r="I585" s="429"/>
      <c r="J585" s="429"/>
      <c r="K585" s="429"/>
      <c r="L585" s="429"/>
      <c r="M585" s="430"/>
      <c r="N585" s="7"/>
      <c r="O585" s="7"/>
      <c r="P585" s="7"/>
      <c r="Q585" s="7"/>
      <c r="R585" s="7"/>
      <c r="S585" s="7"/>
      <c r="T585" s="7"/>
      <c r="U585" s="7"/>
      <c r="V585" s="7"/>
      <c r="W585" s="7"/>
      <c r="X585" s="7"/>
      <c r="Y585" s="7"/>
      <c r="Z585" s="7"/>
    </row>
    <row r="586" spans="1:26" ht="47.25" customHeight="1" x14ac:dyDescent="0.3">
      <c r="A586" s="97" t="str">
        <f>+'Matriz Nº4 Administración'!A586</f>
        <v>65. 1</v>
      </c>
      <c r="B586" s="98" t="str">
        <f>+'Matriz Nº4 Administración'!B586</f>
        <v>No administrar</v>
      </c>
      <c r="C586" s="99" t="str">
        <f>IF(B586&lt;&gt;"No administrar",'Matriz Nº1 Identificación'!B586," ")</f>
        <v xml:space="preserve"> </v>
      </c>
      <c r="D586" s="100" t="str">
        <f>IF(C586&lt;&gt;" ",'Matriz Nº4 Administración'!C586," ")</f>
        <v xml:space="preserve"> </v>
      </c>
      <c r="E586" s="98" t="str">
        <f>IF(B586&lt;&gt;"No administrar",'Matriz Nº4 Administración'!F586," ")</f>
        <v xml:space="preserve"> </v>
      </c>
      <c r="F586" s="98" t="str">
        <f>IF(B586&lt;&gt;"No administrar",'Matriz Nº4 Administración'!G586," ")</f>
        <v xml:space="preserve"> </v>
      </c>
      <c r="G586" s="120"/>
      <c r="H586" s="120"/>
      <c r="I586" s="120"/>
      <c r="J586" s="120"/>
      <c r="K586" s="121"/>
      <c r="L586" s="121"/>
      <c r="M586" s="120"/>
      <c r="N586" s="23"/>
      <c r="O586" s="23"/>
      <c r="P586" s="23"/>
      <c r="Q586" s="23"/>
      <c r="R586" s="23"/>
      <c r="S586" s="23"/>
      <c r="T586" s="23"/>
      <c r="U586" s="23"/>
      <c r="V586" s="23"/>
      <c r="W586" s="23"/>
      <c r="X586" s="23"/>
      <c r="Y586" s="23"/>
      <c r="Z586" s="23"/>
    </row>
    <row r="587" spans="1:26" ht="43.5" customHeight="1" x14ac:dyDescent="0.3">
      <c r="A587" s="97" t="str">
        <f>+'Matriz Nº4 Administración'!A587</f>
        <v>65. 2</v>
      </c>
      <c r="B587" s="98" t="str">
        <f>+'Matriz Nº4 Administración'!B587</f>
        <v>No administrar</v>
      </c>
      <c r="C587" s="99" t="str">
        <f>IF(B587&lt;&gt;"No administrar",'Matriz Nº1 Identificación'!B587," ")</f>
        <v xml:space="preserve"> </v>
      </c>
      <c r="D587" s="100" t="str">
        <f>IF(C587&lt;&gt;" ",'Matriz Nº4 Administración'!C587," ")</f>
        <v xml:space="preserve"> </v>
      </c>
      <c r="E587" s="98" t="str">
        <f>IF(B587&lt;&gt;"No administrar",'Matriz Nº4 Administración'!F587," ")</f>
        <v xml:space="preserve"> </v>
      </c>
      <c r="F587" s="98" t="str">
        <f>IF(B587&lt;&gt;"No administrar",'Matriz Nº4 Administración'!G587," ")</f>
        <v xml:space="preserve"> </v>
      </c>
      <c r="G587" s="120"/>
      <c r="H587" s="120"/>
      <c r="I587" s="120"/>
      <c r="J587" s="120"/>
      <c r="K587" s="121"/>
      <c r="L587" s="121"/>
      <c r="M587" s="120"/>
      <c r="N587" s="23"/>
      <c r="O587" s="23"/>
      <c r="P587" s="23"/>
      <c r="Q587" s="23"/>
      <c r="R587" s="23"/>
      <c r="S587" s="23"/>
      <c r="T587" s="23"/>
      <c r="U587" s="23"/>
      <c r="V587" s="23"/>
      <c r="W587" s="23"/>
      <c r="X587" s="23"/>
      <c r="Y587" s="23"/>
      <c r="Z587" s="23"/>
    </row>
    <row r="588" spans="1:26" ht="40.5" customHeight="1" x14ac:dyDescent="0.3">
      <c r="A588" s="97" t="str">
        <f>+'Matriz Nº4 Administración'!A588</f>
        <v>65. 3</v>
      </c>
      <c r="B588" s="98" t="str">
        <f>+'Matriz Nº4 Administración'!B588</f>
        <v>No administrar</v>
      </c>
      <c r="C588" s="99" t="str">
        <f>IF(B588&lt;&gt;"No administrar",'Matriz Nº1 Identificación'!B588," ")</f>
        <v xml:space="preserve"> </v>
      </c>
      <c r="D588" s="100" t="str">
        <f>IF(C588&lt;&gt;" ",'Matriz Nº4 Administración'!C588," ")</f>
        <v xml:space="preserve"> </v>
      </c>
      <c r="E588" s="98" t="str">
        <f>IF(B588&lt;&gt;"No administrar",'Matriz Nº4 Administración'!F588," ")</f>
        <v xml:space="preserve"> </v>
      </c>
      <c r="F588" s="98" t="str">
        <f>IF(B588&lt;&gt;"No administrar",'Matriz Nº4 Administración'!G588," ")</f>
        <v xml:space="preserve"> </v>
      </c>
      <c r="G588" s="120"/>
      <c r="H588" s="120"/>
      <c r="I588" s="120"/>
      <c r="J588" s="120"/>
      <c r="K588" s="121"/>
      <c r="L588" s="121"/>
      <c r="M588" s="120"/>
      <c r="N588" s="23"/>
      <c r="O588" s="23"/>
      <c r="P588" s="23"/>
      <c r="Q588" s="23"/>
      <c r="R588" s="23"/>
      <c r="S588" s="23"/>
      <c r="T588" s="23"/>
      <c r="U588" s="23"/>
      <c r="V588" s="23"/>
      <c r="W588" s="23"/>
      <c r="X588" s="23"/>
      <c r="Y588" s="23"/>
      <c r="Z588" s="23"/>
    </row>
    <row r="589" spans="1:26" ht="48" customHeight="1" x14ac:dyDescent="0.3">
      <c r="A589" s="97" t="str">
        <f>+'Matriz Nº4 Administración'!A589</f>
        <v>65. 4</v>
      </c>
      <c r="B589" s="98" t="str">
        <f>+'Matriz Nº4 Administración'!B589</f>
        <v>No administrar</v>
      </c>
      <c r="C589" s="99" t="str">
        <f>IF(B589&lt;&gt;"No administrar",'Matriz Nº1 Identificación'!B589," ")</f>
        <v xml:space="preserve"> </v>
      </c>
      <c r="D589" s="100" t="str">
        <f>IF(C589&lt;&gt;" ",'Matriz Nº4 Administración'!C589," ")</f>
        <v xml:space="preserve"> </v>
      </c>
      <c r="E589" s="98" t="str">
        <f>IF(B589&lt;&gt;"No administrar",'Matriz Nº4 Administración'!F589," ")</f>
        <v xml:space="preserve"> </v>
      </c>
      <c r="F589" s="98" t="str">
        <f>IF(B589&lt;&gt;"No administrar",'Matriz Nº4 Administración'!G589," ")</f>
        <v xml:space="preserve"> </v>
      </c>
      <c r="G589" s="120"/>
      <c r="H589" s="120"/>
      <c r="I589" s="120"/>
      <c r="J589" s="120"/>
      <c r="K589" s="121"/>
      <c r="L589" s="121"/>
      <c r="M589" s="120"/>
      <c r="N589" s="23"/>
      <c r="O589" s="23"/>
      <c r="P589" s="23"/>
      <c r="Q589" s="23"/>
      <c r="R589" s="23"/>
      <c r="S589" s="23"/>
      <c r="T589" s="23"/>
      <c r="U589" s="23"/>
      <c r="V589" s="23"/>
      <c r="W589" s="23"/>
      <c r="X589" s="23"/>
      <c r="Y589" s="23"/>
      <c r="Z589" s="23"/>
    </row>
    <row r="590" spans="1:26" ht="42.75" customHeight="1" x14ac:dyDescent="0.3">
      <c r="A590" s="97" t="str">
        <f>+'Matriz Nº4 Administración'!A590</f>
        <v>65. 5</v>
      </c>
      <c r="B590" s="98" t="str">
        <f>+'Matriz Nº4 Administración'!B590</f>
        <v>No administrar</v>
      </c>
      <c r="C590" s="99" t="str">
        <f>IF(B590&lt;&gt;"No administrar",'Matriz Nº1 Identificación'!B590," ")</f>
        <v xml:space="preserve"> </v>
      </c>
      <c r="D590" s="100" t="str">
        <f>IF(C590&lt;&gt;" ",'Matriz Nº4 Administración'!C590," ")</f>
        <v xml:space="preserve"> </v>
      </c>
      <c r="E590" s="98" t="str">
        <f>IF(B590&lt;&gt;"No administrar",'Matriz Nº4 Administración'!F590," ")</f>
        <v xml:space="preserve"> </v>
      </c>
      <c r="F590" s="98" t="str">
        <f>IF(B590&lt;&gt;"No administrar",'Matriz Nº4 Administración'!G590," ")</f>
        <v xml:space="preserve"> </v>
      </c>
      <c r="G590" s="120"/>
      <c r="H590" s="120"/>
      <c r="I590" s="120"/>
      <c r="J590" s="120"/>
      <c r="K590" s="121"/>
      <c r="L590" s="121"/>
      <c r="M590" s="120"/>
      <c r="N590" s="23"/>
      <c r="O590" s="23"/>
      <c r="P590" s="23"/>
      <c r="Q590" s="23"/>
      <c r="R590" s="23"/>
      <c r="S590" s="23"/>
      <c r="T590" s="23"/>
      <c r="U590" s="23"/>
      <c r="V590" s="23"/>
      <c r="W590" s="23"/>
      <c r="X590" s="23"/>
      <c r="Y590" s="23"/>
      <c r="Z590" s="23"/>
    </row>
    <row r="591" spans="1:26" ht="40.5" customHeight="1" x14ac:dyDescent="0.3">
      <c r="A591" s="97" t="str">
        <f>+'Matriz Nº4 Administración'!A591</f>
        <v>65. 6</v>
      </c>
      <c r="B591" s="98" t="str">
        <f>+'Matriz Nº4 Administración'!B591</f>
        <v>No administrar</v>
      </c>
      <c r="C591" s="99" t="str">
        <f>IF(B591&lt;&gt;"No administrar",'Matriz Nº1 Identificación'!B591," ")</f>
        <v xml:space="preserve"> </v>
      </c>
      <c r="D591" s="100" t="str">
        <f>IF(C591&lt;&gt;" ",'Matriz Nº4 Administración'!C591," ")</f>
        <v xml:space="preserve"> </v>
      </c>
      <c r="E591" s="98" t="str">
        <f>IF(B591&lt;&gt;"No administrar",'Matriz Nº4 Administración'!F591," ")</f>
        <v xml:space="preserve"> </v>
      </c>
      <c r="F591" s="98" t="str">
        <f>IF(B591&lt;&gt;"No administrar",'Matriz Nº4 Administración'!G591," ")</f>
        <v xml:space="preserve"> </v>
      </c>
      <c r="G591" s="120"/>
      <c r="H591" s="120"/>
      <c r="I591" s="120"/>
      <c r="J591" s="120"/>
      <c r="K591" s="121"/>
      <c r="L591" s="121"/>
      <c r="M591" s="120"/>
      <c r="N591" s="23"/>
      <c r="O591" s="23"/>
      <c r="P591" s="23"/>
      <c r="Q591" s="23"/>
      <c r="R591" s="23"/>
      <c r="S591" s="23"/>
      <c r="T591" s="23"/>
      <c r="U591" s="23"/>
      <c r="V591" s="23"/>
      <c r="W591" s="23"/>
      <c r="X591" s="23"/>
      <c r="Y591" s="23"/>
      <c r="Z591" s="23"/>
    </row>
    <row r="592" spans="1:26" ht="43.5" customHeight="1" thickBot="1" x14ac:dyDescent="0.35">
      <c r="A592" s="97" t="str">
        <f>+'Matriz Nº4 Administración'!A592</f>
        <v>65. 7</v>
      </c>
      <c r="B592" s="98" t="str">
        <f>+'Matriz Nº4 Administración'!B592</f>
        <v>No administrar</v>
      </c>
      <c r="C592" s="99" t="str">
        <f>IF(B592&lt;&gt;"No administrar",'Matriz Nº1 Identificación'!B592," ")</f>
        <v xml:space="preserve"> </v>
      </c>
      <c r="D592" s="100" t="str">
        <f>IF(C592&lt;&gt;" ",'Matriz Nº4 Administración'!C592," ")</f>
        <v xml:space="preserve"> </v>
      </c>
      <c r="E592" s="98" t="str">
        <f>IF(B592&lt;&gt;"No administrar",'Matriz Nº4 Administración'!F592," ")</f>
        <v xml:space="preserve"> </v>
      </c>
      <c r="F592" s="98" t="str">
        <f>IF(B592&lt;&gt;"No administrar",'Matriz Nº4 Administración'!G592," ")</f>
        <v xml:space="preserve"> </v>
      </c>
      <c r="G592" s="120"/>
      <c r="H592" s="120"/>
      <c r="I592" s="120"/>
      <c r="J592" s="120"/>
      <c r="K592" s="121"/>
      <c r="L592" s="121"/>
      <c r="M592" s="120"/>
      <c r="N592" s="23"/>
      <c r="O592" s="23"/>
      <c r="P592" s="23"/>
      <c r="Q592" s="23"/>
      <c r="R592" s="23"/>
      <c r="S592" s="23"/>
      <c r="T592" s="23"/>
      <c r="U592" s="23"/>
      <c r="V592" s="23"/>
      <c r="W592" s="23"/>
      <c r="X592" s="23"/>
      <c r="Y592" s="23"/>
      <c r="Z592" s="23"/>
    </row>
    <row r="593" spans="1:26" ht="16.5" customHeight="1" thickBot="1" x14ac:dyDescent="0.35">
      <c r="A593" s="431" t="str">
        <f>'Matriz Nº4 Administración'!A593</f>
        <v xml:space="preserve">Objetivo Estratégico: </v>
      </c>
      <c r="B593" s="432"/>
      <c r="C593" s="433">
        <f>'Matriz Nº4 Administración'!B593</f>
        <v>0</v>
      </c>
      <c r="D593" s="434"/>
      <c r="E593" s="434"/>
      <c r="F593" s="434"/>
      <c r="G593" s="434"/>
      <c r="H593" s="434"/>
      <c r="I593" s="434"/>
      <c r="J593" s="434"/>
      <c r="K593" s="434"/>
      <c r="L593" s="434"/>
      <c r="M593" s="434"/>
      <c r="N593" s="7"/>
      <c r="O593" s="7"/>
      <c r="P593" s="7"/>
      <c r="Q593" s="7"/>
      <c r="R593" s="7"/>
      <c r="S593" s="7"/>
      <c r="T593" s="7"/>
      <c r="U593" s="7"/>
      <c r="V593" s="7"/>
      <c r="W593" s="7"/>
      <c r="X593" s="7"/>
      <c r="Y593" s="7"/>
      <c r="Z593" s="7"/>
    </row>
    <row r="594" spans="1:26" ht="27" customHeight="1" thickBot="1" x14ac:dyDescent="0.35">
      <c r="A594" s="427" t="str">
        <f>'Matriz Nº4 Administración'!A594</f>
        <v>Objetivo táctico</v>
      </c>
      <c r="B594" s="394"/>
      <c r="C594" s="428" t="str">
        <f>'Matriz Nº4 Administración'!B594</f>
        <v xml:space="preserve">66. </v>
      </c>
      <c r="D594" s="429"/>
      <c r="E594" s="429"/>
      <c r="F594" s="429"/>
      <c r="G594" s="429"/>
      <c r="H594" s="429"/>
      <c r="I594" s="429"/>
      <c r="J594" s="429"/>
      <c r="K594" s="429"/>
      <c r="L594" s="429"/>
      <c r="M594" s="430"/>
      <c r="N594" s="7"/>
      <c r="O594" s="7"/>
      <c r="P594" s="7"/>
      <c r="Q594" s="7"/>
      <c r="R594" s="7"/>
      <c r="S594" s="7"/>
      <c r="T594" s="7"/>
      <c r="U594" s="7"/>
      <c r="V594" s="7"/>
      <c r="W594" s="7"/>
      <c r="X594" s="7"/>
      <c r="Y594" s="7"/>
      <c r="Z594" s="7"/>
    </row>
    <row r="595" spans="1:26" ht="47.25" customHeight="1" x14ac:dyDescent="0.3">
      <c r="A595" s="97" t="str">
        <f>+'Matriz Nº4 Administración'!A595</f>
        <v>66. 1</v>
      </c>
      <c r="B595" s="98" t="str">
        <f>+'Matriz Nº4 Administración'!B595</f>
        <v>No administrar</v>
      </c>
      <c r="C595" s="99" t="str">
        <f>IF(B595&lt;&gt;"No administrar",'Matriz Nº1 Identificación'!B595," ")</f>
        <v xml:space="preserve"> </v>
      </c>
      <c r="D595" s="100" t="str">
        <f>IF(C595&lt;&gt;" ",'Matriz Nº4 Administración'!C595," ")</f>
        <v xml:space="preserve"> </v>
      </c>
      <c r="E595" s="98" t="str">
        <f>IF(B595&lt;&gt;"No administrar",'Matriz Nº4 Administración'!F595," ")</f>
        <v xml:space="preserve"> </v>
      </c>
      <c r="F595" s="98" t="str">
        <f>IF(B595&lt;&gt;"No administrar",'Matriz Nº4 Administración'!G595," ")</f>
        <v xml:space="preserve"> </v>
      </c>
      <c r="G595" s="120"/>
      <c r="H595" s="120"/>
      <c r="I595" s="120"/>
      <c r="J595" s="120"/>
      <c r="K595" s="121"/>
      <c r="L595" s="121"/>
      <c r="M595" s="120"/>
      <c r="N595" s="23"/>
      <c r="O595" s="23"/>
      <c r="P595" s="23"/>
      <c r="Q595" s="23"/>
      <c r="R595" s="23"/>
      <c r="S595" s="23"/>
      <c r="T595" s="23"/>
      <c r="U595" s="23"/>
      <c r="V595" s="23"/>
      <c r="W595" s="23"/>
      <c r="X595" s="23"/>
      <c r="Y595" s="23"/>
      <c r="Z595" s="23"/>
    </row>
    <row r="596" spans="1:26" ht="43.5" customHeight="1" x14ac:dyDescent="0.3">
      <c r="A596" s="97" t="str">
        <f>+'Matriz Nº4 Administración'!A596</f>
        <v>66. 2</v>
      </c>
      <c r="B596" s="98" t="str">
        <f>+'Matriz Nº4 Administración'!B596</f>
        <v>No administrar</v>
      </c>
      <c r="C596" s="99" t="str">
        <f>IF(B596&lt;&gt;"No administrar",'Matriz Nº1 Identificación'!B596," ")</f>
        <v xml:space="preserve"> </v>
      </c>
      <c r="D596" s="100" t="str">
        <f>IF(C596&lt;&gt;" ",'Matriz Nº4 Administración'!C596," ")</f>
        <v xml:space="preserve"> </v>
      </c>
      <c r="E596" s="98" t="str">
        <f>IF(B596&lt;&gt;"No administrar",'Matriz Nº4 Administración'!F596," ")</f>
        <v xml:space="preserve"> </v>
      </c>
      <c r="F596" s="98" t="str">
        <f>IF(B596&lt;&gt;"No administrar",'Matriz Nº4 Administración'!G596," ")</f>
        <v xml:space="preserve"> </v>
      </c>
      <c r="G596" s="120"/>
      <c r="H596" s="120"/>
      <c r="I596" s="120"/>
      <c r="J596" s="120"/>
      <c r="K596" s="121"/>
      <c r="L596" s="121"/>
      <c r="M596" s="120"/>
      <c r="N596" s="23"/>
      <c r="O596" s="23"/>
      <c r="P596" s="23"/>
      <c r="Q596" s="23"/>
      <c r="R596" s="23"/>
      <c r="S596" s="23"/>
      <c r="T596" s="23"/>
      <c r="U596" s="23"/>
      <c r="V596" s="23"/>
      <c r="W596" s="23"/>
      <c r="X596" s="23"/>
      <c r="Y596" s="23"/>
      <c r="Z596" s="23"/>
    </row>
    <row r="597" spans="1:26" ht="40.5" customHeight="1" x14ac:dyDescent="0.3">
      <c r="A597" s="97" t="str">
        <f>+'Matriz Nº4 Administración'!A597</f>
        <v>66. 3</v>
      </c>
      <c r="B597" s="98" t="str">
        <f>+'Matriz Nº4 Administración'!B597</f>
        <v>No administrar</v>
      </c>
      <c r="C597" s="99" t="str">
        <f>IF(B597&lt;&gt;"No administrar",'Matriz Nº1 Identificación'!B597," ")</f>
        <v xml:space="preserve"> </v>
      </c>
      <c r="D597" s="100" t="str">
        <f>IF(C597&lt;&gt;" ",'Matriz Nº4 Administración'!C597," ")</f>
        <v xml:space="preserve"> </v>
      </c>
      <c r="E597" s="98" t="str">
        <f>IF(B597&lt;&gt;"No administrar",'Matriz Nº4 Administración'!F597," ")</f>
        <v xml:space="preserve"> </v>
      </c>
      <c r="F597" s="98" t="str">
        <f>IF(B597&lt;&gt;"No administrar",'Matriz Nº4 Administración'!G597," ")</f>
        <v xml:space="preserve"> </v>
      </c>
      <c r="G597" s="120"/>
      <c r="H597" s="120"/>
      <c r="I597" s="120"/>
      <c r="J597" s="120"/>
      <c r="K597" s="121"/>
      <c r="L597" s="121"/>
      <c r="M597" s="120"/>
      <c r="N597" s="23"/>
      <c r="O597" s="23"/>
      <c r="P597" s="23"/>
      <c r="Q597" s="23"/>
      <c r="R597" s="23"/>
      <c r="S597" s="23"/>
      <c r="T597" s="23"/>
      <c r="U597" s="23"/>
      <c r="V597" s="23"/>
      <c r="W597" s="23"/>
      <c r="X597" s="23"/>
      <c r="Y597" s="23"/>
      <c r="Z597" s="23"/>
    </row>
    <row r="598" spans="1:26" ht="48" customHeight="1" x14ac:dyDescent="0.3">
      <c r="A598" s="97" t="str">
        <f>+'Matriz Nº4 Administración'!A598</f>
        <v>66. 4</v>
      </c>
      <c r="B598" s="98" t="str">
        <f>+'Matriz Nº4 Administración'!B598</f>
        <v>No administrar</v>
      </c>
      <c r="C598" s="99" t="str">
        <f>IF(B598&lt;&gt;"No administrar",'Matriz Nº1 Identificación'!B598," ")</f>
        <v xml:space="preserve"> </v>
      </c>
      <c r="D598" s="100" t="str">
        <f>IF(C598&lt;&gt;" ",'Matriz Nº4 Administración'!C598," ")</f>
        <v xml:space="preserve"> </v>
      </c>
      <c r="E598" s="98" t="str">
        <f>IF(B598&lt;&gt;"No administrar",'Matriz Nº4 Administración'!F598," ")</f>
        <v xml:space="preserve"> </v>
      </c>
      <c r="F598" s="98" t="str">
        <f>IF(B598&lt;&gt;"No administrar",'Matriz Nº4 Administración'!G598," ")</f>
        <v xml:space="preserve"> </v>
      </c>
      <c r="G598" s="120"/>
      <c r="H598" s="120"/>
      <c r="I598" s="120"/>
      <c r="J598" s="120"/>
      <c r="K598" s="121"/>
      <c r="L598" s="121"/>
      <c r="M598" s="120"/>
      <c r="N598" s="23"/>
      <c r="O598" s="23"/>
      <c r="P598" s="23"/>
      <c r="Q598" s="23"/>
      <c r="R598" s="23"/>
      <c r="S598" s="23"/>
      <c r="T598" s="23"/>
      <c r="U598" s="23"/>
      <c r="V598" s="23"/>
      <c r="W598" s="23"/>
      <c r="X598" s="23"/>
      <c r="Y598" s="23"/>
      <c r="Z598" s="23"/>
    </row>
    <row r="599" spans="1:26" ht="42.75" customHeight="1" x14ac:dyDescent="0.3">
      <c r="A599" s="97" t="str">
        <f>+'Matriz Nº4 Administración'!A599</f>
        <v>66. 5</v>
      </c>
      <c r="B599" s="98" t="str">
        <f>+'Matriz Nº4 Administración'!B599</f>
        <v>No administrar</v>
      </c>
      <c r="C599" s="99" t="str">
        <f>IF(B599&lt;&gt;"No administrar",'Matriz Nº1 Identificación'!B599," ")</f>
        <v xml:space="preserve"> </v>
      </c>
      <c r="D599" s="100" t="str">
        <f>IF(C599&lt;&gt;" ",'Matriz Nº4 Administración'!C599," ")</f>
        <v xml:space="preserve"> </v>
      </c>
      <c r="E599" s="98" t="str">
        <f>IF(B599&lt;&gt;"No administrar",'Matriz Nº4 Administración'!F599," ")</f>
        <v xml:space="preserve"> </v>
      </c>
      <c r="F599" s="98" t="str">
        <f>IF(B599&lt;&gt;"No administrar",'Matriz Nº4 Administración'!G599," ")</f>
        <v xml:space="preserve"> </v>
      </c>
      <c r="G599" s="120"/>
      <c r="H599" s="120"/>
      <c r="I599" s="120"/>
      <c r="J599" s="120"/>
      <c r="K599" s="121"/>
      <c r="L599" s="121"/>
      <c r="M599" s="120"/>
      <c r="N599" s="23"/>
      <c r="O599" s="23"/>
      <c r="P599" s="23"/>
      <c r="Q599" s="23"/>
      <c r="R599" s="23"/>
      <c r="S599" s="23"/>
      <c r="T599" s="23"/>
      <c r="U599" s="23"/>
      <c r="V599" s="23"/>
      <c r="W599" s="23"/>
      <c r="X599" s="23"/>
      <c r="Y599" s="23"/>
      <c r="Z599" s="23"/>
    </row>
    <row r="600" spans="1:26" ht="40.5" customHeight="1" x14ac:dyDescent="0.3">
      <c r="A600" s="97" t="str">
        <f>+'Matriz Nº4 Administración'!A600</f>
        <v>66. 6</v>
      </c>
      <c r="B600" s="98" t="str">
        <f>+'Matriz Nº4 Administración'!B600</f>
        <v>No administrar</v>
      </c>
      <c r="C600" s="99" t="str">
        <f>IF(B600&lt;&gt;"No administrar",'Matriz Nº1 Identificación'!B600," ")</f>
        <v xml:space="preserve"> </v>
      </c>
      <c r="D600" s="100" t="str">
        <f>IF(C600&lt;&gt;" ",'Matriz Nº4 Administración'!C600," ")</f>
        <v xml:space="preserve"> </v>
      </c>
      <c r="E600" s="98" t="str">
        <f>IF(B600&lt;&gt;"No administrar",'Matriz Nº4 Administración'!F600," ")</f>
        <v xml:space="preserve"> </v>
      </c>
      <c r="F600" s="98" t="str">
        <f>IF(B600&lt;&gt;"No administrar",'Matriz Nº4 Administración'!G600," ")</f>
        <v xml:space="preserve"> </v>
      </c>
      <c r="G600" s="120"/>
      <c r="H600" s="120"/>
      <c r="I600" s="120"/>
      <c r="J600" s="120"/>
      <c r="K600" s="121"/>
      <c r="L600" s="121"/>
      <c r="M600" s="120"/>
      <c r="N600" s="23"/>
      <c r="O600" s="23"/>
      <c r="P600" s="23"/>
      <c r="Q600" s="23"/>
      <c r="R600" s="23"/>
      <c r="S600" s="23"/>
      <c r="T600" s="23"/>
      <c r="U600" s="23"/>
      <c r="V600" s="23"/>
      <c r="W600" s="23"/>
      <c r="X600" s="23"/>
      <c r="Y600" s="23"/>
      <c r="Z600" s="23"/>
    </row>
    <row r="601" spans="1:26" ht="43.5" customHeight="1" thickBot="1" x14ac:dyDescent="0.35">
      <c r="A601" s="97" t="str">
        <f>+'Matriz Nº4 Administración'!A601</f>
        <v>66. 7</v>
      </c>
      <c r="B601" s="98" t="str">
        <f>+'Matriz Nº4 Administración'!B601</f>
        <v>No administrar</v>
      </c>
      <c r="C601" s="99" t="str">
        <f>IF(B601&lt;&gt;"No administrar",'Matriz Nº1 Identificación'!B601," ")</f>
        <v xml:space="preserve"> </v>
      </c>
      <c r="D601" s="100" t="str">
        <f>IF(C601&lt;&gt;" ",'Matriz Nº4 Administración'!C601," ")</f>
        <v xml:space="preserve"> </v>
      </c>
      <c r="E601" s="98" t="str">
        <f>IF(B601&lt;&gt;"No administrar",'Matriz Nº4 Administración'!F601," ")</f>
        <v xml:space="preserve"> </v>
      </c>
      <c r="F601" s="98" t="str">
        <f>IF(B601&lt;&gt;"No administrar",'Matriz Nº4 Administración'!G601," ")</f>
        <v xml:space="preserve"> </v>
      </c>
      <c r="G601" s="120"/>
      <c r="H601" s="120"/>
      <c r="I601" s="120"/>
      <c r="J601" s="120"/>
      <c r="K601" s="121"/>
      <c r="L601" s="121"/>
      <c r="M601" s="120"/>
      <c r="N601" s="23"/>
      <c r="O601" s="23"/>
      <c r="P601" s="23"/>
      <c r="Q601" s="23"/>
      <c r="R601" s="23"/>
      <c r="S601" s="23"/>
      <c r="T601" s="23"/>
      <c r="U601" s="23"/>
      <c r="V601" s="23"/>
      <c r="W601" s="23"/>
      <c r="X601" s="23"/>
      <c r="Y601" s="23"/>
      <c r="Z601" s="23"/>
    </row>
    <row r="602" spans="1:26" ht="16.5" customHeight="1" thickBot="1" x14ac:dyDescent="0.35">
      <c r="A602" s="431" t="str">
        <f>'Matriz Nº4 Administración'!A602</f>
        <v xml:space="preserve">Objetivo Estratégico: </v>
      </c>
      <c r="B602" s="432"/>
      <c r="C602" s="433">
        <f>'Matriz Nº4 Administración'!B602</f>
        <v>0</v>
      </c>
      <c r="D602" s="434"/>
      <c r="E602" s="434"/>
      <c r="F602" s="434"/>
      <c r="G602" s="434"/>
      <c r="H602" s="434"/>
      <c r="I602" s="434"/>
      <c r="J602" s="434"/>
      <c r="K602" s="434"/>
      <c r="L602" s="434"/>
      <c r="M602" s="434"/>
      <c r="N602" s="7"/>
      <c r="O602" s="7"/>
      <c r="P602" s="7"/>
      <c r="Q602" s="7"/>
      <c r="R602" s="7"/>
      <c r="S602" s="7"/>
      <c r="T602" s="7"/>
      <c r="U602" s="7"/>
      <c r="V602" s="7"/>
      <c r="W602" s="7"/>
      <c r="X602" s="7"/>
      <c r="Y602" s="7"/>
      <c r="Z602" s="7"/>
    </row>
    <row r="603" spans="1:26" ht="27" customHeight="1" thickBot="1" x14ac:dyDescent="0.35">
      <c r="A603" s="427" t="str">
        <f>'Matriz Nº4 Administración'!A603</f>
        <v>Objetivo táctico</v>
      </c>
      <c r="B603" s="394"/>
      <c r="C603" s="428" t="str">
        <f>'Matriz Nº4 Administración'!B603</f>
        <v xml:space="preserve">67. </v>
      </c>
      <c r="D603" s="429"/>
      <c r="E603" s="429"/>
      <c r="F603" s="429"/>
      <c r="G603" s="429"/>
      <c r="H603" s="429"/>
      <c r="I603" s="429"/>
      <c r="J603" s="429"/>
      <c r="K603" s="429"/>
      <c r="L603" s="429"/>
      <c r="M603" s="430"/>
      <c r="N603" s="7"/>
      <c r="O603" s="7"/>
      <c r="P603" s="7"/>
      <c r="Q603" s="7"/>
      <c r="R603" s="7"/>
      <c r="S603" s="7"/>
      <c r="T603" s="7"/>
      <c r="U603" s="7"/>
      <c r="V603" s="7"/>
      <c r="W603" s="7"/>
      <c r="X603" s="7"/>
      <c r="Y603" s="7"/>
      <c r="Z603" s="7"/>
    </row>
    <row r="604" spans="1:26" ht="47.25" customHeight="1" x14ac:dyDescent="0.3">
      <c r="A604" s="97" t="str">
        <f>+'Matriz Nº4 Administración'!A604</f>
        <v>67. 1</v>
      </c>
      <c r="B604" s="98" t="str">
        <f>+'Matriz Nº4 Administración'!B604</f>
        <v>No administrar</v>
      </c>
      <c r="C604" s="99" t="str">
        <f>IF(B604&lt;&gt;"No administrar",'Matriz Nº1 Identificación'!B604," ")</f>
        <v xml:space="preserve"> </v>
      </c>
      <c r="D604" s="100" t="str">
        <f>IF(C604&lt;&gt;" ",'Matriz Nº4 Administración'!C604," ")</f>
        <v xml:space="preserve"> </v>
      </c>
      <c r="E604" s="98" t="str">
        <f>IF(B604&lt;&gt;"No administrar",'Matriz Nº4 Administración'!F604," ")</f>
        <v xml:space="preserve"> </v>
      </c>
      <c r="F604" s="98" t="str">
        <f>IF(B604&lt;&gt;"No administrar",'Matriz Nº4 Administración'!G604," ")</f>
        <v xml:space="preserve"> </v>
      </c>
      <c r="G604" s="120"/>
      <c r="H604" s="120"/>
      <c r="I604" s="120"/>
      <c r="J604" s="120"/>
      <c r="K604" s="121"/>
      <c r="L604" s="121"/>
      <c r="M604" s="120"/>
      <c r="N604" s="23"/>
      <c r="O604" s="23"/>
      <c r="P604" s="23"/>
      <c r="Q604" s="23"/>
      <c r="R604" s="23"/>
      <c r="S604" s="23"/>
      <c r="T604" s="23"/>
      <c r="U604" s="23"/>
      <c r="V604" s="23"/>
      <c r="W604" s="23"/>
      <c r="X604" s="23"/>
      <c r="Y604" s="23"/>
      <c r="Z604" s="23"/>
    </row>
    <row r="605" spans="1:26" ht="43.5" customHeight="1" x14ac:dyDescent="0.3">
      <c r="A605" s="97" t="str">
        <f>+'Matriz Nº4 Administración'!A605</f>
        <v>67. 2</v>
      </c>
      <c r="B605" s="98" t="str">
        <f>+'Matriz Nº4 Administración'!B605</f>
        <v>No administrar</v>
      </c>
      <c r="C605" s="99" t="str">
        <f>IF(B605&lt;&gt;"No administrar",'Matriz Nº1 Identificación'!B605," ")</f>
        <v xml:space="preserve"> </v>
      </c>
      <c r="D605" s="100" t="str">
        <f>IF(C605&lt;&gt;" ",'Matriz Nº4 Administración'!C605," ")</f>
        <v xml:space="preserve"> </v>
      </c>
      <c r="E605" s="98" t="str">
        <f>IF(B605&lt;&gt;"No administrar",'Matriz Nº4 Administración'!F605," ")</f>
        <v xml:space="preserve"> </v>
      </c>
      <c r="F605" s="98" t="str">
        <f>IF(B605&lt;&gt;"No administrar",'Matriz Nº4 Administración'!G605," ")</f>
        <v xml:space="preserve"> </v>
      </c>
      <c r="G605" s="120"/>
      <c r="H605" s="120"/>
      <c r="I605" s="120"/>
      <c r="J605" s="120"/>
      <c r="K605" s="121"/>
      <c r="L605" s="121"/>
      <c r="M605" s="120"/>
      <c r="N605" s="23"/>
      <c r="O605" s="23"/>
      <c r="P605" s="23"/>
      <c r="Q605" s="23"/>
      <c r="R605" s="23"/>
      <c r="S605" s="23"/>
      <c r="T605" s="23"/>
      <c r="U605" s="23"/>
      <c r="V605" s="23"/>
      <c r="W605" s="23"/>
      <c r="X605" s="23"/>
      <c r="Y605" s="23"/>
      <c r="Z605" s="23"/>
    </row>
    <row r="606" spans="1:26" ht="40.5" customHeight="1" x14ac:dyDescent="0.3">
      <c r="A606" s="97" t="str">
        <f>+'Matriz Nº4 Administración'!A606</f>
        <v>67. 3</v>
      </c>
      <c r="B606" s="98" t="str">
        <f>+'Matriz Nº4 Administración'!B606</f>
        <v>No administrar</v>
      </c>
      <c r="C606" s="99" t="str">
        <f>IF(B606&lt;&gt;"No administrar",'Matriz Nº1 Identificación'!B606," ")</f>
        <v xml:space="preserve"> </v>
      </c>
      <c r="D606" s="100" t="str">
        <f>IF(C606&lt;&gt;" ",'Matriz Nº4 Administración'!C606," ")</f>
        <v xml:space="preserve"> </v>
      </c>
      <c r="E606" s="98" t="str">
        <f>IF(B606&lt;&gt;"No administrar",'Matriz Nº4 Administración'!F606," ")</f>
        <v xml:space="preserve"> </v>
      </c>
      <c r="F606" s="98" t="str">
        <f>IF(B606&lt;&gt;"No administrar",'Matriz Nº4 Administración'!G606," ")</f>
        <v xml:space="preserve"> </v>
      </c>
      <c r="G606" s="120"/>
      <c r="H606" s="120"/>
      <c r="I606" s="120"/>
      <c r="J606" s="120"/>
      <c r="K606" s="121"/>
      <c r="L606" s="121"/>
      <c r="M606" s="120"/>
      <c r="N606" s="23"/>
      <c r="O606" s="23"/>
      <c r="P606" s="23"/>
      <c r="Q606" s="23"/>
      <c r="R606" s="23"/>
      <c r="S606" s="23"/>
      <c r="T606" s="23"/>
      <c r="U606" s="23"/>
      <c r="V606" s="23"/>
      <c r="W606" s="23"/>
      <c r="X606" s="23"/>
      <c r="Y606" s="23"/>
      <c r="Z606" s="23"/>
    </row>
    <row r="607" spans="1:26" ht="48" customHeight="1" x14ac:dyDescent="0.3">
      <c r="A607" s="97" t="str">
        <f>+'Matriz Nº4 Administración'!A607</f>
        <v>67. 4</v>
      </c>
      <c r="B607" s="98" t="str">
        <f>+'Matriz Nº4 Administración'!B607</f>
        <v>No administrar</v>
      </c>
      <c r="C607" s="99" t="str">
        <f>IF(B607&lt;&gt;"No administrar",'Matriz Nº1 Identificación'!B607," ")</f>
        <v xml:space="preserve"> </v>
      </c>
      <c r="D607" s="100" t="str">
        <f>IF(C607&lt;&gt;" ",'Matriz Nº4 Administración'!C607," ")</f>
        <v xml:space="preserve"> </v>
      </c>
      <c r="E607" s="98" t="str">
        <f>IF(B607&lt;&gt;"No administrar",'Matriz Nº4 Administración'!F607," ")</f>
        <v xml:space="preserve"> </v>
      </c>
      <c r="F607" s="98" t="str">
        <f>IF(B607&lt;&gt;"No administrar",'Matriz Nº4 Administración'!G607," ")</f>
        <v xml:space="preserve"> </v>
      </c>
      <c r="G607" s="120"/>
      <c r="H607" s="120"/>
      <c r="I607" s="120"/>
      <c r="J607" s="120"/>
      <c r="K607" s="121"/>
      <c r="L607" s="121"/>
      <c r="M607" s="120"/>
      <c r="N607" s="23"/>
      <c r="O607" s="23"/>
      <c r="P607" s="23"/>
      <c r="Q607" s="23"/>
      <c r="R607" s="23"/>
      <c r="S607" s="23"/>
      <c r="T607" s="23"/>
      <c r="U607" s="23"/>
      <c r="V607" s="23"/>
      <c r="W607" s="23"/>
      <c r="X607" s="23"/>
      <c r="Y607" s="23"/>
      <c r="Z607" s="23"/>
    </row>
    <row r="608" spans="1:26" ht="42.75" customHeight="1" x14ac:dyDescent="0.3">
      <c r="A608" s="97" t="str">
        <f>+'Matriz Nº4 Administración'!A608</f>
        <v>67. 5</v>
      </c>
      <c r="B608" s="98" t="str">
        <f>+'Matriz Nº4 Administración'!B608</f>
        <v>No administrar</v>
      </c>
      <c r="C608" s="99" t="str">
        <f>IF(B608&lt;&gt;"No administrar",'Matriz Nº1 Identificación'!B608," ")</f>
        <v xml:space="preserve"> </v>
      </c>
      <c r="D608" s="100" t="str">
        <f>IF(C608&lt;&gt;" ",'Matriz Nº4 Administración'!C608," ")</f>
        <v xml:space="preserve"> </v>
      </c>
      <c r="E608" s="98" t="str">
        <f>IF(B608&lt;&gt;"No administrar",'Matriz Nº4 Administración'!F608," ")</f>
        <v xml:space="preserve"> </v>
      </c>
      <c r="F608" s="98" t="str">
        <f>IF(B608&lt;&gt;"No administrar",'Matriz Nº4 Administración'!G608," ")</f>
        <v xml:space="preserve"> </v>
      </c>
      <c r="G608" s="120"/>
      <c r="H608" s="120"/>
      <c r="I608" s="120"/>
      <c r="J608" s="120"/>
      <c r="K608" s="121"/>
      <c r="L608" s="121"/>
      <c r="M608" s="120"/>
      <c r="N608" s="23"/>
      <c r="O608" s="23"/>
      <c r="P608" s="23"/>
      <c r="Q608" s="23"/>
      <c r="R608" s="23"/>
      <c r="S608" s="23"/>
      <c r="T608" s="23"/>
      <c r="U608" s="23"/>
      <c r="V608" s="23"/>
      <c r="W608" s="23"/>
      <c r="X608" s="23"/>
      <c r="Y608" s="23"/>
      <c r="Z608" s="23"/>
    </row>
    <row r="609" spans="1:26" ht="40.5" customHeight="1" x14ac:dyDescent="0.3">
      <c r="A609" s="97" t="str">
        <f>+'Matriz Nº4 Administración'!A609</f>
        <v>67. 6</v>
      </c>
      <c r="B609" s="98" t="str">
        <f>+'Matriz Nº4 Administración'!B609</f>
        <v>No administrar</v>
      </c>
      <c r="C609" s="99" t="str">
        <f>IF(B609&lt;&gt;"No administrar",'Matriz Nº1 Identificación'!B609," ")</f>
        <v xml:space="preserve"> </v>
      </c>
      <c r="D609" s="100" t="str">
        <f>IF(C609&lt;&gt;" ",'Matriz Nº4 Administración'!C609," ")</f>
        <v xml:space="preserve"> </v>
      </c>
      <c r="E609" s="98" t="str">
        <f>IF(B609&lt;&gt;"No administrar",'Matriz Nº4 Administración'!F609," ")</f>
        <v xml:space="preserve"> </v>
      </c>
      <c r="F609" s="98" t="str">
        <f>IF(B609&lt;&gt;"No administrar",'Matriz Nº4 Administración'!G609," ")</f>
        <v xml:space="preserve"> </v>
      </c>
      <c r="G609" s="120"/>
      <c r="H609" s="120"/>
      <c r="I609" s="120"/>
      <c r="J609" s="120"/>
      <c r="K609" s="121"/>
      <c r="L609" s="121"/>
      <c r="M609" s="120"/>
      <c r="N609" s="23"/>
      <c r="O609" s="23"/>
      <c r="P609" s="23"/>
      <c r="Q609" s="23"/>
      <c r="R609" s="23"/>
      <c r="S609" s="23"/>
      <c r="T609" s="23"/>
      <c r="U609" s="23"/>
      <c r="V609" s="23"/>
      <c r="W609" s="23"/>
      <c r="X609" s="23"/>
      <c r="Y609" s="23"/>
      <c r="Z609" s="23"/>
    </row>
    <row r="610" spans="1:26" ht="43.5" customHeight="1" thickBot="1" x14ac:dyDescent="0.35">
      <c r="A610" s="97" t="str">
        <f>+'Matriz Nº4 Administración'!A610</f>
        <v>67. 7</v>
      </c>
      <c r="B610" s="98" t="str">
        <f>+'Matriz Nº4 Administración'!B610</f>
        <v>No administrar</v>
      </c>
      <c r="C610" s="99" t="str">
        <f>IF(B610&lt;&gt;"No administrar",'Matriz Nº1 Identificación'!B610," ")</f>
        <v xml:space="preserve"> </v>
      </c>
      <c r="D610" s="100" t="str">
        <f>IF(C610&lt;&gt;" ",'Matriz Nº4 Administración'!C610," ")</f>
        <v xml:space="preserve"> </v>
      </c>
      <c r="E610" s="98" t="str">
        <f>IF(B610&lt;&gt;"No administrar",'Matriz Nº4 Administración'!F610," ")</f>
        <v xml:space="preserve"> </v>
      </c>
      <c r="F610" s="98" t="str">
        <f>IF(B610&lt;&gt;"No administrar",'Matriz Nº4 Administración'!G610," ")</f>
        <v xml:space="preserve"> </v>
      </c>
      <c r="G610" s="120"/>
      <c r="H610" s="120"/>
      <c r="I610" s="120"/>
      <c r="J610" s="120"/>
      <c r="K610" s="121"/>
      <c r="L610" s="121"/>
      <c r="M610" s="120"/>
      <c r="N610" s="23"/>
      <c r="O610" s="23"/>
      <c r="P610" s="23"/>
      <c r="Q610" s="23"/>
      <c r="R610" s="23"/>
      <c r="S610" s="23"/>
      <c r="T610" s="23"/>
      <c r="U610" s="23"/>
      <c r="V610" s="23"/>
      <c r="W610" s="23"/>
      <c r="X610" s="23"/>
      <c r="Y610" s="23"/>
      <c r="Z610" s="23"/>
    </row>
    <row r="611" spans="1:26" ht="16.5" customHeight="1" thickBot="1" x14ac:dyDescent="0.35">
      <c r="A611" s="431" t="str">
        <f>'Matriz Nº4 Administración'!A611</f>
        <v xml:space="preserve">Objetivo Estratégico: </v>
      </c>
      <c r="B611" s="432"/>
      <c r="C611" s="433">
        <f>'Matriz Nº4 Administración'!B611</f>
        <v>0</v>
      </c>
      <c r="D611" s="434"/>
      <c r="E611" s="434"/>
      <c r="F611" s="434"/>
      <c r="G611" s="434"/>
      <c r="H611" s="434"/>
      <c r="I611" s="434"/>
      <c r="J611" s="434"/>
      <c r="K611" s="434"/>
      <c r="L611" s="434"/>
      <c r="M611" s="434"/>
      <c r="N611" s="7"/>
      <c r="O611" s="7"/>
      <c r="P611" s="7"/>
      <c r="Q611" s="7"/>
      <c r="R611" s="7"/>
      <c r="S611" s="7"/>
      <c r="T611" s="7"/>
      <c r="U611" s="7"/>
      <c r="V611" s="7"/>
      <c r="W611" s="7"/>
      <c r="X611" s="7"/>
      <c r="Y611" s="7"/>
      <c r="Z611" s="7"/>
    </row>
    <row r="612" spans="1:26" ht="27" customHeight="1" thickBot="1" x14ac:dyDescent="0.35">
      <c r="A612" s="427" t="str">
        <f>'Matriz Nº4 Administración'!A612</f>
        <v>Objetivo táctico</v>
      </c>
      <c r="B612" s="394"/>
      <c r="C612" s="428" t="str">
        <f>'Matriz Nº4 Administración'!B612</f>
        <v xml:space="preserve">68. </v>
      </c>
      <c r="D612" s="429"/>
      <c r="E612" s="429"/>
      <c r="F612" s="429"/>
      <c r="G612" s="429"/>
      <c r="H612" s="429"/>
      <c r="I612" s="429"/>
      <c r="J612" s="429"/>
      <c r="K612" s="429"/>
      <c r="L612" s="429"/>
      <c r="M612" s="430"/>
      <c r="N612" s="7"/>
      <c r="O612" s="7"/>
      <c r="P612" s="7"/>
      <c r="Q612" s="7"/>
      <c r="R612" s="7"/>
      <c r="S612" s="7"/>
      <c r="T612" s="7"/>
      <c r="U612" s="7"/>
      <c r="V612" s="7"/>
      <c r="W612" s="7"/>
      <c r="X612" s="7"/>
      <c r="Y612" s="7"/>
      <c r="Z612" s="7"/>
    </row>
    <row r="613" spans="1:26" ht="47.25" customHeight="1" x14ac:dyDescent="0.3">
      <c r="A613" s="97" t="str">
        <f>+'Matriz Nº4 Administración'!A613</f>
        <v>68. 1</v>
      </c>
      <c r="B613" s="98" t="str">
        <f>+'Matriz Nº4 Administración'!B613</f>
        <v>No administrar</v>
      </c>
      <c r="C613" s="99" t="str">
        <f>IF(B613&lt;&gt;"No administrar",'Matriz Nº1 Identificación'!B613," ")</f>
        <v xml:space="preserve"> </v>
      </c>
      <c r="D613" s="100" t="str">
        <f>IF(C613&lt;&gt;" ",'Matriz Nº4 Administración'!C613," ")</f>
        <v xml:space="preserve"> </v>
      </c>
      <c r="E613" s="98" t="str">
        <f>IF(B613&lt;&gt;"No administrar",'Matriz Nº4 Administración'!F613," ")</f>
        <v xml:space="preserve"> </v>
      </c>
      <c r="F613" s="98" t="str">
        <f>IF(B613&lt;&gt;"No administrar",'Matriz Nº4 Administración'!G613," ")</f>
        <v xml:space="preserve"> </v>
      </c>
      <c r="G613" s="120"/>
      <c r="H613" s="120"/>
      <c r="I613" s="120"/>
      <c r="J613" s="120"/>
      <c r="K613" s="121"/>
      <c r="L613" s="121"/>
      <c r="M613" s="120"/>
      <c r="N613" s="23"/>
      <c r="O613" s="23"/>
      <c r="P613" s="23"/>
      <c r="Q613" s="23"/>
      <c r="R613" s="23"/>
      <c r="S613" s="23"/>
      <c r="T613" s="23"/>
      <c r="U613" s="23"/>
      <c r="V613" s="23"/>
      <c r="W613" s="23"/>
      <c r="X613" s="23"/>
      <c r="Y613" s="23"/>
      <c r="Z613" s="23"/>
    </row>
    <row r="614" spans="1:26" ht="43.5" customHeight="1" x14ac:dyDescent="0.3">
      <c r="A614" s="97" t="str">
        <f>+'Matriz Nº4 Administración'!A614</f>
        <v>68. 2</v>
      </c>
      <c r="B614" s="98" t="str">
        <f>+'Matriz Nº4 Administración'!B614</f>
        <v>No administrar</v>
      </c>
      <c r="C614" s="99" t="str">
        <f>IF(B614&lt;&gt;"No administrar",'Matriz Nº1 Identificación'!B614," ")</f>
        <v xml:space="preserve"> </v>
      </c>
      <c r="D614" s="100" t="str">
        <f>IF(C614&lt;&gt;" ",'Matriz Nº4 Administración'!C614," ")</f>
        <v xml:space="preserve"> </v>
      </c>
      <c r="E614" s="98" t="str">
        <f>IF(B614&lt;&gt;"No administrar",'Matriz Nº4 Administración'!F614," ")</f>
        <v xml:space="preserve"> </v>
      </c>
      <c r="F614" s="98" t="str">
        <f>IF(B614&lt;&gt;"No administrar",'Matriz Nº4 Administración'!G614," ")</f>
        <v xml:space="preserve"> </v>
      </c>
      <c r="G614" s="120"/>
      <c r="H614" s="120"/>
      <c r="I614" s="120"/>
      <c r="J614" s="120"/>
      <c r="K614" s="121"/>
      <c r="L614" s="121"/>
      <c r="M614" s="120"/>
      <c r="N614" s="23"/>
      <c r="O614" s="23"/>
      <c r="P614" s="23"/>
      <c r="Q614" s="23"/>
      <c r="R614" s="23"/>
      <c r="S614" s="23"/>
      <c r="T614" s="23"/>
      <c r="U614" s="23"/>
      <c r="V614" s="23"/>
      <c r="W614" s="23"/>
      <c r="X614" s="23"/>
      <c r="Y614" s="23"/>
      <c r="Z614" s="23"/>
    </row>
    <row r="615" spans="1:26" ht="40.5" customHeight="1" x14ac:dyDescent="0.3">
      <c r="A615" s="97" t="str">
        <f>+'Matriz Nº4 Administración'!A615</f>
        <v>68. 3</v>
      </c>
      <c r="B615" s="98" t="str">
        <f>+'Matriz Nº4 Administración'!B615</f>
        <v>No administrar</v>
      </c>
      <c r="C615" s="99" t="str">
        <f>IF(B615&lt;&gt;"No administrar",'Matriz Nº1 Identificación'!B615," ")</f>
        <v xml:space="preserve"> </v>
      </c>
      <c r="D615" s="100" t="str">
        <f>IF(C615&lt;&gt;" ",'Matriz Nº4 Administración'!C615," ")</f>
        <v xml:space="preserve"> </v>
      </c>
      <c r="E615" s="98" t="str">
        <f>IF(B615&lt;&gt;"No administrar",'Matriz Nº4 Administración'!F615," ")</f>
        <v xml:space="preserve"> </v>
      </c>
      <c r="F615" s="98" t="str">
        <f>IF(B615&lt;&gt;"No administrar",'Matriz Nº4 Administración'!G615," ")</f>
        <v xml:space="preserve"> </v>
      </c>
      <c r="G615" s="120"/>
      <c r="H615" s="120"/>
      <c r="I615" s="120"/>
      <c r="J615" s="120"/>
      <c r="K615" s="121"/>
      <c r="L615" s="121"/>
      <c r="M615" s="120"/>
      <c r="N615" s="23"/>
      <c r="O615" s="23"/>
      <c r="P615" s="23"/>
      <c r="Q615" s="23"/>
      <c r="R615" s="23"/>
      <c r="S615" s="23"/>
      <c r="T615" s="23"/>
      <c r="U615" s="23"/>
      <c r="V615" s="23"/>
      <c r="W615" s="23"/>
      <c r="X615" s="23"/>
      <c r="Y615" s="23"/>
      <c r="Z615" s="23"/>
    </row>
    <row r="616" spans="1:26" ht="48" customHeight="1" x14ac:dyDescent="0.3">
      <c r="A616" s="97" t="str">
        <f>+'Matriz Nº4 Administración'!A616</f>
        <v>68. 4</v>
      </c>
      <c r="B616" s="98" t="str">
        <f>+'Matriz Nº4 Administración'!B616</f>
        <v>No administrar</v>
      </c>
      <c r="C616" s="99" t="str">
        <f>IF(B616&lt;&gt;"No administrar",'Matriz Nº1 Identificación'!B616," ")</f>
        <v xml:space="preserve"> </v>
      </c>
      <c r="D616" s="100" t="str">
        <f>IF(C616&lt;&gt;" ",'Matriz Nº4 Administración'!C616," ")</f>
        <v xml:space="preserve"> </v>
      </c>
      <c r="E616" s="98" t="str">
        <f>IF(B616&lt;&gt;"No administrar",'Matriz Nº4 Administración'!F616," ")</f>
        <v xml:space="preserve"> </v>
      </c>
      <c r="F616" s="98" t="str">
        <f>IF(B616&lt;&gt;"No administrar",'Matriz Nº4 Administración'!G616," ")</f>
        <v xml:space="preserve"> </v>
      </c>
      <c r="G616" s="120"/>
      <c r="H616" s="120"/>
      <c r="I616" s="120"/>
      <c r="J616" s="120"/>
      <c r="K616" s="121"/>
      <c r="L616" s="121"/>
      <c r="M616" s="120"/>
      <c r="N616" s="23"/>
      <c r="O616" s="23"/>
      <c r="P616" s="23"/>
      <c r="Q616" s="23"/>
      <c r="R616" s="23"/>
      <c r="S616" s="23"/>
      <c r="T616" s="23"/>
      <c r="U616" s="23"/>
      <c r="V616" s="23"/>
      <c r="W616" s="23"/>
      <c r="X616" s="23"/>
      <c r="Y616" s="23"/>
      <c r="Z616" s="23"/>
    </row>
    <row r="617" spans="1:26" ht="42.75" customHeight="1" x14ac:dyDescent="0.3">
      <c r="A617" s="97" t="str">
        <f>+'Matriz Nº4 Administración'!A617</f>
        <v>68. 5</v>
      </c>
      <c r="B617" s="98" t="str">
        <f>+'Matriz Nº4 Administración'!B617</f>
        <v>No administrar</v>
      </c>
      <c r="C617" s="99" t="str">
        <f>IF(B617&lt;&gt;"No administrar",'Matriz Nº1 Identificación'!B617," ")</f>
        <v xml:space="preserve"> </v>
      </c>
      <c r="D617" s="100" t="str">
        <f>IF(C617&lt;&gt;" ",'Matriz Nº4 Administración'!C617," ")</f>
        <v xml:space="preserve"> </v>
      </c>
      <c r="E617" s="98" t="str">
        <f>IF(B617&lt;&gt;"No administrar",'Matriz Nº4 Administración'!F617," ")</f>
        <v xml:space="preserve"> </v>
      </c>
      <c r="F617" s="98" t="str">
        <f>IF(B617&lt;&gt;"No administrar",'Matriz Nº4 Administración'!G617," ")</f>
        <v xml:space="preserve"> </v>
      </c>
      <c r="G617" s="120"/>
      <c r="H617" s="120"/>
      <c r="I617" s="120"/>
      <c r="J617" s="120"/>
      <c r="K617" s="121"/>
      <c r="L617" s="121"/>
      <c r="M617" s="120"/>
      <c r="N617" s="23"/>
      <c r="O617" s="23"/>
      <c r="P617" s="23"/>
      <c r="Q617" s="23"/>
      <c r="R617" s="23"/>
      <c r="S617" s="23"/>
      <c r="T617" s="23"/>
      <c r="U617" s="23"/>
      <c r="V617" s="23"/>
      <c r="W617" s="23"/>
      <c r="X617" s="23"/>
      <c r="Y617" s="23"/>
      <c r="Z617" s="23"/>
    </row>
    <row r="618" spans="1:26" ht="40.5" customHeight="1" x14ac:dyDescent="0.3">
      <c r="A618" s="97" t="str">
        <f>+'Matriz Nº4 Administración'!A618</f>
        <v>68. 6</v>
      </c>
      <c r="B618" s="98" t="str">
        <f>+'Matriz Nº4 Administración'!B618</f>
        <v>No administrar</v>
      </c>
      <c r="C618" s="99" t="str">
        <f>IF(B618&lt;&gt;"No administrar",'Matriz Nº1 Identificación'!B618," ")</f>
        <v xml:space="preserve"> </v>
      </c>
      <c r="D618" s="100" t="str">
        <f>IF(C618&lt;&gt;" ",'Matriz Nº4 Administración'!C618," ")</f>
        <v xml:space="preserve"> </v>
      </c>
      <c r="E618" s="98" t="str">
        <f>IF(B618&lt;&gt;"No administrar",'Matriz Nº4 Administración'!F618," ")</f>
        <v xml:space="preserve"> </v>
      </c>
      <c r="F618" s="98" t="str">
        <f>IF(B618&lt;&gt;"No administrar",'Matriz Nº4 Administración'!G618," ")</f>
        <v xml:space="preserve"> </v>
      </c>
      <c r="G618" s="120"/>
      <c r="H618" s="120"/>
      <c r="I618" s="120"/>
      <c r="J618" s="120"/>
      <c r="K618" s="121"/>
      <c r="L618" s="121"/>
      <c r="M618" s="120"/>
      <c r="N618" s="23"/>
      <c r="O618" s="23"/>
      <c r="P618" s="23"/>
      <c r="Q618" s="23"/>
      <c r="R618" s="23"/>
      <c r="S618" s="23"/>
      <c r="T618" s="23"/>
      <c r="U618" s="23"/>
      <c r="V618" s="23"/>
      <c r="W618" s="23"/>
      <c r="X618" s="23"/>
      <c r="Y618" s="23"/>
      <c r="Z618" s="23"/>
    </row>
    <row r="619" spans="1:26" ht="43.5" customHeight="1" thickBot="1" x14ac:dyDescent="0.35">
      <c r="A619" s="97" t="str">
        <f>+'Matriz Nº4 Administración'!A619</f>
        <v>68. 7</v>
      </c>
      <c r="B619" s="98" t="str">
        <f>+'Matriz Nº4 Administración'!B619</f>
        <v>No administrar</v>
      </c>
      <c r="C619" s="99" t="str">
        <f>IF(B619&lt;&gt;"No administrar",'Matriz Nº1 Identificación'!B619," ")</f>
        <v xml:space="preserve"> </v>
      </c>
      <c r="D619" s="100" t="str">
        <f>IF(C619&lt;&gt;" ",'Matriz Nº4 Administración'!C619," ")</f>
        <v xml:space="preserve"> </v>
      </c>
      <c r="E619" s="98" t="str">
        <f>IF(B619&lt;&gt;"No administrar",'Matriz Nº4 Administración'!F619," ")</f>
        <v xml:space="preserve"> </v>
      </c>
      <c r="F619" s="98" t="str">
        <f>IF(B619&lt;&gt;"No administrar",'Matriz Nº4 Administración'!G619," ")</f>
        <v xml:space="preserve"> </v>
      </c>
      <c r="G619" s="120"/>
      <c r="H619" s="120"/>
      <c r="I619" s="120"/>
      <c r="J619" s="120"/>
      <c r="K619" s="121"/>
      <c r="L619" s="121"/>
      <c r="M619" s="120"/>
      <c r="N619" s="23"/>
      <c r="O619" s="23"/>
      <c r="P619" s="23"/>
      <c r="Q619" s="23"/>
      <c r="R619" s="23"/>
      <c r="S619" s="23"/>
      <c r="T619" s="23"/>
      <c r="U619" s="23"/>
      <c r="V619" s="23"/>
      <c r="W619" s="23"/>
      <c r="X619" s="23"/>
      <c r="Y619" s="23"/>
      <c r="Z619" s="23"/>
    </row>
    <row r="620" spans="1:26" ht="16.5" customHeight="1" thickBot="1" x14ac:dyDescent="0.35">
      <c r="A620" s="431" t="str">
        <f>'Matriz Nº4 Administración'!A620</f>
        <v xml:space="preserve">Objetivo Estratégico: </v>
      </c>
      <c r="B620" s="432"/>
      <c r="C620" s="433">
        <f>'Matriz Nº4 Administración'!B620</f>
        <v>0</v>
      </c>
      <c r="D620" s="434"/>
      <c r="E620" s="434"/>
      <c r="F620" s="434"/>
      <c r="G620" s="434"/>
      <c r="H620" s="434"/>
      <c r="I620" s="434"/>
      <c r="J620" s="434"/>
      <c r="K620" s="434"/>
      <c r="L620" s="434"/>
      <c r="M620" s="434"/>
      <c r="N620" s="7"/>
      <c r="O620" s="7"/>
      <c r="P620" s="7"/>
      <c r="Q620" s="7"/>
      <c r="R620" s="7"/>
      <c r="S620" s="7"/>
      <c r="T620" s="7"/>
      <c r="U620" s="7"/>
      <c r="V620" s="7"/>
      <c r="W620" s="7"/>
      <c r="X620" s="7"/>
      <c r="Y620" s="7"/>
      <c r="Z620" s="7"/>
    </row>
    <row r="621" spans="1:26" ht="27" customHeight="1" thickBot="1" x14ac:dyDescent="0.35">
      <c r="A621" s="427" t="str">
        <f>'Matriz Nº4 Administración'!A621</f>
        <v>Objetivo táctico</v>
      </c>
      <c r="B621" s="394"/>
      <c r="C621" s="428" t="str">
        <f>'Matriz Nº4 Administración'!B621</f>
        <v xml:space="preserve">69. </v>
      </c>
      <c r="D621" s="429"/>
      <c r="E621" s="429"/>
      <c r="F621" s="429"/>
      <c r="G621" s="429"/>
      <c r="H621" s="429"/>
      <c r="I621" s="429"/>
      <c r="J621" s="429"/>
      <c r="K621" s="429"/>
      <c r="L621" s="429"/>
      <c r="M621" s="430"/>
      <c r="N621" s="7"/>
      <c r="O621" s="7"/>
      <c r="P621" s="7"/>
      <c r="Q621" s="7"/>
      <c r="R621" s="7"/>
      <c r="S621" s="7"/>
      <c r="T621" s="7"/>
      <c r="U621" s="7"/>
      <c r="V621" s="7"/>
      <c r="W621" s="7"/>
      <c r="X621" s="7"/>
      <c r="Y621" s="7"/>
      <c r="Z621" s="7"/>
    </row>
    <row r="622" spans="1:26" ht="47.25" customHeight="1" x14ac:dyDescent="0.3">
      <c r="A622" s="97" t="str">
        <f>+'Matriz Nº4 Administración'!A622</f>
        <v>69. 1</v>
      </c>
      <c r="B622" s="98" t="str">
        <f>+'Matriz Nº4 Administración'!B622</f>
        <v>No administrar</v>
      </c>
      <c r="C622" s="99" t="str">
        <f>IF(B622&lt;&gt;"No administrar",'Matriz Nº1 Identificación'!B622," ")</f>
        <v xml:space="preserve"> </v>
      </c>
      <c r="D622" s="100" t="str">
        <f>IF(C622&lt;&gt;" ",'Matriz Nº4 Administración'!C622," ")</f>
        <v xml:space="preserve"> </v>
      </c>
      <c r="E622" s="98" t="str">
        <f>IF(B622&lt;&gt;"No administrar",'Matriz Nº4 Administración'!F622," ")</f>
        <v xml:space="preserve"> </v>
      </c>
      <c r="F622" s="98" t="str">
        <f>IF(B622&lt;&gt;"No administrar",'Matriz Nº4 Administración'!G622," ")</f>
        <v xml:space="preserve"> </v>
      </c>
      <c r="G622" s="120"/>
      <c r="H622" s="120"/>
      <c r="I622" s="120"/>
      <c r="J622" s="120"/>
      <c r="K622" s="121"/>
      <c r="L622" s="121"/>
      <c r="M622" s="120"/>
      <c r="N622" s="23"/>
      <c r="O622" s="23"/>
      <c r="P622" s="23"/>
      <c r="Q622" s="23"/>
      <c r="R622" s="23"/>
      <c r="S622" s="23"/>
      <c r="T622" s="23"/>
      <c r="U622" s="23"/>
      <c r="V622" s="23"/>
      <c r="W622" s="23"/>
      <c r="X622" s="23"/>
      <c r="Y622" s="23"/>
      <c r="Z622" s="23"/>
    </row>
    <row r="623" spans="1:26" ht="43.5" customHeight="1" x14ac:dyDescent="0.3">
      <c r="A623" s="97" t="str">
        <f>+'Matriz Nº4 Administración'!A623</f>
        <v>69. 2</v>
      </c>
      <c r="B623" s="98" t="str">
        <f>+'Matriz Nº4 Administración'!B623</f>
        <v>No administrar</v>
      </c>
      <c r="C623" s="99" t="str">
        <f>IF(B623&lt;&gt;"No administrar",'Matriz Nº1 Identificación'!B623," ")</f>
        <v xml:space="preserve"> </v>
      </c>
      <c r="D623" s="100" t="str">
        <f>IF(C623&lt;&gt;" ",'Matriz Nº4 Administración'!C623," ")</f>
        <v xml:space="preserve"> </v>
      </c>
      <c r="E623" s="98" t="str">
        <f>IF(B623&lt;&gt;"No administrar",'Matriz Nº4 Administración'!F623," ")</f>
        <v xml:space="preserve"> </v>
      </c>
      <c r="F623" s="98" t="str">
        <f>IF(B623&lt;&gt;"No administrar",'Matriz Nº4 Administración'!G623," ")</f>
        <v xml:space="preserve"> </v>
      </c>
      <c r="G623" s="120"/>
      <c r="H623" s="120"/>
      <c r="I623" s="120"/>
      <c r="J623" s="120"/>
      <c r="K623" s="121"/>
      <c r="L623" s="121"/>
      <c r="M623" s="120"/>
      <c r="N623" s="23"/>
      <c r="O623" s="23"/>
      <c r="P623" s="23"/>
      <c r="Q623" s="23"/>
      <c r="R623" s="23"/>
      <c r="S623" s="23"/>
      <c r="T623" s="23"/>
      <c r="U623" s="23"/>
      <c r="V623" s="23"/>
      <c r="W623" s="23"/>
      <c r="X623" s="23"/>
      <c r="Y623" s="23"/>
      <c r="Z623" s="23"/>
    </row>
    <row r="624" spans="1:26" ht="40.5" customHeight="1" x14ac:dyDescent="0.3">
      <c r="A624" s="97" t="str">
        <f>+'Matriz Nº4 Administración'!A624</f>
        <v>69. 3</v>
      </c>
      <c r="B624" s="98" t="str">
        <f>+'Matriz Nº4 Administración'!B624</f>
        <v>No administrar</v>
      </c>
      <c r="C624" s="99" t="str">
        <f>IF(B624&lt;&gt;"No administrar",'Matriz Nº1 Identificación'!B624," ")</f>
        <v xml:space="preserve"> </v>
      </c>
      <c r="D624" s="100" t="str">
        <f>IF(C624&lt;&gt;" ",'Matriz Nº4 Administración'!C624," ")</f>
        <v xml:space="preserve"> </v>
      </c>
      <c r="E624" s="98" t="str">
        <f>IF(B624&lt;&gt;"No administrar",'Matriz Nº4 Administración'!F624," ")</f>
        <v xml:space="preserve"> </v>
      </c>
      <c r="F624" s="98" t="str">
        <f>IF(B624&lt;&gt;"No administrar",'Matriz Nº4 Administración'!G624," ")</f>
        <v xml:space="preserve"> </v>
      </c>
      <c r="G624" s="120"/>
      <c r="H624" s="120"/>
      <c r="I624" s="120"/>
      <c r="J624" s="120"/>
      <c r="K624" s="121"/>
      <c r="L624" s="121"/>
      <c r="M624" s="120"/>
      <c r="N624" s="23"/>
      <c r="O624" s="23"/>
      <c r="P624" s="23"/>
      <c r="Q624" s="23"/>
      <c r="R624" s="23"/>
      <c r="S624" s="23"/>
      <c r="T624" s="23"/>
      <c r="U624" s="23"/>
      <c r="V624" s="23"/>
      <c r="W624" s="23"/>
      <c r="X624" s="23"/>
      <c r="Y624" s="23"/>
      <c r="Z624" s="23"/>
    </row>
    <row r="625" spans="1:26" ht="48" customHeight="1" x14ac:dyDescent="0.3">
      <c r="A625" s="97" t="str">
        <f>+'Matriz Nº4 Administración'!A625</f>
        <v>69. 4</v>
      </c>
      <c r="B625" s="98" t="str">
        <f>+'Matriz Nº4 Administración'!B625</f>
        <v>No administrar</v>
      </c>
      <c r="C625" s="99" t="str">
        <f>IF(B625&lt;&gt;"No administrar",'Matriz Nº1 Identificación'!B625," ")</f>
        <v xml:space="preserve"> </v>
      </c>
      <c r="D625" s="100" t="str">
        <f>IF(C625&lt;&gt;" ",'Matriz Nº4 Administración'!C625," ")</f>
        <v xml:space="preserve"> </v>
      </c>
      <c r="E625" s="98" t="str">
        <f>IF(B625&lt;&gt;"No administrar",'Matriz Nº4 Administración'!F625," ")</f>
        <v xml:space="preserve"> </v>
      </c>
      <c r="F625" s="98" t="str">
        <f>IF(B625&lt;&gt;"No administrar",'Matriz Nº4 Administración'!G625," ")</f>
        <v xml:space="preserve"> </v>
      </c>
      <c r="G625" s="120"/>
      <c r="H625" s="120"/>
      <c r="I625" s="120"/>
      <c r="J625" s="120"/>
      <c r="K625" s="121"/>
      <c r="L625" s="121"/>
      <c r="M625" s="120"/>
      <c r="N625" s="23"/>
      <c r="O625" s="23"/>
      <c r="P625" s="23"/>
      <c r="Q625" s="23"/>
      <c r="R625" s="23"/>
      <c r="S625" s="23"/>
      <c r="T625" s="23"/>
      <c r="U625" s="23"/>
      <c r="V625" s="23"/>
      <c r="W625" s="23"/>
      <c r="X625" s="23"/>
      <c r="Y625" s="23"/>
      <c r="Z625" s="23"/>
    </row>
    <row r="626" spans="1:26" ht="42.75" customHeight="1" x14ac:dyDescent="0.3">
      <c r="A626" s="97" t="str">
        <f>+'Matriz Nº4 Administración'!A626</f>
        <v>69. 5</v>
      </c>
      <c r="B626" s="98" t="str">
        <f>+'Matriz Nº4 Administración'!B626</f>
        <v>No administrar</v>
      </c>
      <c r="C626" s="99" t="str">
        <f>IF(B626&lt;&gt;"No administrar",'Matriz Nº1 Identificación'!B626," ")</f>
        <v xml:space="preserve"> </v>
      </c>
      <c r="D626" s="100" t="str">
        <f>IF(C626&lt;&gt;" ",'Matriz Nº4 Administración'!C626," ")</f>
        <v xml:space="preserve"> </v>
      </c>
      <c r="E626" s="98" t="str">
        <f>IF(B626&lt;&gt;"No administrar",'Matriz Nº4 Administración'!F626," ")</f>
        <v xml:space="preserve"> </v>
      </c>
      <c r="F626" s="98" t="str">
        <f>IF(B626&lt;&gt;"No administrar",'Matriz Nº4 Administración'!G626," ")</f>
        <v xml:space="preserve"> </v>
      </c>
      <c r="G626" s="120"/>
      <c r="H626" s="120"/>
      <c r="I626" s="120"/>
      <c r="J626" s="120"/>
      <c r="K626" s="121"/>
      <c r="L626" s="121"/>
      <c r="M626" s="120"/>
      <c r="N626" s="23"/>
      <c r="O626" s="23"/>
      <c r="P626" s="23"/>
      <c r="Q626" s="23"/>
      <c r="R626" s="23"/>
      <c r="S626" s="23"/>
      <c r="T626" s="23"/>
      <c r="U626" s="23"/>
      <c r="V626" s="23"/>
      <c r="W626" s="23"/>
      <c r="X626" s="23"/>
      <c r="Y626" s="23"/>
      <c r="Z626" s="23"/>
    </row>
    <row r="627" spans="1:26" ht="40.5" customHeight="1" x14ac:dyDescent="0.3">
      <c r="A627" s="97" t="str">
        <f>+'Matriz Nº4 Administración'!A627</f>
        <v>69. 6</v>
      </c>
      <c r="B627" s="98" t="str">
        <f>+'Matriz Nº4 Administración'!B627</f>
        <v>No administrar</v>
      </c>
      <c r="C627" s="99" t="str">
        <f>IF(B627&lt;&gt;"No administrar",'Matriz Nº1 Identificación'!B627," ")</f>
        <v xml:space="preserve"> </v>
      </c>
      <c r="D627" s="100" t="str">
        <f>IF(C627&lt;&gt;" ",'Matriz Nº4 Administración'!C627," ")</f>
        <v xml:space="preserve"> </v>
      </c>
      <c r="E627" s="98" t="str">
        <f>IF(B627&lt;&gt;"No administrar",'Matriz Nº4 Administración'!F627," ")</f>
        <v xml:space="preserve"> </v>
      </c>
      <c r="F627" s="98" t="str">
        <f>IF(B627&lt;&gt;"No administrar",'Matriz Nº4 Administración'!G627," ")</f>
        <v xml:space="preserve"> </v>
      </c>
      <c r="G627" s="120"/>
      <c r="H627" s="120"/>
      <c r="I627" s="120"/>
      <c r="J627" s="120"/>
      <c r="K627" s="121"/>
      <c r="L627" s="121"/>
      <c r="M627" s="120"/>
      <c r="N627" s="23"/>
      <c r="O627" s="23"/>
      <c r="P627" s="23"/>
      <c r="Q627" s="23"/>
      <c r="R627" s="23"/>
      <c r="S627" s="23"/>
      <c r="T627" s="23"/>
      <c r="U627" s="23"/>
      <c r="V627" s="23"/>
      <c r="W627" s="23"/>
      <c r="X627" s="23"/>
      <c r="Y627" s="23"/>
      <c r="Z627" s="23"/>
    </row>
    <row r="628" spans="1:26" ht="43.5" customHeight="1" thickBot="1" x14ac:dyDescent="0.35">
      <c r="A628" s="97" t="str">
        <f>+'Matriz Nº4 Administración'!A628</f>
        <v>69. 7</v>
      </c>
      <c r="B628" s="98" t="str">
        <f>+'Matriz Nº4 Administración'!B628</f>
        <v>No administrar</v>
      </c>
      <c r="C628" s="99" t="str">
        <f>IF(B628&lt;&gt;"No administrar",'Matriz Nº1 Identificación'!B628," ")</f>
        <v xml:space="preserve"> </v>
      </c>
      <c r="D628" s="100" t="str">
        <f>IF(C628&lt;&gt;" ",'Matriz Nº4 Administración'!C628," ")</f>
        <v xml:space="preserve"> </v>
      </c>
      <c r="E628" s="98" t="str">
        <f>IF(B628&lt;&gt;"No administrar",'Matriz Nº4 Administración'!F628," ")</f>
        <v xml:space="preserve"> </v>
      </c>
      <c r="F628" s="98" t="str">
        <f>IF(B628&lt;&gt;"No administrar",'Matriz Nº4 Administración'!G628," ")</f>
        <v xml:space="preserve"> </v>
      </c>
      <c r="G628" s="120"/>
      <c r="H628" s="120"/>
      <c r="I628" s="120"/>
      <c r="J628" s="120"/>
      <c r="K628" s="121"/>
      <c r="L628" s="121"/>
      <c r="M628" s="120"/>
      <c r="N628" s="23"/>
      <c r="O628" s="23"/>
      <c r="P628" s="23"/>
      <c r="Q628" s="23"/>
      <c r="R628" s="23"/>
      <c r="S628" s="23"/>
      <c r="T628" s="23"/>
      <c r="U628" s="23"/>
      <c r="V628" s="23"/>
      <c r="W628" s="23"/>
      <c r="X628" s="23"/>
      <c r="Y628" s="23"/>
      <c r="Z628" s="23"/>
    </row>
    <row r="629" spans="1:26" ht="16.5" customHeight="1" thickBot="1" x14ac:dyDescent="0.35">
      <c r="A629" s="431" t="str">
        <f>'Matriz Nº4 Administración'!A629</f>
        <v xml:space="preserve">Objetivo Estratégico: </v>
      </c>
      <c r="B629" s="432"/>
      <c r="C629" s="433">
        <f>'Matriz Nº4 Administración'!B629</f>
        <v>0</v>
      </c>
      <c r="D629" s="434"/>
      <c r="E629" s="434"/>
      <c r="F629" s="434"/>
      <c r="G629" s="434"/>
      <c r="H629" s="434"/>
      <c r="I629" s="434"/>
      <c r="J629" s="434"/>
      <c r="K629" s="434"/>
      <c r="L629" s="434"/>
      <c r="M629" s="434"/>
      <c r="N629" s="7"/>
      <c r="O629" s="7"/>
      <c r="P629" s="7"/>
      <c r="Q629" s="7"/>
      <c r="R629" s="7"/>
      <c r="S629" s="7"/>
      <c r="T629" s="7"/>
      <c r="U629" s="7"/>
      <c r="V629" s="7"/>
      <c r="W629" s="7"/>
      <c r="X629" s="7"/>
      <c r="Y629" s="7"/>
      <c r="Z629" s="7"/>
    </row>
    <row r="630" spans="1:26" ht="27" customHeight="1" thickBot="1" x14ac:dyDescent="0.35">
      <c r="A630" s="427" t="str">
        <f>'Matriz Nº4 Administración'!A630</f>
        <v>Objetivo táctico</v>
      </c>
      <c r="B630" s="394"/>
      <c r="C630" s="428" t="str">
        <f>'Matriz Nº4 Administración'!B630</f>
        <v xml:space="preserve">70. </v>
      </c>
      <c r="D630" s="429"/>
      <c r="E630" s="429"/>
      <c r="F630" s="429"/>
      <c r="G630" s="429"/>
      <c r="H630" s="429"/>
      <c r="I630" s="429"/>
      <c r="J630" s="429"/>
      <c r="K630" s="429"/>
      <c r="L630" s="429"/>
      <c r="M630" s="430"/>
      <c r="N630" s="7"/>
      <c r="O630" s="7"/>
      <c r="P630" s="7"/>
      <c r="Q630" s="7"/>
      <c r="R630" s="7"/>
      <c r="S630" s="7"/>
      <c r="T630" s="7"/>
      <c r="U630" s="7"/>
      <c r="V630" s="7"/>
      <c r="W630" s="7"/>
      <c r="X630" s="7"/>
      <c r="Y630" s="7"/>
      <c r="Z630" s="7"/>
    </row>
    <row r="631" spans="1:26" ht="47.25" customHeight="1" x14ac:dyDescent="0.3">
      <c r="A631" s="97" t="str">
        <f>+'Matriz Nº4 Administración'!A631</f>
        <v>70. 1</v>
      </c>
      <c r="B631" s="98" t="str">
        <f>+'Matriz Nº4 Administración'!B631</f>
        <v>No administrar</v>
      </c>
      <c r="C631" s="99" t="str">
        <f>IF(B631&lt;&gt;"No administrar",'Matriz Nº1 Identificación'!B631," ")</f>
        <v xml:space="preserve"> </v>
      </c>
      <c r="D631" s="100" t="str">
        <f>IF(C631&lt;&gt;" ",'Matriz Nº4 Administración'!C631," ")</f>
        <v xml:space="preserve"> </v>
      </c>
      <c r="E631" s="98" t="str">
        <f>IF(B631&lt;&gt;"No administrar",'Matriz Nº4 Administración'!F631," ")</f>
        <v xml:space="preserve"> </v>
      </c>
      <c r="F631" s="98" t="str">
        <f>IF(B631&lt;&gt;"No administrar",'Matriz Nº4 Administración'!G631," ")</f>
        <v xml:space="preserve"> </v>
      </c>
      <c r="G631" s="120"/>
      <c r="H631" s="120"/>
      <c r="I631" s="120"/>
      <c r="J631" s="120"/>
      <c r="K631" s="121"/>
      <c r="L631" s="121"/>
      <c r="M631" s="120"/>
      <c r="N631" s="23"/>
      <c r="O631" s="23"/>
      <c r="P631" s="23"/>
      <c r="Q631" s="23"/>
      <c r="R631" s="23"/>
      <c r="S631" s="23"/>
      <c r="T631" s="23"/>
      <c r="U631" s="23"/>
      <c r="V631" s="23"/>
      <c r="W631" s="23"/>
      <c r="X631" s="23"/>
      <c r="Y631" s="23"/>
      <c r="Z631" s="23"/>
    </row>
    <row r="632" spans="1:26" ht="43.5" customHeight="1" x14ac:dyDescent="0.3">
      <c r="A632" s="97" t="str">
        <f>+'Matriz Nº4 Administración'!A632</f>
        <v>70. 2</v>
      </c>
      <c r="B632" s="98" t="str">
        <f>+'Matriz Nº4 Administración'!B632</f>
        <v>No administrar</v>
      </c>
      <c r="C632" s="99" t="str">
        <f>IF(B632&lt;&gt;"No administrar",'Matriz Nº1 Identificación'!B632," ")</f>
        <v xml:space="preserve"> </v>
      </c>
      <c r="D632" s="100" t="str">
        <f>IF(C632&lt;&gt;" ",'Matriz Nº4 Administración'!C632," ")</f>
        <v xml:space="preserve"> </v>
      </c>
      <c r="E632" s="98" t="str">
        <f>IF(B632&lt;&gt;"No administrar",'Matriz Nº4 Administración'!F632," ")</f>
        <v xml:space="preserve"> </v>
      </c>
      <c r="F632" s="98" t="str">
        <f>IF(B632&lt;&gt;"No administrar",'Matriz Nº4 Administración'!G632," ")</f>
        <v xml:space="preserve"> </v>
      </c>
      <c r="G632" s="120"/>
      <c r="H632" s="120"/>
      <c r="I632" s="120"/>
      <c r="J632" s="120"/>
      <c r="K632" s="121"/>
      <c r="L632" s="121"/>
      <c r="M632" s="120"/>
      <c r="N632" s="23"/>
      <c r="O632" s="23"/>
      <c r="P632" s="23"/>
      <c r="Q632" s="23"/>
      <c r="R632" s="23"/>
      <c r="S632" s="23"/>
      <c r="T632" s="23"/>
      <c r="U632" s="23"/>
      <c r="V632" s="23"/>
      <c r="W632" s="23"/>
      <c r="X632" s="23"/>
      <c r="Y632" s="23"/>
      <c r="Z632" s="23"/>
    </row>
    <row r="633" spans="1:26" ht="40.5" customHeight="1" x14ac:dyDescent="0.3">
      <c r="A633" s="97" t="str">
        <f>+'Matriz Nº4 Administración'!A633</f>
        <v>70. 3</v>
      </c>
      <c r="B633" s="98" t="str">
        <f>+'Matriz Nº4 Administración'!B633</f>
        <v>No administrar</v>
      </c>
      <c r="C633" s="99" t="str">
        <f>IF(B633&lt;&gt;"No administrar",'Matriz Nº1 Identificación'!B633," ")</f>
        <v xml:space="preserve"> </v>
      </c>
      <c r="D633" s="100" t="str">
        <f>IF(C633&lt;&gt;" ",'Matriz Nº4 Administración'!C633," ")</f>
        <v xml:space="preserve"> </v>
      </c>
      <c r="E633" s="98" t="str">
        <f>IF(B633&lt;&gt;"No administrar",'Matriz Nº4 Administración'!F633," ")</f>
        <v xml:space="preserve"> </v>
      </c>
      <c r="F633" s="98" t="str">
        <f>IF(B633&lt;&gt;"No administrar",'Matriz Nº4 Administración'!G633," ")</f>
        <v xml:space="preserve"> </v>
      </c>
      <c r="G633" s="120"/>
      <c r="H633" s="120"/>
      <c r="I633" s="120"/>
      <c r="J633" s="120"/>
      <c r="K633" s="121"/>
      <c r="L633" s="121"/>
      <c r="M633" s="120"/>
      <c r="N633" s="23"/>
      <c r="O633" s="23"/>
      <c r="P633" s="23"/>
      <c r="Q633" s="23"/>
      <c r="R633" s="23"/>
      <c r="S633" s="23"/>
      <c r="T633" s="23"/>
      <c r="U633" s="23"/>
      <c r="V633" s="23"/>
      <c r="W633" s="23"/>
      <c r="X633" s="23"/>
      <c r="Y633" s="23"/>
      <c r="Z633" s="23"/>
    </row>
    <row r="634" spans="1:26" ht="48" customHeight="1" x14ac:dyDescent="0.3">
      <c r="A634" s="97" t="str">
        <f>+'Matriz Nº4 Administración'!A634</f>
        <v>70. 4</v>
      </c>
      <c r="B634" s="98" t="str">
        <f>+'Matriz Nº4 Administración'!B634</f>
        <v>No administrar</v>
      </c>
      <c r="C634" s="99" t="str">
        <f>IF(B634&lt;&gt;"No administrar",'Matriz Nº1 Identificación'!B634," ")</f>
        <v xml:space="preserve"> </v>
      </c>
      <c r="D634" s="100" t="str">
        <f>IF(C634&lt;&gt;" ",'Matriz Nº4 Administración'!C634," ")</f>
        <v xml:space="preserve"> </v>
      </c>
      <c r="E634" s="98" t="str">
        <f>IF(B634&lt;&gt;"No administrar",'Matriz Nº4 Administración'!F634," ")</f>
        <v xml:space="preserve"> </v>
      </c>
      <c r="F634" s="98" t="str">
        <f>IF(B634&lt;&gt;"No administrar",'Matriz Nº4 Administración'!G634," ")</f>
        <v xml:space="preserve"> </v>
      </c>
      <c r="G634" s="120"/>
      <c r="H634" s="120"/>
      <c r="I634" s="120"/>
      <c r="J634" s="120"/>
      <c r="K634" s="121"/>
      <c r="L634" s="121"/>
      <c r="M634" s="120"/>
      <c r="N634" s="23"/>
      <c r="O634" s="23"/>
      <c r="P634" s="23"/>
      <c r="Q634" s="23"/>
      <c r="R634" s="23"/>
      <c r="S634" s="23"/>
      <c r="T634" s="23"/>
      <c r="U634" s="23"/>
      <c r="V634" s="23"/>
      <c r="W634" s="23"/>
      <c r="X634" s="23"/>
      <c r="Y634" s="23"/>
      <c r="Z634" s="23"/>
    </row>
    <row r="635" spans="1:26" ht="42.75" customHeight="1" x14ac:dyDescent="0.3">
      <c r="A635" s="97" t="str">
        <f>+'Matriz Nº4 Administración'!A635</f>
        <v>70. 5</v>
      </c>
      <c r="B635" s="98" t="str">
        <f>+'Matriz Nº4 Administración'!B635</f>
        <v>No administrar</v>
      </c>
      <c r="C635" s="99" t="str">
        <f>IF(B635&lt;&gt;"No administrar",'Matriz Nº1 Identificación'!B635," ")</f>
        <v xml:space="preserve"> </v>
      </c>
      <c r="D635" s="100" t="str">
        <f>IF(C635&lt;&gt;" ",'Matriz Nº4 Administración'!C635," ")</f>
        <v xml:space="preserve"> </v>
      </c>
      <c r="E635" s="98" t="str">
        <f>IF(B635&lt;&gt;"No administrar",'Matriz Nº4 Administración'!F635," ")</f>
        <v xml:space="preserve"> </v>
      </c>
      <c r="F635" s="98" t="str">
        <f>IF(B635&lt;&gt;"No administrar",'Matriz Nº4 Administración'!G635," ")</f>
        <v xml:space="preserve"> </v>
      </c>
      <c r="G635" s="120"/>
      <c r="H635" s="120"/>
      <c r="I635" s="120"/>
      <c r="J635" s="120"/>
      <c r="K635" s="121"/>
      <c r="L635" s="121"/>
      <c r="M635" s="120"/>
      <c r="N635" s="23"/>
      <c r="O635" s="23"/>
      <c r="P635" s="23"/>
      <c r="Q635" s="23"/>
      <c r="R635" s="23"/>
      <c r="S635" s="23"/>
      <c r="T635" s="23"/>
      <c r="U635" s="23"/>
      <c r="V635" s="23"/>
      <c r="W635" s="23"/>
      <c r="X635" s="23"/>
      <c r="Y635" s="23"/>
      <c r="Z635" s="23"/>
    </row>
    <row r="636" spans="1:26" ht="40.5" customHeight="1" x14ac:dyDescent="0.3">
      <c r="A636" s="97" t="str">
        <f>+'Matriz Nº4 Administración'!A636</f>
        <v>70. 6</v>
      </c>
      <c r="B636" s="98" t="str">
        <f>+'Matriz Nº4 Administración'!B636</f>
        <v>No administrar</v>
      </c>
      <c r="C636" s="99" t="str">
        <f>IF(B636&lt;&gt;"No administrar",'Matriz Nº1 Identificación'!B636," ")</f>
        <v xml:space="preserve"> </v>
      </c>
      <c r="D636" s="100" t="str">
        <f>IF(C636&lt;&gt;" ",'Matriz Nº4 Administración'!C636," ")</f>
        <v xml:space="preserve"> </v>
      </c>
      <c r="E636" s="98" t="str">
        <f>IF(B636&lt;&gt;"No administrar",'Matriz Nº4 Administración'!F636," ")</f>
        <v xml:space="preserve"> </v>
      </c>
      <c r="F636" s="98" t="str">
        <f>IF(B636&lt;&gt;"No administrar",'Matriz Nº4 Administración'!G636," ")</f>
        <v xml:space="preserve"> </v>
      </c>
      <c r="G636" s="120"/>
      <c r="H636" s="120"/>
      <c r="I636" s="120"/>
      <c r="J636" s="120"/>
      <c r="K636" s="121"/>
      <c r="L636" s="121"/>
      <c r="M636" s="120"/>
      <c r="N636" s="23"/>
      <c r="O636" s="23"/>
      <c r="P636" s="23"/>
      <c r="Q636" s="23"/>
      <c r="R636" s="23"/>
      <c r="S636" s="23"/>
      <c r="T636" s="23"/>
      <c r="U636" s="23"/>
      <c r="V636" s="23"/>
      <c r="W636" s="23"/>
      <c r="X636" s="23"/>
      <c r="Y636" s="23"/>
      <c r="Z636" s="23"/>
    </row>
    <row r="637" spans="1:26" ht="43.5" customHeight="1" thickBot="1" x14ac:dyDescent="0.35">
      <c r="A637" s="97" t="str">
        <f>+'Matriz Nº4 Administración'!A637</f>
        <v>70. 7</v>
      </c>
      <c r="B637" s="98" t="str">
        <f>+'Matriz Nº4 Administración'!B637</f>
        <v>No administrar</v>
      </c>
      <c r="C637" s="99" t="str">
        <f>IF(B637&lt;&gt;"No administrar",'Matriz Nº1 Identificación'!B637," ")</f>
        <v xml:space="preserve"> </v>
      </c>
      <c r="D637" s="100" t="str">
        <f>IF(C637&lt;&gt;" ",'Matriz Nº4 Administración'!C637," ")</f>
        <v xml:space="preserve"> </v>
      </c>
      <c r="E637" s="98" t="str">
        <f>IF(B637&lt;&gt;"No administrar",'Matriz Nº4 Administración'!F637," ")</f>
        <v xml:space="preserve"> </v>
      </c>
      <c r="F637" s="98" t="str">
        <f>IF(B637&lt;&gt;"No administrar",'Matriz Nº4 Administración'!G637," ")</f>
        <v xml:space="preserve"> </v>
      </c>
      <c r="G637" s="120"/>
      <c r="H637" s="120"/>
      <c r="I637" s="120"/>
      <c r="J637" s="120"/>
      <c r="K637" s="121"/>
      <c r="L637" s="121"/>
      <c r="M637" s="120"/>
      <c r="N637" s="23"/>
      <c r="O637" s="23"/>
      <c r="P637" s="23"/>
      <c r="Q637" s="23"/>
      <c r="R637" s="23"/>
      <c r="S637" s="23"/>
      <c r="T637" s="23"/>
      <c r="U637" s="23"/>
      <c r="V637" s="23"/>
      <c r="W637" s="23"/>
      <c r="X637" s="23"/>
      <c r="Y637" s="23"/>
      <c r="Z637" s="23"/>
    </row>
    <row r="638" spans="1:26" ht="16.5" customHeight="1" thickBot="1" x14ac:dyDescent="0.35">
      <c r="A638" s="431" t="str">
        <f>'Matriz Nº4 Administración'!A638</f>
        <v xml:space="preserve">Objetivo Estratégico: </v>
      </c>
      <c r="B638" s="432"/>
      <c r="C638" s="433">
        <f>'Matriz Nº4 Administración'!B638</f>
        <v>0</v>
      </c>
      <c r="D638" s="434"/>
      <c r="E638" s="434"/>
      <c r="F638" s="434"/>
      <c r="G638" s="434"/>
      <c r="H638" s="434"/>
      <c r="I638" s="434"/>
      <c r="J638" s="434"/>
      <c r="K638" s="434"/>
      <c r="L638" s="434"/>
      <c r="M638" s="434"/>
      <c r="N638" s="7"/>
      <c r="O638" s="7"/>
      <c r="P638" s="7"/>
      <c r="Q638" s="7"/>
      <c r="R638" s="7"/>
      <c r="S638" s="7"/>
      <c r="T638" s="7"/>
      <c r="U638" s="7"/>
      <c r="V638" s="7"/>
      <c r="W638" s="7"/>
      <c r="X638" s="7"/>
      <c r="Y638" s="7"/>
      <c r="Z638" s="7"/>
    </row>
    <row r="639" spans="1:26" ht="27" customHeight="1" thickBot="1" x14ac:dyDescent="0.35">
      <c r="A639" s="427" t="str">
        <f>'Matriz Nº4 Administración'!A639</f>
        <v>Objetivo táctico</v>
      </c>
      <c r="B639" s="394"/>
      <c r="C639" s="428" t="str">
        <f>'Matriz Nº4 Administración'!B639</f>
        <v xml:space="preserve">71. </v>
      </c>
      <c r="D639" s="429"/>
      <c r="E639" s="429"/>
      <c r="F639" s="429"/>
      <c r="G639" s="429"/>
      <c r="H639" s="429"/>
      <c r="I639" s="429"/>
      <c r="J639" s="429"/>
      <c r="K639" s="429"/>
      <c r="L639" s="429"/>
      <c r="M639" s="430"/>
      <c r="N639" s="7"/>
      <c r="O639" s="7"/>
      <c r="P639" s="7"/>
      <c r="Q639" s="7"/>
      <c r="R639" s="7"/>
      <c r="S639" s="7"/>
      <c r="T639" s="7"/>
      <c r="U639" s="7"/>
      <c r="V639" s="7"/>
      <c r="W639" s="7"/>
      <c r="X639" s="7"/>
      <c r="Y639" s="7"/>
      <c r="Z639" s="7"/>
    </row>
    <row r="640" spans="1:26" ht="47.25" customHeight="1" x14ac:dyDescent="0.3">
      <c r="A640" s="97" t="str">
        <f>+'Matriz Nº4 Administración'!A640</f>
        <v>71. 1</v>
      </c>
      <c r="B640" s="98" t="str">
        <f>+'Matriz Nº4 Administración'!B640</f>
        <v>No administrar</v>
      </c>
      <c r="C640" s="99" t="str">
        <f>IF(B640&lt;&gt;"No administrar",'Matriz Nº1 Identificación'!B640," ")</f>
        <v xml:space="preserve"> </v>
      </c>
      <c r="D640" s="100" t="str">
        <f>IF(C640&lt;&gt;" ",'Matriz Nº4 Administración'!C640," ")</f>
        <v xml:space="preserve"> </v>
      </c>
      <c r="E640" s="98" t="str">
        <f>IF(B640&lt;&gt;"No administrar",'Matriz Nº4 Administración'!F640," ")</f>
        <v xml:space="preserve"> </v>
      </c>
      <c r="F640" s="98" t="str">
        <f>IF(B640&lt;&gt;"No administrar",'Matriz Nº4 Administración'!G640," ")</f>
        <v xml:space="preserve"> </v>
      </c>
      <c r="G640" s="120"/>
      <c r="H640" s="120"/>
      <c r="I640" s="120"/>
      <c r="J640" s="120"/>
      <c r="K640" s="121"/>
      <c r="L640" s="121"/>
      <c r="M640" s="120"/>
      <c r="N640" s="23"/>
      <c r="O640" s="23"/>
      <c r="P640" s="23"/>
      <c r="Q640" s="23"/>
      <c r="R640" s="23"/>
      <c r="S640" s="23"/>
      <c r="T640" s="23"/>
      <c r="U640" s="23"/>
      <c r="V640" s="23"/>
      <c r="W640" s="23"/>
      <c r="X640" s="23"/>
      <c r="Y640" s="23"/>
      <c r="Z640" s="23"/>
    </row>
    <row r="641" spans="1:26" ht="43.5" customHeight="1" x14ac:dyDescent="0.3">
      <c r="A641" s="97" t="str">
        <f>+'Matriz Nº4 Administración'!A641</f>
        <v>71. 2</v>
      </c>
      <c r="B641" s="98" t="str">
        <f>+'Matriz Nº4 Administración'!B641</f>
        <v>No administrar</v>
      </c>
      <c r="C641" s="99" t="str">
        <f>IF(B641&lt;&gt;"No administrar",'Matriz Nº1 Identificación'!B641," ")</f>
        <v xml:space="preserve"> </v>
      </c>
      <c r="D641" s="100" t="str">
        <f>IF(C641&lt;&gt;" ",'Matriz Nº4 Administración'!C641," ")</f>
        <v xml:space="preserve"> </v>
      </c>
      <c r="E641" s="98" t="str">
        <f>IF(B641&lt;&gt;"No administrar",'Matriz Nº4 Administración'!F641," ")</f>
        <v xml:space="preserve"> </v>
      </c>
      <c r="F641" s="98" t="str">
        <f>IF(B641&lt;&gt;"No administrar",'Matriz Nº4 Administración'!G641," ")</f>
        <v xml:space="preserve"> </v>
      </c>
      <c r="G641" s="120"/>
      <c r="H641" s="120"/>
      <c r="I641" s="120"/>
      <c r="J641" s="120"/>
      <c r="K641" s="121"/>
      <c r="L641" s="121"/>
      <c r="M641" s="120"/>
      <c r="N641" s="23"/>
      <c r="O641" s="23"/>
      <c r="P641" s="23"/>
      <c r="Q641" s="23"/>
      <c r="R641" s="23"/>
      <c r="S641" s="23"/>
      <c r="T641" s="23"/>
      <c r="U641" s="23"/>
      <c r="V641" s="23"/>
      <c r="W641" s="23"/>
      <c r="X641" s="23"/>
      <c r="Y641" s="23"/>
      <c r="Z641" s="23"/>
    </row>
    <row r="642" spans="1:26" ht="40.5" customHeight="1" x14ac:dyDescent="0.3">
      <c r="A642" s="97" t="str">
        <f>+'Matriz Nº4 Administración'!A642</f>
        <v>71. 3</v>
      </c>
      <c r="B642" s="98" t="str">
        <f>+'Matriz Nº4 Administración'!B642</f>
        <v>No administrar</v>
      </c>
      <c r="C642" s="99" t="str">
        <f>IF(B642&lt;&gt;"No administrar",'Matriz Nº1 Identificación'!B642," ")</f>
        <v xml:space="preserve"> </v>
      </c>
      <c r="D642" s="100" t="str">
        <f>IF(C642&lt;&gt;" ",'Matriz Nº4 Administración'!C642," ")</f>
        <v xml:space="preserve"> </v>
      </c>
      <c r="E642" s="98" t="str">
        <f>IF(B642&lt;&gt;"No administrar",'Matriz Nº4 Administración'!F642," ")</f>
        <v xml:space="preserve"> </v>
      </c>
      <c r="F642" s="98" t="str">
        <f>IF(B642&lt;&gt;"No administrar",'Matriz Nº4 Administración'!G642," ")</f>
        <v xml:space="preserve"> </v>
      </c>
      <c r="G642" s="120"/>
      <c r="H642" s="120"/>
      <c r="I642" s="120"/>
      <c r="J642" s="120"/>
      <c r="K642" s="121"/>
      <c r="L642" s="121"/>
      <c r="M642" s="120"/>
      <c r="N642" s="23"/>
      <c r="O642" s="23"/>
      <c r="P642" s="23"/>
      <c r="Q642" s="23"/>
      <c r="R642" s="23"/>
      <c r="S642" s="23"/>
      <c r="T642" s="23"/>
      <c r="U642" s="23"/>
      <c r="V642" s="23"/>
      <c r="W642" s="23"/>
      <c r="X642" s="23"/>
      <c r="Y642" s="23"/>
      <c r="Z642" s="23"/>
    </row>
    <row r="643" spans="1:26" ht="48" customHeight="1" x14ac:dyDescent="0.3">
      <c r="A643" s="97" t="str">
        <f>+'Matriz Nº4 Administración'!A643</f>
        <v>71. 4</v>
      </c>
      <c r="B643" s="98" t="str">
        <f>+'Matriz Nº4 Administración'!B643</f>
        <v>No administrar</v>
      </c>
      <c r="C643" s="99" t="str">
        <f>IF(B643&lt;&gt;"No administrar",'Matriz Nº1 Identificación'!B643," ")</f>
        <v xml:space="preserve"> </v>
      </c>
      <c r="D643" s="100" t="str">
        <f>IF(C643&lt;&gt;" ",'Matriz Nº4 Administración'!C643," ")</f>
        <v xml:space="preserve"> </v>
      </c>
      <c r="E643" s="98" t="str">
        <f>IF(B643&lt;&gt;"No administrar",'Matriz Nº4 Administración'!F643," ")</f>
        <v xml:space="preserve"> </v>
      </c>
      <c r="F643" s="98" t="str">
        <f>IF(B643&lt;&gt;"No administrar",'Matriz Nº4 Administración'!G643," ")</f>
        <v xml:space="preserve"> </v>
      </c>
      <c r="G643" s="120"/>
      <c r="H643" s="120"/>
      <c r="I643" s="120"/>
      <c r="J643" s="120"/>
      <c r="K643" s="121"/>
      <c r="L643" s="121"/>
      <c r="M643" s="120"/>
      <c r="N643" s="23"/>
      <c r="O643" s="23"/>
      <c r="P643" s="23"/>
      <c r="Q643" s="23"/>
      <c r="R643" s="23"/>
      <c r="S643" s="23"/>
      <c r="T643" s="23"/>
      <c r="U643" s="23"/>
      <c r="V643" s="23"/>
      <c r="W643" s="23"/>
      <c r="X643" s="23"/>
      <c r="Y643" s="23"/>
      <c r="Z643" s="23"/>
    </row>
    <row r="644" spans="1:26" ht="42.75" customHeight="1" x14ac:dyDescent="0.3">
      <c r="A644" s="97" t="str">
        <f>+'Matriz Nº4 Administración'!A644</f>
        <v>71. 5</v>
      </c>
      <c r="B644" s="98" t="str">
        <f>+'Matriz Nº4 Administración'!B644</f>
        <v>No administrar</v>
      </c>
      <c r="C644" s="99" t="str">
        <f>IF(B644&lt;&gt;"No administrar",'Matriz Nº1 Identificación'!B644," ")</f>
        <v xml:space="preserve"> </v>
      </c>
      <c r="D644" s="100" t="str">
        <f>IF(C644&lt;&gt;" ",'Matriz Nº4 Administración'!C644," ")</f>
        <v xml:space="preserve"> </v>
      </c>
      <c r="E644" s="98" t="str">
        <f>IF(B644&lt;&gt;"No administrar",'Matriz Nº4 Administración'!F644," ")</f>
        <v xml:space="preserve"> </v>
      </c>
      <c r="F644" s="98" t="str">
        <f>IF(B644&lt;&gt;"No administrar",'Matriz Nº4 Administración'!G644," ")</f>
        <v xml:space="preserve"> </v>
      </c>
      <c r="G644" s="120"/>
      <c r="H644" s="120"/>
      <c r="I644" s="120"/>
      <c r="J644" s="120"/>
      <c r="K644" s="121"/>
      <c r="L644" s="121"/>
      <c r="M644" s="120"/>
      <c r="N644" s="23"/>
      <c r="O644" s="23"/>
      <c r="P644" s="23"/>
      <c r="Q644" s="23"/>
      <c r="R644" s="23"/>
      <c r="S644" s="23"/>
      <c r="T644" s="23"/>
      <c r="U644" s="23"/>
      <c r="V644" s="23"/>
      <c r="W644" s="23"/>
      <c r="X644" s="23"/>
      <c r="Y644" s="23"/>
      <c r="Z644" s="23"/>
    </row>
    <row r="645" spans="1:26" ht="40.5" customHeight="1" x14ac:dyDescent="0.3">
      <c r="A645" s="97" t="str">
        <f>+'Matriz Nº4 Administración'!A645</f>
        <v>71. 6</v>
      </c>
      <c r="B645" s="98" t="str">
        <f>+'Matriz Nº4 Administración'!B645</f>
        <v>No administrar</v>
      </c>
      <c r="C645" s="99" t="str">
        <f>IF(B645&lt;&gt;"No administrar",'Matriz Nº1 Identificación'!B645," ")</f>
        <v xml:space="preserve"> </v>
      </c>
      <c r="D645" s="100" t="str">
        <f>IF(C645&lt;&gt;" ",'Matriz Nº4 Administración'!C645," ")</f>
        <v xml:space="preserve"> </v>
      </c>
      <c r="E645" s="98" t="str">
        <f>IF(B645&lt;&gt;"No administrar",'Matriz Nº4 Administración'!F645," ")</f>
        <v xml:space="preserve"> </v>
      </c>
      <c r="F645" s="98" t="str">
        <f>IF(B645&lt;&gt;"No administrar",'Matriz Nº4 Administración'!G645," ")</f>
        <v xml:space="preserve"> </v>
      </c>
      <c r="G645" s="120"/>
      <c r="H645" s="120"/>
      <c r="I645" s="120"/>
      <c r="J645" s="120"/>
      <c r="K645" s="121"/>
      <c r="L645" s="121"/>
      <c r="M645" s="120"/>
      <c r="N645" s="23"/>
      <c r="O645" s="23"/>
      <c r="P645" s="23"/>
      <c r="Q645" s="23"/>
      <c r="R645" s="23"/>
      <c r="S645" s="23"/>
      <c r="T645" s="23"/>
      <c r="U645" s="23"/>
      <c r="V645" s="23"/>
      <c r="W645" s="23"/>
      <c r="X645" s="23"/>
      <c r="Y645" s="23"/>
      <c r="Z645" s="23"/>
    </row>
    <row r="646" spans="1:26" ht="43.5" customHeight="1" thickBot="1" x14ac:dyDescent="0.35">
      <c r="A646" s="97" t="str">
        <f>+'Matriz Nº4 Administración'!A646</f>
        <v>71. 7</v>
      </c>
      <c r="B646" s="98" t="str">
        <f>+'Matriz Nº4 Administración'!B646</f>
        <v>No administrar</v>
      </c>
      <c r="C646" s="99" t="str">
        <f>IF(B646&lt;&gt;"No administrar",'Matriz Nº1 Identificación'!B646," ")</f>
        <v xml:space="preserve"> </v>
      </c>
      <c r="D646" s="100" t="str">
        <f>IF(C646&lt;&gt;" ",'Matriz Nº4 Administración'!C646," ")</f>
        <v xml:space="preserve"> </v>
      </c>
      <c r="E646" s="98" t="str">
        <f>IF(B646&lt;&gt;"No administrar",'Matriz Nº4 Administración'!F646," ")</f>
        <v xml:space="preserve"> </v>
      </c>
      <c r="F646" s="98" t="str">
        <f>IF(B646&lt;&gt;"No administrar",'Matriz Nº4 Administración'!G646," ")</f>
        <v xml:space="preserve"> </v>
      </c>
      <c r="G646" s="120"/>
      <c r="H646" s="120"/>
      <c r="I646" s="120"/>
      <c r="J646" s="120"/>
      <c r="K646" s="121"/>
      <c r="L646" s="121"/>
      <c r="M646" s="120"/>
      <c r="N646" s="23"/>
      <c r="O646" s="23"/>
      <c r="P646" s="23"/>
      <c r="Q646" s="23"/>
      <c r="R646" s="23"/>
      <c r="S646" s="23"/>
      <c r="T646" s="23"/>
      <c r="U646" s="23"/>
      <c r="V646" s="23"/>
      <c r="W646" s="23"/>
      <c r="X646" s="23"/>
      <c r="Y646" s="23"/>
      <c r="Z646" s="23"/>
    </row>
    <row r="647" spans="1:26" ht="16.5" customHeight="1" thickBot="1" x14ac:dyDescent="0.35">
      <c r="A647" s="431" t="str">
        <f>'Matriz Nº4 Administración'!A647</f>
        <v xml:space="preserve">Objetivo Estratégico: </v>
      </c>
      <c r="B647" s="432"/>
      <c r="C647" s="433">
        <f>'Matriz Nº4 Administración'!B647</f>
        <v>0</v>
      </c>
      <c r="D647" s="434"/>
      <c r="E647" s="434"/>
      <c r="F647" s="434"/>
      <c r="G647" s="434"/>
      <c r="H647" s="434"/>
      <c r="I647" s="434"/>
      <c r="J647" s="434"/>
      <c r="K647" s="434"/>
      <c r="L647" s="434"/>
      <c r="M647" s="434"/>
      <c r="N647" s="7"/>
      <c r="O647" s="7"/>
      <c r="P647" s="7"/>
      <c r="Q647" s="7"/>
      <c r="R647" s="7"/>
      <c r="S647" s="7"/>
      <c r="T647" s="7"/>
      <c r="U647" s="7"/>
      <c r="V647" s="7"/>
      <c r="W647" s="7"/>
      <c r="X647" s="7"/>
      <c r="Y647" s="7"/>
      <c r="Z647" s="7"/>
    </row>
    <row r="648" spans="1:26" ht="27" customHeight="1" thickBot="1" x14ac:dyDescent="0.35">
      <c r="A648" s="427" t="str">
        <f>'Matriz Nº4 Administración'!A648</f>
        <v>Objetivo táctico</v>
      </c>
      <c r="B648" s="394"/>
      <c r="C648" s="428" t="str">
        <f>'Matriz Nº4 Administración'!B648</f>
        <v xml:space="preserve">72. </v>
      </c>
      <c r="D648" s="429"/>
      <c r="E648" s="429"/>
      <c r="F648" s="429"/>
      <c r="G648" s="429"/>
      <c r="H648" s="429"/>
      <c r="I648" s="429"/>
      <c r="J648" s="429"/>
      <c r="K648" s="429"/>
      <c r="L648" s="429"/>
      <c r="M648" s="430"/>
      <c r="N648" s="7"/>
      <c r="O648" s="7"/>
      <c r="P648" s="7"/>
      <c r="Q648" s="7"/>
      <c r="R648" s="7"/>
      <c r="S648" s="7"/>
      <c r="T648" s="7"/>
      <c r="U648" s="7"/>
      <c r="V648" s="7"/>
      <c r="W648" s="7"/>
      <c r="X648" s="7"/>
      <c r="Y648" s="7"/>
      <c r="Z648" s="7"/>
    </row>
    <row r="649" spans="1:26" ht="47.25" customHeight="1" x14ac:dyDescent="0.3">
      <c r="A649" s="97" t="str">
        <f>+'Matriz Nº4 Administración'!A649</f>
        <v>72. 1</v>
      </c>
      <c r="B649" s="98" t="str">
        <f>+'Matriz Nº4 Administración'!B649</f>
        <v>No administrar</v>
      </c>
      <c r="C649" s="99" t="str">
        <f>IF(B649&lt;&gt;"No administrar",'Matriz Nº1 Identificación'!B649," ")</f>
        <v xml:space="preserve"> </v>
      </c>
      <c r="D649" s="100" t="str">
        <f>IF(C649&lt;&gt;" ",'Matriz Nº4 Administración'!C649," ")</f>
        <v xml:space="preserve"> </v>
      </c>
      <c r="E649" s="98" t="str">
        <f>IF(B649&lt;&gt;"No administrar",'Matriz Nº4 Administración'!F649," ")</f>
        <v xml:space="preserve"> </v>
      </c>
      <c r="F649" s="98" t="str">
        <f>IF(B649&lt;&gt;"No administrar",'Matriz Nº4 Administración'!G649," ")</f>
        <v xml:space="preserve"> </v>
      </c>
      <c r="G649" s="120"/>
      <c r="H649" s="120"/>
      <c r="I649" s="120"/>
      <c r="J649" s="120"/>
      <c r="K649" s="121"/>
      <c r="L649" s="121"/>
      <c r="M649" s="120"/>
      <c r="N649" s="23"/>
      <c r="O649" s="23"/>
      <c r="P649" s="23"/>
      <c r="Q649" s="23"/>
      <c r="R649" s="23"/>
      <c r="S649" s="23"/>
      <c r="T649" s="23"/>
      <c r="U649" s="23"/>
      <c r="V649" s="23"/>
      <c r="W649" s="23"/>
      <c r="X649" s="23"/>
      <c r="Y649" s="23"/>
      <c r="Z649" s="23"/>
    </row>
    <row r="650" spans="1:26" ht="43.5" customHeight="1" x14ac:dyDescent="0.3">
      <c r="A650" s="97" t="str">
        <f>+'Matriz Nº4 Administración'!A650</f>
        <v>72. 2</v>
      </c>
      <c r="B650" s="98" t="str">
        <f>+'Matriz Nº4 Administración'!B650</f>
        <v>No administrar</v>
      </c>
      <c r="C650" s="99" t="str">
        <f>IF(B650&lt;&gt;"No administrar",'Matriz Nº1 Identificación'!B650," ")</f>
        <v xml:space="preserve"> </v>
      </c>
      <c r="D650" s="100" t="str">
        <f>IF(C650&lt;&gt;" ",'Matriz Nº4 Administración'!C650," ")</f>
        <v xml:space="preserve"> </v>
      </c>
      <c r="E650" s="98" t="str">
        <f>IF(B650&lt;&gt;"No administrar",'Matriz Nº4 Administración'!F650," ")</f>
        <v xml:space="preserve"> </v>
      </c>
      <c r="F650" s="98" t="str">
        <f>IF(B650&lt;&gt;"No administrar",'Matriz Nº4 Administración'!G650," ")</f>
        <v xml:space="preserve"> </v>
      </c>
      <c r="G650" s="120"/>
      <c r="H650" s="120"/>
      <c r="I650" s="120"/>
      <c r="J650" s="120"/>
      <c r="K650" s="121"/>
      <c r="L650" s="121"/>
      <c r="M650" s="120"/>
      <c r="N650" s="23"/>
      <c r="O650" s="23"/>
      <c r="P650" s="23"/>
      <c r="Q650" s="23"/>
      <c r="R650" s="23"/>
      <c r="S650" s="23"/>
      <c r="T650" s="23"/>
      <c r="U650" s="23"/>
      <c r="V650" s="23"/>
      <c r="W650" s="23"/>
      <c r="X650" s="23"/>
      <c r="Y650" s="23"/>
      <c r="Z650" s="23"/>
    </row>
    <row r="651" spans="1:26" ht="40.5" customHeight="1" x14ac:dyDescent="0.3">
      <c r="A651" s="97" t="str">
        <f>+'Matriz Nº4 Administración'!A651</f>
        <v>72. 3</v>
      </c>
      <c r="B651" s="98" t="str">
        <f>+'Matriz Nº4 Administración'!B651</f>
        <v>No administrar</v>
      </c>
      <c r="C651" s="99" t="str">
        <f>IF(B651&lt;&gt;"No administrar",'Matriz Nº1 Identificación'!B651," ")</f>
        <v xml:space="preserve"> </v>
      </c>
      <c r="D651" s="100" t="str">
        <f>IF(C651&lt;&gt;" ",'Matriz Nº4 Administración'!C651," ")</f>
        <v xml:space="preserve"> </v>
      </c>
      <c r="E651" s="98" t="str">
        <f>IF(B651&lt;&gt;"No administrar",'Matriz Nº4 Administración'!F651," ")</f>
        <v xml:space="preserve"> </v>
      </c>
      <c r="F651" s="98" t="str">
        <f>IF(B651&lt;&gt;"No administrar",'Matriz Nº4 Administración'!G651," ")</f>
        <v xml:space="preserve"> </v>
      </c>
      <c r="G651" s="120"/>
      <c r="H651" s="120"/>
      <c r="I651" s="120"/>
      <c r="J651" s="120"/>
      <c r="K651" s="121"/>
      <c r="L651" s="121"/>
      <c r="M651" s="120"/>
      <c r="N651" s="23"/>
      <c r="O651" s="23"/>
      <c r="P651" s="23"/>
      <c r="Q651" s="23"/>
      <c r="R651" s="23"/>
      <c r="S651" s="23"/>
      <c r="T651" s="23"/>
      <c r="U651" s="23"/>
      <c r="V651" s="23"/>
      <c r="W651" s="23"/>
      <c r="X651" s="23"/>
      <c r="Y651" s="23"/>
      <c r="Z651" s="23"/>
    </row>
    <row r="652" spans="1:26" ht="48" customHeight="1" x14ac:dyDescent="0.3">
      <c r="A652" s="97" t="str">
        <f>+'Matriz Nº4 Administración'!A652</f>
        <v>72. 4</v>
      </c>
      <c r="B652" s="98" t="str">
        <f>+'Matriz Nº4 Administración'!B652</f>
        <v>No administrar</v>
      </c>
      <c r="C652" s="99" t="str">
        <f>IF(B652&lt;&gt;"No administrar",'Matriz Nº1 Identificación'!B652," ")</f>
        <v xml:space="preserve"> </v>
      </c>
      <c r="D652" s="100" t="str">
        <f>IF(C652&lt;&gt;" ",'Matriz Nº4 Administración'!C652," ")</f>
        <v xml:space="preserve"> </v>
      </c>
      <c r="E652" s="98" t="str">
        <f>IF(B652&lt;&gt;"No administrar",'Matriz Nº4 Administración'!F652," ")</f>
        <v xml:space="preserve"> </v>
      </c>
      <c r="F652" s="98" t="str">
        <f>IF(B652&lt;&gt;"No administrar",'Matriz Nº4 Administración'!G652," ")</f>
        <v xml:space="preserve"> </v>
      </c>
      <c r="G652" s="120"/>
      <c r="H652" s="120"/>
      <c r="I652" s="120"/>
      <c r="J652" s="120"/>
      <c r="K652" s="121"/>
      <c r="L652" s="121"/>
      <c r="M652" s="120"/>
      <c r="N652" s="23"/>
      <c r="O652" s="23"/>
      <c r="P652" s="23"/>
      <c r="Q652" s="23"/>
      <c r="R652" s="23"/>
      <c r="S652" s="23"/>
      <c r="T652" s="23"/>
      <c r="U652" s="23"/>
      <c r="V652" s="23"/>
      <c r="W652" s="23"/>
      <c r="X652" s="23"/>
      <c r="Y652" s="23"/>
      <c r="Z652" s="23"/>
    </row>
    <row r="653" spans="1:26" ht="42.75" customHeight="1" x14ac:dyDescent="0.3">
      <c r="A653" s="97" t="str">
        <f>+'Matriz Nº4 Administración'!A653</f>
        <v>72. 5</v>
      </c>
      <c r="B653" s="98" t="str">
        <f>+'Matriz Nº4 Administración'!B653</f>
        <v>No administrar</v>
      </c>
      <c r="C653" s="99" t="str">
        <f>IF(B653&lt;&gt;"No administrar",'Matriz Nº1 Identificación'!B653," ")</f>
        <v xml:space="preserve"> </v>
      </c>
      <c r="D653" s="100" t="str">
        <f>IF(C653&lt;&gt;" ",'Matriz Nº4 Administración'!C653," ")</f>
        <v xml:space="preserve"> </v>
      </c>
      <c r="E653" s="98" t="str">
        <f>IF(B653&lt;&gt;"No administrar",'Matriz Nº4 Administración'!F653," ")</f>
        <v xml:space="preserve"> </v>
      </c>
      <c r="F653" s="98" t="str">
        <f>IF(B653&lt;&gt;"No administrar",'Matriz Nº4 Administración'!G653," ")</f>
        <v xml:space="preserve"> </v>
      </c>
      <c r="G653" s="120"/>
      <c r="H653" s="120"/>
      <c r="I653" s="120"/>
      <c r="J653" s="120"/>
      <c r="K653" s="121"/>
      <c r="L653" s="121"/>
      <c r="M653" s="120"/>
      <c r="N653" s="23"/>
      <c r="O653" s="23"/>
      <c r="P653" s="23"/>
      <c r="Q653" s="23"/>
      <c r="R653" s="23"/>
      <c r="S653" s="23"/>
      <c r="T653" s="23"/>
      <c r="U653" s="23"/>
      <c r="V653" s="23"/>
      <c r="W653" s="23"/>
      <c r="X653" s="23"/>
      <c r="Y653" s="23"/>
      <c r="Z653" s="23"/>
    </row>
    <row r="654" spans="1:26" ht="40.5" customHeight="1" x14ac:dyDescent="0.3">
      <c r="A654" s="97" t="str">
        <f>+'Matriz Nº4 Administración'!A654</f>
        <v>72. 6</v>
      </c>
      <c r="B654" s="98" t="str">
        <f>+'Matriz Nº4 Administración'!B654</f>
        <v>No administrar</v>
      </c>
      <c r="C654" s="99" t="str">
        <f>IF(B654&lt;&gt;"No administrar",'Matriz Nº1 Identificación'!B654," ")</f>
        <v xml:space="preserve"> </v>
      </c>
      <c r="D654" s="100" t="str">
        <f>IF(C654&lt;&gt;" ",'Matriz Nº4 Administración'!C654," ")</f>
        <v xml:space="preserve"> </v>
      </c>
      <c r="E654" s="98" t="str">
        <f>IF(B654&lt;&gt;"No administrar",'Matriz Nº4 Administración'!F654," ")</f>
        <v xml:space="preserve"> </v>
      </c>
      <c r="F654" s="98" t="str">
        <f>IF(B654&lt;&gt;"No administrar",'Matriz Nº4 Administración'!G654," ")</f>
        <v xml:space="preserve"> </v>
      </c>
      <c r="G654" s="120"/>
      <c r="H654" s="120"/>
      <c r="I654" s="120"/>
      <c r="J654" s="120"/>
      <c r="K654" s="121"/>
      <c r="L654" s="121"/>
      <c r="M654" s="120"/>
      <c r="N654" s="23"/>
      <c r="O654" s="23"/>
      <c r="P654" s="23"/>
      <c r="Q654" s="23"/>
      <c r="R654" s="23"/>
      <c r="S654" s="23"/>
      <c r="T654" s="23"/>
      <c r="U654" s="23"/>
      <c r="V654" s="23"/>
      <c r="W654" s="23"/>
      <c r="X654" s="23"/>
      <c r="Y654" s="23"/>
      <c r="Z654" s="23"/>
    </row>
    <row r="655" spans="1:26" ht="43.5" customHeight="1" thickBot="1" x14ac:dyDescent="0.35">
      <c r="A655" s="97" t="str">
        <f>+'Matriz Nº4 Administración'!A655</f>
        <v>72. 7</v>
      </c>
      <c r="B655" s="98" t="str">
        <f>+'Matriz Nº4 Administración'!B655</f>
        <v>No administrar</v>
      </c>
      <c r="C655" s="99" t="str">
        <f>IF(B655&lt;&gt;"No administrar",'Matriz Nº1 Identificación'!B655," ")</f>
        <v xml:space="preserve"> </v>
      </c>
      <c r="D655" s="100" t="str">
        <f>IF(C655&lt;&gt;" ",'Matriz Nº4 Administración'!C655," ")</f>
        <v xml:space="preserve"> </v>
      </c>
      <c r="E655" s="98" t="str">
        <f>IF(B655&lt;&gt;"No administrar",'Matriz Nº4 Administración'!F655," ")</f>
        <v xml:space="preserve"> </v>
      </c>
      <c r="F655" s="98" t="str">
        <f>IF(B655&lt;&gt;"No administrar",'Matriz Nº4 Administración'!G655," ")</f>
        <v xml:space="preserve"> </v>
      </c>
      <c r="G655" s="120"/>
      <c r="H655" s="120"/>
      <c r="I655" s="120"/>
      <c r="J655" s="120"/>
      <c r="K655" s="121"/>
      <c r="L655" s="121"/>
      <c r="M655" s="120"/>
      <c r="N655" s="23"/>
      <c r="O655" s="23"/>
      <c r="P655" s="23"/>
      <c r="Q655" s="23"/>
      <c r="R655" s="23"/>
      <c r="S655" s="23"/>
      <c r="T655" s="23"/>
      <c r="U655" s="23"/>
      <c r="V655" s="23"/>
      <c r="W655" s="23"/>
      <c r="X655" s="23"/>
      <c r="Y655" s="23"/>
      <c r="Z655" s="23"/>
    </row>
    <row r="656" spans="1:26" ht="16.5" customHeight="1" thickBot="1" x14ac:dyDescent="0.35">
      <c r="A656" s="431" t="str">
        <f>'Matriz Nº4 Administración'!A656</f>
        <v xml:space="preserve">Objetivo Estratégico: </v>
      </c>
      <c r="B656" s="432"/>
      <c r="C656" s="433">
        <f>'Matriz Nº4 Administración'!B656</f>
        <v>0</v>
      </c>
      <c r="D656" s="434"/>
      <c r="E656" s="434"/>
      <c r="F656" s="434"/>
      <c r="G656" s="434"/>
      <c r="H656" s="434"/>
      <c r="I656" s="434"/>
      <c r="J656" s="434"/>
      <c r="K656" s="434"/>
      <c r="L656" s="434"/>
      <c r="M656" s="434"/>
      <c r="N656" s="7"/>
      <c r="O656" s="7"/>
      <c r="P656" s="7"/>
      <c r="Q656" s="7"/>
      <c r="R656" s="7"/>
      <c r="S656" s="7"/>
      <c r="T656" s="7"/>
      <c r="U656" s="7"/>
      <c r="V656" s="7"/>
      <c r="W656" s="7"/>
      <c r="X656" s="7"/>
      <c r="Y656" s="7"/>
      <c r="Z656" s="7"/>
    </row>
    <row r="657" spans="1:26" ht="27" customHeight="1" thickBot="1" x14ac:dyDescent="0.35">
      <c r="A657" s="427" t="str">
        <f>'Matriz Nº4 Administración'!A657</f>
        <v>Objetivo táctico</v>
      </c>
      <c r="B657" s="394"/>
      <c r="C657" s="428" t="str">
        <f>'Matriz Nº4 Administración'!B657</f>
        <v xml:space="preserve">73. </v>
      </c>
      <c r="D657" s="429"/>
      <c r="E657" s="429"/>
      <c r="F657" s="429"/>
      <c r="G657" s="429"/>
      <c r="H657" s="429"/>
      <c r="I657" s="429"/>
      <c r="J657" s="429"/>
      <c r="K657" s="429"/>
      <c r="L657" s="429"/>
      <c r="M657" s="430"/>
      <c r="N657" s="7"/>
      <c r="O657" s="7"/>
      <c r="P657" s="7"/>
      <c r="Q657" s="7"/>
      <c r="R657" s="7"/>
      <c r="S657" s="7"/>
      <c r="T657" s="7"/>
      <c r="U657" s="7"/>
      <c r="V657" s="7"/>
      <c r="W657" s="7"/>
      <c r="X657" s="7"/>
      <c r="Y657" s="7"/>
      <c r="Z657" s="7"/>
    </row>
    <row r="658" spans="1:26" ht="47.25" customHeight="1" x14ac:dyDescent="0.3">
      <c r="A658" s="97" t="str">
        <f>+'Matriz Nº4 Administración'!A658</f>
        <v>73. 1</v>
      </c>
      <c r="B658" s="98" t="str">
        <f>+'Matriz Nº4 Administración'!B658</f>
        <v>No administrar</v>
      </c>
      <c r="C658" s="99" t="str">
        <f>IF(B658&lt;&gt;"No administrar",'Matriz Nº1 Identificación'!B658," ")</f>
        <v xml:space="preserve"> </v>
      </c>
      <c r="D658" s="100" t="str">
        <f>IF(C658&lt;&gt;" ",'Matriz Nº4 Administración'!C658," ")</f>
        <v xml:space="preserve"> </v>
      </c>
      <c r="E658" s="98" t="str">
        <f>IF(B658&lt;&gt;"No administrar",'Matriz Nº4 Administración'!F658," ")</f>
        <v xml:space="preserve"> </v>
      </c>
      <c r="F658" s="98" t="str">
        <f>IF(B658&lt;&gt;"No administrar",'Matriz Nº4 Administración'!G658," ")</f>
        <v xml:space="preserve"> </v>
      </c>
      <c r="G658" s="120"/>
      <c r="H658" s="120"/>
      <c r="I658" s="120"/>
      <c r="J658" s="120"/>
      <c r="K658" s="121"/>
      <c r="L658" s="121"/>
      <c r="M658" s="120"/>
      <c r="N658" s="23"/>
      <c r="O658" s="23"/>
      <c r="P658" s="23"/>
      <c r="Q658" s="23"/>
      <c r="R658" s="23"/>
      <c r="S658" s="23"/>
      <c r="T658" s="23"/>
      <c r="U658" s="23"/>
      <c r="V658" s="23"/>
      <c r="W658" s="23"/>
      <c r="X658" s="23"/>
      <c r="Y658" s="23"/>
      <c r="Z658" s="23"/>
    </row>
    <row r="659" spans="1:26" ht="43.5" customHeight="1" x14ac:dyDescent="0.3">
      <c r="A659" s="97" t="str">
        <f>+'Matriz Nº4 Administración'!A659</f>
        <v>73. 2</v>
      </c>
      <c r="B659" s="98" t="str">
        <f>+'Matriz Nº4 Administración'!B659</f>
        <v>No administrar</v>
      </c>
      <c r="C659" s="99" t="str">
        <f>IF(B659&lt;&gt;"No administrar",'Matriz Nº1 Identificación'!B659," ")</f>
        <v xml:space="preserve"> </v>
      </c>
      <c r="D659" s="100" t="str">
        <f>IF(C659&lt;&gt;" ",'Matriz Nº4 Administración'!C659," ")</f>
        <v xml:space="preserve"> </v>
      </c>
      <c r="E659" s="98" t="str">
        <f>IF(B659&lt;&gt;"No administrar",'Matriz Nº4 Administración'!F659," ")</f>
        <v xml:space="preserve"> </v>
      </c>
      <c r="F659" s="98" t="str">
        <f>IF(B659&lt;&gt;"No administrar",'Matriz Nº4 Administración'!G659," ")</f>
        <v xml:space="preserve"> </v>
      </c>
      <c r="G659" s="120"/>
      <c r="H659" s="120"/>
      <c r="I659" s="120"/>
      <c r="J659" s="120"/>
      <c r="K659" s="121"/>
      <c r="L659" s="121"/>
      <c r="M659" s="120"/>
      <c r="N659" s="23"/>
      <c r="O659" s="23"/>
      <c r="P659" s="23"/>
      <c r="Q659" s="23"/>
      <c r="R659" s="23"/>
      <c r="S659" s="23"/>
      <c r="T659" s="23"/>
      <c r="U659" s="23"/>
      <c r="V659" s="23"/>
      <c r="W659" s="23"/>
      <c r="X659" s="23"/>
      <c r="Y659" s="23"/>
      <c r="Z659" s="23"/>
    </row>
    <row r="660" spans="1:26" ht="40.5" customHeight="1" x14ac:dyDescent="0.3">
      <c r="A660" s="97" t="str">
        <f>+'Matriz Nº4 Administración'!A660</f>
        <v>73. 3</v>
      </c>
      <c r="B660" s="98" t="str">
        <f>+'Matriz Nº4 Administración'!B660</f>
        <v>No administrar</v>
      </c>
      <c r="C660" s="99" t="str">
        <f>IF(B660&lt;&gt;"No administrar",'Matriz Nº1 Identificación'!B660," ")</f>
        <v xml:space="preserve"> </v>
      </c>
      <c r="D660" s="100" t="str">
        <f>IF(C660&lt;&gt;" ",'Matriz Nº4 Administración'!C660," ")</f>
        <v xml:space="preserve"> </v>
      </c>
      <c r="E660" s="98" t="str">
        <f>IF(B660&lt;&gt;"No administrar",'Matriz Nº4 Administración'!F660," ")</f>
        <v xml:space="preserve"> </v>
      </c>
      <c r="F660" s="98" t="str">
        <f>IF(B660&lt;&gt;"No administrar",'Matriz Nº4 Administración'!G660," ")</f>
        <v xml:space="preserve"> </v>
      </c>
      <c r="G660" s="120"/>
      <c r="H660" s="120"/>
      <c r="I660" s="120"/>
      <c r="J660" s="120"/>
      <c r="K660" s="121"/>
      <c r="L660" s="121"/>
      <c r="M660" s="120"/>
      <c r="N660" s="23"/>
      <c r="O660" s="23"/>
      <c r="P660" s="23"/>
      <c r="Q660" s="23"/>
      <c r="R660" s="23"/>
      <c r="S660" s="23"/>
      <c r="T660" s="23"/>
      <c r="U660" s="23"/>
      <c r="V660" s="23"/>
      <c r="W660" s="23"/>
      <c r="X660" s="23"/>
      <c r="Y660" s="23"/>
      <c r="Z660" s="23"/>
    </row>
    <row r="661" spans="1:26" ht="48" customHeight="1" x14ac:dyDescent="0.3">
      <c r="A661" s="97" t="str">
        <f>+'Matriz Nº4 Administración'!A661</f>
        <v>73. 4</v>
      </c>
      <c r="B661" s="98" t="str">
        <f>+'Matriz Nº4 Administración'!B661</f>
        <v>No administrar</v>
      </c>
      <c r="C661" s="99" t="str">
        <f>IF(B661&lt;&gt;"No administrar",'Matriz Nº1 Identificación'!B661," ")</f>
        <v xml:space="preserve"> </v>
      </c>
      <c r="D661" s="100" t="str">
        <f>IF(C661&lt;&gt;" ",'Matriz Nº4 Administración'!C661," ")</f>
        <v xml:space="preserve"> </v>
      </c>
      <c r="E661" s="98" t="str">
        <f>IF(B661&lt;&gt;"No administrar",'Matriz Nº4 Administración'!F661," ")</f>
        <v xml:space="preserve"> </v>
      </c>
      <c r="F661" s="98" t="str">
        <f>IF(B661&lt;&gt;"No administrar",'Matriz Nº4 Administración'!G661," ")</f>
        <v xml:space="preserve"> </v>
      </c>
      <c r="G661" s="120"/>
      <c r="H661" s="120"/>
      <c r="I661" s="120"/>
      <c r="J661" s="120"/>
      <c r="K661" s="121"/>
      <c r="L661" s="121"/>
      <c r="M661" s="120"/>
      <c r="N661" s="23"/>
      <c r="O661" s="23"/>
      <c r="P661" s="23"/>
      <c r="Q661" s="23"/>
      <c r="R661" s="23"/>
      <c r="S661" s="23"/>
      <c r="T661" s="23"/>
      <c r="U661" s="23"/>
      <c r="V661" s="23"/>
      <c r="W661" s="23"/>
      <c r="X661" s="23"/>
      <c r="Y661" s="23"/>
      <c r="Z661" s="23"/>
    </row>
    <row r="662" spans="1:26" ht="42.75" customHeight="1" x14ac:dyDescent="0.3">
      <c r="A662" s="97" t="str">
        <f>+'Matriz Nº4 Administración'!A662</f>
        <v>73. 5</v>
      </c>
      <c r="B662" s="98" t="str">
        <f>+'Matriz Nº4 Administración'!B662</f>
        <v>No administrar</v>
      </c>
      <c r="C662" s="99" t="str">
        <f>IF(B662&lt;&gt;"No administrar",'Matriz Nº1 Identificación'!B662," ")</f>
        <v xml:space="preserve"> </v>
      </c>
      <c r="D662" s="100" t="str">
        <f>IF(C662&lt;&gt;" ",'Matriz Nº4 Administración'!C662," ")</f>
        <v xml:space="preserve"> </v>
      </c>
      <c r="E662" s="98" t="str">
        <f>IF(B662&lt;&gt;"No administrar",'Matriz Nº4 Administración'!F662," ")</f>
        <v xml:space="preserve"> </v>
      </c>
      <c r="F662" s="98" t="str">
        <f>IF(B662&lt;&gt;"No administrar",'Matriz Nº4 Administración'!G662," ")</f>
        <v xml:space="preserve"> </v>
      </c>
      <c r="G662" s="120"/>
      <c r="H662" s="120"/>
      <c r="I662" s="120"/>
      <c r="J662" s="120"/>
      <c r="K662" s="121"/>
      <c r="L662" s="121"/>
      <c r="M662" s="120"/>
      <c r="N662" s="23"/>
      <c r="O662" s="23"/>
      <c r="P662" s="23"/>
      <c r="Q662" s="23"/>
      <c r="R662" s="23"/>
      <c r="S662" s="23"/>
      <c r="T662" s="23"/>
      <c r="U662" s="23"/>
      <c r="V662" s="23"/>
      <c r="W662" s="23"/>
      <c r="X662" s="23"/>
      <c r="Y662" s="23"/>
      <c r="Z662" s="23"/>
    </row>
    <row r="663" spans="1:26" ht="40.5" customHeight="1" x14ac:dyDescent="0.3">
      <c r="A663" s="97" t="str">
        <f>+'Matriz Nº4 Administración'!A663</f>
        <v>73. 6</v>
      </c>
      <c r="B663" s="98" t="str">
        <f>+'Matriz Nº4 Administración'!B663</f>
        <v>No administrar</v>
      </c>
      <c r="C663" s="99" t="str">
        <f>IF(B663&lt;&gt;"No administrar",'Matriz Nº1 Identificación'!B663," ")</f>
        <v xml:space="preserve"> </v>
      </c>
      <c r="D663" s="100" t="str">
        <f>IF(C663&lt;&gt;" ",'Matriz Nº4 Administración'!C663," ")</f>
        <v xml:space="preserve"> </v>
      </c>
      <c r="E663" s="98" t="str">
        <f>IF(B663&lt;&gt;"No administrar",'Matriz Nº4 Administración'!F663," ")</f>
        <v xml:space="preserve"> </v>
      </c>
      <c r="F663" s="98" t="str">
        <f>IF(B663&lt;&gt;"No administrar",'Matriz Nº4 Administración'!G663," ")</f>
        <v xml:space="preserve"> </v>
      </c>
      <c r="G663" s="120"/>
      <c r="H663" s="120"/>
      <c r="I663" s="120"/>
      <c r="J663" s="120"/>
      <c r="K663" s="121"/>
      <c r="L663" s="121"/>
      <c r="M663" s="120"/>
      <c r="N663" s="23"/>
      <c r="O663" s="23"/>
      <c r="P663" s="23"/>
      <c r="Q663" s="23"/>
      <c r="R663" s="23"/>
      <c r="S663" s="23"/>
      <c r="T663" s="23"/>
      <c r="U663" s="23"/>
      <c r="V663" s="23"/>
      <c r="W663" s="23"/>
      <c r="X663" s="23"/>
      <c r="Y663" s="23"/>
      <c r="Z663" s="23"/>
    </row>
    <row r="664" spans="1:26" ht="43.5" customHeight="1" thickBot="1" x14ac:dyDescent="0.35">
      <c r="A664" s="97" t="str">
        <f>+'Matriz Nº4 Administración'!A664</f>
        <v>73. 7</v>
      </c>
      <c r="B664" s="98" t="str">
        <f>+'Matriz Nº4 Administración'!B664</f>
        <v>No administrar</v>
      </c>
      <c r="C664" s="99" t="str">
        <f>IF(B664&lt;&gt;"No administrar",'Matriz Nº1 Identificación'!B664," ")</f>
        <v xml:space="preserve"> </v>
      </c>
      <c r="D664" s="100" t="str">
        <f>IF(C664&lt;&gt;" ",'Matriz Nº4 Administración'!C664," ")</f>
        <v xml:space="preserve"> </v>
      </c>
      <c r="E664" s="98" t="str">
        <f>IF(B664&lt;&gt;"No administrar",'Matriz Nº4 Administración'!F664," ")</f>
        <v xml:space="preserve"> </v>
      </c>
      <c r="F664" s="98" t="str">
        <f>IF(B664&lt;&gt;"No administrar",'Matriz Nº4 Administración'!G664," ")</f>
        <v xml:space="preserve"> </v>
      </c>
      <c r="G664" s="120"/>
      <c r="H664" s="120"/>
      <c r="I664" s="120"/>
      <c r="J664" s="120"/>
      <c r="K664" s="121"/>
      <c r="L664" s="121"/>
      <c r="M664" s="120"/>
      <c r="N664" s="23"/>
      <c r="O664" s="23"/>
      <c r="P664" s="23"/>
      <c r="Q664" s="23"/>
      <c r="R664" s="23"/>
      <c r="S664" s="23"/>
      <c r="T664" s="23"/>
      <c r="U664" s="23"/>
      <c r="V664" s="23"/>
      <c r="W664" s="23"/>
      <c r="X664" s="23"/>
      <c r="Y664" s="23"/>
      <c r="Z664" s="23"/>
    </row>
    <row r="665" spans="1:26" ht="16.5" customHeight="1" thickBot="1" x14ac:dyDescent="0.35">
      <c r="A665" s="431" t="str">
        <f>'Matriz Nº4 Administración'!A665</f>
        <v xml:space="preserve">Objetivo Estratégico: </v>
      </c>
      <c r="B665" s="432"/>
      <c r="C665" s="433">
        <f>'Matriz Nº4 Administración'!B665</f>
        <v>0</v>
      </c>
      <c r="D665" s="434"/>
      <c r="E665" s="434"/>
      <c r="F665" s="434"/>
      <c r="G665" s="434"/>
      <c r="H665" s="434"/>
      <c r="I665" s="434"/>
      <c r="J665" s="434"/>
      <c r="K665" s="434"/>
      <c r="L665" s="434"/>
      <c r="M665" s="434"/>
      <c r="N665" s="7"/>
      <c r="O665" s="7"/>
      <c r="P665" s="7"/>
      <c r="Q665" s="7"/>
      <c r="R665" s="7"/>
      <c r="S665" s="7"/>
      <c r="T665" s="7"/>
      <c r="U665" s="7"/>
      <c r="V665" s="7"/>
      <c r="W665" s="7"/>
      <c r="X665" s="7"/>
      <c r="Y665" s="7"/>
      <c r="Z665" s="7"/>
    </row>
    <row r="666" spans="1:26" ht="27" customHeight="1" thickBot="1" x14ac:dyDescent="0.35">
      <c r="A666" s="427" t="str">
        <f>'Matriz Nº4 Administración'!A666</f>
        <v>Objetivo táctico</v>
      </c>
      <c r="B666" s="394"/>
      <c r="C666" s="428" t="str">
        <f>'Matriz Nº4 Administración'!B666</f>
        <v xml:space="preserve">74. </v>
      </c>
      <c r="D666" s="429"/>
      <c r="E666" s="429"/>
      <c r="F666" s="429"/>
      <c r="G666" s="429"/>
      <c r="H666" s="429"/>
      <c r="I666" s="429"/>
      <c r="J666" s="429"/>
      <c r="K666" s="429"/>
      <c r="L666" s="429"/>
      <c r="M666" s="430"/>
      <c r="N666" s="7"/>
      <c r="O666" s="7"/>
      <c r="P666" s="7"/>
      <c r="Q666" s="7"/>
      <c r="R666" s="7"/>
      <c r="S666" s="7"/>
      <c r="T666" s="7"/>
      <c r="U666" s="7"/>
      <c r="V666" s="7"/>
      <c r="W666" s="7"/>
      <c r="X666" s="7"/>
      <c r="Y666" s="7"/>
      <c r="Z666" s="7"/>
    </row>
    <row r="667" spans="1:26" ht="47.25" customHeight="1" x14ac:dyDescent="0.3">
      <c r="A667" s="97" t="str">
        <f>+'Matriz Nº4 Administración'!A667</f>
        <v>74. 1</v>
      </c>
      <c r="B667" s="98" t="str">
        <f>+'Matriz Nº4 Administración'!B667</f>
        <v>No administrar</v>
      </c>
      <c r="C667" s="99" t="str">
        <f>IF(B667&lt;&gt;"No administrar",'Matriz Nº1 Identificación'!B667," ")</f>
        <v xml:space="preserve"> </v>
      </c>
      <c r="D667" s="100" t="str">
        <f>IF(C667&lt;&gt;" ",'Matriz Nº4 Administración'!C667," ")</f>
        <v xml:space="preserve"> </v>
      </c>
      <c r="E667" s="98" t="str">
        <f>IF(B667&lt;&gt;"No administrar",'Matriz Nº4 Administración'!F667," ")</f>
        <v xml:space="preserve"> </v>
      </c>
      <c r="F667" s="98" t="str">
        <f>IF(B667&lt;&gt;"No administrar",'Matriz Nº4 Administración'!G667," ")</f>
        <v xml:space="preserve"> </v>
      </c>
      <c r="G667" s="120"/>
      <c r="H667" s="120"/>
      <c r="I667" s="120"/>
      <c r="J667" s="120"/>
      <c r="K667" s="121"/>
      <c r="L667" s="121"/>
      <c r="M667" s="120"/>
      <c r="N667" s="23"/>
      <c r="O667" s="23"/>
      <c r="P667" s="23"/>
      <c r="Q667" s="23"/>
      <c r="R667" s="23"/>
      <c r="S667" s="23"/>
      <c r="T667" s="23"/>
      <c r="U667" s="23"/>
      <c r="V667" s="23"/>
      <c r="W667" s="23"/>
      <c r="X667" s="23"/>
      <c r="Y667" s="23"/>
      <c r="Z667" s="23"/>
    </row>
    <row r="668" spans="1:26" ht="43.5" customHeight="1" x14ac:dyDescent="0.3">
      <c r="A668" s="97" t="str">
        <f>+'Matriz Nº4 Administración'!A668</f>
        <v>74. 2</v>
      </c>
      <c r="B668" s="98" t="str">
        <f>+'Matriz Nº4 Administración'!B668</f>
        <v>No administrar</v>
      </c>
      <c r="C668" s="99" t="str">
        <f>IF(B668&lt;&gt;"No administrar",'Matriz Nº1 Identificación'!B668," ")</f>
        <v xml:space="preserve"> </v>
      </c>
      <c r="D668" s="100" t="str">
        <f>IF(C668&lt;&gt;" ",'Matriz Nº4 Administración'!C668," ")</f>
        <v xml:space="preserve"> </v>
      </c>
      <c r="E668" s="98" t="str">
        <f>IF(B668&lt;&gt;"No administrar",'Matriz Nº4 Administración'!F668," ")</f>
        <v xml:space="preserve"> </v>
      </c>
      <c r="F668" s="98" t="str">
        <f>IF(B668&lt;&gt;"No administrar",'Matriz Nº4 Administración'!G668," ")</f>
        <v xml:space="preserve"> </v>
      </c>
      <c r="G668" s="120"/>
      <c r="H668" s="120"/>
      <c r="I668" s="120"/>
      <c r="J668" s="120"/>
      <c r="K668" s="121"/>
      <c r="L668" s="121"/>
      <c r="M668" s="120"/>
      <c r="N668" s="23"/>
      <c r="O668" s="23"/>
      <c r="P668" s="23"/>
      <c r="Q668" s="23"/>
      <c r="R668" s="23"/>
      <c r="S668" s="23"/>
      <c r="T668" s="23"/>
      <c r="U668" s="23"/>
      <c r="V668" s="23"/>
      <c r="W668" s="23"/>
      <c r="X668" s="23"/>
      <c r="Y668" s="23"/>
      <c r="Z668" s="23"/>
    </row>
    <row r="669" spans="1:26" ht="40.5" customHeight="1" x14ac:dyDescent="0.3">
      <c r="A669" s="97" t="str">
        <f>+'Matriz Nº4 Administración'!A669</f>
        <v>74. 3</v>
      </c>
      <c r="B669" s="98" t="str">
        <f>+'Matriz Nº4 Administración'!B669</f>
        <v>No administrar</v>
      </c>
      <c r="C669" s="99" t="str">
        <f>IF(B669&lt;&gt;"No administrar",'Matriz Nº1 Identificación'!B669," ")</f>
        <v xml:space="preserve"> </v>
      </c>
      <c r="D669" s="100" t="str">
        <f>IF(C669&lt;&gt;" ",'Matriz Nº4 Administración'!C669," ")</f>
        <v xml:space="preserve"> </v>
      </c>
      <c r="E669" s="98" t="str">
        <f>IF(B669&lt;&gt;"No administrar",'Matriz Nº4 Administración'!F669," ")</f>
        <v xml:space="preserve"> </v>
      </c>
      <c r="F669" s="98" t="str">
        <f>IF(B669&lt;&gt;"No administrar",'Matriz Nº4 Administración'!G669," ")</f>
        <v xml:space="preserve"> </v>
      </c>
      <c r="G669" s="120"/>
      <c r="H669" s="120"/>
      <c r="I669" s="120"/>
      <c r="J669" s="120"/>
      <c r="K669" s="121"/>
      <c r="L669" s="121"/>
      <c r="M669" s="120"/>
      <c r="N669" s="23"/>
      <c r="O669" s="23"/>
      <c r="P669" s="23"/>
      <c r="Q669" s="23"/>
      <c r="R669" s="23"/>
      <c r="S669" s="23"/>
      <c r="T669" s="23"/>
      <c r="U669" s="23"/>
      <c r="V669" s="23"/>
      <c r="W669" s="23"/>
      <c r="X669" s="23"/>
      <c r="Y669" s="23"/>
      <c r="Z669" s="23"/>
    </row>
    <row r="670" spans="1:26" ht="48" customHeight="1" x14ac:dyDescent="0.3">
      <c r="A670" s="97" t="str">
        <f>+'Matriz Nº4 Administración'!A670</f>
        <v>74. 4</v>
      </c>
      <c r="B670" s="98" t="str">
        <f>+'Matriz Nº4 Administración'!B670</f>
        <v>No administrar</v>
      </c>
      <c r="C670" s="99" t="str">
        <f>IF(B670&lt;&gt;"No administrar",'Matriz Nº1 Identificación'!B670," ")</f>
        <v xml:space="preserve"> </v>
      </c>
      <c r="D670" s="100" t="str">
        <f>IF(C670&lt;&gt;" ",'Matriz Nº4 Administración'!C670," ")</f>
        <v xml:space="preserve"> </v>
      </c>
      <c r="E670" s="98" t="str">
        <f>IF(B670&lt;&gt;"No administrar",'Matriz Nº4 Administración'!F670," ")</f>
        <v xml:space="preserve"> </v>
      </c>
      <c r="F670" s="98" t="str">
        <f>IF(B670&lt;&gt;"No administrar",'Matriz Nº4 Administración'!G670," ")</f>
        <v xml:space="preserve"> </v>
      </c>
      <c r="G670" s="120"/>
      <c r="H670" s="120"/>
      <c r="I670" s="120"/>
      <c r="J670" s="120"/>
      <c r="K670" s="121"/>
      <c r="L670" s="121"/>
      <c r="M670" s="120"/>
      <c r="N670" s="23"/>
      <c r="O670" s="23"/>
      <c r="P670" s="23"/>
      <c r="Q670" s="23"/>
      <c r="R670" s="23"/>
      <c r="S670" s="23"/>
      <c r="T670" s="23"/>
      <c r="U670" s="23"/>
      <c r="V670" s="23"/>
      <c r="W670" s="23"/>
      <c r="X670" s="23"/>
      <c r="Y670" s="23"/>
      <c r="Z670" s="23"/>
    </row>
    <row r="671" spans="1:26" ht="42.75" customHeight="1" x14ac:dyDescent="0.3">
      <c r="A671" s="97" t="str">
        <f>+'Matriz Nº4 Administración'!A671</f>
        <v>74. 5</v>
      </c>
      <c r="B671" s="98" t="str">
        <f>+'Matriz Nº4 Administración'!B671</f>
        <v>No administrar</v>
      </c>
      <c r="C671" s="99" t="str">
        <f>IF(B671&lt;&gt;"No administrar",'Matriz Nº1 Identificación'!B671," ")</f>
        <v xml:space="preserve"> </v>
      </c>
      <c r="D671" s="100" t="str">
        <f>IF(C671&lt;&gt;" ",'Matriz Nº4 Administración'!C671," ")</f>
        <v xml:space="preserve"> </v>
      </c>
      <c r="E671" s="98" t="str">
        <f>IF(B671&lt;&gt;"No administrar",'Matriz Nº4 Administración'!F671," ")</f>
        <v xml:space="preserve"> </v>
      </c>
      <c r="F671" s="98" t="str">
        <f>IF(B671&lt;&gt;"No administrar",'Matriz Nº4 Administración'!G671," ")</f>
        <v xml:space="preserve"> </v>
      </c>
      <c r="G671" s="120"/>
      <c r="H671" s="120"/>
      <c r="I671" s="120"/>
      <c r="J671" s="120"/>
      <c r="K671" s="121"/>
      <c r="L671" s="121"/>
      <c r="M671" s="120"/>
      <c r="N671" s="23"/>
      <c r="O671" s="23"/>
      <c r="P671" s="23"/>
      <c r="Q671" s="23"/>
      <c r="R671" s="23"/>
      <c r="S671" s="23"/>
      <c r="T671" s="23"/>
      <c r="U671" s="23"/>
      <c r="V671" s="23"/>
      <c r="W671" s="23"/>
      <c r="X671" s="23"/>
      <c r="Y671" s="23"/>
      <c r="Z671" s="23"/>
    </row>
    <row r="672" spans="1:26" ht="40.5" customHeight="1" x14ac:dyDescent="0.3">
      <c r="A672" s="97" t="str">
        <f>+'Matriz Nº4 Administración'!A672</f>
        <v>74. 6</v>
      </c>
      <c r="B672" s="98" t="str">
        <f>+'Matriz Nº4 Administración'!B672</f>
        <v>No administrar</v>
      </c>
      <c r="C672" s="99" t="str">
        <f>IF(B672&lt;&gt;"No administrar",'Matriz Nº1 Identificación'!B672," ")</f>
        <v xml:space="preserve"> </v>
      </c>
      <c r="D672" s="100" t="str">
        <f>IF(C672&lt;&gt;" ",'Matriz Nº4 Administración'!C672," ")</f>
        <v xml:space="preserve"> </v>
      </c>
      <c r="E672" s="98" t="str">
        <f>IF(B672&lt;&gt;"No administrar",'Matriz Nº4 Administración'!F672," ")</f>
        <v xml:space="preserve"> </v>
      </c>
      <c r="F672" s="98" t="str">
        <f>IF(B672&lt;&gt;"No administrar",'Matriz Nº4 Administración'!G672," ")</f>
        <v xml:space="preserve"> </v>
      </c>
      <c r="G672" s="120"/>
      <c r="H672" s="120"/>
      <c r="I672" s="120"/>
      <c r="J672" s="120"/>
      <c r="K672" s="121"/>
      <c r="L672" s="121"/>
      <c r="M672" s="120"/>
      <c r="N672" s="23"/>
      <c r="O672" s="23"/>
      <c r="P672" s="23"/>
      <c r="Q672" s="23"/>
      <c r="R672" s="23"/>
      <c r="S672" s="23"/>
      <c r="T672" s="23"/>
      <c r="U672" s="23"/>
      <c r="V672" s="23"/>
      <c r="W672" s="23"/>
      <c r="X672" s="23"/>
      <c r="Y672" s="23"/>
      <c r="Z672" s="23"/>
    </row>
    <row r="673" spans="1:26" ht="43.5" customHeight="1" thickBot="1" x14ac:dyDescent="0.35">
      <c r="A673" s="97" t="str">
        <f>+'Matriz Nº4 Administración'!A673</f>
        <v>74. 7</v>
      </c>
      <c r="B673" s="98" t="str">
        <f>+'Matriz Nº4 Administración'!B673</f>
        <v>No administrar</v>
      </c>
      <c r="C673" s="99" t="str">
        <f>IF(B673&lt;&gt;"No administrar",'Matriz Nº1 Identificación'!B673," ")</f>
        <v xml:space="preserve"> </v>
      </c>
      <c r="D673" s="100" t="str">
        <f>IF(C673&lt;&gt;" ",'Matriz Nº4 Administración'!C673," ")</f>
        <v xml:space="preserve"> </v>
      </c>
      <c r="E673" s="98" t="str">
        <f>IF(B673&lt;&gt;"No administrar",'Matriz Nº4 Administración'!F673," ")</f>
        <v xml:space="preserve"> </v>
      </c>
      <c r="F673" s="98" t="str">
        <f>IF(B673&lt;&gt;"No administrar",'Matriz Nº4 Administración'!G673," ")</f>
        <v xml:space="preserve"> </v>
      </c>
      <c r="G673" s="120"/>
      <c r="H673" s="120"/>
      <c r="I673" s="120"/>
      <c r="J673" s="120"/>
      <c r="K673" s="121"/>
      <c r="L673" s="121"/>
      <c r="M673" s="120"/>
      <c r="N673" s="23"/>
      <c r="O673" s="23"/>
      <c r="P673" s="23"/>
      <c r="Q673" s="23"/>
      <c r="R673" s="23"/>
      <c r="S673" s="23"/>
      <c r="T673" s="23"/>
      <c r="U673" s="23"/>
      <c r="V673" s="23"/>
      <c r="W673" s="23"/>
      <c r="X673" s="23"/>
      <c r="Y673" s="23"/>
      <c r="Z673" s="23"/>
    </row>
    <row r="674" spans="1:26" ht="16.5" customHeight="1" thickBot="1" x14ac:dyDescent="0.35">
      <c r="A674" s="431" t="str">
        <f>'Matriz Nº4 Administración'!A674</f>
        <v xml:space="preserve">Objetivo Estratégico: </v>
      </c>
      <c r="B674" s="432"/>
      <c r="C674" s="433">
        <f>'Matriz Nº4 Administración'!B674</f>
        <v>0</v>
      </c>
      <c r="D674" s="434"/>
      <c r="E674" s="434"/>
      <c r="F674" s="434"/>
      <c r="G674" s="434"/>
      <c r="H674" s="434"/>
      <c r="I674" s="434"/>
      <c r="J674" s="434"/>
      <c r="K674" s="434"/>
      <c r="L674" s="434"/>
      <c r="M674" s="434"/>
      <c r="N674" s="7"/>
      <c r="O674" s="7"/>
      <c r="P674" s="7"/>
      <c r="Q674" s="7"/>
      <c r="R674" s="7"/>
      <c r="S674" s="7"/>
      <c r="T674" s="7"/>
      <c r="U674" s="7"/>
      <c r="V674" s="7"/>
      <c r="W674" s="7"/>
      <c r="X674" s="7"/>
      <c r="Y674" s="7"/>
      <c r="Z674" s="7"/>
    </row>
    <row r="675" spans="1:26" ht="27" customHeight="1" thickBot="1" x14ac:dyDescent="0.35">
      <c r="A675" s="427" t="str">
        <f>'Matriz Nº4 Administración'!A675</f>
        <v>Objetivo táctico</v>
      </c>
      <c r="B675" s="394"/>
      <c r="C675" s="428" t="str">
        <f>'Matriz Nº4 Administración'!B675</f>
        <v xml:space="preserve">75. </v>
      </c>
      <c r="D675" s="429"/>
      <c r="E675" s="429"/>
      <c r="F675" s="429"/>
      <c r="G675" s="429"/>
      <c r="H675" s="429"/>
      <c r="I675" s="429"/>
      <c r="J675" s="429"/>
      <c r="K675" s="429"/>
      <c r="L675" s="429"/>
      <c r="M675" s="430"/>
      <c r="N675" s="7"/>
      <c r="O675" s="7"/>
      <c r="P675" s="7"/>
      <c r="Q675" s="7"/>
      <c r="R675" s="7"/>
      <c r="S675" s="7"/>
      <c r="T675" s="7"/>
      <c r="U675" s="7"/>
      <c r="V675" s="7"/>
      <c r="W675" s="7"/>
      <c r="X675" s="7"/>
      <c r="Y675" s="7"/>
      <c r="Z675" s="7"/>
    </row>
    <row r="676" spans="1:26" ht="47.25" customHeight="1" x14ac:dyDescent="0.3">
      <c r="A676" s="97" t="str">
        <f>+'Matriz Nº4 Administración'!A676</f>
        <v>75. 1</v>
      </c>
      <c r="B676" s="98" t="str">
        <f>+'Matriz Nº4 Administración'!B676</f>
        <v>No administrar</v>
      </c>
      <c r="C676" s="99" t="str">
        <f>IF(B676&lt;&gt;"No administrar",'Matriz Nº1 Identificación'!B676," ")</f>
        <v xml:space="preserve"> </v>
      </c>
      <c r="D676" s="100" t="str">
        <f>IF(C676&lt;&gt;" ",'Matriz Nº4 Administración'!C676," ")</f>
        <v xml:space="preserve"> </v>
      </c>
      <c r="E676" s="98" t="str">
        <f>IF(B676&lt;&gt;"No administrar",'Matriz Nº4 Administración'!F676," ")</f>
        <v xml:space="preserve"> </v>
      </c>
      <c r="F676" s="98" t="str">
        <f>IF(B676&lt;&gt;"No administrar",'Matriz Nº4 Administración'!G676," ")</f>
        <v xml:space="preserve"> </v>
      </c>
      <c r="G676" s="120"/>
      <c r="H676" s="120"/>
      <c r="I676" s="120"/>
      <c r="J676" s="120"/>
      <c r="K676" s="121"/>
      <c r="L676" s="121"/>
      <c r="M676" s="120"/>
      <c r="N676" s="23"/>
      <c r="O676" s="23"/>
      <c r="P676" s="23"/>
      <c r="Q676" s="23"/>
      <c r="R676" s="23"/>
      <c r="S676" s="23"/>
      <c r="T676" s="23"/>
      <c r="U676" s="23"/>
      <c r="V676" s="23"/>
      <c r="W676" s="23"/>
      <c r="X676" s="23"/>
      <c r="Y676" s="23"/>
      <c r="Z676" s="23"/>
    </row>
    <row r="677" spans="1:26" ht="43.5" customHeight="1" x14ac:dyDescent="0.3">
      <c r="A677" s="97" t="str">
        <f>+'Matriz Nº4 Administración'!A677</f>
        <v>75. 2</v>
      </c>
      <c r="B677" s="98" t="str">
        <f>+'Matriz Nº4 Administración'!B677</f>
        <v>No administrar</v>
      </c>
      <c r="C677" s="99" t="str">
        <f>IF(B677&lt;&gt;"No administrar",'Matriz Nº1 Identificación'!B677," ")</f>
        <v xml:space="preserve"> </v>
      </c>
      <c r="D677" s="100" t="str">
        <f>IF(C677&lt;&gt;" ",'Matriz Nº4 Administración'!C677," ")</f>
        <v xml:space="preserve"> </v>
      </c>
      <c r="E677" s="98" t="str">
        <f>IF(B677&lt;&gt;"No administrar",'Matriz Nº4 Administración'!F677," ")</f>
        <v xml:space="preserve"> </v>
      </c>
      <c r="F677" s="98" t="str">
        <f>IF(B677&lt;&gt;"No administrar",'Matriz Nº4 Administración'!G677," ")</f>
        <v xml:space="preserve"> </v>
      </c>
      <c r="G677" s="120"/>
      <c r="H677" s="120"/>
      <c r="I677" s="120"/>
      <c r="J677" s="120"/>
      <c r="K677" s="121"/>
      <c r="L677" s="121"/>
      <c r="M677" s="120"/>
      <c r="N677" s="23"/>
      <c r="O677" s="23"/>
      <c r="P677" s="23"/>
      <c r="Q677" s="23"/>
      <c r="R677" s="23"/>
      <c r="S677" s="23"/>
      <c r="T677" s="23"/>
      <c r="U677" s="23"/>
      <c r="V677" s="23"/>
      <c r="W677" s="23"/>
      <c r="X677" s="23"/>
      <c r="Y677" s="23"/>
      <c r="Z677" s="23"/>
    </row>
    <row r="678" spans="1:26" ht="40.5" customHeight="1" x14ac:dyDescent="0.3">
      <c r="A678" s="97" t="str">
        <f>+'Matriz Nº4 Administración'!A678</f>
        <v>75. 3</v>
      </c>
      <c r="B678" s="98" t="str">
        <f>+'Matriz Nº4 Administración'!B678</f>
        <v>No administrar</v>
      </c>
      <c r="C678" s="99" t="str">
        <f>IF(B678&lt;&gt;"No administrar",'Matriz Nº1 Identificación'!B678," ")</f>
        <v xml:space="preserve"> </v>
      </c>
      <c r="D678" s="100" t="str">
        <f>IF(C678&lt;&gt;" ",'Matriz Nº4 Administración'!C678," ")</f>
        <v xml:space="preserve"> </v>
      </c>
      <c r="E678" s="98" t="str">
        <f>IF(B678&lt;&gt;"No administrar",'Matriz Nº4 Administración'!F678," ")</f>
        <v xml:space="preserve"> </v>
      </c>
      <c r="F678" s="98" t="str">
        <f>IF(B678&lt;&gt;"No administrar",'Matriz Nº4 Administración'!G678," ")</f>
        <v xml:space="preserve"> </v>
      </c>
      <c r="G678" s="120"/>
      <c r="H678" s="120"/>
      <c r="I678" s="120"/>
      <c r="J678" s="120"/>
      <c r="K678" s="121"/>
      <c r="L678" s="121"/>
      <c r="M678" s="120"/>
      <c r="N678" s="23"/>
      <c r="O678" s="23"/>
      <c r="P678" s="23"/>
      <c r="Q678" s="23"/>
      <c r="R678" s="23"/>
      <c r="S678" s="23"/>
      <c r="T678" s="23"/>
      <c r="U678" s="23"/>
      <c r="V678" s="23"/>
      <c r="W678" s="23"/>
      <c r="X678" s="23"/>
      <c r="Y678" s="23"/>
      <c r="Z678" s="23"/>
    </row>
    <row r="679" spans="1:26" ht="48" customHeight="1" x14ac:dyDescent="0.3">
      <c r="A679" s="97" t="str">
        <f>+'Matriz Nº4 Administración'!A679</f>
        <v>75. 4</v>
      </c>
      <c r="B679" s="98" t="str">
        <f>+'Matriz Nº4 Administración'!B679</f>
        <v>No administrar</v>
      </c>
      <c r="C679" s="99" t="str">
        <f>IF(B679&lt;&gt;"No administrar",'Matriz Nº1 Identificación'!B679," ")</f>
        <v xml:space="preserve"> </v>
      </c>
      <c r="D679" s="100" t="str">
        <f>IF(C679&lt;&gt;" ",'Matriz Nº4 Administración'!C679," ")</f>
        <v xml:space="preserve"> </v>
      </c>
      <c r="E679" s="98" t="str">
        <f>IF(B679&lt;&gt;"No administrar",'Matriz Nº4 Administración'!F679," ")</f>
        <v xml:space="preserve"> </v>
      </c>
      <c r="F679" s="98" t="str">
        <f>IF(B679&lt;&gt;"No administrar",'Matriz Nº4 Administración'!G679," ")</f>
        <v xml:space="preserve"> </v>
      </c>
      <c r="G679" s="120"/>
      <c r="H679" s="120"/>
      <c r="I679" s="120"/>
      <c r="J679" s="120"/>
      <c r="K679" s="121"/>
      <c r="L679" s="121"/>
      <c r="M679" s="120"/>
      <c r="N679" s="23"/>
      <c r="O679" s="23"/>
      <c r="P679" s="23"/>
      <c r="Q679" s="23"/>
      <c r="R679" s="23"/>
      <c r="S679" s="23"/>
      <c r="T679" s="23"/>
      <c r="U679" s="23"/>
      <c r="V679" s="23"/>
      <c r="W679" s="23"/>
      <c r="X679" s="23"/>
      <c r="Y679" s="23"/>
      <c r="Z679" s="23"/>
    </row>
    <row r="680" spans="1:26" ht="42.75" customHeight="1" x14ac:dyDescent="0.3">
      <c r="A680" s="97" t="str">
        <f>+'Matriz Nº4 Administración'!A680</f>
        <v>75. 5</v>
      </c>
      <c r="B680" s="98" t="str">
        <f>+'Matriz Nº4 Administración'!B680</f>
        <v>No administrar</v>
      </c>
      <c r="C680" s="99" t="str">
        <f>IF(B680&lt;&gt;"No administrar",'Matriz Nº1 Identificación'!B680," ")</f>
        <v xml:space="preserve"> </v>
      </c>
      <c r="D680" s="100" t="str">
        <f>IF(C680&lt;&gt;" ",'Matriz Nº4 Administración'!C680," ")</f>
        <v xml:space="preserve"> </v>
      </c>
      <c r="E680" s="98" t="str">
        <f>IF(B680&lt;&gt;"No administrar",'Matriz Nº4 Administración'!F680," ")</f>
        <v xml:space="preserve"> </v>
      </c>
      <c r="F680" s="98" t="str">
        <f>IF(B680&lt;&gt;"No administrar",'Matriz Nº4 Administración'!G680," ")</f>
        <v xml:space="preserve"> </v>
      </c>
      <c r="G680" s="120"/>
      <c r="H680" s="120"/>
      <c r="I680" s="120"/>
      <c r="J680" s="120"/>
      <c r="K680" s="121"/>
      <c r="L680" s="121"/>
      <c r="M680" s="120"/>
      <c r="N680" s="23"/>
      <c r="O680" s="23"/>
      <c r="P680" s="23"/>
      <c r="Q680" s="23"/>
      <c r="R680" s="23"/>
      <c r="S680" s="23"/>
      <c r="T680" s="23"/>
      <c r="U680" s="23"/>
      <c r="V680" s="23"/>
      <c r="W680" s="23"/>
      <c r="X680" s="23"/>
      <c r="Y680" s="23"/>
      <c r="Z680" s="23"/>
    </row>
    <row r="681" spans="1:26" ht="40.5" customHeight="1" x14ac:dyDescent="0.3">
      <c r="A681" s="97" t="str">
        <f>+'Matriz Nº4 Administración'!A681</f>
        <v>75. 6</v>
      </c>
      <c r="B681" s="98" t="str">
        <f>+'Matriz Nº4 Administración'!B681</f>
        <v>No administrar</v>
      </c>
      <c r="C681" s="99" t="str">
        <f>IF(B681&lt;&gt;"No administrar",'Matriz Nº1 Identificación'!B681," ")</f>
        <v xml:space="preserve"> </v>
      </c>
      <c r="D681" s="100" t="str">
        <f>IF(C681&lt;&gt;" ",'Matriz Nº4 Administración'!C681," ")</f>
        <v xml:space="preserve"> </v>
      </c>
      <c r="E681" s="98" t="str">
        <f>IF(B681&lt;&gt;"No administrar",'Matriz Nº4 Administración'!F681," ")</f>
        <v xml:space="preserve"> </v>
      </c>
      <c r="F681" s="98" t="str">
        <f>IF(B681&lt;&gt;"No administrar",'Matriz Nº4 Administración'!G681," ")</f>
        <v xml:space="preserve"> </v>
      </c>
      <c r="G681" s="120"/>
      <c r="H681" s="120"/>
      <c r="I681" s="120"/>
      <c r="J681" s="120"/>
      <c r="K681" s="121"/>
      <c r="L681" s="121"/>
      <c r="M681" s="120"/>
      <c r="N681" s="23"/>
      <c r="O681" s="23"/>
      <c r="P681" s="23"/>
      <c r="Q681" s="23"/>
      <c r="R681" s="23"/>
      <c r="S681" s="23"/>
      <c r="T681" s="23"/>
      <c r="U681" s="23"/>
      <c r="V681" s="23"/>
      <c r="W681" s="23"/>
      <c r="X681" s="23"/>
      <c r="Y681" s="23"/>
      <c r="Z681" s="23"/>
    </row>
    <row r="682" spans="1:26" ht="43.5" customHeight="1" thickBot="1" x14ac:dyDescent="0.35">
      <c r="A682" s="97" t="str">
        <f>+'Matriz Nº4 Administración'!A682</f>
        <v>75. 7</v>
      </c>
      <c r="B682" s="98" t="str">
        <f>+'Matriz Nº4 Administración'!B682</f>
        <v>No administrar</v>
      </c>
      <c r="C682" s="99" t="str">
        <f>IF(B682&lt;&gt;"No administrar",'Matriz Nº1 Identificación'!B682," ")</f>
        <v xml:space="preserve"> </v>
      </c>
      <c r="D682" s="100" t="str">
        <f>IF(C682&lt;&gt;" ",'Matriz Nº4 Administración'!C682," ")</f>
        <v xml:space="preserve"> </v>
      </c>
      <c r="E682" s="98" t="str">
        <f>IF(B682&lt;&gt;"No administrar",'Matriz Nº4 Administración'!F682," ")</f>
        <v xml:space="preserve"> </v>
      </c>
      <c r="F682" s="98" t="str">
        <f>IF(B682&lt;&gt;"No administrar",'Matriz Nº4 Administración'!G682," ")</f>
        <v xml:space="preserve"> </v>
      </c>
      <c r="G682" s="120"/>
      <c r="H682" s="120"/>
      <c r="I682" s="120"/>
      <c r="J682" s="120"/>
      <c r="K682" s="121"/>
      <c r="L682" s="121"/>
      <c r="M682" s="120"/>
      <c r="N682" s="23"/>
      <c r="O682" s="23"/>
      <c r="P682" s="23"/>
      <c r="Q682" s="23"/>
      <c r="R682" s="23"/>
      <c r="S682" s="23"/>
      <c r="T682" s="23"/>
      <c r="U682" s="23"/>
      <c r="V682" s="23"/>
      <c r="W682" s="23"/>
      <c r="X682" s="23"/>
      <c r="Y682" s="23"/>
      <c r="Z682" s="23"/>
    </row>
    <row r="683" spans="1:26" ht="16.5" customHeight="1" thickBot="1" x14ac:dyDescent="0.35">
      <c r="A683" s="431" t="str">
        <f>'Matriz Nº4 Administración'!A683</f>
        <v xml:space="preserve">Objetivo Estratégico: </v>
      </c>
      <c r="B683" s="432"/>
      <c r="C683" s="433">
        <f>'Matriz Nº4 Administración'!B683</f>
        <v>0</v>
      </c>
      <c r="D683" s="434"/>
      <c r="E683" s="434"/>
      <c r="F683" s="434"/>
      <c r="G683" s="434"/>
      <c r="H683" s="434"/>
      <c r="I683" s="434"/>
      <c r="J683" s="434"/>
      <c r="K683" s="434"/>
      <c r="L683" s="434"/>
      <c r="M683" s="434"/>
      <c r="N683" s="7"/>
      <c r="O683" s="7"/>
      <c r="P683" s="7"/>
      <c r="Q683" s="7"/>
      <c r="R683" s="7"/>
      <c r="S683" s="7"/>
      <c r="T683" s="7"/>
      <c r="U683" s="7"/>
      <c r="V683" s="7"/>
      <c r="W683" s="7"/>
      <c r="X683" s="7"/>
      <c r="Y683" s="7"/>
      <c r="Z683" s="7"/>
    </row>
    <row r="684" spans="1:26" ht="27" customHeight="1" thickBot="1" x14ac:dyDescent="0.35">
      <c r="A684" s="427" t="str">
        <f>'Matriz Nº4 Administración'!A684</f>
        <v>Objetivo táctico</v>
      </c>
      <c r="B684" s="394"/>
      <c r="C684" s="428" t="str">
        <f>'Matriz Nº4 Administración'!B684</f>
        <v xml:space="preserve">76. </v>
      </c>
      <c r="D684" s="429"/>
      <c r="E684" s="429"/>
      <c r="F684" s="429"/>
      <c r="G684" s="429"/>
      <c r="H684" s="429"/>
      <c r="I684" s="429"/>
      <c r="J684" s="429"/>
      <c r="K684" s="429"/>
      <c r="L684" s="429"/>
      <c r="M684" s="430"/>
      <c r="N684" s="7"/>
      <c r="O684" s="7"/>
      <c r="P684" s="7"/>
      <c r="Q684" s="7"/>
      <c r="R684" s="7"/>
      <c r="S684" s="7"/>
      <c r="T684" s="7"/>
      <c r="U684" s="7"/>
      <c r="V684" s="7"/>
      <c r="W684" s="7"/>
      <c r="X684" s="7"/>
      <c r="Y684" s="7"/>
      <c r="Z684" s="7"/>
    </row>
    <row r="685" spans="1:26" ht="47.25" customHeight="1" x14ac:dyDescent="0.3">
      <c r="A685" s="97" t="str">
        <f>+'Matriz Nº4 Administración'!A685</f>
        <v>76. 1</v>
      </c>
      <c r="B685" s="98" t="str">
        <f>+'Matriz Nº4 Administración'!B685</f>
        <v>No administrar</v>
      </c>
      <c r="C685" s="99" t="str">
        <f>IF(B685&lt;&gt;"No administrar",'Matriz Nº1 Identificación'!B685," ")</f>
        <v xml:space="preserve"> </v>
      </c>
      <c r="D685" s="100" t="str">
        <f>IF(C685&lt;&gt;" ",'Matriz Nº4 Administración'!C685," ")</f>
        <v xml:space="preserve"> </v>
      </c>
      <c r="E685" s="98" t="str">
        <f>IF(B685&lt;&gt;"No administrar",'Matriz Nº4 Administración'!F685," ")</f>
        <v xml:space="preserve"> </v>
      </c>
      <c r="F685" s="98" t="str">
        <f>IF(B685&lt;&gt;"No administrar",'Matriz Nº4 Administración'!G685," ")</f>
        <v xml:space="preserve"> </v>
      </c>
      <c r="G685" s="120"/>
      <c r="H685" s="120"/>
      <c r="I685" s="120"/>
      <c r="J685" s="120"/>
      <c r="K685" s="121"/>
      <c r="L685" s="121"/>
      <c r="M685" s="120"/>
      <c r="N685" s="23"/>
      <c r="O685" s="23"/>
      <c r="P685" s="23"/>
      <c r="Q685" s="23"/>
      <c r="R685" s="23"/>
      <c r="S685" s="23"/>
      <c r="T685" s="23"/>
      <c r="U685" s="23"/>
      <c r="V685" s="23"/>
      <c r="W685" s="23"/>
      <c r="X685" s="23"/>
      <c r="Y685" s="23"/>
      <c r="Z685" s="23"/>
    </row>
    <row r="686" spans="1:26" ht="43.5" customHeight="1" x14ac:dyDescent="0.3">
      <c r="A686" s="97" t="str">
        <f>+'Matriz Nº4 Administración'!A686</f>
        <v>76. 2</v>
      </c>
      <c r="B686" s="98" t="str">
        <f>+'Matriz Nº4 Administración'!B686</f>
        <v>No administrar</v>
      </c>
      <c r="C686" s="99" t="str">
        <f>IF(B686&lt;&gt;"No administrar",'Matriz Nº1 Identificación'!B686," ")</f>
        <v xml:space="preserve"> </v>
      </c>
      <c r="D686" s="100" t="str">
        <f>IF(C686&lt;&gt;" ",'Matriz Nº4 Administración'!C686," ")</f>
        <v xml:space="preserve"> </v>
      </c>
      <c r="E686" s="98" t="str">
        <f>IF(B686&lt;&gt;"No administrar",'Matriz Nº4 Administración'!F686," ")</f>
        <v xml:space="preserve"> </v>
      </c>
      <c r="F686" s="98" t="str">
        <f>IF(B686&lt;&gt;"No administrar",'Matriz Nº4 Administración'!G686," ")</f>
        <v xml:space="preserve"> </v>
      </c>
      <c r="G686" s="120"/>
      <c r="H686" s="120"/>
      <c r="I686" s="120"/>
      <c r="J686" s="120"/>
      <c r="K686" s="121"/>
      <c r="L686" s="121"/>
      <c r="M686" s="120"/>
      <c r="N686" s="23"/>
      <c r="O686" s="23"/>
      <c r="P686" s="23"/>
      <c r="Q686" s="23"/>
      <c r="R686" s="23"/>
      <c r="S686" s="23"/>
      <c r="T686" s="23"/>
      <c r="U686" s="23"/>
      <c r="V686" s="23"/>
      <c r="W686" s="23"/>
      <c r="X686" s="23"/>
      <c r="Y686" s="23"/>
      <c r="Z686" s="23"/>
    </row>
    <row r="687" spans="1:26" ht="40.5" customHeight="1" x14ac:dyDescent="0.3">
      <c r="A687" s="97" t="str">
        <f>+'Matriz Nº4 Administración'!A687</f>
        <v>76. 3</v>
      </c>
      <c r="B687" s="98" t="str">
        <f>+'Matriz Nº4 Administración'!B687</f>
        <v>No administrar</v>
      </c>
      <c r="C687" s="99" t="str">
        <f>IF(B687&lt;&gt;"No administrar",'Matriz Nº1 Identificación'!B687," ")</f>
        <v xml:space="preserve"> </v>
      </c>
      <c r="D687" s="100" t="str">
        <f>IF(C687&lt;&gt;" ",'Matriz Nº4 Administración'!C687," ")</f>
        <v xml:space="preserve"> </v>
      </c>
      <c r="E687" s="98" t="str">
        <f>IF(B687&lt;&gt;"No administrar",'Matriz Nº4 Administración'!F687," ")</f>
        <v xml:space="preserve"> </v>
      </c>
      <c r="F687" s="98" t="str">
        <f>IF(B687&lt;&gt;"No administrar",'Matriz Nº4 Administración'!G687," ")</f>
        <v xml:space="preserve"> </v>
      </c>
      <c r="G687" s="120"/>
      <c r="H687" s="120"/>
      <c r="I687" s="120"/>
      <c r="J687" s="120"/>
      <c r="K687" s="121"/>
      <c r="L687" s="121"/>
      <c r="M687" s="120"/>
      <c r="N687" s="23"/>
      <c r="O687" s="23"/>
      <c r="P687" s="23"/>
      <c r="Q687" s="23"/>
      <c r="R687" s="23"/>
      <c r="S687" s="23"/>
      <c r="T687" s="23"/>
      <c r="U687" s="23"/>
      <c r="V687" s="23"/>
      <c r="W687" s="23"/>
      <c r="X687" s="23"/>
      <c r="Y687" s="23"/>
      <c r="Z687" s="23"/>
    </row>
    <row r="688" spans="1:26" ht="48" customHeight="1" x14ac:dyDescent="0.3">
      <c r="A688" s="97" t="str">
        <f>+'Matriz Nº4 Administración'!A688</f>
        <v>76. 4</v>
      </c>
      <c r="B688" s="98" t="str">
        <f>+'Matriz Nº4 Administración'!B688</f>
        <v>No administrar</v>
      </c>
      <c r="C688" s="99" t="str">
        <f>IF(B688&lt;&gt;"No administrar",'Matriz Nº1 Identificación'!B688," ")</f>
        <v xml:space="preserve"> </v>
      </c>
      <c r="D688" s="100" t="str">
        <f>IF(C688&lt;&gt;" ",'Matriz Nº4 Administración'!C688," ")</f>
        <v xml:space="preserve"> </v>
      </c>
      <c r="E688" s="98" t="str">
        <f>IF(B688&lt;&gt;"No administrar",'Matriz Nº4 Administración'!F688," ")</f>
        <v xml:space="preserve"> </v>
      </c>
      <c r="F688" s="98" t="str">
        <f>IF(B688&lt;&gt;"No administrar",'Matriz Nº4 Administración'!G688," ")</f>
        <v xml:space="preserve"> </v>
      </c>
      <c r="G688" s="120"/>
      <c r="H688" s="120"/>
      <c r="I688" s="120"/>
      <c r="J688" s="120"/>
      <c r="K688" s="121"/>
      <c r="L688" s="121"/>
      <c r="M688" s="120"/>
      <c r="N688" s="23"/>
      <c r="O688" s="23"/>
      <c r="P688" s="23"/>
      <c r="Q688" s="23"/>
      <c r="R688" s="23"/>
      <c r="S688" s="23"/>
      <c r="T688" s="23"/>
      <c r="U688" s="23"/>
      <c r="V688" s="23"/>
      <c r="W688" s="23"/>
      <c r="X688" s="23"/>
      <c r="Y688" s="23"/>
      <c r="Z688" s="23"/>
    </row>
    <row r="689" spans="1:26" ht="42.75" customHeight="1" x14ac:dyDescent="0.3">
      <c r="A689" s="97" t="str">
        <f>+'Matriz Nº4 Administración'!A689</f>
        <v>76. 5</v>
      </c>
      <c r="B689" s="98" t="str">
        <f>+'Matriz Nº4 Administración'!B689</f>
        <v>No administrar</v>
      </c>
      <c r="C689" s="99" t="str">
        <f>IF(B689&lt;&gt;"No administrar",'Matriz Nº1 Identificación'!B689," ")</f>
        <v xml:space="preserve"> </v>
      </c>
      <c r="D689" s="100" t="str">
        <f>IF(C689&lt;&gt;" ",'Matriz Nº4 Administración'!C689," ")</f>
        <v xml:space="preserve"> </v>
      </c>
      <c r="E689" s="98" t="str">
        <f>IF(B689&lt;&gt;"No administrar",'Matriz Nº4 Administración'!F689," ")</f>
        <v xml:space="preserve"> </v>
      </c>
      <c r="F689" s="98" t="str">
        <f>IF(B689&lt;&gt;"No administrar",'Matriz Nº4 Administración'!G689," ")</f>
        <v xml:space="preserve"> </v>
      </c>
      <c r="G689" s="120"/>
      <c r="H689" s="120"/>
      <c r="I689" s="120"/>
      <c r="J689" s="120"/>
      <c r="K689" s="121"/>
      <c r="L689" s="121"/>
      <c r="M689" s="120"/>
      <c r="N689" s="23"/>
      <c r="O689" s="23"/>
      <c r="P689" s="23"/>
      <c r="Q689" s="23"/>
      <c r="R689" s="23"/>
      <c r="S689" s="23"/>
      <c r="T689" s="23"/>
      <c r="U689" s="23"/>
      <c r="V689" s="23"/>
      <c r="W689" s="23"/>
      <c r="X689" s="23"/>
      <c r="Y689" s="23"/>
      <c r="Z689" s="23"/>
    </row>
    <row r="690" spans="1:26" ht="40.5" customHeight="1" x14ac:dyDescent="0.3">
      <c r="A690" s="97" t="str">
        <f>+'Matriz Nº4 Administración'!A690</f>
        <v>76. 6</v>
      </c>
      <c r="B690" s="98" t="str">
        <f>+'Matriz Nº4 Administración'!B690</f>
        <v>No administrar</v>
      </c>
      <c r="C690" s="99" t="str">
        <f>IF(B690&lt;&gt;"No administrar",'Matriz Nº1 Identificación'!B690," ")</f>
        <v xml:space="preserve"> </v>
      </c>
      <c r="D690" s="100" t="str">
        <f>IF(C690&lt;&gt;" ",'Matriz Nº4 Administración'!C690," ")</f>
        <v xml:space="preserve"> </v>
      </c>
      <c r="E690" s="98" t="str">
        <f>IF(B690&lt;&gt;"No administrar",'Matriz Nº4 Administración'!F690," ")</f>
        <v xml:space="preserve"> </v>
      </c>
      <c r="F690" s="98" t="str">
        <f>IF(B690&lt;&gt;"No administrar",'Matriz Nº4 Administración'!G690," ")</f>
        <v xml:space="preserve"> </v>
      </c>
      <c r="G690" s="120"/>
      <c r="H690" s="120"/>
      <c r="I690" s="120"/>
      <c r="J690" s="120"/>
      <c r="K690" s="121"/>
      <c r="L690" s="121"/>
      <c r="M690" s="120"/>
      <c r="N690" s="23"/>
      <c r="O690" s="23"/>
      <c r="P690" s="23"/>
      <c r="Q690" s="23"/>
      <c r="R690" s="23"/>
      <c r="S690" s="23"/>
      <c r="T690" s="23"/>
      <c r="U690" s="23"/>
      <c r="V690" s="23"/>
      <c r="W690" s="23"/>
      <c r="X690" s="23"/>
      <c r="Y690" s="23"/>
      <c r="Z690" s="23"/>
    </row>
    <row r="691" spans="1:26" ht="43.5" customHeight="1" thickBot="1" x14ac:dyDescent="0.35">
      <c r="A691" s="97" t="str">
        <f>+'Matriz Nº4 Administración'!A691</f>
        <v>76. 7</v>
      </c>
      <c r="B691" s="98" t="str">
        <f>+'Matriz Nº4 Administración'!B691</f>
        <v>No administrar</v>
      </c>
      <c r="C691" s="99" t="str">
        <f>IF(B691&lt;&gt;"No administrar",'Matriz Nº1 Identificación'!B691," ")</f>
        <v xml:space="preserve"> </v>
      </c>
      <c r="D691" s="100" t="str">
        <f>IF(C691&lt;&gt;" ",'Matriz Nº4 Administración'!C691," ")</f>
        <v xml:space="preserve"> </v>
      </c>
      <c r="E691" s="98" t="str">
        <f>IF(B691&lt;&gt;"No administrar",'Matriz Nº4 Administración'!F691," ")</f>
        <v xml:space="preserve"> </v>
      </c>
      <c r="F691" s="98" t="str">
        <f>IF(B691&lt;&gt;"No administrar",'Matriz Nº4 Administración'!G691," ")</f>
        <v xml:space="preserve"> </v>
      </c>
      <c r="G691" s="120"/>
      <c r="H691" s="120"/>
      <c r="I691" s="120"/>
      <c r="J691" s="120"/>
      <c r="K691" s="121"/>
      <c r="L691" s="121"/>
      <c r="M691" s="120"/>
      <c r="N691" s="23"/>
      <c r="O691" s="23"/>
      <c r="P691" s="23"/>
      <c r="Q691" s="23"/>
      <c r="R691" s="23"/>
      <c r="S691" s="23"/>
      <c r="T691" s="23"/>
      <c r="U691" s="23"/>
      <c r="V691" s="23"/>
      <c r="W691" s="23"/>
      <c r="X691" s="23"/>
      <c r="Y691" s="23"/>
      <c r="Z691" s="23"/>
    </row>
    <row r="692" spans="1:26" ht="16.5" customHeight="1" thickBot="1" x14ac:dyDescent="0.35">
      <c r="A692" s="431" t="str">
        <f>'Matriz Nº4 Administración'!A692</f>
        <v xml:space="preserve">Objetivo Estratégico: </v>
      </c>
      <c r="B692" s="432"/>
      <c r="C692" s="433">
        <f>'Matriz Nº4 Administración'!B692</f>
        <v>0</v>
      </c>
      <c r="D692" s="434"/>
      <c r="E692" s="434"/>
      <c r="F692" s="434"/>
      <c r="G692" s="434"/>
      <c r="H692" s="434"/>
      <c r="I692" s="434"/>
      <c r="J692" s="434"/>
      <c r="K692" s="434"/>
      <c r="L692" s="434"/>
      <c r="M692" s="434"/>
      <c r="N692" s="7"/>
      <c r="O692" s="7"/>
      <c r="P692" s="7"/>
      <c r="Q692" s="7"/>
      <c r="R692" s="7"/>
      <c r="S692" s="7"/>
      <c r="T692" s="7"/>
      <c r="U692" s="7"/>
      <c r="V692" s="7"/>
      <c r="W692" s="7"/>
      <c r="X692" s="7"/>
      <c r="Y692" s="7"/>
      <c r="Z692" s="7"/>
    </row>
    <row r="693" spans="1:26" ht="27" customHeight="1" thickBot="1" x14ac:dyDescent="0.35">
      <c r="A693" s="427" t="str">
        <f>'Matriz Nº4 Administración'!A693</f>
        <v>Objetivo táctico</v>
      </c>
      <c r="B693" s="394"/>
      <c r="C693" s="428" t="str">
        <f>'Matriz Nº4 Administración'!B693</f>
        <v xml:space="preserve">77. </v>
      </c>
      <c r="D693" s="429"/>
      <c r="E693" s="429"/>
      <c r="F693" s="429"/>
      <c r="G693" s="429"/>
      <c r="H693" s="429"/>
      <c r="I693" s="429"/>
      <c r="J693" s="429"/>
      <c r="K693" s="429"/>
      <c r="L693" s="429"/>
      <c r="M693" s="430"/>
      <c r="N693" s="7"/>
      <c r="O693" s="7"/>
      <c r="P693" s="7"/>
      <c r="Q693" s="7"/>
      <c r="R693" s="7"/>
      <c r="S693" s="7"/>
      <c r="T693" s="7"/>
      <c r="U693" s="7"/>
      <c r="V693" s="7"/>
      <c r="W693" s="7"/>
      <c r="X693" s="7"/>
      <c r="Y693" s="7"/>
      <c r="Z693" s="7"/>
    </row>
    <row r="694" spans="1:26" ht="47.25" customHeight="1" x14ac:dyDescent="0.3">
      <c r="A694" s="97" t="str">
        <f>+'Matriz Nº4 Administración'!A694</f>
        <v>77. 1</v>
      </c>
      <c r="B694" s="98" t="str">
        <f>+'Matriz Nº4 Administración'!B694</f>
        <v>No administrar</v>
      </c>
      <c r="C694" s="99" t="str">
        <f>IF(B694&lt;&gt;"No administrar",'Matriz Nº1 Identificación'!B694," ")</f>
        <v xml:space="preserve"> </v>
      </c>
      <c r="D694" s="100" t="str">
        <f>IF(C694&lt;&gt;" ",'Matriz Nº4 Administración'!C694," ")</f>
        <v xml:space="preserve"> </v>
      </c>
      <c r="E694" s="98" t="str">
        <f>IF(B694&lt;&gt;"No administrar",'Matriz Nº4 Administración'!F694," ")</f>
        <v xml:space="preserve"> </v>
      </c>
      <c r="F694" s="98" t="str">
        <f>IF(B694&lt;&gt;"No administrar",'Matriz Nº4 Administración'!G694," ")</f>
        <v xml:space="preserve"> </v>
      </c>
      <c r="G694" s="120"/>
      <c r="H694" s="120"/>
      <c r="I694" s="120"/>
      <c r="J694" s="120"/>
      <c r="K694" s="121"/>
      <c r="L694" s="121"/>
      <c r="M694" s="120"/>
      <c r="N694" s="23"/>
      <c r="O694" s="23"/>
      <c r="P694" s="23"/>
      <c r="Q694" s="23"/>
      <c r="R694" s="23"/>
      <c r="S694" s="23"/>
      <c r="T694" s="23"/>
      <c r="U694" s="23"/>
      <c r="V694" s="23"/>
      <c r="W694" s="23"/>
      <c r="X694" s="23"/>
      <c r="Y694" s="23"/>
      <c r="Z694" s="23"/>
    </row>
    <row r="695" spans="1:26" ht="43.5" customHeight="1" x14ac:dyDescent="0.3">
      <c r="A695" s="97" t="str">
        <f>+'Matriz Nº4 Administración'!A695</f>
        <v>77. 2</v>
      </c>
      <c r="B695" s="98" t="str">
        <f>+'Matriz Nº4 Administración'!B695</f>
        <v>No administrar</v>
      </c>
      <c r="C695" s="99" t="str">
        <f>IF(B695&lt;&gt;"No administrar",'Matriz Nº1 Identificación'!B695," ")</f>
        <v xml:space="preserve"> </v>
      </c>
      <c r="D695" s="100" t="str">
        <f>IF(C695&lt;&gt;" ",'Matriz Nº4 Administración'!C695," ")</f>
        <v xml:space="preserve"> </v>
      </c>
      <c r="E695" s="98" t="str">
        <f>IF(B695&lt;&gt;"No administrar",'Matriz Nº4 Administración'!F695," ")</f>
        <v xml:space="preserve"> </v>
      </c>
      <c r="F695" s="98" t="str">
        <f>IF(B695&lt;&gt;"No administrar",'Matriz Nº4 Administración'!G695," ")</f>
        <v xml:space="preserve"> </v>
      </c>
      <c r="G695" s="120"/>
      <c r="H695" s="120"/>
      <c r="I695" s="120"/>
      <c r="J695" s="120"/>
      <c r="K695" s="121"/>
      <c r="L695" s="121"/>
      <c r="M695" s="120"/>
      <c r="N695" s="23"/>
      <c r="O695" s="23"/>
      <c r="P695" s="23"/>
      <c r="Q695" s="23"/>
      <c r="R695" s="23"/>
      <c r="S695" s="23"/>
      <c r="T695" s="23"/>
      <c r="U695" s="23"/>
      <c r="V695" s="23"/>
      <c r="W695" s="23"/>
      <c r="X695" s="23"/>
      <c r="Y695" s="23"/>
      <c r="Z695" s="23"/>
    </row>
    <row r="696" spans="1:26" ht="40.5" customHeight="1" x14ac:dyDescent="0.3">
      <c r="A696" s="97" t="str">
        <f>+'Matriz Nº4 Administración'!A696</f>
        <v>77. 3</v>
      </c>
      <c r="B696" s="98" t="str">
        <f>+'Matriz Nº4 Administración'!B696</f>
        <v>No administrar</v>
      </c>
      <c r="C696" s="99" t="str">
        <f>IF(B696&lt;&gt;"No administrar",'Matriz Nº1 Identificación'!B696," ")</f>
        <v xml:space="preserve"> </v>
      </c>
      <c r="D696" s="100" t="str">
        <f>IF(C696&lt;&gt;" ",'Matriz Nº4 Administración'!C696," ")</f>
        <v xml:space="preserve"> </v>
      </c>
      <c r="E696" s="98" t="str">
        <f>IF(B696&lt;&gt;"No administrar",'Matriz Nº4 Administración'!F696," ")</f>
        <v xml:space="preserve"> </v>
      </c>
      <c r="F696" s="98" t="str">
        <f>IF(B696&lt;&gt;"No administrar",'Matriz Nº4 Administración'!G696," ")</f>
        <v xml:space="preserve"> </v>
      </c>
      <c r="G696" s="120"/>
      <c r="H696" s="120"/>
      <c r="I696" s="120"/>
      <c r="J696" s="120"/>
      <c r="K696" s="121"/>
      <c r="L696" s="121"/>
      <c r="M696" s="120"/>
      <c r="N696" s="23"/>
      <c r="O696" s="23"/>
      <c r="P696" s="23"/>
      <c r="Q696" s="23"/>
      <c r="R696" s="23"/>
      <c r="S696" s="23"/>
      <c r="T696" s="23"/>
      <c r="U696" s="23"/>
      <c r="V696" s="23"/>
      <c r="W696" s="23"/>
      <c r="X696" s="23"/>
      <c r="Y696" s="23"/>
      <c r="Z696" s="23"/>
    </row>
    <row r="697" spans="1:26" ht="48" customHeight="1" x14ac:dyDescent="0.3">
      <c r="A697" s="97" t="str">
        <f>+'Matriz Nº4 Administración'!A697</f>
        <v>77. 4</v>
      </c>
      <c r="B697" s="98" t="str">
        <f>+'Matriz Nº4 Administración'!B697</f>
        <v>No administrar</v>
      </c>
      <c r="C697" s="99" t="str">
        <f>IF(B697&lt;&gt;"No administrar",'Matriz Nº1 Identificación'!B697," ")</f>
        <v xml:space="preserve"> </v>
      </c>
      <c r="D697" s="100" t="str">
        <f>IF(C697&lt;&gt;" ",'Matriz Nº4 Administración'!C697," ")</f>
        <v xml:space="preserve"> </v>
      </c>
      <c r="E697" s="98" t="str">
        <f>IF(B697&lt;&gt;"No administrar",'Matriz Nº4 Administración'!F697," ")</f>
        <v xml:space="preserve"> </v>
      </c>
      <c r="F697" s="98" t="str">
        <f>IF(B697&lt;&gt;"No administrar",'Matriz Nº4 Administración'!G697," ")</f>
        <v xml:space="preserve"> </v>
      </c>
      <c r="G697" s="120"/>
      <c r="H697" s="120"/>
      <c r="I697" s="120"/>
      <c r="J697" s="120"/>
      <c r="K697" s="121"/>
      <c r="L697" s="121"/>
      <c r="M697" s="120"/>
      <c r="N697" s="23"/>
      <c r="O697" s="23"/>
      <c r="P697" s="23"/>
      <c r="Q697" s="23"/>
      <c r="R697" s="23"/>
      <c r="S697" s="23"/>
      <c r="T697" s="23"/>
      <c r="U697" s="23"/>
      <c r="V697" s="23"/>
      <c r="W697" s="23"/>
      <c r="X697" s="23"/>
      <c r="Y697" s="23"/>
      <c r="Z697" s="23"/>
    </row>
    <row r="698" spans="1:26" ht="42.75" customHeight="1" x14ac:dyDescent="0.3">
      <c r="A698" s="97" t="str">
        <f>+'Matriz Nº4 Administración'!A698</f>
        <v>77. 5</v>
      </c>
      <c r="B698" s="98" t="str">
        <f>+'Matriz Nº4 Administración'!B698</f>
        <v>No administrar</v>
      </c>
      <c r="C698" s="99" t="str">
        <f>IF(B698&lt;&gt;"No administrar",'Matriz Nº1 Identificación'!B698," ")</f>
        <v xml:space="preserve"> </v>
      </c>
      <c r="D698" s="100" t="str">
        <f>IF(C698&lt;&gt;" ",'Matriz Nº4 Administración'!C698," ")</f>
        <v xml:space="preserve"> </v>
      </c>
      <c r="E698" s="98" t="str">
        <f>IF(B698&lt;&gt;"No administrar",'Matriz Nº4 Administración'!F698," ")</f>
        <v xml:space="preserve"> </v>
      </c>
      <c r="F698" s="98" t="str">
        <f>IF(B698&lt;&gt;"No administrar",'Matriz Nº4 Administración'!G698," ")</f>
        <v xml:space="preserve"> </v>
      </c>
      <c r="G698" s="120"/>
      <c r="H698" s="120"/>
      <c r="I698" s="120"/>
      <c r="J698" s="120"/>
      <c r="K698" s="121"/>
      <c r="L698" s="121"/>
      <c r="M698" s="120"/>
      <c r="N698" s="23"/>
      <c r="O698" s="23"/>
      <c r="P698" s="23"/>
      <c r="Q698" s="23"/>
      <c r="R698" s="23"/>
      <c r="S698" s="23"/>
      <c r="T698" s="23"/>
      <c r="U698" s="23"/>
      <c r="V698" s="23"/>
      <c r="W698" s="23"/>
      <c r="X698" s="23"/>
      <c r="Y698" s="23"/>
      <c r="Z698" s="23"/>
    </row>
    <row r="699" spans="1:26" ht="40.5" customHeight="1" x14ac:dyDescent="0.3">
      <c r="A699" s="97" t="str">
        <f>+'Matriz Nº4 Administración'!A699</f>
        <v>77. 6</v>
      </c>
      <c r="B699" s="98" t="str">
        <f>+'Matriz Nº4 Administración'!B699</f>
        <v>No administrar</v>
      </c>
      <c r="C699" s="99" t="str">
        <f>IF(B699&lt;&gt;"No administrar",'Matriz Nº1 Identificación'!B699," ")</f>
        <v xml:space="preserve"> </v>
      </c>
      <c r="D699" s="100" t="str">
        <f>IF(C699&lt;&gt;" ",'Matriz Nº4 Administración'!C699," ")</f>
        <v xml:space="preserve"> </v>
      </c>
      <c r="E699" s="98" t="str">
        <f>IF(B699&lt;&gt;"No administrar",'Matriz Nº4 Administración'!F699," ")</f>
        <v xml:space="preserve"> </v>
      </c>
      <c r="F699" s="98" t="str">
        <f>IF(B699&lt;&gt;"No administrar",'Matriz Nº4 Administración'!G699," ")</f>
        <v xml:space="preserve"> </v>
      </c>
      <c r="G699" s="120"/>
      <c r="H699" s="120"/>
      <c r="I699" s="120"/>
      <c r="J699" s="120"/>
      <c r="K699" s="121"/>
      <c r="L699" s="121"/>
      <c r="M699" s="120"/>
      <c r="N699" s="23"/>
      <c r="O699" s="23"/>
      <c r="P699" s="23"/>
      <c r="Q699" s="23"/>
      <c r="R699" s="23"/>
      <c r="S699" s="23"/>
      <c r="T699" s="23"/>
      <c r="U699" s="23"/>
      <c r="V699" s="23"/>
      <c r="W699" s="23"/>
      <c r="X699" s="23"/>
      <c r="Y699" s="23"/>
      <c r="Z699" s="23"/>
    </row>
    <row r="700" spans="1:26" ht="43.5" customHeight="1" thickBot="1" x14ac:dyDescent="0.35">
      <c r="A700" s="97" t="str">
        <f>+'Matriz Nº4 Administración'!A700</f>
        <v>77. 7</v>
      </c>
      <c r="B700" s="98" t="str">
        <f>+'Matriz Nº4 Administración'!B700</f>
        <v>No administrar</v>
      </c>
      <c r="C700" s="99" t="str">
        <f>IF(B700&lt;&gt;"No administrar",'Matriz Nº1 Identificación'!B700," ")</f>
        <v xml:space="preserve"> </v>
      </c>
      <c r="D700" s="100" t="str">
        <f>IF(C700&lt;&gt;" ",'Matriz Nº4 Administración'!C700," ")</f>
        <v xml:space="preserve"> </v>
      </c>
      <c r="E700" s="98" t="str">
        <f>IF(B700&lt;&gt;"No administrar",'Matriz Nº4 Administración'!F700," ")</f>
        <v xml:space="preserve"> </v>
      </c>
      <c r="F700" s="98" t="str">
        <f>IF(B700&lt;&gt;"No administrar",'Matriz Nº4 Administración'!G700," ")</f>
        <v xml:space="preserve"> </v>
      </c>
      <c r="G700" s="120"/>
      <c r="H700" s="120"/>
      <c r="I700" s="120"/>
      <c r="J700" s="120"/>
      <c r="K700" s="121"/>
      <c r="L700" s="121"/>
      <c r="M700" s="120"/>
      <c r="N700" s="23"/>
      <c r="O700" s="23"/>
      <c r="P700" s="23"/>
      <c r="Q700" s="23"/>
      <c r="R700" s="23"/>
      <c r="S700" s="23"/>
      <c r="T700" s="23"/>
      <c r="U700" s="23"/>
      <c r="V700" s="23"/>
      <c r="W700" s="23"/>
      <c r="X700" s="23"/>
      <c r="Y700" s="23"/>
      <c r="Z700" s="23"/>
    </row>
    <row r="701" spans="1:26" ht="16.5" customHeight="1" thickBot="1" x14ac:dyDescent="0.35">
      <c r="A701" s="431" t="str">
        <f>'Matriz Nº4 Administración'!A701</f>
        <v xml:space="preserve">Objetivo Estratégico: </v>
      </c>
      <c r="B701" s="432"/>
      <c r="C701" s="433">
        <f>'Matriz Nº4 Administración'!B701</f>
        <v>0</v>
      </c>
      <c r="D701" s="434"/>
      <c r="E701" s="434"/>
      <c r="F701" s="434"/>
      <c r="G701" s="434"/>
      <c r="H701" s="434"/>
      <c r="I701" s="434"/>
      <c r="J701" s="434"/>
      <c r="K701" s="434"/>
      <c r="L701" s="434"/>
      <c r="M701" s="434"/>
      <c r="N701" s="7"/>
      <c r="O701" s="7"/>
      <c r="P701" s="7"/>
      <c r="Q701" s="7"/>
      <c r="R701" s="7"/>
      <c r="S701" s="7"/>
      <c r="T701" s="7"/>
      <c r="U701" s="7"/>
      <c r="V701" s="7"/>
      <c r="W701" s="7"/>
      <c r="X701" s="7"/>
      <c r="Y701" s="7"/>
      <c r="Z701" s="7"/>
    </row>
    <row r="702" spans="1:26" ht="27" customHeight="1" thickBot="1" x14ac:dyDescent="0.35">
      <c r="A702" s="427" t="str">
        <f>'Matriz Nº4 Administración'!A702</f>
        <v>Objetivo táctico</v>
      </c>
      <c r="B702" s="394"/>
      <c r="C702" s="428" t="str">
        <f>'Matriz Nº4 Administración'!B702</f>
        <v xml:space="preserve">78. </v>
      </c>
      <c r="D702" s="429"/>
      <c r="E702" s="429"/>
      <c r="F702" s="429"/>
      <c r="G702" s="429"/>
      <c r="H702" s="429"/>
      <c r="I702" s="429"/>
      <c r="J702" s="429"/>
      <c r="K702" s="429"/>
      <c r="L702" s="429"/>
      <c r="M702" s="430"/>
      <c r="N702" s="7"/>
      <c r="O702" s="7"/>
      <c r="P702" s="7"/>
      <c r="Q702" s="7"/>
      <c r="R702" s="7"/>
      <c r="S702" s="7"/>
      <c r="T702" s="7"/>
      <c r="U702" s="7"/>
      <c r="V702" s="7"/>
      <c r="W702" s="7"/>
      <c r="X702" s="7"/>
      <c r="Y702" s="7"/>
      <c r="Z702" s="7"/>
    </row>
    <row r="703" spans="1:26" ht="47.25" customHeight="1" x14ac:dyDescent="0.3">
      <c r="A703" s="97" t="str">
        <f>+'Matriz Nº4 Administración'!A703</f>
        <v>78. 1</v>
      </c>
      <c r="B703" s="98" t="str">
        <f>+'Matriz Nº4 Administración'!B703</f>
        <v>No administrar</v>
      </c>
      <c r="C703" s="99" t="str">
        <f>IF(B703&lt;&gt;"No administrar",'Matriz Nº1 Identificación'!B703," ")</f>
        <v xml:space="preserve"> </v>
      </c>
      <c r="D703" s="100" t="str">
        <f>IF(C703&lt;&gt;" ",'Matriz Nº4 Administración'!C703," ")</f>
        <v xml:space="preserve"> </v>
      </c>
      <c r="E703" s="98" t="str">
        <f>IF(B703&lt;&gt;"No administrar",'Matriz Nº4 Administración'!F703," ")</f>
        <v xml:space="preserve"> </v>
      </c>
      <c r="F703" s="98" t="str">
        <f>IF(B703&lt;&gt;"No administrar",'Matriz Nº4 Administración'!G703," ")</f>
        <v xml:space="preserve"> </v>
      </c>
      <c r="G703" s="120"/>
      <c r="H703" s="120"/>
      <c r="I703" s="120"/>
      <c r="J703" s="120"/>
      <c r="K703" s="121"/>
      <c r="L703" s="121"/>
      <c r="M703" s="120"/>
      <c r="N703" s="23"/>
      <c r="O703" s="23"/>
      <c r="P703" s="23"/>
      <c r="Q703" s="23"/>
      <c r="R703" s="23"/>
      <c r="S703" s="23"/>
      <c r="T703" s="23"/>
      <c r="U703" s="23"/>
      <c r="V703" s="23"/>
      <c r="W703" s="23"/>
      <c r="X703" s="23"/>
      <c r="Y703" s="23"/>
      <c r="Z703" s="23"/>
    </row>
    <row r="704" spans="1:26" ht="43.5" customHeight="1" x14ac:dyDescent="0.3">
      <c r="A704" s="97" t="str">
        <f>+'Matriz Nº4 Administración'!A704</f>
        <v>78. 2</v>
      </c>
      <c r="B704" s="98" t="str">
        <f>+'Matriz Nº4 Administración'!B704</f>
        <v>No administrar</v>
      </c>
      <c r="C704" s="99" t="str">
        <f>IF(B704&lt;&gt;"No administrar",'Matriz Nº1 Identificación'!B704," ")</f>
        <v xml:space="preserve"> </v>
      </c>
      <c r="D704" s="100" t="str">
        <f>IF(C704&lt;&gt;" ",'Matriz Nº4 Administración'!C704," ")</f>
        <v xml:space="preserve"> </v>
      </c>
      <c r="E704" s="98" t="str">
        <f>IF(B704&lt;&gt;"No administrar",'Matriz Nº4 Administración'!F704," ")</f>
        <v xml:space="preserve"> </v>
      </c>
      <c r="F704" s="98" t="str">
        <f>IF(B704&lt;&gt;"No administrar",'Matriz Nº4 Administración'!G704," ")</f>
        <v xml:space="preserve"> </v>
      </c>
      <c r="G704" s="120"/>
      <c r="H704" s="120"/>
      <c r="I704" s="120"/>
      <c r="J704" s="120"/>
      <c r="K704" s="121"/>
      <c r="L704" s="121"/>
      <c r="M704" s="120"/>
      <c r="N704" s="23"/>
      <c r="O704" s="23"/>
      <c r="P704" s="23"/>
      <c r="Q704" s="23"/>
      <c r="R704" s="23"/>
      <c r="S704" s="23"/>
      <c r="T704" s="23"/>
      <c r="U704" s="23"/>
      <c r="V704" s="23"/>
      <c r="W704" s="23"/>
      <c r="X704" s="23"/>
      <c r="Y704" s="23"/>
      <c r="Z704" s="23"/>
    </row>
    <row r="705" spans="1:26" ht="40.5" customHeight="1" x14ac:dyDescent="0.3">
      <c r="A705" s="97" t="str">
        <f>+'Matriz Nº4 Administración'!A705</f>
        <v>78. 3</v>
      </c>
      <c r="B705" s="98" t="str">
        <f>+'Matriz Nº4 Administración'!B705</f>
        <v>No administrar</v>
      </c>
      <c r="C705" s="99" t="str">
        <f>IF(B705&lt;&gt;"No administrar",'Matriz Nº1 Identificación'!B705," ")</f>
        <v xml:space="preserve"> </v>
      </c>
      <c r="D705" s="100" t="str">
        <f>IF(C705&lt;&gt;" ",'Matriz Nº4 Administración'!C705," ")</f>
        <v xml:space="preserve"> </v>
      </c>
      <c r="E705" s="98" t="str">
        <f>IF(B705&lt;&gt;"No administrar",'Matriz Nº4 Administración'!F705," ")</f>
        <v xml:space="preserve"> </v>
      </c>
      <c r="F705" s="98" t="str">
        <f>IF(B705&lt;&gt;"No administrar",'Matriz Nº4 Administración'!G705," ")</f>
        <v xml:space="preserve"> </v>
      </c>
      <c r="G705" s="120"/>
      <c r="H705" s="120"/>
      <c r="I705" s="120"/>
      <c r="J705" s="120"/>
      <c r="K705" s="121"/>
      <c r="L705" s="121"/>
      <c r="M705" s="120"/>
      <c r="N705" s="23"/>
      <c r="O705" s="23"/>
      <c r="P705" s="23"/>
      <c r="Q705" s="23"/>
      <c r="R705" s="23"/>
      <c r="S705" s="23"/>
      <c r="T705" s="23"/>
      <c r="U705" s="23"/>
      <c r="V705" s="23"/>
      <c r="W705" s="23"/>
      <c r="X705" s="23"/>
      <c r="Y705" s="23"/>
      <c r="Z705" s="23"/>
    </row>
    <row r="706" spans="1:26" ht="48" customHeight="1" x14ac:dyDescent="0.3">
      <c r="A706" s="97" t="str">
        <f>+'Matriz Nº4 Administración'!A706</f>
        <v>78. 4</v>
      </c>
      <c r="B706" s="98" t="str">
        <f>+'Matriz Nº4 Administración'!B706</f>
        <v>No administrar</v>
      </c>
      <c r="C706" s="99" t="str">
        <f>IF(B706&lt;&gt;"No administrar",'Matriz Nº1 Identificación'!B706," ")</f>
        <v xml:space="preserve"> </v>
      </c>
      <c r="D706" s="100" t="str">
        <f>IF(C706&lt;&gt;" ",'Matriz Nº4 Administración'!C706," ")</f>
        <v xml:space="preserve"> </v>
      </c>
      <c r="E706" s="98" t="str">
        <f>IF(B706&lt;&gt;"No administrar",'Matriz Nº4 Administración'!F706," ")</f>
        <v xml:space="preserve"> </v>
      </c>
      <c r="F706" s="98" t="str">
        <f>IF(B706&lt;&gt;"No administrar",'Matriz Nº4 Administración'!G706," ")</f>
        <v xml:space="preserve"> </v>
      </c>
      <c r="G706" s="120"/>
      <c r="H706" s="120"/>
      <c r="I706" s="120"/>
      <c r="J706" s="120"/>
      <c r="K706" s="121"/>
      <c r="L706" s="121"/>
      <c r="M706" s="120"/>
      <c r="N706" s="23"/>
      <c r="O706" s="23"/>
      <c r="P706" s="23"/>
      <c r="Q706" s="23"/>
      <c r="R706" s="23"/>
      <c r="S706" s="23"/>
      <c r="T706" s="23"/>
      <c r="U706" s="23"/>
      <c r="V706" s="23"/>
      <c r="W706" s="23"/>
      <c r="X706" s="23"/>
      <c r="Y706" s="23"/>
      <c r="Z706" s="23"/>
    </row>
    <row r="707" spans="1:26" ht="42.75" customHeight="1" x14ac:dyDescent="0.3">
      <c r="A707" s="97" t="str">
        <f>+'Matriz Nº4 Administración'!A707</f>
        <v>78. 5</v>
      </c>
      <c r="B707" s="98" t="str">
        <f>+'Matriz Nº4 Administración'!B707</f>
        <v>No administrar</v>
      </c>
      <c r="C707" s="99" t="str">
        <f>IF(B707&lt;&gt;"No administrar",'Matriz Nº1 Identificación'!B707," ")</f>
        <v xml:space="preserve"> </v>
      </c>
      <c r="D707" s="100" t="str">
        <f>IF(C707&lt;&gt;" ",'Matriz Nº4 Administración'!C707," ")</f>
        <v xml:space="preserve"> </v>
      </c>
      <c r="E707" s="98" t="str">
        <f>IF(B707&lt;&gt;"No administrar",'Matriz Nº4 Administración'!F707," ")</f>
        <v xml:space="preserve"> </v>
      </c>
      <c r="F707" s="98" t="str">
        <f>IF(B707&lt;&gt;"No administrar",'Matriz Nº4 Administración'!G707," ")</f>
        <v xml:space="preserve"> </v>
      </c>
      <c r="G707" s="120"/>
      <c r="H707" s="120"/>
      <c r="I707" s="120"/>
      <c r="J707" s="120"/>
      <c r="K707" s="121"/>
      <c r="L707" s="121"/>
      <c r="M707" s="120"/>
      <c r="N707" s="23"/>
      <c r="O707" s="23"/>
      <c r="P707" s="23"/>
      <c r="Q707" s="23"/>
      <c r="R707" s="23"/>
      <c r="S707" s="23"/>
      <c r="T707" s="23"/>
      <c r="U707" s="23"/>
      <c r="V707" s="23"/>
      <c r="W707" s="23"/>
      <c r="X707" s="23"/>
      <c r="Y707" s="23"/>
      <c r="Z707" s="23"/>
    </row>
    <row r="708" spans="1:26" ht="40.5" customHeight="1" x14ac:dyDescent="0.3">
      <c r="A708" s="97" t="str">
        <f>+'Matriz Nº4 Administración'!A708</f>
        <v>78. 6</v>
      </c>
      <c r="B708" s="98" t="str">
        <f>+'Matriz Nº4 Administración'!B708</f>
        <v>No administrar</v>
      </c>
      <c r="C708" s="99" t="str">
        <f>IF(B708&lt;&gt;"No administrar",'Matriz Nº1 Identificación'!B708," ")</f>
        <v xml:space="preserve"> </v>
      </c>
      <c r="D708" s="100" t="str">
        <f>IF(C708&lt;&gt;" ",'Matriz Nº4 Administración'!C708," ")</f>
        <v xml:space="preserve"> </v>
      </c>
      <c r="E708" s="98" t="str">
        <f>IF(B708&lt;&gt;"No administrar",'Matriz Nº4 Administración'!F708," ")</f>
        <v xml:space="preserve"> </v>
      </c>
      <c r="F708" s="98" t="str">
        <f>IF(B708&lt;&gt;"No administrar",'Matriz Nº4 Administración'!G708," ")</f>
        <v xml:space="preserve"> </v>
      </c>
      <c r="G708" s="120"/>
      <c r="H708" s="120"/>
      <c r="I708" s="120"/>
      <c r="J708" s="120"/>
      <c r="K708" s="121"/>
      <c r="L708" s="121"/>
      <c r="M708" s="120"/>
      <c r="N708" s="23"/>
      <c r="O708" s="23"/>
      <c r="P708" s="23"/>
      <c r="Q708" s="23"/>
      <c r="R708" s="23"/>
      <c r="S708" s="23"/>
      <c r="T708" s="23"/>
      <c r="U708" s="23"/>
      <c r="V708" s="23"/>
      <c r="W708" s="23"/>
      <c r="X708" s="23"/>
      <c r="Y708" s="23"/>
      <c r="Z708" s="23"/>
    </row>
    <row r="709" spans="1:26" ht="43.5" customHeight="1" thickBot="1" x14ac:dyDescent="0.35">
      <c r="A709" s="97" t="str">
        <f>+'Matriz Nº4 Administración'!A709</f>
        <v>78. 7</v>
      </c>
      <c r="B709" s="98" t="str">
        <f>+'Matriz Nº4 Administración'!B709</f>
        <v>No administrar</v>
      </c>
      <c r="C709" s="99" t="str">
        <f>IF(B709&lt;&gt;"No administrar",'Matriz Nº1 Identificación'!B709," ")</f>
        <v xml:space="preserve"> </v>
      </c>
      <c r="D709" s="100" t="str">
        <f>IF(C709&lt;&gt;" ",'Matriz Nº4 Administración'!C709," ")</f>
        <v xml:space="preserve"> </v>
      </c>
      <c r="E709" s="98" t="str">
        <f>IF(B709&lt;&gt;"No administrar",'Matriz Nº4 Administración'!F709," ")</f>
        <v xml:space="preserve"> </v>
      </c>
      <c r="F709" s="98" t="str">
        <f>IF(B709&lt;&gt;"No administrar",'Matriz Nº4 Administración'!G709," ")</f>
        <v xml:space="preserve"> </v>
      </c>
      <c r="G709" s="120"/>
      <c r="H709" s="120"/>
      <c r="I709" s="120"/>
      <c r="J709" s="120"/>
      <c r="K709" s="121"/>
      <c r="L709" s="121"/>
      <c r="M709" s="120"/>
      <c r="N709" s="23"/>
      <c r="O709" s="23"/>
      <c r="P709" s="23"/>
      <c r="Q709" s="23"/>
      <c r="R709" s="23"/>
      <c r="S709" s="23"/>
      <c r="T709" s="23"/>
      <c r="U709" s="23"/>
      <c r="V709" s="23"/>
      <c r="W709" s="23"/>
      <c r="X709" s="23"/>
      <c r="Y709" s="23"/>
      <c r="Z709" s="23"/>
    </row>
    <row r="710" spans="1:26" ht="16.5" customHeight="1" thickBot="1" x14ac:dyDescent="0.35">
      <c r="A710" s="431" t="str">
        <f>'Matriz Nº4 Administración'!A710</f>
        <v xml:space="preserve">Objetivo Estratégico: </v>
      </c>
      <c r="B710" s="432"/>
      <c r="C710" s="433">
        <f>'Matriz Nº4 Administración'!B710</f>
        <v>0</v>
      </c>
      <c r="D710" s="434"/>
      <c r="E710" s="434"/>
      <c r="F710" s="434"/>
      <c r="G710" s="434"/>
      <c r="H710" s="434"/>
      <c r="I710" s="434"/>
      <c r="J710" s="434"/>
      <c r="K710" s="434"/>
      <c r="L710" s="434"/>
      <c r="M710" s="434"/>
      <c r="N710" s="7"/>
      <c r="O710" s="7"/>
      <c r="P710" s="7"/>
      <c r="Q710" s="7"/>
      <c r="R710" s="7"/>
      <c r="S710" s="7"/>
      <c r="T710" s="7"/>
      <c r="U710" s="7"/>
      <c r="V710" s="7"/>
      <c r="W710" s="7"/>
      <c r="X710" s="7"/>
      <c r="Y710" s="7"/>
      <c r="Z710" s="7"/>
    </row>
    <row r="711" spans="1:26" ht="27" customHeight="1" thickBot="1" x14ac:dyDescent="0.35">
      <c r="A711" s="427" t="str">
        <f>'Matriz Nº4 Administración'!A711</f>
        <v>Objetivo táctico</v>
      </c>
      <c r="B711" s="394"/>
      <c r="C711" s="428" t="str">
        <f>'Matriz Nº4 Administración'!B711</f>
        <v xml:space="preserve">79. </v>
      </c>
      <c r="D711" s="429"/>
      <c r="E711" s="429"/>
      <c r="F711" s="429"/>
      <c r="G711" s="429"/>
      <c r="H711" s="429"/>
      <c r="I711" s="429"/>
      <c r="J711" s="429"/>
      <c r="K711" s="429"/>
      <c r="L711" s="429"/>
      <c r="M711" s="430"/>
      <c r="N711" s="7"/>
      <c r="O711" s="7"/>
      <c r="P711" s="7"/>
      <c r="Q711" s="7"/>
      <c r="R711" s="7"/>
      <c r="S711" s="7"/>
      <c r="T711" s="7"/>
      <c r="U711" s="7"/>
      <c r="V711" s="7"/>
      <c r="W711" s="7"/>
      <c r="X711" s="7"/>
      <c r="Y711" s="7"/>
      <c r="Z711" s="7"/>
    </row>
    <row r="712" spans="1:26" ht="47.25" customHeight="1" x14ac:dyDescent="0.3">
      <c r="A712" s="97" t="str">
        <f>+'Matriz Nº4 Administración'!A712</f>
        <v>79. 1</v>
      </c>
      <c r="B712" s="98" t="str">
        <f>+'Matriz Nº4 Administración'!B712</f>
        <v>No administrar</v>
      </c>
      <c r="C712" s="99" t="str">
        <f>IF(B712&lt;&gt;"No administrar",'Matriz Nº1 Identificación'!B712," ")</f>
        <v xml:space="preserve"> </v>
      </c>
      <c r="D712" s="100" t="str">
        <f>IF(C712&lt;&gt;" ",'Matriz Nº4 Administración'!C712," ")</f>
        <v xml:space="preserve"> </v>
      </c>
      <c r="E712" s="98" t="str">
        <f>IF(B712&lt;&gt;"No administrar",'Matriz Nº4 Administración'!F712," ")</f>
        <v xml:space="preserve"> </v>
      </c>
      <c r="F712" s="98" t="str">
        <f>IF(B712&lt;&gt;"No administrar",'Matriz Nº4 Administración'!G712," ")</f>
        <v xml:space="preserve"> </v>
      </c>
      <c r="G712" s="120"/>
      <c r="H712" s="120"/>
      <c r="I712" s="120"/>
      <c r="J712" s="120"/>
      <c r="K712" s="121"/>
      <c r="L712" s="121"/>
      <c r="M712" s="120"/>
      <c r="N712" s="23"/>
      <c r="O712" s="23"/>
      <c r="P712" s="23"/>
      <c r="Q712" s="23"/>
      <c r="R712" s="23"/>
      <c r="S712" s="23"/>
      <c r="T712" s="23"/>
      <c r="U712" s="23"/>
      <c r="V712" s="23"/>
      <c r="W712" s="23"/>
      <c r="X712" s="23"/>
      <c r="Y712" s="23"/>
      <c r="Z712" s="23"/>
    </row>
    <row r="713" spans="1:26" ht="43.5" customHeight="1" x14ac:dyDescent="0.3">
      <c r="A713" s="97" t="str">
        <f>+'Matriz Nº4 Administración'!A713</f>
        <v>79. 2</v>
      </c>
      <c r="B713" s="98" t="str">
        <f>+'Matriz Nº4 Administración'!B713</f>
        <v>No administrar</v>
      </c>
      <c r="C713" s="99" t="str">
        <f>IF(B713&lt;&gt;"No administrar",'Matriz Nº1 Identificación'!B713," ")</f>
        <v xml:space="preserve"> </v>
      </c>
      <c r="D713" s="100" t="str">
        <f>IF(C713&lt;&gt;" ",'Matriz Nº4 Administración'!C713," ")</f>
        <v xml:space="preserve"> </v>
      </c>
      <c r="E713" s="98" t="str">
        <f>IF(B713&lt;&gt;"No administrar",'Matriz Nº4 Administración'!F713," ")</f>
        <v xml:space="preserve"> </v>
      </c>
      <c r="F713" s="98" t="str">
        <f>IF(B713&lt;&gt;"No administrar",'Matriz Nº4 Administración'!G713," ")</f>
        <v xml:space="preserve"> </v>
      </c>
      <c r="G713" s="120"/>
      <c r="H713" s="120"/>
      <c r="I713" s="120"/>
      <c r="J713" s="120"/>
      <c r="K713" s="121"/>
      <c r="L713" s="121"/>
      <c r="M713" s="120"/>
      <c r="N713" s="23"/>
      <c r="O713" s="23"/>
      <c r="P713" s="23"/>
      <c r="Q713" s="23"/>
      <c r="R713" s="23"/>
      <c r="S713" s="23"/>
      <c r="T713" s="23"/>
      <c r="U713" s="23"/>
      <c r="V713" s="23"/>
      <c r="W713" s="23"/>
      <c r="X713" s="23"/>
      <c r="Y713" s="23"/>
      <c r="Z713" s="23"/>
    </row>
    <row r="714" spans="1:26" ht="40.5" customHeight="1" x14ac:dyDescent="0.3">
      <c r="A714" s="97" t="str">
        <f>+'Matriz Nº4 Administración'!A714</f>
        <v>79. 3</v>
      </c>
      <c r="B714" s="98" t="str">
        <f>+'Matriz Nº4 Administración'!B714</f>
        <v>No administrar</v>
      </c>
      <c r="C714" s="99" t="str">
        <f>IF(B714&lt;&gt;"No administrar",'Matriz Nº1 Identificación'!B714," ")</f>
        <v xml:space="preserve"> </v>
      </c>
      <c r="D714" s="100" t="str">
        <f>IF(C714&lt;&gt;" ",'Matriz Nº4 Administración'!C714," ")</f>
        <v xml:space="preserve"> </v>
      </c>
      <c r="E714" s="98" t="str">
        <f>IF(B714&lt;&gt;"No administrar",'Matriz Nº4 Administración'!F714," ")</f>
        <v xml:space="preserve"> </v>
      </c>
      <c r="F714" s="98" t="str">
        <f>IF(B714&lt;&gt;"No administrar",'Matriz Nº4 Administración'!G714," ")</f>
        <v xml:space="preserve"> </v>
      </c>
      <c r="G714" s="120"/>
      <c r="H714" s="120"/>
      <c r="I714" s="120"/>
      <c r="J714" s="120"/>
      <c r="K714" s="121"/>
      <c r="L714" s="121"/>
      <c r="M714" s="120"/>
      <c r="N714" s="23"/>
      <c r="O714" s="23"/>
      <c r="P714" s="23"/>
      <c r="Q714" s="23"/>
      <c r="R714" s="23"/>
      <c r="S714" s="23"/>
      <c r="T714" s="23"/>
      <c r="U714" s="23"/>
      <c r="V714" s="23"/>
      <c r="W714" s="23"/>
      <c r="X714" s="23"/>
      <c r="Y714" s="23"/>
      <c r="Z714" s="23"/>
    </row>
    <row r="715" spans="1:26" ht="48" customHeight="1" x14ac:dyDescent="0.3">
      <c r="A715" s="97" t="str">
        <f>+'Matriz Nº4 Administración'!A715</f>
        <v>79. 4</v>
      </c>
      <c r="B715" s="98" t="str">
        <f>+'Matriz Nº4 Administración'!B715</f>
        <v>No administrar</v>
      </c>
      <c r="C715" s="99" t="str">
        <f>IF(B715&lt;&gt;"No administrar",'Matriz Nº1 Identificación'!B715," ")</f>
        <v xml:space="preserve"> </v>
      </c>
      <c r="D715" s="100" t="str">
        <f>IF(C715&lt;&gt;" ",'Matriz Nº4 Administración'!C715," ")</f>
        <v xml:space="preserve"> </v>
      </c>
      <c r="E715" s="98" t="str">
        <f>IF(B715&lt;&gt;"No administrar",'Matriz Nº4 Administración'!F715," ")</f>
        <v xml:space="preserve"> </v>
      </c>
      <c r="F715" s="98" t="str">
        <f>IF(B715&lt;&gt;"No administrar",'Matriz Nº4 Administración'!G715," ")</f>
        <v xml:space="preserve"> </v>
      </c>
      <c r="G715" s="120"/>
      <c r="H715" s="120"/>
      <c r="I715" s="120"/>
      <c r="J715" s="120"/>
      <c r="K715" s="121"/>
      <c r="L715" s="121"/>
      <c r="M715" s="120"/>
      <c r="N715" s="23"/>
      <c r="O715" s="23"/>
      <c r="P715" s="23"/>
      <c r="Q715" s="23"/>
      <c r="R715" s="23"/>
      <c r="S715" s="23"/>
      <c r="T715" s="23"/>
      <c r="U715" s="23"/>
      <c r="V715" s="23"/>
      <c r="W715" s="23"/>
      <c r="X715" s="23"/>
      <c r="Y715" s="23"/>
      <c r="Z715" s="23"/>
    </row>
    <row r="716" spans="1:26" ht="42.75" customHeight="1" x14ac:dyDescent="0.3">
      <c r="A716" s="97" t="str">
        <f>+'Matriz Nº4 Administración'!A716</f>
        <v>79. 5</v>
      </c>
      <c r="B716" s="98" t="str">
        <f>+'Matriz Nº4 Administración'!B716</f>
        <v>No administrar</v>
      </c>
      <c r="C716" s="99" t="str">
        <f>IF(B716&lt;&gt;"No administrar",'Matriz Nº1 Identificación'!B716," ")</f>
        <v xml:space="preserve"> </v>
      </c>
      <c r="D716" s="100" t="str">
        <f>IF(C716&lt;&gt;" ",'Matriz Nº4 Administración'!C716," ")</f>
        <v xml:space="preserve"> </v>
      </c>
      <c r="E716" s="98" t="str">
        <f>IF(B716&lt;&gt;"No administrar",'Matriz Nº4 Administración'!F716," ")</f>
        <v xml:space="preserve"> </v>
      </c>
      <c r="F716" s="98" t="str">
        <f>IF(B716&lt;&gt;"No administrar",'Matriz Nº4 Administración'!G716," ")</f>
        <v xml:space="preserve"> </v>
      </c>
      <c r="G716" s="120"/>
      <c r="H716" s="120"/>
      <c r="I716" s="120"/>
      <c r="J716" s="120"/>
      <c r="K716" s="121"/>
      <c r="L716" s="121"/>
      <c r="M716" s="120"/>
      <c r="N716" s="23"/>
      <c r="O716" s="23"/>
      <c r="P716" s="23"/>
      <c r="Q716" s="23"/>
      <c r="R716" s="23"/>
      <c r="S716" s="23"/>
      <c r="T716" s="23"/>
      <c r="U716" s="23"/>
      <c r="V716" s="23"/>
      <c r="W716" s="23"/>
      <c r="X716" s="23"/>
      <c r="Y716" s="23"/>
      <c r="Z716" s="23"/>
    </row>
    <row r="717" spans="1:26" ht="40.5" customHeight="1" x14ac:dyDescent="0.3">
      <c r="A717" s="97" t="str">
        <f>+'Matriz Nº4 Administración'!A717</f>
        <v>79. 6</v>
      </c>
      <c r="B717" s="98" t="str">
        <f>+'Matriz Nº4 Administración'!B717</f>
        <v>No administrar</v>
      </c>
      <c r="C717" s="99" t="str">
        <f>IF(B717&lt;&gt;"No administrar",'Matriz Nº1 Identificación'!B717," ")</f>
        <v xml:space="preserve"> </v>
      </c>
      <c r="D717" s="100" t="str">
        <f>IF(C717&lt;&gt;" ",'Matriz Nº4 Administración'!C717," ")</f>
        <v xml:space="preserve"> </v>
      </c>
      <c r="E717" s="98" t="str">
        <f>IF(B717&lt;&gt;"No administrar",'Matriz Nº4 Administración'!F717," ")</f>
        <v xml:space="preserve"> </v>
      </c>
      <c r="F717" s="98" t="str">
        <f>IF(B717&lt;&gt;"No administrar",'Matriz Nº4 Administración'!G717," ")</f>
        <v xml:space="preserve"> </v>
      </c>
      <c r="G717" s="120"/>
      <c r="H717" s="120"/>
      <c r="I717" s="120"/>
      <c r="J717" s="120"/>
      <c r="K717" s="121"/>
      <c r="L717" s="121"/>
      <c r="M717" s="120"/>
      <c r="N717" s="23"/>
      <c r="O717" s="23"/>
      <c r="P717" s="23"/>
      <c r="Q717" s="23"/>
      <c r="R717" s="23"/>
      <c r="S717" s="23"/>
      <c r="T717" s="23"/>
      <c r="U717" s="23"/>
      <c r="V717" s="23"/>
      <c r="W717" s="23"/>
      <c r="X717" s="23"/>
      <c r="Y717" s="23"/>
      <c r="Z717" s="23"/>
    </row>
    <row r="718" spans="1:26" ht="43.5" customHeight="1" thickBot="1" x14ac:dyDescent="0.35">
      <c r="A718" s="97" t="str">
        <f>+'Matriz Nº4 Administración'!A718</f>
        <v>79. 7</v>
      </c>
      <c r="B718" s="98" t="str">
        <f>+'Matriz Nº4 Administración'!B718</f>
        <v>No administrar</v>
      </c>
      <c r="C718" s="99" t="str">
        <f>IF(B718&lt;&gt;"No administrar",'Matriz Nº1 Identificación'!B718," ")</f>
        <v xml:space="preserve"> </v>
      </c>
      <c r="D718" s="100" t="str">
        <f>IF(C718&lt;&gt;" ",'Matriz Nº4 Administración'!C718," ")</f>
        <v xml:space="preserve"> </v>
      </c>
      <c r="E718" s="98" t="str">
        <f>IF(B718&lt;&gt;"No administrar",'Matriz Nº4 Administración'!F718," ")</f>
        <v xml:space="preserve"> </v>
      </c>
      <c r="F718" s="98" t="str">
        <f>IF(B718&lt;&gt;"No administrar",'Matriz Nº4 Administración'!G718," ")</f>
        <v xml:space="preserve"> </v>
      </c>
      <c r="G718" s="120"/>
      <c r="H718" s="120"/>
      <c r="I718" s="120"/>
      <c r="J718" s="120"/>
      <c r="K718" s="121"/>
      <c r="L718" s="121"/>
      <c r="M718" s="120"/>
      <c r="N718" s="23"/>
      <c r="O718" s="23"/>
      <c r="P718" s="23"/>
      <c r="Q718" s="23"/>
      <c r="R718" s="23"/>
      <c r="S718" s="23"/>
      <c r="T718" s="23"/>
      <c r="U718" s="23"/>
      <c r="V718" s="23"/>
      <c r="W718" s="23"/>
      <c r="X718" s="23"/>
      <c r="Y718" s="23"/>
      <c r="Z718" s="23"/>
    </row>
    <row r="719" spans="1:26" ht="16.5" customHeight="1" thickBot="1" x14ac:dyDescent="0.35">
      <c r="A719" s="431" t="str">
        <f>'Matriz Nº4 Administración'!A719</f>
        <v xml:space="preserve">Objetivo Estratégico: </v>
      </c>
      <c r="B719" s="432"/>
      <c r="C719" s="433">
        <f>'Matriz Nº4 Administración'!B719</f>
        <v>0</v>
      </c>
      <c r="D719" s="434"/>
      <c r="E719" s="434"/>
      <c r="F719" s="434"/>
      <c r="G719" s="434"/>
      <c r="H719" s="434"/>
      <c r="I719" s="434"/>
      <c r="J719" s="434"/>
      <c r="K719" s="434"/>
      <c r="L719" s="434"/>
      <c r="M719" s="434"/>
      <c r="N719" s="7"/>
      <c r="O719" s="7"/>
      <c r="P719" s="7"/>
      <c r="Q719" s="7"/>
      <c r="R719" s="7"/>
      <c r="S719" s="7"/>
      <c r="T719" s="7"/>
      <c r="U719" s="7"/>
      <c r="V719" s="7"/>
      <c r="W719" s="7"/>
      <c r="X719" s="7"/>
      <c r="Y719" s="7"/>
      <c r="Z719" s="7"/>
    </row>
    <row r="720" spans="1:26" ht="27" customHeight="1" thickBot="1" x14ac:dyDescent="0.35">
      <c r="A720" s="427" t="str">
        <f>'Matriz Nº4 Administración'!A720</f>
        <v>Objetivo táctico</v>
      </c>
      <c r="B720" s="394"/>
      <c r="C720" s="428" t="str">
        <f>'Matriz Nº4 Administración'!B720</f>
        <v xml:space="preserve">80. </v>
      </c>
      <c r="D720" s="429"/>
      <c r="E720" s="429"/>
      <c r="F720" s="429"/>
      <c r="G720" s="429"/>
      <c r="H720" s="429"/>
      <c r="I720" s="429"/>
      <c r="J720" s="429"/>
      <c r="K720" s="429"/>
      <c r="L720" s="429"/>
      <c r="M720" s="430"/>
      <c r="N720" s="7"/>
      <c r="O720" s="7"/>
      <c r="P720" s="7"/>
      <c r="Q720" s="7"/>
      <c r="R720" s="7"/>
      <c r="S720" s="7"/>
      <c r="T720" s="7"/>
      <c r="U720" s="7"/>
      <c r="V720" s="7"/>
      <c r="W720" s="7"/>
      <c r="X720" s="7"/>
      <c r="Y720" s="7"/>
      <c r="Z720" s="7"/>
    </row>
    <row r="721" spans="1:26" ht="47.25" customHeight="1" x14ac:dyDescent="0.3">
      <c r="A721" s="97" t="str">
        <f>+'Matriz Nº4 Administración'!A721</f>
        <v>80. 1</v>
      </c>
      <c r="B721" s="98" t="str">
        <f>+'Matriz Nº4 Administración'!B721</f>
        <v>No administrar</v>
      </c>
      <c r="C721" s="99" t="str">
        <f>IF(B721&lt;&gt;"No administrar",'Matriz Nº1 Identificación'!B721," ")</f>
        <v xml:space="preserve"> </v>
      </c>
      <c r="D721" s="100" t="str">
        <f>IF(C721&lt;&gt;" ",'Matriz Nº4 Administración'!C721," ")</f>
        <v xml:space="preserve"> </v>
      </c>
      <c r="E721" s="98" t="str">
        <f>IF(B721&lt;&gt;"No administrar",'Matriz Nº4 Administración'!F721," ")</f>
        <v xml:space="preserve"> </v>
      </c>
      <c r="F721" s="98" t="str">
        <f>IF(B721&lt;&gt;"No administrar",'Matriz Nº4 Administración'!G721," ")</f>
        <v xml:space="preserve"> </v>
      </c>
      <c r="G721" s="120"/>
      <c r="H721" s="120"/>
      <c r="I721" s="120"/>
      <c r="J721" s="120"/>
      <c r="K721" s="121"/>
      <c r="L721" s="121"/>
      <c r="M721" s="120"/>
      <c r="N721" s="23"/>
      <c r="O721" s="23"/>
      <c r="P721" s="23"/>
      <c r="Q721" s="23"/>
      <c r="R721" s="23"/>
      <c r="S721" s="23"/>
      <c r="T721" s="23"/>
      <c r="U721" s="23"/>
      <c r="V721" s="23"/>
      <c r="W721" s="23"/>
      <c r="X721" s="23"/>
      <c r="Y721" s="23"/>
      <c r="Z721" s="23"/>
    </row>
    <row r="722" spans="1:26" ht="43.5" customHeight="1" x14ac:dyDescent="0.3">
      <c r="A722" s="97" t="str">
        <f>+'Matriz Nº4 Administración'!A722</f>
        <v>80. 2</v>
      </c>
      <c r="B722" s="98" t="str">
        <f>+'Matriz Nº4 Administración'!B722</f>
        <v>No administrar</v>
      </c>
      <c r="C722" s="99" t="str">
        <f>IF(B722&lt;&gt;"No administrar",'Matriz Nº1 Identificación'!B722," ")</f>
        <v xml:space="preserve"> </v>
      </c>
      <c r="D722" s="100" t="str">
        <f>IF(C722&lt;&gt;" ",'Matriz Nº4 Administración'!C722," ")</f>
        <v xml:space="preserve"> </v>
      </c>
      <c r="E722" s="98" t="str">
        <f>IF(B722&lt;&gt;"No administrar",'Matriz Nº4 Administración'!F722," ")</f>
        <v xml:space="preserve"> </v>
      </c>
      <c r="F722" s="98" t="str">
        <f>IF(B722&lt;&gt;"No administrar",'Matriz Nº4 Administración'!G722," ")</f>
        <v xml:space="preserve"> </v>
      </c>
      <c r="G722" s="120"/>
      <c r="H722" s="120"/>
      <c r="I722" s="120"/>
      <c r="J722" s="120"/>
      <c r="K722" s="121"/>
      <c r="L722" s="121"/>
      <c r="M722" s="120"/>
      <c r="N722" s="23"/>
      <c r="O722" s="23"/>
      <c r="P722" s="23"/>
      <c r="Q722" s="23"/>
      <c r="R722" s="23"/>
      <c r="S722" s="23"/>
      <c r="T722" s="23"/>
      <c r="U722" s="23"/>
      <c r="V722" s="23"/>
      <c r="W722" s="23"/>
      <c r="X722" s="23"/>
      <c r="Y722" s="23"/>
      <c r="Z722" s="23"/>
    </row>
    <row r="723" spans="1:26" ht="40.5" customHeight="1" x14ac:dyDescent="0.3">
      <c r="A723" s="97" t="str">
        <f>+'Matriz Nº4 Administración'!A723</f>
        <v>80. 3</v>
      </c>
      <c r="B723" s="98" t="str">
        <f>+'Matriz Nº4 Administración'!B723</f>
        <v>No administrar</v>
      </c>
      <c r="C723" s="99" t="str">
        <f>IF(B723&lt;&gt;"No administrar",'Matriz Nº1 Identificación'!B723," ")</f>
        <v xml:space="preserve"> </v>
      </c>
      <c r="D723" s="100" t="str">
        <f>IF(C723&lt;&gt;" ",'Matriz Nº4 Administración'!C723," ")</f>
        <v xml:space="preserve"> </v>
      </c>
      <c r="E723" s="98" t="str">
        <f>IF(B723&lt;&gt;"No administrar",'Matriz Nº4 Administración'!F723," ")</f>
        <v xml:space="preserve"> </v>
      </c>
      <c r="F723" s="98" t="str">
        <f>IF(B723&lt;&gt;"No administrar",'Matriz Nº4 Administración'!G723," ")</f>
        <v xml:space="preserve"> </v>
      </c>
      <c r="G723" s="120"/>
      <c r="H723" s="120"/>
      <c r="I723" s="120"/>
      <c r="J723" s="120"/>
      <c r="K723" s="121"/>
      <c r="L723" s="121"/>
      <c r="M723" s="120"/>
      <c r="N723" s="23"/>
      <c r="O723" s="23"/>
      <c r="P723" s="23"/>
      <c r="Q723" s="23"/>
      <c r="R723" s="23"/>
      <c r="S723" s="23"/>
      <c r="T723" s="23"/>
      <c r="U723" s="23"/>
      <c r="V723" s="23"/>
      <c r="W723" s="23"/>
      <c r="X723" s="23"/>
      <c r="Y723" s="23"/>
      <c r="Z723" s="23"/>
    </row>
    <row r="724" spans="1:26" ht="48" customHeight="1" x14ac:dyDescent="0.3">
      <c r="A724" s="97" t="str">
        <f>+'Matriz Nº4 Administración'!A724</f>
        <v>80. 4</v>
      </c>
      <c r="B724" s="98" t="str">
        <f>+'Matriz Nº4 Administración'!B724</f>
        <v>No administrar</v>
      </c>
      <c r="C724" s="99" t="str">
        <f>IF(B724&lt;&gt;"No administrar",'Matriz Nº1 Identificación'!B724," ")</f>
        <v xml:space="preserve"> </v>
      </c>
      <c r="D724" s="100" t="str">
        <f>IF(C724&lt;&gt;" ",'Matriz Nº4 Administración'!C724," ")</f>
        <v xml:space="preserve"> </v>
      </c>
      <c r="E724" s="98" t="str">
        <f>IF(B724&lt;&gt;"No administrar",'Matriz Nº4 Administración'!F724," ")</f>
        <v xml:space="preserve"> </v>
      </c>
      <c r="F724" s="98" t="str">
        <f>IF(B724&lt;&gt;"No administrar",'Matriz Nº4 Administración'!G724," ")</f>
        <v xml:space="preserve"> </v>
      </c>
      <c r="G724" s="120"/>
      <c r="H724" s="120"/>
      <c r="I724" s="120"/>
      <c r="J724" s="120"/>
      <c r="K724" s="121"/>
      <c r="L724" s="121"/>
      <c r="M724" s="120"/>
      <c r="N724" s="23"/>
      <c r="O724" s="23"/>
      <c r="P724" s="23"/>
      <c r="Q724" s="23"/>
      <c r="R724" s="23"/>
      <c r="S724" s="23"/>
      <c r="T724" s="23"/>
      <c r="U724" s="23"/>
      <c r="V724" s="23"/>
      <c r="W724" s="23"/>
      <c r="X724" s="23"/>
      <c r="Y724" s="23"/>
      <c r="Z724" s="23"/>
    </row>
    <row r="725" spans="1:26" ht="42.75" customHeight="1" x14ac:dyDescent="0.3">
      <c r="A725" s="97" t="str">
        <f>+'Matriz Nº4 Administración'!A725</f>
        <v>80. 5</v>
      </c>
      <c r="B725" s="98" t="str">
        <f>+'Matriz Nº4 Administración'!B725</f>
        <v>No administrar</v>
      </c>
      <c r="C725" s="99" t="str">
        <f>IF(B725&lt;&gt;"No administrar",'Matriz Nº1 Identificación'!B725," ")</f>
        <v xml:space="preserve"> </v>
      </c>
      <c r="D725" s="100" t="str">
        <f>IF(C725&lt;&gt;" ",'Matriz Nº4 Administración'!C725," ")</f>
        <v xml:space="preserve"> </v>
      </c>
      <c r="E725" s="98" t="str">
        <f>IF(B725&lt;&gt;"No administrar",'Matriz Nº4 Administración'!F725," ")</f>
        <v xml:space="preserve"> </v>
      </c>
      <c r="F725" s="98" t="str">
        <f>IF(B725&lt;&gt;"No administrar",'Matriz Nº4 Administración'!G725," ")</f>
        <v xml:space="preserve"> </v>
      </c>
      <c r="G725" s="120"/>
      <c r="H725" s="120"/>
      <c r="I725" s="120"/>
      <c r="J725" s="120"/>
      <c r="K725" s="121"/>
      <c r="L725" s="121"/>
      <c r="M725" s="120"/>
      <c r="N725" s="23"/>
      <c r="O725" s="23"/>
      <c r="P725" s="23"/>
      <c r="Q725" s="23"/>
      <c r="R725" s="23"/>
      <c r="S725" s="23"/>
      <c r="T725" s="23"/>
      <c r="U725" s="23"/>
      <c r="V725" s="23"/>
      <c r="W725" s="23"/>
      <c r="X725" s="23"/>
      <c r="Y725" s="23"/>
      <c r="Z725" s="23"/>
    </row>
    <row r="726" spans="1:26" ht="40.5" customHeight="1" x14ac:dyDescent="0.3">
      <c r="A726" s="97" t="str">
        <f>+'Matriz Nº4 Administración'!A726</f>
        <v>80. 6</v>
      </c>
      <c r="B726" s="98" t="str">
        <f>+'Matriz Nº4 Administración'!B726</f>
        <v>No administrar</v>
      </c>
      <c r="C726" s="99" t="str">
        <f>IF(B726&lt;&gt;"No administrar",'Matriz Nº1 Identificación'!B726," ")</f>
        <v xml:space="preserve"> </v>
      </c>
      <c r="D726" s="100" t="str">
        <f>IF(C726&lt;&gt;" ",'Matriz Nº4 Administración'!C726," ")</f>
        <v xml:space="preserve"> </v>
      </c>
      <c r="E726" s="98" t="str">
        <f>IF(B726&lt;&gt;"No administrar",'Matriz Nº4 Administración'!F726," ")</f>
        <v xml:space="preserve"> </v>
      </c>
      <c r="F726" s="98" t="str">
        <f>IF(B726&lt;&gt;"No administrar",'Matriz Nº4 Administración'!G726," ")</f>
        <v xml:space="preserve"> </v>
      </c>
      <c r="G726" s="120"/>
      <c r="H726" s="120"/>
      <c r="I726" s="120"/>
      <c r="J726" s="120"/>
      <c r="K726" s="121"/>
      <c r="L726" s="121"/>
      <c r="M726" s="120"/>
      <c r="N726" s="23"/>
      <c r="O726" s="23"/>
      <c r="P726" s="23"/>
      <c r="Q726" s="23"/>
      <c r="R726" s="23"/>
      <c r="S726" s="23"/>
      <c r="T726" s="23"/>
      <c r="U726" s="23"/>
      <c r="V726" s="23"/>
      <c r="W726" s="23"/>
      <c r="X726" s="23"/>
      <c r="Y726" s="23"/>
      <c r="Z726" s="23"/>
    </row>
    <row r="727" spans="1:26" ht="43.5" customHeight="1" thickBot="1" x14ac:dyDescent="0.35">
      <c r="A727" s="97" t="str">
        <f>+'Matriz Nº4 Administración'!A727</f>
        <v>80. 7</v>
      </c>
      <c r="B727" s="98" t="str">
        <f>+'Matriz Nº4 Administración'!B727</f>
        <v>No administrar</v>
      </c>
      <c r="C727" s="99" t="str">
        <f>IF(B727&lt;&gt;"No administrar",'Matriz Nº1 Identificación'!B727," ")</f>
        <v xml:space="preserve"> </v>
      </c>
      <c r="D727" s="100" t="str">
        <f>IF(C727&lt;&gt;" ",'Matriz Nº4 Administración'!C727," ")</f>
        <v xml:space="preserve"> </v>
      </c>
      <c r="E727" s="98" t="str">
        <f>IF(B727&lt;&gt;"No administrar",'Matriz Nº4 Administración'!F727," ")</f>
        <v xml:space="preserve"> </v>
      </c>
      <c r="F727" s="98" t="str">
        <f>IF(B727&lt;&gt;"No administrar",'Matriz Nº4 Administración'!G727," ")</f>
        <v xml:space="preserve"> </v>
      </c>
      <c r="G727" s="120"/>
      <c r="H727" s="120"/>
      <c r="I727" s="120"/>
      <c r="J727" s="120"/>
      <c r="K727" s="121"/>
      <c r="L727" s="121"/>
      <c r="M727" s="120"/>
      <c r="N727" s="23"/>
      <c r="O727" s="23"/>
      <c r="P727" s="23"/>
      <c r="Q727" s="23"/>
      <c r="R727" s="23"/>
      <c r="S727" s="23"/>
      <c r="T727" s="23"/>
      <c r="U727" s="23"/>
      <c r="V727" s="23"/>
      <c r="W727" s="23"/>
      <c r="X727" s="23"/>
      <c r="Y727" s="23"/>
      <c r="Z727" s="23"/>
    </row>
    <row r="728" spans="1:26" ht="16.5" customHeight="1" thickBot="1" x14ac:dyDescent="0.35">
      <c r="A728" s="431" t="str">
        <f>'Matriz Nº4 Administración'!A728</f>
        <v xml:space="preserve">Objetivo Estratégico: </v>
      </c>
      <c r="B728" s="432"/>
      <c r="C728" s="433">
        <f>'Matriz Nº4 Administración'!B728</f>
        <v>0</v>
      </c>
      <c r="D728" s="434"/>
      <c r="E728" s="434"/>
      <c r="F728" s="434"/>
      <c r="G728" s="434"/>
      <c r="H728" s="434"/>
      <c r="I728" s="434"/>
      <c r="J728" s="434"/>
      <c r="K728" s="434"/>
      <c r="L728" s="434"/>
      <c r="M728" s="434"/>
      <c r="N728" s="7"/>
      <c r="O728" s="7"/>
      <c r="P728" s="7"/>
      <c r="Q728" s="7"/>
      <c r="R728" s="7"/>
      <c r="S728" s="7"/>
      <c r="T728" s="7"/>
      <c r="U728" s="7"/>
      <c r="V728" s="7"/>
      <c r="W728" s="7"/>
      <c r="X728" s="7"/>
      <c r="Y728" s="7"/>
      <c r="Z728" s="7"/>
    </row>
    <row r="729" spans="1:26" ht="27" customHeight="1" thickBot="1" x14ac:dyDescent="0.35">
      <c r="A729" s="427" t="str">
        <f>'Matriz Nº4 Administración'!A729</f>
        <v>Objetivo táctico</v>
      </c>
      <c r="B729" s="394"/>
      <c r="C729" s="428" t="str">
        <f>'Matriz Nº4 Administración'!B729</f>
        <v xml:space="preserve">81. </v>
      </c>
      <c r="D729" s="429"/>
      <c r="E729" s="429"/>
      <c r="F729" s="429"/>
      <c r="G729" s="429"/>
      <c r="H729" s="429"/>
      <c r="I729" s="429"/>
      <c r="J729" s="429"/>
      <c r="K729" s="429"/>
      <c r="L729" s="429"/>
      <c r="M729" s="430"/>
      <c r="N729" s="7"/>
      <c r="O729" s="7"/>
      <c r="P729" s="7"/>
      <c r="Q729" s="7"/>
      <c r="R729" s="7"/>
      <c r="S729" s="7"/>
      <c r="T729" s="7"/>
      <c r="U729" s="7"/>
      <c r="V729" s="7"/>
      <c r="W729" s="7"/>
      <c r="X729" s="7"/>
      <c r="Y729" s="7"/>
      <c r="Z729" s="7"/>
    </row>
    <row r="730" spans="1:26" ht="47.25" customHeight="1" x14ac:dyDescent="0.3">
      <c r="A730" s="97" t="str">
        <f>+'Matriz Nº4 Administración'!A730</f>
        <v>81. 1</v>
      </c>
      <c r="B730" s="98" t="str">
        <f>+'Matriz Nº4 Administración'!B730</f>
        <v>No administrar</v>
      </c>
      <c r="C730" s="99" t="str">
        <f>IF(B730&lt;&gt;"No administrar",'Matriz Nº1 Identificación'!B730," ")</f>
        <v xml:space="preserve"> </v>
      </c>
      <c r="D730" s="100" t="str">
        <f>IF(C730&lt;&gt;" ",'Matriz Nº4 Administración'!C730," ")</f>
        <v xml:space="preserve"> </v>
      </c>
      <c r="E730" s="98" t="str">
        <f>IF(B730&lt;&gt;"No administrar",'Matriz Nº4 Administración'!F730," ")</f>
        <v xml:space="preserve"> </v>
      </c>
      <c r="F730" s="98" t="str">
        <f>IF(B730&lt;&gt;"No administrar",'Matriz Nº4 Administración'!G730," ")</f>
        <v xml:space="preserve"> </v>
      </c>
      <c r="G730" s="120"/>
      <c r="H730" s="120"/>
      <c r="I730" s="120"/>
      <c r="J730" s="120"/>
      <c r="K730" s="121"/>
      <c r="L730" s="121"/>
      <c r="M730" s="120"/>
      <c r="N730" s="23"/>
      <c r="O730" s="23"/>
      <c r="P730" s="23"/>
      <c r="Q730" s="23"/>
      <c r="R730" s="23"/>
      <c r="S730" s="23"/>
      <c r="T730" s="23"/>
      <c r="U730" s="23"/>
      <c r="V730" s="23"/>
      <c r="W730" s="23"/>
      <c r="X730" s="23"/>
      <c r="Y730" s="23"/>
      <c r="Z730" s="23"/>
    </row>
    <row r="731" spans="1:26" ht="43.5" customHeight="1" x14ac:dyDescent="0.3">
      <c r="A731" s="97" t="str">
        <f>+'Matriz Nº4 Administración'!A731</f>
        <v>81. 2</v>
      </c>
      <c r="B731" s="98" t="str">
        <f>+'Matriz Nº4 Administración'!B731</f>
        <v>No administrar</v>
      </c>
      <c r="C731" s="99" t="str">
        <f>IF(B731&lt;&gt;"No administrar",'Matriz Nº1 Identificación'!B731," ")</f>
        <v xml:space="preserve"> </v>
      </c>
      <c r="D731" s="100" t="str">
        <f>IF(C731&lt;&gt;" ",'Matriz Nº4 Administración'!C731," ")</f>
        <v xml:space="preserve"> </v>
      </c>
      <c r="E731" s="98" t="str">
        <f>IF(B731&lt;&gt;"No administrar",'Matriz Nº4 Administración'!F731," ")</f>
        <v xml:space="preserve"> </v>
      </c>
      <c r="F731" s="98" t="str">
        <f>IF(B731&lt;&gt;"No administrar",'Matriz Nº4 Administración'!G731," ")</f>
        <v xml:space="preserve"> </v>
      </c>
      <c r="G731" s="120"/>
      <c r="H731" s="120"/>
      <c r="I731" s="120"/>
      <c r="J731" s="120"/>
      <c r="K731" s="121"/>
      <c r="L731" s="121"/>
      <c r="M731" s="120"/>
      <c r="N731" s="23"/>
      <c r="O731" s="23"/>
      <c r="P731" s="23"/>
      <c r="Q731" s="23"/>
      <c r="R731" s="23"/>
      <c r="S731" s="23"/>
      <c r="T731" s="23"/>
      <c r="U731" s="23"/>
      <c r="V731" s="23"/>
      <c r="W731" s="23"/>
      <c r="X731" s="23"/>
      <c r="Y731" s="23"/>
      <c r="Z731" s="23"/>
    </row>
    <row r="732" spans="1:26" ht="40.5" customHeight="1" x14ac:dyDescent="0.3">
      <c r="A732" s="97" t="str">
        <f>+'Matriz Nº4 Administración'!A732</f>
        <v>81. 3</v>
      </c>
      <c r="B732" s="98" t="str">
        <f>+'Matriz Nº4 Administración'!B732</f>
        <v>No administrar</v>
      </c>
      <c r="C732" s="99" t="str">
        <f>IF(B732&lt;&gt;"No administrar",'Matriz Nº1 Identificación'!B732," ")</f>
        <v xml:space="preserve"> </v>
      </c>
      <c r="D732" s="100" t="str">
        <f>IF(C732&lt;&gt;" ",'Matriz Nº4 Administración'!C732," ")</f>
        <v xml:space="preserve"> </v>
      </c>
      <c r="E732" s="98" t="str">
        <f>IF(B732&lt;&gt;"No administrar",'Matriz Nº4 Administración'!F732," ")</f>
        <v xml:space="preserve"> </v>
      </c>
      <c r="F732" s="98" t="str">
        <f>IF(B732&lt;&gt;"No administrar",'Matriz Nº4 Administración'!G732," ")</f>
        <v xml:space="preserve"> </v>
      </c>
      <c r="G732" s="120"/>
      <c r="H732" s="120"/>
      <c r="I732" s="120"/>
      <c r="J732" s="120"/>
      <c r="K732" s="121"/>
      <c r="L732" s="121"/>
      <c r="M732" s="120"/>
      <c r="N732" s="23"/>
      <c r="O732" s="23"/>
      <c r="P732" s="23"/>
      <c r="Q732" s="23"/>
      <c r="R732" s="23"/>
      <c r="S732" s="23"/>
      <c r="T732" s="23"/>
      <c r="U732" s="23"/>
      <c r="V732" s="23"/>
      <c r="W732" s="23"/>
      <c r="X732" s="23"/>
      <c r="Y732" s="23"/>
      <c r="Z732" s="23"/>
    </row>
    <row r="733" spans="1:26" ht="48" customHeight="1" x14ac:dyDescent="0.3">
      <c r="A733" s="97" t="str">
        <f>+'Matriz Nº4 Administración'!A733</f>
        <v>81. 4</v>
      </c>
      <c r="B733" s="98" t="str">
        <f>+'Matriz Nº4 Administración'!B733</f>
        <v>No administrar</v>
      </c>
      <c r="C733" s="99" t="str">
        <f>IF(B733&lt;&gt;"No administrar",'Matriz Nº1 Identificación'!B733," ")</f>
        <v xml:space="preserve"> </v>
      </c>
      <c r="D733" s="100" t="str">
        <f>IF(C733&lt;&gt;" ",'Matriz Nº4 Administración'!C733," ")</f>
        <v xml:space="preserve"> </v>
      </c>
      <c r="E733" s="98" t="str">
        <f>IF(B733&lt;&gt;"No administrar",'Matriz Nº4 Administración'!F733," ")</f>
        <v xml:space="preserve"> </v>
      </c>
      <c r="F733" s="98" t="str">
        <f>IF(B733&lt;&gt;"No administrar",'Matriz Nº4 Administración'!G733," ")</f>
        <v xml:space="preserve"> </v>
      </c>
      <c r="G733" s="120"/>
      <c r="H733" s="120"/>
      <c r="I733" s="120"/>
      <c r="J733" s="120"/>
      <c r="K733" s="121"/>
      <c r="L733" s="121"/>
      <c r="M733" s="120"/>
      <c r="N733" s="23"/>
      <c r="O733" s="23"/>
      <c r="P733" s="23"/>
      <c r="Q733" s="23"/>
      <c r="R733" s="23"/>
      <c r="S733" s="23"/>
      <c r="T733" s="23"/>
      <c r="U733" s="23"/>
      <c r="V733" s="23"/>
      <c r="W733" s="23"/>
      <c r="X733" s="23"/>
      <c r="Y733" s="23"/>
      <c r="Z733" s="23"/>
    </row>
    <row r="734" spans="1:26" ht="42.75" customHeight="1" x14ac:dyDescent="0.3">
      <c r="A734" s="97" t="str">
        <f>+'Matriz Nº4 Administración'!A734</f>
        <v>81. 5</v>
      </c>
      <c r="B734" s="98" t="str">
        <f>+'Matriz Nº4 Administración'!B734</f>
        <v>No administrar</v>
      </c>
      <c r="C734" s="99" t="str">
        <f>IF(B734&lt;&gt;"No administrar",'Matriz Nº1 Identificación'!B734," ")</f>
        <v xml:space="preserve"> </v>
      </c>
      <c r="D734" s="100" t="str">
        <f>IF(C734&lt;&gt;" ",'Matriz Nº4 Administración'!C734," ")</f>
        <v xml:space="preserve"> </v>
      </c>
      <c r="E734" s="98" t="str">
        <f>IF(B734&lt;&gt;"No administrar",'Matriz Nº4 Administración'!F734," ")</f>
        <v xml:space="preserve"> </v>
      </c>
      <c r="F734" s="98" t="str">
        <f>IF(B734&lt;&gt;"No administrar",'Matriz Nº4 Administración'!G734," ")</f>
        <v xml:space="preserve"> </v>
      </c>
      <c r="G734" s="120"/>
      <c r="H734" s="120"/>
      <c r="I734" s="120"/>
      <c r="J734" s="120"/>
      <c r="K734" s="121"/>
      <c r="L734" s="121"/>
      <c r="M734" s="120"/>
      <c r="N734" s="23"/>
      <c r="O734" s="23"/>
      <c r="P734" s="23"/>
      <c r="Q734" s="23"/>
      <c r="R734" s="23"/>
      <c r="S734" s="23"/>
      <c r="T734" s="23"/>
      <c r="U734" s="23"/>
      <c r="V734" s="23"/>
      <c r="W734" s="23"/>
      <c r="X734" s="23"/>
      <c r="Y734" s="23"/>
      <c r="Z734" s="23"/>
    </row>
    <row r="735" spans="1:26" ht="40.5" customHeight="1" x14ac:dyDescent="0.3">
      <c r="A735" s="97" t="str">
        <f>+'Matriz Nº4 Administración'!A735</f>
        <v>81. 6</v>
      </c>
      <c r="B735" s="98" t="str">
        <f>+'Matriz Nº4 Administración'!B735</f>
        <v>No administrar</v>
      </c>
      <c r="C735" s="99" t="str">
        <f>IF(B735&lt;&gt;"No administrar",'Matriz Nº1 Identificación'!B735," ")</f>
        <v xml:space="preserve"> </v>
      </c>
      <c r="D735" s="100" t="str">
        <f>IF(C735&lt;&gt;" ",'Matriz Nº4 Administración'!C735," ")</f>
        <v xml:space="preserve"> </v>
      </c>
      <c r="E735" s="98" t="str">
        <f>IF(B735&lt;&gt;"No administrar",'Matriz Nº4 Administración'!F735," ")</f>
        <v xml:space="preserve"> </v>
      </c>
      <c r="F735" s="98" t="str">
        <f>IF(B735&lt;&gt;"No administrar",'Matriz Nº4 Administración'!G735," ")</f>
        <v xml:space="preserve"> </v>
      </c>
      <c r="G735" s="120"/>
      <c r="H735" s="120"/>
      <c r="I735" s="120"/>
      <c r="J735" s="120"/>
      <c r="K735" s="121"/>
      <c r="L735" s="121"/>
      <c r="M735" s="120"/>
      <c r="N735" s="23"/>
      <c r="O735" s="23"/>
      <c r="P735" s="23"/>
      <c r="Q735" s="23"/>
      <c r="R735" s="23"/>
      <c r="S735" s="23"/>
      <c r="T735" s="23"/>
      <c r="U735" s="23"/>
      <c r="V735" s="23"/>
      <c r="W735" s="23"/>
      <c r="X735" s="23"/>
      <c r="Y735" s="23"/>
      <c r="Z735" s="23"/>
    </row>
    <row r="736" spans="1:26" ht="43.5" customHeight="1" thickBot="1" x14ac:dyDescent="0.35">
      <c r="A736" s="97" t="str">
        <f>+'Matriz Nº4 Administración'!A736</f>
        <v>81. 7</v>
      </c>
      <c r="B736" s="98" t="str">
        <f>+'Matriz Nº4 Administración'!B736</f>
        <v>No administrar</v>
      </c>
      <c r="C736" s="99" t="str">
        <f>IF(B736&lt;&gt;"No administrar",'Matriz Nº1 Identificación'!B736," ")</f>
        <v xml:space="preserve"> </v>
      </c>
      <c r="D736" s="100" t="str">
        <f>IF(C736&lt;&gt;" ",'Matriz Nº4 Administración'!C736," ")</f>
        <v xml:space="preserve"> </v>
      </c>
      <c r="E736" s="98" t="str">
        <f>IF(B736&lt;&gt;"No administrar",'Matriz Nº4 Administración'!F736," ")</f>
        <v xml:space="preserve"> </v>
      </c>
      <c r="F736" s="98" t="str">
        <f>IF(B736&lt;&gt;"No administrar",'Matriz Nº4 Administración'!G736," ")</f>
        <v xml:space="preserve"> </v>
      </c>
      <c r="G736" s="120"/>
      <c r="H736" s="120"/>
      <c r="I736" s="120"/>
      <c r="J736" s="120"/>
      <c r="K736" s="121"/>
      <c r="L736" s="121"/>
      <c r="M736" s="120"/>
      <c r="N736" s="23"/>
      <c r="O736" s="23"/>
      <c r="P736" s="23"/>
      <c r="Q736" s="23"/>
      <c r="R736" s="23"/>
      <c r="S736" s="23"/>
      <c r="T736" s="23"/>
      <c r="U736" s="23"/>
      <c r="V736" s="23"/>
      <c r="W736" s="23"/>
      <c r="X736" s="23"/>
      <c r="Y736" s="23"/>
      <c r="Z736" s="23"/>
    </row>
    <row r="737" spans="1:26" ht="16.5" customHeight="1" thickBot="1" x14ac:dyDescent="0.35">
      <c r="A737" s="431" t="str">
        <f>'Matriz Nº4 Administración'!A737</f>
        <v xml:space="preserve">Objetivo Estratégico: </v>
      </c>
      <c r="B737" s="432"/>
      <c r="C737" s="433">
        <f>'Matriz Nº4 Administración'!B737</f>
        <v>0</v>
      </c>
      <c r="D737" s="434"/>
      <c r="E737" s="434"/>
      <c r="F737" s="434"/>
      <c r="G737" s="434"/>
      <c r="H737" s="434"/>
      <c r="I737" s="434"/>
      <c r="J737" s="434"/>
      <c r="K737" s="434"/>
      <c r="L737" s="434"/>
      <c r="M737" s="434"/>
      <c r="N737" s="7"/>
      <c r="O737" s="7"/>
      <c r="P737" s="7"/>
      <c r="Q737" s="7"/>
      <c r="R737" s="7"/>
      <c r="S737" s="7"/>
      <c r="T737" s="7"/>
      <c r="U737" s="7"/>
      <c r="V737" s="7"/>
      <c r="W737" s="7"/>
      <c r="X737" s="7"/>
      <c r="Y737" s="7"/>
      <c r="Z737" s="7"/>
    </row>
    <row r="738" spans="1:26" ht="27" customHeight="1" thickBot="1" x14ac:dyDescent="0.35">
      <c r="A738" s="427" t="str">
        <f>'Matriz Nº4 Administración'!A738</f>
        <v>Objetivo táctico</v>
      </c>
      <c r="B738" s="394"/>
      <c r="C738" s="428" t="str">
        <f>'Matriz Nº4 Administración'!B738</f>
        <v xml:space="preserve">82. </v>
      </c>
      <c r="D738" s="429"/>
      <c r="E738" s="429"/>
      <c r="F738" s="429"/>
      <c r="G738" s="429"/>
      <c r="H738" s="429"/>
      <c r="I738" s="429"/>
      <c r="J738" s="429"/>
      <c r="K738" s="429"/>
      <c r="L738" s="429"/>
      <c r="M738" s="430"/>
      <c r="N738" s="7"/>
      <c r="O738" s="7"/>
      <c r="P738" s="7"/>
      <c r="Q738" s="7"/>
      <c r="R738" s="7"/>
      <c r="S738" s="7"/>
      <c r="T738" s="7"/>
      <c r="U738" s="7"/>
      <c r="V738" s="7"/>
      <c r="W738" s="7"/>
      <c r="X738" s="7"/>
      <c r="Y738" s="7"/>
      <c r="Z738" s="7"/>
    </row>
    <row r="739" spans="1:26" ht="47.25" customHeight="1" x14ac:dyDescent="0.3">
      <c r="A739" s="97" t="str">
        <f>+'Matriz Nº4 Administración'!A739</f>
        <v>82. 1</v>
      </c>
      <c r="B739" s="98" t="str">
        <f>+'Matriz Nº4 Administración'!B739</f>
        <v>No administrar</v>
      </c>
      <c r="C739" s="99" t="str">
        <f>IF(B739&lt;&gt;"No administrar",'Matriz Nº1 Identificación'!B739," ")</f>
        <v xml:space="preserve"> </v>
      </c>
      <c r="D739" s="100" t="str">
        <f>IF(C739&lt;&gt;" ",'Matriz Nº4 Administración'!C739," ")</f>
        <v xml:space="preserve"> </v>
      </c>
      <c r="E739" s="98" t="str">
        <f>IF(B739&lt;&gt;"No administrar",'Matriz Nº4 Administración'!F739," ")</f>
        <v xml:space="preserve"> </v>
      </c>
      <c r="F739" s="98" t="str">
        <f>IF(B739&lt;&gt;"No administrar",'Matriz Nº4 Administración'!G739," ")</f>
        <v xml:space="preserve"> </v>
      </c>
      <c r="G739" s="120"/>
      <c r="H739" s="120"/>
      <c r="I739" s="120"/>
      <c r="J739" s="120"/>
      <c r="K739" s="121"/>
      <c r="L739" s="121"/>
      <c r="M739" s="120"/>
      <c r="N739" s="23"/>
      <c r="O739" s="23"/>
      <c r="P739" s="23"/>
      <c r="Q739" s="23"/>
      <c r="R739" s="23"/>
      <c r="S739" s="23"/>
      <c r="T739" s="23"/>
      <c r="U739" s="23"/>
      <c r="V739" s="23"/>
      <c r="W739" s="23"/>
      <c r="X739" s="23"/>
      <c r="Y739" s="23"/>
      <c r="Z739" s="23"/>
    </row>
    <row r="740" spans="1:26" ht="43.5" customHeight="1" x14ac:dyDescent="0.3">
      <c r="A740" s="97" t="str">
        <f>+'Matriz Nº4 Administración'!A740</f>
        <v>82. 2</v>
      </c>
      <c r="B740" s="98" t="str">
        <f>+'Matriz Nº4 Administración'!B740</f>
        <v>No administrar</v>
      </c>
      <c r="C740" s="99" t="str">
        <f>IF(B740&lt;&gt;"No administrar",'Matriz Nº1 Identificación'!B740," ")</f>
        <v xml:space="preserve"> </v>
      </c>
      <c r="D740" s="100" t="str">
        <f>IF(C740&lt;&gt;" ",'Matriz Nº4 Administración'!C740," ")</f>
        <v xml:space="preserve"> </v>
      </c>
      <c r="E740" s="98" t="str">
        <f>IF(B740&lt;&gt;"No administrar",'Matriz Nº4 Administración'!F740," ")</f>
        <v xml:space="preserve"> </v>
      </c>
      <c r="F740" s="98" t="str">
        <f>IF(B740&lt;&gt;"No administrar",'Matriz Nº4 Administración'!G740," ")</f>
        <v xml:space="preserve"> </v>
      </c>
      <c r="G740" s="120"/>
      <c r="H740" s="120"/>
      <c r="I740" s="120"/>
      <c r="J740" s="120"/>
      <c r="K740" s="121"/>
      <c r="L740" s="121"/>
      <c r="M740" s="120"/>
      <c r="N740" s="23"/>
      <c r="O740" s="23"/>
      <c r="P740" s="23"/>
      <c r="Q740" s="23"/>
      <c r="R740" s="23"/>
      <c r="S740" s="23"/>
      <c r="T740" s="23"/>
      <c r="U740" s="23"/>
      <c r="V740" s="23"/>
      <c r="W740" s="23"/>
      <c r="X740" s="23"/>
      <c r="Y740" s="23"/>
      <c r="Z740" s="23"/>
    </row>
    <row r="741" spans="1:26" ht="40.5" customHeight="1" x14ac:dyDescent="0.3">
      <c r="A741" s="97" t="str">
        <f>+'Matriz Nº4 Administración'!A741</f>
        <v>82. 3</v>
      </c>
      <c r="B741" s="98" t="str">
        <f>+'Matriz Nº4 Administración'!B741</f>
        <v>No administrar</v>
      </c>
      <c r="C741" s="99" t="str">
        <f>IF(B741&lt;&gt;"No administrar",'Matriz Nº1 Identificación'!B741," ")</f>
        <v xml:space="preserve"> </v>
      </c>
      <c r="D741" s="100" t="str">
        <f>IF(C741&lt;&gt;" ",'Matriz Nº4 Administración'!C741," ")</f>
        <v xml:space="preserve"> </v>
      </c>
      <c r="E741" s="98" t="str">
        <f>IF(B741&lt;&gt;"No administrar",'Matriz Nº4 Administración'!F741," ")</f>
        <v xml:space="preserve"> </v>
      </c>
      <c r="F741" s="98" t="str">
        <f>IF(B741&lt;&gt;"No administrar",'Matriz Nº4 Administración'!G741," ")</f>
        <v xml:space="preserve"> </v>
      </c>
      <c r="G741" s="120"/>
      <c r="H741" s="120"/>
      <c r="I741" s="120"/>
      <c r="J741" s="120"/>
      <c r="K741" s="121"/>
      <c r="L741" s="121"/>
      <c r="M741" s="120"/>
      <c r="N741" s="23"/>
      <c r="O741" s="23"/>
      <c r="P741" s="23"/>
      <c r="Q741" s="23"/>
      <c r="R741" s="23"/>
      <c r="S741" s="23"/>
      <c r="T741" s="23"/>
      <c r="U741" s="23"/>
      <c r="V741" s="23"/>
      <c r="W741" s="23"/>
      <c r="X741" s="23"/>
      <c r="Y741" s="23"/>
      <c r="Z741" s="23"/>
    </row>
    <row r="742" spans="1:26" ht="48" customHeight="1" x14ac:dyDescent="0.3">
      <c r="A742" s="97" t="str">
        <f>+'Matriz Nº4 Administración'!A742</f>
        <v>82. 4</v>
      </c>
      <c r="B742" s="98" t="str">
        <f>+'Matriz Nº4 Administración'!B742</f>
        <v>No administrar</v>
      </c>
      <c r="C742" s="99" t="str">
        <f>IF(B742&lt;&gt;"No administrar",'Matriz Nº1 Identificación'!B742," ")</f>
        <v xml:space="preserve"> </v>
      </c>
      <c r="D742" s="100" t="str">
        <f>IF(C742&lt;&gt;" ",'Matriz Nº4 Administración'!C742," ")</f>
        <v xml:space="preserve"> </v>
      </c>
      <c r="E742" s="98" t="str">
        <f>IF(B742&lt;&gt;"No administrar",'Matriz Nº4 Administración'!F742," ")</f>
        <v xml:space="preserve"> </v>
      </c>
      <c r="F742" s="98" t="str">
        <f>IF(B742&lt;&gt;"No administrar",'Matriz Nº4 Administración'!G742," ")</f>
        <v xml:space="preserve"> </v>
      </c>
      <c r="G742" s="120"/>
      <c r="H742" s="120"/>
      <c r="I742" s="120"/>
      <c r="J742" s="120"/>
      <c r="K742" s="121"/>
      <c r="L742" s="121"/>
      <c r="M742" s="120"/>
      <c r="N742" s="23"/>
      <c r="O742" s="23"/>
      <c r="P742" s="23"/>
      <c r="Q742" s="23"/>
      <c r="R742" s="23"/>
      <c r="S742" s="23"/>
      <c r="T742" s="23"/>
      <c r="U742" s="23"/>
      <c r="V742" s="23"/>
      <c r="W742" s="23"/>
      <c r="X742" s="23"/>
      <c r="Y742" s="23"/>
      <c r="Z742" s="23"/>
    </row>
    <row r="743" spans="1:26" ht="42.75" customHeight="1" x14ac:dyDescent="0.3">
      <c r="A743" s="97" t="str">
        <f>+'Matriz Nº4 Administración'!A743</f>
        <v>82. 5</v>
      </c>
      <c r="B743" s="98" t="str">
        <f>+'Matriz Nº4 Administración'!B743</f>
        <v>No administrar</v>
      </c>
      <c r="C743" s="99" t="str">
        <f>IF(B743&lt;&gt;"No administrar",'Matriz Nº1 Identificación'!B743," ")</f>
        <v xml:space="preserve"> </v>
      </c>
      <c r="D743" s="100" t="str">
        <f>IF(C743&lt;&gt;" ",'Matriz Nº4 Administración'!C743," ")</f>
        <v xml:space="preserve"> </v>
      </c>
      <c r="E743" s="98" t="str">
        <f>IF(B743&lt;&gt;"No administrar",'Matriz Nº4 Administración'!F743," ")</f>
        <v xml:space="preserve"> </v>
      </c>
      <c r="F743" s="98" t="str">
        <f>IF(B743&lt;&gt;"No administrar",'Matriz Nº4 Administración'!G743," ")</f>
        <v xml:space="preserve"> </v>
      </c>
      <c r="G743" s="120"/>
      <c r="H743" s="120"/>
      <c r="I743" s="120"/>
      <c r="J743" s="120"/>
      <c r="K743" s="121"/>
      <c r="L743" s="121"/>
      <c r="M743" s="120"/>
      <c r="N743" s="23"/>
      <c r="O743" s="23"/>
      <c r="P743" s="23"/>
      <c r="Q743" s="23"/>
      <c r="R743" s="23"/>
      <c r="S743" s="23"/>
      <c r="T743" s="23"/>
      <c r="U743" s="23"/>
      <c r="V743" s="23"/>
      <c r="W743" s="23"/>
      <c r="X743" s="23"/>
      <c r="Y743" s="23"/>
      <c r="Z743" s="23"/>
    </row>
    <row r="744" spans="1:26" ht="40.5" customHeight="1" x14ac:dyDescent="0.3">
      <c r="A744" s="97" t="str">
        <f>+'Matriz Nº4 Administración'!A744</f>
        <v>82. 6</v>
      </c>
      <c r="B744" s="98" t="str">
        <f>+'Matriz Nº4 Administración'!B744</f>
        <v>No administrar</v>
      </c>
      <c r="C744" s="99" t="str">
        <f>IF(B744&lt;&gt;"No administrar",'Matriz Nº1 Identificación'!B744," ")</f>
        <v xml:space="preserve"> </v>
      </c>
      <c r="D744" s="100" t="str">
        <f>IF(C744&lt;&gt;" ",'Matriz Nº4 Administración'!C744," ")</f>
        <v xml:space="preserve"> </v>
      </c>
      <c r="E744" s="98" t="str">
        <f>IF(B744&lt;&gt;"No administrar",'Matriz Nº4 Administración'!F744," ")</f>
        <v xml:space="preserve"> </v>
      </c>
      <c r="F744" s="98" t="str">
        <f>IF(B744&lt;&gt;"No administrar",'Matriz Nº4 Administración'!G744," ")</f>
        <v xml:space="preserve"> </v>
      </c>
      <c r="G744" s="120"/>
      <c r="H744" s="120"/>
      <c r="I744" s="120"/>
      <c r="J744" s="120"/>
      <c r="K744" s="121"/>
      <c r="L744" s="121"/>
      <c r="M744" s="120"/>
      <c r="N744" s="23"/>
      <c r="O744" s="23"/>
      <c r="P744" s="23"/>
      <c r="Q744" s="23"/>
      <c r="R744" s="23"/>
      <c r="S744" s="23"/>
      <c r="T744" s="23"/>
      <c r="U744" s="23"/>
      <c r="V744" s="23"/>
      <c r="W744" s="23"/>
      <c r="X744" s="23"/>
      <c r="Y744" s="23"/>
      <c r="Z744" s="23"/>
    </row>
    <row r="745" spans="1:26" ht="43.5" customHeight="1" thickBot="1" x14ac:dyDescent="0.35">
      <c r="A745" s="97" t="str">
        <f>+'Matriz Nº4 Administración'!A745</f>
        <v>82. 7</v>
      </c>
      <c r="B745" s="98" t="str">
        <f>+'Matriz Nº4 Administración'!B745</f>
        <v>No administrar</v>
      </c>
      <c r="C745" s="99" t="str">
        <f>IF(B745&lt;&gt;"No administrar",'Matriz Nº1 Identificación'!B745," ")</f>
        <v xml:space="preserve"> </v>
      </c>
      <c r="D745" s="100" t="str">
        <f>IF(C745&lt;&gt;" ",'Matriz Nº4 Administración'!C745," ")</f>
        <v xml:space="preserve"> </v>
      </c>
      <c r="E745" s="98" t="str">
        <f>IF(B745&lt;&gt;"No administrar",'Matriz Nº4 Administración'!F745," ")</f>
        <v xml:space="preserve"> </v>
      </c>
      <c r="F745" s="98" t="str">
        <f>IF(B745&lt;&gt;"No administrar",'Matriz Nº4 Administración'!G745," ")</f>
        <v xml:space="preserve"> </v>
      </c>
      <c r="G745" s="120"/>
      <c r="H745" s="120"/>
      <c r="I745" s="120"/>
      <c r="J745" s="120"/>
      <c r="K745" s="121"/>
      <c r="L745" s="121"/>
      <c r="M745" s="120"/>
      <c r="N745" s="23"/>
      <c r="O745" s="23"/>
      <c r="P745" s="23"/>
      <c r="Q745" s="23"/>
      <c r="R745" s="23"/>
      <c r="S745" s="23"/>
      <c r="T745" s="23"/>
      <c r="U745" s="23"/>
      <c r="V745" s="23"/>
      <c r="W745" s="23"/>
      <c r="X745" s="23"/>
      <c r="Y745" s="23"/>
      <c r="Z745" s="23"/>
    </row>
    <row r="746" spans="1:26" ht="16.5" customHeight="1" thickBot="1" x14ac:dyDescent="0.35">
      <c r="A746" s="431" t="str">
        <f>'Matriz Nº4 Administración'!A746</f>
        <v xml:space="preserve">Objetivo Estratégico: </v>
      </c>
      <c r="B746" s="432"/>
      <c r="C746" s="433">
        <f>'Matriz Nº4 Administración'!B746</f>
        <v>0</v>
      </c>
      <c r="D746" s="434"/>
      <c r="E746" s="434"/>
      <c r="F746" s="434"/>
      <c r="G746" s="434"/>
      <c r="H746" s="434"/>
      <c r="I746" s="434"/>
      <c r="J746" s="434"/>
      <c r="K746" s="434"/>
      <c r="L746" s="434"/>
      <c r="M746" s="434"/>
      <c r="N746" s="7"/>
      <c r="O746" s="7"/>
      <c r="P746" s="7"/>
      <c r="Q746" s="7"/>
      <c r="R746" s="7"/>
      <c r="S746" s="7"/>
      <c r="T746" s="7"/>
      <c r="U746" s="7"/>
      <c r="V746" s="7"/>
      <c r="W746" s="7"/>
      <c r="X746" s="7"/>
      <c r="Y746" s="7"/>
      <c r="Z746" s="7"/>
    </row>
    <row r="747" spans="1:26" ht="27" customHeight="1" thickBot="1" x14ac:dyDescent="0.35">
      <c r="A747" s="427" t="str">
        <f>'Matriz Nº4 Administración'!A747</f>
        <v>Objetivo táctico</v>
      </c>
      <c r="B747" s="394"/>
      <c r="C747" s="428" t="str">
        <f>'Matriz Nº4 Administración'!B747</f>
        <v xml:space="preserve">83. </v>
      </c>
      <c r="D747" s="429"/>
      <c r="E747" s="429"/>
      <c r="F747" s="429"/>
      <c r="G747" s="429"/>
      <c r="H747" s="429"/>
      <c r="I747" s="429"/>
      <c r="J747" s="429"/>
      <c r="K747" s="429"/>
      <c r="L747" s="429"/>
      <c r="M747" s="430"/>
      <c r="N747" s="7"/>
      <c r="O747" s="7"/>
      <c r="P747" s="7"/>
      <c r="Q747" s="7"/>
      <c r="R747" s="7"/>
      <c r="S747" s="7"/>
      <c r="T747" s="7"/>
      <c r="U747" s="7"/>
      <c r="V747" s="7"/>
      <c r="W747" s="7"/>
      <c r="X747" s="7"/>
      <c r="Y747" s="7"/>
      <c r="Z747" s="7"/>
    </row>
    <row r="748" spans="1:26" ht="47.25" customHeight="1" x14ac:dyDescent="0.3">
      <c r="A748" s="97" t="str">
        <f>+'Matriz Nº4 Administración'!A748</f>
        <v>83. 1</v>
      </c>
      <c r="B748" s="98" t="str">
        <f>+'Matriz Nº4 Administración'!B748</f>
        <v>No administrar</v>
      </c>
      <c r="C748" s="99" t="str">
        <f>IF(B748&lt;&gt;"No administrar",'Matriz Nº1 Identificación'!B748," ")</f>
        <v xml:space="preserve"> </v>
      </c>
      <c r="D748" s="100" t="str">
        <f>IF(C748&lt;&gt;" ",'Matriz Nº4 Administración'!C748," ")</f>
        <v xml:space="preserve"> </v>
      </c>
      <c r="E748" s="98" t="str">
        <f>IF(B748&lt;&gt;"No administrar",'Matriz Nº4 Administración'!F748," ")</f>
        <v xml:space="preserve"> </v>
      </c>
      <c r="F748" s="98" t="str">
        <f>IF(B748&lt;&gt;"No administrar",'Matriz Nº4 Administración'!G748," ")</f>
        <v xml:space="preserve"> </v>
      </c>
      <c r="G748" s="120"/>
      <c r="H748" s="120"/>
      <c r="I748" s="120"/>
      <c r="J748" s="120"/>
      <c r="K748" s="121"/>
      <c r="L748" s="121"/>
      <c r="M748" s="120"/>
      <c r="N748" s="23"/>
      <c r="O748" s="23"/>
      <c r="P748" s="23"/>
      <c r="Q748" s="23"/>
      <c r="R748" s="23"/>
      <c r="S748" s="23"/>
      <c r="T748" s="23"/>
      <c r="U748" s="23"/>
      <c r="V748" s="23"/>
      <c r="W748" s="23"/>
      <c r="X748" s="23"/>
      <c r="Y748" s="23"/>
      <c r="Z748" s="23"/>
    </row>
    <row r="749" spans="1:26" ht="43.5" customHeight="1" x14ac:dyDescent="0.3">
      <c r="A749" s="97" t="str">
        <f>+'Matriz Nº4 Administración'!A749</f>
        <v>83. 2</v>
      </c>
      <c r="B749" s="98" t="str">
        <f>+'Matriz Nº4 Administración'!B749</f>
        <v>No administrar</v>
      </c>
      <c r="C749" s="99" t="str">
        <f>IF(B749&lt;&gt;"No administrar",'Matriz Nº1 Identificación'!B749," ")</f>
        <v xml:space="preserve"> </v>
      </c>
      <c r="D749" s="100" t="str">
        <f>IF(C749&lt;&gt;" ",'Matriz Nº4 Administración'!C749," ")</f>
        <v xml:space="preserve"> </v>
      </c>
      <c r="E749" s="98" t="str">
        <f>IF(B749&lt;&gt;"No administrar",'Matriz Nº4 Administración'!F749," ")</f>
        <v xml:space="preserve"> </v>
      </c>
      <c r="F749" s="98" t="str">
        <f>IF(B749&lt;&gt;"No administrar",'Matriz Nº4 Administración'!G749," ")</f>
        <v xml:space="preserve"> </v>
      </c>
      <c r="G749" s="120"/>
      <c r="H749" s="120"/>
      <c r="I749" s="120"/>
      <c r="J749" s="120"/>
      <c r="K749" s="121"/>
      <c r="L749" s="121"/>
      <c r="M749" s="120"/>
      <c r="N749" s="23"/>
      <c r="O749" s="23"/>
      <c r="P749" s="23"/>
      <c r="Q749" s="23"/>
      <c r="R749" s="23"/>
      <c r="S749" s="23"/>
      <c r="T749" s="23"/>
      <c r="U749" s="23"/>
      <c r="V749" s="23"/>
      <c r="W749" s="23"/>
      <c r="X749" s="23"/>
      <c r="Y749" s="23"/>
      <c r="Z749" s="23"/>
    </row>
    <row r="750" spans="1:26" ht="40.5" customHeight="1" x14ac:dyDescent="0.3">
      <c r="A750" s="97" t="str">
        <f>+'Matriz Nº4 Administración'!A750</f>
        <v>83. 3</v>
      </c>
      <c r="B750" s="98" t="str">
        <f>+'Matriz Nº4 Administración'!B750</f>
        <v>No administrar</v>
      </c>
      <c r="C750" s="99" t="str">
        <f>IF(B750&lt;&gt;"No administrar",'Matriz Nº1 Identificación'!B750," ")</f>
        <v xml:space="preserve"> </v>
      </c>
      <c r="D750" s="100" t="str">
        <f>IF(C750&lt;&gt;" ",'Matriz Nº4 Administración'!C750," ")</f>
        <v xml:space="preserve"> </v>
      </c>
      <c r="E750" s="98" t="str">
        <f>IF(B750&lt;&gt;"No administrar",'Matriz Nº4 Administración'!F750," ")</f>
        <v xml:space="preserve"> </v>
      </c>
      <c r="F750" s="98" t="str">
        <f>IF(B750&lt;&gt;"No administrar",'Matriz Nº4 Administración'!G750," ")</f>
        <v xml:space="preserve"> </v>
      </c>
      <c r="G750" s="120"/>
      <c r="H750" s="120"/>
      <c r="I750" s="120"/>
      <c r="J750" s="120"/>
      <c r="K750" s="121"/>
      <c r="L750" s="121"/>
      <c r="M750" s="120"/>
      <c r="N750" s="23"/>
      <c r="O750" s="23"/>
      <c r="P750" s="23"/>
      <c r="Q750" s="23"/>
      <c r="R750" s="23"/>
      <c r="S750" s="23"/>
      <c r="T750" s="23"/>
      <c r="U750" s="23"/>
      <c r="V750" s="23"/>
      <c r="W750" s="23"/>
      <c r="X750" s="23"/>
      <c r="Y750" s="23"/>
      <c r="Z750" s="23"/>
    </row>
    <row r="751" spans="1:26" ht="48" customHeight="1" x14ac:dyDescent="0.3">
      <c r="A751" s="97" t="str">
        <f>+'Matriz Nº4 Administración'!A751</f>
        <v>83. 4</v>
      </c>
      <c r="B751" s="98" t="str">
        <f>+'Matriz Nº4 Administración'!B751</f>
        <v>No administrar</v>
      </c>
      <c r="C751" s="99" t="str">
        <f>IF(B751&lt;&gt;"No administrar",'Matriz Nº1 Identificación'!B751," ")</f>
        <v xml:space="preserve"> </v>
      </c>
      <c r="D751" s="100" t="str">
        <f>IF(C751&lt;&gt;" ",'Matriz Nº4 Administración'!C751," ")</f>
        <v xml:space="preserve"> </v>
      </c>
      <c r="E751" s="98" t="str">
        <f>IF(B751&lt;&gt;"No administrar",'Matriz Nº4 Administración'!F751," ")</f>
        <v xml:space="preserve"> </v>
      </c>
      <c r="F751" s="98" t="str">
        <f>IF(B751&lt;&gt;"No administrar",'Matriz Nº4 Administración'!G751," ")</f>
        <v xml:space="preserve"> </v>
      </c>
      <c r="G751" s="120"/>
      <c r="H751" s="120"/>
      <c r="I751" s="120"/>
      <c r="J751" s="120"/>
      <c r="K751" s="121"/>
      <c r="L751" s="121"/>
      <c r="M751" s="120"/>
      <c r="N751" s="23"/>
      <c r="O751" s="23"/>
      <c r="P751" s="23"/>
      <c r="Q751" s="23"/>
      <c r="R751" s="23"/>
      <c r="S751" s="23"/>
      <c r="T751" s="23"/>
      <c r="U751" s="23"/>
      <c r="V751" s="23"/>
      <c r="W751" s="23"/>
      <c r="X751" s="23"/>
      <c r="Y751" s="23"/>
      <c r="Z751" s="23"/>
    </row>
    <row r="752" spans="1:26" ht="42.75" customHeight="1" x14ac:dyDescent="0.3">
      <c r="A752" s="97" t="str">
        <f>+'Matriz Nº4 Administración'!A752</f>
        <v>83. 5</v>
      </c>
      <c r="B752" s="98" t="str">
        <f>+'Matriz Nº4 Administración'!B752</f>
        <v>No administrar</v>
      </c>
      <c r="C752" s="99" t="str">
        <f>IF(B752&lt;&gt;"No administrar",'Matriz Nº1 Identificación'!B752," ")</f>
        <v xml:space="preserve"> </v>
      </c>
      <c r="D752" s="100" t="str">
        <f>IF(C752&lt;&gt;" ",'Matriz Nº4 Administración'!C752," ")</f>
        <v xml:space="preserve"> </v>
      </c>
      <c r="E752" s="98" t="str">
        <f>IF(B752&lt;&gt;"No administrar",'Matriz Nº4 Administración'!F752," ")</f>
        <v xml:space="preserve"> </v>
      </c>
      <c r="F752" s="98" t="str">
        <f>IF(B752&lt;&gt;"No administrar",'Matriz Nº4 Administración'!G752," ")</f>
        <v xml:space="preserve"> </v>
      </c>
      <c r="G752" s="120"/>
      <c r="H752" s="120"/>
      <c r="I752" s="120"/>
      <c r="J752" s="120"/>
      <c r="K752" s="121"/>
      <c r="L752" s="121"/>
      <c r="M752" s="120"/>
      <c r="N752" s="23"/>
      <c r="O752" s="23"/>
      <c r="P752" s="23"/>
      <c r="Q752" s="23"/>
      <c r="R752" s="23"/>
      <c r="S752" s="23"/>
      <c r="T752" s="23"/>
      <c r="U752" s="23"/>
      <c r="V752" s="23"/>
      <c r="W752" s="23"/>
      <c r="X752" s="23"/>
      <c r="Y752" s="23"/>
      <c r="Z752" s="23"/>
    </row>
    <row r="753" spans="1:26" ht="40.5" customHeight="1" x14ac:dyDescent="0.3">
      <c r="A753" s="97" t="str">
        <f>+'Matriz Nº4 Administración'!A753</f>
        <v>83. 6</v>
      </c>
      <c r="B753" s="98" t="str">
        <f>+'Matriz Nº4 Administración'!B753</f>
        <v>No administrar</v>
      </c>
      <c r="C753" s="99" t="str">
        <f>IF(B753&lt;&gt;"No administrar",'Matriz Nº1 Identificación'!B753," ")</f>
        <v xml:space="preserve"> </v>
      </c>
      <c r="D753" s="100" t="str">
        <f>IF(C753&lt;&gt;" ",'Matriz Nº4 Administración'!C753," ")</f>
        <v xml:space="preserve"> </v>
      </c>
      <c r="E753" s="98" t="str">
        <f>IF(B753&lt;&gt;"No administrar",'Matriz Nº4 Administración'!F753," ")</f>
        <v xml:space="preserve"> </v>
      </c>
      <c r="F753" s="98" t="str">
        <f>IF(B753&lt;&gt;"No administrar",'Matriz Nº4 Administración'!G753," ")</f>
        <v xml:space="preserve"> </v>
      </c>
      <c r="G753" s="120"/>
      <c r="H753" s="120"/>
      <c r="I753" s="120"/>
      <c r="J753" s="120"/>
      <c r="K753" s="121"/>
      <c r="L753" s="121"/>
      <c r="M753" s="120"/>
      <c r="N753" s="23"/>
      <c r="O753" s="23"/>
      <c r="P753" s="23"/>
      <c r="Q753" s="23"/>
      <c r="R753" s="23"/>
      <c r="S753" s="23"/>
      <c r="T753" s="23"/>
      <c r="U753" s="23"/>
      <c r="V753" s="23"/>
      <c r="W753" s="23"/>
      <c r="X753" s="23"/>
      <c r="Y753" s="23"/>
      <c r="Z753" s="23"/>
    </row>
    <row r="754" spans="1:26" ht="43.5" customHeight="1" thickBot="1" x14ac:dyDescent="0.35">
      <c r="A754" s="97" t="str">
        <f>+'Matriz Nº4 Administración'!A754</f>
        <v>83. 7</v>
      </c>
      <c r="B754" s="98" t="str">
        <f>+'Matriz Nº4 Administración'!B754</f>
        <v>No administrar</v>
      </c>
      <c r="C754" s="99" t="str">
        <f>IF(B754&lt;&gt;"No administrar",'Matriz Nº1 Identificación'!B754," ")</f>
        <v xml:space="preserve"> </v>
      </c>
      <c r="D754" s="100" t="str">
        <f>IF(C754&lt;&gt;" ",'Matriz Nº4 Administración'!C754," ")</f>
        <v xml:space="preserve"> </v>
      </c>
      <c r="E754" s="98" t="str">
        <f>IF(B754&lt;&gt;"No administrar",'Matriz Nº4 Administración'!F754," ")</f>
        <v xml:space="preserve"> </v>
      </c>
      <c r="F754" s="98" t="str">
        <f>IF(B754&lt;&gt;"No administrar",'Matriz Nº4 Administración'!G754," ")</f>
        <v xml:space="preserve"> </v>
      </c>
      <c r="G754" s="120"/>
      <c r="H754" s="120"/>
      <c r="I754" s="120"/>
      <c r="J754" s="120"/>
      <c r="K754" s="121"/>
      <c r="L754" s="121"/>
      <c r="M754" s="120"/>
      <c r="N754" s="23"/>
      <c r="O754" s="23"/>
      <c r="P754" s="23"/>
      <c r="Q754" s="23"/>
      <c r="R754" s="23"/>
      <c r="S754" s="23"/>
      <c r="T754" s="23"/>
      <c r="U754" s="23"/>
      <c r="V754" s="23"/>
      <c r="W754" s="23"/>
      <c r="X754" s="23"/>
      <c r="Y754" s="23"/>
      <c r="Z754" s="23"/>
    </row>
    <row r="755" spans="1:26" ht="16.5" customHeight="1" thickBot="1" x14ac:dyDescent="0.35">
      <c r="A755" s="431" t="str">
        <f>'Matriz Nº4 Administración'!A755</f>
        <v xml:space="preserve">Objetivo Estratégico: </v>
      </c>
      <c r="B755" s="432"/>
      <c r="C755" s="433">
        <f>'Matriz Nº4 Administración'!B755</f>
        <v>0</v>
      </c>
      <c r="D755" s="434"/>
      <c r="E755" s="434"/>
      <c r="F755" s="434"/>
      <c r="G755" s="434"/>
      <c r="H755" s="434"/>
      <c r="I755" s="434"/>
      <c r="J755" s="434"/>
      <c r="K755" s="434"/>
      <c r="L755" s="434"/>
      <c r="M755" s="434"/>
      <c r="N755" s="7"/>
      <c r="O755" s="7"/>
      <c r="P755" s="7"/>
      <c r="Q755" s="7"/>
      <c r="R755" s="7"/>
      <c r="S755" s="7"/>
      <c r="T755" s="7"/>
      <c r="U755" s="7"/>
      <c r="V755" s="7"/>
      <c r="W755" s="7"/>
      <c r="X755" s="7"/>
      <c r="Y755" s="7"/>
      <c r="Z755" s="7"/>
    </row>
    <row r="756" spans="1:26" ht="27" customHeight="1" thickBot="1" x14ac:dyDescent="0.35">
      <c r="A756" s="427" t="str">
        <f>'Matriz Nº4 Administración'!A756</f>
        <v>Objetivo táctico</v>
      </c>
      <c r="B756" s="394"/>
      <c r="C756" s="428" t="str">
        <f>'Matriz Nº4 Administración'!B756</f>
        <v xml:space="preserve">84. </v>
      </c>
      <c r="D756" s="429"/>
      <c r="E756" s="429"/>
      <c r="F756" s="429"/>
      <c r="G756" s="429"/>
      <c r="H756" s="429"/>
      <c r="I756" s="429"/>
      <c r="J756" s="429"/>
      <c r="K756" s="429"/>
      <c r="L756" s="429"/>
      <c r="M756" s="430"/>
      <c r="N756" s="7"/>
      <c r="O756" s="7"/>
      <c r="P756" s="7"/>
      <c r="Q756" s="7"/>
      <c r="R756" s="7"/>
      <c r="S756" s="7"/>
      <c r="T756" s="7"/>
      <c r="U756" s="7"/>
      <c r="V756" s="7"/>
      <c r="W756" s="7"/>
      <c r="X756" s="7"/>
      <c r="Y756" s="7"/>
      <c r="Z756" s="7"/>
    </row>
    <row r="757" spans="1:26" ht="47.25" customHeight="1" x14ac:dyDescent="0.3">
      <c r="A757" s="97" t="str">
        <f>+'Matriz Nº4 Administración'!A757</f>
        <v>84. 1</v>
      </c>
      <c r="B757" s="98" t="str">
        <f>+'Matriz Nº4 Administración'!B757</f>
        <v>No administrar</v>
      </c>
      <c r="C757" s="99" t="str">
        <f>IF(B757&lt;&gt;"No administrar",'Matriz Nº1 Identificación'!B757," ")</f>
        <v xml:space="preserve"> </v>
      </c>
      <c r="D757" s="100" t="str">
        <f>IF(C757&lt;&gt;" ",'Matriz Nº4 Administración'!C757," ")</f>
        <v xml:space="preserve"> </v>
      </c>
      <c r="E757" s="98" t="str">
        <f>IF(B757&lt;&gt;"No administrar",'Matriz Nº4 Administración'!F757," ")</f>
        <v xml:space="preserve"> </v>
      </c>
      <c r="F757" s="98" t="str">
        <f>IF(B757&lt;&gt;"No administrar",'Matriz Nº4 Administración'!G757," ")</f>
        <v xml:space="preserve"> </v>
      </c>
      <c r="G757" s="120"/>
      <c r="H757" s="120"/>
      <c r="I757" s="120"/>
      <c r="J757" s="120"/>
      <c r="K757" s="121"/>
      <c r="L757" s="121"/>
      <c r="M757" s="120"/>
      <c r="N757" s="23"/>
      <c r="O757" s="23"/>
      <c r="P757" s="23"/>
      <c r="Q757" s="23"/>
      <c r="R757" s="23"/>
      <c r="S757" s="23"/>
      <c r="T757" s="23"/>
      <c r="U757" s="23"/>
      <c r="V757" s="23"/>
      <c r="W757" s="23"/>
      <c r="X757" s="23"/>
      <c r="Y757" s="23"/>
      <c r="Z757" s="23"/>
    </row>
    <row r="758" spans="1:26" ht="43.5" customHeight="1" x14ac:dyDescent="0.3">
      <c r="A758" s="97" t="str">
        <f>+'Matriz Nº4 Administración'!A758</f>
        <v>84. 2</v>
      </c>
      <c r="B758" s="98" t="str">
        <f>+'Matriz Nº4 Administración'!B758</f>
        <v>No administrar</v>
      </c>
      <c r="C758" s="99" t="str">
        <f>IF(B758&lt;&gt;"No administrar",'Matriz Nº1 Identificación'!B758," ")</f>
        <v xml:space="preserve"> </v>
      </c>
      <c r="D758" s="100" t="str">
        <f>IF(C758&lt;&gt;" ",'Matriz Nº4 Administración'!C758," ")</f>
        <v xml:space="preserve"> </v>
      </c>
      <c r="E758" s="98" t="str">
        <f>IF(B758&lt;&gt;"No administrar",'Matriz Nº4 Administración'!F758," ")</f>
        <v xml:space="preserve"> </v>
      </c>
      <c r="F758" s="98" t="str">
        <f>IF(B758&lt;&gt;"No administrar",'Matriz Nº4 Administración'!G758," ")</f>
        <v xml:space="preserve"> </v>
      </c>
      <c r="G758" s="120"/>
      <c r="H758" s="120"/>
      <c r="I758" s="120"/>
      <c r="J758" s="120"/>
      <c r="K758" s="121"/>
      <c r="L758" s="121"/>
      <c r="M758" s="120"/>
      <c r="N758" s="23"/>
      <c r="O758" s="23"/>
      <c r="P758" s="23"/>
      <c r="Q758" s="23"/>
      <c r="R758" s="23"/>
      <c r="S758" s="23"/>
      <c r="T758" s="23"/>
      <c r="U758" s="23"/>
      <c r="V758" s="23"/>
      <c r="W758" s="23"/>
      <c r="X758" s="23"/>
      <c r="Y758" s="23"/>
      <c r="Z758" s="23"/>
    </row>
    <row r="759" spans="1:26" ht="40.5" customHeight="1" x14ac:dyDescent="0.3">
      <c r="A759" s="97" t="str">
        <f>+'Matriz Nº4 Administración'!A759</f>
        <v>84. 3</v>
      </c>
      <c r="B759" s="98" t="str">
        <f>+'Matriz Nº4 Administración'!B759</f>
        <v>No administrar</v>
      </c>
      <c r="C759" s="99" t="str">
        <f>IF(B759&lt;&gt;"No administrar",'Matriz Nº1 Identificación'!B759," ")</f>
        <v xml:space="preserve"> </v>
      </c>
      <c r="D759" s="100" t="str">
        <f>IF(C759&lt;&gt;" ",'Matriz Nº4 Administración'!C759," ")</f>
        <v xml:space="preserve"> </v>
      </c>
      <c r="E759" s="98" t="str">
        <f>IF(B759&lt;&gt;"No administrar",'Matriz Nº4 Administración'!F759," ")</f>
        <v xml:space="preserve"> </v>
      </c>
      <c r="F759" s="98" t="str">
        <f>IF(B759&lt;&gt;"No administrar",'Matriz Nº4 Administración'!G759," ")</f>
        <v xml:space="preserve"> </v>
      </c>
      <c r="G759" s="120"/>
      <c r="H759" s="120"/>
      <c r="I759" s="120"/>
      <c r="J759" s="120"/>
      <c r="K759" s="121"/>
      <c r="L759" s="121"/>
      <c r="M759" s="120"/>
      <c r="N759" s="23"/>
      <c r="O759" s="23"/>
      <c r="P759" s="23"/>
      <c r="Q759" s="23"/>
      <c r="R759" s="23"/>
      <c r="S759" s="23"/>
      <c r="T759" s="23"/>
      <c r="U759" s="23"/>
      <c r="V759" s="23"/>
      <c r="W759" s="23"/>
      <c r="X759" s="23"/>
      <c r="Y759" s="23"/>
      <c r="Z759" s="23"/>
    </row>
    <row r="760" spans="1:26" ht="48" customHeight="1" x14ac:dyDescent="0.3">
      <c r="A760" s="97" t="str">
        <f>+'Matriz Nº4 Administración'!A760</f>
        <v>84. 4</v>
      </c>
      <c r="B760" s="98" t="str">
        <f>+'Matriz Nº4 Administración'!B760</f>
        <v>No administrar</v>
      </c>
      <c r="C760" s="99" t="str">
        <f>IF(B760&lt;&gt;"No administrar",'Matriz Nº1 Identificación'!B760," ")</f>
        <v xml:space="preserve"> </v>
      </c>
      <c r="D760" s="100" t="str">
        <f>IF(C760&lt;&gt;" ",'Matriz Nº4 Administración'!C760," ")</f>
        <v xml:space="preserve"> </v>
      </c>
      <c r="E760" s="98" t="str">
        <f>IF(B760&lt;&gt;"No administrar",'Matriz Nº4 Administración'!F760," ")</f>
        <v xml:space="preserve"> </v>
      </c>
      <c r="F760" s="98" t="str">
        <f>IF(B760&lt;&gt;"No administrar",'Matriz Nº4 Administración'!G760," ")</f>
        <v xml:space="preserve"> </v>
      </c>
      <c r="G760" s="120"/>
      <c r="H760" s="120"/>
      <c r="I760" s="120"/>
      <c r="J760" s="120"/>
      <c r="K760" s="121"/>
      <c r="L760" s="121"/>
      <c r="M760" s="120"/>
      <c r="N760" s="23"/>
      <c r="O760" s="23"/>
      <c r="P760" s="23"/>
      <c r="Q760" s="23"/>
      <c r="R760" s="23"/>
      <c r="S760" s="23"/>
      <c r="T760" s="23"/>
      <c r="U760" s="23"/>
      <c r="V760" s="23"/>
      <c r="W760" s="23"/>
      <c r="X760" s="23"/>
      <c r="Y760" s="23"/>
      <c r="Z760" s="23"/>
    </row>
    <row r="761" spans="1:26" ht="42.75" customHeight="1" x14ac:dyDescent="0.3">
      <c r="A761" s="97" t="str">
        <f>+'Matriz Nº4 Administración'!A761</f>
        <v>84. 5</v>
      </c>
      <c r="B761" s="98" t="str">
        <f>+'Matriz Nº4 Administración'!B761</f>
        <v>No administrar</v>
      </c>
      <c r="C761" s="99" t="str">
        <f>IF(B761&lt;&gt;"No administrar",'Matriz Nº1 Identificación'!B761," ")</f>
        <v xml:space="preserve"> </v>
      </c>
      <c r="D761" s="100" t="str">
        <f>IF(C761&lt;&gt;" ",'Matriz Nº4 Administración'!C761," ")</f>
        <v xml:space="preserve"> </v>
      </c>
      <c r="E761" s="98" t="str">
        <f>IF(B761&lt;&gt;"No administrar",'Matriz Nº4 Administración'!F761," ")</f>
        <v xml:space="preserve"> </v>
      </c>
      <c r="F761" s="98" t="str">
        <f>IF(B761&lt;&gt;"No administrar",'Matriz Nº4 Administración'!G761," ")</f>
        <v xml:space="preserve"> </v>
      </c>
      <c r="G761" s="120"/>
      <c r="H761" s="120"/>
      <c r="I761" s="120"/>
      <c r="J761" s="120"/>
      <c r="K761" s="121"/>
      <c r="L761" s="121"/>
      <c r="M761" s="120"/>
      <c r="N761" s="23"/>
      <c r="O761" s="23"/>
      <c r="P761" s="23"/>
      <c r="Q761" s="23"/>
      <c r="R761" s="23"/>
      <c r="S761" s="23"/>
      <c r="T761" s="23"/>
      <c r="U761" s="23"/>
      <c r="V761" s="23"/>
      <c r="W761" s="23"/>
      <c r="X761" s="23"/>
      <c r="Y761" s="23"/>
      <c r="Z761" s="23"/>
    </row>
    <row r="762" spans="1:26" ht="40.5" customHeight="1" x14ac:dyDescent="0.3">
      <c r="A762" s="97" t="str">
        <f>+'Matriz Nº4 Administración'!A762</f>
        <v>84. 6</v>
      </c>
      <c r="B762" s="98" t="str">
        <f>+'Matriz Nº4 Administración'!B762</f>
        <v>No administrar</v>
      </c>
      <c r="C762" s="99" t="str">
        <f>IF(B762&lt;&gt;"No administrar",'Matriz Nº1 Identificación'!B762," ")</f>
        <v xml:space="preserve"> </v>
      </c>
      <c r="D762" s="100" t="str">
        <f>IF(C762&lt;&gt;" ",'Matriz Nº4 Administración'!C762," ")</f>
        <v xml:space="preserve"> </v>
      </c>
      <c r="E762" s="98" t="str">
        <f>IF(B762&lt;&gt;"No administrar",'Matriz Nº4 Administración'!F762," ")</f>
        <v xml:space="preserve"> </v>
      </c>
      <c r="F762" s="98" t="str">
        <f>IF(B762&lt;&gt;"No administrar",'Matriz Nº4 Administración'!G762," ")</f>
        <v xml:space="preserve"> </v>
      </c>
      <c r="G762" s="120"/>
      <c r="H762" s="120"/>
      <c r="I762" s="120"/>
      <c r="J762" s="120"/>
      <c r="K762" s="121"/>
      <c r="L762" s="121"/>
      <c r="M762" s="120"/>
      <c r="N762" s="23"/>
      <c r="O762" s="23"/>
      <c r="P762" s="23"/>
      <c r="Q762" s="23"/>
      <c r="R762" s="23"/>
      <c r="S762" s="23"/>
      <c r="T762" s="23"/>
      <c r="U762" s="23"/>
      <c r="V762" s="23"/>
      <c r="W762" s="23"/>
      <c r="X762" s="23"/>
      <c r="Y762" s="23"/>
      <c r="Z762" s="23"/>
    </row>
    <row r="763" spans="1:26" ht="43.5" customHeight="1" thickBot="1" x14ac:dyDescent="0.35">
      <c r="A763" s="97" t="str">
        <f>+'Matriz Nº4 Administración'!A763</f>
        <v>84. 7</v>
      </c>
      <c r="B763" s="98" t="str">
        <f>+'Matriz Nº4 Administración'!B763</f>
        <v>No administrar</v>
      </c>
      <c r="C763" s="99" t="str">
        <f>IF(B763&lt;&gt;"No administrar",'Matriz Nº1 Identificación'!B763," ")</f>
        <v xml:space="preserve"> </v>
      </c>
      <c r="D763" s="100" t="str">
        <f>IF(C763&lt;&gt;" ",'Matriz Nº4 Administración'!C763," ")</f>
        <v xml:space="preserve"> </v>
      </c>
      <c r="E763" s="98" t="str">
        <f>IF(B763&lt;&gt;"No administrar",'Matriz Nº4 Administración'!F763," ")</f>
        <v xml:space="preserve"> </v>
      </c>
      <c r="F763" s="98" t="str">
        <f>IF(B763&lt;&gt;"No administrar",'Matriz Nº4 Administración'!G763," ")</f>
        <v xml:space="preserve"> </v>
      </c>
      <c r="G763" s="120"/>
      <c r="H763" s="120"/>
      <c r="I763" s="120"/>
      <c r="J763" s="120"/>
      <c r="K763" s="121"/>
      <c r="L763" s="121"/>
      <c r="M763" s="120"/>
      <c r="N763" s="23"/>
      <c r="O763" s="23"/>
      <c r="P763" s="23"/>
      <c r="Q763" s="23"/>
      <c r="R763" s="23"/>
      <c r="S763" s="23"/>
      <c r="T763" s="23"/>
      <c r="U763" s="23"/>
      <c r="V763" s="23"/>
      <c r="W763" s="23"/>
      <c r="X763" s="23"/>
      <c r="Y763" s="23"/>
      <c r="Z763" s="23"/>
    </row>
    <row r="764" spans="1:26" ht="16.5" customHeight="1" thickBot="1" x14ac:dyDescent="0.35">
      <c r="A764" s="431" t="str">
        <f>'Matriz Nº4 Administración'!A764</f>
        <v xml:space="preserve">Objetivo Estratégico: </v>
      </c>
      <c r="B764" s="432"/>
      <c r="C764" s="433">
        <f>'Matriz Nº4 Administración'!B764</f>
        <v>0</v>
      </c>
      <c r="D764" s="434"/>
      <c r="E764" s="434"/>
      <c r="F764" s="434"/>
      <c r="G764" s="434"/>
      <c r="H764" s="434"/>
      <c r="I764" s="434"/>
      <c r="J764" s="434"/>
      <c r="K764" s="434"/>
      <c r="L764" s="434"/>
      <c r="M764" s="434"/>
      <c r="N764" s="7"/>
      <c r="O764" s="7"/>
      <c r="P764" s="7"/>
      <c r="Q764" s="7"/>
      <c r="R764" s="7"/>
      <c r="S764" s="7"/>
      <c r="T764" s="7"/>
      <c r="U764" s="7"/>
      <c r="V764" s="7"/>
      <c r="W764" s="7"/>
      <c r="X764" s="7"/>
      <c r="Y764" s="7"/>
      <c r="Z764" s="7"/>
    </row>
    <row r="765" spans="1:26" ht="27" customHeight="1" thickBot="1" x14ac:dyDescent="0.35">
      <c r="A765" s="427" t="str">
        <f>'Matriz Nº4 Administración'!A765</f>
        <v>Objetivo táctico</v>
      </c>
      <c r="B765" s="394"/>
      <c r="C765" s="428" t="str">
        <f>'Matriz Nº4 Administración'!B765</f>
        <v xml:space="preserve">85. </v>
      </c>
      <c r="D765" s="429"/>
      <c r="E765" s="429"/>
      <c r="F765" s="429"/>
      <c r="G765" s="429"/>
      <c r="H765" s="429"/>
      <c r="I765" s="429"/>
      <c r="J765" s="429"/>
      <c r="K765" s="429"/>
      <c r="L765" s="429"/>
      <c r="M765" s="430"/>
      <c r="N765" s="7"/>
      <c r="O765" s="7"/>
      <c r="P765" s="7"/>
      <c r="Q765" s="7"/>
      <c r="R765" s="7"/>
      <c r="S765" s="7"/>
      <c r="T765" s="7"/>
      <c r="U765" s="7"/>
      <c r="V765" s="7"/>
      <c r="W765" s="7"/>
      <c r="X765" s="7"/>
      <c r="Y765" s="7"/>
      <c r="Z765" s="7"/>
    </row>
    <row r="766" spans="1:26" ht="47.25" customHeight="1" x14ac:dyDescent="0.3">
      <c r="A766" s="97" t="str">
        <f>+'Matriz Nº4 Administración'!A766</f>
        <v>85. 1</v>
      </c>
      <c r="B766" s="98" t="str">
        <f>+'Matriz Nº4 Administración'!B766</f>
        <v>No administrar</v>
      </c>
      <c r="C766" s="99" t="str">
        <f>IF(B766&lt;&gt;"No administrar",'Matriz Nº1 Identificación'!B766," ")</f>
        <v xml:space="preserve"> </v>
      </c>
      <c r="D766" s="100" t="str">
        <f>IF(C766&lt;&gt;" ",'Matriz Nº4 Administración'!C766," ")</f>
        <v xml:space="preserve"> </v>
      </c>
      <c r="E766" s="98" t="str">
        <f>IF(B766&lt;&gt;"No administrar",'Matriz Nº4 Administración'!F766," ")</f>
        <v xml:space="preserve"> </v>
      </c>
      <c r="F766" s="98" t="str">
        <f>IF(B766&lt;&gt;"No administrar",'Matriz Nº4 Administración'!G766," ")</f>
        <v xml:space="preserve"> </v>
      </c>
      <c r="G766" s="120"/>
      <c r="H766" s="120"/>
      <c r="I766" s="120"/>
      <c r="J766" s="120"/>
      <c r="K766" s="121"/>
      <c r="L766" s="121"/>
      <c r="M766" s="120"/>
      <c r="N766" s="23"/>
      <c r="O766" s="23"/>
      <c r="P766" s="23"/>
      <c r="Q766" s="23"/>
      <c r="R766" s="23"/>
      <c r="S766" s="23"/>
      <c r="T766" s="23"/>
      <c r="U766" s="23"/>
      <c r="V766" s="23"/>
      <c r="W766" s="23"/>
      <c r="X766" s="23"/>
      <c r="Y766" s="23"/>
      <c r="Z766" s="23"/>
    </row>
    <row r="767" spans="1:26" ht="43.5" customHeight="1" x14ac:dyDescent="0.3">
      <c r="A767" s="97" t="str">
        <f>+'Matriz Nº4 Administración'!A767</f>
        <v>85. 2</v>
      </c>
      <c r="B767" s="98" t="str">
        <f>+'Matriz Nº4 Administración'!B767</f>
        <v>No administrar</v>
      </c>
      <c r="C767" s="99" t="str">
        <f>IF(B767&lt;&gt;"No administrar",'Matriz Nº1 Identificación'!B767," ")</f>
        <v xml:space="preserve"> </v>
      </c>
      <c r="D767" s="100" t="str">
        <f>IF(C767&lt;&gt;" ",'Matriz Nº4 Administración'!C767," ")</f>
        <v xml:space="preserve"> </v>
      </c>
      <c r="E767" s="98" t="str">
        <f>IF(B767&lt;&gt;"No administrar",'Matriz Nº4 Administración'!F767," ")</f>
        <v xml:space="preserve"> </v>
      </c>
      <c r="F767" s="98" t="str">
        <f>IF(B767&lt;&gt;"No administrar",'Matriz Nº4 Administración'!G767," ")</f>
        <v xml:space="preserve"> </v>
      </c>
      <c r="G767" s="120"/>
      <c r="H767" s="120"/>
      <c r="I767" s="120"/>
      <c r="J767" s="120"/>
      <c r="K767" s="121"/>
      <c r="L767" s="121"/>
      <c r="M767" s="120"/>
      <c r="N767" s="23"/>
      <c r="O767" s="23"/>
      <c r="P767" s="23"/>
      <c r="Q767" s="23"/>
      <c r="R767" s="23"/>
      <c r="S767" s="23"/>
      <c r="T767" s="23"/>
      <c r="U767" s="23"/>
      <c r="V767" s="23"/>
      <c r="W767" s="23"/>
      <c r="X767" s="23"/>
      <c r="Y767" s="23"/>
      <c r="Z767" s="23"/>
    </row>
    <row r="768" spans="1:26" ht="40.5" customHeight="1" x14ac:dyDescent="0.3">
      <c r="A768" s="97" t="str">
        <f>+'Matriz Nº4 Administración'!A768</f>
        <v>85. 3</v>
      </c>
      <c r="B768" s="98" t="str">
        <f>+'Matriz Nº4 Administración'!B768</f>
        <v>No administrar</v>
      </c>
      <c r="C768" s="99" t="str">
        <f>IF(B768&lt;&gt;"No administrar",'Matriz Nº1 Identificación'!B768," ")</f>
        <v xml:space="preserve"> </v>
      </c>
      <c r="D768" s="100" t="str">
        <f>IF(C768&lt;&gt;" ",'Matriz Nº4 Administración'!C768," ")</f>
        <v xml:space="preserve"> </v>
      </c>
      <c r="E768" s="98" t="str">
        <f>IF(B768&lt;&gt;"No administrar",'Matriz Nº4 Administración'!F768," ")</f>
        <v xml:space="preserve"> </v>
      </c>
      <c r="F768" s="98" t="str">
        <f>IF(B768&lt;&gt;"No administrar",'Matriz Nº4 Administración'!G768," ")</f>
        <v xml:space="preserve"> </v>
      </c>
      <c r="G768" s="120"/>
      <c r="H768" s="120"/>
      <c r="I768" s="120"/>
      <c r="J768" s="120"/>
      <c r="K768" s="121"/>
      <c r="L768" s="121"/>
      <c r="M768" s="120"/>
      <c r="N768" s="23"/>
      <c r="O768" s="23"/>
      <c r="P768" s="23"/>
      <c r="Q768" s="23"/>
      <c r="R768" s="23"/>
      <c r="S768" s="23"/>
      <c r="T768" s="23"/>
      <c r="U768" s="23"/>
      <c r="V768" s="23"/>
      <c r="W768" s="23"/>
      <c r="X768" s="23"/>
      <c r="Y768" s="23"/>
      <c r="Z768" s="23"/>
    </row>
    <row r="769" spans="1:26" ht="48" customHeight="1" x14ac:dyDescent="0.3">
      <c r="A769" s="97" t="str">
        <f>+'Matriz Nº4 Administración'!A769</f>
        <v>85. 4</v>
      </c>
      <c r="B769" s="98" t="str">
        <f>+'Matriz Nº4 Administración'!B769</f>
        <v>No administrar</v>
      </c>
      <c r="C769" s="99" t="str">
        <f>IF(B769&lt;&gt;"No administrar",'Matriz Nº1 Identificación'!B769," ")</f>
        <v xml:space="preserve"> </v>
      </c>
      <c r="D769" s="100" t="str">
        <f>IF(C769&lt;&gt;" ",'Matriz Nº4 Administración'!C769," ")</f>
        <v xml:space="preserve"> </v>
      </c>
      <c r="E769" s="98" t="str">
        <f>IF(B769&lt;&gt;"No administrar",'Matriz Nº4 Administración'!F769," ")</f>
        <v xml:space="preserve"> </v>
      </c>
      <c r="F769" s="98" t="str">
        <f>IF(B769&lt;&gt;"No administrar",'Matriz Nº4 Administración'!G769," ")</f>
        <v xml:space="preserve"> </v>
      </c>
      <c r="G769" s="120"/>
      <c r="H769" s="120"/>
      <c r="I769" s="120"/>
      <c r="J769" s="120"/>
      <c r="K769" s="121"/>
      <c r="L769" s="121"/>
      <c r="M769" s="120"/>
      <c r="N769" s="23"/>
      <c r="O769" s="23"/>
      <c r="P769" s="23"/>
      <c r="Q769" s="23"/>
      <c r="R769" s="23"/>
      <c r="S769" s="23"/>
      <c r="T769" s="23"/>
      <c r="U769" s="23"/>
      <c r="V769" s="23"/>
      <c r="W769" s="23"/>
      <c r="X769" s="23"/>
      <c r="Y769" s="23"/>
      <c r="Z769" s="23"/>
    </row>
    <row r="770" spans="1:26" ht="42.75" customHeight="1" x14ac:dyDescent="0.3">
      <c r="A770" s="97" t="str">
        <f>+'Matriz Nº4 Administración'!A770</f>
        <v>85. 5</v>
      </c>
      <c r="B770" s="98" t="str">
        <f>+'Matriz Nº4 Administración'!B770</f>
        <v>No administrar</v>
      </c>
      <c r="C770" s="99" t="str">
        <f>IF(B770&lt;&gt;"No administrar",'Matriz Nº1 Identificación'!B770," ")</f>
        <v xml:space="preserve"> </v>
      </c>
      <c r="D770" s="100" t="str">
        <f>IF(C770&lt;&gt;" ",'Matriz Nº4 Administración'!C770," ")</f>
        <v xml:space="preserve"> </v>
      </c>
      <c r="E770" s="98" t="str">
        <f>IF(B770&lt;&gt;"No administrar",'Matriz Nº4 Administración'!F770," ")</f>
        <v xml:space="preserve"> </v>
      </c>
      <c r="F770" s="98" t="str">
        <f>IF(B770&lt;&gt;"No administrar",'Matriz Nº4 Administración'!G770," ")</f>
        <v xml:space="preserve"> </v>
      </c>
      <c r="G770" s="120"/>
      <c r="H770" s="120"/>
      <c r="I770" s="120"/>
      <c r="J770" s="120"/>
      <c r="K770" s="121"/>
      <c r="L770" s="121"/>
      <c r="M770" s="120"/>
      <c r="N770" s="23"/>
      <c r="O770" s="23"/>
      <c r="P770" s="23"/>
      <c r="Q770" s="23"/>
      <c r="R770" s="23"/>
      <c r="S770" s="23"/>
      <c r="T770" s="23"/>
      <c r="U770" s="23"/>
      <c r="V770" s="23"/>
      <c r="W770" s="23"/>
      <c r="X770" s="23"/>
      <c r="Y770" s="23"/>
      <c r="Z770" s="23"/>
    </row>
    <row r="771" spans="1:26" ht="40.5" customHeight="1" x14ac:dyDescent="0.3">
      <c r="A771" s="97" t="str">
        <f>+'Matriz Nº4 Administración'!A771</f>
        <v>85. 6</v>
      </c>
      <c r="B771" s="98" t="str">
        <f>+'Matriz Nº4 Administración'!B771</f>
        <v>No administrar</v>
      </c>
      <c r="C771" s="99" t="str">
        <f>IF(B771&lt;&gt;"No administrar",'Matriz Nº1 Identificación'!B771," ")</f>
        <v xml:space="preserve"> </v>
      </c>
      <c r="D771" s="100" t="str">
        <f>IF(C771&lt;&gt;" ",'Matriz Nº4 Administración'!C771," ")</f>
        <v xml:space="preserve"> </v>
      </c>
      <c r="E771" s="98" t="str">
        <f>IF(B771&lt;&gt;"No administrar",'Matriz Nº4 Administración'!F771," ")</f>
        <v xml:space="preserve"> </v>
      </c>
      <c r="F771" s="98" t="str">
        <f>IF(B771&lt;&gt;"No administrar",'Matriz Nº4 Administración'!G771," ")</f>
        <v xml:space="preserve"> </v>
      </c>
      <c r="G771" s="120"/>
      <c r="H771" s="120"/>
      <c r="I771" s="120"/>
      <c r="J771" s="120"/>
      <c r="K771" s="121"/>
      <c r="L771" s="121"/>
      <c r="M771" s="120"/>
      <c r="N771" s="23"/>
      <c r="O771" s="23"/>
      <c r="P771" s="23"/>
      <c r="Q771" s="23"/>
      <c r="R771" s="23"/>
      <c r="S771" s="23"/>
      <c r="T771" s="23"/>
      <c r="U771" s="23"/>
      <c r="V771" s="23"/>
      <c r="W771" s="23"/>
      <c r="X771" s="23"/>
      <c r="Y771" s="23"/>
      <c r="Z771" s="23"/>
    </row>
    <row r="772" spans="1:26" ht="43.5" customHeight="1" thickBot="1" x14ac:dyDescent="0.35">
      <c r="A772" s="97" t="str">
        <f>+'Matriz Nº4 Administración'!A772</f>
        <v>85. 7</v>
      </c>
      <c r="B772" s="98" t="str">
        <f>+'Matriz Nº4 Administración'!B772</f>
        <v>No administrar</v>
      </c>
      <c r="C772" s="99" t="str">
        <f>IF(B772&lt;&gt;"No administrar",'Matriz Nº1 Identificación'!B772," ")</f>
        <v xml:space="preserve"> </v>
      </c>
      <c r="D772" s="100" t="str">
        <f>IF(C772&lt;&gt;" ",'Matriz Nº4 Administración'!C772," ")</f>
        <v xml:space="preserve"> </v>
      </c>
      <c r="E772" s="98" t="str">
        <f>IF(B772&lt;&gt;"No administrar",'Matriz Nº4 Administración'!F772," ")</f>
        <v xml:space="preserve"> </v>
      </c>
      <c r="F772" s="98" t="str">
        <f>IF(B772&lt;&gt;"No administrar",'Matriz Nº4 Administración'!G772," ")</f>
        <v xml:space="preserve"> </v>
      </c>
      <c r="G772" s="120"/>
      <c r="H772" s="120"/>
      <c r="I772" s="120"/>
      <c r="J772" s="120"/>
      <c r="K772" s="121"/>
      <c r="L772" s="121"/>
      <c r="M772" s="120"/>
      <c r="N772" s="23"/>
      <c r="O772" s="23"/>
      <c r="P772" s="23"/>
      <c r="Q772" s="23"/>
      <c r="R772" s="23"/>
      <c r="S772" s="23"/>
      <c r="T772" s="23"/>
      <c r="U772" s="23"/>
      <c r="V772" s="23"/>
      <c r="W772" s="23"/>
      <c r="X772" s="23"/>
      <c r="Y772" s="23"/>
      <c r="Z772" s="23"/>
    </row>
    <row r="773" spans="1:26" ht="16.5" customHeight="1" thickBot="1" x14ac:dyDescent="0.35">
      <c r="A773" s="431" t="str">
        <f>'Matriz Nº4 Administración'!A773</f>
        <v xml:space="preserve">Objetivo Estratégico: </v>
      </c>
      <c r="B773" s="432"/>
      <c r="C773" s="433">
        <f>'Matriz Nº4 Administración'!B773</f>
        <v>0</v>
      </c>
      <c r="D773" s="434"/>
      <c r="E773" s="434"/>
      <c r="F773" s="434"/>
      <c r="G773" s="434"/>
      <c r="H773" s="434"/>
      <c r="I773" s="434"/>
      <c r="J773" s="434"/>
      <c r="K773" s="434"/>
      <c r="L773" s="434"/>
      <c r="M773" s="434"/>
      <c r="N773" s="7"/>
      <c r="O773" s="7"/>
      <c r="P773" s="7"/>
      <c r="Q773" s="7"/>
      <c r="R773" s="7"/>
      <c r="S773" s="7"/>
      <c r="T773" s="7"/>
      <c r="U773" s="7"/>
      <c r="V773" s="7"/>
      <c r="W773" s="7"/>
      <c r="X773" s="7"/>
      <c r="Y773" s="7"/>
      <c r="Z773" s="7"/>
    </row>
    <row r="774" spans="1:26" ht="27" customHeight="1" thickBot="1" x14ac:dyDescent="0.35">
      <c r="A774" s="427" t="str">
        <f>'Matriz Nº4 Administración'!A774</f>
        <v>Objetivo táctico</v>
      </c>
      <c r="B774" s="394"/>
      <c r="C774" s="428" t="str">
        <f>'Matriz Nº4 Administración'!B774</f>
        <v xml:space="preserve">86. </v>
      </c>
      <c r="D774" s="429"/>
      <c r="E774" s="429"/>
      <c r="F774" s="429"/>
      <c r="G774" s="429"/>
      <c r="H774" s="429"/>
      <c r="I774" s="429"/>
      <c r="J774" s="429"/>
      <c r="K774" s="429"/>
      <c r="L774" s="429"/>
      <c r="M774" s="430"/>
      <c r="N774" s="7"/>
      <c r="O774" s="7"/>
      <c r="P774" s="7"/>
      <c r="Q774" s="7"/>
      <c r="R774" s="7"/>
      <c r="S774" s="7"/>
      <c r="T774" s="7"/>
      <c r="U774" s="7"/>
      <c r="V774" s="7"/>
      <c r="W774" s="7"/>
      <c r="X774" s="7"/>
      <c r="Y774" s="7"/>
      <c r="Z774" s="7"/>
    </row>
    <row r="775" spans="1:26" ht="47.25" customHeight="1" x14ac:dyDescent="0.3">
      <c r="A775" s="97" t="str">
        <f>+'Matriz Nº4 Administración'!A775</f>
        <v>86. 1</v>
      </c>
      <c r="B775" s="98" t="str">
        <f>+'Matriz Nº4 Administración'!B775</f>
        <v>No administrar</v>
      </c>
      <c r="C775" s="99" t="str">
        <f>IF(B775&lt;&gt;"No administrar",'Matriz Nº1 Identificación'!B775," ")</f>
        <v xml:space="preserve"> </v>
      </c>
      <c r="D775" s="100" t="str">
        <f>IF(C775&lt;&gt;" ",'Matriz Nº4 Administración'!C775," ")</f>
        <v xml:space="preserve"> </v>
      </c>
      <c r="E775" s="98" t="str">
        <f>IF(B775&lt;&gt;"No administrar",'Matriz Nº4 Administración'!F775," ")</f>
        <v xml:space="preserve"> </v>
      </c>
      <c r="F775" s="98" t="str">
        <f>IF(B775&lt;&gt;"No administrar",'Matriz Nº4 Administración'!G775," ")</f>
        <v xml:space="preserve"> </v>
      </c>
      <c r="G775" s="120"/>
      <c r="H775" s="120"/>
      <c r="I775" s="120"/>
      <c r="J775" s="120"/>
      <c r="K775" s="121"/>
      <c r="L775" s="121"/>
      <c r="M775" s="120"/>
      <c r="N775" s="23"/>
      <c r="O775" s="23"/>
      <c r="P775" s="23"/>
      <c r="Q775" s="23"/>
      <c r="R775" s="23"/>
      <c r="S775" s="23"/>
      <c r="T775" s="23"/>
      <c r="U775" s="23"/>
      <c r="V775" s="23"/>
      <c r="W775" s="23"/>
      <c r="X775" s="23"/>
      <c r="Y775" s="23"/>
      <c r="Z775" s="23"/>
    </row>
    <row r="776" spans="1:26" ht="43.5" customHeight="1" x14ac:dyDescent="0.3">
      <c r="A776" s="97" t="str">
        <f>+'Matriz Nº4 Administración'!A776</f>
        <v>86. 2</v>
      </c>
      <c r="B776" s="98" t="str">
        <f>+'Matriz Nº4 Administración'!B776</f>
        <v>No administrar</v>
      </c>
      <c r="C776" s="99" t="str">
        <f>IF(B776&lt;&gt;"No administrar",'Matriz Nº1 Identificación'!B776," ")</f>
        <v xml:space="preserve"> </v>
      </c>
      <c r="D776" s="100" t="str">
        <f>IF(C776&lt;&gt;" ",'Matriz Nº4 Administración'!C776," ")</f>
        <v xml:space="preserve"> </v>
      </c>
      <c r="E776" s="98" t="str">
        <f>IF(B776&lt;&gt;"No administrar",'Matriz Nº4 Administración'!F776," ")</f>
        <v xml:space="preserve"> </v>
      </c>
      <c r="F776" s="98" t="str">
        <f>IF(B776&lt;&gt;"No administrar",'Matriz Nº4 Administración'!G776," ")</f>
        <v xml:space="preserve"> </v>
      </c>
      <c r="G776" s="120"/>
      <c r="H776" s="120"/>
      <c r="I776" s="120"/>
      <c r="J776" s="120"/>
      <c r="K776" s="121"/>
      <c r="L776" s="121"/>
      <c r="M776" s="120"/>
      <c r="N776" s="23"/>
      <c r="O776" s="23"/>
      <c r="P776" s="23"/>
      <c r="Q776" s="23"/>
      <c r="R776" s="23"/>
      <c r="S776" s="23"/>
      <c r="T776" s="23"/>
      <c r="U776" s="23"/>
      <c r="V776" s="23"/>
      <c r="W776" s="23"/>
      <c r="X776" s="23"/>
      <c r="Y776" s="23"/>
      <c r="Z776" s="23"/>
    </row>
    <row r="777" spans="1:26" ht="40.5" customHeight="1" x14ac:dyDescent="0.3">
      <c r="A777" s="97" t="str">
        <f>+'Matriz Nº4 Administración'!A777</f>
        <v>86. 3</v>
      </c>
      <c r="B777" s="98" t="str">
        <f>+'Matriz Nº4 Administración'!B777</f>
        <v>No administrar</v>
      </c>
      <c r="C777" s="99" t="str">
        <f>IF(B777&lt;&gt;"No administrar",'Matriz Nº1 Identificación'!B777," ")</f>
        <v xml:space="preserve"> </v>
      </c>
      <c r="D777" s="100" t="str">
        <f>IF(C777&lt;&gt;" ",'Matriz Nº4 Administración'!C777," ")</f>
        <v xml:space="preserve"> </v>
      </c>
      <c r="E777" s="98" t="str">
        <f>IF(B777&lt;&gt;"No administrar",'Matriz Nº4 Administración'!F777," ")</f>
        <v xml:space="preserve"> </v>
      </c>
      <c r="F777" s="98" t="str">
        <f>IF(B777&lt;&gt;"No administrar",'Matriz Nº4 Administración'!G777," ")</f>
        <v xml:space="preserve"> </v>
      </c>
      <c r="G777" s="120"/>
      <c r="H777" s="120"/>
      <c r="I777" s="120"/>
      <c r="J777" s="120"/>
      <c r="K777" s="121"/>
      <c r="L777" s="121"/>
      <c r="M777" s="120"/>
      <c r="N777" s="23"/>
      <c r="O777" s="23"/>
      <c r="P777" s="23"/>
      <c r="Q777" s="23"/>
      <c r="R777" s="23"/>
      <c r="S777" s="23"/>
      <c r="T777" s="23"/>
      <c r="U777" s="23"/>
      <c r="V777" s="23"/>
      <c r="W777" s="23"/>
      <c r="X777" s="23"/>
      <c r="Y777" s="23"/>
      <c r="Z777" s="23"/>
    </row>
    <row r="778" spans="1:26" ht="48" customHeight="1" x14ac:dyDescent="0.3">
      <c r="A778" s="97" t="str">
        <f>+'Matriz Nº4 Administración'!A778</f>
        <v>86. 4</v>
      </c>
      <c r="B778" s="98" t="str">
        <f>+'Matriz Nº4 Administración'!B778</f>
        <v>No administrar</v>
      </c>
      <c r="C778" s="99" t="str">
        <f>IF(B778&lt;&gt;"No administrar",'Matriz Nº1 Identificación'!B778," ")</f>
        <v xml:space="preserve"> </v>
      </c>
      <c r="D778" s="100" t="str">
        <f>IF(C778&lt;&gt;" ",'Matriz Nº4 Administración'!C778," ")</f>
        <v xml:space="preserve"> </v>
      </c>
      <c r="E778" s="98" t="str">
        <f>IF(B778&lt;&gt;"No administrar",'Matriz Nº4 Administración'!F778," ")</f>
        <v xml:space="preserve"> </v>
      </c>
      <c r="F778" s="98" t="str">
        <f>IF(B778&lt;&gt;"No administrar",'Matriz Nº4 Administración'!G778," ")</f>
        <v xml:space="preserve"> </v>
      </c>
      <c r="G778" s="120"/>
      <c r="H778" s="120"/>
      <c r="I778" s="120"/>
      <c r="J778" s="120"/>
      <c r="K778" s="121"/>
      <c r="L778" s="121"/>
      <c r="M778" s="120"/>
      <c r="N778" s="23"/>
      <c r="O778" s="23"/>
      <c r="P778" s="23"/>
      <c r="Q778" s="23"/>
      <c r="R778" s="23"/>
      <c r="S778" s="23"/>
      <c r="T778" s="23"/>
      <c r="U778" s="23"/>
      <c r="V778" s="23"/>
      <c r="W778" s="23"/>
      <c r="X778" s="23"/>
      <c r="Y778" s="23"/>
      <c r="Z778" s="23"/>
    </row>
    <row r="779" spans="1:26" ht="42.75" customHeight="1" x14ac:dyDescent="0.3">
      <c r="A779" s="97" t="str">
        <f>+'Matriz Nº4 Administración'!A779</f>
        <v>86. 5</v>
      </c>
      <c r="B779" s="98" t="str">
        <f>+'Matriz Nº4 Administración'!B779</f>
        <v>No administrar</v>
      </c>
      <c r="C779" s="99" t="str">
        <f>IF(B779&lt;&gt;"No administrar",'Matriz Nº1 Identificación'!B779," ")</f>
        <v xml:space="preserve"> </v>
      </c>
      <c r="D779" s="100" t="str">
        <f>IF(C779&lt;&gt;" ",'Matriz Nº4 Administración'!C779," ")</f>
        <v xml:space="preserve"> </v>
      </c>
      <c r="E779" s="98" t="str">
        <f>IF(B779&lt;&gt;"No administrar",'Matriz Nº4 Administración'!F779," ")</f>
        <v xml:space="preserve"> </v>
      </c>
      <c r="F779" s="98" t="str">
        <f>IF(B779&lt;&gt;"No administrar",'Matriz Nº4 Administración'!G779," ")</f>
        <v xml:space="preserve"> </v>
      </c>
      <c r="G779" s="120"/>
      <c r="H779" s="120"/>
      <c r="I779" s="120"/>
      <c r="J779" s="120"/>
      <c r="K779" s="121"/>
      <c r="L779" s="121"/>
      <c r="M779" s="120"/>
      <c r="N779" s="23"/>
      <c r="O779" s="23"/>
      <c r="P779" s="23"/>
      <c r="Q779" s="23"/>
      <c r="R779" s="23"/>
      <c r="S779" s="23"/>
      <c r="T779" s="23"/>
      <c r="U779" s="23"/>
      <c r="V779" s="23"/>
      <c r="W779" s="23"/>
      <c r="X779" s="23"/>
      <c r="Y779" s="23"/>
      <c r="Z779" s="23"/>
    </row>
    <row r="780" spans="1:26" ht="40.5" customHeight="1" x14ac:dyDescent="0.3">
      <c r="A780" s="97" t="str">
        <f>+'Matriz Nº4 Administración'!A780</f>
        <v>86. 6</v>
      </c>
      <c r="B780" s="98" t="str">
        <f>+'Matriz Nº4 Administración'!B780</f>
        <v>No administrar</v>
      </c>
      <c r="C780" s="99" t="str">
        <f>IF(B780&lt;&gt;"No administrar",'Matriz Nº1 Identificación'!B780," ")</f>
        <v xml:space="preserve"> </v>
      </c>
      <c r="D780" s="100" t="str">
        <f>IF(C780&lt;&gt;" ",'Matriz Nº4 Administración'!C780," ")</f>
        <v xml:space="preserve"> </v>
      </c>
      <c r="E780" s="98" t="str">
        <f>IF(B780&lt;&gt;"No administrar",'Matriz Nº4 Administración'!F780," ")</f>
        <v xml:space="preserve"> </v>
      </c>
      <c r="F780" s="98" t="str">
        <f>IF(B780&lt;&gt;"No administrar",'Matriz Nº4 Administración'!G780," ")</f>
        <v xml:space="preserve"> </v>
      </c>
      <c r="G780" s="120"/>
      <c r="H780" s="120"/>
      <c r="I780" s="120"/>
      <c r="J780" s="120"/>
      <c r="K780" s="121"/>
      <c r="L780" s="121"/>
      <c r="M780" s="120"/>
      <c r="N780" s="23"/>
      <c r="O780" s="23"/>
      <c r="P780" s="23"/>
      <c r="Q780" s="23"/>
      <c r="R780" s="23"/>
      <c r="S780" s="23"/>
      <c r="T780" s="23"/>
      <c r="U780" s="23"/>
      <c r="V780" s="23"/>
      <c r="W780" s="23"/>
      <c r="X780" s="23"/>
      <c r="Y780" s="23"/>
      <c r="Z780" s="23"/>
    </row>
    <row r="781" spans="1:26" ht="43.5" customHeight="1" thickBot="1" x14ac:dyDescent="0.35">
      <c r="A781" s="97" t="str">
        <f>+'Matriz Nº4 Administración'!A781</f>
        <v>86. 7</v>
      </c>
      <c r="B781" s="98" t="str">
        <f>+'Matriz Nº4 Administración'!B781</f>
        <v>No administrar</v>
      </c>
      <c r="C781" s="99" t="str">
        <f>IF(B781&lt;&gt;"No administrar",'Matriz Nº1 Identificación'!B781," ")</f>
        <v xml:space="preserve"> </v>
      </c>
      <c r="D781" s="100" t="str">
        <f>IF(C781&lt;&gt;" ",'Matriz Nº4 Administración'!C781," ")</f>
        <v xml:space="preserve"> </v>
      </c>
      <c r="E781" s="98" t="str">
        <f>IF(B781&lt;&gt;"No administrar",'Matriz Nº4 Administración'!F781," ")</f>
        <v xml:space="preserve"> </v>
      </c>
      <c r="F781" s="98" t="str">
        <f>IF(B781&lt;&gt;"No administrar",'Matriz Nº4 Administración'!G781," ")</f>
        <v xml:space="preserve"> </v>
      </c>
      <c r="G781" s="120"/>
      <c r="H781" s="120"/>
      <c r="I781" s="120"/>
      <c r="J781" s="120"/>
      <c r="K781" s="121"/>
      <c r="L781" s="121"/>
      <c r="M781" s="120"/>
      <c r="N781" s="23"/>
      <c r="O781" s="23"/>
      <c r="P781" s="23"/>
      <c r="Q781" s="23"/>
      <c r="R781" s="23"/>
      <c r="S781" s="23"/>
      <c r="T781" s="23"/>
      <c r="U781" s="23"/>
      <c r="V781" s="23"/>
      <c r="W781" s="23"/>
      <c r="X781" s="23"/>
      <c r="Y781" s="23"/>
      <c r="Z781" s="23"/>
    </row>
    <row r="782" spans="1:26" ht="16.5" customHeight="1" thickBot="1" x14ac:dyDescent="0.35">
      <c r="A782" s="431" t="str">
        <f>'Matriz Nº4 Administración'!A782</f>
        <v xml:space="preserve">Objetivo Estratégico: </v>
      </c>
      <c r="B782" s="432"/>
      <c r="C782" s="433">
        <f>'Matriz Nº4 Administración'!B782</f>
        <v>0</v>
      </c>
      <c r="D782" s="434"/>
      <c r="E782" s="434"/>
      <c r="F782" s="434"/>
      <c r="G782" s="434"/>
      <c r="H782" s="434"/>
      <c r="I782" s="434"/>
      <c r="J782" s="434"/>
      <c r="K782" s="434"/>
      <c r="L782" s="434"/>
      <c r="M782" s="434"/>
      <c r="N782" s="7"/>
      <c r="O782" s="7"/>
      <c r="P782" s="7"/>
      <c r="Q782" s="7"/>
      <c r="R782" s="7"/>
      <c r="S782" s="7"/>
      <c r="T782" s="7"/>
      <c r="U782" s="7"/>
      <c r="V782" s="7"/>
      <c r="W782" s="7"/>
      <c r="X782" s="7"/>
      <c r="Y782" s="7"/>
      <c r="Z782" s="7"/>
    </row>
    <row r="783" spans="1:26" ht="27" customHeight="1" thickBot="1" x14ac:dyDescent="0.35">
      <c r="A783" s="427" t="str">
        <f>'Matriz Nº4 Administración'!A783</f>
        <v>Objetivo táctico</v>
      </c>
      <c r="B783" s="394"/>
      <c r="C783" s="428" t="str">
        <f>'Matriz Nº4 Administración'!B783</f>
        <v xml:space="preserve">87. </v>
      </c>
      <c r="D783" s="429"/>
      <c r="E783" s="429"/>
      <c r="F783" s="429"/>
      <c r="G783" s="429"/>
      <c r="H783" s="429"/>
      <c r="I783" s="429"/>
      <c r="J783" s="429"/>
      <c r="K783" s="429"/>
      <c r="L783" s="429"/>
      <c r="M783" s="430"/>
      <c r="N783" s="7"/>
      <c r="O783" s="7"/>
      <c r="P783" s="7"/>
      <c r="Q783" s="7"/>
      <c r="R783" s="7"/>
      <c r="S783" s="7"/>
      <c r="T783" s="7"/>
      <c r="U783" s="7"/>
      <c r="V783" s="7"/>
      <c r="W783" s="7"/>
      <c r="X783" s="7"/>
      <c r="Y783" s="7"/>
      <c r="Z783" s="7"/>
    </row>
    <row r="784" spans="1:26" ht="47.25" customHeight="1" x14ac:dyDescent="0.3">
      <c r="A784" s="97" t="str">
        <f>+'Matriz Nº4 Administración'!A784</f>
        <v>87. 1</v>
      </c>
      <c r="B784" s="98" t="str">
        <f>+'Matriz Nº4 Administración'!B784</f>
        <v>No administrar</v>
      </c>
      <c r="C784" s="99" t="str">
        <f>IF(B784&lt;&gt;"No administrar",'Matriz Nº1 Identificación'!B784," ")</f>
        <v xml:space="preserve"> </v>
      </c>
      <c r="D784" s="100" t="str">
        <f>IF(C784&lt;&gt;" ",'Matriz Nº4 Administración'!C784," ")</f>
        <v xml:space="preserve"> </v>
      </c>
      <c r="E784" s="98" t="str">
        <f>IF(B784&lt;&gt;"No administrar",'Matriz Nº4 Administración'!F784," ")</f>
        <v xml:space="preserve"> </v>
      </c>
      <c r="F784" s="98" t="str">
        <f>IF(B784&lt;&gt;"No administrar",'Matriz Nº4 Administración'!G784," ")</f>
        <v xml:space="preserve"> </v>
      </c>
      <c r="G784" s="120"/>
      <c r="H784" s="120"/>
      <c r="I784" s="120"/>
      <c r="J784" s="120"/>
      <c r="K784" s="121"/>
      <c r="L784" s="121"/>
      <c r="M784" s="120"/>
      <c r="N784" s="23"/>
      <c r="O784" s="23"/>
      <c r="P784" s="23"/>
      <c r="Q784" s="23"/>
      <c r="R784" s="23"/>
      <c r="S784" s="23"/>
      <c r="T784" s="23"/>
      <c r="U784" s="23"/>
      <c r="V784" s="23"/>
      <c r="W784" s="23"/>
      <c r="X784" s="23"/>
      <c r="Y784" s="23"/>
      <c r="Z784" s="23"/>
    </row>
    <row r="785" spans="1:26" ht="43.5" customHeight="1" x14ac:dyDescent="0.3">
      <c r="A785" s="97" t="str">
        <f>+'Matriz Nº4 Administración'!A785</f>
        <v>87. 2</v>
      </c>
      <c r="B785" s="98" t="str">
        <f>+'Matriz Nº4 Administración'!B785</f>
        <v>No administrar</v>
      </c>
      <c r="C785" s="99" t="str">
        <f>IF(B785&lt;&gt;"No administrar",'Matriz Nº1 Identificación'!B785," ")</f>
        <v xml:space="preserve"> </v>
      </c>
      <c r="D785" s="100" t="str">
        <f>IF(C785&lt;&gt;" ",'Matriz Nº4 Administración'!C785," ")</f>
        <v xml:space="preserve"> </v>
      </c>
      <c r="E785" s="98" t="str">
        <f>IF(B785&lt;&gt;"No administrar",'Matriz Nº4 Administración'!F785," ")</f>
        <v xml:space="preserve"> </v>
      </c>
      <c r="F785" s="98" t="str">
        <f>IF(B785&lt;&gt;"No administrar",'Matriz Nº4 Administración'!G785," ")</f>
        <v xml:space="preserve"> </v>
      </c>
      <c r="G785" s="120"/>
      <c r="H785" s="120"/>
      <c r="I785" s="120"/>
      <c r="J785" s="120"/>
      <c r="K785" s="121"/>
      <c r="L785" s="121"/>
      <c r="M785" s="120"/>
      <c r="N785" s="23"/>
      <c r="O785" s="23"/>
      <c r="P785" s="23"/>
      <c r="Q785" s="23"/>
      <c r="R785" s="23"/>
      <c r="S785" s="23"/>
      <c r="T785" s="23"/>
      <c r="U785" s="23"/>
      <c r="V785" s="23"/>
      <c r="W785" s="23"/>
      <c r="X785" s="23"/>
      <c r="Y785" s="23"/>
      <c r="Z785" s="23"/>
    </row>
    <row r="786" spans="1:26" ht="40.5" customHeight="1" x14ac:dyDescent="0.3">
      <c r="A786" s="97" t="str">
        <f>+'Matriz Nº4 Administración'!A786</f>
        <v>87. 3</v>
      </c>
      <c r="B786" s="98" t="str">
        <f>+'Matriz Nº4 Administración'!B786</f>
        <v>No administrar</v>
      </c>
      <c r="C786" s="99" t="str">
        <f>IF(B786&lt;&gt;"No administrar",'Matriz Nº1 Identificación'!B786," ")</f>
        <v xml:space="preserve"> </v>
      </c>
      <c r="D786" s="100" t="str">
        <f>IF(C786&lt;&gt;" ",'Matriz Nº4 Administración'!C786," ")</f>
        <v xml:space="preserve"> </v>
      </c>
      <c r="E786" s="98" t="str">
        <f>IF(B786&lt;&gt;"No administrar",'Matriz Nº4 Administración'!F786," ")</f>
        <v xml:space="preserve"> </v>
      </c>
      <c r="F786" s="98" t="str">
        <f>IF(B786&lt;&gt;"No administrar",'Matriz Nº4 Administración'!G786," ")</f>
        <v xml:space="preserve"> </v>
      </c>
      <c r="G786" s="120"/>
      <c r="H786" s="120"/>
      <c r="I786" s="120"/>
      <c r="J786" s="120"/>
      <c r="K786" s="121"/>
      <c r="L786" s="121"/>
      <c r="M786" s="120"/>
      <c r="N786" s="23"/>
      <c r="O786" s="23"/>
      <c r="P786" s="23"/>
      <c r="Q786" s="23"/>
      <c r="R786" s="23"/>
      <c r="S786" s="23"/>
      <c r="T786" s="23"/>
      <c r="U786" s="23"/>
      <c r="V786" s="23"/>
      <c r="W786" s="23"/>
      <c r="X786" s="23"/>
      <c r="Y786" s="23"/>
      <c r="Z786" s="23"/>
    </row>
    <row r="787" spans="1:26" ht="48" customHeight="1" x14ac:dyDescent="0.3">
      <c r="A787" s="97" t="str">
        <f>+'Matriz Nº4 Administración'!A787</f>
        <v>87. 4</v>
      </c>
      <c r="B787" s="98" t="str">
        <f>+'Matriz Nº4 Administración'!B787</f>
        <v>No administrar</v>
      </c>
      <c r="C787" s="99" t="str">
        <f>IF(B787&lt;&gt;"No administrar",'Matriz Nº1 Identificación'!B787," ")</f>
        <v xml:space="preserve"> </v>
      </c>
      <c r="D787" s="100" t="str">
        <f>IF(C787&lt;&gt;" ",'Matriz Nº4 Administración'!C787," ")</f>
        <v xml:space="preserve"> </v>
      </c>
      <c r="E787" s="98" t="str">
        <f>IF(B787&lt;&gt;"No administrar",'Matriz Nº4 Administración'!F787," ")</f>
        <v xml:space="preserve"> </v>
      </c>
      <c r="F787" s="98" t="str">
        <f>IF(B787&lt;&gt;"No administrar",'Matriz Nº4 Administración'!G787," ")</f>
        <v xml:space="preserve"> </v>
      </c>
      <c r="G787" s="120"/>
      <c r="H787" s="120"/>
      <c r="I787" s="120"/>
      <c r="J787" s="120"/>
      <c r="K787" s="121"/>
      <c r="L787" s="121"/>
      <c r="M787" s="120"/>
      <c r="N787" s="23"/>
      <c r="O787" s="23"/>
      <c r="P787" s="23"/>
      <c r="Q787" s="23"/>
      <c r="R787" s="23"/>
      <c r="S787" s="23"/>
      <c r="T787" s="23"/>
      <c r="U787" s="23"/>
      <c r="V787" s="23"/>
      <c r="W787" s="23"/>
      <c r="X787" s="23"/>
      <c r="Y787" s="23"/>
      <c r="Z787" s="23"/>
    </row>
    <row r="788" spans="1:26" ht="42.75" customHeight="1" x14ac:dyDescent="0.3">
      <c r="A788" s="97" t="str">
        <f>+'Matriz Nº4 Administración'!A788</f>
        <v>87. 5</v>
      </c>
      <c r="B788" s="98" t="str">
        <f>+'Matriz Nº4 Administración'!B788</f>
        <v>No administrar</v>
      </c>
      <c r="C788" s="99" t="str">
        <f>IF(B788&lt;&gt;"No administrar",'Matriz Nº1 Identificación'!B788," ")</f>
        <v xml:space="preserve"> </v>
      </c>
      <c r="D788" s="100" t="str">
        <f>IF(C788&lt;&gt;" ",'Matriz Nº4 Administración'!C788," ")</f>
        <v xml:space="preserve"> </v>
      </c>
      <c r="E788" s="98" t="str">
        <f>IF(B788&lt;&gt;"No administrar",'Matriz Nº4 Administración'!F788," ")</f>
        <v xml:space="preserve"> </v>
      </c>
      <c r="F788" s="98" t="str">
        <f>IF(B788&lt;&gt;"No administrar",'Matriz Nº4 Administración'!G788," ")</f>
        <v xml:space="preserve"> </v>
      </c>
      <c r="G788" s="120"/>
      <c r="H788" s="120"/>
      <c r="I788" s="120"/>
      <c r="J788" s="120"/>
      <c r="K788" s="121"/>
      <c r="L788" s="121"/>
      <c r="M788" s="120"/>
      <c r="N788" s="23"/>
      <c r="O788" s="23"/>
      <c r="P788" s="23"/>
      <c r="Q788" s="23"/>
      <c r="R788" s="23"/>
      <c r="S788" s="23"/>
      <c r="T788" s="23"/>
      <c r="U788" s="23"/>
      <c r="V788" s="23"/>
      <c r="W788" s="23"/>
      <c r="X788" s="23"/>
      <c r="Y788" s="23"/>
      <c r="Z788" s="23"/>
    </row>
    <row r="789" spans="1:26" ht="40.5" customHeight="1" x14ac:dyDescent="0.3">
      <c r="A789" s="97" t="str">
        <f>+'Matriz Nº4 Administración'!A789</f>
        <v>87. 6</v>
      </c>
      <c r="B789" s="98" t="str">
        <f>+'Matriz Nº4 Administración'!B789</f>
        <v>No administrar</v>
      </c>
      <c r="C789" s="99" t="str">
        <f>IF(B789&lt;&gt;"No administrar",'Matriz Nº1 Identificación'!B789," ")</f>
        <v xml:space="preserve"> </v>
      </c>
      <c r="D789" s="100" t="str">
        <f>IF(C789&lt;&gt;" ",'Matriz Nº4 Administración'!C789," ")</f>
        <v xml:space="preserve"> </v>
      </c>
      <c r="E789" s="98" t="str">
        <f>IF(B789&lt;&gt;"No administrar",'Matriz Nº4 Administración'!F789," ")</f>
        <v xml:space="preserve"> </v>
      </c>
      <c r="F789" s="98" t="str">
        <f>IF(B789&lt;&gt;"No administrar",'Matriz Nº4 Administración'!G789," ")</f>
        <v xml:space="preserve"> </v>
      </c>
      <c r="G789" s="120"/>
      <c r="H789" s="120"/>
      <c r="I789" s="120"/>
      <c r="J789" s="120"/>
      <c r="K789" s="121"/>
      <c r="L789" s="121"/>
      <c r="M789" s="120"/>
      <c r="N789" s="23"/>
      <c r="O789" s="23"/>
      <c r="P789" s="23"/>
      <c r="Q789" s="23"/>
      <c r="R789" s="23"/>
      <c r="S789" s="23"/>
      <c r="T789" s="23"/>
      <c r="U789" s="23"/>
      <c r="V789" s="23"/>
      <c r="W789" s="23"/>
      <c r="X789" s="23"/>
      <c r="Y789" s="23"/>
      <c r="Z789" s="23"/>
    </row>
    <row r="790" spans="1:26" ht="43.5" customHeight="1" thickBot="1" x14ac:dyDescent="0.35">
      <c r="A790" s="97" t="str">
        <f>+'Matriz Nº4 Administración'!A790</f>
        <v>87. 7</v>
      </c>
      <c r="B790" s="98" t="str">
        <f>+'Matriz Nº4 Administración'!B790</f>
        <v>No administrar</v>
      </c>
      <c r="C790" s="99" t="str">
        <f>IF(B790&lt;&gt;"No administrar",'Matriz Nº1 Identificación'!B790," ")</f>
        <v xml:space="preserve"> </v>
      </c>
      <c r="D790" s="100" t="str">
        <f>IF(C790&lt;&gt;" ",'Matriz Nº4 Administración'!C790," ")</f>
        <v xml:space="preserve"> </v>
      </c>
      <c r="E790" s="98" t="str">
        <f>IF(B790&lt;&gt;"No administrar",'Matriz Nº4 Administración'!F790," ")</f>
        <v xml:space="preserve"> </v>
      </c>
      <c r="F790" s="98" t="str">
        <f>IF(B790&lt;&gt;"No administrar",'Matriz Nº4 Administración'!G790," ")</f>
        <v xml:space="preserve"> </v>
      </c>
      <c r="G790" s="120"/>
      <c r="H790" s="120"/>
      <c r="I790" s="120"/>
      <c r="J790" s="120"/>
      <c r="K790" s="121"/>
      <c r="L790" s="121"/>
      <c r="M790" s="120"/>
      <c r="N790" s="23"/>
      <c r="O790" s="23"/>
      <c r="P790" s="23"/>
      <c r="Q790" s="23"/>
      <c r="R790" s="23"/>
      <c r="S790" s="23"/>
      <c r="T790" s="23"/>
      <c r="U790" s="23"/>
      <c r="V790" s="23"/>
      <c r="W790" s="23"/>
      <c r="X790" s="23"/>
      <c r="Y790" s="23"/>
      <c r="Z790" s="23"/>
    </row>
    <row r="791" spans="1:26" ht="16.5" customHeight="1" thickBot="1" x14ac:dyDescent="0.35">
      <c r="A791" s="431" t="str">
        <f>'Matriz Nº4 Administración'!A791</f>
        <v xml:space="preserve">Objetivo Estratégico: </v>
      </c>
      <c r="B791" s="432"/>
      <c r="C791" s="433">
        <f>'Matriz Nº4 Administración'!B791</f>
        <v>0</v>
      </c>
      <c r="D791" s="434"/>
      <c r="E791" s="434"/>
      <c r="F791" s="434"/>
      <c r="G791" s="434"/>
      <c r="H791" s="434"/>
      <c r="I791" s="434"/>
      <c r="J791" s="434"/>
      <c r="K791" s="434"/>
      <c r="L791" s="434"/>
      <c r="M791" s="434"/>
      <c r="N791" s="7"/>
      <c r="O791" s="7"/>
      <c r="P791" s="7"/>
      <c r="Q791" s="7"/>
      <c r="R791" s="7"/>
      <c r="S791" s="7"/>
      <c r="T791" s="7"/>
      <c r="U791" s="7"/>
      <c r="V791" s="7"/>
      <c r="W791" s="7"/>
      <c r="X791" s="7"/>
      <c r="Y791" s="7"/>
      <c r="Z791" s="7"/>
    </row>
    <row r="792" spans="1:26" ht="27" customHeight="1" thickBot="1" x14ac:dyDescent="0.35">
      <c r="A792" s="427" t="str">
        <f>'Matriz Nº4 Administración'!A792</f>
        <v>Objetivo táctico</v>
      </c>
      <c r="B792" s="394"/>
      <c r="C792" s="428" t="str">
        <f>'Matriz Nº4 Administración'!B792</f>
        <v xml:space="preserve">88. </v>
      </c>
      <c r="D792" s="429"/>
      <c r="E792" s="429"/>
      <c r="F792" s="429"/>
      <c r="G792" s="429"/>
      <c r="H792" s="429"/>
      <c r="I792" s="429"/>
      <c r="J792" s="429"/>
      <c r="K792" s="429"/>
      <c r="L792" s="429"/>
      <c r="M792" s="430"/>
      <c r="N792" s="7"/>
      <c r="O792" s="7"/>
      <c r="P792" s="7"/>
      <c r="Q792" s="7"/>
      <c r="R792" s="7"/>
      <c r="S792" s="7"/>
      <c r="T792" s="7"/>
      <c r="U792" s="7"/>
      <c r="V792" s="7"/>
      <c r="W792" s="7"/>
      <c r="X792" s="7"/>
      <c r="Y792" s="7"/>
      <c r="Z792" s="7"/>
    </row>
    <row r="793" spans="1:26" ht="47.25" customHeight="1" x14ac:dyDescent="0.3">
      <c r="A793" s="97" t="str">
        <f>+'Matriz Nº4 Administración'!A793</f>
        <v>88. 1</v>
      </c>
      <c r="B793" s="98" t="str">
        <f>+'Matriz Nº4 Administración'!B793</f>
        <v>No administrar</v>
      </c>
      <c r="C793" s="99" t="str">
        <f>IF(B793&lt;&gt;"No administrar",'Matriz Nº1 Identificación'!B793," ")</f>
        <v xml:space="preserve"> </v>
      </c>
      <c r="D793" s="100" t="str">
        <f>IF(C793&lt;&gt;" ",'Matriz Nº4 Administración'!C793," ")</f>
        <v xml:space="preserve"> </v>
      </c>
      <c r="E793" s="98" t="str">
        <f>IF(B793&lt;&gt;"No administrar",'Matriz Nº4 Administración'!F793," ")</f>
        <v xml:space="preserve"> </v>
      </c>
      <c r="F793" s="98" t="str">
        <f>IF(B793&lt;&gt;"No administrar",'Matriz Nº4 Administración'!G793," ")</f>
        <v xml:space="preserve"> </v>
      </c>
      <c r="G793" s="120"/>
      <c r="H793" s="120"/>
      <c r="I793" s="120"/>
      <c r="J793" s="120"/>
      <c r="K793" s="121"/>
      <c r="L793" s="121"/>
      <c r="M793" s="120"/>
      <c r="N793" s="23"/>
      <c r="O793" s="23"/>
      <c r="P793" s="23"/>
      <c r="Q793" s="23"/>
      <c r="R793" s="23"/>
      <c r="S793" s="23"/>
      <c r="T793" s="23"/>
      <c r="U793" s="23"/>
      <c r="V793" s="23"/>
      <c r="W793" s="23"/>
      <c r="X793" s="23"/>
      <c r="Y793" s="23"/>
      <c r="Z793" s="23"/>
    </row>
    <row r="794" spans="1:26" ht="43.5" customHeight="1" x14ac:dyDescent="0.3">
      <c r="A794" s="97" t="str">
        <f>+'Matriz Nº4 Administración'!A794</f>
        <v>88. 2</v>
      </c>
      <c r="B794" s="98" t="str">
        <f>+'Matriz Nº4 Administración'!B794</f>
        <v>No administrar</v>
      </c>
      <c r="C794" s="99" t="str">
        <f>IF(B794&lt;&gt;"No administrar",'Matriz Nº1 Identificación'!B794," ")</f>
        <v xml:space="preserve"> </v>
      </c>
      <c r="D794" s="100" t="str">
        <f>IF(C794&lt;&gt;" ",'Matriz Nº4 Administración'!C794," ")</f>
        <v xml:space="preserve"> </v>
      </c>
      <c r="E794" s="98" t="str">
        <f>IF(B794&lt;&gt;"No administrar",'Matriz Nº4 Administración'!F794," ")</f>
        <v xml:space="preserve"> </v>
      </c>
      <c r="F794" s="98" t="str">
        <f>IF(B794&lt;&gt;"No administrar",'Matriz Nº4 Administración'!G794," ")</f>
        <v xml:space="preserve"> </v>
      </c>
      <c r="G794" s="120"/>
      <c r="H794" s="120"/>
      <c r="I794" s="120"/>
      <c r="J794" s="120"/>
      <c r="K794" s="121"/>
      <c r="L794" s="121"/>
      <c r="M794" s="120"/>
      <c r="N794" s="23"/>
      <c r="O794" s="23"/>
      <c r="P794" s="23"/>
      <c r="Q794" s="23"/>
      <c r="R794" s="23"/>
      <c r="S794" s="23"/>
      <c r="T794" s="23"/>
      <c r="U794" s="23"/>
      <c r="V794" s="23"/>
      <c r="W794" s="23"/>
      <c r="X794" s="23"/>
      <c r="Y794" s="23"/>
      <c r="Z794" s="23"/>
    </row>
    <row r="795" spans="1:26" ht="40.5" customHeight="1" x14ac:dyDescent="0.3">
      <c r="A795" s="97" t="str">
        <f>+'Matriz Nº4 Administración'!A795</f>
        <v>88. 3</v>
      </c>
      <c r="B795" s="98" t="str">
        <f>+'Matriz Nº4 Administración'!B795</f>
        <v>No administrar</v>
      </c>
      <c r="C795" s="99" t="str">
        <f>IF(B795&lt;&gt;"No administrar",'Matriz Nº1 Identificación'!B795," ")</f>
        <v xml:space="preserve"> </v>
      </c>
      <c r="D795" s="100" t="str">
        <f>IF(C795&lt;&gt;" ",'Matriz Nº4 Administración'!C795," ")</f>
        <v xml:space="preserve"> </v>
      </c>
      <c r="E795" s="98" t="str">
        <f>IF(B795&lt;&gt;"No administrar",'Matriz Nº4 Administración'!F795," ")</f>
        <v xml:space="preserve"> </v>
      </c>
      <c r="F795" s="98" t="str">
        <f>IF(B795&lt;&gt;"No administrar",'Matriz Nº4 Administración'!G795," ")</f>
        <v xml:space="preserve"> </v>
      </c>
      <c r="G795" s="120"/>
      <c r="H795" s="120"/>
      <c r="I795" s="120"/>
      <c r="J795" s="120"/>
      <c r="K795" s="121"/>
      <c r="L795" s="121"/>
      <c r="M795" s="120"/>
      <c r="N795" s="23"/>
      <c r="O795" s="23"/>
      <c r="P795" s="23"/>
      <c r="Q795" s="23"/>
      <c r="R795" s="23"/>
      <c r="S795" s="23"/>
      <c r="T795" s="23"/>
      <c r="U795" s="23"/>
      <c r="V795" s="23"/>
      <c r="W795" s="23"/>
      <c r="X795" s="23"/>
      <c r="Y795" s="23"/>
      <c r="Z795" s="23"/>
    </row>
    <row r="796" spans="1:26" ht="48" customHeight="1" x14ac:dyDescent="0.3">
      <c r="A796" s="97" t="str">
        <f>+'Matriz Nº4 Administración'!A796</f>
        <v>88. 4</v>
      </c>
      <c r="B796" s="98" t="str">
        <f>+'Matriz Nº4 Administración'!B796</f>
        <v>No administrar</v>
      </c>
      <c r="C796" s="99" t="str">
        <f>IF(B796&lt;&gt;"No administrar",'Matriz Nº1 Identificación'!B796," ")</f>
        <v xml:space="preserve"> </v>
      </c>
      <c r="D796" s="100" t="str">
        <f>IF(C796&lt;&gt;" ",'Matriz Nº4 Administración'!C796," ")</f>
        <v xml:space="preserve"> </v>
      </c>
      <c r="E796" s="98" t="str">
        <f>IF(B796&lt;&gt;"No administrar",'Matriz Nº4 Administración'!F796," ")</f>
        <v xml:space="preserve"> </v>
      </c>
      <c r="F796" s="98" t="str">
        <f>IF(B796&lt;&gt;"No administrar",'Matriz Nº4 Administración'!G796," ")</f>
        <v xml:space="preserve"> </v>
      </c>
      <c r="G796" s="120"/>
      <c r="H796" s="120"/>
      <c r="I796" s="120"/>
      <c r="J796" s="120"/>
      <c r="K796" s="121"/>
      <c r="L796" s="121"/>
      <c r="M796" s="120"/>
      <c r="N796" s="23"/>
      <c r="O796" s="23"/>
      <c r="P796" s="23"/>
      <c r="Q796" s="23"/>
      <c r="R796" s="23"/>
      <c r="S796" s="23"/>
      <c r="T796" s="23"/>
      <c r="U796" s="23"/>
      <c r="V796" s="23"/>
      <c r="W796" s="23"/>
      <c r="X796" s="23"/>
      <c r="Y796" s="23"/>
      <c r="Z796" s="23"/>
    </row>
    <row r="797" spans="1:26" ht="42.75" customHeight="1" x14ac:dyDescent="0.3">
      <c r="A797" s="97" t="str">
        <f>+'Matriz Nº4 Administración'!A797</f>
        <v>88. 5</v>
      </c>
      <c r="B797" s="98" t="str">
        <f>+'Matriz Nº4 Administración'!B797</f>
        <v>No administrar</v>
      </c>
      <c r="C797" s="99" t="str">
        <f>IF(B797&lt;&gt;"No administrar",'Matriz Nº1 Identificación'!B797," ")</f>
        <v xml:space="preserve"> </v>
      </c>
      <c r="D797" s="100" t="str">
        <f>IF(C797&lt;&gt;" ",'Matriz Nº4 Administración'!C797," ")</f>
        <v xml:space="preserve"> </v>
      </c>
      <c r="E797" s="98" t="str">
        <f>IF(B797&lt;&gt;"No administrar",'Matriz Nº4 Administración'!F797," ")</f>
        <v xml:space="preserve"> </v>
      </c>
      <c r="F797" s="98" t="str">
        <f>IF(B797&lt;&gt;"No administrar",'Matriz Nº4 Administración'!G797," ")</f>
        <v xml:space="preserve"> </v>
      </c>
      <c r="G797" s="120"/>
      <c r="H797" s="120"/>
      <c r="I797" s="120"/>
      <c r="J797" s="120"/>
      <c r="K797" s="121"/>
      <c r="L797" s="121"/>
      <c r="M797" s="120"/>
      <c r="N797" s="23"/>
      <c r="O797" s="23"/>
      <c r="P797" s="23"/>
      <c r="Q797" s="23"/>
      <c r="R797" s="23"/>
      <c r="S797" s="23"/>
      <c r="T797" s="23"/>
      <c r="U797" s="23"/>
      <c r="V797" s="23"/>
      <c r="W797" s="23"/>
      <c r="X797" s="23"/>
      <c r="Y797" s="23"/>
      <c r="Z797" s="23"/>
    </row>
    <row r="798" spans="1:26" ht="40.5" customHeight="1" x14ac:dyDescent="0.3">
      <c r="A798" s="97" t="str">
        <f>+'Matriz Nº4 Administración'!A798</f>
        <v>88. 6</v>
      </c>
      <c r="B798" s="98" t="str">
        <f>+'Matriz Nº4 Administración'!B798</f>
        <v>No administrar</v>
      </c>
      <c r="C798" s="99" t="str">
        <f>IF(B798&lt;&gt;"No administrar",'Matriz Nº1 Identificación'!B798," ")</f>
        <v xml:space="preserve"> </v>
      </c>
      <c r="D798" s="100" t="str">
        <f>IF(C798&lt;&gt;" ",'Matriz Nº4 Administración'!C798," ")</f>
        <v xml:space="preserve"> </v>
      </c>
      <c r="E798" s="98" t="str">
        <f>IF(B798&lt;&gt;"No administrar",'Matriz Nº4 Administración'!F798," ")</f>
        <v xml:space="preserve"> </v>
      </c>
      <c r="F798" s="98" t="str">
        <f>IF(B798&lt;&gt;"No administrar",'Matriz Nº4 Administración'!G798," ")</f>
        <v xml:space="preserve"> </v>
      </c>
      <c r="G798" s="120"/>
      <c r="H798" s="120"/>
      <c r="I798" s="120"/>
      <c r="J798" s="120"/>
      <c r="K798" s="121"/>
      <c r="L798" s="121"/>
      <c r="M798" s="120"/>
      <c r="N798" s="23"/>
      <c r="O798" s="23"/>
      <c r="P798" s="23"/>
      <c r="Q798" s="23"/>
      <c r="R798" s="23"/>
      <c r="S798" s="23"/>
      <c r="T798" s="23"/>
      <c r="U798" s="23"/>
      <c r="V798" s="23"/>
      <c r="W798" s="23"/>
      <c r="X798" s="23"/>
      <c r="Y798" s="23"/>
      <c r="Z798" s="23"/>
    </row>
    <row r="799" spans="1:26" ht="43.5" customHeight="1" thickBot="1" x14ac:dyDescent="0.35">
      <c r="A799" s="97" t="str">
        <f>+'Matriz Nº4 Administración'!A799</f>
        <v>88. 7</v>
      </c>
      <c r="B799" s="98" t="str">
        <f>+'Matriz Nº4 Administración'!B799</f>
        <v>No administrar</v>
      </c>
      <c r="C799" s="99" t="str">
        <f>IF(B799&lt;&gt;"No administrar",'Matriz Nº1 Identificación'!B799," ")</f>
        <v xml:space="preserve"> </v>
      </c>
      <c r="D799" s="100" t="str">
        <f>IF(C799&lt;&gt;" ",'Matriz Nº4 Administración'!C799," ")</f>
        <v xml:space="preserve"> </v>
      </c>
      <c r="E799" s="98" t="str">
        <f>IF(B799&lt;&gt;"No administrar",'Matriz Nº4 Administración'!F799," ")</f>
        <v xml:space="preserve"> </v>
      </c>
      <c r="F799" s="98" t="str">
        <f>IF(B799&lt;&gt;"No administrar",'Matriz Nº4 Administración'!G799," ")</f>
        <v xml:space="preserve"> </v>
      </c>
      <c r="G799" s="120"/>
      <c r="H799" s="120"/>
      <c r="I799" s="120"/>
      <c r="J799" s="120"/>
      <c r="K799" s="121"/>
      <c r="L799" s="121"/>
      <c r="M799" s="120"/>
      <c r="N799" s="23"/>
      <c r="O799" s="23"/>
      <c r="P799" s="23"/>
      <c r="Q799" s="23"/>
      <c r="R799" s="23"/>
      <c r="S799" s="23"/>
      <c r="T799" s="23"/>
      <c r="U799" s="23"/>
      <c r="V799" s="23"/>
      <c r="W799" s="23"/>
      <c r="X799" s="23"/>
      <c r="Y799" s="23"/>
      <c r="Z799" s="23"/>
    </row>
    <row r="800" spans="1:26" ht="16.5" customHeight="1" thickBot="1" x14ac:dyDescent="0.35">
      <c r="A800" s="431" t="str">
        <f>'Matriz Nº4 Administración'!A800</f>
        <v xml:space="preserve">Objetivo Estratégico: </v>
      </c>
      <c r="B800" s="432"/>
      <c r="C800" s="433">
        <f>'Matriz Nº4 Administración'!B800</f>
        <v>0</v>
      </c>
      <c r="D800" s="434"/>
      <c r="E800" s="434"/>
      <c r="F800" s="434"/>
      <c r="G800" s="434"/>
      <c r="H800" s="434"/>
      <c r="I800" s="434"/>
      <c r="J800" s="434"/>
      <c r="K800" s="434"/>
      <c r="L800" s="434"/>
      <c r="M800" s="434"/>
      <c r="N800" s="7"/>
      <c r="O800" s="7"/>
      <c r="P800" s="7"/>
      <c r="Q800" s="7"/>
      <c r="R800" s="7"/>
      <c r="S800" s="7"/>
      <c r="T800" s="7"/>
      <c r="U800" s="7"/>
      <c r="V800" s="7"/>
      <c r="W800" s="7"/>
      <c r="X800" s="7"/>
      <c r="Y800" s="7"/>
      <c r="Z800" s="7"/>
    </row>
    <row r="801" spans="1:26" ht="27" customHeight="1" thickBot="1" x14ac:dyDescent="0.35">
      <c r="A801" s="427" t="str">
        <f>'Matriz Nº4 Administración'!A801</f>
        <v>Objetivo táctico</v>
      </c>
      <c r="B801" s="394"/>
      <c r="C801" s="428" t="str">
        <f>'Matriz Nº4 Administración'!B801</f>
        <v xml:space="preserve">89. </v>
      </c>
      <c r="D801" s="429"/>
      <c r="E801" s="429"/>
      <c r="F801" s="429"/>
      <c r="G801" s="429"/>
      <c r="H801" s="429"/>
      <c r="I801" s="429"/>
      <c r="J801" s="429"/>
      <c r="K801" s="429"/>
      <c r="L801" s="429"/>
      <c r="M801" s="430"/>
      <c r="N801" s="7"/>
      <c r="O801" s="7"/>
      <c r="P801" s="7"/>
      <c r="Q801" s="7"/>
      <c r="R801" s="7"/>
      <c r="S801" s="7"/>
      <c r="T801" s="7"/>
      <c r="U801" s="7"/>
      <c r="V801" s="7"/>
      <c r="W801" s="7"/>
      <c r="X801" s="7"/>
      <c r="Y801" s="7"/>
      <c r="Z801" s="7"/>
    </row>
    <row r="802" spans="1:26" ht="47.25" customHeight="1" x14ac:dyDescent="0.3">
      <c r="A802" s="97" t="str">
        <f>+'Matriz Nº4 Administración'!A802</f>
        <v>89. 1</v>
      </c>
      <c r="B802" s="98" t="str">
        <f>+'Matriz Nº4 Administración'!B802</f>
        <v>No administrar</v>
      </c>
      <c r="C802" s="99" t="str">
        <f>IF(B802&lt;&gt;"No administrar",'Matriz Nº1 Identificación'!B802," ")</f>
        <v xml:space="preserve"> </v>
      </c>
      <c r="D802" s="100" t="str">
        <f>IF(C802&lt;&gt;" ",'Matriz Nº4 Administración'!C802," ")</f>
        <v xml:space="preserve"> </v>
      </c>
      <c r="E802" s="98" t="str">
        <f>IF(B802&lt;&gt;"No administrar",'Matriz Nº4 Administración'!F802," ")</f>
        <v xml:space="preserve"> </v>
      </c>
      <c r="F802" s="98" t="str">
        <f>IF(B802&lt;&gt;"No administrar",'Matriz Nº4 Administración'!G802," ")</f>
        <v xml:space="preserve"> </v>
      </c>
      <c r="G802" s="120"/>
      <c r="H802" s="120"/>
      <c r="I802" s="120"/>
      <c r="J802" s="120"/>
      <c r="K802" s="121"/>
      <c r="L802" s="121"/>
      <c r="M802" s="120"/>
      <c r="N802" s="23"/>
      <c r="O802" s="23"/>
      <c r="P802" s="23"/>
      <c r="Q802" s="23"/>
      <c r="R802" s="23"/>
      <c r="S802" s="23"/>
      <c r="T802" s="23"/>
      <c r="U802" s="23"/>
      <c r="V802" s="23"/>
      <c r="W802" s="23"/>
      <c r="X802" s="23"/>
      <c r="Y802" s="23"/>
      <c r="Z802" s="23"/>
    </row>
    <row r="803" spans="1:26" ht="43.5" customHeight="1" x14ac:dyDescent="0.3">
      <c r="A803" s="97" t="str">
        <f>+'Matriz Nº4 Administración'!A803</f>
        <v>89. 2</v>
      </c>
      <c r="B803" s="98" t="str">
        <f>+'Matriz Nº4 Administración'!B803</f>
        <v>No administrar</v>
      </c>
      <c r="C803" s="99" t="str">
        <f>IF(B803&lt;&gt;"No administrar",'Matriz Nº1 Identificación'!B803," ")</f>
        <v xml:space="preserve"> </v>
      </c>
      <c r="D803" s="100" t="str">
        <f>IF(C803&lt;&gt;" ",'Matriz Nº4 Administración'!C803," ")</f>
        <v xml:space="preserve"> </v>
      </c>
      <c r="E803" s="98" t="str">
        <f>IF(B803&lt;&gt;"No administrar",'Matriz Nº4 Administración'!F803," ")</f>
        <v xml:space="preserve"> </v>
      </c>
      <c r="F803" s="98" t="str">
        <f>IF(B803&lt;&gt;"No administrar",'Matriz Nº4 Administración'!G803," ")</f>
        <v xml:space="preserve"> </v>
      </c>
      <c r="G803" s="120"/>
      <c r="H803" s="120"/>
      <c r="I803" s="120"/>
      <c r="J803" s="120"/>
      <c r="K803" s="121"/>
      <c r="L803" s="121"/>
      <c r="M803" s="120"/>
      <c r="N803" s="23"/>
      <c r="O803" s="23"/>
      <c r="P803" s="23"/>
      <c r="Q803" s="23"/>
      <c r="R803" s="23"/>
      <c r="S803" s="23"/>
      <c r="T803" s="23"/>
      <c r="U803" s="23"/>
      <c r="V803" s="23"/>
      <c r="W803" s="23"/>
      <c r="X803" s="23"/>
      <c r="Y803" s="23"/>
      <c r="Z803" s="23"/>
    </row>
    <row r="804" spans="1:26" ht="40.5" customHeight="1" x14ac:dyDescent="0.3">
      <c r="A804" s="97" t="str">
        <f>+'Matriz Nº4 Administración'!A804</f>
        <v>89. 3</v>
      </c>
      <c r="B804" s="98" t="str">
        <f>+'Matriz Nº4 Administración'!B804</f>
        <v>No administrar</v>
      </c>
      <c r="C804" s="99" t="str">
        <f>IF(B804&lt;&gt;"No administrar",'Matriz Nº1 Identificación'!B804," ")</f>
        <v xml:space="preserve"> </v>
      </c>
      <c r="D804" s="100" t="str">
        <f>IF(C804&lt;&gt;" ",'Matriz Nº4 Administración'!C804," ")</f>
        <v xml:space="preserve"> </v>
      </c>
      <c r="E804" s="98" t="str">
        <f>IF(B804&lt;&gt;"No administrar",'Matriz Nº4 Administración'!F804," ")</f>
        <v xml:space="preserve"> </v>
      </c>
      <c r="F804" s="98" t="str">
        <f>IF(B804&lt;&gt;"No administrar",'Matriz Nº4 Administración'!G804," ")</f>
        <v xml:space="preserve"> </v>
      </c>
      <c r="G804" s="120"/>
      <c r="H804" s="120"/>
      <c r="I804" s="120"/>
      <c r="J804" s="120"/>
      <c r="K804" s="121"/>
      <c r="L804" s="121"/>
      <c r="M804" s="120"/>
      <c r="N804" s="23"/>
      <c r="O804" s="23"/>
      <c r="P804" s="23"/>
      <c r="Q804" s="23"/>
      <c r="R804" s="23"/>
      <c r="S804" s="23"/>
      <c r="T804" s="23"/>
      <c r="U804" s="23"/>
      <c r="V804" s="23"/>
      <c r="W804" s="23"/>
      <c r="X804" s="23"/>
      <c r="Y804" s="23"/>
      <c r="Z804" s="23"/>
    </row>
    <row r="805" spans="1:26" ht="48" customHeight="1" x14ac:dyDescent="0.3">
      <c r="A805" s="97" t="str">
        <f>+'Matriz Nº4 Administración'!A805</f>
        <v>89. 4</v>
      </c>
      <c r="B805" s="98" t="str">
        <f>+'Matriz Nº4 Administración'!B805</f>
        <v>No administrar</v>
      </c>
      <c r="C805" s="99" t="str">
        <f>IF(B805&lt;&gt;"No administrar",'Matriz Nº1 Identificación'!B805," ")</f>
        <v xml:space="preserve"> </v>
      </c>
      <c r="D805" s="100" t="str">
        <f>IF(C805&lt;&gt;" ",'Matriz Nº4 Administración'!C805," ")</f>
        <v xml:space="preserve"> </v>
      </c>
      <c r="E805" s="98" t="str">
        <f>IF(B805&lt;&gt;"No administrar",'Matriz Nº4 Administración'!F805," ")</f>
        <v xml:space="preserve"> </v>
      </c>
      <c r="F805" s="98" t="str">
        <f>IF(B805&lt;&gt;"No administrar",'Matriz Nº4 Administración'!G805," ")</f>
        <v xml:space="preserve"> </v>
      </c>
      <c r="G805" s="120"/>
      <c r="H805" s="120"/>
      <c r="I805" s="120"/>
      <c r="J805" s="120"/>
      <c r="K805" s="121"/>
      <c r="L805" s="121"/>
      <c r="M805" s="120"/>
      <c r="N805" s="23"/>
      <c r="O805" s="23"/>
      <c r="P805" s="23"/>
      <c r="Q805" s="23"/>
      <c r="R805" s="23"/>
      <c r="S805" s="23"/>
      <c r="T805" s="23"/>
      <c r="U805" s="23"/>
      <c r="V805" s="23"/>
      <c r="W805" s="23"/>
      <c r="X805" s="23"/>
      <c r="Y805" s="23"/>
      <c r="Z805" s="23"/>
    </row>
    <row r="806" spans="1:26" ht="42.75" customHeight="1" x14ac:dyDescent="0.3">
      <c r="A806" s="97" t="str">
        <f>+'Matriz Nº4 Administración'!A806</f>
        <v>89. 5</v>
      </c>
      <c r="B806" s="98" t="str">
        <f>+'Matriz Nº4 Administración'!B806</f>
        <v>No administrar</v>
      </c>
      <c r="C806" s="99" t="str">
        <f>IF(B806&lt;&gt;"No administrar",'Matriz Nº1 Identificación'!B806," ")</f>
        <v xml:space="preserve"> </v>
      </c>
      <c r="D806" s="100" t="str">
        <f>IF(C806&lt;&gt;" ",'Matriz Nº4 Administración'!C806," ")</f>
        <v xml:space="preserve"> </v>
      </c>
      <c r="E806" s="98" t="str">
        <f>IF(B806&lt;&gt;"No administrar",'Matriz Nº4 Administración'!F806," ")</f>
        <v xml:space="preserve"> </v>
      </c>
      <c r="F806" s="98" t="str">
        <f>IF(B806&lt;&gt;"No administrar",'Matriz Nº4 Administración'!G806," ")</f>
        <v xml:space="preserve"> </v>
      </c>
      <c r="G806" s="120"/>
      <c r="H806" s="120"/>
      <c r="I806" s="120"/>
      <c r="J806" s="120"/>
      <c r="K806" s="121"/>
      <c r="L806" s="121"/>
      <c r="M806" s="120"/>
      <c r="N806" s="23"/>
      <c r="O806" s="23"/>
      <c r="P806" s="23"/>
      <c r="Q806" s="23"/>
      <c r="R806" s="23"/>
      <c r="S806" s="23"/>
      <c r="T806" s="23"/>
      <c r="U806" s="23"/>
      <c r="V806" s="23"/>
      <c r="W806" s="23"/>
      <c r="X806" s="23"/>
      <c r="Y806" s="23"/>
      <c r="Z806" s="23"/>
    </row>
    <row r="807" spans="1:26" ht="40.5" customHeight="1" x14ac:dyDescent="0.3">
      <c r="A807" s="97" t="str">
        <f>+'Matriz Nº4 Administración'!A807</f>
        <v>89. 6</v>
      </c>
      <c r="B807" s="98" t="str">
        <f>+'Matriz Nº4 Administración'!B807</f>
        <v>No administrar</v>
      </c>
      <c r="C807" s="99" t="str">
        <f>IF(B807&lt;&gt;"No administrar",'Matriz Nº1 Identificación'!B807," ")</f>
        <v xml:space="preserve"> </v>
      </c>
      <c r="D807" s="100" t="str">
        <f>IF(C807&lt;&gt;" ",'Matriz Nº4 Administración'!C807," ")</f>
        <v xml:space="preserve"> </v>
      </c>
      <c r="E807" s="98" t="str">
        <f>IF(B807&lt;&gt;"No administrar",'Matriz Nº4 Administración'!F807," ")</f>
        <v xml:space="preserve"> </v>
      </c>
      <c r="F807" s="98" t="str">
        <f>IF(B807&lt;&gt;"No administrar",'Matriz Nº4 Administración'!G807," ")</f>
        <v xml:space="preserve"> </v>
      </c>
      <c r="G807" s="120"/>
      <c r="H807" s="120"/>
      <c r="I807" s="120"/>
      <c r="J807" s="120"/>
      <c r="K807" s="121"/>
      <c r="L807" s="121"/>
      <c r="M807" s="120"/>
      <c r="N807" s="23"/>
      <c r="O807" s="23"/>
      <c r="P807" s="23"/>
      <c r="Q807" s="23"/>
      <c r="R807" s="23"/>
      <c r="S807" s="23"/>
      <c r="T807" s="23"/>
      <c r="U807" s="23"/>
      <c r="V807" s="23"/>
      <c r="W807" s="23"/>
      <c r="X807" s="23"/>
      <c r="Y807" s="23"/>
      <c r="Z807" s="23"/>
    </row>
    <row r="808" spans="1:26" ht="43.5" customHeight="1" thickBot="1" x14ac:dyDescent="0.35">
      <c r="A808" s="97" t="str">
        <f>+'Matriz Nº4 Administración'!A808</f>
        <v>89. 7</v>
      </c>
      <c r="B808" s="98" t="str">
        <f>+'Matriz Nº4 Administración'!B808</f>
        <v>No administrar</v>
      </c>
      <c r="C808" s="99" t="str">
        <f>IF(B808&lt;&gt;"No administrar",'Matriz Nº1 Identificación'!B808," ")</f>
        <v xml:space="preserve"> </v>
      </c>
      <c r="D808" s="100" t="str">
        <f>IF(C808&lt;&gt;" ",'Matriz Nº4 Administración'!C808," ")</f>
        <v xml:space="preserve"> </v>
      </c>
      <c r="E808" s="98" t="str">
        <f>IF(B808&lt;&gt;"No administrar",'Matriz Nº4 Administración'!F808," ")</f>
        <v xml:space="preserve"> </v>
      </c>
      <c r="F808" s="98" t="str">
        <f>IF(B808&lt;&gt;"No administrar",'Matriz Nº4 Administración'!G808," ")</f>
        <v xml:space="preserve"> </v>
      </c>
      <c r="G808" s="120"/>
      <c r="H808" s="120"/>
      <c r="I808" s="120"/>
      <c r="J808" s="120"/>
      <c r="K808" s="121"/>
      <c r="L808" s="121"/>
      <c r="M808" s="120"/>
      <c r="N808" s="23"/>
      <c r="O808" s="23"/>
      <c r="P808" s="23"/>
      <c r="Q808" s="23"/>
      <c r="R808" s="23"/>
      <c r="S808" s="23"/>
      <c r="T808" s="23"/>
      <c r="U808" s="23"/>
      <c r="V808" s="23"/>
      <c r="W808" s="23"/>
      <c r="X808" s="23"/>
      <c r="Y808" s="23"/>
      <c r="Z808" s="23"/>
    </row>
    <row r="809" spans="1:26" ht="16.5" customHeight="1" thickBot="1" x14ac:dyDescent="0.35">
      <c r="A809" s="431" t="str">
        <f>'Matriz Nº4 Administración'!A809</f>
        <v xml:space="preserve">Objetivo Estratégico: </v>
      </c>
      <c r="B809" s="432"/>
      <c r="C809" s="433">
        <f>'Matriz Nº4 Administración'!B809</f>
        <v>0</v>
      </c>
      <c r="D809" s="434"/>
      <c r="E809" s="434"/>
      <c r="F809" s="434"/>
      <c r="G809" s="434"/>
      <c r="H809" s="434"/>
      <c r="I809" s="434"/>
      <c r="J809" s="434"/>
      <c r="K809" s="434"/>
      <c r="L809" s="434"/>
      <c r="M809" s="434"/>
      <c r="N809" s="7"/>
      <c r="O809" s="7"/>
      <c r="P809" s="7"/>
      <c r="Q809" s="7"/>
      <c r="R809" s="7"/>
      <c r="S809" s="7"/>
      <c r="T809" s="7"/>
      <c r="U809" s="7"/>
      <c r="V809" s="7"/>
      <c r="W809" s="7"/>
      <c r="X809" s="7"/>
      <c r="Y809" s="7"/>
      <c r="Z809" s="7"/>
    </row>
    <row r="810" spans="1:26" ht="27" customHeight="1" thickBot="1" x14ac:dyDescent="0.35">
      <c r="A810" s="427" t="str">
        <f>'Matriz Nº4 Administración'!A810</f>
        <v>Objetivo táctico</v>
      </c>
      <c r="B810" s="394"/>
      <c r="C810" s="428" t="str">
        <f>'Matriz Nº4 Administración'!B810</f>
        <v xml:space="preserve">90. </v>
      </c>
      <c r="D810" s="429"/>
      <c r="E810" s="429"/>
      <c r="F810" s="429"/>
      <c r="G810" s="429"/>
      <c r="H810" s="429"/>
      <c r="I810" s="429"/>
      <c r="J810" s="429"/>
      <c r="K810" s="429"/>
      <c r="L810" s="429"/>
      <c r="M810" s="430"/>
      <c r="N810" s="7"/>
      <c r="O810" s="7"/>
      <c r="P810" s="7"/>
      <c r="Q810" s="7"/>
      <c r="R810" s="7"/>
      <c r="S810" s="7"/>
      <c r="T810" s="7"/>
      <c r="U810" s="7"/>
      <c r="V810" s="7"/>
      <c r="W810" s="7"/>
      <c r="X810" s="7"/>
      <c r="Y810" s="7"/>
      <c r="Z810" s="7"/>
    </row>
    <row r="811" spans="1:26" ht="47.25" customHeight="1" x14ac:dyDescent="0.3">
      <c r="A811" s="97" t="str">
        <f>+'Matriz Nº4 Administración'!A811</f>
        <v>90. 1</v>
      </c>
      <c r="B811" s="98" t="str">
        <f>+'Matriz Nº4 Administración'!B811</f>
        <v>No administrar</v>
      </c>
      <c r="C811" s="99" t="str">
        <f>IF(B811&lt;&gt;"No administrar",'Matriz Nº1 Identificación'!B811," ")</f>
        <v xml:space="preserve"> </v>
      </c>
      <c r="D811" s="100" t="str">
        <f>IF(C811&lt;&gt;" ",'Matriz Nº4 Administración'!C811," ")</f>
        <v xml:space="preserve"> </v>
      </c>
      <c r="E811" s="98" t="str">
        <f>IF(B811&lt;&gt;"No administrar",'Matriz Nº4 Administración'!F811," ")</f>
        <v xml:space="preserve"> </v>
      </c>
      <c r="F811" s="98" t="str">
        <f>IF(B811&lt;&gt;"No administrar",'Matriz Nº4 Administración'!G811," ")</f>
        <v xml:space="preserve"> </v>
      </c>
      <c r="G811" s="120"/>
      <c r="H811" s="120"/>
      <c r="I811" s="120"/>
      <c r="J811" s="120"/>
      <c r="K811" s="121"/>
      <c r="L811" s="121"/>
      <c r="M811" s="120"/>
      <c r="N811" s="23"/>
      <c r="O811" s="23"/>
      <c r="P811" s="23"/>
      <c r="Q811" s="23"/>
      <c r="R811" s="23"/>
      <c r="S811" s="23"/>
      <c r="T811" s="23"/>
      <c r="U811" s="23"/>
      <c r="V811" s="23"/>
      <c r="W811" s="23"/>
      <c r="X811" s="23"/>
      <c r="Y811" s="23"/>
      <c r="Z811" s="23"/>
    </row>
    <row r="812" spans="1:26" ht="43.5" customHeight="1" x14ac:dyDescent="0.3">
      <c r="A812" s="97" t="str">
        <f>+'Matriz Nº4 Administración'!A812</f>
        <v>90. 2</v>
      </c>
      <c r="B812" s="98" t="str">
        <f>+'Matriz Nº4 Administración'!B812</f>
        <v>No administrar</v>
      </c>
      <c r="C812" s="99" t="str">
        <f>IF(B812&lt;&gt;"No administrar",'Matriz Nº1 Identificación'!B812," ")</f>
        <v xml:space="preserve"> </v>
      </c>
      <c r="D812" s="100" t="str">
        <f>IF(C812&lt;&gt;" ",'Matriz Nº4 Administración'!C812," ")</f>
        <v xml:space="preserve"> </v>
      </c>
      <c r="E812" s="98" t="str">
        <f>IF(B812&lt;&gt;"No administrar",'Matriz Nº4 Administración'!F812," ")</f>
        <v xml:space="preserve"> </v>
      </c>
      <c r="F812" s="98" t="str">
        <f>IF(B812&lt;&gt;"No administrar",'Matriz Nº4 Administración'!G812," ")</f>
        <v xml:space="preserve"> </v>
      </c>
      <c r="G812" s="120"/>
      <c r="H812" s="120"/>
      <c r="I812" s="120"/>
      <c r="J812" s="120"/>
      <c r="K812" s="121"/>
      <c r="L812" s="121"/>
      <c r="M812" s="120"/>
      <c r="N812" s="23"/>
      <c r="O812" s="23"/>
      <c r="P812" s="23"/>
      <c r="Q812" s="23"/>
      <c r="R812" s="23"/>
      <c r="S812" s="23"/>
      <c r="T812" s="23"/>
      <c r="U812" s="23"/>
      <c r="V812" s="23"/>
      <c r="W812" s="23"/>
      <c r="X812" s="23"/>
      <c r="Y812" s="23"/>
      <c r="Z812" s="23"/>
    </row>
    <row r="813" spans="1:26" ht="40.5" customHeight="1" x14ac:dyDescent="0.3">
      <c r="A813" s="97" t="str">
        <f>+'Matriz Nº4 Administración'!A813</f>
        <v>90. 3</v>
      </c>
      <c r="B813" s="98" t="str">
        <f>+'Matriz Nº4 Administración'!B813</f>
        <v>No administrar</v>
      </c>
      <c r="C813" s="99" t="str">
        <f>IF(B813&lt;&gt;"No administrar",'Matriz Nº1 Identificación'!B813," ")</f>
        <v xml:space="preserve"> </v>
      </c>
      <c r="D813" s="100" t="str">
        <f>IF(C813&lt;&gt;" ",'Matriz Nº4 Administración'!C813," ")</f>
        <v xml:space="preserve"> </v>
      </c>
      <c r="E813" s="98" t="str">
        <f>IF(B813&lt;&gt;"No administrar",'Matriz Nº4 Administración'!F813," ")</f>
        <v xml:space="preserve"> </v>
      </c>
      <c r="F813" s="98" t="str">
        <f>IF(B813&lt;&gt;"No administrar",'Matriz Nº4 Administración'!G813," ")</f>
        <v xml:space="preserve"> </v>
      </c>
      <c r="G813" s="120"/>
      <c r="H813" s="120"/>
      <c r="I813" s="120"/>
      <c r="J813" s="120"/>
      <c r="K813" s="121"/>
      <c r="L813" s="121"/>
      <c r="M813" s="120"/>
      <c r="N813" s="23"/>
      <c r="O813" s="23"/>
      <c r="P813" s="23"/>
      <c r="Q813" s="23"/>
      <c r="R813" s="23"/>
      <c r="S813" s="23"/>
      <c r="T813" s="23"/>
      <c r="U813" s="23"/>
      <c r="V813" s="23"/>
      <c r="W813" s="23"/>
      <c r="X813" s="23"/>
      <c r="Y813" s="23"/>
      <c r="Z813" s="23"/>
    </row>
    <row r="814" spans="1:26" ht="48" customHeight="1" x14ac:dyDescent="0.3">
      <c r="A814" s="97" t="str">
        <f>+'Matriz Nº4 Administración'!A814</f>
        <v>90. 4</v>
      </c>
      <c r="B814" s="98" t="str">
        <f>+'Matriz Nº4 Administración'!B814</f>
        <v>No administrar</v>
      </c>
      <c r="C814" s="99" t="str">
        <f>IF(B814&lt;&gt;"No administrar",'Matriz Nº1 Identificación'!B814," ")</f>
        <v xml:space="preserve"> </v>
      </c>
      <c r="D814" s="100" t="str">
        <f>IF(C814&lt;&gt;" ",'Matriz Nº4 Administración'!C814," ")</f>
        <v xml:space="preserve"> </v>
      </c>
      <c r="E814" s="98" t="str">
        <f>IF(B814&lt;&gt;"No administrar",'Matriz Nº4 Administración'!F814," ")</f>
        <v xml:space="preserve"> </v>
      </c>
      <c r="F814" s="98" t="str">
        <f>IF(B814&lt;&gt;"No administrar",'Matriz Nº4 Administración'!G814," ")</f>
        <v xml:space="preserve"> </v>
      </c>
      <c r="G814" s="120"/>
      <c r="H814" s="120"/>
      <c r="I814" s="120"/>
      <c r="J814" s="120"/>
      <c r="K814" s="121"/>
      <c r="L814" s="121"/>
      <c r="M814" s="120"/>
      <c r="N814" s="23"/>
      <c r="O814" s="23"/>
      <c r="P814" s="23"/>
      <c r="Q814" s="23"/>
      <c r="R814" s="23"/>
      <c r="S814" s="23"/>
      <c r="T814" s="23"/>
      <c r="U814" s="23"/>
      <c r="V814" s="23"/>
      <c r="W814" s="23"/>
      <c r="X814" s="23"/>
      <c r="Y814" s="23"/>
      <c r="Z814" s="23"/>
    </row>
    <row r="815" spans="1:26" ht="42.75" customHeight="1" x14ac:dyDescent="0.3">
      <c r="A815" s="97" t="str">
        <f>+'Matriz Nº4 Administración'!A815</f>
        <v>90. 5</v>
      </c>
      <c r="B815" s="98" t="str">
        <f>+'Matriz Nº4 Administración'!B815</f>
        <v>No administrar</v>
      </c>
      <c r="C815" s="99" t="str">
        <f>IF(B815&lt;&gt;"No administrar",'Matriz Nº1 Identificación'!B815," ")</f>
        <v xml:space="preserve"> </v>
      </c>
      <c r="D815" s="100" t="str">
        <f>IF(C815&lt;&gt;" ",'Matriz Nº4 Administración'!C815," ")</f>
        <v xml:space="preserve"> </v>
      </c>
      <c r="E815" s="98" t="str">
        <f>IF(B815&lt;&gt;"No administrar",'Matriz Nº4 Administración'!F815," ")</f>
        <v xml:space="preserve"> </v>
      </c>
      <c r="F815" s="98" t="str">
        <f>IF(B815&lt;&gt;"No administrar",'Matriz Nº4 Administración'!G815," ")</f>
        <v xml:space="preserve"> </v>
      </c>
      <c r="G815" s="120"/>
      <c r="H815" s="120"/>
      <c r="I815" s="120"/>
      <c r="J815" s="120"/>
      <c r="K815" s="121"/>
      <c r="L815" s="121"/>
      <c r="M815" s="120"/>
      <c r="N815" s="23"/>
      <c r="O815" s="23"/>
      <c r="P815" s="23"/>
      <c r="Q815" s="23"/>
      <c r="R815" s="23"/>
      <c r="S815" s="23"/>
      <c r="T815" s="23"/>
      <c r="U815" s="23"/>
      <c r="V815" s="23"/>
      <c r="W815" s="23"/>
      <c r="X815" s="23"/>
      <c r="Y815" s="23"/>
      <c r="Z815" s="23"/>
    </row>
    <row r="816" spans="1:26" ht="40.5" customHeight="1" x14ac:dyDescent="0.3">
      <c r="A816" s="97" t="str">
        <f>+'Matriz Nº4 Administración'!A816</f>
        <v>90. 6</v>
      </c>
      <c r="B816" s="98" t="str">
        <f>+'Matriz Nº4 Administración'!B816</f>
        <v>No administrar</v>
      </c>
      <c r="C816" s="99" t="str">
        <f>IF(B816&lt;&gt;"No administrar",'Matriz Nº1 Identificación'!B816," ")</f>
        <v xml:space="preserve"> </v>
      </c>
      <c r="D816" s="100" t="str">
        <f>IF(C816&lt;&gt;" ",'Matriz Nº4 Administración'!C816," ")</f>
        <v xml:space="preserve"> </v>
      </c>
      <c r="E816" s="98" t="str">
        <f>IF(B816&lt;&gt;"No administrar",'Matriz Nº4 Administración'!F816," ")</f>
        <v xml:space="preserve"> </v>
      </c>
      <c r="F816" s="98" t="str">
        <f>IF(B816&lt;&gt;"No administrar",'Matriz Nº4 Administración'!G816," ")</f>
        <v xml:space="preserve"> </v>
      </c>
      <c r="G816" s="120"/>
      <c r="H816" s="120"/>
      <c r="I816" s="120"/>
      <c r="J816" s="120"/>
      <c r="K816" s="121"/>
      <c r="L816" s="121"/>
      <c r="M816" s="120"/>
      <c r="N816" s="23"/>
      <c r="O816" s="23"/>
      <c r="P816" s="23"/>
      <c r="Q816" s="23"/>
      <c r="R816" s="23"/>
      <c r="S816" s="23"/>
      <c r="T816" s="23"/>
      <c r="U816" s="23"/>
      <c r="V816" s="23"/>
      <c r="W816" s="23"/>
      <c r="X816" s="23"/>
      <c r="Y816" s="23"/>
      <c r="Z816" s="23"/>
    </row>
    <row r="817" spans="1:26" ht="43.5" customHeight="1" thickBot="1" x14ac:dyDescent="0.35">
      <c r="A817" s="97" t="str">
        <f>+'Matriz Nº4 Administración'!A817</f>
        <v>90. 7</v>
      </c>
      <c r="B817" s="98" t="str">
        <f>+'Matriz Nº4 Administración'!B817</f>
        <v>No administrar</v>
      </c>
      <c r="C817" s="99" t="str">
        <f>IF(B817&lt;&gt;"No administrar",'Matriz Nº1 Identificación'!B817," ")</f>
        <v xml:space="preserve"> </v>
      </c>
      <c r="D817" s="100" t="str">
        <f>IF(C817&lt;&gt;" ",'Matriz Nº4 Administración'!C817," ")</f>
        <v xml:space="preserve"> </v>
      </c>
      <c r="E817" s="98" t="str">
        <f>IF(B817&lt;&gt;"No administrar",'Matriz Nº4 Administración'!F817," ")</f>
        <v xml:space="preserve"> </v>
      </c>
      <c r="F817" s="98" t="str">
        <f>IF(B817&lt;&gt;"No administrar",'Matriz Nº4 Administración'!G817," ")</f>
        <v xml:space="preserve"> </v>
      </c>
      <c r="G817" s="120"/>
      <c r="H817" s="120"/>
      <c r="I817" s="120"/>
      <c r="J817" s="120"/>
      <c r="K817" s="121"/>
      <c r="L817" s="121"/>
      <c r="M817" s="120"/>
      <c r="N817" s="23"/>
      <c r="O817" s="23"/>
      <c r="P817" s="23"/>
      <c r="Q817" s="23"/>
      <c r="R817" s="23"/>
      <c r="S817" s="23"/>
      <c r="T817" s="23"/>
      <c r="U817" s="23"/>
      <c r="V817" s="23"/>
      <c r="W817" s="23"/>
      <c r="X817" s="23"/>
      <c r="Y817" s="23"/>
      <c r="Z817" s="23"/>
    </row>
    <row r="818" spans="1:26" ht="16.5" customHeight="1" thickBot="1" x14ac:dyDescent="0.35">
      <c r="A818" s="431" t="str">
        <f>'Matriz Nº4 Administración'!A818</f>
        <v xml:space="preserve">Objetivo Estratégico: </v>
      </c>
      <c r="B818" s="432"/>
      <c r="C818" s="433">
        <f>'Matriz Nº4 Administración'!B818</f>
        <v>0</v>
      </c>
      <c r="D818" s="434"/>
      <c r="E818" s="434"/>
      <c r="F818" s="434"/>
      <c r="G818" s="434"/>
      <c r="H818" s="434"/>
      <c r="I818" s="434"/>
      <c r="J818" s="434"/>
      <c r="K818" s="434"/>
      <c r="L818" s="434"/>
      <c r="M818" s="434"/>
      <c r="N818" s="7"/>
      <c r="O818" s="7"/>
      <c r="P818" s="7"/>
      <c r="Q818" s="7"/>
      <c r="R818" s="7"/>
      <c r="S818" s="7"/>
      <c r="T818" s="7"/>
      <c r="U818" s="7"/>
      <c r="V818" s="7"/>
      <c r="W818" s="7"/>
      <c r="X818" s="7"/>
      <c r="Y818" s="7"/>
      <c r="Z818" s="7"/>
    </row>
    <row r="819" spans="1:26" ht="27" customHeight="1" thickBot="1" x14ac:dyDescent="0.35">
      <c r="A819" s="427" t="str">
        <f>'Matriz Nº4 Administración'!A819</f>
        <v>Objetivo táctico</v>
      </c>
      <c r="B819" s="394"/>
      <c r="C819" s="428" t="str">
        <f>'Matriz Nº4 Administración'!B819</f>
        <v xml:space="preserve">91. </v>
      </c>
      <c r="D819" s="429"/>
      <c r="E819" s="429"/>
      <c r="F819" s="429"/>
      <c r="G819" s="429"/>
      <c r="H819" s="429"/>
      <c r="I819" s="429"/>
      <c r="J819" s="429"/>
      <c r="K819" s="429"/>
      <c r="L819" s="429"/>
      <c r="M819" s="430"/>
      <c r="N819" s="7"/>
      <c r="O819" s="7"/>
      <c r="P819" s="7"/>
      <c r="Q819" s="7"/>
      <c r="R819" s="7"/>
      <c r="S819" s="7"/>
      <c r="T819" s="7"/>
      <c r="U819" s="7"/>
      <c r="V819" s="7"/>
      <c r="W819" s="7"/>
      <c r="X819" s="7"/>
      <c r="Y819" s="7"/>
      <c r="Z819" s="7"/>
    </row>
    <row r="820" spans="1:26" ht="47.25" customHeight="1" x14ac:dyDescent="0.3">
      <c r="A820" s="97" t="str">
        <f>+'Matriz Nº4 Administración'!A820</f>
        <v>91. 1</v>
      </c>
      <c r="B820" s="98" t="str">
        <f>+'Matriz Nº4 Administración'!B820</f>
        <v>No administrar</v>
      </c>
      <c r="C820" s="99" t="str">
        <f>IF(B820&lt;&gt;"No administrar",'Matriz Nº1 Identificación'!B820," ")</f>
        <v xml:space="preserve"> </v>
      </c>
      <c r="D820" s="100" t="str">
        <f>IF(C820&lt;&gt;" ",'Matriz Nº4 Administración'!C820," ")</f>
        <v xml:space="preserve"> </v>
      </c>
      <c r="E820" s="98" t="str">
        <f>IF(B820&lt;&gt;"No administrar",'Matriz Nº4 Administración'!F820," ")</f>
        <v xml:space="preserve"> </v>
      </c>
      <c r="F820" s="98" t="str">
        <f>IF(B820&lt;&gt;"No administrar",'Matriz Nº4 Administración'!G820," ")</f>
        <v xml:space="preserve"> </v>
      </c>
      <c r="G820" s="120"/>
      <c r="H820" s="120"/>
      <c r="I820" s="120"/>
      <c r="J820" s="120"/>
      <c r="K820" s="121"/>
      <c r="L820" s="121"/>
      <c r="M820" s="120"/>
      <c r="N820" s="23"/>
      <c r="O820" s="23"/>
      <c r="P820" s="23"/>
      <c r="Q820" s="23"/>
      <c r="R820" s="23"/>
      <c r="S820" s="23"/>
      <c r="T820" s="23"/>
      <c r="U820" s="23"/>
      <c r="V820" s="23"/>
      <c r="W820" s="23"/>
      <c r="X820" s="23"/>
      <c r="Y820" s="23"/>
      <c r="Z820" s="23"/>
    </row>
    <row r="821" spans="1:26" ht="43.5" customHeight="1" x14ac:dyDescent="0.3">
      <c r="A821" s="97" t="str">
        <f>+'Matriz Nº4 Administración'!A821</f>
        <v>91. 2</v>
      </c>
      <c r="B821" s="98" t="str">
        <f>+'Matriz Nº4 Administración'!B821</f>
        <v>No administrar</v>
      </c>
      <c r="C821" s="99" t="str">
        <f>IF(B821&lt;&gt;"No administrar",'Matriz Nº1 Identificación'!B821," ")</f>
        <v xml:space="preserve"> </v>
      </c>
      <c r="D821" s="100" t="str">
        <f>IF(C821&lt;&gt;" ",'Matriz Nº4 Administración'!C821," ")</f>
        <v xml:space="preserve"> </v>
      </c>
      <c r="E821" s="98" t="str">
        <f>IF(B821&lt;&gt;"No administrar",'Matriz Nº4 Administración'!F821," ")</f>
        <v xml:space="preserve"> </v>
      </c>
      <c r="F821" s="98" t="str">
        <f>IF(B821&lt;&gt;"No administrar",'Matriz Nº4 Administración'!G821," ")</f>
        <v xml:space="preserve"> </v>
      </c>
      <c r="G821" s="120"/>
      <c r="H821" s="120"/>
      <c r="I821" s="120"/>
      <c r="J821" s="120"/>
      <c r="K821" s="121"/>
      <c r="L821" s="121"/>
      <c r="M821" s="120"/>
      <c r="N821" s="23"/>
      <c r="O821" s="23"/>
      <c r="P821" s="23"/>
      <c r="Q821" s="23"/>
      <c r="R821" s="23"/>
      <c r="S821" s="23"/>
      <c r="T821" s="23"/>
      <c r="U821" s="23"/>
      <c r="V821" s="23"/>
      <c r="W821" s="23"/>
      <c r="X821" s="23"/>
      <c r="Y821" s="23"/>
      <c r="Z821" s="23"/>
    </row>
    <row r="822" spans="1:26" ht="40.5" customHeight="1" x14ac:dyDescent="0.3">
      <c r="A822" s="97" t="str">
        <f>+'Matriz Nº4 Administración'!A822</f>
        <v>91. 3</v>
      </c>
      <c r="B822" s="98" t="str">
        <f>+'Matriz Nº4 Administración'!B822</f>
        <v>No administrar</v>
      </c>
      <c r="C822" s="99" t="str">
        <f>IF(B822&lt;&gt;"No administrar",'Matriz Nº1 Identificación'!B822," ")</f>
        <v xml:space="preserve"> </v>
      </c>
      <c r="D822" s="100" t="str">
        <f>IF(C822&lt;&gt;" ",'Matriz Nº4 Administración'!C822," ")</f>
        <v xml:space="preserve"> </v>
      </c>
      <c r="E822" s="98" t="str">
        <f>IF(B822&lt;&gt;"No administrar",'Matriz Nº4 Administración'!F822," ")</f>
        <v xml:space="preserve"> </v>
      </c>
      <c r="F822" s="98" t="str">
        <f>IF(B822&lt;&gt;"No administrar",'Matriz Nº4 Administración'!G822," ")</f>
        <v xml:space="preserve"> </v>
      </c>
      <c r="G822" s="120"/>
      <c r="H822" s="120"/>
      <c r="I822" s="120"/>
      <c r="J822" s="120"/>
      <c r="K822" s="121"/>
      <c r="L822" s="121"/>
      <c r="M822" s="120"/>
      <c r="N822" s="23"/>
      <c r="O822" s="23"/>
      <c r="P822" s="23"/>
      <c r="Q822" s="23"/>
      <c r="R822" s="23"/>
      <c r="S822" s="23"/>
      <c r="T822" s="23"/>
      <c r="U822" s="23"/>
      <c r="V822" s="23"/>
      <c r="W822" s="23"/>
      <c r="X822" s="23"/>
      <c r="Y822" s="23"/>
      <c r="Z822" s="23"/>
    </row>
    <row r="823" spans="1:26" ht="48" customHeight="1" x14ac:dyDescent="0.3">
      <c r="A823" s="97" t="str">
        <f>+'Matriz Nº4 Administración'!A823</f>
        <v>91. 4</v>
      </c>
      <c r="B823" s="98" t="str">
        <f>+'Matriz Nº4 Administración'!B823</f>
        <v>No administrar</v>
      </c>
      <c r="C823" s="99" t="str">
        <f>IF(B823&lt;&gt;"No administrar",'Matriz Nº1 Identificación'!B823," ")</f>
        <v xml:space="preserve"> </v>
      </c>
      <c r="D823" s="100" t="str">
        <f>IF(C823&lt;&gt;" ",'Matriz Nº4 Administración'!C823," ")</f>
        <v xml:space="preserve"> </v>
      </c>
      <c r="E823" s="98" t="str">
        <f>IF(B823&lt;&gt;"No administrar",'Matriz Nº4 Administración'!F823," ")</f>
        <v xml:space="preserve"> </v>
      </c>
      <c r="F823" s="98" t="str">
        <f>IF(B823&lt;&gt;"No administrar",'Matriz Nº4 Administración'!G823," ")</f>
        <v xml:space="preserve"> </v>
      </c>
      <c r="G823" s="120"/>
      <c r="H823" s="120"/>
      <c r="I823" s="120"/>
      <c r="J823" s="120"/>
      <c r="K823" s="121"/>
      <c r="L823" s="121"/>
      <c r="M823" s="120"/>
      <c r="N823" s="23"/>
      <c r="O823" s="23"/>
      <c r="P823" s="23"/>
      <c r="Q823" s="23"/>
      <c r="R823" s="23"/>
      <c r="S823" s="23"/>
      <c r="T823" s="23"/>
      <c r="U823" s="23"/>
      <c r="V823" s="23"/>
      <c r="W823" s="23"/>
      <c r="X823" s="23"/>
      <c r="Y823" s="23"/>
      <c r="Z823" s="23"/>
    </row>
    <row r="824" spans="1:26" ht="42.75" customHeight="1" x14ac:dyDescent="0.3">
      <c r="A824" s="97" t="str">
        <f>+'Matriz Nº4 Administración'!A824</f>
        <v>91. 5</v>
      </c>
      <c r="B824" s="98" t="str">
        <f>+'Matriz Nº4 Administración'!B824</f>
        <v>No administrar</v>
      </c>
      <c r="C824" s="99" t="str">
        <f>IF(B824&lt;&gt;"No administrar",'Matriz Nº1 Identificación'!B824," ")</f>
        <v xml:space="preserve"> </v>
      </c>
      <c r="D824" s="100" t="str">
        <f>IF(C824&lt;&gt;" ",'Matriz Nº4 Administración'!C824," ")</f>
        <v xml:space="preserve"> </v>
      </c>
      <c r="E824" s="98" t="str">
        <f>IF(B824&lt;&gt;"No administrar",'Matriz Nº4 Administración'!F824," ")</f>
        <v xml:space="preserve"> </v>
      </c>
      <c r="F824" s="98" t="str">
        <f>IF(B824&lt;&gt;"No administrar",'Matriz Nº4 Administración'!G824," ")</f>
        <v xml:space="preserve"> </v>
      </c>
      <c r="G824" s="120"/>
      <c r="H824" s="120"/>
      <c r="I824" s="120"/>
      <c r="J824" s="120"/>
      <c r="K824" s="121"/>
      <c r="L824" s="121"/>
      <c r="M824" s="120"/>
      <c r="N824" s="23"/>
      <c r="O824" s="23"/>
      <c r="P824" s="23"/>
      <c r="Q824" s="23"/>
      <c r="R824" s="23"/>
      <c r="S824" s="23"/>
      <c r="T824" s="23"/>
      <c r="U824" s="23"/>
      <c r="V824" s="23"/>
      <c r="W824" s="23"/>
      <c r="X824" s="23"/>
      <c r="Y824" s="23"/>
      <c r="Z824" s="23"/>
    </row>
    <row r="825" spans="1:26" ht="40.5" customHeight="1" x14ac:dyDescent="0.3">
      <c r="A825" s="97" t="str">
        <f>+'Matriz Nº4 Administración'!A825</f>
        <v>91. 6</v>
      </c>
      <c r="B825" s="98" t="str">
        <f>+'Matriz Nº4 Administración'!B825</f>
        <v>No administrar</v>
      </c>
      <c r="C825" s="99" t="str">
        <f>IF(B825&lt;&gt;"No administrar",'Matriz Nº1 Identificación'!B825," ")</f>
        <v xml:space="preserve"> </v>
      </c>
      <c r="D825" s="100" t="str">
        <f>IF(C825&lt;&gt;" ",'Matriz Nº4 Administración'!C825," ")</f>
        <v xml:space="preserve"> </v>
      </c>
      <c r="E825" s="98" t="str">
        <f>IF(B825&lt;&gt;"No administrar",'Matriz Nº4 Administración'!F825," ")</f>
        <v xml:space="preserve"> </v>
      </c>
      <c r="F825" s="98" t="str">
        <f>IF(B825&lt;&gt;"No administrar",'Matriz Nº4 Administración'!G825," ")</f>
        <v xml:space="preserve"> </v>
      </c>
      <c r="G825" s="120"/>
      <c r="H825" s="120"/>
      <c r="I825" s="120"/>
      <c r="J825" s="120"/>
      <c r="K825" s="121"/>
      <c r="L825" s="121"/>
      <c r="M825" s="120"/>
      <c r="N825" s="23"/>
      <c r="O825" s="23"/>
      <c r="P825" s="23"/>
      <c r="Q825" s="23"/>
      <c r="R825" s="23"/>
      <c r="S825" s="23"/>
      <c r="T825" s="23"/>
      <c r="U825" s="23"/>
      <c r="V825" s="23"/>
      <c r="W825" s="23"/>
      <c r="X825" s="23"/>
      <c r="Y825" s="23"/>
      <c r="Z825" s="23"/>
    </row>
    <row r="826" spans="1:26" ht="43.5" customHeight="1" thickBot="1" x14ac:dyDescent="0.35">
      <c r="A826" s="97" t="str">
        <f>+'Matriz Nº4 Administración'!A826</f>
        <v>91. 7</v>
      </c>
      <c r="B826" s="98" t="str">
        <f>+'Matriz Nº4 Administración'!B826</f>
        <v>No administrar</v>
      </c>
      <c r="C826" s="99" t="str">
        <f>IF(B826&lt;&gt;"No administrar",'Matriz Nº1 Identificación'!B826," ")</f>
        <v xml:space="preserve"> </v>
      </c>
      <c r="D826" s="100" t="str">
        <f>IF(C826&lt;&gt;" ",'Matriz Nº4 Administración'!C826," ")</f>
        <v xml:space="preserve"> </v>
      </c>
      <c r="E826" s="98" t="str">
        <f>IF(B826&lt;&gt;"No administrar",'Matriz Nº4 Administración'!F826," ")</f>
        <v xml:space="preserve"> </v>
      </c>
      <c r="F826" s="98" t="str">
        <f>IF(B826&lt;&gt;"No administrar",'Matriz Nº4 Administración'!G826," ")</f>
        <v xml:space="preserve"> </v>
      </c>
      <c r="G826" s="120"/>
      <c r="H826" s="120"/>
      <c r="I826" s="120"/>
      <c r="J826" s="120"/>
      <c r="K826" s="121"/>
      <c r="L826" s="121"/>
      <c r="M826" s="120"/>
      <c r="N826" s="23"/>
      <c r="O826" s="23"/>
      <c r="P826" s="23"/>
      <c r="Q826" s="23"/>
      <c r="R826" s="23"/>
      <c r="S826" s="23"/>
      <c r="T826" s="23"/>
      <c r="U826" s="23"/>
      <c r="V826" s="23"/>
      <c r="W826" s="23"/>
      <c r="X826" s="23"/>
      <c r="Y826" s="23"/>
      <c r="Z826" s="23"/>
    </row>
    <row r="827" spans="1:26" ht="16.5" customHeight="1" thickBot="1" x14ac:dyDescent="0.35">
      <c r="A827" s="431" t="str">
        <f>'Matriz Nº4 Administración'!A827</f>
        <v xml:space="preserve">Objetivo Estratégico: </v>
      </c>
      <c r="B827" s="432"/>
      <c r="C827" s="433">
        <f>'Matriz Nº4 Administración'!B827</f>
        <v>0</v>
      </c>
      <c r="D827" s="434"/>
      <c r="E827" s="434"/>
      <c r="F827" s="434"/>
      <c r="G827" s="434"/>
      <c r="H827" s="434"/>
      <c r="I827" s="434"/>
      <c r="J827" s="434"/>
      <c r="K827" s="434"/>
      <c r="L827" s="434"/>
      <c r="M827" s="434"/>
      <c r="N827" s="7"/>
      <c r="O827" s="7"/>
      <c r="P827" s="7"/>
      <c r="Q827" s="7"/>
      <c r="R827" s="7"/>
      <c r="S827" s="7"/>
      <c r="T827" s="7"/>
      <c r="U827" s="7"/>
      <c r="V827" s="7"/>
      <c r="W827" s="7"/>
      <c r="X827" s="7"/>
      <c r="Y827" s="7"/>
      <c r="Z827" s="7"/>
    </row>
    <row r="828" spans="1:26" ht="27" customHeight="1" thickBot="1" x14ac:dyDescent="0.35">
      <c r="A828" s="427" t="str">
        <f>'Matriz Nº4 Administración'!A828</f>
        <v>Objetivo táctico</v>
      </c>
      <c r="B828" s="394"/>
      <c r="C828" s="428" t="str">
        <f>'Matriz Nº4 Administración'!B828</f>
        <v xml:space="preserve">92. </v>
      </c>
      <c r="D828" s="429"/>
      <c r="E828" s="429"/>
      <c r="F828" s="429"/>
      <c r="G828" s="429"/>
      <c r="H828" s="429"/>
      <c r="I828" s="429"/>
      <c r="J828" s="429"/>
      <c r="K828" s="429"/>
      <c r="L828" s="429"/>
      <c r="M828" s="430"/>
      <c r="N828" s="7"/>
      <c r="O828" s="7"/>
      <c r="P828" s="7"/>
      <c r="Q828" s="7"/>
      <c r="R828" s="7"/>
      <c r="S828" s="7"/>
      <c r="T828" s="7"/>
      <c r="U828" s="7"/>
      <c r="V828" s="7"/>
      <c r="W828" s="7"/>
      <c r="X828" s="7"/>
      <c r="Y828" s="7"/>
      <c r="Z828" s="7"/>
    </row>
    <row r="829" spans="1:26" ht="47.25" customHeight="1" x14ac:dyDescent="0.3">
      <c r="A829" s="97" t="str">
        <f>+'Matriz Nº4 Administración'!A829</f>
        <v>92. 1</v>
      </c>
      <c r="B829" s="98" t="str">
        <f>+'Matriz Nº4 Administración'!B829</f>
        <v>No administrar</v>
      </c>
      <c r="C829" s="99" t="str">
        <f>IF(B829&lt;&gt;"No administrar",'Matriz Nº1 Identificación'!B829," ")</f>
        <v xml:space="preserve"> </v>
      </c>
      <c r="D829" s="100" t="str">
        <f>IF(C829&lt;&gt;" ",'Matriz Nº4 Administración'!C829," ")</f>
        <v xml:space="preserve"> </v>
      </c>
      <c r="E829" s="98" t="str">
        <f>IF(B829&lt;&gt;"No administrar",'Matriz Nº4 Administración'!F829," ")</f>
        <v xml:space="preserve"> </v>
      </c>
      <c r="F829" s="98" t="str">
        <f>IF(B829&lt;&gt;"No administrar",'Matriz Nº4 Administración'!G829," ")</f>
        <v xml:space="preserve"> </v>
      </c>
      <c r="G829" s="120"/>
      <c r="H829" s="120"/>
      <c r="I829" s="120"/>
      <c r="J829" s="120"/>
      <c r="K829" s="121"/>
      <c r="L829" s="121"/>
      <c r="M829" s="120"/>
      <c r="N829" s="23"/>
      <c r="O829" s="23"/>
      <c r="P829" s="23"/>
      <c r="Q829" s="23"/>
      <c r="R829" s="23"/>
      <c r="S829" s="23"/>
      <c r="T829" s="23"/>
      <c r="U829" s="23"/>
      <c r="V829" s="23"/>
      <c r="W829" s="23"/>
      <c r="X829" s="23"/>
      <c r="Y829" s="23"/>
      <c r="Z829" s="23"/>
    </row>
    <row r="830" spans="1:26" ht="43.5" customHeight="1" x14ac:dyDescent="0.3">
      <c r="A830" s="97" t="str">
        <f>+'Matriz Nº4 Administración'!A830</f>
        <v>92. 2</v>
      </c>
      <c r="B830" s="98" t="str">
        <f>+'Matriz Nº4 Administración'!B830</f>
        <v>No administrar</v>
      </c>
      <c r="C830" s="99" t="str">
        <f>IF(B830&lt;&gt;"No administrar",'Matriz Nº1 Identificación'!B830," ")</f>
        <v xml:space="preserve"> </v>
      </c>
      <c r="D830" s="100" t="str">
        <f>IF(C830&lt;&gt;" ",'Matriz Nº4 Administración'!C830," ")</f>
        <v xml:space="preserve"> </v>
      </c>
      <c r="E830" s="98" t="str">
        <f>IF(B830&lt;&gt;"No administrar",'Matriz Nº4 Administración'!F830," ")</f>
        <v xml:space="preserve"> </v>
      </c>
      <c r="F830" s="98" t="str">
        <f>IF(B830&lt;&gt;"No administrar",'Matriz Nº4 Administración'!G830," ")</f>
        <v xml:space="preserve"> </v>
      </c>
      <c r="G830" s="120"/>
      <c r="H830" s="120"/>
      <c r="I830" s="120"/>
      <c r="J830" s="120"/>
      <c r="K830" s="121"/>
      <c r="L830" s="121"/>
      <c r="M830" s="120"/>
      <c r="N830" s="23"/>
      <c r="O830" s="23"/>
      <c r="P830" s="23"/>
      <c r="Q830" s="23"/>
      <c r="R830" s="23"/>
      <c r="S830" s="23"/>
      <c r="T830" s="23"/>
      <c r="U830" s="23"/>
      <c r="V830" s="23"/>
      <c r="W830" s="23"/>
      <c r="X830" s="23"/>
      <c r="Y830" s="23"/>
      <c r="Z830" s="23"/>
    </row>
    <row r="831" spans="1:26" ht="40.5" customHeight="1" x14ac:dyDescent="0.3">
      <c r="A831" s="97" t="str">
        <f>+'Matriz Nº4 Administración'!A831</f>
        <v>92. 3</v>
      </c>
      <c r="B831" s="98" t="str">
        <f>+'Matriz Nº4 Administración'!B831</f>
        <v>No administrar</v>
      </c>
      <c r="C831" s="99" t="str">
        <f>IF(B831&lt;&gt;"No administrar",'Matriz Nº1 Identificación'!B831," ")</f>
        <v xml:space="preserve"> </v>
      </c>
      <c r="D831" s="100" t="str">
        <f>IF(C831&lt;&gt;" ",'Matriz Nº4 Administración'!C831," ")</f>
        <v xml:space="preserve"> </v>
      </c>
      <c r="E831" s="98" t="str">
        <f>IF(B831&lt;&gt;"No administrar",'Matriz Nº4 Administración'!F831," ")</f>
        <v xml:space="preserve"> </v>
      </c>
      <c r="F831" s="98" t="str">
        <f>IF(B831&lt;&gt;"No administrar",'Matriz Nº4 Administración'!G831," ")</f>
        <v xml:space="preserve"> </v>
      </c>
      <c r="G831" s="120"/>
      <c r="H831" s="120"/>
      <c r="I831" s="120"/>
      <c r="J831" s="120"/>
      <c r="K831" s="121"/>
      <c r="L831" s="121"/>
      <c r="M831" s="120"/>
      <c r="N831" s="23"/>
      <c r="O831" s="23"/>
      <c r="P831" s="23"/>
      <c r="Q831" s="23"/>
      <c r="R831" s="23"/>
      <c r="S831" s="23"/>
      <c r="T831" s="23"/>
      <c r="U831" s="23"/>
      <c r="V831" s="23"/>
      <c r="W831" s="23"/>
      <c r="X831" s="23"/>
      <c r="Y831" s="23"/>
      <c r="Z831" s="23"/>
    </row>
    <row r="832" spans="1:26" ht="48" customHeight="1" x14ac:dyDescent="0.3">
      <c r="A832" s="97" t="str">
        <f>+'Matriz Nº4 Administración'!A832</f>
        <v>92. 4</v>
      </c>
      <c r="B832" s="98" t="str">
        <f>+'Matriz Nº4 Administración'!B832</f>
        <v>No administrar</v>
      </c>
      <c r="C832" s="99" t="str">
        <f>IF(B832&lt;&gt;"No administrar",'Matriz Nº1 Identificación'!B832," ")</f>
        <v xml:space="preserve"> </v>
      </c>
      <c r="D832" s="100" t="str">
        <f>IF(C832&lt;&gt;" ",'Matriz Nº4 Administración'!C832," ")</f>
        <v xml:space="preserve"> </v>
      </c>
      <c r="E832" s="98" t="str">
        <f>IF(B832&lt;&gt;"No administrar",'Matriz Nº4 Administración'!F832," ")</f>
        <v xml:space="preserve"> </v>
      </c>
      <c r="F832" s="98" t="str">
        <f>IF(B832&lt;&gt;"No administrar",'Matriz Nº4 Administración'!G832," ")</f>
        <v xml:space="preserve"> </v>
      </c>
      <c r="G832" s="120"/>
      <c r="H832" s="120"/>
      <c r="I832" s="120"/>
      <c r="J832" s="120"/>
      <c r="K832" s="121"/>
      <c r="L832" s="121"/>
      <c r="M832" s="120"/>
      <c r="N832" s="23"/>
      <c r="O832" s="23"/>
      <c r="P832" s="23"/>
      <c r="Q832" s="23"/>
      <c r="R832" s="23"/>
      <c r="S832" s="23"/>
      <c r="T832" s="23"/>
      <c r="U832" s="23"/>
      <c r="V832" s="23"/>
      <c r="W832" s="23"/>
      <c r="X832" s="23"/>
      <c r="Y832" s="23"/>
      <c r="Z832" s="23"/>
    </row>
    <row r="833" spans="1:26" ht="42.75" customHeight="1" x14ac:dyDescent="0.3">
      <c r="A833" s="97" t="str">
        <f>+'Matriz Nº4 Administración'!A833</f>
        <v>92. 5</v>
      </c>
      <c r="B833" s="98" t="str">
        <f>+'Matriz Nº4 Administración'!B833</f>
        <v>No administrar</v>
      </c>
      <c r="C833" s="99" t="str">
        <f>IF(B833&lt;&gt;"No administrar",'Matriz Nº1 Identificación'!B833," ")</f>
        <v xml:space="preserve"> </v>
      </c>
      <c r="D833" s="100" t="str">
        <f>IF(C833&lt;&gt;" ",'Matriz Nº4 Administración'!C833," ")</f>
        <v xml:space="preserve"> </v>
      </c>
      <c r="E833" s="98" t="str">
        <f>IF(B833&lt;&gt;"No administrar",'Matriz Nº4 Administración'!F833," ")</f>
        <v xml:space="preserve"> </v>
      </c>
      <c r="F833" s="98" t="str">
        <f>IF(B833&lt;&gt;"No administrar",'Matriz Nº4 Administración'!G833," ")</f>
        <v xml:space="preserve"> </v>
      </c>
      <c r="G833" s="120"/>
      <c r="H833" s="120"/>
      <c r="I833" s="120"/>
      <c r="J833" s="120"/>
      <c r="K833" s="121"/>
      <c r="L833" s="121"/>
      <c r="M833" s="120"/>
      <c r="N833" s="23"/>
      <c r="O833" s="23"/>
      <c r="P833" s="23"/>
      <c r="Q833" s="23"/>
      <c r="R833" s="23"/>
      <c r="S833" s="23"/>
      <c r="T833" s="23"/>
      <c r="U833" s="23"/>
      <c r="V833" s="23"/>
      <c r="W833" s="23"/>
      <c r="X833" s="23"/>
      <c r="Y833" s="23"/>
      <c r="Z833" s="23"/>
    </row>
    <row r="834" spans="1:26" ht="40.5" customHeight="1" x14ac:dyDescent="0.3">
      <c r="A834" s="97" t="str">
        <f>+'Matriz Nº4 Administración'!A834</f>
        <v>92. 6</v>
      </c>
      <c r="B834" s="98" t="str">
        <f>+'Matriz Nº4 Administración'!B834</f>
        <v>No administrar</v>
      </c>
      <c r="C834" s="99" t="str">
        <f>IF(B834&lt;&gt;"No administrar",'Matriz Nº1 Identificación'!B834," ")</f>
        <v xml:space="preserve"> </v>
      </c>
      <c r="D834" s="100" t="str">
        <f>IF(C834&lt;&gt;" ",'Matriz Nº4 Administración'!C834," ")</f>
        <v xml:space="preserve"> </v>
      </c>
      <c r="E834" s="98" t="str">
        <f>IF(B834&lt;&gt;"No administrar",'Matriz Nº4 Administración'!F834," ")</f>
        <v xml:space="preserve"> </v>
      </c>
      <c r="F834" s="98" t="str">
        <f>IF(B834&lt;&gt;"No administrar",'Matriz Nº4 Administración'!G834," ")</f>
        <v xml:space="preserve"> </v>
      </c>
      <c r="G834" s="120"/>
      <c r="H834" s="120"/>
      <c r="I834" s="120"/>
      <c r="J834" s="120"/>
      <c r="K834" s="121"/>
      <c r="L834" s="121"/>
      <c r="M834" s="120"/>
      <c r="N834" s="23"/>
      <c r="O834" s="23"/>
      <c r="P834" s="23"/>
      <c r="Q834" s="23"/>
      <c r="R834" s="23"/>
      <c r="S834" s="23"/>
      <c r="T834" s="23"/>
      <c r="U834" s="23"/>
      <c r="V834" s="23"/>
      <c r="W834" s="23"/>
      <c r="X834" s="23"/>
      <c r="Y834" s="23"/>
      <c r="Z834" s="23"/>
    </row>
    <row r="835" spans="1:26" ht="43.5" customHeight="1" thickBot="1" x14ac:dyDescent="0.35">
      <c r="A835" s="97" t="str">
        <f>+'Matriz Nº4 Administración'!A835</f>
        <v>92. 7</v>
      </c>
      <c r="B835" s="98" t="str">
        <f>+'Matriz Nº4 Administración'!B835</f>
        <v>No administrar</v>
      </c>
      <c r="C835" s="99" t="str">
        <f>IF(B835&lt;&gt;"No administrar",'Matriz Nº1 Identificación'!B835," ")</f>
        <v xml:space="preserve"> </v>
      </c>
      <c r="D835" s="100" t="str">
        <f>IF(C835&lt;&gt;" ",'Matriz Nº4 Administración'!C835," ")</f>
        <v xml:space="preserve"> </v>
      </c>
      <c r="E835" s="98" t="str">
        <f>IF(B835&lt;&gt;"No administrar",'Matriz Nº4 Administración'!F835," ")</f>
        <v xml:space="preserve"> </v>
      </c>
      <c r="F835" s="98" t="str">
        <f>IF(B835&lt;&gt;"No administrar",'Matriz Nº4 Administración'!G835," ")</f>
        <v xml:space="preserve"> </v>
      </c>
      <c r="G835" s="120"/>
      <c r="H835" s="120"/>
      <c r="I835" s="120"/>
      <c r="J835" s="120"/>
      <c r="K835" s="121"/>
      <c r="L835" s="121"/>
      <c r="M835" s="120"/>
      <c r="N835" s="23"/>
      <c r="O835" s="23"/>
      <c r="P835" s="23"/>
      <c r="Q835" s="23"/>
      <c r="R835" s="23"/>
      <c r="S835" s="23"/>
      <c r="T835" s="23"/>
      <c r="U835" s="23"/>
      <c r="V835" s="23"/>
      <c r="W835" s="23"/>
      <c r="X835" s="23"/>
      <c r="Y835" s="23"/>
      <c r="Z835" s="23"/>
    </row>
    <row r="836" spans="1:26" ht="16.5" customHeight="1" thickBot="1" x14ac:dyDescent="0.35">
      <c r="A836" s="431" t="str">
        <f>'Matriz Nº4 Administración'!A836</f>
        <v xml:space="preserve">Objetivo Estratégico: </v>
      </c>
      <c r="B836" s="432"/>
      <c r="C836" s="433">
        <f>'Matriz Nº4 Administración'!B836</f>
        <v>0</v>
      </c>
      <c r="D836" s="434"/>
      <c r="E836" s="434"/>
      <c r="F836" s="434"/>
      <c r="G836" s="434"/>
      <c r="H836" s="434"/>
      <c r="I836" s="434"/>
      <c r="J836" s="434"/>
      <c r="K836" s="434"/>
      <c r="L836" s="434"/>
      <c r="M836" s="434"/>
      <c r="N836" s="7"/>
      <c r="O836" s="7"/>
      <c r="P836" s="7"/>
      <c r="Q836" s="7"/>
      <c r="R836" s="7"/>
      <c r="S836" s="7"/>
      <c r="T836" s="7"/>
      <c r="U836" s="7"/>
      <c r="V836" s="7"/>
      <c r="W836" s="7"/>
      <c r="X836" s="7"/>
      <c r="Y836" s="7"/>
      <c r="Z836" s="7"/>
    </row>
    <row r="837" spans="1:26" ht="27" customHeight="1" thickBot="1" x14ac:dyDescent="0.35">
      <c r="A837" s="427" t="str">
        <f>'Matriz Nº4 Administración'!A837</f>
        <v>Objetivo táctico</v>
      </c>
      <c r="B837" s="394"/>
      <c r="C837" s="428" t="str">
        <f>'Matriz Nº4 Administración'!B837</f>
        <v xml:space="preserve">93. </v>
      </c>
      <c r="D837" s="429"/>
      <c r="E837" s="429"/>
      <c r="F837" s="429"/>
      <c r="G837" s="429"/>
      <c r="H837" s="429"/>
      <c r="I837" s="429"/>
      <c r="J837" s="429"/>
      <c r="K837" s="429"/>
      <c r="L837" s="429"/>
      <c r="M837" s="430"/>
      <c r="N837" s="7"/>
      <c r="O837" s="7"/>
      <c r="P837" s="7"/>
      <c r="Q837" s="7"/>
      <c r="R837" s="7"/>
      <c r="S837" s="7"/>
      <c r="T837" s="7"/>
      <c r="U837" s="7"/>
      <c r="V837" s="7"/>
      <c r="W837" s="7"/>
      <c r="X837" s="7"/>
      <c r="Y837" s="7"/>
      <c r="Z837" s="7"/>
    </row>
    <row r="838" spans="1:26" ht="47.25" customHeight="1" x14ac:dyDescent="0.3">
      <c r="A838" s="97" t="str">
        <f>+'Matriz Nº4 Administración'!A838</f>
        <v>93. 1</v>
      </c>
      <c r="B838" s="98" t="str">
        <f>+'Matriz Nº4 Administración'!B838</f>
        <v>No administrar</v>
      </c>
      <c r="C838" s="99" t="str">
        <f>IF(B838&lt;&gt;"No administrar",'Matriz Nº1 Identificación'!B838," ")</f>
        <v xml:space="preserve"> </v>
      </c>
      <c r="D838" s="100" t="str">
        <f>IF(C838&lt;&gt;" ",'Matriz Nº4 Administración'!C838," ")</f>
        <v xml:space="preserve"> </v>
      </c>
      <c r="E838" s="98" t="str">
        <f>IF(B838&lt;&gt;"No administrar",'Matriz Nº4 Administración'!F838," ")</f>
        <v xml:space="preserve"> </v>
      </c>
      <c r="F838" s="98" t="str">
        <f>IF(B838&lt;&gt;"No administrar",'Matriz Nº4 Administración'!G838," ")</f>
        <v xml:space="preserve"> </v>
      </c>
      <c r="G838" s="120"/>
      <c r="H838" s="120"/>
      <c r="I838" s="120"/>
      <c r="J838" s="120"/>
      <c r="K838" s="121"/>
      <c r="L838" s="121"/>
      <c r="M838" s="120"/>
      <c r="N838" s="23"/>
      <c r="O838" s="23"/>
      <c r="P838" s="23"/>
      <c r="Q838" s="23"/>
      <c r="R838" s="23"/>
      <c r="S838" s="23"/>
      <c r="T838" s="23"/>
      <c r="U838" s="23"/>
      <c r="V838" s="23"/>
      <c r="W838" s="23"/>
      <c r="X838" s="23"/>
      <c r="Y838" s="23"/>
      <c r="Z838" s="23"/>
    </row>
    <row r="839" spans="1:26" ht="43.5" customHeight="1" x14ac:dyDescent="0.3">
      <c r="A839" s="97" t="str">
        <f>+'Matriz Nº4 Administración'!A839</f>
        <v>93. 2</v>
      </c>
      <c r="B839" s="98" t="str">
        <f>+'Matriz Nº4 Administración'!B839</f>
        <v>No administrar</v>
      </c>
      <c r="C839" s="99" t="str">
        <f>IF(B839&lt;&gt;"No administrar",'Matriz Nº1 Identificación'!B839," ")</f>
        <v xml:space="preserve"> </v>
      </c>
      <c r="D839" s="100" t="str">
        <f>IF(C839&lt;&gt;" ",'Matriz Nº4 Administración'!C839," ")</f>
        <v xml:space="preserve"> </v>
      </c>
      <c r="E839" s="98" t="str">
        <f>IF(B839&lt;&gt;"No administrar",'Matriz Nº4 Administración'!F839," ")</f>
        <v xml:space="preserve"> </v>
      </c>
      <c r="F839" s="98" t="str">
        <f>IF(B839&lt;&gt;"No administrar",'Matriz Nº4 Administración'!G839," ")</f>
        <v xml:space="preserve"> </v>
      </c>
      <c r="G839" s="120"/>
      <c r="H839" s="120"/>
      <c r="I839" s="120"/>
      <c r="J839" s="120"/>
      <c r="K839" s="121"/>
      <c r="L839" s="121"/>
      <c r="M839" s="120"/>
      <c r="N839" s="23"/>
      <c r="O839" s="23"/>
      <c r="P839" s="23"/>
      <c r="Q839" s="23"/>
      <c r="R839" s="23"/>
      <c r="S839" s="23"/>
      <c r="T839" s="23"/>
      <c r="U839" s="23"/>
      <c r="V839" s="23"/>
      <c r="W839" s="23"/>
      <c r="X839" s="23"/>
      <c r="Y839" s="23"/>
      <c r="Z839" s="23"/>
    </row>
    <row r="840" spans="1:26" ht="40.5" customHeight="1" x14ac:dyDescent="0.3">
      <c r="A840" s="97" t="str">
        <f>+'Matriz Nº4 Administración'!A840</f>
        <v>93. 3</v>
      </c>
      <c r="B840" s="98" t="str">
        <f>+'Matriz Nº4 Administración'!B840</f>
        <v>No administrar</v>
      </c>
      <c r="C840" s="99" t="str">
        <f>IF(B840&lt;&gt;"No administrar",'Matriz Nº1 Identificación'!B840," ")</f>
        <v xml:space="preserve"> </v>
      </c>
      <c r="D840" s="100" t="str">
        <f>IF(C840&lt;&gt;" ",'Matriz Nº4 Administración'!C840," ")</f>
        <v xml:space="preserve"> </v>
      </c>
      <c r="E840" s="98" t="str">
        <f>IF(B840&lt;&gt;"No administrar",'Matriz Nº4 Administración'!F840," ")</f>
        <v xml:space="preserve"> </v>
      </c>
      <c r="F840" s="98" t="str">
        <f>IF(B840&lt;&gt;"No administrar",'Matriz Nº4 Administración'!G840," ")</f>
        <v xml:space="preserve"> </v>
      </c>
      <c r="G840" s="120"/>
      <c r="H840" s="120"/>
      <c r="I840" s="120"/>
      <c r="J840" s="120"/>
      <c r="K840" s="121"/>
      <c r="L840" s="121"/>
      <c r="M840" s="120"/>
      <c r="N840" s="23"/>
      <c r="O840" s="23"/>
      <c r="P840" s="23"/>
      <c r="Q840" s="23"/>
      <c r="R840" s="23"/>
      <c r="S840" s="23"/>
      <c r="T840" s="23"/>
      <c r="U840" s="23"/>
      <c r="V840" s="23"/>
      <c r="W840" s="23"/>
      <c r="X840" s="23"/>
      <c r="Y840" s="23"/>
      <c r="Z840" s="23"/>
    </row>
    <row r="841" spans="1:26" ht="48" customHeight="1" x14ac:dyDescent="0.3">
      <c r="A841" s="97" t="str">
        <f>+'Matriz Nº4 Administración'!A841</f>
        <v>93. 4</v>
      </c>
      <c r="B841" s="98" t="str">
        <f>+'Matriz Nº4 Administración'!B841</f>
        <v>No administrar</v>
      </c>
      <c r="C841" s="99" t="str">
        <f>IF(B841&lt;&gt;"No administrar",'Matriz Nº1 Identificación'!B841," ")</f>
        <v xml:space="preserve"> </v>
      </c>
      <c r="D841" s="100" t="str">
        <f>IF(C841&lt;&gt;" ",'Matriz Nº4 Administración'!C841," ")</f>
        <v xml:space="preserve"> </v>
      </c>
      <c r="E841" s="98" t="str">
        <f>IF(B841&lt;&gt;"No administrar",'Matriz Nº4 Administración'!F841," ")</f>
        <v xml:space="preserve"> </v>
      </c>
      <c r="F841" s="98" t="str">
        <f>IF(B841&lt;&gt;"No administrar",'Matriz Nº4 Administración'!G841," ")</f>
        <v xml:space="preserve"> </v>
      </c>
      <c r="G841" s="120"/>
      <c r="H841" s="120"/>
      <c r="I841" s="120"/>
      <c r="J841" s="120"/>
      <c r="K841" s="121"/>
      <c r="L841" s="121"/>
      <c r="M841" s="120"/>
      <c r="N841" s="23"/>
      <c r="O841" s="23"/>
      <c r="P841" s="23"/>
      <c r="Q841" s="23"/>
      <c r="R841" s="23"/>
      <c r="S841" s="23"/>
      <c r="T841" s="23"/>
      <c r="U841" s="23"/>
      <c r="V841" s="23"/>
      <c r="W841" s="23"/>
      <c r="X841" s="23"/>
      <c r="Y841" s="23"/>
      <c r="Z841" s="23"/>
    </row>
    <row r="842" spans="1:26" ht="42.75" customHeight="1" x14ac:dyDescent="0.3">
      <c r="A842" s="97" t="str">
        <f>+'Matriz Nº4 Administración'!A842</f>
        <v>93. 5</v>
      </c>
      <c r="B842" s="98" t="str">
        <f>+'Matriz Nº4 Administración'!B842</f>
        <v>No administrar</v>
      </c>
      <c r="C842" s="99" t="str">
        <f>IF(B842&lt;&gt;"No administrar",'Matriz Nº1 Identificación'!B842," ")</f>
        <v xml:space="preserve"> </v>
      </c>
      <c r="D842" s="100" t="str">
        <f>IF(C842&lt;&gt;" ",'Matriz Nº4 Administración'!C842," ")</f>
        <v xml:space="preserve"> </v>
      </c>
      <c r="E842" s="98" t="str">
        <f>IF(B842&lt;&gt;"No administrar",'Matriz Nº4 Administración'!F842," ")</f>
        <v xml:space="preserve"> </v>
      </c>
      <c r="F842" s="98" t="str">
        <f>IF(B842&lt;&gt;"No administrar",'Matriz Nº4 Administración'!G842," ")</f>
        <v xml:space="preserve"> </v>
      </c>
      <c r="G842" s="120"/>
      <c r="H842" s="120"/>
      <c r="I842" s="120"/>
      <c r="J842" s="120"/>
      <c r="K842" s="121"/>
      <c r="L842" s="121"/>
      <c r="M842" s="120"/>
      <c r="N842" s="23"/>
      <c r="O842" s="23"/>
      <c r="P842" s="23"/>
      <c r="Q842" s="23"/>
      <c r="R842" s="23"/>
      <c r="S842" s="23"/>
      <c r="T842" s="23"/>
      <c r="U842" s="23"/>
      <c r="V842" s="23"/>
      <c r="W842" s="23"/>
      <c r="X842" s="23"/>
      <c r="Y842" s="23"/>
      <c r="Z842" s="23"/>
    </row>
    <row r="843" spans="1:26" ht="40.5" customHeight="1" x14ac:dyDescent="0.3">
      <c r="A843" s="97" t="str">
        <f>+'Matriz Nº4 Administración'!A843</f>
        <v>93. 6</v>
      </c>
      <c r="B843" s="98" t="str">
        <f>+'Matriz Nº4 Administración'!B843</f>
        <v>No administrar</v>
      </c>
      <c r="C843" s="99" t="str">
        <f>IF(B843&lt;&gt;"No administrar",'Matriz Nº1 Identificación'!B843," ")</f>
        <v xml:space="preserve"> </v>
      </c>
      <c r="D843" s="100" t="str">
        <f>IF(C843&lt;&gt;" ",'Matriz Nº4 Administración'!C843," ")</f>
        <v xml:space="preserve"> </v>
      </c>
      <c r="E843" s="98" t="str">
        <f>IF(B843&lt;&gt;"No administrar",'Matriz Nº4 Administración'!F843," ")</f>
        <v xml:space="preserve"> </v>
      </c>
      <c r="F843" s="98" t="str">
        <f>IF(B843&lt;&gt;"No administrar",'Matriz Nº4 Administración'!G843," ")</f>
        <v xml:space="preserve"> </v>
      </c>
      <c r="G843" s="120"/>
      <c r="H843" s="120"/>
      <c r="I843" s="120"/>
      <c r="J843" s="120"/>
      <c r="K843" s="121"/>
      <c r="L843" s="121"/>
      <c r="M843" s="120"/>
      <c r="N843" s="23"/>
      <c r="O843" s="23"/>
      <c r="P843" s="23"/>
      <c r="Q843" s="23"/>
      <c r="R843" s="23"/>
      <c r="S843" s="23"/>
      <c r="T843" s="23"/>
      <c r="U843" s="23"/>
      <c r="V843" s="23"/>
      <c r="W843" s="23"/>
      <c r="X843" s="23"/>
      <c r="Y843" s="23"/>
      <c r="Z843" s="23"/>
    </row>
    <row r="844" spans="1:26" ht="43.5" customHeight="1" thickBot="1" x14ac:dyDescent="0.35">
      <c r="A844" s="97" t="str">
        <f>+'Matriz Nº4 Administración'!A844</f>
        <v>93. 7</v>
      </c>
      <c r="B844" s="98" t="str">
        <f>+'Matriz Nº4 Administración'!B844</f>
        <v>No administrar</v>
      </c>
      <c r="C844" s="99" t="str">
        <f>IF(B844&lt;&gt;"No administrar",'Matriz Nº1 Identificación'!B844," ")</f>
        <v xml:space="preserve"> </v>
      </c>
      <c r="D844" s="100" t="str">
        <f>IF(C844&lt;&gt;" ",'Matriz Nº4 Administración'!C844," ")</f>
        <v xml:space="preserve"> </v>
      </c>
      <c r="E844" s="98" t="str">
        <f>IF(B844&lt;&gt;"No administrar",'Matriz Nº4 Administración'!F844," ")</f>
        <v xml:space="preserve"> </v>
      </c>
      <c r="F844" s="98" t="str">
        <f>IF(B844&lt;&gt;"No administrar",'Matriz Nº4 Administración'!G844," ")</f>
        <v xml:space="preserve"> </v>
      </c>
      <c r="G844" s="120"/>
      <c r="H844" s="120"/>
      <c r="I844" s="120"/>
      <c r="J844" s="120"/>
      <c r="K844" s="121"/>
      <c r="L844" s="121"/>
      <c r="M844" s="120"/>
      <c r="N844" s="23"/>
      <c r="O844" s="23"/>
      <c r="P844" s="23"/>
      <c r="Q844" s="23"/>
      <c r="R844" s="23"/>
      <c r="S844" s="23"/>
      <c r="T844" s="23"/>
      <c r="U844" s="23"/>
      <c r="V844" s="23"/>
      <c r="W844" s="23"/>
      <c r="X844" s="23"/>
      <c r="Y844" s="23"/>
      <c r="Z844" s="23"/>
    </row>
    <row r="845" spans="1:26" ht="16.5" customHeight="1" thickBot="1" x14ac:dyDescent="0.35">
      <c r="A845" s="431" t="str">
        <f>'Matriz Nº4 Administración'!A845</f>
        <v xml:space="preserve">Objetivo Estratégico: </v>
      </c>
      <c r="B845" s="432"/>
      <c r="C845" s="433">
        <f>'Matriz Nº4 Administración'!B845</f>
        <v>0</v>
      </c>
      <c r="D845" s="434"/>
      <c r="E845" s="434"/>
      <c r="F845" s="434"/>
      <c r="G845" s="434"/>
      <c r="H845" s="434"/>
      <c r="I845" s="434"/>
      <c r="J845" s="434"/>
      <c r="K845" s="434"/>
      <c r="L845" s="434"/>
      <c r="M845" s="434"/>
      <c r="N845" s="7"/>
      <c r="O845" s="7"/>
      <c r="P845" s="7"/>
      <c r="Q845" s="7"/>
      <c r="R845" s="7"/>
      <c r="S845" s="7"/>
      <c r="T845" s="7"/>
      <c r="U845" s="7"/>
      <c r="V845" s="7"/>
      <c r="W845" s="7"/>
      <c r="X845" s="7"/>
      <c r="Y845" s="7"/>
      <c r="Z845" s="7"/>
    </row>
    <row r="846" spans="1:26" ht="27" customHeight="1" thickBot="1" x14ac:dyDescent="0.35">
      <c r="A846" s="427" t="str">
        <f>'Matriz Nº4 Administración'!A846</f>
        <v>Objetivo táctico</v>
      </c>
      <c r="B846" s="394"/>
      <c r="C846" s="428" t="str">
        <f>'Matriz Nº4 Administración'!B846</f>
        <v xml:space="preserve">94. </v>
      </c>
      <c r="D846" s="429"/>
      <c r="E846" s="429"/>
      <c r="F846" s="429"/>
      <c r="G846" s="429"/>
      <c r="H846" s="429"/>
      <c r="I846" s="429"/>
      <c r="J846" s="429"/>
      <c r="K846" s="429"/>
      <c r="L846" s="429"/>
      <c r="M846" s="430"/>
      <c r="N846" s="7"/>
      <c r="O846" s="7"/>
      <c r="P846" s="7"/>
      <c r="Q846" s="7"/>
      <c r="R846" s="7"/>
      <c r="S846" s="7"/>
      <c r="T846" s="7"/>
      <c r="U846" s="7"/>
      <c r="V846" s="7"/>
      <c r="W846" s="7"/>
      <c r="X846" s="7"/>
      <c r="Y846" s="7"/>
      <c r="Z846" s="7"/>
    </row>
    <row r="847" spans="1:26" ht="47.25" customHeight="1" x14ac:dyDescent="0.3">
      <c r="A847" s="97" t="str">
        <f>+'Matriz Nº4 Administración'!A847</f>
        <v>94. 1</v>
      </c>
      <c r="B847" s="98" t="str">
        <f>+'Matriz Nº4 Administración'!B847</f>
        <v>No administrar</v>
      </c>
      <c r="C847" s="99" t="str">
        <f>IF(B847&lt;&gt;"No administrar",'Matriz Nº1 Identificación'!B847," ")</f>
        <v xml:space="preserve"> </v>
      </c>
      <c r="D847" s="100" t="str">
        <f>IF(C847&lt;&gt;" ",'Matriz Nº4 Administración'!C847," ")</f>
        <v xml:space="preserve"> </v>
      </c>
      <c r="E847" s="98" t="str">
        <f>IF(B847&lt;&gt;"No administrar",'Matriz Nº4 Administración'!F847," ")</f>
        <v xml:space="preserve"> </v>
      </c>
      <c r="F847" s="98" t="str">
        <f>IF(B847&lt;&gt;"No administrar",'Matriz Nº4 Administración'!G847," ")</f>
        <v xml:space="preserve"> </v>
      </c>
      <c r="G847" s="120"/>
      <c r="H847" s="120"/>
      <c r="I847" s="120"/>
      <c r="J847" s="120"/>
      <c r="K847" s="121"/>
      <c r="L847" s="121"/>
      <c r="M847" s="120"/>
      <c r="N847" s="23"/>
      <c r="O847" s="23"/>
      <c r="P847" s="23"/>
      <c r="Q847" s="23"/>
      <c r="R847" s="23"/>
      <c r="S847" s="23"/>
      <c r="T847" s="23"/>
      <c r="U847" s="23"/>
      <c r="V847" s="23"/>
      <c r="W847" s="23"/>
      <c r="X847" s="23"/>
      <c r="Y847" s="23"/>
      <c r="Z847" s="23"/>
    </row>
    <row r="848" spans="1:26" ht="43.5" customHeight="1" x14ac:dyDescent="0.3">
      <c r="A848" s="97" t="str">
        <f>+'Matriz Nº4 Administración'!A848</f>
        <v>94. 2</v>
      </c>
      <c r="B848" s="98" t="str">
        <f>+'Matriz Nº4 Administración'!B848</f>
        <v>No administrar</v>
      </c>
      <c r="C848" s="99" t="str">
        <f>IF(B848&lt;&gt;"No administrar",'Matriz Nº1 Identificación'!B848," ")</f>
        <v xml:space="preserve"> </v>
      </c>
      <c r="D848" s="100" t="str">
        <f>IF(C848&lt;&gt;" ",'Matriz Nº4 Administración'!C848," ")</f>
        <v xml:space="preserve"> </v>
      </c>
      <c r="E848" s="98" t="str">
        <f>IF(B848&lt;&gt;"No administrar",'Matriz Nº4 Administración'!F848," ")</f>
        <v xml:space="preserve"> </v>
      </c>
      <c r="F848" s="98" t="str">
        <f>IF(B848&lt;&gt;"No administrar",'Matriz Nº4 Administración'!G848," ")</f>
        <v xml:space="preserve"> </v>
      </c>
      <c r="G848" s="120"/>
      <c r="H848" s="120"/>
      <c r="I848" s="120"/>
      <c r="J848" s="120"/>
      <c r="K848" s="121"/>
      <c r="L848" s="121"/>
      <c r="M848" s="120"/>
      <c r="N848" s="23"/>
      <c r="O848" s="23"/>
      <c r="P848" s="23"/>
      <c r="Q848" s="23"/>
      <c r="R848" s="23"/>
      <c r="S848" s="23"/>
      <c r="T848" s="23"/>
      <c r="U848" s="23"/>
      <c r="V848" s="23"/>
      <c r="W848" s="23"/>
      <c r="X848" s="23"/>
      <c r="Y848" s="23"/>
      <c r="Z848" s="23"/>
    </row>
    <row r="849" spans="1:26" ht="40.5" customHeight="1" x14ac:dyDescent="0.3">
      <c r="A849" s="97" t="str">
        <f>+'Matriz Nº4 Administración'!A849</f>
        <v>94. 3</v>
      </c>
      <c r="B849" s="98" t="str">
        <f>+'Matriz Nº4 Administración'!B849</f>
        <v>No administrar</v>
      </c>
      <c r="C849" s="99" t="str">
        <f>IF(B849&lt;&gt;"No administrar",'Matriz Nº1 Identificación'!B849," ")</f>
        <v xml:space="preserve"> </v>
      </c>
      <c r="D849" s="100" t="str">
        <f>IF(C849&lt;&gt;" ",'Matriz Nº4 Administración'!C849," ")</f>
        <v xml:space="preserve"> </v>
      </c>
      <c r="E849" s="98" t="str">
        <f>IF(B849&lt;&gt;"No administrar",'Matriz Nº4 Administración'!F849," ")</f>
        <v xml:space="preserve"> </v>
      </c>
      <c r="F849" s="98" t="str">
        <f>IF(B849&lt;&gt;"No administrar",'Matriz Nº4 Administración'!G849," ")</f>
        <v xml:space="preserve"> </v>
      </c>
      <c r="G849" s="120"/>
      <c r="H849" s="120"/>
      <c r="I849" s="120"/>
      <c r="J849" s="120"/>
      <c r="K849" s="121"/>
      <c r="L849" s="121"/>
      <c r="M849" s="120"/>
      <c r="N849" s="23"/>
      <c r="O849" s="23"/>
      <c r="P849" s="23"/>
      <c r="Q849" s="23"/>
      <c r="R849" s="23"/>
      <c r="S849" s="23"/>
      <c r="T849" s="23"/>
      <c r="U849" s="23"/>
      <c r="V849" s="23"/>
      <c r="W849" s="23"/>
      <c r="X849" s="23"/>
      <c r="Y849" s="23"/>
      <c r="Z849" s="23"/>
    </row>
    <row r="850" spans="1:26" ht="48" customHeight="1" x14ac:dyDescent="0.3">
      <c r="A850" s="97" t="str">
        <f>+'Matriz Nº4 Administración'!A850</f>
        <v>94. 4</v>
      </c>
      <c r="B850" s="98" t="str">
        <f>+'Matriz Nº4 Administración'!B850</f>
        <v>No administrar</v>
      </c>
      <c r="C850" s="99" t="str">
        <f>IF(B850&lt;&gt;"No administrar",'Matriz Nº1 Identificación'!B850," ")</f>
        <v xml:space="preserve"> </v>
      </c>
      <c r="D850" s="100" t="str">
        <f>IF(C850&lt;&gt;" ",'Matriz Nº4 Administración'!C850," ")</f>
        <v xml:space="preserve"> </v>
      </c>
      <c r="E850" s="98" t="str">
        <f>IF(B850&lt;&gt;"No administrar",'Matriz Nº4 Administración'!F850," ")</f>
        <v xml:space="preserve"> </v>
      </c>
      <c r="F850" s="98" t="str">
        <f>IF(B850&lt;&gt;"No administrar",'Matriz Nº4 Administración'!G850," ")</f>
        <v xml:space="preserve"> </v>
      </c>
      <c r="G850" s="120"/>
      <c r="H850" s="120"/>
      <c r="I850" s="120"/>
      <c r="J850" s="120"/>
      <c r="K850" s="121"/>
      <c r="L850" s="121"/>
      <c r="M850" s="120"/>
      <c r="N850" s="23"/>
      <c r="O850" s="23"/>
      <c r="P850" s="23"/>
      <c r="Q850" s="23"/>
      <c r="R850" s="23"/>
      <c r="S850" s="23"/>
      <c r="T850" s="23"/>
      <c r="U850" s="23"/>
      <c r="V850" s="23"/>
      <c r="W850" s="23"/>
      <c r="X850" s="23"/>
      <c r="Y850" s="23"/>
      <c r="Z850" s="23"/>
    </row>
    <row r="851" spans="1:26" ht="42.75" customHeight="1" x14ac:dyDescent="0.3">
      <c r="A851" s="97" t="str">
        <f>+'Matriz Nº4 Administración'!A851</f>
        <v>94. 5</v>
      </c>
      <c r="B851" s="98" t="str">
        <f>+'Matriz Nº4 Administración'!B851</f>
        <v>No administrar</v>
      </c>
      <c r="C851" s="99" t="str">
        <f>IF(B851&lt;&gt;"No administrar",'Matriz Nº1 Identificación'!B851," ")</f>
        <v xml:space="preserve"> </v>
      </c>
      <c r="D851" s="100" t="str">
        <f>IF(C851&lt;&gt;" ",'Matriz Nº4 Administración'!C851," ")</f>
        <v xml:space="preserve"> </v>
      </c>
      <c r="E851" s="98" t="str">
        <f>IF(B851&lt;&gt;"No administrar",'Matriz Nº4 Administración'!F851," ")</f>
        <v xml:space="preserve"> </v>
      </c>
      <c r="F851" s="98" t="str">
        <f>IF(B851&lt;&gt;"No administrar",'Matriz Nº4 Administración'!G851," ")</f>
        <v xml:space="preserve"> </v>
      </c>
      <c r="G851" s="120"/>
      <c r="H851" s="120"/>
      <c r="I851" s="120"/>
      <c r="J851" s="120"/>
      <c r="K851" s="121"/>
      <c r="L851" s="121"/>
      <c r="M851" s="120"/>
      <c r="N851" s="23"/>
      <c r="O851" s="23"/>
      <c r="P851" s="23"/>
      <c r="Q851" s="23"/>
      <c r="R851" s="23"/>
      <c r="S851" s="23"/>
      <c r="T851" s="23"/>
      <c r="U851" s="23"/>
      <c r="V851" s="23"/>
      <c r="W851" s="23"/>
      <c r="X851" s="23"/>
      <c r="Y851" s="23"/>
      <c r="Z851" s="23"/>
    </row>
    <row r="852" spans="1:26" ht="40.5" customHeight="1" x14ac:dyDescent="0.3">
      <c r="A852" s="97" t="str">
        <f>+'Matriz Nº4 Administración'!A852</f>
        <v>94. 6</v>
      </c>
      <c r="B852" s="98" t="str">
        <f>+'Matriz Nº4 Administración'!B852</f>
        <v>No administrar</v>
      </c>
      <c r="C852" s="99" t="str">
        <f>IF(B852&lt;&gt;"No administrar",'Matriz Nº1 Identificación'!B852," ")</f>
        <v xml:space="preserve"> </v>
      </c>
      <c r="D852" s="100" t="str">
        <f>IF(C852&lt;&gt;" ",'Matriz Nº4 Administración'!C852," ")</f>
        <v xml:space="preserve"> </v>
      </c>
      <c r="E852" s="98" t="str">
        <f>IF(B852&lt;&gt;"No administrar",'Matriz Nº4 Administración'!F852," ")</f>
        <v xml:space="preserve"> </v>
      </c>
      <c r="F852" s="98" t="str">
        <f>IF(B852&lt;&gt;"No administrar",'Matriz Nº4 Administración'!G852," ")</f>
        <v xml:space="preserve"> </v>
      </c>
      <c r="G852" s="120"/>
      <c r="H852" s="120"/>
      <c r="I852" s="120"/>
      <c r="J852" s="120"/>
      <c r="K852" s="121"/>
      <c r="L852" s="121"/>
      <c r="M852" s="120"/>
      <c r="N852" s="23"/>
      <c r="O852" s="23"/>
      <c r="P852" s="23"/>
      <c r="Q852" s="23"/>
      <c r="R852" s="23"/>
      <c r="S852" s="23"/>
      <c r="T852" s="23"/>
      <c r="U852" s="23"/>
      <c r="V852" s="23"/>
      <c r="W852" s="23"/>
      <c r="X852" s="23"/>
      <c r="Y852" s="23"/>
      <c r="Z852" s="23"/>
    </row>
    <row r="853" spans="1:26" ht="43.5" customHeight="1" thickBot="1" x14ac:dyDescent="0.35">
      <c r="A853" s="97" t="str">
        <f>+'Matriz Nº4 Administración'!A853</f>
        <v>94. 7</v>
      </c>
      <c r="B853" s="98" t="str">
        <f>+'Matriz Nº4 Administración'!B853</f>
        <v>No administrar</v>
      </c>
      <c r="C853" s="99" t="str">
        <f>IF(B853&lt;&gt;"No administrar",'Matriz Nº1 Identificación'!B853," ")</f>
        <v xml:space="preserve"> </v>
      </c>
      <c r="D853" s="100" t="str">
        <f>IF(C853&lt;&gt;" ",'Matriz Nº4 Administración'!C853," ")</f>
        <v xml:space="preserve"> </v>
      </c>
      <c r="E853" s="98" t="str">
        <f>IF(B853&lt;&gt;"No administrar",'Matriz Nº4 Administración'!F853," ")</f>
        <v xml:space="preserve"> </v>
      </c>
      <c r="F853" s="98" t="str">
        <f>IF(B853&lt;&gt;"No administrar",'Matriz Nº4 Administración'!G853," ")</f>
        <v xml:space="preserve"> </v>
      </c>
      <c r="G853" s="120"/>
      <c r="H853" s="120"/>
      <c r="I853" s="120"/>
      <c r="J853" s="120"/>
      <c r="K853" s="121"/>
      <c r="L853" s="121"/>
      <c r="M853" s="120"/>
      <c r="N853" s="23"/>
      <c r="O853" s="23"/>
      <c r="P853" s="23"/>
      <c r="Q853" s="23"/>
      <c r="R853" s="23"/>
      <c r="S853" s="23"/>
      <c r="T853" s="23"/>
      <c r="U853" s="23"/>
      <c r="V853" s="23"/>
      <c r="W853" s="23"/>
      <c r="X853" s="23"/>
      <c r="Y853" s="23"/>
      <c r="Z853" s="23"/>
    </row>
    <row r="854" spans="1:26" ht="16.5" customHeight="1" thickBot="1" x14ac:dyDescent="0.35">
      <c r="A854" s="431" t="str">
        <f>'Matriz Nº4 Administración'!A854</f>
        <v xml:space="preserve">Objetivo Estratégico: </v>
      </c>
      <c r="B854" s="432"/>
      <c r="C854" s="433">
        <f>'Matriz Nº4 Administración'!B854</f>
        <v>0</v>
      </c>
      <c r="D854" s="434"/>
      <c r="E854" s="434"/>
      <c r="F854" s="434"/>
      <c r="G854" s="434"/>
      <c r="H854" s="434"/>
      <c r="I854" s="434"/>
      <c r="J854" s="434"/>
      <c r="K854" s="434"/>
      <c r="L854" s="434"/>
      <c r="M854" s="434"/>
      <c r="N854" s="7"/>
      <c r="O854" s="7"/>
      <c r="P854" s="7"/>
      <c r="Q854" s="7"/>
      <c r="R854" s="7"/>
      <c r="S854" s="7"/>
      <c r="T854" s="7"/>
      <c r="U854" s="7"/>
      <c r="V854" s="7"/>
      <c r="W854" s="7"/>
      <c r="X854" s="7"/>
      <c r="Y854" s="7"/>
      <c r="Z854" s="7"/>
    </row>
    <row r="855" spans="1:26" ht="27" customHeight="1" thickBot="1" x14ac:dyDescent="0.35">
      <c r="A855" s="427" t="str">
        <f>'Matriz Nº4 Administración'!A855</f>
        <v>Objetivo táctico</v>
      </c>
      <c r="B855" s="394"/>
      <c r="C855" s="428" t="str">
        <f>'Matriz Nº4 Administración'!B855</f>
        <v xml:space="preserve">95. </v>
      </c>
      <c r="D855" s="429"/>
      <c r="E855" s="429"/>
      <c r="F855" s="429"/>
      <c r="G855" s="429"/>
      <c r="H855" s="429"/>
      <c r="I855" s="429"/>
      <c r="J855" s="429"/>
      <c r="K855" s="429"/>
      <c r="L855" s="429"/>
      <c r="M855" s="430"/>
      <c r="N855" s="7"/>
      <c r="O855" s="7"/>
      <c r="P855" s="7"/>
      <c r="Q855" s="7"/>
      <c r="R855" s="7"/>
      <c r="S855" s="7"/>
      <c r="T855" s="7"/>
      <c r="U855" s="7"/>
      <c r="V855" s="7"/>
      <c r="W855" s="7"/>
      <c r="X855" s="7"/>
      <c r="Y855" s="7"/>
      <c r="Z855" s="7"/>
    </row>
    <row r="856" spans="1:26" ht="47.25" customHeight="1" x14ac:dyDescent="0.3">
      <c r="A856" s="97" t="str">
        <f>+'Matriz Nº4 Administración'!A856</f>
        <v>95. 1</v>
      </c>
      <c r="B856" s="98" t="str">
        <f>+'Matriz Nº4 Administración'!B856</f>
        <v>No administrar</v>
      </c>
      <c r="C856" s="99" t="str">
        <f>IF(B856&lt;&gt;"No administrar",'Matriz Nº1 Identificación'!B856," ")</f>
        <v xml:space="preserve"> </v>
      </c>
      <c r="D856" s="100" t="str">
        <f>IF(C856&lt;&gt;" ",'Matriz Nº4 Administración'!C856," ")</f>
        <v xml:space="preserve"> </v>
      </c>
      <c r="E856" s="98" t="str">
        <f>IF(B856&lt;&gt;"No administrar",'Matriz Nº4 Administración'!F856," ")</f>
        <v xml:space="preserve"> </v>
      </c>
      <c r="F856" s="98" t="str">
        <f>IF(B856&lt;&gt;"No administrar",'Matriz Nº4 Administración'!G856," ")</f>
        <v xml:space="preserve"> </v>
      </c>
      <c r="G856" s="120"/>
      <c r="H856" s="120"/>
      <c r="I856" s="120"/>
      <c r="J856" s="120"/>
      <c r="K856" s="121"/>
      <c r="L856" s="121"/>
      <c r="M856" s="120"/>
      <c r="N856" s="23"/>
      <c r="O856" s="23"/>
      <c r="P856" s="23"/>
      <c r="Q856" s="23"/>
      <c r="R856" s="23"/>
      <c r="S856" s="23"/>
      <c r="T856" s="23"/>
      <c r="U856" s="23"/>
      <c r="V856" s="23"/>
      <c r="W856" s="23"/>
      <c r="X856" s="23"/>
      <c r="Y856" s="23"/>
      <c r="Z856" s="23"/>
    </row>
    <row r="857" spans="1:26" ht="43.5" customHeight="1" x14ac:dyDescent="0.3">
      <c r="A857" s="97" t="str">
        <f>+'Matriz Nº4 Administración'!A857</f>
        <v>95. 2</v>
      </c>
      <c r="B857" s="98" t="str">
        <f>+'Matriz Nº4 Administración'!B857</f>
        <v>No administrar</v>
      </c>
      <c r="C857" s="99" t="str">
        <f>IF(B857&lt;&gt;"No administrar",'Matriz Nº1 Identificación'!B857," ")</f>
        <v xml:space="preserve"> </v>
      </c>
      <c r="D857" s="100" t="str">
        <f>IF(C857&lt;&gt;" ",'Matriz Nº4 Administración'!C857," ")</f>
        <v xml:space="preserve"> </v>
      </c>
      <c r="E857" s="98" t="str">
        <f>IF(B857&lt;&gt;"No administrar",'Matriz Nº4 Administración'!F857," ")</f>
        <v xml:space="preserve"> </v>
      </c>
      <c r="F857" s="98" t="str">
        <f>IF(B857&lt;&gt;"No administrar",'Matriz Nº4 Administración'!G857," ")</f>
        <v xml:space="preserve"> </v>
      </c>
      <c r="G857" s="120"/>
      <c r="H857" s="120"/>
      <c r="I857" s="120"/>
      <c r="J857" s="120"/>
      <c r="K857" s="121"/>
      <c r="L857" s="121"/>
      <c r="M857" s="120"/>
      <c r="N857" s="23"/>
      <c r="O857" s="23"/>
      <c r="P857" s="23"/>
      <c r="Q857" s="23"/>
      <c r="R857" s="23"/>
      <c r="S857" s="23"/>
      <c r="T857" s="23"/>
      <c r="U857" s="23"/>
      <c r="V857" s="23"/>
      <c r="W857" s="23"/>
      <c r="X857" s="23"/>
      <c r="Y857" s="23"/>
      <c r="Z857" s="23"/>
    </row>
    <row r="858" spans="1:26" ht="40.5" customHeight="1" x14ac:dyDescent="0.3">
      <c r="A858" s="97" t="str">
        <f>+'Matriz Nº4 Administración'!A858</f>
        <v>95. 3</v>
      </c>
      <c r="B858" s="98" t="str">
        <f>+'Matriz Nº4 Administración'!B858</f>
        <v>No administrar</v>
      </c>
      <c r="C858" s="99" t="str">
        <f>IF(B858&lt;&gt;"No administrar",'Matriz Nº1 Identificación'!B858," ")</f>
        <v xml:space="preserve"> </v>
      </c>
      <c r="D858" s="100" t="str">
        <f>IF(C858&lt;&gt;" ",'Matriz Nº4 Administración'!C858," ")</f>
        <v xml:space="preserve"> </v>
      </c>
      <c r="E858" s="98" t="str">
        <f>IF(B858&lt;&gt;"No administrar",'Matriz Nº4 Administración'!F858," ")</f>
        <v xml:space="preserve"> </v>
      </c>
      <c r="F858" s="98" t="str">
        <f>IF(B858&lt;&gt;"No administrar",'Matriz Nº4 Administración'!G858," ")</f>
        <v xml:space="preserve"> </v>
      </c>
      <c r="G858" s="120"/>
      <c r="H858" s="120"/>
      <c r="I858" s="120"/>
      <c r="J858" s="120"/>
      <c r="K858" s="121"/>
      <c r="L858" s="121"/>
      <c r="M858" s="120"/>
      <c r="N858" s="23"/>
      <c r="O858" s="23"/>
      <c r="P858" s="23"/>
      <c r="Q858" s="23"/>
      <c r="R858" s="23"/>
      <c r="S858" s="23"/>
      <c r="T858" s="23"/>
      <c r="U858" s="23"/>
      <c r="V858" s="23"/>
      <c r="W858" s="23"/>
      <c r="X858" s="23"/>
      <c r="Y858" s="23"/>
      <c r="Z858" s="23"/>
    </row>
    <row r="859" spans="1:26" ht="48" customHeight="1" x14ac:dyDescent="0.3">
      <c r="A859" s="97" t="str">
        <f>+'Matriz Nº4 Administración'!A859</f>
        <v>95. 4</v>
      </c>
      <c r="B859" s="98" t="str">
        <f>+'Matriz Nº4 Administración'!B859</f>
        <v>No administrar</v>
      </c>
      <c r="C859" s="99" t="str">
        <f>IF(B859&lt;&gt;"No administrar",'Matriz Nº1 Identificación'!B859," ")</f>
        <v xml:space="preserve"> </v>
      </c>
      <c r="D859" s="100" t="str">
        <f>IF(C859&lt;&gt;" ",'Matriz Nº4 Administración'!C859," ")</f>
        <v xml:space="preserve"> </v>
      </c>
      <c r="E859" s="98" t="str">
        <f>IF(B859&lt;&gt;"No administrar",'Matriz Nº4 Administración'!F859," ")</f>
        <v xml:space="preserve"> </v>
      </c>
      <c r="F859" s="98" t="str">
        <f>IF(B859&lt;&gt;"No administrar",'Matriz Nº4 Administración'!G859," ")</f>
        <v xml:space="preserve"> </v>
      </c>
      <c r="G859" s="120"/>
      <c r="H859" s="120"/>
      <c r="I859" s="120"/>
      <c r="J859" s="120"/>
      <c r="K859" s="121"/>
      <c r="L859" s="121"/>
      <c r="M859" s="120"/>
      <c r="N859" s="23"/>
      <c r="O859" s="23"/>
      <c r="P859" s="23"/>
      <c r="Q859" s="23"/>
      <c r="R859" s="23"/>
      <c r="S859" s="23"/>
      <c r="T859" s="23"/>
      <c r="U859" s="23"/>
      <c r="V859" s="23"/>
      <c r="W859" s="23"/>
      <c r="X859" s="23"/>
      <c r="Y859" s="23"/>
      <c r="Z859" s="23"/>
    </row>
    <row r="860" spans="1:26" ht="42.75" customHeight="1" x14ac:dyDescent="0.3">
      <c r="A860" s="97" t="str">
        <f>+'Matriz Nº4 Administración'!A860</f>
        <v>95. 5</v>
      </c>
      <c r="B860" s="98" t="str">
        <f>+'Matriz Nº4 Administración'!B860</f>
        <v>No administrar</v>
      </c>
      <c r="C860" s="99" t="str">
        <f>IF(B860&lt;&gt;"No administrar",'Matriz Nº1 Identificación'!B860," ")</f>
        <v xml:space="preserve"> </v>
      </c>
      <c r="D860" s="100" t="str">
        <f>IF(C860&lt;&gt;" ",'Matriz Nº4 Administración'!C860," ")</f>
        <v xml:space="preserve"> </v>
      </c>
      <c r="E860" s="98" t="str">
        <f>IF(B860&lt;&gt;"No administrar",'Matriz Nº4 Administración'!F860," ")</f>
        <v xml:space="preserve"> </v>
      </c>
      <c r="F860" s="98" t="str">
        <f>IF(B860&lt;&gt;"No administrar",'Matriz Nº4 Administración'!G860," ")</f>
        <v xml:space="preserve"> </v>
      </c>
      <c r="G860" s="120"/>
      <c r="H860" s="120"/>
      <c r="I860" s="120"/>
      <c r="J860" s="120"/>
      <c r="K860" s="121"/>
      <c r="L860" s="121"/>
      <c r="M860" s="120"/>
      <c r="N860" s="23"/>
      <c r="O860" s="23"/>
      <c r="P860" s="23"/>
      <c r="Q860" s="23"/>
      <c r="R860" s="23"/>
      <c r="S860" s="23"/>
      <c r="T860" s="23"/>
      <c r="U860" s="23"/>
      <c r="V860" s="23"/>
      <c r="W860" s="23"/>
      <c r="X860" s="23"/>
      <c r="Y860" s="23"/>
      <c r="Z860" s="23"/>
    </row>
    <row r="861" spans="1:26" ht="40.5" customHeight="1" x14ac:dyDescent="0.3">
      <c r="A861" s="97" t="str">
        <f>+'Matriz Nº4 Administración'!A861</f>
        <v>95. 6</v>
      </c>
      <c r="B861" s="98" t="str">
        <f>+'Matriz Nº4 Administración'!B861</f>
        <v>No administrar</v>
      </c>
      <c r="C861" s="99" t="str">
        <f>IF(B861&lt;&gt;"No administrar",'Matriz Nº1 Identificación'!B861," ")</f>
        <v xml:space="preserve"> </v>
      </c>
      <c r="D861" s="100" t="str">
        <f>IF(C861&lt;&gt;" ",'Matriz Nº4 Administración'!C861," ")</f>
        <v xml:space="preserve"> </v>
      </c>
      <c r="E861" s="98" t="str">
        <f>IF(B861&lt;&gt;"No administrar",'Matriz Nº4 Administración'!F861," ")</f>
        <v xml:space="preserve"> </v>
      </c>
      <c r="F861" s="98" t="str">
        <f>IF(B861&lt;&gt;"No administrar",'Matriz Nº4 Administración'!G861," ")</f>
        <v xml:space="preserve"> </v>
      </c>
      <c r="G861" s="120"/>
      <c r="H861" s="120"/>
      <c r="I861" s="120"/>
      <c r="J861" s="120"/>
      <c r="K861" s="121"/>
      <c r="L861" s="121"/>
      <c r="M861" s="120"/>
      <c r="N861" s="23"/>
      <c r="O861" s="23"/>
      <c r="P861" s="23"/>
      <c r="Q861" s="23"/>
      <c r="R861" s="23"/>
      <c r="S861" s="23"/>
      <c r="T861" s="23"/>
      <c r="U861" s="23"/>
      <c r="V861" s="23"/>
      <c r="W861" s="23"/>
      <c r="X861" s="23"/>
      <c r="Y861" s="23"/>
      <c r="Z861" s="23"/>
    </row>
    <row r="862" spans="1:26" ht="43.5" customHeight="1" thickBot="1" x14ac:dyDescent="0.35">
      <c r="A862" s="97" t="str">
        <f>+'Matriz Nº4 Administración'!A862</f>
        <v>95. 7</v>
      </c>
      <c r="B862" s="98" t="str">
        <f>+'Matriz Nº4 Administración'!B862</f>
        <v>No administrar</v>
      </c>
      <c r="C862" s="99" t="str">
        <f>IF(B862&lt;&gt;"No administrar",'Matriz Nº1 Identificación'!B862," ")</f>
        <v xml:space="preserve"> </v>
      </c>
      <c r="D862" s="100" t="str">
        <f>IF(C862&lt;&gt;" ",'Matriz Nº4 Administración'!C862," ")</f>
        <v xml:space="preserve"> </v>
      </c>
      <c r="E862" s="98" t="str">
        <f>IF(B862&lt;&gt;"No administrar",'Matriz Nº4 Administración'!F862," ")</f>
        <v xml:space="preserve"> </v>
      </c>
      <c r="F862" s="98" t="str">
        <f>IF(B862&lt;&gt;"No administrar",'Matriz Nº4 Administración'!G862," ")</f>
        <v xml:space="preserve"> </v>
      </c>
      <c r="G862" s="120"/>
      <c r="H862" s="120"/>
      <c r="I862" s="120"/>
      <c r="J862" s="120"/>
      <c r="K862" s="121"/>
      <c r="L862" s="121"/>
      <c r="M862" s="120"/>
      <c r="N862" s="23"/>
      <c r="O862" s="23"/>
      <c r="P862" s="23"/>
      <c r="Q862" s="23"/>
      <c r="R862" s="23"/>
      <c r="S862" s="23"/>
      <c r="T862" s="23"/>
      <c r="U862" s="23"/>
      <c r="V862" s="23"/>
      <c r="W862" s="23"/>
      <c r="X862" s="23"/>
      <c r="Y862" s="23"/>
      <c r="Z862" s="23"/>
    </row>
    <row r="863" spans="1:26" ht="16.5" customHeight="1" thickBot="1" x14ac:dyDescent="0.35">
      <c r="A863" s="431" t="str">
        <f>'Matriz Nº4 Administración'!A863</f>
        <v xml:space="preserve">Objetivo Estratégico: </v>
      </c>
      <c r="B863" s="432"/>
      <c r="C863" s="433">
        <f>'Matriz Nº4 Administración'!B863</f>
        <v>0</v>
      </c>
      <c r="D863" s="434"/>
      <c r="E863" s="434"/>
      <c r="F863" s="434"/>
      <c r="G863" s="434"/>
      <c r="H863" s="434"/>
      <c r="I863" s="434"/>
      <c r="J863" s="434"/>
      <c r="K863" s="434"/>
      <c r="L863" s="434"/>
      <c r="M863" s="434"/>
      <c r="N863" s="7"/>
      <c r="O863" s="7"/>
      <c r="P863" s="7"/>
      <c r="Q863" s="7"/>
      <c r="R863" s="7"/>
      <c r="S863" s="7"/>
      <c r="T863" s="7"/>
      <c r="U863" s="7"/>
      <c r="V863" s="7"/>
      <c r="W863" s="7"/>
      <c r="X863" s="7"/>
      <c r="Y863" s="7"/>
      <c r="Z863" s="7"/>
    </row>
    <row r="864" spans="1:26" ht="27" customHeight="1" thickBot="1" x14ac:dyDescent="0.35">
      <c r="A864" s="427" t="str">
        <f>'Matriz Nº4 Administración'!A864</f>
        <v>Objetivo táctico</v>
      </c>
      <c r="B864" s="394"/>
      <c r="C864" s="428" t="str">
        <f>'Matriz Nº4 Administración'!B864</f>
        <v xml:space="preserve">96. </v>
      </c>
      <c r="D864" s="429"/>
      <c r="E864" s="429"/>
      <c r="F864" s="429"/>
      <c r="G864" s="429"/>
      <c r="H864" s="429"/>
      <c r="I864" s="429"/>
      <c r="J864" s="429"/>
      <c r="K864" s="429"/>
      <c r="L864" s="429"/>
      <c r="M864" s="430"/>
      <c r="N864" s="7"/>
      <c r="O864" s="7"/>
      <c r="P864" s="7"/>
      <c r="Q864" s="7"/>
      <c r="R864" s="7"/>
      <c r="S864" s="7"/>
      <c r="T864" s="7"/>
      <c r="U864" s="7"/>
      <c r="V864" s="7"/>
      <c r="W864" s="7"/>
      <c r="X864" s="7"/>
      <c r="Y864" s="7"/>
      <c r="Z864" s="7"/>
    </row>
    <row r="865" spans="1:26" ht="47.25" customHeight="1" x14ac:dyDescent="0.3">
      <c r="A865" s="97" t="str">
        <f>+'Matriz Nº4 Administración'!A865</f>
        <v>96. 1</v>
      </c>
      <c r="B865" s="98" t="str">
        <f>+'Matriz Nº4 Administración'!B865</f>
        <v>No administrar</v>
      </c>
      <c r="C865" s="99" t="str">
        <f>IF(B865&lt;&gt;"No administrar",'Matriz Nº1 Identificación'!B865," ")</f>
        <v xml:space="preserve"> </v>
      </c>
      <c r="D865" s="100" t="str">
        <f>IF(C865&lt;&gt;" ",'Matriz Nº4 Administración'!C865," ")</f>
        <v xml:space="preserve"> </v>
      </c>
      <c r="E865" s="98" t="str">
        <f>IF(B865&lt;&gt;"No administrar",'Matriz Nº4 Administración'!F865," ")</f>
        <v xml:space="preserve"> </v>
      </c>
      <c r="F865" s="98" t="str">
        <f>IF(B865&lt;&gt;"No administrar",'Matriz Nº4 Administración'!G865," ")</f>
        <v xml:space="preserve"> </v>
      </c>
      <c r="G865" s="120"/>
      <c r="H865" s="120"/>
      <c r="I865" s="120"/>
      <c r="J865" s="120"/>
      <c r="K865" s="121"/>
      <c r="L865" s="121"/>
      <c r="M865" s="120"/>
      <c r="N865" s="23"/>
      <c r="O865" s="23"/>
      <c r="P865" s="23"/>
      <c r="Q865" s="23"/>
      <c r="R865" s="23"/>
      <c r="S865" s="23"/>
      <c r="T865" s="23"/>
      <c r="U865" s="23"/>
      <c r="V865" s="23"/>
      <c r="W865" s="23"/>
      <c r="X865" s="23"/>
      <c r="Y865" s="23"/>
      <c r="Z865" s="23"/>
    </row>
    <row r="866" spans="1:26" ht="43.5" customHeight="1" x14ac:dyDescent="0.3">
      <c r="A866" s="97" t="str">
        <f>+'Matriz Nº4 Administración'!A866</f>
        <v>96. 2</v>
      </c>
      <c r="B866" s="98" t="str">
        <f>+'Matriz Nº4 Administración'!B866</f>
        <v>No administrar</v>
      </c>
      <c r="C866" s="99" t="str">
        <f>IF(B866&lt;&gt;"No administrar",'Matriz Nº1 Identificación'!B866," ")</f>
        <v xml:space="preserve"> </v>
      </c>
      <c r="D866" s="100" t="str">
        <f>IF(C866&lt;&gt;" ",'Matriz Nº4 Administración'!C866," ")</f>
        <v xml:space="preserve"> </v>
      </c>
      <c r="E866" s="98" t="str">
        <f>IF(B866&lt;&gt;"No administrar",'Matriz Nº4 Administración'!F866," ")</f>
        <v xml:space="preserve"> </v>
      </c>
      <c r="F866" s="98" t="str">
        <f>IF(B866&lt;&gt;"No administrar",'Matriz Nº4 Administración'!G866," ")</f>
        <v xml:space="preserve"> </v>
      </c>
      <c r="G866" s="120"/>
      <c r="H866" s="120"/>
      <c r="I866" s="120"/>
      <c r="J866" s="120"/>
      <c r="K866" s="121"/>
      <c r="L866" s="121"/>
      <c r="M866" s="120"/>
      <c r="N866" s="23"/>
      <c r="O866" s="23"/>
      <c r="P866" s="23"/>
      <c r="Q866" s="23"/>
      <c r="R866" s="23"/>
      <c r="S866" s="23"/>
      <c r="T866" s="23"/>
      <c r="U866" s="23"/>
      <c r="V866" s="23"/>
      <c r="W866" s="23"/>
      <c r="X866" s="23"/>
      <c r="Y866" s="23"/>
      <c r="Z866" s="23"/>
    </row>
    <row r="867" spans="1:26" ht="40.5" customHeight="1" x14ac:dyDescent="0.3">
      <c r="A867" s="97" t="str">
        <f>+'Matriz Nº4 Administración'!A867</f>
        <v>96. 3</v>
      </c>
      <c r="B867" s="98" t="str">
        <f>+'Matriz Nº4 Administración'!B867</f>
        <v>No administrar</v>
      </c>
      <c r="C867" s="99" t="str">
        <f>IF(B867&lt;&gt;"No administrar",'Matriz Nº1 Identificación'!B867," ")</f>
        <v xml:space="preserve"> </v>
      </c>
      <c r="D867" s="100" t="str">
        <f>IF(C867&lt;&gt;" ",'Matriz Nº4 Administración'!C867," ")</f>
        <v xml:space="preserve"> </v>
      </c>
      <c r="E867" s="98" t="str">
        <f>IF(B867&lt;&gt;"No administrar",'Matriz Nº4 Administración'!F867," ")</f>
        <v xml:space="preserve"> </v>
      </c>
      <c r="F867" s="98" t="str">
        <f>IF(B867&lt;&gt;"No administrar",'Matriz Nº4 Administración'!G867," ")</f>
        <v xml:space="preserve"> </v>
      </c>
      <c r="G867" s="120"/>
      <c r="H867" s="120"/>
      <c r="I867" s="120"/>
      <c r="J867" s="120"/>
      <c r="K867" s="121"/>
      <c r="L867" s="121"/>
      <c r="M867" s="120"/>
      <c r="N867" s="23"/>
      <c r="O867" s="23"/>
      <c r="P867" s="23"/>
      <c r="Q867" s="23"/>
      <c r="R867" s="23"/>
      <c r="S867" s="23"/>
      <c r="T867" s="23"/>
      <c r="U867" s="23"/>
      <c r="V867" s="23"/>
      <c r="W867" s="23"/>
      <c r="X867" s="23"/>
      <c r="Y867" s="23"/>
      <c r="Z867" s="23"/>
    </row>
    <row r="868" spans="1:26" ht="48" customHeight="1" x14ac:dyDescent="0.3">
      <c r="A868" s="97" t="str">
        <f>+'Matriz Nº4 Administración'!A868</f>
        <v>96. 4</v>
      </c>
      <c r="B868" s="98" t="str">
        <f>+'Matriz Nº4 Administración'!B868</f>
        <v>No administrar</v>
      </c>
      <c r="C868" s="99" t="str">
        <f>IF(B868&lt;&gt;"No administrar",'Matriz Nº1 Identificación'!B868," ")</f>
        <v xml:space="preserve"> </v>
      </c>
      <c r="D868" s="100" t="str">
        <f>IF(C868&lt;&gt;" ",'Matriz Nº4 Administración'!C868," ")</f>
        <v xml:space="preserve"> </v>
      </c>
      <c r="E868" s="98" t="str">
        <f>IF(B868&lt;&gt;"No administrar",'Matriz Nº4 Administración'!F868," ")</f>
        <v xml:space="preserve"> </v>
      </c>
      <c r="F868" s="98" t="str">
        <f>IF(B868&lt;&gt;"No administrar",'Matriz Nº4 Administración'!G868," ")</f>
        <v xml:space="preserve"> </v>
      </c>
      <c r="G868" s="120"/>
      <c r="H868" s="120"/>
      <c r="I868" s="120"/>
      <c r="J868" s="120"/>
      <c r="K868" s="121"/>
      <c r="L868" s="121"/>
      <c r="M868" s="120"/>
      <c r="N868" s="23"/>
      <c r="O868" s="23"/>
      <c r="P868" s="23"/>
      <c r="Q868" s="23"/>
      <c r="R868" s="23"/>
      <c r="S868" s="23"/>
      <c r="T868" s="23"/>
      <c r="U868" s="23"/>
      <c r="V868" s="23"/>
      <c r="W868" s="23"/>
      <c r="X868" s="23"/>
      <c r="Y868" s="23"/>
      <c r="Z868" s="23"/>
    </row>
    <row r="869" spans="1:26" ht="42.75" customHeight="1" x14ac:dyDescent="0.3">
      <c r="A869" s="97" t="str">
        <f>+'Matriz Nº4 Administración'!A869</f>
        <v>96. 5</v>
      </c>
      <c r="B869" s="98" t="str">
        <f>+'Matriz Nº4 Administración'!B869</f>
        <v>No administrar</v>
      </c>
      <c r="C869" s="99" t="str">
        <f>IF(B869&lt;&gt;"No administrar",'Matriz Nº1 Identificación'!B869," ")</f>
        <v xml:space="preserve"> </v>
      </c>
      <c r="D869" s="100" t="str">
        <f>IF(C869&lt;&gt;" ",'Matriz Nº4 Administración'!C869," ")</f>
        <v xml:space="preserve"> </v>
      </c>
      <c r="E869" s="98" t="str">
        <f>IF(B869&lt;&gt;"No administrar",'Matriz Nº4 Administración'!F869," ")</f>
        <v xml:space="preserve"> </v>
      </c>
      <c r="F869" s="98" t="str">
        <f>IF(B869&lt;&gt;"No administrar",'Matriz Nº4 Administración'!G869," ")</f>
        <v xml:space="preserve"> </v>
      </c>
      <c r="G869" s="120"/>
      <c r="H869" s="120"/>
      <c r="I869" s="120"/>
      <c r="J869" s="120"/>
      <c r="K869" s="121"/>
      <c r="L869" s="121"/>
      <c r="M869" s="120"/>
      <c r="N869" s="23"/>
      <c r="O869" s="23"/>
      <c r="P869" s="23"/>
      <c r="Q869" s="23"/>
      <c r="R869" s="23"/>
      <c r="S869" s="23"/>
      <c r="T869" s="23"/>
      <c r="U869" s="23"/>
      <c r="V869" s="23"/>
      <c r="W869" s="23"/>
      <c r="X869" s="23"/>
      <c r="Y869" s="23"/>
      <c r="Z869" s="23"/>
    </row>
    <row r="870" spans="1:26" ht="40.5" customHeight="1" x14ac:dyDescent="0.3">
      <c r="A870" s="97" t="str">
        <f>+'Matriz Nº4 Administración'!A870</f>
        <v>96. 6</v>
      </c>
      <c r="B870" s="98" t="str">
        <f>+'Matriz Nº4 Administración'!B870</f>
        <v>No administrar</v>
      </c>
      <c r="C870" s="99" t="str">
        <f>IF(B870&lt;&gt;"No administrar",'Matriz Nº1 Identificación'!B870," ")</f>
        <v xml:space="preserve"> </v>
      </c>
      <c r="D870" s="100" t="str">
        <f>IF(C870&lt;&gt;" ",'Matriz Nº4 Administración'!C870," ")</f>
        <v xml:space="preserve"> </v>
      </c>
      <c r="E870" s="98" t="str">
        <f>IF(B870&lt;&gt;"No administrar",'Matriz Nº4 Administración'!F870," ")</f>
        <v xml:space="preserve"> </v>
      </c>
      <c r="F870" s="98" t="str">
        <f>IF(B870&lt;&gt;"No administrar",'Matriz Nº4 Administración'!G870," ")</f>
        <v xml:space="preserve"> </v>
      </c>
      <c r="G870" s="120"/>
      <c r="H870" s="120"/>
      <c r="I870" s="120"/>
      <c r="J870" s="120"/>
      <c r="K870" s="121"/>
      <c r="L870" s="121"/>
      <c r="M870" s="120"/>
      <c r="N870" s="23"/>
      <c r="O870" s="23"/>
      <c r="P870" s="23"/>
      <c r="Q870" s="23"/>
      <c r="R870" s="23"/>
      <c r="S870" s="23"/>
      <c r="T870" s="23"/>
      <c r="U870" s="23"/>
      <c r="V870" s="23"/>
      <c r="W870" s="23"/>
      <c r="X870" s="23"/>
      <c r="Y870" s="23"/>
      <c r="Z870" s="23"/>
    </row>
    <row r="871" spans="1:26" ht="43.5" customHeight="1" thickBot="1" x14ac:dyDescent="0.35">
      <c r="A871" s="97" t="str">
        <f>+'Matriz Nº4 Administración'!A871</f>
        <v>96. 7</v>
      </c>
      <c r="B871" s="98" t="str">
        <f>+'Matriz Nº4 Administración'!B871</f>
        <v>No administrar</v>
      </c>
      <c r="C871" s="99" t="str">
        <f>IF(B871&lt;&gt;"No administrar",'Matriz Nº1 Identificación'!B871," ")</f>
        <v xml:space="preserve"> </v>
      </c>
      <c r="D871" s="100" t="str">
        <f>IF(C871&lt;&gt;" ",'Matriz Nº4 Administración'!C871," ")</f>
        <v xml:space="preserve"> </v>
      </c>
      <c r="E871" s="98" t="str">
        <f>IF(B871&lt;&gt;"No administrar",'Matriz Nº4 Administración'!F871," ")</f>
        <v xml:space="preserve"> </v>
      </c>
      <c r="F871" s="98" t="str">
        <f>IF(B871&lt;&gt;"No administrar",'Matriz Nº4 Administración'!G871," ")</f>
        <v xml:space="preserve"> </v>
      </c>
      <c r="G871" s="120"/>
      <c r="H871" s="120"/>
      <c r="I871" s="120"/>
      <c r="J871" s="120"/>
      <c r="K871" s="121"/>
      <c r="L871" s="121"/>
      <c r="M871" s="120"/>
      <c r="N871" s="23"/>
      <c r="O871" s="23"/>
      <c r="P871" s="23"/>
      <c r="Q871" s="23"/>
      <c r="R871" s="23"/>
      <c r="S871" s="23"/>
      <c r="T871" s="23"/>
      <c r="U871" s="23"/>
      <c r="V871" s="23"/>
      <c r="W871" s="23"/>
      <c r="X871" s="23"/>
      <c r="Y871" s="23"/>
      <c r="Z871" s="23"/>
    </row>
    <row r="872" spans="1:26" ht="16.5" customHeight="1" thickBot="1" x14ac:dyDescent="0.35">
      <c r="A872" s="431" t="str">
        <f>'Matriz Nº4 Administración'!A872</f>
        <v xml:space="preserve">Objetivo Estratégico: </v>
      </c>
      <c r="B872" s="432"/>
      <c r="C872" s="433">
        <f>'Matriz Nº4 Administración'!B872</f>
        <v>0</v>
      </c>
      <c r="D872" s="434"/>
      <c r="E872" s="434"/>
      <c r="F872" s="434"/>
      <c r="G872" s="434"/>
      <c r="H872" s="434"/>
      <c r="I872" s="434"/>
      <c r="J872" s="434"/>
      <c r="K872" s="434"/>
      <c r="L872" s="434"/>
      <c r="M872" s="434"/>
      <c r="N872" s="7"/>
      <c r="O872" s="7"/>
      <c r="P872" s="7"/>
      <c r="Q872" s="7"/>
      <c r="R872" s="7"/>
      <c r="S872" s="7"/>
      <c r="T872" s="7"/>
      <c r="U872" s="7"/>
      <c r="V872" s="7"/>
      <c r="W872" s="7"/>
      <c r="X872" s="7"/>
      <c r="Y872" s="7"/>
      <c r="Z872" s="7"/>
    </row>
    <row r="873" spans="1:26" ht="27" customHeight="1" thickBot="1" x14ac:dyDescent="0.35">
      <c r="A873" s="427" t="str">
        <f>'Matriz Nº4 Administración'!A873</f>
        <v>Objetivo táctico</v>
      </c>
      <c r="B873" s="394"/>
      <c r="C873" s="428" t="str">
        <f>'Matriz Nº4 Administración'!B873</f>
        <v xml:space="preserve">97. </v>
      </c>
      <c r="D873" s="429"/>
      <c r="E873" s="429"/>
      <c r="F873" s="429"/>
      <c r="G873" s="429"/>
      <c r="H873" s="429"/>
      <c r="I873" s="429"/>
      <c r="J873" s="429"/>
      <c r="K873" s="429"/>
      <c r="L873" s="429"/>
      <c r="M873" s="430"/>
      <c r="N873" s="7"/>
      <c r="O873" s="7"/>
      <c r="P873" s="7"/>
      <c r="Q873" s="7"/>
      <c r="R873" s="7"/>
      <c r="S873" s="7"/>
      <c r="T873" s="7"/>
      <c r="U873" s="7"/>
      <c r="V873" s="7"/>
      <c r="W873" s="7"/>
      <c r="X873" s="7"/>
      <c r="Y873" s="7"/>
      <c r="Z873" s="7"/>
    </row>
    <row r="874" spans="1:26" ht="47.25" customHeight="1" x14ac:dyDescent="0.3">
      <c r="A874" s="97" t="str">
        <f>+'Matriz Nº4 Administración'!A874</f>
        <v>97. 1</v>
      </c>
      <c r="B874" s="98" t="str">
        <f>+'Matriz Nº4 Administración'!B874</f>
        <v>No administrar</v>
      </c>
      <c r="C874" s="99" t="str">
        <f>IF(B874&lt;&gt;"No administrar",'Matriz Nº1 Identificación'!B874," ")</f>
        <v xml:space="preserve"> </v>
      </c>
      <c r="D874" s="100" t="str">
        <f>IF(C874&lt;&gt;" ",'Matriz Nº4 Administración'!C874," ")</f>
        <v xml:space="preserve"> </v>
      </c>
      <c r="E874" s="98" t="str">
        <f>IF(B874&lt;&gt;"No administrar",'Matriz Nº4 Administración'!F874," ")</f>
        <v xml:space="preserve"> </v>
      </c>
      <c r="F874" s="98" t="str">
        <f>IF(B874&lt;&gt;"No administrar",'Matriz Nº4 Administración'!G874," ")</f>
        <v xml:space="preserve"> </v>
      </c>
      <c r="G874" s="120"/>
      <c r="H874" s="120"/>
      <c r="I874" s="120"/>
      <c r="J874" s="120"/>
      <c r="K874" s="121"/>
      <c r="L874" s="121"/>
      <c r="M874" s="120"/>
      <c r="N874" s="23"/>
      <c r="O874" s="23"/>
      <c r="P874" s="23"/>
      <c r="Q874" s="23"/>
      <c r="R874" s="23"/>
      <c r="S874" s="23"/>
      <c r="T874" s="23"/>
      <c r="U874" s="23"/>
      <c r="V874" s="23"/>
      <c r="W874" s="23"/>
      <c r="X874" s="23"/>
      <c r="Y874" s="23"/>
      <c r="Z874" s="23"/>
    </row>
    <row r="875" spans="1:26" ht="43.5" customHeight="1" x14ac:dyDescent="0.3">
      <c r="A875" s="97" t="str">
        <f>+'Matriz Nº4 Administración'!A875</f>
        <v>97. 2</v>
      </c>
      <c r="B875" s="98" t="str">
        <f>+'Matriz Nº4 Administración'!B875</f>
        <v>No administrar</v>
      </c>
      <c r="C875" s="99" t="str">
        <f>IF(B875&lt;&gt;"No administrar",'Matriz Nº1 Identificación'!B875," ")</f>
        <v xml:space="preserve"> </v>
      </c>
      <c r="D875" s="100" t="str">
        <f>IF(C875&lt;&gt;" ",'Matriz Nº4 Administración'!C875," ")</f>
        <v xml:space="preserve"> </v>
      </c>
      <c r="E875" s="98" t="str">
        <f>IF(B875&lt;&gt;"No administrar",'Matriz Nº4 Administración'!F875," ")</f>
        <v xml:space="preserve"> </v>
      </c>
      <c r="F875" s="98" t="str">
        <f>IF(B875&lt;&gt;"No administrar",'Matriz Nº4 Administración'!G875," ")</f>
        <v xml:space="preserve"> </v>
      </c>
      <c r="G875" s="120"/>
      <c r="H875" s="120"/>
      <c r="I875" s="120"/>
      <c r="J875" s="120"/>
      <c r="K875" s="121"/>
      <c r="L875" s="121"/>
      <c r="M875" s="120"/>
      <c r="N875" s="23"/>
      <c r="O875" s="23"/>
      <c r="P875" s="23"/>
      <c r="Q875" s="23"/>
      <c r="R875" s="23"/>
      <c r="S875" s="23"/>
      <c r="T875" s="23"/>
      <c r="U875" s="23"/>
      <c r="V875" s="23"/>
      <c r="W875" s="23"/>
      <c r="X875" s="23"/>
      <c r="Y875" s="23"/>
      <c r="Z875" s="23"/>
    </row>
    <row r="876" spans="1:26" ht="40.5" customHeight="1" x14ac:dyDescent="0.3">
      <c r="A876" s="97" t="str">
        <f>+'Matriz Nº4 Administración'!A876</f>
        <v>97. 3</v>
      </c>
      <c r="B876" s="98" t="str">
        <f>+'Matriz Nº4 Administración'!B876</f>
        <v>No administrar</v>
      </c>
      <c r="C876" s="99" t="str">
        <f>IF(B876&lt;&gt;"No administrar",'Matriz Nº1 Identificación'!B876," ")</f>
        <v xml:space="preserve"> </v>
      </c>
      <c r="D876" s="100" t="str">
        <f>IF(C876&lt;&gt;" ",'Matriz Nº4 Administración'!C876," ")</f>
        <v xml:space="preserve"> </v>
      </c>
      <c r="E876" s="98" t="str">
        <f>IF(B876&lt;&gt;"No administrar",'Matriz Nº4 Administración'!F876," ")</f>
        <v xml:space="preserve"> </v>
      </c>
      <c r="F876" s="98" t="str">
        <f>IF(B876&lt;&gt;"No administrar",'Matriz Nº4 Administración'!G876," ")</f>
        <v xml:space="preserve"> </v>
      </c>
      <c r="G876" s="120"/>
      <c r="H876" s="120"/>
      <c r="I876" s="120"/>
      <c r="J876" s="120"/>
      <c r="K876" s="121"/>
      <c r="L876" s="121"/>
      <c r="M876" s="120"/>
      <c r="N876" s="23"/>
      <c r="O876" s="23"/>
      <c r="P876" s="23"/>
      <c r="Q876" s="23"/>
      <c r="R876" s="23"/>
      <c r="S876" s="23"/>
      <c r="T876" s="23"/>
      <c r="U876" s="23"/>
      <c r="V876" s="23"/>
      <c r="W876" s="23"/>
      <c r="X876" s="23"/>
      <c r="Y876" s="23"/>
      <c r="Z876" s="23"/>
    </row>
    <row r="877" spans="1:26" ht="48" customHeight="1" x14ac:dyDescent="0.3">
      <c r="A877" s="97" t="str">
        <f>+'Matriz Nº4 Administración'!A877</f>
        <v>97. 4</v>
      </c>
      <c r="B877" s="98" t="str">
        <f>+'Matriz Nº4 Administración'!B877</f>
        <v>No administrar</v>
      </c>
      <c r="C877" s="99" t="str">
        <f>IF(B877&lt;&gt;"No administrar",'Matriz Nº1 Identificación'!B877," ")</f>
        <v xml:space="preserve"> </v>
      </c>
      <c r="D877" s="100" t="str">
        <f>IF(C877&lt;&gt;" ",'Matriz Nº4 Administración'!C877," ")</f>
        <v xml:space="preserve"> </v>
      </c>
      <c r="E877" s="98" t="str">
        <f>IF(B877&lt;&gt;"No administrar",'Matriz Nº4 Administración'!F877," ")</f>
        <v xml:space="preserve"> </v>
      </c>
      <c r="F877" s="98" t="str">
        <f>IF(B877&lt;&gt;"No administrar",'Matriz Nº4 Administración'!G877," ")</f>
        <v xml:space="preserve"> </v>
      </c>
      <c r="G877" s="120"/>
      <c r="H877" s="120"/>
      <c r="I877" s="120"/>
      <c r="J877" s="120"/>
      <c r="K877" s="121"/>
      <c r="L877" s="121"/>
      <c r="M877" s="120"/>
      <c r="N877" s="23"/>
      <c r="O877" s="23"/>
      <c r="P877" s="23"/>
      <c r="Q877" s="23"/>
      <c r="R877" s="23"/>
      <c r="S877" s="23"/>
      <c r="T877" s="23"/>
      <c r="U877" s="23"/>
      <c r="V877" s="23"/>
      <c r="W877" s="23"/>
      <c r="X877" s="23"/>
      <c r="Y877" s="23"/>
      <c r="Z877" s="23"/>
    </row>
    <row r="878" spans="1:26" ht="42.75" customHeight="1" x14ac:dyDescent="0.3">
      <c r="A878" s="97" t="str">
        <f>+'Matriz Nº4 Administración'!A878</f>
        <v>97. 5</v>
      </c>
      <c r="B878" s="98" t="str">
        <f>+'Matriz Nº4 Administración'!B878</f>
        <v>No administrar</v>
      </c>
      <c r="C878" s="99" t="str">
        <f>IF(B878&lt;&gt;"No administrar",'Matriz Nº1 Identificación'!B878," ")</f>
        <v xml:space="preserve"> </v>
      </c>
      <c r="D878" s="100" t="str">
        <f>IF(C878&lt;&gt;" ",'Matriz Nº4 Administración'!C878," ")</f>
        <v xml:space="preserve"> </v>
      </c>
      <c r="E878" s="98" t="str">
        <f>IF(B878&lt;&gt;"No administrar",'Matriz Nº4 Administración'!F878," ")</f>
        <v xml:space="preserve"> </v>
      </c>
      <c r="F878" s="98" t="str">
        <f>IF(B878&lt;&gt;"No administrar",'Matriz Nº4 Administración'!G878," ")</f>
        <v xml:space="preserve"> </v>
      </c>
      <c r="G878" s="120"/>
      <c r="H878" s="120"/>
      <c r="I878" s="120"/>
      <c r="J878" s="120"/>
      <c r="K878" s="121"/>
      <c r="L878" s="121"/>
      <c r="M878" s="120"/>
      <c r="N878" s="23"/>
      <c r="O878" s="23"/>
      <c r="P878" s="23"/>
      <c r="Q878" s="23"/>
      <c r="R878" s="23"/>
      <c r="S878" s="23"/>
      <c r="T878" s="23"/>
      <c r="U878" s="23"/>
      <c r="V878" s="23"/>
      <c r="W878" s="23"/>
      <c r="X878" s="23"/>
      <c r="Y878" s="23"/>
      <c r="Z878" s="23"/>
    </row>
    <row r="879" spans="1:26" ht="40.5" customHeight="1" x14ac:dyDescent="0.3">
      <c r="A879" s="97" t="str">
        <f>+'Matriz Nº4 Administración'!A879</f>
        <v>97. 6</v>
      </c>
      <c r="B879" s="98" t="str">
        <f>+'Matriz Nº4 Administración'!B879</f>
        <v>No administrar</v>
      </c>
      <c r="C879" s="99" t="str">
        <f>IF(B879&lt;&gt;"No administrar",'Matriz Nº1 Identificación'!B879," ")</f>
        <v xml:space="preserve"> </v>
      </c>
      <c r="D879" s="100" t="str">
        <f>IF(C879&lt;&gt;" ",'Matriz Nº4 Administración'!C879," ")</f>
        <v xml:space="preserve"> </v>
      </c>
      <c r="E879" s="98" t="str">
        <f>IF(B879&lt;&gt;"No administrar",'Matriz Nº4 Administración'!F879," ")</f>
        <v xml:space="preserve"> </v>
      </c>
      <c r="F879" s="98" t="str">
        <f>IF(B879&lt;&gt;"No administrar",'Matriz Nº4 Administración'!G879," ")</f>
        <v xml:space="preserve"> </v>
      </c>
      <c r="G879" s="120"/>
      <c r="H879" s="120"/>
      <c r="I879" s="120"/>
      <c r="J879" s="120"/>
      <c r="K879" s="121"/>
      <c r="L879" s="121"/>
      <c r="M879" s="120"/>
      <c r="N879" s="23"/>
      <c r="O879" s="23"/>
      <c r="P879" s="23"/>
      <c r="Q879" s="23"/>
      <c r="R879" s="23"/>
      <c r="S879" s="23"/>
      <c r="T879" s="23"/>
      <c r="U879" s="23"/>
      <c r="V879" s="23"/>
      <c r="W879" s="23"/>
      <c r="X879" s="23"/>
      <c r="Y879" s="23"/>
      <c r="Z879" s="23"/>
    </row>
    <row r="880" spans="1:26" ht="43.5" customHeight="1" thickBot="1" x14ac:dyDescent="0.35">
      <c r="A880" s="97" t="str">
        <f>+'Matriz Nº4 Administración'!A880</f>
        <v>97. 7</v>
      </c>
      <c r="B880" s="98" t="str">
        <f>+'Matriz Nº4 Administración'!B880</f>
        <v>No administrar</v>
      </c>
      <c r="C880" s="99" t="str">
        <f>IF(B880&lt;&gt;"No administrar",'Matriz Nº1 Identificación'!B880," ")</f>
        <v xml:space="preserve"> </v>
      </c>
      <c r="D880" s="100" t="str">
        <f>IF(C880&lt;&gt;" ",'Matriz Nº4 Administración'!C880," ")</f>
        <v xml:space="preserve"> </v>
      </c>
      <c r="E880" s="98" t="str">
        <f>IF(B880&lt;&gt;"No administrar",'Matriz Nº4 Administración'!F880," ")</f>
        <v xml:space="preserve"> </v>
      </c>
      <c r="F880" s="98" t="str">
        <f>IF(B880&lt;&gt;"No administrar",'Matriz Nº4 Administración'!G880," ")</f>
        <v xml:space="preserve"> </v>
      </c>
      <c r="G880" s="120"/>
      <c r="H880" s="120"/>
      <c r="I880" s="120"/>
      <c r="J880" s="120"/>
      <c r="K880" s="121"/>
      <c r="L880" s="121"/>
      <c r="M880" s="120"/>
      <c r="N880" s="23"/>
      <c r="O880" s="23"/>
      <c r="P880" s="23"/>
      <c r="Q880" s="23"/>
      <c r="R880" s="23"/>
      <c r="S880" s="23"/>
      <c r="T880" s="23"/>
      <c r="U880" s="23"/>
      <c r="V880" s="23"/>
      <c r="W880" s="23"/>
      <c r="X880" s="23"/>
      <c r="Y880" s="23"/>
      <c r="Z880" s="23"/>
    </row>
    <row r="881" spans="1:26" ht="16.5" customHeight="1" thickBot="1" x14ac:dyDescent="0.35">
      <c r="A881" s="431" t="str">
        <f>'Matriz Nº4 Administración'!A881</f>
        <v xml:space="preserve">Objetivo Estratégico: </v>
      </c>
      <c r="B881" s="432"/>
      <c r="C881" s="433">
        <f>'Matriz Nº4 Administración'!B881</f>
        <v>0</v>
      </c>
      <c r="D881" s="434"/>
      <c r="E881" s="434"/>
      <c r="F881" s="434"/>
      <c r="G881" s="434"/>
      <c r="H881" s="434"/>
      <c r="I881" s="434"/>
      <c r="J881" s="434"/>
      <c r="K881" s="434"/>
      <c r="L881" s="434"/>
      <c r="M881" s="434"/>
      <c r="N881" s="7"/>
      <c r="O881" s="7"/>
      <c r="P881" s="7"/>
      <c r="Q881" s="7"/>
      <c r="R881" s="7"/>
      <c r="S881" s="7"/>
      <c r="T881" s="7"/>
      <c r="U881" s="7"/>
      <c r="V881" s="7"/>
      <c r="W881" s="7"/>
      <c r="X881" s="7"/>
      <c r="Y881" s="7"/>
      <c r="Z881" s="7"/>
    </row>
    <row r="882" spans="1:26" ht="27" customHeight="1" thickBot="1" x14ac:dyDescent="0.35">
      <c r="A882" s="427" t="str">
        <f>'Matriz Nº4 Administración'!A882</f>
        <v>Objetivo táctico</v>
      </c>
      <c r="B882" s="394"/>
      <c r="C882" s="428" t="str">
        <f>'Matriz Nº4 Administración'!B882</f>
        <v xml:space="preserve">98. </v>
      </c>
      <c r="D882" s="429"/>
      <c r="E882" s="429"/>
      <c r="F882" s="429"/>
      <c r="G882" s="429"/>
      <c r="H882" s="429"/>
      <c r="I882" s="429"/>
      <c r="J882" s="429"/>
      <c r="K882" s="429"/>
      <c r="L882" s="429"/>
      <c r="M882" s="430"/>
      <c r="N882" s="7"/>
      <c r="O882" s="7"/>
      <c r="P882" s="7"/>
      <c r="Q882" s="7"/>
      <c r="R882" s="7"/>
      <c r="S882" s="7"/>
      <c r="T882" s="7"/>
      <c r="U882" s="7"/>
      <c r="V882" s="7"/>
      <c r="W882" s="7"/>
      <c r="X882" s="7"/>
      <c r="Y882" s="7"/>
      <c r="Z882" s="7"/>
    </row>
    <row r="883" spans="1:26" ht="47.25" customHeight="1" x14ac:dyDescent="0.3">
      <c r="A883" s="97" t="str">
        <f>+'Matriz Nº4 Administración'!A883</f>
        <v>98. 1</v>
      </c>
      <c r="B883" s="98" t="str">
        <f>+'Matriz Nº4 Administración'!B883</f>
        <v>No administrar</v>
      </c>
      <c r="C883" s="99" t="str">
        <f>IF(B883&lt;&gt;"No administrar",'Matriz Nº1 Identificación'!B883," ")</f>
        <v xml:space="preserve"> </v>
      </c>
      <c r="D883" s="100" t="str">
        <f>IF(C883&lt;&gt;" ",'Matriz Nº4 Administración'!C883," ")</f>
        <v xml:space="preserve"> </v>
      </c>
      <c r="E883" s="98" t="str">
        <f>IF(B883&lt;&gt;"No administrar",'Matriz Nº4 Administración'!F883," ")</f>
        <v xml:space="preserve"> </v>
      </c>
      <c r="F883" s="98" t="str">
        <f>IF(B883&lt;&gt;"No administrar",'Matriz Nº4 Administración'!G883," ")</f>
        <v xml:space="preserve"> </v>
      </c>
      <c r="G883" s="120"/>
      <c r="H883" s="120"/>
      <c r="I883" s="120"/>
      <c r="J883" s="120"/>
      <c r="K883" s="121"/>
      <c r="L883" s="121"/>
      <c r="M883" s="120"/>
      <c r="N883" s="23"/>
      <c r="O883" s="23"/>
      <c r="P883" s="23"/>
      <c r="Q883" s="23"/>
      <c r="R883" s="23"/>
      <c r="S883" s="23"/>
      <c r="T883" s="23"/>
      <c r="U883" s="23"/>
      <c r="V883" s="23"/>
      <c r="W883" s="23"/>
      <c r="X883" s="23"/>
      <c r="Y883" s="23"/>
      <c r="Z883" s="23"/>
    </row>
    <row r="884" spans="1:26" ht="43.5" customHeight="1" x14ac:dyDescent="0.3">
      <c r="A884" s="97" t="str">
        <f>+'Matriz Nº4 Administración'!A884</f>
        <v>98. 2</v>
      </c>
      <c r="B884" s="98" t="str">
        <f>+'Matriz Nº4 Administración'!B884</f>
        <v>No administrar</v>
      </c>
      <c r="C884" s="99" t="str">
        <f>IF(B884&lt;&gt;"No administrar",'Matriz Nº1 Identificación'!B884," ")</f>
        <v xml:space="preserve"> </v>
      </c>
      <c r="D884" s="100" t="str">
        <f>IF(C884&lt;&gt;" ",'Matriz Nº4 Administración'!C884," ")</f>
        <v xml:space="preserve"> </v>
      </c>
      <c r="E884" s="98" t="str">
        <f>IF(B884&lt;&gt;"No administrar",'Matriz Nº4 Administración'!F884," ")</f>
        <v xml:space="preserve"> </v>
      </c>
      <c r="F884" s="98" t="str">
        <f>IF(B884&lt;&gt;"No administrar",'Matriz Nº4 Administración'!G884," ")</f>
        <v xml:space="preserve"> </v>
      </c>
      <c r="G884" s="120"/>
      <c r="H884" s="120"/>
      <c r="I884" s="120"/>
      <c r="J884" s="120"/>
      <c r="K884" s="121"/>
      <c r="L884" s="121"/>
      <c r="M884" s="120"/>
      <c r="N884" s="23"/>
      <c r="O884" s="23"/>
      <c r="P884" s="23"/>
      <c r="Q884" s="23"/>
      <c r="R884" s="23"/>
      <c r="S884" s="23"/>
      <c r="T884" s="23"/>
      <c r="U884" s="23"/>
      <c r="V884" s="23"/>
      <c r="W884" s="23"/>
      <c r="X884" s="23"/>
      <c r="Y884" s="23"/>
      <c r="Z884" s="23"/>
    </row>
    <row r="885" spans="1:26" ht="40.5" customHeight="1" x14ac:dyDescent="0.3">
      <c r="A885" s="97" t="str">
        <f>+'Matriz Nº4 Administración'!A885</f>
        <v>98. 3</v>
      </c>
      <c r="B885" s="98" t="str">
        <f>+'Matriz Nº4 Administración'!B885</f>
        <v>No administrar</v>
      </c>
      <c r="C885" s="99" t="str">
        <f>IF(B885&lt;&gt;"No administrar",'Matriz Nº1 Identificación'!B885," ")</f>
        <v xml:space="preserve"> </v>
      </c>
      <c r="D885" s="100" t="str">
        <f>IF(C885&lt;&gt;" ",'Matriz Nº4 Administración'!C885," ")</f>
        <v xml:space="preserve"> </v>
      </c>
      <c r="E885" s="98" t="str">
        <f>IF(B885&lt;&gt;"No administrar",'Matriz Nº4 Administración'!F885," ")</f>
        <v xml:space="preserve"> </v>
      </c>
      <c r="F885" s="98" t="str">
        <f>IF(B885&lt;&gt;"No administrar",'Matriz Nº4 Administración'!G885," ")</f>
        <v xml:space="preserve"> </v>
      </c>
      <c r="G885" s="120"/>
      <c r="H885" s="120"/>
      <c r="I885" s="120"/>
      <c r="J885" s="120"/>
      <c r="K885" s="121"/>
      <c r="L885" s="121"/>
      <c r="M885" s="120"/>
      <c r="N885" s="23"/>
      <c r="O885" s="23"/>
      <c r="P885" s="23"/>
      <c r="Q885" s="23"/>
      <c r="R885" s="23"/>
      <c r="S885" s="23"/>
      <c r="T885" s="23"/>
      <c r="U885" s="23"/>
      <c r="V885" s="23"/>
      <c r="W885" s="23"/>
      <c r="X885" s="23"/>
      <c r="Y885" s="23"/>
      <c r="Z885" s="23"/>
    </row>
    <row r="886" spans="1:26" ht="48" customHeight="1" x14ac:dyDescent="0.3">
      <c r="A886" s="97" t="str">
        <f>+'Matriz Nº4 Administración'!A886</f>
        <v>98. 4</v>
      </c>
      <c r="B886" s="98" t="str">
        <f>+'Matriz Nº4 Administración'!B886</f>
        <v>No administrar</v>
      </c>
      <c r="C886" s="99" t="str">
        <f>IF(B886&lt;&gt;"No administrar",'Matriz Nº1 Identificación'!B886," ")</f>
        <v xml:space="preserve"> </v>
      </c>
      <c r="D886" s="100" t="str">
        <f>IF(C886&lt;&gt;" ",'Matriz Nº4 Administración'!C886," ")</f>
        <v xml:space="preserve"> </v>
      </c>
      <c r="E886" s="98" t="str">
        <f>IF(B886&lt;&gt;"No administrar",'Matriz Nº4 Administración'!F886," ")</f>
        <v xml:space="preserve"> </v>
      </c>
      <c r="F886" s="98" t="str">
        <f>IF(B886&lt;&gt;"No administrar",'Matriz Nº4 Administración'!G886," ")</f>
        <v xml:space="preserve"> </v>
      </c>
      <c r="G886" s="120"/>
      <c r="H886" s="120"/>
      <c r="I886" s="120"/>
      <c r="J886" s="120"/>
      <c r="K886" s="121"/>
      <c r="L886" s="121"/>
      <c r="M886" s="120"/>
      <c r="N886" s="23"/>
      <c r="O886" s="23"/>
      <c r="P886" s="23"/>
      <c r="Q886" s="23"/>
      <c r="R886" s="23"/>
      <c r="S886" s="23"/>
      <c r="T886" s="23"/>
      <c r="U886" s="23"/>
      <c r="V886" s="23"/>
      <c r="W886" s="23"/>
      <c r="X886" s="23"/>
      <c r="Y886" s="23"/>
      <c r="Z886" s="23"/>
    </row>
    <row r="887" spans="1:26" ht="42.75" customHeight="1" x14ac:dyDescent="0.3">
      <c r="A887" s="97" t="str">
        <f>+'Matriz Nº4 Administración'!A887</f>
        <v>98. 5</v>
      </c>
      <c r="B887" s="98" t="str">
        <f>+'Matriz Nº4 Administración'!B887</f>
        <v>No administrar</v>
      </c>
      <c r="C887" s="99" t="str">
        <f>IF(B887&lt;&gt;"No administrar",'Matriz Nº1 Identificación'!B887," ")</f>
        <v xml:space="preserve"> </v>
      </c>
      <c r="D887" s="100" t="str">
        <f>IF(C887&lt;&gt;" ",'Matriz Nº4 Administración'!C887," ")</f>
        <v xml:space="preserve"> </v>
      </c>
      <c r="E887" s="98" t="str">
        <f>IF(B887&lt;&gt;"No administrar",'Matriz Nº4 Administración'!F887," ")</f>
        <v xml:space="preserve"> </v>
      </c>
      <c r="F887" s="98" t="str">
        <f>IF(B887&lt;&gt;"No administrar",'Matriz Nº4 Administración'!G887," ")</f>
        <v xml:space="preserve"> </v>
      </c>
      <c r="G887" s="120"/>
      <c r="H887" s="120"/>
      <c r="I887" s="120"/>
      <c r="J887" s="120"/>
      <c r="K887" s="121"/>
      <c r="L887" s="121"/>
      <c r="M887" s="120"/>
      <c r="N887" s="23"/>
      <c r="O887" s="23"/>
      <c r="P887" s="23"/>
      <c r="Q887" s="23"/>
      <c r="R887" s="23"/>
      <c r="S887" s="23"/>
      <c r="T887" s="23"/>
      <c r="U887" s="23"/>
      <c r="V887" s="23"/>
      <c r="W887" s="23"/>
      <c r="X887" s="23"/>
      <c r="Y887" s="23"/>
      <c r="Z887" s="23"/>
    </row>
    <row r="888" spans="1:26" ht="40.5" customHeight="1" x14ac:dyDescent="0.3">
      <c r="A888" s="97" t="str">
        <f>+'Matriz Nº4 Administración'!A888</f>
        <v>98. 6</v>
      </c>
      <c r="B888" s="98" t="str">
        <f>+'Matriz Nº4 Administración'!B888</f>
        <v>No administrar</v>
      </c>
      <c r="C888" s="99" t="str">
        <f>IF(B888&lt;&gt;"No administrar",'Matriz Nº1 Identificación'!B888," ")</f>
        <v xml:space="preserve"> </v>
      </c>
      <c r="D888" s="100" t="str">
        <f>IF(C888&lt;&gt;" ",'Matriz Nº4 Administración'!C888," ")</f>
        <v xml:space="preserve"> </v>
      </c>
      <c r="E888" s="98" t="str">
        <f>IF(B888&lt;&gt;"No administrar",'Matriz Nº4 Administración'!F888," ")</f>
        <v xml:space="preserve"> </v>
      </c>
      <c r="F888" s="98" t="str">
        <f>IF(B888&lt;&gt;"No administrar",'Matriz Nº4 Administración'!G888," ")</f>
        <v xml:space="preserve"> </v>
      </c>
      <c r="G888" s="120"/>
      <c r="H888" s="120"/>
      <c r="I888" s="120"/>
      <c r="J888" s="120"/>
      <c r="K888" s="121"/>
      <c r="L888" s="121"/>
      <c r="M888" s="120"/>
      <c r="N888" s="23"/>
      <c r="O888" s="23"/>
      <c r="P888" s="23"/>
      <c r="Q888" s="23"/>
      <c r="R888" s="23"/>
      <c r="S888" s="23"/>
      <c r="T888" s="23"/>
      <c r="U888" s="23"/>
      <c r="V888" s="23"/>
      <c r="W888" s="23"/>
      <c r="X888" s="23"/>
      <c r="Y888" s="23"/>
      <c r="Z888" s="23"/>
    </row>
    <row r="889" spans="1:26" ht="43.5" customHeight="1" thickBot="1" x14ac:dyDescent="0.35">
      <c r="A889" s="97" t="str">
        <f>+'Matriz Nº4 Administración'!A889</f>
        <v>98. 7</v>
      </c>
      <c r="B889" s="98" t="str">
        <f>+'Matriz Nº4 Administración'!B889</f>
        <v>No administrar</v>
      </c>
      <c r="C889" s="99" t="str">
        <f>IF(B889&lt;&gt;"No administrar",'Matriz Nº1 Identificación'!B889," ")</f>
        <v xml:space="preserve"> </v>
      </c>
      <c r="D889" s="100" t="str">
        <f>IF(C889&lt;&gt;" ",'Matriz Nº4 Administración'!C889," ")</f>
        <v xml:space="preserve"> </v>
      </c>
      <c r="E889" s="98" t="str">
        <f>IF(B889&lt;&gt;"No administrar",'Matriz Nº4 Administración'!F889," ")</f>
        <v xml:space="preserve"> </v>
      </c>
      <c r="F889" s="98" t="str">
        <f>IF(B889&lt;&gt;"No administrar",'Matriz Nº4 Administración'!G889," ")</f>
        <v xml:space="preserve"> </v>
      </c>
      <c r="G889" s="120"/>
      <c r="H889" s="120"/>
      <c r="I889" s="120"/>
      <c r="J889" s="120"/>
      <c r="K889" s="121"/>
      <c r="L889" s="121"/>
      <c r="M889" s="120"/>
      <c r="N889" s="23"/>
      <c r="O889" s="23"/>
      <c r="P889" s="23"/>
      <c r="Q889" s="23"/>
      <c r="R889" s="23"/>
      <c r="S889" s="23"/>
      <c r="T889" s="23"/>
      <c r="U889" s="23"/>
      <c r="V889" s="23"/>
      <c r="W889" s="23"/>
      <c r="X889" s="23"/>
      <c r="Y889" s="23"/>
      <c r="Z889" s="23"/>
    </row>
    <row r="890" spans="1:26" ht="16.5" customHeight="1" thickBot="1" x14ac:dyDescent="0.35">
      <c r="A890" s="431" t="str">
        <f>'Matriz Nº4 Administración'!A890</f>
        <v xml:space="preserve">Objetivo Estratégico: </v>
      </c>
      <c r="B890" s="432"/>
      <c r="C890" s="433">
        <f>'Matriz Nº4 Administración'!B890</f>
        <v>0</v>
      </c>
      <c r="D890" s="434"/>
      <c r="E890" s="434"/>
      <c r="F890" s="434"/>
      <c r="G890" s="434"/>
      <c r="H890" s="434"/>
      <c r="I890" s="434"/>
      <c r="J890" s="434"/>
      <c r="K890" s="434"/>
      <c r="L890" s="434"/>
      <c r="M890" s="434"/>
      <c r="N890" s="7"/>
      <c r="O890" s="7"/>
      <c r="P890" s="7"/>
      <c r="Q890" s="7"/>
      <c r="R890" s="7"/>
      <c r="S890" s="7"/>
      <c r="T890" s="7"/>
      <c r="U890" s="7"/>
      <c r="V890" s="7"/>
      <c r="W890" s="7"/>
      <c r="X890" s="7"/>
      <c r="Y890" s="7"/>
      <c r="Z890" s="7"/>
    </row>
    <row r="891" spans="1:26" ht="27" customHeight="1" thickBot="1" x14ac:dyDescent="0.35">
      <c r="A891" s="427" t="str">
        <f>'Matriz Nº4 Administración'!A891</f>
        <v>Objetivo táctico</v>
      </c>
      <c r="B891" s="394"/>
      <c r="C891" s="428" t="str">
        <f>'Matriz Nº4 Administración'!B891</f>
        <v xml:space="preserve">99. </v>
      </c>
      <c r="D891" s="429"/>
      <c r="E891" s="429"/>
      <c r="F891" s="429"/>
      <c r="G891" s="429"/>
      <c r="H891" s="429"/>
      <c r="I891" s="429"/>
      <c r="J891" s="429"/>
      <c r="K891" s="429"/>
      <c r="L891" s="429"/>
      <c r="M891" s="430"/>
      <c r="N891" s="7"/>
      <c r="O891" s="7"/>
      <c r="P891" s="7"/>
      <c r="Q891" s="7"/>
      <c r="R891" s="7"/>
      <c r="S891" s="7"/>
      <c r="T891" s="7"/>
      <c r="U891" s="7"/>
      <c r="V891" s="7"/>
      <c r="W891" s="7"/>
      <c r="X891" s="7"/>
      <c r="Y891" s="7"/>
      <c r="Z891" s="7"/>
    </row>
    <row r="892" spans="1:26" ht="47.25" customHeight="1" x14ac:dyDescent="0.3">
      <c r="A892" s="97" t="str">
        <f>+'Matriz Nº4 Administración'!A892</f>
        <v>99. 1</v>
      </c>
      <c r="B892" s="98" t="str">
        <f>+'Matriz Nº4 Administración'!B892</f>
        <v>No administrar</v>
      </c>
      <c r="C892" s="99" t="str">
        <f>IF(B892&lt;&gt;"No administrar",'Matriz Nº1 Identificación'!B892," ")</f>
        <v xml:space="preserve"> </v>
      </c>
      <c r="D892" s="100" t="str">
        <f>IF(C892&lt;&gt;" ",'Matriz Nº4 Administración'!C892," ")</f>
        <v xml:space="preserve"> </v>
      </c>
      <c r="E892" s="98" t="str">
        <f>IF(B892&lt;&gt;"No administrar",'Matriz Nº4 Administración'!F892," ")</f>
        <v xml:space="preserve"> </v>
      </c>
      <c r="F892" s="98" t="str">
        <f>IF(B892&lt;&gt;"No administrar",'Matriz Nº4 Administración'!G892," ")</f>
        <v xml:space="preserve"> </v>
      </c>
      <c r="G892" s="120"/>
      <c r="H892" s="120"/>
      <c r="I892" s="120"/>
      <c r="J892" s="120"/>
      <c r="K892" s="121"/>
      <c r="L892" s="121"/>
      <c r="M892" s="120"/>
      <c r="N892" s="23"/>
      <c r="O892" s="23"/>
      <c r="P892" s="23"/>
      <c r="Q892" s="23"/>
      <c r="R892" s="23"/>
      <c r="S892" s="23"/>
      <c r="T892" s="23"/>
      <c r="U892" s="23"/>
      <c r="V892" s="23"/>
      <c r="W892" s="23"/>
      <c r="X892" s="23"/>
      <c r="Y892" s="23"/>
      <c r="Z892" s="23"/>
    </row>
    <row r="893" spans="1:26" ht="43.5" customHeight="1" x14ac:dyDescent="0.3">
      <c r="A893" s="97" t="str">
        <f>+'Matriz Nº4 Administración'!A893</f>
        <v>99. 2</v>
      </c>
      <c r="B893" s="98" t="str">
        <f>+'Matriz Nº4 Administración'!B893</f>
        <v>No administrar</v>
      </c>
      <c r="C893" s="99" t="str">
        <f>IF(B893&lt;&gt;"No administrar",'Matriz Nº1 Identificación'!B893," ")</f>
        <v xml:space="preserve"> </v>
      </c>
      <c r="D893" s="100" t="str">
        <f>IF(C893&lt;&gt;" ",'Matriz Nº4 Administración'!C893," ")</f>
        <v xml:space="preserve"> </v>
      </c>
      <c r="E893" s="98" t="str">
        <f>IF(B893&lt;&gt;"No administrar",'Matriz Nº4 Administración'!F893," ")</f>
        <v xml:space="preserve"> </v>
      </c>
      <c r="F893" s="98" t="str">
        <f>IF(B893&lt;&gt;"No administrar",'Matriz Nº4 Administración'!G893," ")</f>
        <v xml:space="preserve"> </v>
      </c>
      <c r="G893" s="120"/>
      <c r="H893" s="120"/>
      <c r="I893" s="120"/>
      <c r="J893" s="120"/>
      <c r="K893" s="121"/>
      <c r="L893" s="121"/>
      <c r="M893" s="120"/>
      <c r="N893" s="23"/>
      <c r="O893" s="23"/>
      <c r="P893" s="23"/>
      <c r="Q893" s="23"/>
      <c r="R893" s="23"/>
      <c r="S893" s="23"/>
      <c r="T893" s="23"/>
      <c r="U893" s="23"/>
      <c r="V893" s="23"/>
      <c r="W893" s="23"/>
      <c r="X893" s="23"/>
      <c r="Y893" s="23"/>
      <c r="Z893" s="23"/>
    </row>
    <row r="894" spans="1:26" ht="40.5" customHeight="1" x14ac:dyDescent="0.3">
      <c r="A894" s="97" t="str">
        <f>+'Matriz Nº4 Administración'!A894</f>
        <v>99. 3</v>
      </c>
      <c r="B894" s="98" t="str">
        <f>+'Matriz Nº4 Administración'!B894</f>
        <v>No administrar</v>
      </c>
      <c r="C894" s="99" t="str">
        <f>IF(B894&lt;&gt;"No administrar",'Matriz Nº1 Identificación'!B894," ")</f>
        <v xml:space="preserve"> </v>
      </c>
      <c r="D894" s="100" t="str">
        <f>IF(C894&lt;&gt;" ",'Matriz Nº4 Administración'!C894," ")</f>
        <v xml:space="preserve"> </v>
      </c>
      <c r="E894" s="98" t="str">
        <f>IF(B894&lt;&gt;"No administrar",'Matriz Nº4 Administración'!F894," ")</f>
        <v xml:space="preserve"> </v>
      </c>
      <c r="F894" s="98" t="str">
        <f>IF(B894&lt;&gt;"No administrar",'Matriz Nº4 Administración'!G894," ")</f>
        <v xml:space="preserve"> </v>
      </c>
      <c r="G894" s="120"/>
      <c r="H894" s="120"/>
      <c r="I894" s="120"/>
      <c r="J894" s="120"/>
      <c r="K894" s="121"/>
      <c r="L894" s="121"/>
      <c r="M894" s="120"/>
      <c r="N894" s="23"/>
      <c r="O894" s="23"/>
      <c r="P894" s="23"/>
      <c r="Q894" s="23"/>
      <c r="R894" s="23"/>
      <c r="S894" s="23"/>
      <c r="T894" s="23"/>
      <c r="U894" s="23"/>
      <c r="V894" s="23"/>
      <c r="W894" s="23"/>
      <c r="X894" s="23"/>
      <c r="Y894" s="23"/>
      <c r="Z894" s="23"/>
    </row>
    <row r="895" spans="1:26" ht="48" customHeight="1" x14ac:dyDescent="0.3">
      <c r="A895" s="97" t="str">
        <f>+'Matriz Nº4 Administración'!A895</f>
        <v>99. 4</v>
      </c>
      <c r="B895" s="98" t="str">
        <f>+'Matriz Nº4 Administración'!B895</f>
        <v>No administrar</v>
      </c>
      <c r="C895" s="99" t="str">
        <f>IF(B895&lt;&gt;"No administrar",'Matriz Nº1 Identificación'!B895," ")</f>
        <v xml:space="preserve"> </v>
      </c>
      <c r="D895" s="100" t="str">
        <f>IF(C895&lt;&gt;" ",'Matriz Nº4 Administración'!C895," ")</f>
        <v xml:space="preserve"> </v>
      </c>
      <c r="E895" s="98" t="str">
        <f>IF(B895&lt;&gt;"No administrar",'Matriz Nº4 Administración'!F895," ")</f>
        <v xml:space="preserve"> </v>
      </c>
      <c r="F895" s="98" t="str">
        <f>IF(B895&lt;&gt;"No administrar",'Matriz Nº4 Administración'!G895," ")</f>
        <v xml:space="preserve"> </v>
      </c>
      <c r="G895" s="120"/>
      <c r="H895" s="120"/>
      <c r="I895" s="120"/>
      <c r="J895" s="120"/>
      <c r="K895" s="121"/>
      <c r="L895" s="121"/>
      <c r="M895" s="120"/>
      <c r="N895" s="23"/>
      <c r="O895" s="23"/>
      <c r="P895" s="23"/>
      <c r="Q895" s="23"/>
      <c r="R895" s="23"/>
      <c r="S895" s="23"/>
      <c r="T895" s="23"/>
      <c r="U895" s="23"/>
      <c r="V895" s="23"/>
      <c r="W895" s="23"/>
      <c r="X895" s="23"/>
      <c r="Y895" s="23"/>
      <c r="Z895" s="23"/>
    </row>
    <row r="896" spans="1:26" ht="42.75" customHeight="1" x14ac:dyDescent="0.3">
      <c r="A896" s="97" t="str">
        <f>+'Matriz Nº4 Administración'!A896</f>
        <v>99. 5</v>
      </c>
      <c r="B896" s="98" t="str">
        <f>+'Matriz Nº4 Administración'!B896</f>
        <v>No administrar</v>
      </c>
      <c r="C896" s="99" t="str">
        <f>IF(B896&lt;&gt;"No administrar",'Matriz Nº1 Identificación'!B896," ")</f>
        <v xml:space="preserve"> </v>
      </c>
      <c r="D896" s="100" t="str">
        <f>IF(C896&lt;&gt;" ",'Matriz Nº4 Administración'!C896," ")</f>
        <v xml:space="preserve"> </v>
      </c>
      <c r="E896" s="98" t="str">
        <f>IF(B896&lt;&gt;"No administrar",'Matriz Nº4 Administración'!F896," ")</f>
        <v xml:space="preserve"> </v>
      </c>
      <c r="F896" s="98" t="str">
        <f>IF(B896&lt;&gt;"No administrar",'Matriz Nº4 Administración'!G896," ")</f>
        <v xml:space="preserve"> </v>
      </c>
      <c r="G896" s="120"/>
      <c r="H896" s="120"/>
      <c r="I896" s="120"/>
      <c r="J896" s="120"/>
      <c r="K896" s="121"/>
      <c r="L896" s="121"/>
      <c r="M896" s="120"/>
      <c r="N896" s="23"/>
      <c r="O896" s="23"/>
      <c r="P896" s="23"/>
      <c r="Q896" s="23"/>
      <c r="R896" s="23"/>
      <c r="S896" s="23"/>
      <c r="T896" s="23"/>
      <c r="U896" s="23"/>
      <c r="V896" s="23"/>
      <c r="W896" s="23"/>
      <c r="X896" s="23"/>
      <c r="Y896" s="23"/>
      <c r="Z896" s="23"/>
    </row>
    <row r="897" spans="1:26" ht="40.5" customHeight="1" x14ac:dyDescent="0.3">
      <c r="A897" s="97" t="str">
        <f>+'Matriz Nº4 Administración'!A897</f>
        <v>99. 6</v>
      </c>
      <c r="B897" s="98" t="str">
        <f>+'Matriz Nº4 Administración'!B897</f>
        <v>No administrar</v>
      </c>
      <c r="C897" s="99" t="str">
        <f>IF(B897&lt;&gt;"No administrar",'Matriz Nº1 Identificación'!B897," ")</f>
        <v xml:space="preserve"> </v>
      </c>
      <c r="D897" s="100" t="str">
        <f>IF(C897&lt;&gt;" ",'Matriz Nº4 Administración'!C897," ")</f>
        <v xml:space="preserve"> </v>
      </c>
      <c r="E897" s="98" t="str">
        <f>IF(B897&lt;&gt;"No administrar",'Matriz Nº4 Administración'!F897," ")</f>
        <v xml:space="preserve"> </v>
      </c>
      <c r="F897" s="98" t="str">
        <f>IF(B897&lt;&gt;"No administrar",'Matriz Nº4 Administración'!G897," ")</f>
        <v xml:space="preserve"> </v>
      </c>
      <c r="G897" s="120"/>
      <c r="H897" s="120"/>
      <c r="I897" s="120"/>
      <c r="J897" s="120"/>
      <c r="K897" s="121"/>
      <c r="L897" s="121"/>
      <c r="M897" s="120"/>
      <c r="N897" s="23"/>
      <c r="O897" s="23"/>
      <c r="P897" s="23"/>
      <c r="Q897" s="23"/>
      <c r="R897" s="23"/>
      <c r="S897" s="23"/>
      <c r="T897" s="23"/>
      <c r="U897" s="23"/>
      <c r="V897" s="23"/>
      <c r="W897" s="23"/>
      <c r="X897" s="23"/>
      <c r="Y897" s="23"/>
      <c r="Z897" s="23"/>
    </row>
    <row r="898" spans="1:26" ht="43.5" customHeight="1" thickBot="1" x14ac:dyDescent="0.35">
      <c r="A898" s="97" t="str">
        <f>+'Matriz Nº4 Administración'!A898</f>
        <v>99. 7</v>
      </c>
      <c r="B898" s="98" t="str">
        <f>+'Matriz Nº4 Administración'!B898</f>
        <v>No administrar</v>
      </c>
      <c r="C898" s="99" t="str">
        <f>IF(B898&lt;&gt;"No administrar",'Matriz Nº1 Identificación'!B898," ")</f>
        <v xml:space="preserve"> </v>
      </c>
      <c r="D898" s="100" t="str">
        <f>IF(C898&lt;&gt;" ",'Matriz Nº4 Administración'!C898," ")</f>
        <v xml:space="preserve"> </v>
      </c>
      <c r="E898" s="98" t="str">
        <f>IF(B898&lt;&gt;"No administrar",'Matriz Nº4 Administración'!F898," ")</f>
        <v xml:space="preserve"> </v>
      </c>
      <c r="F898" s="98" t="str">
        <f>IF(B898&lt;&gt;"No administrar",'Matriz Nº4 Administración'!G898," ")</f>
        <v xml:space="preserve"> </v>
      </c>
      <c r="G898" s="120"/>
      <c r="H898" s="120"/>
      <c r="I898" s="120"/>
      <c r="J898" s="120"/>
      <c r="K898" s="121"/>
      <c r="L898" s="121"/>
      <c r="M898" s="120"/>
      <c r="N898" s="23"/>
      <c r="O898" s="23"/>
      <c r="P898" s="23"/>
      <c r="Q898" s="23"/>
      <c r="R898" s="23"/>
      <c r="S898" s="23"/>
      <c r="T898" s="23"/>
      <c r="U898" s="23"/>
      <c r="V898" s="23"/>
      <c r="W898" s="23"/>
      <c r="X898" s="23"/>
      <c r="Y898" s="23"/>
      <c r="Z898" s="23"/>
    </row>
    <row r="899" spans="1:26" ht="16.5" customHeight="1" thickBot="1" x14ac:dyDescent="0.35">
      <c r="A899" s="431" t="str">
        <f>'Matriz Nº4 Administración'!A899</f>
        <v xml:space="preserve">Objetivo Estratégico: </v>
      </c>
      <c r="B899" s="432"/>
      <c r="C899" s="433">
        <f>'Matriz Nº4 Administración'!B899</f>
        <v>0</v>
      </c>
      <c r="D899" s="434"/>
      <c r="E899" s="434"/>
      <c r="F899" s="434"/>
      <c r="G899" s="434"/>
      <c r="H899" s="434"/>
      <c r="I899" s="434"/>
      <c r="J899" s="434"/>
      <c r="K899" s="434"/>
      <c r="L899" s="434"/>
      <c r="M899" s="434"/>
      <c r="N899" s="7"/>
      <c r="O899" s="7"/>
      <c r="P899" s="7"/>
      <c r="Q899" s="7"/>
      <c r="R899" s="7"/>
      <c r="S899" s="7"/>
      <c r="T899" s="7"/>
      <c r="U899" s="7"/>
      <c r="V899" s="7"/>
      <c r="W899" s="7"/>
      <c r="X899" s="7"/>
      <c r="Y899" s="7"/>
      <c r="Z899" s="7"/>
    </row>
    <row r="900" spans="1:26" ht="27" customHeight="1" thickBot="1" x14ac:dyDescent="0.35">
      <c r="A900" s="427" t="str">
        <f>'Matriz Nº4 Administración'!A900</f>
        <v>Objetivo táctico</v>
      </c>
      <c r="B900" s="394"/>
      <c r="C900" s="428" t="str">
        <f>'Matriz Nº4 Administración'!B900</f>
        <v xml:space="preserve">100. </v>
      </c>
      <c r="D900" s="429"/>
      <c r="E900" s="429"/>
      <c r="F900" s="429"/>
      <c r="G900" s="429"/>
      <c r="H900" s="429"/>
      <c r="I900" s="429"/>
      <c r="J900" s="429"/>
      <c r="K900" s="429"/>
      <c r="L900" s="429"/>
      <c r="M900" s="430"/>
      <c r="N900" s="7"/>
      <c r="O900" s="7"/>
      <c r="P900" s="7"/>
      <c r="Q900" s="7"/>
      <c r="R900" s="7"/>
      <c r="S900" s="7"/>
      <c r="T900" s="7"/>
      <c r="U900" s="7"/>
      <c r="V900" s="7"/>
      <c r="W900" s="7"/>
      <c r="X900" s="7"/>
      <c r="Y900" s="7"/>
      <c r="Z900" s="7"/>
    </row>
    <row r="901" spans="1:26" ht="47.25" customHeight="1" x14ac:dyDescent="0.3">
      <c r="A901" s="97" t="str">
        <f>+'Matriz Nº4 Administración'!A901</f>
        <v>100. 1</v>
      </c>
      <c r="B901" s="98" t="str">
        <f>+'Matriz Nº4 Administración'!B901</f>
        <v>No administrar</v>
      </c>
      <c r="C901" s="99" t="str">
        <f>IF(B901&lt;&gt;"No administrar",'Matriz Nº1 Identificación'!B901," ")</f>
        <v xml:space="preserve"> </v>
      </c>
      <c r="D901" s="100" t="str">
        <f>IF(C901&lt;&gt;" ",'Matriz Nº4 Administración'!C901," ")</f>
        <v xml:space="preserve"> </v>
      </c>
      <c r="E901" s="98" t="str">
        <f>IF(B901&lt;&gt;"No administrar",'Matriz Nº4 Administración'!F901," ")</f>
        <v xml:space="preserve"> </v>
      </c>
      <c r="F901" s="98" t="str">
        <f>IF(B901&lt;&gt;"No administrar",'Matriz Nº4 Administración'!G901," ")</f>
        <v xml:space="preserve"> </v>
      </c>
      <c r="G901" s="120"/>
      <c r="H901" s="120"/>
      <c r="I901" s="120"/>
      <c r="J901" s="120"/>
      <c r="K901" s="121"/>
      <c r="L901" s="121"/>
      <c r="M901" s="120"/>
      <c r="N901" s="23"/>
      <c r="O901" s="23"/>
      <c r="P901" s="23"/>
      <c r="Q901" s="23"/>
      <c r="R901" s="23"/>
      <c r="S901" s="23"/>
      <c r="T901" s="23"/>
      <c r="U901" s="23"/>
      <c r="V901" s="23"/>
      <c r="W901" s="23"/>
      <c r="X901" s="23"/>
      <c r="Y901" s="23"/>
      <c r="Z901" s="23"/>
    </row>
    <row r="902" spans="1:26" ht="43.5" customHeight="1" x14ac:dyDescent="0.3">
      <c r="A902" s="97" t="str">
        <f>+'Matriz Nº4 Administración'!A902</f>
        <v>100. 2</v>
      </c>
      <c r="B902" s="98" t="str">
        <f>+'Matriz Nº4 Administración'!B902</f>
        <v>No administrar</v>
      </c>
      <c r="C902" s="99" t="str">
        <f>IF(B902&lt;&gt;"No administrar",'Matriz Nº1 Identificación'!B902," ")</f>
        <v xml:space="preserve"> </v>
      </c>
      <c r="D902" s="100" t="str">
        <f>IF(C902&lt;&gt;" ",'Matriz Nº4 Administración'!C902," ")</f>
        <v xml:space="preserve"> </v>
      </c>
      <c r="E902" s="98" t="str">
        <f>IF(B902&lt;&gt;"No administrar",'Matriz Nº4 Administración'!F902," ")</f>
        <v xml:space="preserve"> </v>
      </c>
      <c r="F902" s="98" t="str">
        <f>IF(B902&lt;&gt;"No administrar",'Matriz Nº4 Administración'!G902," ")</f>
        <v xml:space="preserve"> </v>
      </c>
      <c r="G902" s="120"/>
      <c r="H902" s="120"/>
      <c r="I902" s="120"/>
      <c r="J902" s="120"/>
      <c r="K902" s="121"/>
      <c r="L902" s="121"/>
      <c r="M902" s="120"/>
      <c r="N902" s="23"/>
      <c r="O902" s="23"/>
      <c r="P902" s="23"/>
      <c r="Q902" s="23"/>
      <c r="R902" s="23"/>
      <c r="S902" s="23"/>
      <c r="T902" s="23"/>
      <c r="U902" s="23"/>
      <c r="V902" s="23"/>
      <c r="W902" s="23"/>
      <c r="X902" s="23"/>
      <c r="Y902" s="23"/>
      <c r="Z902" s="23"/>
    </row>
    <row r="903" spans="1:26" ht="40.5" customHeight="1" x14ac:dyDescent="0.3">
      <c r="A903" s="97" t="str">
        <f>+'Matriz Nº4 Administración'!A903</f>
        <v>100. 3</v>
      </c>
      <c r="B903" s="98" t="str">
        <f>+'Matriz Nº4 Administración'!B903</f>
        <v>No administrar</v>
      </c>
      <c r="C903" s="99" t="str">
        <f>IF(B903&lt;&gt;"No administrar",'Matriz Nº1 Identificación'!B903," ")</f>
        <v xml:space="preserve"> </v>
      </c>
      <c r="D903" s="100" t="str">
        <f>IF(C903&lt;&gt;" ",'Matriz Nº4 Administración'!C903," ")</f>
        <v xml:space="preserve"> </v>
      </c>
      <c r="E903" s="98" t="str">
        <f>IF(B903&lt;&gt;"No administrar",'Matriz Nº4 Administración'!F903," ")</f>
        <v xml:space="preserve"> </v>
      </c>
      <c r="F903" s="98" t="str">
        <f>IF(B903&lt;&gt;"No administrar",'Matriz Nº4 Administración'!G903," ")</f>
        <v xml:space="preserve"> </v>
      </c>
      <c r="G903" s="120"/>
      <c r="H903" s="120"/>
      <c r="I903" s="120"/>
      <c r="J903" s="120"/>
      <c r="K903" s="121"/>
      <c r="L903" s="121"/>
      <c r="M903" s="120"/>
      <c r="N903" s="23"/>
      <c r="O903" s="23"/>
      <c r="P903" s="23"/>
      <c r="Q903" s="23"/>
      <c r="R903" s="23"/>
      <c r="S903" s="23"/>
      <c r="T903" s="23"/>
      <c r="U903" s="23"/>
      <c r="V903" s="23"/>
      <c r="W903" s="23"/>
      <c r="X903" s="23"/>
      <c r="Y903" s="23"/>
      <c r="Z903" s="23"/>
    </row>
    <row r="904" spans="1:26" ht="48" customHeight="1" x14ac:dyDescent="0.3">
      <c r="A904" s="97" t="str">
        <f>+'Matriz Nº4 Administración'!A904</f>
        <v>100. 4</v>
      </c>
      <c r="B904" s="98" t="str">
        <f>+'Matriz Nº4 Administración'!B904</f>
        <v>No administrar</v>
      </c>
      <c r="C904" s="99" t="str">
        <f>IF(B904&lt;&gt;"No administrar",'Matriz Nº1 Identificación'!B904," ")</f>
        <v xml:space="preserve"> </v>
      </c>
      <c r="D904" s="100" t="str">
        <f>IF(C904&lt;&gt;" ",'Matriz Nº4 Administración'!C904," ")</f>
        <v xml:space="preserve"> </v>
      </c>
      <c r="E904" s="98" t="str">
        <f>IF(B904&lt;&gt;"No administrar",'Matriz Nº4 Administración'!F904," ")</f>
        <v xml:space="preserve"> </v>
      </c>
      <c r="F904" s="98" t="str">
        <f>IF(B904&lt;&gt;"No administrar",'Matriz Nº4 Administración'!G904," ")</f>
        <v xml:space="preserve"> </v>
      </c>
      <c r="G904" s="120"/>
      <c r="H904" s="120"/>
      <c r="I904" s="120"/>
      <c r="J904" s="120"/>
      <c r="K904" s="121"/>
      <c r="L904" s="121"/>
      <c r="M904" s="120"/>
      <c r="N904" s="23"/>
      <c r="O904" s="23"/>
      <c r="P904" s="23"/>
      <c r="Q904" s="23"/>
      <c r="R904" s="23"/>
      <c r="S904" s="23"/>
      <c r="T904" s="23"/>
      <c r="U904" s="23"/>
      <c r="V904" s="23"/>
      <c r="W904" s="23"/>
      <c r="X904" s="23"/>
      <c r="Y904" s="23"/>
      <c r="Z904" s="23"/>
    </row>
    <row r="905" spans="1:26" ht="42.75" customHeight="1" x14ac:dyDescent="0.3">
      <c r="A905" s="97" t="str">
        <f>+'Matriz Nº4 Administración'!A905</f>
        <v>100. 5</v>
      </c>
      <c r="B905" s="98" t="str">
        <f>+'Matriz Nº4 Administración'!B905</f>
        <v>No administrar</v>
      </c>
      <c r="C905" s="99" t="str">
        <f>IF(B905&lt;&gt;"No administrar",'Matriz Nº1 Identificación'!B905," ")</f>
        <v xml:space="preserve"> </v>
      </c>
      <c r="D905" s="100" t="str">
        <f>IF(C905&lt;&gt;" ",'Matriz Nº4 Administración'!C905," ")</f>
        <v xml:space="preserve"> </v>
      </c>
      <c r="E905" s="98" t="str">
        <f>IF(B905&lt;&gt;"No administrar",'Matriz Nº4 Administración'!F905," ")</f>
        <v xml:space="preserve"> </v>
      </c>
      <c r="F905" s="98" t="str">
        <f>IF(B905&lt;&gt;"No administrar",'Matriz Nº4 Administración'!G905," ")</f>
        <v xml:space="preserve"> </v>
      </c>
      <c r="G905" s="120"/>
      <c r="H905" s="120"/>
      <c r="I905" s="120"/>
      <c r="J905" s="120"/>
      <c r="K905" s="121"/>
      <c r="L905" s="121"/>
      <c r="M905" s="120"/>
      <c r="N905" s="23"/>
      <c r="O905" s="23"/>
      <c r="P905" s="23"/>
      <c r="Q905" s="23"/>
      <c r="R905" s="23"/>
      <c r="S905" s="23"/>
      <c r="T905" s="23"/>
      <c r="U905" s="23"/>
      <c r="V905" s="23"/>
      <c r="W905" s="23"/>
      <c r="X905" s="23"/>
      <c r="Y905" s="23"/>
      <c r="Z905" s="23"/>
    </row>
    <row r="906" spans="1:26" ht="40.5" customHeight="1" x14ac:dyDescent="0.3">
      <c r="A906" s="97" t="str">
        <f>+'Matriz Nº4 Administración'!A906</f>
        <v>100. 6</v>
      </c>
      <c r="B906" s="98" t="str">
        <f>+'Matriz Nº4 Administración'!B906</f>
        <v>No administrar</v>
      </c>
      <c r="C906" s="99" t="str">
        <f>IF(B906&lt;&gt;"No administrar",'Matriz Nº1 Identificación'!B906," ")</f>
        <v xml:space="preserve"> </v>
      </c>
      <c r="D906" s="100" t="str">
        <f>IF(C906&lt;&gt;" ",'Matriz Nº4 Administración'!C906," ")</f>
        <v xml:space="preserve"> </v>
      </c>
      <c r="E906" s="98" t="str">
        <f>IF(B906&lt;&gt;"No administrar",'Matriz Nº4 Administración'!F906," ")</f>
        <v xml:space="preserve"> </v>
      </c>
      <c r="F906" s="98" t="str">
        <f>IF(B906&lt;&gt;"No administrar",'Matriz Nº4 Administración'!G906," ")</f>
        <v xml:space="preserve"> </v>
      </c>
      <c r="G906" s="120"/>
      <c r="H906" s="120"/>
      <c r="I906" s="120"/>
      <c r="J906" s="120"/>
      <c r="K906" s="121"/>
      <c r="L906" s="121"/>
      <c r="M906" s="120"/>
      <c r="N906" s="23"/>
      <c r="O906" s="23"/>
      <c r="P906" s="23"/>
      <c r="Q906" s="23"/>
      <c r="R906" s="23"/>
      <c r="S906" s="23"/>
      <c r="T906" s="23"/>
      <c r="U906" s="23"/>
      <c r="V906" s="23"/>
      <c r="W906" s="23"/>
      <c r="X906" s="23"/>
      <c r="Y906" s="23"/>
      <c r="Z906" s="23"/>
    </row>
    <row r="907" spans="1:26" ht="43.5" customHeight="1" thickBot="1" x14ac:dyDescent="0.35">
      <c r="A907" s="97" t="str">
        <f>+'Matriz Nº4 Administración'!A907</f>
        <v>100. 7</v>
      </c>
      <c r="B907" s="98" t="str">
        <f>+'Matriz Nº4 Administración'!B907</f>
        <v>No administrar</v>
      </c>
      <c r="C907" s="99" t="str">
        <f>IF(B907&lt;&gt;"No administrar",'Matriz Nº1 Identificación'!B907," ")</f>
        <v xml:space="preserve"> </v>
      </c>
      <c r="D907" s="100" t="str">
        <f>IF(C907&lt;&gt;" ",'Matriz Nº4 Administración'!C907," ")</f>
        <v xml:space="preserve"> </v>
      </c>
      <c r="E907" s="98" t="str">
        <f>IF(B907&lt;&gt;"No administrar",'Matriz Nº4 Administración'!F907," ")</f>
        <v xml:space="preserve"> </v>
      </c>
      <c r="F907" s="98" t="str">
        <f>IF(B907&lt;&gt;"No administrar",'Matriz Nº4 Administración'!G907," ")</f>
        <v xml:space="preserve"> </v>
      </c>
      <c r="G907" s="120"/>
      <c r="H907" s="120"/>
      <c r="I907" s="120"/>
      <c r="J907" s="120"/>
      <c r="K907" s="121"/>
      <c r="L907" s="121"/>
      <c r="M907" s="120"/>
      <c r="N907" s="23"/>
      <c r="O907" s="23"/>
      <c r="P907" s="23"/>
      <c r="Q907" s="23"/>
      <c r="R907" s="23"/>
      <c r="S907" s="23"/>
      <c r="T907" s="23"/>
      <c r="U907" s="23"/>
      <c r="V907" s="23"/>
      <c r="W907" s="23"/>
      <c r="X907" s="23"/>
      <c r="Y907" s="23"/>
      <c r="Z907" s="23"/>
    </row>
    <row r="908" spans="1:26" ht="16.5" customHeight="1" thickBot="1" x14ac:dyDescent="0.35">
      <c r="A908" s="431" t="str">
        <f>'Matriz Nº4 Administración'!A908</f>
        <v xml:space="preserve">Objetivo Estratégico: </v>
      </c>
      <c r="B908" s="432"/>
      <c r="C908" s="433">
        <f>'Matriz Nº4 Administración'!B908</f>
        <v>0</v>
      </c>
      <c r="D908" s="434"/>
      <c r="E908" s="434"/>
      <c r="F908" s="434"/>
      <c r="G908" s="434"/>
      <c r="H908" s="434"/>
      <c r="I908" s="434"/>
      <c r="J908" s="434"/>
      <c r="K908" s="434"/>
      <c r="L908" s="434"/>
      <c r="M908" s="434"/>
      <c r="N908" s="7"/>
      <c r="O908" s="7"/>
      <c r="P908" s="7"/>
      <c r="Q908" s="7"/>
      <c r="R908" s="7"/>
      <c r="S908" s="7"/>
      <c r="T908" s="7"/>
      <c r="U908" s="7"/>
      <c r="V908" s="7"/>
      <c r="W908" s="7"/>
      <c r="X908" s="7"/>
      <c r="Y908" s="7"/>
      <c r="Z908" s="7"/>
    </row>
    <row r="909" spans="1:26" ht="27" customHeight="1" thickBot="1" x14ac:dyDescent="0.35">
      <c r="A909" s="427" t="str">
        <f>'Matriz Nº4 Administración'!A909</f>
        <v>Objetivo táctico</v>
      </c>
      <c r="B909" s="394"/>
      <c r="C909" s="428" t="str">
        <f>'Matriz Nº4 Administración'!B909</f>
        <v xml:space="preserve">101. </v>
      </c>
      <c r="D909" s="429"/>
      <c r="E909" s="429"/>
      <c r="F909" s="429"/>
      <c r="G909" s="429"/>
      <c r="H909" s="429"/>
      <c r="I909" s="429"/>
      <c r="J909" s="429"/>
      <c r="K909" s="429"/>
      <c r="L909" s="429"/>
      <c r="M909" s="430"/>
      <c r="N909" s="7"/>
      <c r="O909" s="7"/>
      <c r="P909" s="7"/>
      <c r="Q909" s="7"/>
      <c r="R909" s="7"/>
      <c r="S909" s="7"/>
      <c r="T909" s="7"/>
      <c r="U909" s="7"/>
      <c r="V909" s="7"/>
      <c r="W909" s="7"/>
      <c r="X909" s="7"/>
      <c r="Y909" s="7"/>
      <c r="Z909" s="7"/>
    </row>
    <row r="910" spans="1:26" ht="47.25" customHeight="1" x14ac:dyDescent="0.3">
      <c r="A910" s="97" t="str">
        <f>+'Matriz Nº4 Administración'!A910</f>
        <v>101. 1</v>
      </c>
      <c r="B910" s="98" t="str">
        <f>+'Matriz Nº4 Administración'!B910</f>
        <v>No administrar</v>
      </c>
      <c r="C910" s="99" t="str">
        <f>IF(B910&lt;&gt;"No administrar",'Matriz Nº1 Identificación'!B910," ")</f>
        <v xml:space="preserve"> </v>
      </c>
      <c r="D910" s="100" t="str">
        <f>IF(C910&lt;&gt;" ",'Matriz Nº4 Administración'!C910," ")</f>
        <v xml:space="preserve"> </v>
      </c>
      <c r="E910" s="98" t="str">
        <f>IF(B910&lt;&gt;"No administrar",'Matriz Nº4 Administración'!F910," ")</f>
        <v xml:space="preserve"> </v>
      </c>
      <c r="F910" s="98" t="str">
        <f>IF(B910&lt;&gt;"No administrar",'Matriz Nº4 Administración'!G910," ")</f>
        <v xml:space="preserve"> </v>
      </c>
      <c r="G910" s="120"/>
      <c r="H910" s="120"/>
      <c r="I910" s="120"/>
      <c r="J910" s="120"/>
      <c r="K910" s="121"/>
      <c r="L910" s="121"/>
      <c r="M910" s="120"/>
      <c r="N910" s="23"/>
      <c r="O910" s="23"/>
      <c r="P910" s="23"/>
      <c r="Q910" s="23"/>
      <c r="R910" s="23"/>
      <c r="S910" s="23"/>
      <c r="T910" s="23"/>
      <c r="U910" s="23"/>
      <c r="V910" s="23"/>
      <c r="W910" s="23"/>
      <c r="X910" s="23"/>
      <c r="Y910" s="23"/>
      <c r="Z910" s="23"/>
    </row>
    <row r="911" spans="1:26" ht="43.5" customHeight="1" x14ac:dyDescent="0.3">
      <c r="A911" s="97" t="str">
        <f>+'Matriz Nº4 Administración'!A911</f>
        <v>101. 2</v>
      </c>
      <c r="B911" s="98" t="str">
        <f>+'Matriz Nº4 Administración'!B911</f>
        <v>No administrar</v>
      </c>
      <c r="C911" s="99" t="str">
        <f>IF(B911&lt;&gt;"No administrar",'Matriz Nº1 Identificación'!B911," ")</f>
        <v xml:space="preserve"> </v>
      </c>
      <c r="D911" s="100" t="str">
        <f>IF(C911&lt;&gt;" ",'Matriz Nº4 Administración'!C911," ")</f>
        <v xml:space="preserve"> </v>
      </c>
      <c r="E911" s="98" t="str">
        <f>IF(B911&lt;&gt;"No administrar",'Matriz Nº4 Administración'!F911," ")</f>
        <v xml:space="preserve"> </v>
      </c>
      <c r="F911" s="98" t="str">
        <f>IF(B911&lt;&gt;"No administrar",'Matriz Nº4 Administración'!G911," ")</f>
        <v xml:space="preserve"> </v>
      </c>
      <c r="G911" s="120"/>
      <c r="H911" s="120"/>
      <c r="I911" s="120"/>
      <c r="J911" s="120"/>
      <c r="K911" s="121"/>
      <c r="L911" s="121"/>
      <c r="M911" s="120"/>
      <c r="N911" s="23"/>
      <c r="O911" s="23"/>
      <c r="P911" s="23"/>
      <c r="Q911" s="23"/>
      <c r="R911" s="23"/>
      <c r="S911" s="23"/>
      <c r="T911" s="23"/>
      <c r="U911" s="23"/>
      <c r="V911" s="23"/>
      <c r="W911" s="23"/>
      <c r="X911" s="23"/>
      <c r="Y911" s="23"/>
      <c r="Z911" s="23"/>
    </row>
    <row r="912" spans="1:26" ht="40.5" customHeight="1" x14ac:dyDescent="0.3">
      <c r="A912" s="97" t="str">
        <f>+'Matriz Nº4 Administración'!A912</f>
        <v>101. 3</v>
      </c>
      <c r="B912" s="98" t="str">
        <f>+'Matriz Nº4 Administración'!B912</f>
        <v>No administrar</v>
      </c>
      <c r="C912" s="99" t="str">
        <f>IF(B912&lt;&gt;"No administrar",'Matriz Nº1 Identificación'!B912," ")</f>
        <v xml:space="preserve"> </v>
      </c>
      <c r="D912" s="100" t="str">
        <f>IF(C912&lt;&gt;" ",'Matriz Nº4 Administración'!C912," ")</f>
        <v xml:space="preserve"> </v>
      </c>
      <c r="E912" s="98" t="str">
        <f>IF(B912&lt;&gt;"No administrar",'Matriz Nº4 Administración'!F912," ")</f>
        <v xml:space="preserve"> </v>
      </c>
      <c r="F912" s="98" t="str">
        <f>IF(B912&lt;&gt;"No administrar",'Matriz Nº4 Administración'!G912," ")</f>
        <v xml:space="preserve"> </v>
      </c>
      <c r="G912" s="120"/>
      <c r="H912" s="120"/>
      <c r="I912" s="120"/>
      <c r="J912" s="120"/>
      <c r="K912" s="121"/>
      <c r="L912" s="121"/>
      <c r="M912" s="120"/>
      <c r="N912" s="23"/>
      <c r="O912" s="23"/>
      <c r="P912" s="23"/>
      <c r="Q912" s="23"/>
      <c r="R912" s="23"/>
      <c r="S912" s="23"/>
      <c r="T912" s="23"/>
      <c r="U912" s="23"/>
      <c r="V912" s="23"/>
      <c r="W912" s="23"/>
      <c r="X912" s="23"/>
      <c r="Y912" s="23"/>
      <c r="Z912" s="23"/>
    </row>
    <row r="913" spans="1:26" ht="48" customHeight="1" x14ac:dyDescent="0.3">
      <c r="A913" s="97" t="str">
        <f>+'Matriz Nº4 Administración'!A913</f>
        <v>101. 4</v>
      </c>
      <c r="B913" s="98" t="str">
        <f>+'Matriz Nº4 Administración'!B913</f>
        <v>No administrar</v>
      </c>
      <c r="C913" s="99" t="str">
        <f>IF(B913&lt;&gt;"No administrar",'Matriz Nº1 Identificación'!B913," ")</f>
        <v xml:space="preserve"> </v>
      </c>
      <c r="D913" s="100" t="str">
        <f>IF(C913&lt;&gt;" ",'Matriz Nº4 Administración'!C913," ")</f>
        <v xml:space="preserve"> </v>
      </c>
      <c r="E913" s="98" t="str">
        <f>IF(B913&lt;&gt;"No administrar",'Matriz Nº4 Administración'!F913," ")</f>
        <v xml:space="preserve"> </v>
      </c>
      <c r="F913" s="98" t="str">
        <f>IF(B913&lt;&gt;"No administrar",'Matriz Nº4 Administración'!G913," ")</f>
        <v xml:space="preserve"> </v>
      </c>
      <c r="G913" s="120"/>
      <c r="H913" s="120"/>
      <c r="I913" s="120"/>
      <c r="J913" s="120"/>
      <c r="K913" s="121"/>
      <c r="L913" s="121"/>
      <c r="M913" s="120"/>
      <c r="N913" s="23"/>
      <c r="O913" s="23"/>
      <c r="P913" s="23"/>
      <c r="Q913" s="23"/>
      <c r="R913" s="23"/>
      <c r="S913" s="23"/>
      <c r="T913" s="23"/>
      <c r="U913" s="23"/>
      <c r="V913" s="23"/>
      <c r="W913" s="23"/>
      <c r="X913" s="23"/>
      <c r="Y913" s="23"/>
      <c r="Z913" s="23"/>
    </row>
    <row r="914" spans="1:26" ht="42.75" customHeight="1" x14ac:dyDescent="0.3">
      <c r="A914" s="97" t="str">
        <f>+'Matriz Nº4 Administración'!A914</f>
        <v>101. 5</v>
      </c>
      <c r="B914" s="98" t="str">
        <f>+'Matriz Nº4 Administración'!B914</f>
        <v>No administrar</v>
      </c>
      <c r="C914" s="99" t="str">
        <f>IF(B914&lt;&gt;"No administrar",'Matriz Nº1 Identificación'!B914," ")</f>
        <v xml:space="preserve"> </v>
      </c>
      <c r="D914" s="100" t="str">
        <f>IF(C914&lt;&gt;" ",'Matriz Nº4 Administración'!C914," ")</f>
        <v xml:space="preserve"> </v>
      </c>
      <c r="E914" s="98" t="str">
        <f>IF(B914&lt;&gt;"No administrar",'Matriz Nº4 Administración'!F914," ")</f>
        <v xml:space="preserve"> </v>
      </c>
      <c r="F914" s="98" t="str">
        <f>IF(B914&lt;&gt;"No administrar",'Matriz Nº4 Administración'!G914," ")</f>
        <v xml:space="preserve"> </v>
      </c>
      <c r="G914" s="120"/>
      <c r="H914" s="120"/>
      <c r="I914" s="120"/>
      <c r="J914" s="120"/>
      <c r="K914" s="121"/>
      <c r="L914" s="121"/>
      <c r="M914" s="120"/>
      <c r="N914" s="23"/>
      <c r="O914" s="23"/>
      <c r="P914" s="23"/>
      <c r="Q914" s="23"/>
      <c r="R914" s="23"/>
      <c r="S914" s="23"/>
      <c r="T914" s="23"/>
      <c r="U914" s="23"/>
      <c r="V914" s="23"/>
      <c r="W914" s="23"/>
      <c r="X914" s="23"/>
      <c r="Y914" s="23"/>
      <c r="Z914" s="23"/>
    </row>
    <row r="915" spans="1:26" ht="40.5" customHeight="1" x14ac:dyDescent="0.3">
      <c r="A915" s="97" t="str">
        <f>+'Matriz Nº4 Administración'!A915</f>
        <v>101. 6</v>
      </c>
      <c r="B915" s="98" t="str">
        <f>+'Matriz Nº4 Administración'!B915</f>
        <v>No administrar</v>
      </c>
      <c r="C915" s="99" t="str">
        <f>IF(B915&lt;&gt;"No administrar",'Matriz Nº1 Identificación'!B915," ")</f>
        <v xml:space="preserve"> </v>
      </c>
      <c r="D915" s="100" t="str">
        <f>IF(C915&lt;&gt;" ",'Matriz Nº4 Administración'!C915," ")</f>
        <v xml:space="preserve"> </v>
      </c>
      <c r="E915" s="98" t="str">
        <f>IF(B915&lt;&gt;"No administrar",'Matriz Nº4 Administración'!F915," ")</f>
        <v xml:space="preserve"> </v>
      </c>
      <c r="F915" s="98" t="str">
        <f>IF(B915&lt;&gt;"No administrar",'Matriz Nº4 Administración'!G915," ")</f>
        <v xml:space="preserve"> </v>
      </c>
      <c r="G915" s="120"/>
      <c r="H915" s="120"/>
      <c r="I915" s="120"/>
      <c r="J915" s="120"/>
      <c r="K915" s="121"/>
      <c r="L915" s="121"/>
      <c r="M915" s="120"/>
      <c r="N915" s="23"/>
      <c r="O915" s="23"/>
      <c r="P915" s="23"/>
      <c r="Q915" s="23"/>
      <c r="R915" s="23"/>
      <c r="S915" s="23"/>
      <c r="T915" s="23"/>
      <c r="U915" s="23"/>
      <c r="V915" s="23"/>
      <c r="W915" s="23"/>
      <c r="X915" s="23"/>
      <c r="Y915" s="23"/>
      <c r="Z915" s="23"/>
    </row>
    <row r="916" spans="1:26" ht="43.5" customHeight="1" thickBot="1" x14ac:dyDescent="0.35">
      <c r="A916" s="97" t="str">
        <f>+'Matriz Nº4 Administración'!A916</f>
        <v>101. 7</v>
      </c>
      <c r="B916" s="98" t="str">
        <f>+'Matriz Nº4 Administración'!B916</f>
        <v>No administrar</v>
      </c>
      <c r="C916" s="99" t="str">
        <f>IF(B916&lt;&gt;"No administrar",'Matriz Nº1 Identificación'!B916," ")</f>
        <v xml:space="preserve"> </v>
      </c>
      <c r="D916" s="100" t="str">
        <f>IF(C916&lt;&gt;" ",'Matriz Nº4 Administración'!C916," ")</f>
        <v xml:space="preserve"> </v>
      </c>
      <c r="E916" s="98" t="str">
        <f>IF(B916&lt;&gt;"No administrar",'Matriz Nº4 Administración'!F916," ")</f>
        <v xml:space="preserve"> </v>
      </c>
      <c r="F916" s="98" t="str">
        <f>IF(B916&lt;&gt;"No administrar",'Matriz Nº4 Administración'!G916," ")</f>
        <v xml:space="preserve"> </v>
      </c>
      <c r="G916" s="120"/>
      <c r="H916" s="120"/>
      <c r="I916" s="120"/>
      <c r="J916" s="120"/>
      <c r="K916" s="121"/>
      <c r="L916" s="121"/>
      <c r="M916" s="120"/>
      <c r="N916" s="23"/>
      <c r="O916" s="23"/>
      <c r="P916" s="23"/>
      <c r="Q916" s="23"/>
      <c r="R916" s="23"/>
      <c r="S916" s="23"/>
      <c r="T916" s="23"/>
      <c r="U916" s="23"/>
      <c r="V916" s="23"/>
      <c r="W916" s="23"/>
      <c r="X916" s="23"/>
      <c r="Y916" s="23"/>
      <c r="Z916" s="23"/>
    </row>
    <row r="917" spans="1:26" ht="16.5" customHeight="1" thickBot="1" x14ac:dyDescent="0.35">
      <c r="A917" s="431" t="str">
        <f>'Matriz Nº4 Administración'!A917</f>
        <v xml:space="preserve">Objetivo Estratégico: </v>
      </c>
      <c r="B917" s="432"/>
      <c r="C917" s="433">
        <f>'Matriz Nº4 Administración'!B917</f>
        <v>0</v>
      </c>
      <c r="D917" s="434"/>
      <c r="E917" s="434"/>
      <c r="F917" s="434"/>
      <c r="G917" s="434"/>
      <c r="H917" s="434"/>
      <c r="I917" s="434"/>
      <c r="J917" s="434"/>
      <c r="K917" s="434"/>
      <c r="L917" s="434"/>
      <c r="M917" s="434"/>
      <c r="N917" s="7"/>
      <c r="O917" s="7"/>
      <c r="P917" s="7"/>
      <c r="Q917" s="7"/>
      <c r="R917" s="7"/>
      <c r="S917" s="7"/>
      <c r="T917" s="7"/>
      <c r="U917" s="7"/>
      <c r="V917" s="7"/>
      <c r="W917" s="7"/>
      <c r="X917" s="7"/>
      <c r="Y917" s="7"/>
      <c r="Z917" s="7"/>
    </row>
    <row r="918" spans="1:26" ht="27" customHeight="1" thickBot="1" x14ac:dyDescent="0.35">
      <c r="A918" s="427" t="str">
        <f>'Matriz Nº4 Administración'!A918</f>
        <v>Objetivo táctico</v>
      </c>
      <c r="B918" s="394"/>
      <c r="C918" s="428" t="str">
        <f>'Matriz Nº4 Administración'!B918</f>
        <v xml:space="preserve">102. </v>
      </c>
      <c r="D918" s="429"/>
      <c r="E918" s="429"/>
      <c r="F918" s="429"/>
      <c r="G918" s="429"/>
      <c r="H918" s="429"/>
      <c r="I918" s="429"/>
      <c r="J918" s="429"/>
      <c r="K918" s="429"/>
      <c r="L918" s="429"/>
      <c r="M918" s="430"/>
      <c r="N918" s="7"/>
      <c r="O918" s="7"/>
      <c r="P918" s="7"/>
      <c r="Q918" s="7"/>
      <c r="R918" s="7"/>
      <c r="S918" s="7"/>
      <c r="T918" s="7"/>
      <c r="U918" s="7"/>
      <c r="V918" s="7"/>
      <c r="W918" s="7"/>
      <c r="X918" s="7"/>
      <c r="Y918" s="7"/>
      <c r="Z918" s="7"/>
    </row>
    <row r="919" spans="1:26" ht="47.25" customHeight="1" x14ac:dyDescent="0.3">
      <c r="A919" s="97" t="str">
        <f>+'Matriz Nº4 Administración'!A919</f>
        <v>102. 1</v>
      </c>
      <c r="B919" s="98" t="str">
        <f>+'Matriz Nº4 Administración'!B919</f>
        <v>No administrar</v>
      </c>
      <c r="C919" s="99" t="str">
        <f>IF(B919&lt;&gt;"No administrar",'Matriz Nº1 Identificación'!B919," ")</f>
        <v xml:space="preserve"> </v>
      </c>
      <c r="D919" s="100" t="str">
        <f>IF(C919&lt;&gt;" ",'Matriz Nº4 Administración'!C919," ")</f>
        <v xml:space="preserve"> </v>
      </c>
      <c r="E919" s="98" t="str">
        <f>IF(B919&lt;&gt;"No administrar",'Matriz Nº4 Administración'!F919," ")</f>
        <v xml:space="preserve"> </v>
      </c>
      <c r="F919" s="98" t="str">
        <f>IF(B919&lt;&gt;"No administrar",'Matriz Nº4 Administración'!G919," ")</f>
        <v xml:space="preserve"> </v>
      </c>
      <c r="G919" s="120"/>
      <c r="H919" s="120"/>
      <c r="I919" s="120"/>
      <c r="J919" s="120"/>
      <c r="K919" s="121"/>
      <c r="L919" s="121"/>
      <c r="M919" s="120"/>
      <c r="N919" s="23"/>
      <c r="O919" s="23"/>
      <c r="P919" s="23"/>
      <c r="Q919" s="23"/>
      <c r="R919" s="23"/>
      <c r="S919" s="23"/>
      <c r="T919" s="23"/>
      <c r="U919" s="23"/>
      <c r="V919" s="23"/>
      <c r="W919" s="23"/>
      <c r="X919" s="23"/>
      <c r="Y919" s="23"/>
      <c r="Z919" s="23"/>
    </row>
    <row r="920" spans="1:26" ht="43.5" customHeight="1" x14ac:dyDescent="0.3">
      <c r="A920" s="97" t="str">
        <f>+'Matriz Nº4 Administración'!A920</f>
        <v>102. 2</v>
      </c>
      <c r="B920" s="98" t="str">
        <f>+'Matriz Nº4 Administración'!B920</f>
        <v>No administrar</v>
      </c>
      <c r="C920" s="99" t="str">
        <f>IF(B920&lt;&gt;"No administrar",'Matriz Nº1 Identificación'!B920," ")</f>
        <v xml:space="preserve"> </v>
      </c>
      <c r="D920" s="100" t="str">
        <f>IF(C920&lt;&gt;" ",'Matriz Nº4 Administración'!C920," ")</f>
        <v xml:space="preserve"> </v>
      </c>
      <c r="E920" s="98" t="str">
        <f>IF(B920&lt;&gt;"No administrar",'Matriz Nº4 Administración'!F920," ")</f>
        <v xml:space="preserve"> </v>
      </c>
      <c r="F920" s="98" t="str">
        <f>IF(B920&lt;&gt;"No administrar",'Matriz Nº4 Administración'!G920," ")</f>
        <v xml:space="preserve"> </v>
      </c>
      <c r="G920" s="120"/>
      <c r="H920" s="120"/>
      <c r="I920" s="120"/>
      <c r="J920" s="120"/>
      <c r="K920" s="121"/>
      <c r="L920" s="121"/>
      <c r="M920" s="120"/>
      <c r="N920" s="23"/>
      <c r="O920" s="23"/>
      <c r="P920" s="23"/>
      <c r="Q920" s="23"/>
      <c r="R920" s="23"/>
      <c r="S920" s="23"/>
      <c r="T920" s="23"/>
      <c r="U920" s="23"/>
      <c r="V920" s="23"/>
      <c r="W920" s="23"/>
      <c r="X920" s="23"/>
      <c r="Y920" s="23"/>
      <c r="Z920" s="23"/>
    </row>
    <row r="921" spans="1:26" ht="40.5" customHeight="1" x14ac:dyDescent="0.3">
      <c r="A921" s="97" t="str">
        <f>+'Matriz Nº4 Administración'!A921</f>
        <v>102. 3</v>
      </c>
      <c r="B921" s="98" t="str">
        <f>+'Matriz Nº4 Administración'!B921</f>
        <v>No administrar</v>
      </c>
      <c r="C921" s="99" t="str">
        <f>IF(B921&lt;&gt;"No administrar",'Matriz Nº1 Identificación'!B921," ")</f>
        <v xml:space="preserve"> </v>
      </c>
      <c r="D921" s="100" t="str">
        <f>IF(C921&lt;&gt;" ",'Matriz Nº4 Administración'!C921," ")</f>
        <v xml:space="preserve"> </v>
      </c>
      <c r="E921" s="98" t="str">
        <f>IF(B921&lt;&gt;"No administrar",'Matriz Nº4 Administración'!F921," ")</f>
        <v xml:space="preserve"> </v>
      </c>
      <c r="F921" s="98" t="str">
        <f>IF(B921&lt;&gt;"No administrar",'Matriz Nº4 Administración'!G921," ")</f>
        <v xml:space="preserve"> </v>
      </c>
      <c r="G921" s="120"/>
      <c r="H921" s="120"/>
      <c r="I921" s="120"/>
      <c r="J921" s="120"/>
      <c r="K921" s="121"/>
      <c r="L921" s="121"/>
      <c r="M921" s="120"/>
      <c r="N921" s="23"/>
      <c r="O921" s="23"/>
      <c r="P921" s="23"/>
      <c r="Q921" s="23"/>
      <c r="R921" s="23"/>
      <c r="S921" s="23"/>
      <c r="T921" s="23"/>
      <c r="U921" s="23"/>
      <c r="V921" s="23"/>
      <c r="W921" s="23"/>
      <c r="X921" s="23"/>
      <c r="Y921" s="23"/>
      <c r="Z921" s="23"/>
    </row>
    <row r="922" spans="1:26" ht="48" customHeight="1" x14ac:dyDescent="0.3">
      <c r="A922" s="97" t="str">
        <f>+'Matriz Nº4 Administración'!A922</f>
        <v>102. 4</v>
      </c>
      <c r="B922" s="98" t="str">
        <f>+'Matriz Nº4 Administración'!B922</f>
        <v>No administrar</v>
      </c>
      <c r="C922" s="99" t="str">
        <f>IF(B922&lt;&gt;"No administrar",'Matriz Nº1 Identificación'!B922," ")</f>
        <v xml:space="preserve"> </v>
      </c>
      <c r="D922" s="100" t="str">
        <f>IF(C922&lt;&gt;" ",'Matriz Nº4 Administración'!C922," ")</f>
        <v xml:space="preserve"> </v>
      </c>
      <c r="E922" s="98" t="str">
        <f>IF(B922&lt;&gt;"No administrar",'Matriz Nº4 Administración'!F922," ")</f>
        <v xml:space="preserve"> </v>
      </c>
      <c r="F922" s="98" t="str">
        <f>IF(B922&lt;&gt;"No administrar",'Matriz Nº4 Administración'!G922," ")</f>
        <v xml:space="preserve"> </v>
      </c>
      <c r="G922" s="120"/>
      <c r="H922" s="120"/>
      <c r="I922" s="120"/>
      <c r="J922" s="120"/>
      <c r="K922" s="121"/>
      <c r="L922" s="121"/>
      <c r="M922" s="120"/>
      <c r="N922" s="23"/>
      <c r="O922" s="23"/>
      <c r="P922" s="23"/>
      <c r="Q922" s="23"/>
      <c r="R922" s="23"/>
      <c r="S922" s="23"/>
      <c r="T922" s="23"/>
      <c r="U922" s="23"/>
      <c r="V922" s="23"/>
      <c r="W922" s="23"/>
      <c r="X922" s="23"/>
      <c r="Y922" s="23"/>
      <c r="Z922" s="23"/>
    </row>
    <row r="923" spans="1:26" ht="42.75" customHeight="1" x14ac:dyDescent="0.3">
      <c r="A923" s="97" t="str">
        <f>+'Matriz Nº4 Administración'!A923</f>
        <v>102. 5</v>
      </c>
      <c r="B923" s="98" t="str">
        <f>+'Matriz Nº4 Administración'!B923</f>
        <v>No administrar</v>
      </c>
      <c r="C923" s="99" t="str">
        <f>IF(B923&lt;&gt;"No administrar",'Matriz Nº1 Identificación'!B923," ")</f>
        <v xml:space="preserve"> </v>
      </c>
      <c r="D923" s="100" t="str">
        <f>IF(C923&lt;&gt;" ",'Matriz Nº4 Administración'!C923," ")</f>
        <v xml:space="preserve"> </v>
      </c>
      <c r="E923" s="98" t="str">
        <f>IF(B923&lt;&gt;"No administrar",'Matriz Nº4 Administración'!F923," ")</f>
        <v xml:space="preserve"> </v>
      </c>
      <c r="F923" s="98" t="str">
        <f>IF(B923&lt;&gt;"No administrar",'Matriz Nº4 Administración'!G923," ")</f>
        <v xml:space="preserve"> </v>
      </c>
      <c r="G923" s="120"/>
      <c r="H923" s="120"/>
      <c r="I923" s="120"/>
      <c r="J923" s="120"/>
      <c r="K923" s="121"/>
      <c r="L923" s="121"/>
      <c r="M923" s="120"/>
      <c r="N923" s="23"/>
      <c r="O923" s="23"/>
      <c r="P923" s="23"/>
      <c r="Q923" s="23"/>
      <c r="R923" s="23"/>
      <c r="S923" s="23"/>
      <c r="T923" s="23"/>
      <c r="U923" s="23"/>
      <c r="V923" s="23"/>
      <c r="W923" s="23"/>
      <c r="X923" s="23"/>
      <c r="Y923" s="23"/>
      <c r="Z923" s="23"/>
    </row>
    <row r="924" spans="1:26" ht="40.5" customHeight="1" x14ac:dyDescent="0.3">
      <c r="A924" s="97" t="str">
        <f>+'Matriz Nº4 Administración'!A924</f>
        <v>102. 6</v>
      </c>
      <c r="B924" s="98" t="str">
        <f>+'Matriz Nº4 Administración'!B924</f>
        <v>No administrar</v>
      </c>
      <c r="C924" s="99" t="str">
        <f>IF(B924&lt;&gt;"No administrar",'Matriz Nº1 Identificación'!B924," ")</f>
        <v xml:space="preserve"> </v>
      </c>
      <c r="D924" s="100" t="str">
        <f>IF(C924&lt;&gt;" ",'Matriz Nº4 Administración'!C924," ")</f>
        <v xml:space="preserve"> </v>
      </c>
      <c r="E924" s="98" t="str">
        <f>IF(B924&lt;&gt;"No administrar",'Matriz Nº4 Administración'!F924," ")</f>
        <v xml:space="preserve"> </v>
      </c>
      <c r="F924" s="98" t="str">
        <f>IF(B924&lt;&gt;"No administrar",'Matriz Nº4 Administración'!G924," ")</f>
        <v xml:space="preserve"> </v>
      </c>
      <c r="G924" s="120"/>
      <c r="H924" s="120"/>
      <c r="I924" s="120"/>
      <c r="J924" s="120"/>
      <c r="K924" s="121"/>
      <c r="L924" s="121"/>
      <c r="M924" s="120"/>
      <c r="N924" s="23"/>
      <c r="O924" s="23"/>
      <c r="P924" s="23"/>
      <c r="Q924" s="23"/>
      <c r="R924" s="23"/>
      <c r="S924" s="23"/>
      <c r="T924" s="23"/>
      <c r="U924" s="23"/>
      <c r="V924" s="23"/>
      <c r="W924" s="23"/>
      <c r="X924" s="23"/>
      <c r="Y924" s="23"/>
      <c r="Z924" s="23"/>
    </row>
    <row r="925" spans="1:26" ht="43.5" customHeight="1" thickBot="1" x14ac:dyDescent="0.35">
      <c r="A925" s="97" t="str">
        <f>+'Matriz Nº4 Administración'!A925</f>
        <v>102. 7</v>
      </c>
      <c r="B925" s="98" t="str">
        <f>+'Matriz Nº4 Administración'!B925</f>
        <v>No administrar</v>
      </c>
      <c r="C925" s="99" t="str">
        <f>IF(B925&lt;&gt;"No administrar",'Matriz Nº1 Identificación'!B925," ")</f>
        <v xml:space="preserve"> </v>
      </c>
      <c r="D925" s="100" t="str">
        <f>IF(C925&lt;&gt;" ",'Matriz Nº4 Administración'!C925," ")</f>
        <v xml:space="preserve"> </v>
      </c>
      <c r="E925" s="98" t="str">
        <f>IF(B925&lt;&gt;"No administrar",'Matriz Nº4 Administración'!F925," ")</f>
        <v xml:space="preserve"> </v>
      </c>
      <c r="F925" s="98" t="str">
        <f>IF(B925&lt;&gt;"No administrar",'Matriz Nº4 Administración'!G925," ")</f>
        <v xml:space="preserve"> </v>
      </c>
      <c r="G925" s="120"/>
      <c r="H925" s="120"/>
      <c r="I925" s="120"/>
      <c r="J925" s="120"/>
      <c r="K925" s="121"/>
      <c r="L925" s="121"/>
      <c r="M925" s="120"/>
      <c r="N925" s="23"/>
      <c r="O925" s="23"/>
      <c r="P925" s="23"/>
      <c r="Q925" s="23"/>
      <c r="R925" s="23"/>
      <c r="S925" s="23"/>
      <c r="T925" s="23"/>
      <c r="U925" s="23"/>
      <c r="V925" s="23"/>
      <c r="W925" s="23"/>
      <c r="X925" s="23"/>
      <c r="Y925" s="23"/>
      <c r="Z925" s="23"/>
    </row>
    <row r="926" spans="1:26" ht="16.5" customHeight="1" thickBot="1" x14ac:dyDescent="0.35">
      <c r="A926" s="431" t="str">
        <f>'Matriz Nº4 Administración'!A926</f>
        <v xml:space="preserve">Objetivo Estratégico: </v>
      </c>
      <c r="B926" s="432"/>
      <c r="C926" s="433">
        <f>'Matriz Nº4 Administración'!B926</f>
        <v>0</v>
      </c>
      <c r="D926" s="434"/>
      <c r="E926" s="434"/>
      <c r="F926" s="434"/>
      <c r="G926" s="434"/>
      <c r="H926" s="434"/>
      <c r="I926" s="434"/>
      <c r="J926" s="434"/>
      <c r="K926" s="434"/>
      <c r="L926" s="434"/>
      <c r="M926" s="434"/>
      <c r="N926" s="7"/>
      <c r="O926" s="7"/>
      <c r="P926" s="7"/>
      <c r="Q926" s="7"/>
      <c r="R926" s="7"/>
      <c r="S926" s="7"/>
      <c r="T926" s="7"/>
      <c r="U926" s="7"/>
      <c r="V926" s="7"/>
      <c r="W926" s="7"/>
      <c r="X926" s="7"/>
      <c r="Y926" s="7"/>
      <c r="Z926" s="7"/>
    </row>
    <row r="927" spans="1:26" ht="27" customHeight="1" thickBot="1" x14ac:dyDescent="0.35">
      <c r="A927" s="427" t="str">
        <f>'Matriz Nº4 Administración'!A927</f>
        <v>Objetivo táctico</v>
      </c>
      <c r="B927" s="394"/>
      <c r="C927" s="428" t="str">
        <f>'Matriz Nº4 Administración'!B927</f>
        <v xml:space="preserve">103. </v>
      </c>
      <c r="D927" s="429"/>
      <c r="E927" s="429"/>
      <c r="F927" s="429"/>
      <c r="G927" s="429"/>
      <c r="H927" s="429"/>
      <c r="I927" s="429"/>
      <c r="J927" s="429"/>
      <c r="K927" s="429"/>
      <c r="L927" s="429"/>
      <c r="M927" s="430"/>
      <c r="N927" s="7"/>
      <c r="O927" s="7"/>
      <c r="P927" s="7"/>
      <c r="Q927" s="7"/>
      <c r="R927" s="7"/>
      <c r="S927" s="7"/>
      <c r="T927" s="7"/>
      <c r="U927" s="7"/>
      <c r="V927" s="7"/>
      <c r="W927" s="7"/>
      <c r="X927" s="7"/>
      <c r="Y927" s="7"/>
      <c r="Z927" s="7"/>
    </row>
    <row r="928" spans="1:26" ht="47.25" customHeight="1" x14ac:dyDescent="0.3">
      <c r="A928" s="97" t="str">
        <f>+'Matriz Nº4 Administración'!A928</f>
        <v>103. 1</v>
      </c>
      <c r="B928" s="98" t="str">
        <f>+'Matriz Nº4 Administración'!B928</f>
        <v>No administrar</v>
      </c>
      <c r="C928" s="99" t="str">
        <f>IF(B928&lt;&gt;"No administrar",'Matriz Nº1 Identificación'!B928," ")</f>
        <v xml:space="preserve"> </v>
      </c>
      <c r="D928" s="100" t="str">
        <f>IF(C928&lt;&gt;" ",'Matriz Nº4 Administración'!C928," ")</f>
        <v xml:space="preserve"> </v>
      </c>
      <c r="E928" s="98" t="str">
        <f>IF(B928&lt;&gt;"No administrar",'Matriz Nº4 Administración'!F928," ")</f>
        <v xml:space="preserve"> </v>
      </c>
      <c r="F928" s="98" t="str">
        <f>IF(B928&lt;&gt;"No administrar",'Matriz Nº4 Administración'!G928," ")</f>
        <v xml:space="preserve"> </v>
      </c>
      <c r="G928" s="120"/>
      <c r="H928" s="120"/>
      <c r="I928" s="120"/>
      <c r="J928" s="120"/>
      <c r="K928" s="121"/>
      <c r="L928" s="121"/>
      <c r="M928" s="120"/>
      <c r="N928" s="23"/>
      <c r="O928" s="23"/>
      <c r="P928" s="23"/>
      <c r="Q928" s="23"/>
      <c r="R928" s="23"/>
      <c r="S928" s="23"/>
      <c r="T928" s="23"/>
      <c r="U928" s="23"/>
      <c r="V928" s="23"/>
      <c r="W928" s="23"/>
      <c r="X928" s="23"/>
      <c r="Y928" s="23"/>
      <c r="Z928" s="23"/>
    </row>
    <row r="929" spans="1:26" ht="43.5" customHeight="1" x14ac:dyDescent="0.3">
      <c r="A929" s="97" t="str">
        <f>+'Matriz Nº4 Administración'!A929</f>
        <v>103. 2</v>
      </c>
      <c r="B929" s="98" t="str">
        <f>+'Matriz Nº4 Administración'!B929</f>
        <v>No administrar</v>
      </c>
      <c r="C929" s="99" t="str">
        <f>IF(B929&lt;&gt;"No administrar",'Matriz Nº1 Identificación'!B929," ")</f>
        <v xml:space="preserve"> </v>
      </c>
      <c r="D929" s="100" t="str">
        <f>IF(C929&lt;&gt;" ",'Matriz Nº4 Administración'!C929," ")</f>
        <v xml:space="preserve"> </v>
      </c>
      <c r="E929" s="98" t="str">
        <f>IF(B929&lt;&gt;"No administrar",'Matriz Nº4 Administración'!F929," ")</f>
        <v xml:space="preserve"> </v>
      </c>
      <c r="F929" s="98" t="str">
        <f>IF(B929&lt;&gt;"No administrar",'Matriz Nº4 Administración'!G929," ")</f>
        <v xml:space="preserve"> </v>
      </c>
      <c r="G929" s="120"/>
      <c r="H929" s="120"/>
      <c r="I929" s="120"/>
      <c r="J929" s="120"/>
      <c r="K929" s="121"/>
      <c r="L929" s="121"/>
      <c r="M929" s="120"/>
      <c r="N929" s="23"/>
      <c r="O929" s="23"/>
      <c r="P929" s="23"/>
      <c r="Q929" s="23"/>
      <c r="R929" s="23"/>
      <c r="S929" s="23"/>
      <c r="T929" s="23"/>
      <c r="U929" s="23"/>
      <c r="V929" s="23"/>
      <c r="W929" s="23"/>
      <c r="X929" s="23"/>
      <c r="Y929" s="23"/>
      <c r="Z929" s="23"/>
    </row>
    <row r="930" spans="1:26" ht="40.5" customHeight="1" x14ac:dyDescent="0.3">
      <c r="A930" s="97" t="str">
        <f>+'Matriz Nº4 Administración'!A930</f>
        <v>103. 3</v>
      </c>
      <c r="B930" s="98" t="str">
        <f>+'Matriz Nº4 Administración'!B930</f>
        <v>No administrar</v>
      </c>
      <c r="C930" s="99" t="str">
        <f>IF(B930&lt;&gt;"No administrar",'Matriz Nº1 Identificación'!B930," ")</f>
        <v xml:space="preserve"> </v>
      </c>
      <c r="D930" s="100" t="str">
        <f>IF(C930&lt;&gt;" ",'Matriz Nº4 Administración'!C930," ")</f>
        <v xml:space="preserve"> </v>
      </c>
      <c r="E930" s="98" t="str">
        <f>IF(B930&lt;&gt;"No administrar",'Matriz Nº4 Administración'!F930," ")</f>
        <v xml:space="preserve"> </v>
      </c>
      <c r="F930" s="98" t="str">
        <f>IF(B930&lt;&gt;"No administrar",'Matriz Nº4 Administración'!G930," ")</f>
        <v xml:space="preserve"> </v>
      </c>
      <c r="G930" s="120"/>
      <c r="H930" s="120"/>
      <c r="I930" s="120"/>
      <c r="J930" s="120"/>
      <c r="K930" s="121"/>
      <c r="L930" s="121"/>
      <c r="M930" s="120"/>
      <c r="N930" s="23"/>
      <c r="O930" s="23"/>
      <c r="P930" s="23"/>
      <c r="Q930" s="23"/>
      <c r="R930" s="23"/>
      <c r="S930" s="23"/>
      <c r="T930" s="23"/>
      <c r="U930" s="23"/>
      <c r="V930" s="23"/>
      <c r="W930" s="23"/>
      <c r="X930" s="23"/>
      <c r="Y930" s="23"/>
      <c r="Z930" s="23"/>
    </row>
    <row r="931" spans="1:26" ht="48" customHeight="1" x14ac:dyDescent="0.3">
      <c r="A931" s="97" t="str">
        <f>+'Matriz Nº4 Administración'!A931</f>
        <v>103. 4</v>
      </c>
      <c r="B931" s="98" t="str">
        <f>+'Matriz Nº4 Administración'!B931</f>
        <v>No administrar</v>
      </c>
      <c r="C931" s="99" t="str">
        <f>IF(B931&lt;&gt;"No administrar",'Matriz Nº1 Identificación'!B931," ")</f>
        <v xml:space="preserve"> </v>
      </c>
      <c r="D931" s="100" t="str">
        <f>IF(C931&lt;&gt;" ",'Matriz Nº4 Administración'!C931," ")</f>
        <v xml:space="preserve"> </v>
      </c>
      <c r="E931" s="98" t="str">
        <f>IF(B931&lt;&gt;"No administrar",'Matriz Nº4 Administración'!F931," ")</f>
        <v xml:space="preserve"> </v>
      </c>
      <c r="F931" s="98" t="str">
        <f>IF(B931&lt;&gt;"No administrar",'Matriz Nº4 Administración'!G931," ")</f>
        <v xml:space="preserve"> </v>
      </c>
      <c r="G931" s="120"/>
      <c r="H931" s="120"/>
      <c r="I931" s="120"/>
      <c r="J931" s="120"/>
      <c r="K931" s="121"/>
      <c r="L931" s="121"/>
      <c r="M931" s="120"/>
      <c r="N931" s="23"/>
      <c r="O931" s="23"/>
      <c r="P931" s="23"/>
      <c r="Q931" s="23"/>
      <c r="R931" s="23"/>
      <c r="S931" s="23"/>
      <c r="T931" s="23"/>
      <c r="U931" s="23"/>
      <c r="V931" s="23"/>
      <c r="W931" s="23"/>
      <c r="X931" s="23"/>
      <c r="Y931" s="23"/>
      <c r="Z931" s="23"/>
    </row>
    <row r="932" spans="1:26" ht="42.75" customHeight="1" x14ac:dyDescent="0.3">
      <c r="A932" s="97" t="str">
        <f>+'Matriz Nº4 Administración'!A932</f>
        <v>103. 5</v>
      </c>
      <c r="B932" s="98" t="str">
        <f>+'Matriz Nº4 Administración'!B932</f>
        <v>No administrar</v>
      </c>
      <c r="C932" s="99" t="str">
        <f>IF(B932&lt;&gt;"No administrar",'Matriz Nº1 Identificación'!B932," ")</f>
        <v xml:space="preserve"> </v>
      </c>
      <c r="D932" s="100" t="str">
        <f>IF(C932&lt;&gt;" ",'Matriz Nº4 Administración'!C932," ")</f>
        <v xml:space="preserve"> </v>
      </c>
      <c r="E932" s="98" t="str">
        <f>IF(B932&lt;&gt;"No administrar",'Matriz Nº4 Administración'!F932," ")</f>
        <v xml:space="preserve"> </v>
      </c>
      <c r="F932" s="98" t="str">
        <f>IF(B932&lt;&gt;"No administrar",'Matriz Nº4 Administración'!G932," ")</f>
        <v xml:space="preserve"> </v>
      </c>
      <c r="G932" s="120"/>
      <c r="H932" s="120"/>
      <c r="I932" s="120"/>
      <c r="J932" s="120"/>
      <c r="K932" s="121"/>
      <c r="L932" s="121"/>
      <c r="M932" s="120"/>
      <c r="N932" s="23"/>
      <c r="O932" s="23"/>
      <c r="P932" s="23"/>
      <c r="Q932" s="23"/>
      <c r="R932" s="23"/>
      <c r="S932" s="23"/>
      <c r="T932" s="23"/>
      <c r="U932" s="23"/>
      <c r="V932" s="23"/>
      <c r="W932" s="23"/>
      <c r="X932" s="23"/>
      <c r="Y932" s="23"/>
      <c r="Z932" s="23"/>
    </row>
    <row r="933" spans="1:26" ht="40.5" customHeight="1" x14ac:dyDescent="0.3">
      <c r="A933" s="97" t="str">
        <f>+'Matriz Nº4 Administración'!A933</f>
        <v>103. 6</v>
      </c>
      <c r="B933" s="98" t="str">
        <f>+'Matriz Nº4 Administración'!B933</f>
        <v>No administrar</v>
      </c>
      <c r="C933" s="99" t="str">
        <f>IF(B933&lt;&gt;"No administrar",'Matriz Nº1 Identificación'!B933," ")</f>
        <v xml:space="preserve"> </v>
      </c>
      <c r="D933" s="100" t="str">
        <f>IF(C933&lt;&gt;" ",'Matriz Nº4 Administración'!C933," ")</f>
        <v xml:space="preserve"> </v>
      </c>
      <c r="E933" s="98" t="str">
        <f>IF(B933&lt;&gt;"No administrar",'Matriz Nº4 Administración'!F933," ")</f>
        <v xml:space="preserve"> </v>
      </c>
      <c r="F933" s="98" t="str">
        <f>IF(B933&lt;&gt;"No administrar",'Matriz Nº4 Administración'!G933," ")</f>
        <v xml:space="preserve"> </v>
      </c>
      <c r="G933" s="120"/>
      <c r="H933" s="120"/>
      <c r="I933" s="120"/>
      <c r="J933" s="120"/>
      <c r="K933" s="121"/>
      <c r="L933" s="121"/>
      <c r="M933" s="120"/>
      <c r="N933" s="23"/>
      <c r="O933" s="23"/>
      <c r="P933" s="23"/>
      <c r="Q933" s="23"/>
      <c r="R933" s="23"/>
      <c r="S933" s="23"/>
      <c r="T933" s="23"/>
      <c r="U933" s="23"/>
      <c r="V933" s="23"/>
      <c r="W933" s="23"/>
      <c r="X933" s="23"/>
      <c r="Y933" s="23"/>
      <c r="Z933" s="23"/>
    </row>
    <row r="934" spans="1:26" ht="43.5" customHeight="1" thickBot="1" x14ac:dyDescent="0.35">
      <c r="A934" s="97" t="str">
        <f>+'Matriz Nº4 Administración'!A934</f>
        <v>103. 7</v>
      </c>
      <c r="B934" s="98" t="str">
        <f>+'Matriz Nº4 Administración'!B934</f>
        <v>No administrar</v>
      </c>
      <c r="C934" s="99" t="str">
        <f>IF(B934&lt;&gt;"No administrar",'Matriz Nº1 Identificación'!B934," ")</f>
        <v xml:space="preserve"> </v>
      </c>
      <c r="D934" s="100" t="str">
        <f>IF(C934&lt;&gt;" ",'Matriz Nº4 Administración'!C934," ")</f>
        <v xml:space="preserve"> </v>
      </c>
      <c r="E934" s="98" t="str">
        <f>IF(B934&lt;&gt;"No administrar",'Matriz Nº4 Administración'!F934," ")</f>
        <v xml:space="preserve"> </v>
      </c>
      <c r="F934" s="98" t="str">
        <f>IF(B934&lt;&gt;"No administrar",'Matriz Nº4 Administración'!G934," ")</f>
        <v xml:space="preserve"> </v>
      </c>
      <c r="G934" s="120"/>
      <c r="H934" s="120"/>
      <c r="I934" s="120"/>
      <c r="J934" s="120"/>
      <c r="K934" s="121"/>
      <c r="L934" s="121"/>
      <c r="M934" s="120"/>
      <c r="N934" s="23"/>
      <c r="O934" s="23"/>
      <c r="P934" s="23"/>
      <c r="Q934" s="23"/>
      <c r="R934" s="23"/>
      <c r="S934" s="23"/>
      <c r="T934" s="23"/>
      <c r="U934" s="23"/>
      <c r="V934" s="23"/>
      <c r="W934" s="23"/>
      <c r="X934" s="23"/>
      <c r="Y934" s="23"/>
      <c r="Z934" s="23"/>
    </row>
    <row r="935" spans="1:26" ht="16.5" customHeight="1" thickBot="1" x14ac:dyDescent="0.35">
      <c r="A935" s="431" t="str">
        <f>'Matriz Nº4 Administración'!A935</f>
        <v xml:space="preserve">Objetivo Estratégico: </v>
      </c>
      <c r="B935" s="432"/>
      <c r="C935" s="433">
        <f>'Matriz Nº4 Administración'!B935</f>
        <v>0</v>
      </c>
      <c r="D935" s="434"/>
      <c r="E935" s="434"/>
      <c r="F935" s="434"/>
      <c r="G935" s="434"/>
      <c r="H935" s="434"/>
      <c r="I935" s="434"/>
      <c r="J935" s="434"/>
      <c r="K935" s="434"/>
      <c r="L935" s="434"/>
      <c r="M935" s="434"/>
      <c r="N935" s="7"/>
      <c r="O935" s="7"/>
      <c r="P935" s="7"/>
      <c r="Q935" s="7"/>
      <c r="R935" s="7"/>
      <c r="S935" s="7"/>
      <c r="T935" s="7"/>
      <c r="U935" s="7"/>
      <c r="V935" s="7"/>
      <c r="W935" s="7"/>
      <c r="X935" s="7"/>
      <c r="Y935" s="7"/>
      <c r="Z935" s="7"/>
    </row>
    <row r="936" spans="1:26" ht="27" customHeight="1" thickBot="1" x14ac:dyDescent="0.35">
      <c r="A936" s="427" t="str">
        <f>'Matriz Nº4 Administración'!A936</f>
        <v>Objetivo táctico</v>
      </c>
      <c r="B936" s="394"/>
      <c r="C936" s="428" t="str">
        <f>'Matriz Nº4 Administración'!B936</f>
        <v xml:space="preserve">104. </v>
      </c>
      <c r="D936" s="429"/>
      <c r="E936" s="429"/>
      <c r="F936" s="429"/>
      <c r="G936" s="429"/>
      <c r="H936" s="429"/>
      <c r="I936" s="429"/>
      <c r="J936" s="429"/>
      <c r="K936" s="429"/>
      <c r="L936" s="429"/>
      <c r="M936" s="430"/>
      <c r="N936" s="7"/>
      <c r="O936" s="7"/>
      <c r="P936" s="7"/>
      <c r="Q936" s="7"/>
      <c r="R936" s="7"/>
      <c r="S936" s="7"/>
      <c r="T936" s="7"/>
      <c r="U936" s="7"/>
      <c r="V936" s="7"/>
      <c r="W936" s="7"/>
      <c r="X936" s="7"/>
      <c r="Y936" s="7"/>
      <c r="Z936" s="7"/>
    </row>
    <row r="937" spans="1:26" ht="47.25" customHeight="1" x14ac:dyDescent="0.3">
      <c r="A937" s="97" t="str">
        <f>+'Matriz Nº4 Administración'!A937</f>
        <v>104. 1</v>
      </c>
      <c r="B937" s="98" t="str">
        <f>+'Matriz Nº4 Administración'!B937</f>
        <v>No administrar</v>
      </c>
      <c r="C937" s="99" t="str">
        <f>IF(B937&lt;&gt;"No administrar",'Matriz Nº1 Identificación'!B937," ")</f>
        <v xml:space="preserve"> </v>
      </c>
      <c r="D937" s="100" t="str">
        <f>IF(C937&lt;&gt;" ",'Matriz Nº4 Administración'!C937," ")</f>
        <v xml:space="preserve"> </v>
      </c>
      <c r="E937" s="98" t="str">
        <f>IF(B937&lt;&gt;"No administrar",'Matriz Nº4 Administración'!F937," ")</f>
        <v xml:space="preserve"> </v>
      </c>
      <c r="F937" s="98" t="str">
        <f>IF(B937&lt;&gt;"No administrar",'Matriz Nº4 Administración'!G937," ")</f>
        <v xml:space="preserve"> </v>
      </c>
      <c r="G937" s="120"/>
      <c r="H937" s="120"/>
      <c r="I937" s="120"/>
      <c r="J937" s="120"/>
      <c r="K937" s="121"/>
      <c r="L937" s="121"/>
      <c r="M937" s="120"/>
      <c r="N937" s="23"/>
      <c r="O937" s="23"/>
      <c r="P937" s="23"/>
      <c r="Q937" s="23"/>
      <c r="R937" s="23"/>
      <c r="S937" s="23"/>
      <c r="T937" s="23"/>
      <c r="U937" s="23"/>
      <c r="V937" s="23"/>
      <c r="W937" s="23"/>
      <c r="X937" s="23"/>
      <c r="Y937" s="23"/>
      <c r="Z937" s="23"/>
    </row>
    <row r="938" spans="1:26" ht="43.5" customHeight="1" x14ac:dyDescent="0.3">
      <c r="A938" s="97" t="str">
        <f>+'Matriz Nº4 Administración'!A938</f>
        <v>104. 2</v>
      </c>
      <c r="B938" s="98" t="str">
        <f>+'Matriz Nº4 Administración'!B938</f>
        <v>No administrar</v>
      </c>
      <c r="C938" s="99" t="str">
        <f>IF(B938&lt;&gt;"No administrar",'Matriz Nº1 Identificación'!B938," ")</f>
        <v xml:space="preserve"> </v>
      </c>
      <c r="D938" s="100" t="str">
        <f>IF(C938&lt;&gt;" ",'Matriz Nº4 Administración'!C938," ")</f>
        <v xml:space="preserve"> </v>
      </c>
      <c r="E938" s="98" t="str">
        <f>IF(B938&lt;&gt;"No administrar",'Matriz Nº4 Administración'!F938," ")</f>
        <v xml:space="preserve"> </v>
      </c>
      <c r="F938" s="98" t="str">
        <f>IF(B938&lt;&gt;"No administrar",'Matriz Nº4 Administración'!G938," ")</f>
        <v xml:space="preserve"> </v>
      </c>
      <c r="G938" s="120"/>
      <c r="H938" s="120"/>
      <c r="I938" s="120"/>
      <c r="J938" s="120"/>
      <c r="K938" s="121"/>
      <c r="L938" s="121"/>
      <c r="M938" s="120"/>
      <c r="N938" s="23"/>
      <c r="O938" s="23"/>
      <c r="P938" s="23"/>
      <c r="Q938" s="23"/>
      <c r="R938" s="23"/>
      <c r="S938" s="23"/>
      <c r="T938" s="23"/>
      <c r="U938" s="23"/>
      <c r="V938" s="23"/>
      <c r="W938" s="23"/>
      <c r="X938" s="23"/>
      <c r="Y938" s="23"/>
      <c r="Z938" s="23"/>
    </row>
    <row r="939" spans="1:26" ht="40.5" customHeight="1" x14ac:dyDescent="0.3">
      <c r="A939" s="97" t="str">
        <f>+'Matriz Nº4 Administración'!A939</f>
        <v>104. 3</v>
      </c>
      <c r="B939" s="98" t="str">
        <f>+'Matriz Nº4 Administración'!B939</f>
        <v>No administrar</v>
      </c>
      <c r="C939" s="99" t="str">
        <f>IF(B939&lt;&gt;"No administrar",'Matriz Nº1 Identificación'!B939," ")</f>
        <v xml:space="preserve"> </v>
      </c>
      <c r="D939" s="100" t="str">
        <f>IF(C939&lt;&gt;" ",'Matriz Nº4 Administración'!C939," ")</f>
        <v xml:space="preserve"> </v>
      </c>
      <c r="E939" s="98" t="str">
        <f>IF(B939&lt;&gt;"No administrar",'Matriz Nº4 Administración'!F939," ")</f>
        <v xml:space="preserve"> </v>
      </c>
      <c r="F939" s="98" t="str">
        <f>IF(B939&lt;&gt;"No administrar",'Matriz Nº4 Administración'!G939," ")</f>
        <v xml:space="preserve"> </v>
      </c>
      <c r="G939" s="120"/>
      <c r="H939" s="120"/>
      <c r="I939" s="120"/>
      <c r="J939" s="120"/>
      <c r="K939" s="121"/>
      <c r="L939" s="121"/>
      <c r="M939" s="120"/>
      <c r="N939" s="23"/>
      <c r="O939" s="23"/>
      <c r="P939" s="23"/>
      <c r="Q939" s="23"/>
      <c r="R939" s="23"/>
      <c r="S939" s="23"/>
      <c r="T939" s="23"/>
      <c r="U939" s="23"/>
      <c r="V939" s="23"/>
      <c r="W939" s="23"/>
      <c r="X939" s="23"/>
      <c r="Y939" s="23"/>
      <c r="Z939" s="23"/>
    </row>
    <row r="940" spans="1:26" ht="48" customHeight="1" x14ac:dyDescent="0.3">
      <c r="A940" s="97" t="str">
        <f>+'Matriz Nº4 Administración'!A940</f>
        <v>104. 4</v>
      </c>
      <c r="B940" s="98" t="str">
        <f>+'Matriz Nº4 Administración'!B940</f>
        <v>No administrar</v>
      </c>
      <c r="C940" s="99" t="str">
        <f>IF(B940&lt;&gt;"No administrar",'Matriz Nº1 Identificación'!B940," ")</f>
        <v xml:space="preserve"> </v>
      </c>
      <c r="D940" s="100" t="str">
        <f>IF(C940&lt;&gt;" ",'Matriz Nº4 Administración'!C940," ")</f>
        <v xml:space="preserve"> </v>
      </c>
      <c r="E940" s="98" t="str">
        <f>IF(B940&lt;&gt;"No administrar",'Matriz Nº4 Administración'!F940," ")</f>
        <v xml:space="preserve"> </v>
      </c>
      <c r="F940" s="98" t="str">
        <f>IF(B940&lt;&gt;"No administrar",'Matriz Nº4 Administración'!G940," ")</f>
        <v xml:space="preserve"> </v>
      </c>
      <c r="G940" s="120"/>
      <c r="H940" s="120"/>
      <c r="I940" s="120"/>
      <c r="J940" s="120"/>
      <c r="K940" s="121"/>
      <c r="L940" s="121"/>
      <c r="M940" s="120"/>
      <c r="N940" s="23"/>
      <c r="O940" s="23"/>
      <c r="P940" s="23"/>
      <c r="Q940" s="23"/>
      <c r="R940" s="23"/>
      <c r="S940" s="23"/>
      <c r="T940" s="23"/>
      <c r="U940" s="23"/>
      <c r="V940" s="23"/>
      <c r="W940" s="23"/>
      <c r="X940" s="23"/>
      <c r="Y940" s="23"/>
      <c r="Z940" s="23"/>
    </row>
    <row r="941" spans="1:26" ht="42.75" customHeight="1" x14ac:dyDescent="0.3">
      <c r="A941" s="97" t="str">
        <f>+'Matriz Nº4 Administración'!A941</f>
        <v>104. 5</v>
      </c>
      <c r="B941" s="98" t="str">
        <f>+'Matriz Nº4 Administración'!B941</f>
        <v>No administrar</v>
      </c>
      <c r="C941" s="99" t="str">
        <f>IF(B941&lt;&gt;"No administrar",'Matriz Nº1 Identificación'!B941," ")</f>
        <v xml:space="preserve"> </v>
      </c>
      <c r="D941" s="100" t="str">
        <f>IF(C941&lt;&gt;" ",'Matriz Nº4 Administración'!C941," ")</f>
        <v xml:space="preserve"> </v>
      </c>
      <c r="E941" s="98" t="str">
        <f>IF(B941&lt;&gt;"No administrar",'Matriz Nº4 Administración'!F941," ")</f>
        <v xml:space="preserve"> </v>
      </c>
      <c r="F941" s="98" t="str">
        <f>IF(B941&lt;&gt;"No administrar",'Matriz Nº4 Administración'!G941," ")</f>
        <v xml:space="preserve"> </v>
      </c>
      <c r="G941" s="120"/>
      <c r="H941" s="120"/>
      <c r="I941" s="120"/>
      <c r="J941" s="120"/>
      <c r="K941" s="121"/>
      <c r="L941" s="121"/>
      <c r="M941" s="120"/>
      <c r="N941" s="23"/>
      <c r="O941" s="23"/>
      <c r="P941" s="23"/>
      <c r="Q941" s="23"/>
      <c r="R941" s="23"/>
      <c r="S941" s="23"/>
      <c r="T941" s="23"/>
      <c r="U941" s="23"/>
      <c r="V941" s="23"/>
      <c r="W941" s="23"/>
      <c r="X941" s="23"/>
      <c r="Y941" s="23"/>
      <c r="Z941" s="23"/>
    </row>
    <row r="942" spans="1:26" ht="40.5" customHeight="1" x14ac:dyDescent="0.3">
      <c r="A942" s="97" t="str">
        <f>+'Matriz Nº4 Administración'!A942</f>
        <v>104. 6</v>
      </c>
      <c r="B942" s="98" t="str">
        <f>+'Matriz Nº4 Administración'!B942</f>
        <v>No administrar</v>
      </c>
      <c r="C942" s="99" t="str">
        <f>IF(B942&lt;&gt;"No administrar",'Matriz Nº1 Identificación'!B942," ")</f>
        <v xml:space="preserve"> </v>
      </c>
      <c r="D942" s="100" t="str">
        <f>IF(C942&lt;&gt;" ",'Matriz Nº4 Administración'!C942," ")</f>
        <v xml:space="preserve"> </v>
      </c>
      <c r="E942" s="98" t="str">
        <f>IF(B942&lt;&gt;"No administrar",'Matriz Nº4 Administración'!F942," ")</f>
        <v xml:space="preserve"> </v>
      </c>
      <c r="F942" s="98" t="str">
        <f>IF(B942&lt;&gt;"No administrar",'Matriz Nº4 Administración'!G942," ")</f>
        <v xml:space="preserve"> </v>
      </c>
      <c r="G942" s="120"/>
      <c r="H942" s="120"/>
      <c r="I942" s="120"/>
      <c r="J942" s="120"/>
      <c r="K942" s="121"/>
      <c r="L942" s="121"/>
      <c r="M942" s="120"/>
      <c r="N942" s="23"/>
      <c r="O942" s="23"/>
      <c r="P942" s="23"/>
      <c r="Q942" s="23"/>
      <c r="R942" s="23"/>
      <c r="S942" s="23"/>
      <c r="T942" s="23"/>
      <c r="U942" s="23"/>
      <c r="V942" s="23"/>
      <c r="W942" s="23"/>
      <c r="X942" s="23"/>
      <c r="Y942" s="23"/>
      <c r="Z942" s="23"/>
    </row>
    <row r="943" spans="1:26" ht="43.5" customHeight="1" thickBot="1" x14ac:dyDescent="0.35">
      <c r="A943" s="97" t="str">
        <f>+'Matriz Nº4 Administración'!A943</f>
        <v>104. 7</v>
      </c>
      <c r="B943" s="98" t="str">
        <f>+'Matriz Nº4 Administración'!B943</f>
        <v>No administrar</v>
      </c>
      <c r="C943" s="99" t="str">
        <f>IF(B943&lt;&gt;"No administrar",'Matriz Nº1 Identificación'!B943," ")</f>
        <v xml:space="preserve"> </v>
      </c>
      <c r="D943" s="100" t="str">
        <f>IF(C943&lt;&gt;" ",'Matriz Nº4 Administración'!C943," ")</f>
        <v xml:space="preserve"> </v>
      </c>
      <c r="E943" s="98" t="str">
        <f>IF(B943&lt;&gt;"No administrar",'Matriz Nº4 Administración'!F943," ")</f>
        <v xml:space="preserve"> </v>
      </c>
      <c r="F943" s="98" t="str">
        <f>IF(B943&lt;&gt;"No administrar",'Matriz Nº4 Administración'!G943," ")</f>
        <v xml:space="preserve"> </v>
      </c>
      <c r="G943" s="120"/>
      <c r="H943" s="120"/>
      <c r="I943" s="120"/>
      <c r="J943" s="120"/>
      <c r="K943" s="121"/>
      <c r="L943" s="121"/>
      <c r="M943" s="120"/>
      <c r="N943" s="23"/>
      <c r="O943" s="23"/>
      <c r="P943" s="23"/>
      <c r="Q943" s="23"/>
      <c r="R943" s="23"/>
      <c r="S943" s="23"/>
      <c r="T943" s="23"/>
      <c r="U943" s="23"/>
      <c r="V943" s="23"/>
      <c r="W943" s="23"/>
      <c r="X943" s="23"/>
      <c r="Y943" s="23"/>
      <c r="Z943" s="23"/>
    </row>
    <row r="944" spans="1:26" ht="16.5" customHeight="1" thickBot="1" x14ac:dyDescent="0.35">
      <c r="A944" s="431" t="str">
        <f>'Matriz Nº4 Administración'!A944</f>
        <v xml:space="preserve">Objetivo Estratégico: </v>
      </c>
      <c r="B944" s="432"/>
      <c r="C944" s="433">
        <f>'Matriz Nº4 Administración'!B944</f>
        <v>0</v>
      </c>
      <c r="D944" s="434"/>
      <c r="E944" s="434"/>
      <c r="F944" s="434"/>
      <c r="G944" s="434"/>
      <c r="H944" s="434"/>
      <c r="I944" s="434"/>
      <c r="J944" s="434"/>
      <c r="K944" s="434"/>
      <c r="L944" s="434"/>
      <c r="M944" s="434"/>
      <c r="N944" s="7"/>
      <c r="O944" s="7"/>
      <c r="P944" s="7"/>
      <c r="Q944" s="7"/>
      <c r="R944" s="7"/>
      <c r="S944" s="7"/>
      <c r="T944" s="7"/>
      <c r="U944" s="7"/>
      <c r="V944" s="7"/>
      <c r="W944" s="7"/>
      <c r="X944" s="7"/>
      <c r="Y944" s="7"/>
      <c r="Z944" s="7"/>
    </row>
    <row r="945" spans="1:26" ht="27" customHeight="1" thickBot="1" x14ac:dyDescent="0.35">
      <c r="A945" s="427" t="str">
        <f>'Matriz Nº4 Administración'!A945</f>
        <v>Objetivo táctico</v>
      </c>
      <c r="B945" s="394"/>
      <c r="C945" s="428" t="str">
        <f>'Matriz Nº4 Administración'!B945</f>
        <v xml:space="preserve">105. </v>
      </c>
      <c r="D945" s="429"/>
      <c r="E945" s="429"/>
      <c r="F945" s="429"/>
      <c r="G945" s="429"/>
      <c r="H945" s="429"/>
      <c r="I945" s="429"/>
      <c r="J945" s="429"/>
      <c r="K945" s="429"/>
      <c r="L945" s="429"/>
      <c r="M945" s="430"/>
      <c r="N945" s="7"/>
      <c r="O945" s="7"/>
      <c r="P945" s="7"/>
      <c r="Q945" s="7"/>
      <c r="R945" s="7"/>
      <c r="S945" s="7"/>
      <c r="T945" s="7"/>
      <c r="U945" s="7"/>
      <c r="V945" s="7"/>
      <c r="W945" s="7"/>
      <c r="X945" s="7"/>
      <c r="Y945" s="7"/>
      <c r="Z945" s="7"/>
    </row>
    <row r="946" spans="1:26" ht="47.25" customHeight="1" x14ac:dyDescent="0.3">
      <c r="A946" s="97" t="str">
        <f>+'Matriz Nº4 Administración'!A946</f>
        <v>105. 1</v>
      </c>
      <c r="B946" s="98" t="str">
        <f>+'Matriz Nº4 Administración'!B946</f>
        <v>No administrar</v>
      </c>
      <c r="C946" s="99" t="str">
        <f>IF(B946&lt;&gt;"No administrar",'Matriz Nº1 Identificación'!B946," ")</f>
        <v xml:space="preserve"> </v>
      </c>
      <c r="D946" s="100" t="str">
        <f>IF(C946&lt;&gt;" ",'Matriz Nº4 Administración'!C946," ")</f>
        <v xml:space="preserve"> </v>
      </c>
      <c r="E946" s="98" t="str">
        <f>IF(B946&lt;&gt;"No administrar",'Matriz Nº4 Administración'!F946," ")</f>
        <v xml:space="preserve"> </v>
      </c>
      <c r="F946" s="98" t="str">
        <f>IF(B946&lt;&gt;"No administrar",'Matriz Nº4 Administración'!G946," ")</f>
        <v xml:space="preserve"> </v>
      </c>
      <c r="G946" s="120"/>
      <c r="H946" s="120"/>
      <c r="I946" s="120"/>
      <c r="J946" s="120"/>
      <c r="K946" s="121"/>
      <c r="L946" s="121"/>
      <c r="M946" s="120"/>
      <c r="N946" s="23"/>
      <c r="O946" s="23"/>
      <c r="P946" s="23"/>
      <c r="Q946" s="23"/>
      <c r="R946" s="23"/>
      <c r="S946" s="23"/>
      <c r="T946" s="23"/>
      <c r="U946" s="23"/>
      <c r="V946" s="23"/>
      <c r="W946" s="23"/>
      <c r="X946" s="23"/>
      <c r="Y946" s="23"/>
      <c r="Z946" s="23"/>
    </row>
    <row r="947" spans="1:26" ht="43.5" customHeight="1" x14ac:dyDescent="0.3">
      <c r="A947" s="97" t="str">
        <f>+'Matriz Nº4 Administración'!A947</f>
        <v>105. 2</v>
      </c>
      <c r="B947" s="98" t="str">
        <f>+'Matriz Nº4 Administración'!B947</f>
        <v>No administrar</v>
      </c>
      <c r="C947" s="99" t="str">
        <f>IF(B947&lt;&gt;"No administrar",'Matriz Nº1 Identificación'!B947," ")</f>
        <v xml:space="preserve"> </v>
      </c>
      <c r="D947" s="100" t="str">
        <f>IF(C947&lt;&gt;" ",'Matriz Nº4 Administración'!C947," ")</f>
        <v xml:space="preserve"> </v>
      </c>
      <c r="E947" s="98" t="str">
        <f>IF(B947&lt;&gt;"No administrar",'Matriz Nº4 Administración'!F947," ")</f>
        <v xml:space="preserve"> </v>
      </c>
      <c r="F947" s="98" t="str">
        <f>IF(B947&lt;&gt;"No administrar",'Matriz Nº4 Administración'!G947," ")</f>
        <v xml:space="preserve"> </v>
      </c>
      <c r="G947" s="120"/>
      <c r="H947" s="120"/>
      <c r="I947" s="120"/>
      <c r="J947" s="120"/>
      <c r="K947" s="121"/>
      <c r="L947" s="121"/>
      <c r="M947" s="120"/>
      <c r="N947" s="23"/>
      <c r="O947" s="23"/>
      <c r="P947" s="23"/>
      <c r="Q947" s="23"/>
      <c r="R947" s="23"/>
      <c r="S947" s="23"/>
      <c r="T947" s="23"/>
      <c r="U947" s="23"/>
      <c r="V947" s="23"/>
      <c r="W947" s="23"/>
      <c r="X947" s="23"/>
      <c r="Y947" s="23"/>
      <c r="Z947" s="23"/>
    </row>
    <row r="948" spans="1:26" ht="40.5" customHeight="1" x14ac:dyDescent="0.3">
      <c r="A948" s="97" t="str">
        <f>+'Matriz Nº4 Administración'!A948</f>
        <v>105. 3</v>
      </c>
      <c r="B948" s="98" t="str">
        <f>+'Matriz Nº4 Administración'!B948</f>
        <v>No administrar</v>
      </c>
      <c r="C948" s="99" t="str">
        <f>IF(B948&lt;&gt;"No administrar",'Matriz Nº1 Identificación'!B948," ")</f>
        <v xml:space="preserve"> </v>
      </c>
      <c r="D948" s="100" t="str">
        <f>IF(C948&lt;&gt;" ",'Matriz Nº4 Administración'!C948," ")</f>
        <v xml:space="preserve"> </v>
      </c>
      <c r="E948" s="98" t="str">
        <f>IF(B948&lt;&gt;"No administrar",'Matriz Nº4 Administración'!F948," ")</f>
        <v xml:space="preserve"> </v>
      </c>
      <c r="F948" s="98" t="str">
        <f>IF(B948&lt;&gt;"No administrar",'Matriz Nº4 Administración'!G948," ")</f>
        <v xml:space="preserve"> </v>
      </c>
      <c r="G948" s="120"/>
      <c r="H948" s="120"/>
      <c r="I948" s="120"/>
      <c r="J948" s="120"/>
      <c r="K948" s="121"/>
      <c r="L948" s="121"/>
      <c r="M948" s="120"/>
      <c r="N948" s="23"/>
      <c r="O948" s="23"/>
      <c r="P948" s="23"/>
      <c r="Q948" s="23"/>
      <c r="R948" s="23"/>
      <c r="S948" s="23"/>
      <c r="T948" s="23"/>
      <c r="U948" s="23"/>
      <c r="V948" s="23"/>
      <c r="W948" s="23"/>
      <c r="X948" s="23"/>
      <c r="Y948" s="23"/>
      <c r="Z948" s="23"/>
    </row>
    <row r="949" spans="1:26" ht="48" customHeight="1" x14ac:dyDescent="0.3">
      <c r="A949" s="97" t="str">
        <f>+'Matriz Nº4 Administración'!A949</f>
        <v>105. 4</v>
      </c>
      <c r="B949" s="98" t="str">
        <f>+'Matriz Nº4 Administración'!B949</f>
        <v>No administrar</v>
      </c>
      <c r="C949" s="99" t="str">
        <f>IF(B949&lt;&gt;"No administrar",'Matriz Nº1 Identificación'!B949," ")</f>
        <v xml:space="preserve"> </v>
      </c>
      <c r="D949" s="100" t="str">
        <f>IF(C949&lt;&gt;" ",'Matriz Nº4 Administración'!C949," ")</f>
        <v xml:space="preserve"> </v>
      </c>
      <c r="E949" s="98" t="str">
        <f>IF(B949&lt;&gt;"No administrar",'Matriz Nº4 Administración'!F949," ")</f>
        <v xml:space="preserve"> </v>
      </c>
      <c r="F949" s="98" t="str">
        <f>IF(B949&lt;&gt;"No administrar",'Matriz Nº4 Administración'!G949," ")</f>
        <v xml:space="preserve"> </v>
      </c>
      <c r="G949" s="120"/>
      <c r="H949" s="120"/>
      <c r="I949" s="120"/>
      <c r="J949" s="120"/>
      <c r="K949" s="121"/>
      <c r="L949" s="121"/>
      <c r="M949" s="120"/>
      <c r="N949" s="23"/>
      <c r="O949" s="23"/>
      <c r="P949" s="23"/>
      <c r="Q949" s="23"/>
      <c r="R949" s="23"/>
      <c r="S949" s="23"/>
      <c r="T949" s="23"/>
      <c r="U949" s="23"/>
      <c r="V949" s="23"/>
      <c r="W949" s="23"/>
      <c r="X949" s="23"/>
      <c r="Y949" s="23"/>
      <c r="Z949" s="23"/>
    </row>
    <row r="950" spans="1:26" ht="42.75" customHeight="1" x14ac:dyDescent="0.3">
      <c r="A950" s="97" t="str">
        <f>+'Matriz Nº4 Administración'!A950</f>
        <v>105. 5</v>
      </c>
      <c r="B950" s="98" t="str">
        <f>+'Matriz Nº4 Administración'!B950</f>
        <v>No administrar</v>
      </c>
      <c r="C950" s="99" t="str">
        <f>IF(B950&lt;&gt;"No administrar",'Matriz Nº1 Identificación'!B950," ")</f>
        <v xml:space="preserve"> </v>
      </c>
      <c r="D950" s="100" t="str">
        <f>IF(C950&lt;&gt;" ",'Matriz Nº4 Administración'!C950," ")</f>
        <v xml:space="preserve"> </v>
      </c>
      <c r="E950" s="98" t="str">
        <f>IF(B950&lt;&gt;"No administrar",'Matriz Nº4 Administración'!F950," ")</f>
        <v xml:space="preserve"> </v>
      </c>
      <c r="F950" s="98" t="str">
        <f>IF(B950&lt;&gt;"No administrar",'Matriz Nº4 Administración'!G950," ")</f>
        <v xml:space="preserve"> </v>
      </c>
      <c r="G950" s="120"/>
      <c r="H950" s="120"/>
      <c r="I950" s="120"/>
      <c r="J950" s="120"/>
      <c r="K950" s="121"/>
      <c r="L950" s="121"/>
      <c r="M950" s="120"/>
      <c r="N950" s="23"/>
      <c r="O950" s="23"/>
      <c r="P950" s="23"/>
      <c r="Q950" s="23"/>
      <c r="R950" s="23"/>
      <c r="S950" s="23"/>
      <c r="T950" s="23"/>
      <c r="U950" s="23"/>
      <c r="V950" s="23"/>
      <c r="W950" s="23"/>
      <c r="X950" s="23"/>
      <c r="Y950" s="23"/>
      <c r="Z950" s="23"/>
    </row>
    <row r="951" spans="1:26" ht="40.5" customHeight="1" x14ac:dyDescent="0.3">
      <c r="A951" s="97" t="str">
        <f>+'Matriz Nº4 Administración'!A951</f>
        <v>105. 6</v>
      </c>
      <c r="B951" s="98" t="str">
        <f>+'Matriz Nº4 Administración'!B951</f>
        <v>No administrar</v>
      </c>
      <c r="C951" s="99" t="str">
        <f>IF(B951&lt;&gt;"No administrar",'Matriz Nº1 Identificación'!B951," ")</f>
        <v xml:space="preserve"> </v>
      </c>
      <c r="D951" s="100" t="str">
        <f>IF(C951&lt;&gt;" ",'Matriz Nº4 Administración'!C951," ")</f>
        <v xml:space="preserve"> </v>
      </c>
      <c r="E951" s="98" t="str">
        <f>IF(B951&lt;&gt;"No administrar",'Matriz Nº4 Administración'!F951," ")</f>
        <v xml:space="preserve"> </v>
      </c>
      <c r="F951" s="98" t="str">
        <f>IF(B951&lt;&gt;"No administrar",'Matriz Nº4 Administración'!G951," ")</f>
        <v xml:space="preserve"> </v>
      </c>
      <c r="G951" s="120"/>
      <c r="H951" s="120"/>
      <c r="I951" s="120"/>
      <c r="J951" s="120"/>
      <c r="K951" s="121"/>
      <c r="L951" s="121"/>
      <c r="M951" s="120"/>
      <c r="N951" s="23"/>
      <c r="O951" s="23"/>
      <c r="P951" s="23"/>
      <c r="Q951" s="23"/>
      <c r="R951" s="23"/>
      <c r="S951" s="23"/>
      <c r="T951" s="23"/>
      <c r="U951" s="23"/>
      <c r="V951" s="23"/>
      <c r="W951" s="23"/>
      <c r="X951" s="23"/>
      <c r="Y951" s="23"/>
      <c r="Z951" s="23"/>
    </row>
    <row r="952" spans="1:26" ht="43.5" customHeight="1" thickBot="1" x14ac:dyDescent="0.35">
      <c r="A952" s="97" t="str">
        <f>+'Matriz Nº4 Administración'!A952</f>
        <v>105. 7</v>
      </c>
      <c r="B952" s="98" t="str">
        <f>+'Matriz Nº4 Administración'!B952</f>
        <v>No administrar</v>
      </c>
      <c r="C952" s="99" t="str">
        <f>IF(B952&lt;&gt;"No administrar",'Matriz Nº1 Identificación'!B952," ")</f>
        <v xml:space="preserve"> </v>
      </c>
      <c r="D952" s="100" t="str">
        <f>IF(C952&lt;&gt;" ",'Matriz Nº4 Administración'!C952," ")</f>
        <v xml:space="preserve"> </v>
      </c>
      <c r="E952" s="98" t="str">
        <f>IF(B952&lt;&gt;"No administrar",'Matriz Nº4 Administración'!F952," ")</f>
        <v xml:space="preserve"> </v>
      </c>
      <c r="F952" s="98" t="str">
        <f>IF(B952&lt;&gt;"No administrar",'Matriz Nº4 Administración'!G952," ")</f>
        <v xml:space="preserve"> </v>
      </c>
      <c r="G952" s="120"/>
      <c r="H952" s="120"/>
      <c r="I952" s="120"/>
      <c r="J952" s="120"/>
      <c r="K952" s="121"/>
      <c r="L952" s="121"/>
      <c r="M952" s="120"/>
      <c r="N952" s="23"/>
      <c r="O952" s="23"/>
      <c r="P952" s="23"/>
      <c r="Q952" s="23"/>
      <c r="R952" s="23"/>
      <c r="S952" s="23"/>
      <c r="T952" s="23"/>
      <c r="U952" s="23"/>
      <c r="V952" s="23"/>
      <c r="W952" s="23"/>
      <c r="X952" s="23"/>
      <c r="Y952" s="23"/>
      <c r="Z952" s="23"/>
    </row>
    <row r="953" spans="1:26" ht="16.5" customHeight="1" thickBot="1" x14ac:dyDescent="0.35">
      <c r="A953" s="431" t="str">
        <f>'Matriz Nº4 Administración'!A953</f>
        <v xml:space="preserve">Objetivo Estratégico: </v>
      </c>
      <c r="B953" s="432"/>
      <c r="C953" s="433">
        <f>'Matriz Nº4 Administración'!B953</f>
        <v>0</v>
      </c>
      <c r="D953" s="434"/>
      <c r="E953" s="434"/>
      <c r="F953" s="434"/>
      <c r="G953" s="434"/>
      <c r="H953" s="434"/>
      <c r="I953" s="434"/>
      <c r="J953" s="434"/>
      <c r="K953" s="434"/>
      <c r="L953" s="434"/>
      <c r="M953" s="434"/>
      <c r="N953" s="7"/>
      <c r="O953" s="7"/>
      <c r="P953" s="7"/>
      <c r="Q953" s="7"/>
      <c r="R953" s="7"/>
      <c r="S953" s="7"/>
      <c r="T953" s="7"/>
      <c r="U953" s="7"/>
      <c r="V953" s="7"/>
      <c r="W953" s="7"/>
      <c r="X953" s="7"/>
      <c r="Y953" s="7"/>
      <c r="Z953" s="7"/>
    </row>
    <row r="954" spans="1:26" ht="27" customHeight="1" thickBot="1" x14ac:dyDescent="0.35">
      <c r="A954" s="427" t="str">
        <f>'Matriz Nº4 Administración'!A954</f>
        <v>Objetivo táctico</v>
      </c>
      <c r="B954" s="394"/>
      <c r="C954" s="428" t="str">
        <f>'Matriz Nº4 Administración'!B954</f>
        <v xml:space="preserve">106. </v>
      </c>
      <c r="D954" s="429"/>
      <c r="E954" s="429"/>
      <c r="F954" s="429"/>
      <c r="G954" s="429"/>
      <c r="H954" s="429"/>
      <c r="I954" s="429"/>
      <c r="J954" s="429"/>
      <c r="K954" s="429"/>
      <c r="L954" s="429"/>
      <c r="M954" s="430"/>
      <c r="N954" s="7"/>
      <c r="O954" s="7"/>
      <c r="P954" s="7"/>
      <c r="Q954" s="7"/>
      <c r="R954" s="7"/>
      <c r="S954" s="7"/>
      <c r="T954" s="7"/>
      <c r="U954" s="7"/>
      <c r="V954" s="7"/>
      <c r="W954" s="7"/>
      <c r="X954" s="7"/>
      <c r="Y954" s="7"/>
      <c r="Z954" s="7"/>
    </row>
    <row r="955" spans="1:26" ht="47.25" customHeight="1" x14ac:dyDescent="0.3">
      <c r="A955" s="97" t="str">
        <f>+'Matriz Nº4 Administración'!A955</f>
        <v>106. 1</v>
      </c>
      <c r="B955" s="98" t="str">
        <f>+'Matriz Nº4 Administración'!B955</f>
        <v>No administrar</v>
      </c>
      <c r="C955" s="99" t="str">
        <f>IF(B955&lt;&gt;"No administrar",'Matriz Nº1 Identificación'!B955," ")</f>
        <v xml:space="preserve"> </v>
      </c>
      <c r="D955" s="100" t="str">
        <f>IF(C955&lt;&gt;" ",'Matriz Nº4 Administración'!C955," ")</f>
        <v xml:space="preserve"> </v>
      </c>
      <c r="E955" s="98" t="str">
        <f>IF(B955&lt;&gt;"No administrar",'Matriz Nº4 Administración'!F955," ")</f>
        <v xml:space="preserve"> </v>
      </c>
      <c r="F955" s="98" t="str">
        <f>IF(B955&lt;&gt;"No administrar",'Matriz Nº4 Administración'!G955," ")</f>
        <v xml:space="preserve"> </v>
      </c>
      <c r="G955" s="120"/>
      <c r="H955" s="120"/>
      <c r="I955" s="120"/>
      <c r="J955" s="120"/>
      <c r="K955" s="121"/>
      <c r="L955" s="121"/>
      <c r="M955" s="120"/>
      <c r="N955" s="23"/>
      <c r="O955" s="23"/>
      <c r="P955" s="23"/>
      <c r="Q955" s="23"/>
      <c r="R955" s="23"/>
      <c r="S955" s="23"/>
      <c r="T955" s="23"/>
      <c r="U955" s="23"/>
      <c r="V955" s="23"/>
      <c r="W955" s="23"/>
      <c r="X955" s="23"/>
      <c r="Y955" s="23"/>
      <c r="Z955" s="23"/>
    </row>
    <row r="956" spans="1:26" ht="43.5" customHeight="1" x14ac:dyDescent="0.3">
      <c r="A956" s="97" t="str">
        <f>+'Matriz Nº4 Administración'!A956</f>
        <v>106. 2</v>
      </c>
      <c r="B956" s="98" t="str">
        <f>+'Matriz Nº4 Administración'!B956</f>
        <v>No administrar</v>
      </c>
      <c r="C956" s="99" t="str">
        <f>IF(B956&lt;&gt;"No administrar",'Matriz Nº1 Identificación'!B956," ")</f>
        <v xml:space="preserve"> </v>
      </c>
      <c r="D956" s="100" t="str">
        <f>IF(C956&lt;&gt;" ",'Matriz Nº4 Administración'!C956," ")</f>
        <v xml:space="preserve"> </v>
      </c>
      <c r="E956" s="98" t="str">
        <f>IF(B956&lt;&gt;"No administrar",'Matriz Nº4 Administración'!F956," ")</f>
        <v xml:space="preserve"> </v>
      </c>
      <c r="F956" s="98" t="str">
        <f>IF(B956&lt;&gt;"No administrar",'Matriz Nº4 Administración'!G956," ")</f>
        <v xml:space="preserve"> </v>
      </c>
      <c r="G956" s="120"/>
      <c r="H956" s="120"/>
      <c r="I956" s="120"/>
      <c r="J956" s="120"/>
      <c r="K956" s="121"/>
      <c r="L956" s="121"/>
      <c r="M956" s="120"/>
      <c r="N956" s="23"/>
      <c r="O956" s="23"/>
      <c r="P956" s="23"/>
      <c r="Q956" s="23"/>
      <c r="R956" s="23"/>
      <c r="S956" s="23"/>
      <c r="T956" s="23"/>
      <c r="U956" s="23"/>
      <c r="V956" s="23"/>
      <c r="W956" s="23"/>
      <c r="X956" s="23"/>
      <c r="Y956" s="23"/>
      <c r="Z956" s="23"/>
    </row>
    <row r="957" spans="1:26" ht="40.5" customHeight="1" x14ac:dyDescent="0.3">
      <c r="A957" s="97" t="str">
        <f>+'Matriz Nº4 Administración'!A957</f>
        <v>106. 3</v>
      </c>
      <c r="B957" s="98" t="str">
        <f>+'Matriz Nº4 Administración'!B957</f>
        <v>No administrar</v>
      </c>
      <c r="C957" s="99" t="str">
        <f>IF(B957&lt;&gt;"No administrar",'Matriz Nº1 Identificación'!B957," ")</f>
        <v xml:space="preserve"> </v>
      </c>
      <c r="D957" s="100" t="str">
        <f>IF(C957&lt;&gt;" ",'Matriz Nº4 Administración'!C957," ")</f>
        <v xml:space="preserve"> </v>
      </c>
      <c r="E957" s="98" t="str">
        <f>IF(B957&lt;&gt;"No administrar",'Matriz Nº4 Administración'!F957," ")</f>
        <v xml:space="preserve"> </v>
      </c>
      <c r="F957" s="98" t="str">
        <f>IF(B957&lt;&gt;"No administrar",'Matriz Nº4 Administración'!G957," ")</f>
        <v xml:space="preserve"> </v>
      </c>
      <c r="G957" s="120"/>
      <c r="H957" s="120"/>
      <c r="I957" s="120"/>
      <c r="J957" s="120"/>
      <c r="K957" s="121"/>
      <c r="L957" s="121"/>
      <c r="M957" s="120"/>
      <c r="N957" s="23"/>
      <c r="O957" s="23"/>
      <c r="P957" s="23"/>
      <c r="Q957" s="23"/>
      <c r="R957" s="23"/>
      <c r="S957" s="23"/>
      <c r="T957" s="23"/>
      <c r="U957" s="23"/>
      <c r="V957" s="23"/>
      <c r="W957" s="23"/>
      <c r="X957" s="23"/>
      <c r="Y957" s="23"/>
      <c r="Z957" s="23"/>
    </row>
    <row r="958" spans="1:26" ht="48" customHeight="1" x14ac:dyDescent="0.3">
      <c r="A958" s="97" t="str">
        <f>+'Matriz Nº4 Administración'!A958</f>
        <v>106. 4</v>
      </c>
      <c r="B958" s="98" t="str">
        <f>+'Matriz Nº4 Administración'!B958</f>
        <v>No administrar</v>
      </c>
      <c r="C958" s="99" t="str">
        <f>IF(B958&lt;&gt;"No administrar",'Matriz Nº1 Identificación'!B958," ")</f>
        <v xml:space="preserve"> </v>
      </c>
      <c r="D958" s="100" t="str">
        <f>IF(C958&lt;&gt;" ",'Matriz Nº4 Administración'!C958," ")</f>
        <v xml:space="preserve"> </v>
      </c>
      <c r="E958" s="98" t="str">
        <f>IF(B958&lt;&gt;"No administrar",'Matriz Nº4 Administración'!F958," ")</f>
        <v xml:space="preserve"> </v>
      </c>
      <c r="F958" s="98" t="str">
        <f>IF(B958&lt;&gt;"No administrar",'Matriz Nº4 Administración'!G958," ")</f>
        <v xml:space="preserve"> </v>
      </c>
      <c r="G958" s="120"/>
      <c r="H958" s="120"/>
      <c r="I958" s="120"/>
      <c r="J958" s="120"/>
      <c r="K958" s="121"/>
      <c r="L958" s="121"/>
      <c r="M958" s="120"/>
      <c r="N958" s="23"/>
      <c r="O958" s="23"/>
      <c r="P958" s="23"/>
      <c r="Q958" s="23"/>
      <c r="R958" s="23"/>
      <c r="S958" s="23"/>
      <c r="T958" s="23"/>
      <c r="U958" s="23"/>
      <c r="V958" s="23"/>
      <c r="W958" s="23"/>
      <c r="X958" s="23"/>
      <c r="Y958" s="23"/>
      <c r="Z958" s="23"/>
    </row>
    <row r="959" spans="1:26" ht="42.75" customHeight="1" x14ac:dyDescent="0.3">
      <c r="A959" s="97" t="str">
        <f>+'Matriz Nº4 Administración'!A959</f>
        <v>106. 5</v>
      </c>
      <c r="B959" s="98" t="str">
        <f>+'Matriz Nº4 Administración'!B959</f>
        <v>No administrar</v>
      </c>
      <c r="C959" s="99" t="str">
        <f>IF(B959&lt;&gt;"No administrar",'Matriz Nº1 Identificación'!B959," ")</f>
        <v xml:space="preserve"> </v>
      </c>
      <c r="D959" s="100" t="str">
        <f>IF(C959&lt;&gt;" ",'Matriz Nº4 Administración'!C959," ")</f>
        <v xml:space="preserve"> </v>
      </c>
      <c r="E959" s="98" t="str">
        <f>IF(B959&lt;&gt;"No administrar",'Matriz Nº4 Administración'!F959," ")</f>
        <v xml:space="preserve"> </v>
      </c>
      <c r="F959" s="98" t="str">
        <f>IF(B959&lt;&gt;"No administrar",'Matriz Nº4 Administración'!G959," ")</f>
        <v xml:space="preserve"> </v>
      </c>
      <c r="G959" s="120"/>
      <c r="H959" s="120"/>
      <c r="I959" s="120"/>
      <c r="J959" s="120"/>
      <c r="K959" s="121"/>
      <c r="L959" s="121"/>
      <c r="M959" s="120"/>
      <c r="N959" s="23"/>
      <c r="O959" s="23"/>
      <c r="P959" s="23"/>
      <c r="Q959" s="23"/>
      <c r="R959" s="23"/>
      <c r="S959" s="23"/>
      <c r="T959" s="23"/>
      <c r="U959" s="23"/>
      <c r="V959" s="23"/>
      <c r="W959" s="23"/>
      <c r="X959" s="23"/>
      <c r="Y959" s="23"/>
      <c r="Z959" s="23"/>
    </row>
    <row r="960" spans="1:26" ht="40.5" customHeight="1" x14ac:dyDescent="0.3">
      <c r="A960" s="97" t="str">
        <f>+'Matriz Nº4 Administración'!A960</f>
        <v>106. 6</v>
      </c>
      <c r="B960" s="98" t="str">
        <f>+'Matriz Nº4 Administración'!B960</f>
        <v>No administrar</v>
      </c>
      <c r="C960" s="99" t="str">
        <f>IF(B960&lt;&gt;"No administrar",'Matriz Nº1 Identificación'!B960," ")</f>
        <v xml:space="preserve"> </v>
      </c>
      <c r="D960" s="100" t="str">
        <f>IF(C960&lt;&gt;" ",'Matriz Nº4 Administración'!C960," ")</f>
        <v xml:space="preserve"> </v>
      </c>
      <c r="E960" s="98" t="str">
        <f>IF(B960&lt;&gt;"No administrar",'Matriz Nº4 Administración'!F960," ")</f>
        <v xml:space="preserve"> </v>
      </c>
      <c r="F960" s="98" t="str">
        <f>IF(B960&lt;&gt;"No administrar",'Matriz Nº4 Administración'!G960," ")</f>
        <v xml:space="preserve"> </v>
      </c>
      <c r="G960" s="120"/>
      <c r="H960" s="120"/>
      <c r="I960" s="120"/>
      <c r="J960" s="120"/>
      <c r="K960" s="121"/>
      <c r="L960" s="121"/>
      <c r="M960" s="120"/>
      <c r="N960" s="23"/>
      <c r="O960" s="23"/>
      <c r="P960" s="23"/>
      <c r="Q960" s="23"/>
      <c r="R960" s="23"/>
      <c r="S960" s="23"/>
      <c r="T960" s="23"/>
      <c r="U960" s="23"/>
      <c r="V960" s="23"/>
      <c r="W960" s="23"/>
      <c r="X960" s="23"/>
      <c r="Y960" s="23"/>
      <c r="Z960" s="23"/>
    </row>
    <row r="961" spans="1:26" ht="43.5" customHeight="1" thickBot="1" x14ac:dyDescent="0.35">
      <c r="A961" s="97" t="str">
        <f>+'Matriz Nº4 Administración'!A961</f>
        <v>106. 7</v>
      </c>
      <c r="B961" s="98" t="str">
        <f>+'Matriz Nº4 Administración'!B961</f>
        <v>No administrar</v>
      </c>
      <c r="C961" s="99" t="str">
        <f>IF(B961&lt;&gt;"No administrar",'Matriz Nº1 Identificación'!B961," ")</f>
        <v xml:space="preserve"> </v>
      </c>
      <c r="D961" s="100" t="str">
        <f>IF(C961&lt;&gt;" ",'Matriz Nº4 Administración'!C961," ")</f>
        <v xml:space="preserve"> </v>
      </c>
      <c r="E961" s="98" t="str">
        <f>IF(B961&lt;&gt;"No administrar",'Matriz Nº4 Administración'!F961," ")</f>
        <v xml:space="preserve"> </v>
      </c>
      <c r="F961" s="98" t="str">
        <f>IF(B961&lt;&gt;"No administrar",'Matriz Nº4 Administración'!G961," ")</f>
        <v xml:space="preserve"> </v>
      </c>
      <c r="G961" s="120"/>
      <c r="H961" s="120"/>
      <c r="I961" s="120"/>
      <c r="J961" s="120"/>
      <c r="K961" s="121"/>
      <c r="L961" s="121"/>
      <c r="M961" s="120"/>
      <c r="N961" s="23"/>
      <c r="O961" s="23"/>
      <c r="P961" s="23"/>
      <c r="Q961" s="23"/>
      <c r="R961" s="23"/>
      <c r="S961" s="23"/>
      <c r="T961" s="23"/>
      <c r="U961" s="23"/>
      <c r="V961" s="23"/>
      <c r="W961" s="23"/>
      <c r="X961" s="23"/>
      <c r="Y961" s="23"/>
      <c r="Z961" s="23"/>
    </row>
    <row r="962" spans="1:26" ht="16.5" customHeight="1" thickBot="1" x14ac:dyDescent="0.35">
      <c r="A962" s="431" t="str">
        <f>'Matriz Nº4 Administración'!A962</f>
        <v xml:space="preserve">Objetivo Estratégico: </v>
      </c>
      <c r="B962" s="432"/>
      <c r="C962" s="433">
        <f>'Matriz Nº4 Administración'!B962</f>
        <v>0</v>
      </c>
      <c r="D962" s="434"/>
      <c r="E962" s="434"/>
      <c r="F962" s="434"/>
      <c r="G962" s="434"/>
      <c r="H962" s="434"/>
      <c r="I962" s="434"/>
      <c r="J962" s="434"/>
      <c r="K962" s="434"/>
      <c r="L962" s="434"/>
      <c r="M962" s="434"/>
      <c r="N962" s="7"/>
      <c r="O962" s="7"/>
      <c r="P962" s="7"/>
      <c r="Q962" s="7"/>
      <c r="R962" s="7"/>
      <c r="S962" s="7"/>
      <c r="T962" s="7"/>
      <c r="U962" s="7"/>
      <c r="V962" s="7"/>
      <c r="W962" s="7"/>
      <c r="X962" s="7"/>
      <c r="Y962" s="7"/>
      <c r="Z962" s="7"/>
    </row>
    <row r="963" spans="1:26" ht="27" customHeight="1" thickBot="1" x14ac:dyDescent="0.35">
      <c r="A963" s="427" t="str">
        <f>'Matriz Nº4 Administración'!A963</f>
        <v>Objetivo táctico</v>
      </c>
      <c r="B963" s="394"/>
      <c r="C963" s="428" t="str">
        <f>'Matriz Nº4 Administración'!B963</f>
        <v xml:space="preserve">107. </v>
      </c>
      <c r="D963" s="429"/>
      <c r="E963" s="429"/>
      <c r="F963" s="429"/>
      <c r="G963" s="429"/>
      <c r="H963" s="429"/>
      <c r="I963" s="429"/>
      <c r="J963" s="429"/>
      <c r="K963" s="429"/>
      <c r="L963" s="429"/>
      <c r="M963" s="430"/>
      <c r="N963" s="7"/>
      <c r="O963" s="7"/>
      <c r="P963" s="7"/>
      <c r="Q963" s="7"/>
      <c r="R963" s="7"/>
      <c r="S963" s="7"/>
      <c r="T963" s="7"/>
      <c r="U963" s="7"/>
      <c r="V963" s="7"/>
      <c r="W963" s="7"/>
      <c r="X963" s="7"/>
      <c r="Y963" s="7"/>
      <c r="Z963" s="7"/>
    </row>
    <row r="964" spans="1:26" ht="47.25" customHeight="1" x14ac:dyDescent="0.3">
      <c r="A964" s="97" t="str">
        <f>+'Matriz Nº4 Administración'!A964</f>
        <v>107. 1</v>
      </c>
      <c r="B964" s="98" t="str">
        <f>+'Matriz Nº4 Administración'!B964</f>
        <v>No administrar</v>
      </c>
      <c r="C964" s="99" t="str">
        <f>IF(B964&lt;&gt;"No administrar",'Matriz Nº1 Identificación'!B964," ")</f>
        <v xml:space="preserve"> </v>
      </c>
      <c r="D964" s="100" t="str">
        <f>IF(C964&lt;&gt;" ",'Matriz Nº4 Administración'!C964," ")</f>
        <v xml:space="preserve"> </v>
      </c>
      <c r="E964" s="98" t="str">
        <f>IF(B964&lt;&gt;"No administrar",'Matriz Nº4 Administración'!F964," ")</f>
        <v xml:space="preserve"> </v>
      </c>
      <c r="F964" s="98" t="str">
        <f>IF(B964&lt;&gt;"No administrar",'Matriz Nº4 Administración'!G964," ")</f>
        <v xml:space="preserve"> </v>
      </c>
      <c r="G964" s="120"/>
      <c r="H964" s="120"/>
      <c r="I964" s="120"/>
      <c r="J964" s="120"/>
      <c r="K964" s="121"/>
      <c r="L964" s="121"/>
      <c r="M964" s="120"/>
      <c r="N964" s="23"/>
      <c r="O964" s="23"/>
      <c r="P964" s="23"/>
      <c r="Q964" s="23"/>
      <c r="R964" s="23"/>
      <c r="S964" s="23"/>
      <c r="T964" s="23"/>
      <c r="U964" s="23"/>
      <c r="V964" s="23"/>
      <c r="W964" s="23"/>
      <c r="X964" s="23"/>
      <c r="Y964" s="23"/>
      <c r="Z964" s="23"/>
    </row>
    <row r="965" spans="1:26" ht="43.5" customHeight="1" x14ac:dyDescent="0.3">
      <c r="A965" s="97" t="str">
        <f>+'Matriz Nº4 Administración'!A965</f>
        <v>107. 2</v>
      </c>
      <c r="B965" s="98" t="str">
        <f>+'Matriz Nº4 Administración'!B965</f>
        <v>No administrar</v>
      </c>
      <c r="C965" s="99" t="str">
        <f>IF(B965&lt;&gt;"No administrar",'Matriz Nº1 Identificación'!B965," ")</f>
        <v xml:space="preserve"> </v>
      </c>
      <c r="D965" s="100" t="str">
        <f>IF(C965&lt;&gt;" ",'Matriz Nº4 Administración'!C965," ")</f>
        <v xml:space="preserve"> </v>
      </c>
      <c r="E965" s="98" t="str">
        <f>IF(B965&lt;&gt;"No administrar",'Matriz Nº4 Administración'!F965," ")</f>
        <v xml:space="preserve"> </v>
      </c>
      <c r="F965" s="98" t="str">
        <f>IF(B965&lt;&gt;"No administrar",'Matriz Nº4 Administración'!G965," ")</f>
        <v xml:space="preserve"> </v>
      </c>
      <c r="G965" s="120"/>
      <c r="H965" s="120"/>
      <c r="I965" s="120"/>
      <c r="J965" s="120"/>
      <c r="K965" s="121"/>
      <c r="L965" s="121"/>
      <c r="M965" s="120"/>
      <c r="N965" s="23"/>
      <c r="O965" s="23"/>
      <c r="P965" s="23"/>
      <c r="Q965" s="23"/>
      <c r="R965" s="23"/>
      <c r="S965" s="23"/>
      <c r="T965" s="23"/>
      <c r="U965" s="23"/>
      <c r="V965" s="23"/>
      <c r="W965" s="23"/>
      <c r="X965" s="23"/>
      <c r="Y965" s="23"/>
      <c r="Z965" s="23"/>
    </row>
    <row r="966" spans="1:26" ht="40.5" customHeight="1" x14ac:dyDescent="0.3">
      <c r="A966" s="97" t="str">
        <f>+'Matriz Nº4 Administración'!A966</f>
        <v>107. 3</v>
      </c>
      <c r="B966" s="98" t="str">
        <f>+'Matriz Nº4 Administración'!B966</f>
        <v>No administrar</v>
      </c>
      <c r="C966" s="99" t="str">
        <f>IF(B966&lt;&gt;"No administrar",'Matriz Nº1 Identificación'!B966," ")</f>
        <v xml:space="preserve"> </v>
      </c>
      <c r="D966" s="100" t="str">
        <f>IF(C966&lt;&gt;" ",'Matriz Nº4 Administración'!C966," ")</f>
        <v xml:space="preserve"> </v>
      </c>
      <c r="E966" s="98" t="str">
        <f>IF(B966&lt;&gt;"No administrar",'Matriz Nº4 Administración'!F966," ")</f>
        <v xml:space="preserve"> </v>
      </c>
      <c r="F966" s="98" t="str">
        <f>IF(B966&lt;&gt;"No administrar",'Matriz Nº4 Administración'!G966," ")</f>
        <v xml:space="preserve"> </v>
      </c>
      <c r="G966" s="120"/>
      <c r="H966" s="120"/>
      <c r="I966" s="120"/>
      <c r="J966" s="120"/>
      <c r="K966" s="121"/>
      <c r="L966" s="121"/>
      <c r="M966" s="120"/>
      <c r="N966" s="23"/>
      <c r="O966" s="23"/>
      <c r="P966" s="23"/>
      <c r="Q966" s="23"/>
      <c r="R966" s="23"/>
      <c r="S966" s="23"/>
      <c r="T966" s="23"/>
      <c r="U966" s="23"/>
      <c r="V966" s="23"/>
      <c r="W966" s="23"/>
      <c r="X966" s="23"/>
      <c r="Y966" s="23"/>
      <c r="Z966" s="23"/>
    </row>
    <row r="967" spans="1:26" ht="48" customHeight="1" x14ac:dyDescent="0.3">
      <c r="A967" s="97" t="str">
        <f>+'Matriz Nº4 Administración'!A967</f>
        <v>107. 4</v>
      </c>
      <c r="B967" s="98" t="str">
        <f>+'Matriz Nº4 Administración'!B967</f>
        <v>No administrar</v>
      </c>
      <c r="C967" s="99" t="str">
        <f>IF(B967&lt;&gt;"No administrar",'Matriz Nº1 Identificación'!B967," ")</f>
        <v xml:space="preserve"> </v>
      </c>
      <c r="D967" s="100" t="str">
        <f>IF(C967&lt;&gt;" ",'Matriz Nº4 Administración'!C967," ")</f>
        <v xml:space="preserve"> </v>
      </c>
      <c r="E967" s="98" t="str">
        <f>IF(B967&lt;&gt;"No administrar",'Matriz Nº4 Administración'!F967," ")</f>
        <v xml:space="preserve"> </v>
      </c>
      <c r="F967" s="98" t="str">
        <f>IF(B967&lt;&gt;"No administrar",'Matriz Nº4 Administración'!G967," ")</f>
        <v xml:space="preserve"> </v>
      </c>
      <c r="G967" s="120"/>
      <c r="H967" s="120"/>
      <c r="I967" s="120"/>
      <c r="J967" s="120"/>
      <c r="K967" s="121"/>
      <c r="L967" s="121"/>
      <c r="M967" s="120"/>
      <c r="N967" s="23"/>
      <c r="O967" s="23"/>
      <c r="P967" s="23"/>
      <c r="Q967" s="23"/>
      <c r="R967" s="23"/>
      <c r="S967" s="23"/>
      <c r="T967" s="23"/>
      <c r="U967" s="23"/>
      <c r="V967" s="23"/>
      <c r="W967" s="23"/>
      <c r="X967" s="23"/>
      <c r="Y967" s="23"/>
      <c r="Z967" s="23"/>
    </row>
    <row r="968" spans="1:26" ht="42.75" customHeight="1" x14ac:dyDescent="0.3">
      <c r="A968" s="97" t="str">
        <f>+'Matriz Nº4 Administración'!A968</f>
        <v>107. 5</v>
      </c>
      <c r="B968" s="98" t="str">
        <f>+'Matriz Nº4 Administración'!B968</f>
        <v>No administrar</v>
      </c>
      <c r="C968" s="99" t="str">
        <f>IF(B968&lt;&gt;"No administrar",'Matriz Nº1 Identificación'!B968," ")</f>
        <v xml:space="preserve"> </v>
      </c>
      <c r="D968" s="100" t="str">
        <f>IF(C968&lt;&gt;" ",'Matriz Nº4 Administración'!C968," ")</f>
        <v xml:space="preserve"> </v>
      </c>
      <c r="E968" s="98" t="str">
        <f>IF(B968&lt;&gt;"No administrar",'Matriz Nº4 Administración'!F968," ")</f>
        <v xml:space="preserve"> </v>
      </c>
      <c r="F968" s="98" t="str">
        <f>IF(B968&lt;&gt;"No administrar",'Matriz Nº4 Administración'!G968," ")</f>
        <v xml:space="preserve"> </v>
      </c>
      <c r="G968" s="120"/>
      <c r="H968" s="120"/>
      <c r="I968" s="120"/>
      <c r="J968" s="120"/>
      <c r="K968" s="121"/>
      <c r="L968" s="121"/>
      <c r="M968" s="120"/>
      <c r="N968" s="23"/>
      <c r="O968" s="23"/>
      <c r="P968" s="23"/>
      <c r="Q968" s="23"/>
      <c r="R968" s="23"/>
      <c r="S968" s="23"/>
      <c r="T968" s="23"/>
      <c r="U968" s="23"/>
      <c r="V968" s="23"/>
      <c r="W968" s="23"/>
      <c r="X968" s="23"/>
      <c r="Y968" s="23"/>
      <c r="Z968" s="23"/>
    </row>
    <row r="969" spans="1:26" ht="40.5" customHeight="1" x14ac:dyDescent="0.3">
      <c r="A969" s="97" t="str">
        <f>+'Matriz Nº4 Administración'!A969</f>
        <v>107. 6</v>
      </c>
      <c r="B969" s="98" t="str">
        <f>+'Matriz Nº4 Administración'!B969</f>
        <v>No administrar</v>
      </c>
      <c r="C969" s="99" t="str">
        <f>IF(B969&lt;&gt;"No administrar",'Matriz Nº1 Identificación'!B969," ")</f>
        <v xml:space="preserve"> </v>
      </c>
      <c r="D969" s="100" t="str">
        <f>IF(C969&lt;&gt;" ",'Matriz Nº4 Administración'!C969," ")</f>
        <v xml:space="preserve"> </v>
      </c>
      <c r="E969" s="98" t="str">
        <f>IF(B969&lt;&gt;"No administrar",'Matriz Nº4 Administración'!F969," ")</f>
        <v xml:space="preserve"> </v>
      </c>
      <c r="F969" s="98" t="str">
        <f>IF(B969&lt;&gt;"No administrar",'Matriz Nº4 Administración'!G969," ")</f>
        <v xml:space="preserve"> </v>
      </c>
      <c r="G969" s="120"/>
      <c r="H969" s="120"/>
      <c r="I969" s="120"/>
      <c r="J969" s="120"/>
      <c r="K969" s="121"/>
      <c r="L969" s="121"/>
      <c r="M969" s="120"/>
      <c r="N969" s="23"/>
      <c r="O969" s="23"/>
      <c r="P969" s="23"/>
      <c r="Q969" s="23"/>
      <c r="R969" s="23"/>
      <c r="S969" s="23"/>
      <c r="T969" s="23"/>
      <c r="U969" s="23"/>
      <c r="V969" s="23"/>
      <c r="W969" s="23"/>
      <c r="X969" s="23"/>
      <c r="Y969" s="23"/>
      <c r="Z969" s="23"/>
    </row>
    <row r="970" spans="1:26" ht="43.5" customHeight="1" thickBot="1" x14ac:dyDescent="0.35">
      <c r="A970" s="97" t="str">
        <f>+'Matriz Nº4 Administración'!A970</f>
        <v>107. 7</v>
      </c>
      <c r="B970" s="98" t="str">
        <f>+'Matriz Nº4 Administración'!B970</f>
        <v>No administrar</v>
      </c>
      <c r="C970" s="99" t="str">
        <f>IF(B970&lt;&gt;"No administrar",'Matriz Nº1 Identificación'!B970," ")</f>
        <v xml:space="preserve"> </v>
      </c>
      <c r="D970" s="100" t="str">
        <f>IF(C970&lt;&gt;" ",'Matriz Nº4 Administración'!C970," ")</f>
        <v xml:space="preserve"> </v>
      </c>
      <c r="E970" s="98" t="str">
        <f>IF(B970&lt;&gt;"No administrar",'Matriz Nº4 Administración'!F970," ")</f>
        <v xml:space="preserve"> </v>
      </c>
      <c r="F970" s="98" t="str">
        <f>IF(B970&lt;&gt;"No administrar",'Matriz Nº4 Administración'!G970," ")</f>
        <v xml:space="preserve"> </v>
      </c>
      <c r="G970" s="120"/>
      <c r="H970" s="120"/>
      <c r="I970" s="120"/>
      <c r="J970" s="120"/>
      <c r="K970" s="121"/>
      <c r="L970" s="121"/>
      <c r="M970" s="120"/>
      <c r="N970" s="23"/>
      <c r="O970" s="23"/>
      <c r="P970" s="23"/>
      <c r="Q970" s="23"/>
      <c r="R970" s="23"/>
      <c r="S970" s="23"/>
      <c r="T970" s="23"/>
      <c r="U970" s="23"/>
      <c r="V970" s="23"/>
      <c r="W970" s="23"/>
      <c r="X970" s="23"/>
      <c r="Y970" s="23"/>
      <c r="Z970" s="23"/>
    </row>
    <row r="971" spans="1:26" ht="16.5" customHeight="1" thickBot="1" x14ac:dyDescent="0.35">
      <c r="A971" s="431" t="str">
        <f>'Matriz Nº4 Administración'!A971</f>
        <v xml:space="preserve">Objetivo Estratégico: </v>
      </c>
      <c r="B971" s="432"/>
      <c r="C971" s="433">
        <f>'Matriz Nº4 Administración'!B971</f>
        <v>0</v>
      </c>
      <c r="D971" s="434"/>
      <c r="E971" s="434"/>
      <c r="F971" s="434"/>
      <c r="G971" s="434"/>
      <c r="H971" s="434"/>
      <c r="I971" s="434"/>
      <c r="J971" s="434"/>
      <c r="K971" s="434"/>
      <c r="L971" s="434"/>
      <c r="M971" s="434"/>
      <c r="N971" s="7"/>
      <c r="O971" s="7"/>
      <c r="P971" s="7"/>
      <c r="Q971" s="7"/>
      <c r="R971" s="7"/>
      <c r="S971" s="7"/>
      <c r="T971" s="7"/>
      <c r="U971" s="7"/>
      <c r="V971" s="7"/>
      <c r="W971" s="7"/>
      <c r="X971" s="7"/>
      <c r="Y971" s="7"/>
      <c r="Z971" s="7"/>
    </row>
    <row r="972" spans="1:26" ht="27" customHeight="1" thickBot="1" x14ac:dyDescent="0.35">
      <c r="A972" s="427" t="str">
        <f>'Matriz Nº4 Administración'!A972</f>
        <v>Objetivo táctico</v>
      </c>
      <c r="B972" s="394"/>
      <c r="C972" s="428" t="str">
        <f>'Matriz Nº4 Administración'!B972</f>
        <v xml:space="preserve">108. </v>
      </c>
      <c r="D972" s="429"/>
      <c r="E972" s="429"/>
      <c r="F972" s="429"/>
      <c r="G972" s="429"/>
      <c r="H972" s="429"/>
      <c r="I972" s="429"/>
      <c r="J972" s="429"/>
      <c r="K972" s="429"/>
      <c r="L972" s="429"/>
      <c r="M972" s="430"/>
      <c r="N972" s="7"/>
      <c r="O972" s="7"/>
      <c r="P972" s="7"/>
      <c r="Q972" s="7"/>
      <c r="R972" s="7"/>
      <c r="S972" s="7"/>
      <c r="T972" s="7"/>
      <c r="U972" s="7"/>
      <c r="V972" s="7"/>
      <c r="W972" s="7"/>
      <c r="X972" s="7"/>
      <c r="Y972" s="7"/>
      <c r="Z972" s="7"/>
    </row>
    <row r="973" spans="1:26" ht="47.25" customHeight="1" x14ac:dyDescent="0.3">
      <c r="A973" s="97" t="str">
        <f>+'Matriz Nº4 Administración'!A973</f>
        <v>108. 1</v>
      </c>
      <c r="B973" s="98" t="str">
        <f>+'Matriz Nº4 Administración'!B973</f>
        <v>No administrar</v>
      </c>
      <c r="C973" s="99" t="str">
        <f>IF(B973&lt;&gt;"No administrar",'Matriz Nº1 Identificación'!B973," ")</f>
        <v xml:space="preserve"> </v>
      </c>
      <c r="D973" s="100" t="str">
        <f>IF(C973&lt;&gt;" ",'Matriz Nº4 Administración'!C973," ")</f>
        <v xml:space="preserve"> </v>
      </c>
      <c r="E973" s="98" t="str">
        <f>IF(B973&lt;&gt;"No administrar",'Matriz Nº4 Administración'!F973," ")</f>
        <v xml:space="preserve"> </v>
      </c>
      <c r="F973" s="98" t="str">
        <f>IF(B973&lt;&gt;"No administrar",'Matriz Nº4 Administración'!G973," ")</f>
        <v xml:space="preserve"> </v>
      </c>
      <c r="G973" s="120"/>
      <c r="H973" s="120"/>
      <c r="I973" s="120"/>
      <c r="J973" s="120"/>
      <c r="K973" s="121"/>
      <c r="L973" s="121"/>
      <c r="M973" s="120"/>
      <c r="N973" s="23"/>
      <c r="O973" s="23"/>
      <c r="P973" s="23"/>
      <c r="Q973" s="23"/>
      <c r="R973" s="23"/>
      <c r="S973" s="23"/>
      <c r="T973" s="23"/>
      <c r="U973" s="23"/>
      <c r="V973" s="23"/>
      <c r="W973" s="23"/>
      <c r="X973" s="23"/>
      <c r="Y973" s="23"/>
      <c r="Z973" s="23"/>
    </row>
    <row r="974" spans="1:26" ht="43.5" customHeight="1" x14ac:dyDescent="0.3">
      <c r="A974" s="97" t="str">
        <f>+'Matriz Nº4 Administración'!A974</f>
        <v>108. 2</v>
      </c>
      <c r="B974" s="98" t="str">
        <f>+'Matriz Nº4 Administración'!B974</f>
        <v>No administrar</v>
      </c>
      <c r="C974" s="99" t="str">
        <f>IF(B974&lt;&gt;"No administrar",'Matriz Nº1 Identificación'!B974," ")</f>
        <v xml:space="preserve"> </v>
      </c>
      <c r="D974" s="100" t="str">
        <f>IF(C974&lt;&gt;" ",'Matriz Nº4 Administración'!C974," ")</f>
        <v xml:space="preserve"> </v>
      </c>
      <c r="E974" s="98" t="str">
        <f>IF(B974&lt;&gt;"No administrar",'Matriz Nº4 Administración'!F974," ")</f>
        <v xml:space="preserve"> </v>
      </c>
      <c r="F974" s="98" t="str">
        <f>IF(B974&lt;&gt;"No administrar",'Matriz Nº4 Administración'!G974," ")</f>
        <v xml:space="preserve"> </v>
      </c>
      <c r="G974" s="120"/>
      <c r="H974" s="120"/>
      <c r="I974" s="120"/>
      <c r="J974" s="120"/>
      <c r="K974" s="121"/>
      <c r="L974" s="121"/>
      <c r="M974" s="120"/>
      <c r="N974" s="23"/>
      <c r="O974" s="23"/>
      <c r="P974" s="23"/>
      <c r="Q974" s="23"/>
      <c r="R974" s="23"/>
      <c r="S974" s="23"/>
      <c r="T974" s="23"/>
      <c r="U974" s="23"/>
      <c r="V974" s="23"/>
      <c r="W974" s="23"/>
      <c r="X974" s="23"/>
      <c r="Y974" s="23"/>
      <c r="Z974" s="23"/>
    </row>
    <row r="975" spans="1:26" ht="40.5" customHeight="1" x14ac:dyDescent="0.3">
      <c r="A975" s="97" t="str">
        <f>+'Matriz Nº4 Administración'!A975</f>
        <v>108. 3</v>
      </c>
      <c r="B975" s="98" t="str">
        <f>+'Matriz Nº4 Administración'!B975</f>
        <v>No administrar</v>
      </c>
      <c r="C975" s="99" t="str">
        <f>IF(B975&lt;&gt;"No administrar",'Matriz Nº1 Identificación'!B975," ")</f>
        <v xml:space="preserve"> </v>
      </c>
      <c r="D975" s="100" t="str">
        <f>IF(C975&lt;&gt;" ",'Matriz Nº4 Administración'!C975," ")</f>
        <v xml:space="preserve"> </v>
      </c>
      <c r="E975" s="98" t="str">
        <f>IF(B975&lt;&gt;"No administrar",'Matriz Nº4 Administración'!F975," ")</f>
        <v xml:space="preserve"> </v>
      </c>
      <c r="F975" s="98" t="str">
        <f>IF(B975&lt;&gt;"No administrar",'Matriz Nº4 Administración'!G975," ")</f>
        <v xml:space="preserve"> </v>
      </c>
      <c r="G975" s="120"/>
      <c r="H975" s="120"/>
      <c r="I975" s="120"/>
      <c r="J975" s="120"/>
      <c r="K975" s="121"/>
      <c r="L975" s="121"/>
      <c r="M975" s="120"/>
      <c r="N975" s="23"/>
      <c r="O975" s="23"/>
      <c r="P975" s="23"/>
      <c r="Q975" s="23"/>
      <c r="R975" s="23"/>
      <c r="S975" s="23"/>
      <c r="T975" s="23"/>
      <c r="U975" s="23"/>
      <c r="V975" s="23"/>
      <c r="W975" s="23"/>
      <c r="X975" s="23"/>
      <c r="Y975" s="23"/>
      <c r="Z975" s="23"/>
    </row>
    <row r="976" spans="1:26" ht="48" customHeight="1" x14ac:dyDescent="0.3">
      <c r="A976" s="97" t="str">
        <f>+'Matriz Nº4 Administración'!A976</f>
        <v>108. 4</v>
      </c>
      <c r="B976" s="98" t="str">
        <f>+'Matriz Nº4 Administración'!B976</f>
        <v>No administrar</v>
      </c>
      <c r="C976" s="99" t="str">
        <f>IF(B976&lt;&gt;"No administrar",'Matriz Nº1 Identificación'!B976," ")</f>
        <v xml:space="preserve"> </v>
      </c>
      <c r="D976" s="100" t="str">
        <f>IF(C976&lt;&gt;" ",'Matriz Nº4 Administración'!C976," ")</f>
        <v xml:space="preserve"> </v>
      </c>
      <c r="E976" s="98" t="str">
        <f>IF(B976&lt;&gt;"No administrar",'Matriz Nº4 Administración'!F976," ")</f>
        <v xml:space="preserve"> </v>
      </c>
      <c r="F976" s="98" t="str">
        <f>IF(B976&lt;&gt;"No administrar",'Matriz Nº4 Administración'!G976," ")</f>
        <v xml:space="preserve"> </v>
      </c>
      <c r="G976" s="120"/>
      <c r="H976" s="120"/>
      <c r="I976" s="120"/>
      <c r="J976" s="120"/>
      <c r="K976" s="121"/>
      <c r="L976" s="121"/>
      <c r="M976" s="120"/>
      <c r="N976" s="23"/>
      <c r="O976" s="23"/>
      <c r="P976" s="23"/>
      <c r="Q976" s="23"/>
      <c r="R976" s="23"/>
      <c r="S976" s="23"/>
      <c r="T976" s="23"/>
      <c r="U976" s="23"/>
      <c r="V976" s="23"/>
      <c r="W976" s="23"/>
      <c r="X976" s="23"/>
      <c r="Y976" s="23"/>
      <c r="Z976" s="23"/>
    </row>
    <row r="977" spans="1:26" ht="42.75" customHeight="1" x14ac:dyDescent="0.3">
      <c r="A977" s="97" t="str">
        <f>+'Matriz Nº4 Administración'!A977</f>
        <v>108. 5</v>
      </c>
      <c r="B977" s="98" t="str">
        <f>+'Matriz Nº4 Administración'!B977</f>
        <v>No administrar</v>
      </c>
      <c r="C977" s="99" t="str">
        <f>IF(B977&lt;&gt;"No administrar",'Matriz Nº1 Identificación'!B977," ")</f>
        <v xml:space="preserve"> </v>
      </c>
      <c r="D977" s="100" t="str">
        <f>IF(C977&lt;&gt;" ",'Matriz Nº4 Administración'!C977," ")</f>
        <v xml:space="preserve"> </v>
      </c>
      <c r="E977" s="98" t="str">
        <f>IF(B977&lt;&gt;"No administrar",'Matriz Nº4 Administración'!F977," ")</f>
        <v xml:space="preserve"> </v>
      </c>
      <c r="F977" s="98" t="str">
        <f>IF(B977&lt;&gt;"No administrar",'Matriz Nº4 Administración'!G977," ")</f>
        <v xml:space="preserve"> </v>
      </c>
      <c r="G977" s="120"/>
      <c r="H977" s="120"/>
      <c r="I977" s="120"/>
      <c r="J977" s="120"/>
      <c r="K977" s="121"/>
      <c r="L977" s="121"/>
      <c r="M977" s="120"/>
      <c r="N977" s="23"/>
      <c r="O977" s="23"/>
      <c r="P977" s="23"/>
      <c r="Q977" s="23"/>
      <c r="R977" s="23"/>
      <c r="S977" s="23"/>
      <c r="T977" s="23"/>
      <c r="U977" s="23"/>
      <c r="V977" s="23"/>
      <c r="W977" s="23"/>
      <c r="X977" s="23"/>
      <c r="Y977" s="23"/>
      <c r="Z977" s="23"/>
    </row>
    <row r="978" spans="1:26" ht="40.5" customHeight="1" x14ac:dyDescent="0.3">
      <c r="A978" s="97" t="str">
        <f>+'Matriz Nº4 Administración'!A978</f>
        <v>108. 6</v>
      </c>
      <c r="B978" s="98" t="str">
        <f>+'Matriz Nº4 Administración'!B978</f>
        <v>No administrar</v>
      </c>
      <c r="C978" s="99" t="str">
        <f>IF(B978&lt;&gt;"No administrar",'Matriz Nº1 Identificación'!B978," ")</f>
        <v xml:space="preserve"> </v>
      </c>
      <c r="D978" s="100" t="str">
        <f>IF(C978&lt;&gt;" ",'Matriz Nº4 Administración'!C978," ")</f>
        <v xml:space="preserve"> </v>
      </c>
      <c r="E978" s="98" t="str">
        <f>IF(B978&lt;&gt;"No administrar",'Matriz Nº4 Administración'!F978," ")</f>
        <v xml:space="preserve"> </v>
      </c>
      <c r="F978" s="98" t="str">
        <f>IF(B978&lt;&gt;"No administrar",'Matriz Nº4 Administración'!G978," ")</f>
        <v xml:space="preserve"> </v>
      </c>
      <c r="G978" s="120"/>
      <c r="H978" s="120"/>
      <c r="I978" s="120"/>
      <c r="J978" s="120"/>
      <c r="K978" s="121"/>
      <c r="L978" s="121"/>
      <c r="M978" s="120"/>
      <c r="N978" s="23"/>
      <c r="O978" s="23"/>
      <c r="P978" s="23"/>
      <c r="Q978" s="23"/>
      <c r="R978" s="23"/>
      <c r="S978" s="23"/>
      <c r="T978" s="23"/>
      <c r="U978" s="23"/>
      <c r="V978" s="23"/>
      <c r="W978" s="23"/>
      <c r="X978" s="23"/>
      <c r="Y978" s="23"/>
      <c r="Z978" s="23"/>
    </row>
    <row r="979" spans="1:26" ht="43.5" customHeight="1" thickBot="1" x14ac:dyDescent="0.35">
      <c r="A979" s="97" t="str">
        <f>+'Matriz Nº4 Administración'!A979</f>
        <v>108. 7</v>
      </c>
      <c r="B979" s="98" t="str">
        <f>+'Matriz Nº4 Administración'!B979</f>
        <v>No administrar</v>
      </c>
      <c r="C979" s="99" t="str">
        <f>IF(B979&lt;&gt;"No administrar",'Matriz Nº1 Identificación'!B979," ")</f>
        <v xml:space="preserve"> </v>
      </c>
      <c r="D979" s="100" t="str">
        <f>IF(C979&lt;&gt;" ",'Matriz Nº4 Administración'!C979," ")</f>
        <v xml:space="preserve"> </v>
      </c>
      <c r="E979" s="98" t="str">
        <f>IF(B979&lt;&gt;"No administrar",'Matriz Nº4 Administración'!F979," ")</f>
        <v xml:space="preserve"> </v>
      </c>
      <c r="F979" s="98" t="str">
        <f>IF(B979&lt;&gt;"No administrar",'Matriz Nº4 Administración'!G979," ")</f>
        <v xml:space="preserve"> </v>
      </c>
      <c r="G979" s="120"/>
      <c r="H979" s="120"/>
      <c r="I979" s="120"/>
      <c r="J979" s="120"/>
      <c r="K979" s="121"/>
      <c r="L979" s="121"/>
      <c r="M979" s="120"/>
      <c r="N979" s="23"/>
      <c r="O979" s="23"/>
      <c r="P979" s="23"/>
      <c r="Q979" s="23"/>
      <c r="R979" s="23"/>
      <c r="S979" s="23"/>
      <c r="T979" s="23"/>
      <c r="U979" s="23"/>
      <c r="V979" s="23"/>
      <c r="W979" s="23"/>
      <c r="X979" s="23"/>
      <c r="Y979" s="23"/>
      <c r="Z979" s="23"/>
    </row>
    <row r="980" spans="1:26" ht="16.5" customHeight="1" thickBot="1" x14ac:dyDescent="0.35">
      <c r="A980" s="431" t="str">
        <f>'Matriz Nº4 Administración'!A980</f>
        <v xml:space="preserve">Objetivo Estratégico: </v>
      </c>
      <c r="B980" s="432"/>
      <c r="C980" s="433">
        <f>'Matriz Nº4 Administración'!B980</f>
        <v>0</v>
      </c>
      <c r="D980" s="434"/>
      <c r="E980" s="434"/>
      <c r="F980" s="434"/>
      <c r="G980" s="434"/>
      <c r="H980" s="434"/>
      <c r="I980" s="434"/>
      <c r="J980" s="434"/>
      <c r="K980" s="434"/>
      <c r="L980" s="434"/>
      <c r="M980" s="434"/>
      <c r="N980" s="7"/>
      <c r="O980" s="7"/>
      <c r="P980" s="7"/>
      <c r="Q980" s="7"/>
      <c r="R980" s="7"/>
      <c r="S980" s="7"/>
      <c r="T980" s="7"/>
      <c r="U980" s="7"/>
      <c r="V980" s="7"/>
      <c r="W980" s="7"/>
      <c r="X980" s="7"/>
      <c r="Y980" s="7"/>
      <c r="Z980" s="7"/>
    </row>
    <row r="981" spans="1:26" ht="27" customHeight="1" thickBot="1" x14ac:dyDescent="0.35">
      <c r="A981" s="427" t="str">
        <f>'Matriz Nº4 Administración'!A981</f>
        <v>Objetivo táctico</v>
      </c>
      <c r="B981" s="394"/>
      <c r="C981" s="428" t="str">
        <f>'Matriz Nº4 Administración'!B981</f>
        <v xml:space="preserve">109. </v>
      </c>
      <c r="D981" s="429"/>
      <c r="E981" s="429"/>
      <c r="F981" s="429"/>
      <c r="G981" s="429"/>
      <c r="H981" s="429"/>
      <c r="I981" s="429"/>
      <c r="J981" s="429"/>
      <c r="K981" s="429"/>
      <c r="L981" s="429"/>
      <c r="M981" s="430"/>
      <c r="N981" s="7"/>
      <c r="O981" s="7"/>
      <c r="P981" s="7"/>
      <c r="Q981" s="7"/>
      <c r="R981" s="7"/>
      <c r="S981" s="7"/>
      <c r="T981" s="7"/>
      <c r="U981" s="7"/>
      <c r="V981" s="7"/>
      <c r="W981" s="7"/>
      <c r="X981" s="7"/>
      <c r="Y981" s="7"/>
      <c r="Z981" s="7"/>
    </row>
    <row r="982" spans="1:26" ht="47.25" customHeight="1" x14ac:dyDescent="0.3">
      <c r="A982" s="97" t="str">
        <f>+'Matriz Nº4 Administración'!A982</f>
        <v>109. 1</v>
      </c>
      <c r="B982" s="98" t="str">
        <f>+'Matriz Nº4 Administración'!B982</f>
        <v>No administrar</v>
      </c>
      <c r="C982" s="99" t="str">
        <f>IF(B982&lt;&gt;"No administrar",'Matriz Nº1 Identificación'!B982," ")</f>
        <v xml:space="preserve"> </v>
      </c>
      <c r="D982" s="100" t="str">
        <f>IF(C982&lt;&gt;" ",'Matriz Nº4 Administración'!C982," ")</f>
        <v xml:space="preserve"> </v>
      </c>
      <c r="E982" s="98" t="str">
        <f>IF(B982&lt;&gt;"No administrar",'Matriz Nº4 Administración'!F982," ")</f>
        <v xml:space="preserve"> </v>
      </c>
      <c r="F982" s="98" t="str">
        <f>IF(B982&lt;&gt;"No administrar",'Matriz Nº4 Administración'!G982," ")</f>
        <v xml:space="preserve"> </v>
      </c>
      <c r="G982" s="120"/>
      <c r="H982" s="120"/>
      <c r="I982" s="120"/>
      <c r="J982" s="120"/>
      <c r="K982" s="121"/>
      <c r="L982" s="121"/>
      <c r="M982" s="120"/>
      <c r="N982" s="23"/>
      <c r="O982" s="23"/>
      <c r="P982" s="23"/>
      <c r="Q982" s="23"/>
      <c r="R982" s="23"/>
      <c r="S982" s="23"/>
      <c r="T982" s="23"/>
      <c r="U982" s="23"/>
      <c r="V982" s="23"/>
      <c r="W982" s="23"/>
      <c r="X982" s="23"/>
      <c r="Y982" s="23"/>
      <c r="Z982" s="23"/>
    </row>
    <row r="983" spans="1:26" ht="43.5" customHeight="1" x14ac:dyDescent="0.3">
      <c r="A983" s="97" t="str">
        <f>+'Matriz Nº4 Administración'!A983</f>
        <v>109. 2</v>
      </c>
      <c r="B983" s="98" t="str">
        <f>+'Matriz Nº4 Administración'!B983</f>
        <v>No administrar</v>
      </c>
      <c r="C983" s="99" t="str">
        <f>IF(B983&lt;&gt;"No administrar",'Matriz Nº1 Identificación'!B983," ")</f>
        <v xml:space="preserve"> </v>
      </c>
      <c r="D983" s="100" t="str">
        <f>IF(C983&lt;&gt;" ",'Matriz Nº4 Administración'!C983," ")</f>
        <v xml:space="preserve"> </v>
      </c>
      <c r="E983" s="98" t="str">
        <f>IF(B983&lt;&gt;"No administrar",'Matriz Nº4 Administración'!F983," ")</f>
        <v xml:space="preserve"> </v>
      </c>
      <c r="F983" s="98" t="str">
        <f>IF(B983&lt;&gt;"No administrar",'Matriz Nº4 Administración'!G983," ")</f>
        <v xml:space="preserve"> </v>
      </c>
      <c r="G983" s="120"/>
      <c r="H983" s="120"/>
      <c r="I983" s="120"/>
      <c r="J983" s="120"/>
      <c r="K983" s="121"/>
      <c r="L983" s="121"/>
      <c r="M983" s="120"/>
      <c r="N983" s="23"/>
      <c r="O983" s="23"/>
      <c r="P983" s="23"/>
      <c r="Q983" s="23"/>
      <c r="R983" s="23"/>
      <c r="S983" s="23"/>
      <c r="T983" s="23"/>
      <c r="U983" s="23"/>
      <c r="V983" s="23"/>
      <c r="W983" s="23"/>
      <c r="X983" s="23"/>
      <c r="Y983" s="23"/>
      <c r="Z983" s="23"/>
    </row>
    <row r="984" spans="1:26" ht="40.5" customHeight="1" x14ac:dyDescent="0.3">
      <c r="A984" s="97" t="str">
        <f>+'Matriz Nº4 Administración'!A984</f>
        <v>109. 3</v>
      </c>
      <c r="B984" s="98" t="str">
        <f>+'Matriz Nº4 Administración'!B984</f>
        <v>No administrar</v>
      </c>
      <c r="C984" s="99" t="str">
        <f>IF(B984&lt;&gt;"No administrar",'Matriz Nº1 Identificación'!B984," ")</f>
        <v xml:space="preserve"> </v>
      </c>
      <c r="D984" s="100" t="str">
        <f>IF(C984&lt;&gt;" ",'Matriz Nº4 Administración'!C984," ")</f>
        <v xml:space="preserve"> </v>
      </c>
      <c r="E984" s="98" t="str">
        <f>IF(B984&lt;&gt;"No administrar",'Matriz Nº4 Administración'!F984," ")</f>
        <v xml:space="preserve"> </v>
      </c>
      <c r="F984" s="98" t="str">
        <f>IF(B984&lt;&gt;"No administrar",'Matriz Nº4 Administración'!G984," ")</f>
        <v xml:space="preserve"> </v>
      </c>
      <c r="G984" s="120"/>
      <c r="H984" s="120"/>
      <c r="I984" s="120"/>
      <c r="J984" s="120"/>
      <c r="K984" s="121"/>
      <c r="L984" s="121"/>
      <c r="M984" s="120"/>
      <c r="N984" s="23"/>
      <c r="O984" s="23"/>
      <c r="P984" s="23"/>
      <c r="Q984" s="23"/>
      <c r="R984" s="23"/>
      <c r="S984" s="23"/>
      <c r="T984" s="23"/>
      <c r="U984" s="23"/>
      <c r="V984" s="23"/>
      <c r="W984" s="23"/>
      <c r="X984" s="23"/>
      <c r="Y984" s="23"/>
      <c r="Z984" s="23"/>
    </row>
    <row r="985" spans="1:26" ht="48" customHeight="1" x14ac:dyDescent="0.3">
      <c r="A985" s="97" t="str">
        <f>+'Matriz Nº4 Administración'!A985</f>
        <v>109. 4</v>
      </c>
      <c r="B985" s="98" t="str">
        <f>+'Matriz Nº4 Administración'!B985</f>
        <v>No administrar</v>
      </c>
      <c r="C985" s="99" t="str">
        <f>IF(B985&lt;&gt;"No administrar",'Matriz Nº1 Identificación'!B985," ")</f>
        <v xml:space="preserve"> </v>
      </c>
      <c r="D985" s="100" t="str">
        <f>IF(C985&lt;&gt;" ",'Matriz Nº4 Administración'!C985," ")</f>
        <v xml:space="preserve"> </v>
      </c>
      <c r="E985" s="98" t="str">
        <f>IF(B985&lt;&gt;"No administrar",'Matriz Nº4 Administración'!F985," ")</f>
        <v xml:space="preserve"> </v>
      </c>
      <c r="F985" s="98" t="str">
        <f>IF(B985&lt;&gt;"No administrar",'Matriz Nº4 Administración'!G985," ")</f>
        <v xml:space="preserve"> </v>
      </c>
      <c r="G985" s="120"/>
      <c r="H985" s="120"/>
      <c r="I985" s="120"/>
      <c r="J985" s="120"/>
      <c r="K985" s="121"/>
      <c r="L985" s="121"/>
      <c r="M985" s="120"/>
      <c r="N985" s="23"/>
      <c r="O985" s="23"/>
      <c r="P985" s="23"/>
      <c r="Q985" s="23"/>
      <c r="R985" s="23"/>
      <c r="S985" s="23"/>
      <c r="T985" s="23"/>
      <c r="U985" s="23"/>
      <c r="V985" s="23"/>
      <c r="W985" s="23"/>
      <c r="X985" s="23"/>
      <c r="Y985" s="23"/>
      <c r="Z985" s="23"/>
    </row>
    <row r="986" spans="1:26" ht="42.75" customHeight="1" x14ac:dyDescent="0.3">
      <c r="A986" s="97" t="str">
        <f>+'Matriz Nº4 Administración'!A986</f>
        <v>109. 5</v>
      </c>
      <c r="B986" s="98" t="str">
        <f>+'Matriz Nº4 Administración'!B986</f>
        <v>No administrar</v>
      </c>
      <c r="C986" s="99" t="str">
        <f>IF(B986&lt;&gt;"No administrar",'Matriz Nº1 Identificación'!B986," ")</f>
        <v xml:space="preserve"> </v>
      </c>
      <c r="D986" s="100" t="str">
        <f>IF(C986&lt;&gt;" ",'Matriz Nº4 Administración'!C986," ")</f>
        <v xml:space="preserve"> </v>
      </c>
      <c r="E986" s="98" t="str">
        <f>IF(B986&lt;&gt;"No administrar",'Matriz Nº4 Administración'!F986," ")</f>
        <v xml:space="preserve"> </v>
      </c>
      <c r="F986" s="98" t="str">
        <f>IF(B986&lt;&gt;"No administrar",'Matriz Nº4 Administración'!G986," ")</f>
        <v xml:space="preserve"> </v>
      </c>
      <c r="G986" s="120"/>
      <c r="H986" s="120"/>
      <c r="I986" s="120"/>
      <c r="J986" s="120"/>
      <c r="K986" s="121"/>
      <c r="L986" s="121"/>
      <c r="M986" s="120"/>
      <c r="N986" s="23"/>
      <c r="O986" s="23"/>
      <c r="P986" s="23"/>
      <c r="Q986" s="23"/>
      <c r="R986" s="23"/>
      <c r="S986" s="23"/>
      <c r="T986" s="23"/>
      <c r="U986" s="23"/>
      <c r="V986" s="23"/>
      <c r="W986" s="23"/>
      <c r="X986" s="23"/>
      <c r="Y986" s="23"/>
      <c r="Z986" s="23"/>
    </row>
    <row r="987" spans="1:26" ht="40.5" customHeight="1" x14ac:dyDescent="0.3">
      <c r="A987" s="97" t="str">
        <f>+'Matriz Nº4 Administración'!A987</f>
        <v>109. 6</v>
      </c>
      <c r="B987" s="98" t="str">
        <f>+'Matriz Nº4 Administración'!B987</f>
        <v>No administrar</v>
      </c>
      <c r="C987" s="99" t="str">
        <f>IF(B987&lt;&gt;"No administrar",'Matriz Nº1 Identificación'!B987," ")</f>
        <v xml:space="preserve"> </v>
      </c>
      <c r="D987" s="100" t="str">
        <f>IF(C987&lt;&gt;" ",'Matriz Nº4 Administración'!C987," ")</f>
        <v xml:space="preserve"> </v>
      </c>
      <c r="E987" s="98" t="str">
        <f>IF(B987&lt;&gt;"No administrar",'Matriz Nº4 Administración'!F987," ")</f>
        <v xml:space="preserve"> </v>
      </c>
      <c r="F987" s="98" t="str">
        <f>IF(B987&lt;&gt;"No administrar",'Matriz Nº4 Administración'!G987," ")</f>
        <v xml:space="preserve"> </v>
      </c>
      <c r="G987" s="120"/>
      <c r="H987" s="120"/>
      <c r="I987" s="120"/>
      <c r="J987" s="120"/>
      <c r="K987" s="121"/>
      <c r="L987" s="121"/>
      <c r="M987" s="120"/>
      <c r="N987" s="23"/>
      <c r="O987" s="23"/>
      <c r="P987" s="23"/>
      <c r="Q987" s="23"/>
      <c r="R987" s="23"/>
      <c r="S987" s="23"/>
      <c r="T987" s="23"/>
      <c r="U987" s="23"/>
      <c r="V987" s="23"/>
      <c r="W987" s="23"/>
      <c r="X987" s="23"/>
      <c r="Y987" s="23"/>
      <c r="Z987" s="23"/>
    </row>
    <row r="988" spans="1:26" ht="43.5" customHeight="1" thickBot="1" x14ac:dyDescent="0.35">
      <c r="A988" s="97" t="str">
        <f>+'Matriz Nº4 Administración'!A988</f>
        <v>109. 7</v>
      </c>
      <c r="B988" s="98" t="str">
        <f>+'Matriz Nº4 Administración'!B988</f>
        <v>No administrar</v>
      </c>
      <c r="C988" s="99" t="str">
        <f>IF(B988&lt;&gt;"No administrar",'Matriz Nº1 Identificación'!B988," ")</f>
        <v xml:space="preserve"> </v>
      </c>
      <c r="D988" s="100" t="str">
        <f>IF(C988&lt;&gt;" ",'Matriz Nº4 Administración'!C988," ")</f>
        <v xml:space="preserve"> </v>
      </c>
      <c r="E988" s="98" t="str">
        <f>IF(B988&lt;&gt;"No administrar",'Matriz Nº4 Administración'!F988," ")</f>
        <v xml:space="preserve"> </v>
      </c>
      <c r="F988" s="98" t="str">
        <f>IF(B988&lt;&gt;"No administrar",'Matriz Nº4 Administración'!G988," ")</f>
        <v xml:space="preserve"> </v>
      </c>
      <c r="G988" s="120"/>
      <c r="H988" s="120"/>
      <c r="I988" s="120"/>
      <c r="J988" s="120"/>
      <c r="K988" s="121"/>
      <c r="L988" s="121"/>
      <c r="M988" s="120"/>
      <c r="N988" s="23"/>
      <c r="O988" s="23"/>
      <c r="P988" s="23"/>
      <c r="Q988" s="23"/>
      <c r="R988" s="23"/>
      <c r="S988" s="23"/>
      <c r="T988" s="23"/>
      <c r="U988" s="23"/>
      <c r="V988" s="23"/>
      <c r="W988" s="23"/>
      <c r="X988" s="23"/>
      <c r="Y988" s="23"/>
      <c r="Z988" s="23"/>
    </row>
    <row r="989" spans="1:26" ht="16.5" customHeight="1" thickBot="1" x14ac:dyDescent="0.35">
      <c r="A989" s="431" t="str">
        <f>'Matriz Nº4 Administración'!A989</f>
        <v xml:space="preserve">Objetivo Estratégico: </v>
      </c>
      <c r="B989" s="432"/>
      <c r="C989" s="433">
        <f>'Matriz Nº4 Administración'!B989</f>
        <v>0</v>
      </c>
      <c r="D989" s="434"/>
      <c r="E989" s="434"/>
      <c r="F989" s="434"/>
      <c r="G989" s="434"/>
      <c r="H989" s="434"/>
      <c r="I989" s="434"/>
      <c r="J989" s="434"/>
      <c r="K989" s="434"/>
      <c r="L989" s="434"/>
      <c r="M989" s="434"/>
      <c r="N989" s="7"/>
      <c r="O989" s="7"/>
      <c r="P989" s="7"/>
      <c r="Q989" s="7"/>
      <c r="R989" s="7"/>
      <c r="S989" s="7"/>
      <c r="T989" s="7"/>
      <c r="U989" s="7"/>
      <c r="V989" s="7"/>
      <c r="W989" s="7"/>
      <c r="X989" s="7"/>
      <c r="Y989" s="7"/>
      <c r="Z989" s="7"/>
    </row>
    <row r="990" spans="1:26" ht="27" customHeight="1" thickBot="1" x14ac:dyDescent="0.35">
      <c r="A990" s="427" t="str">
        <f>'Matriz Nº4 Administración'!A990</f>
        <v>Objetivo táctico</v>
      </c>
      <c r="B990" s="394"/>
      <c r="C990" s="428" t="str">
        <f>'Matriz Nº4 Administración'!B990</f>
        <v xml:space="preserve">110. </v>
      </c>
      <c r="D990" s="429"/>
      <c r="E990" s="429"/>
      <c r="F990" s="429"/>
      <c r="G990" s="429"/>
      <c r="H990" s="429"/>
      <c r="I990" s="429"/>
      <c r="J990" s="429"/>
      <c r="K990" s="429"/>
      <c r="L990" s="429"/>
      <c r="M990" s="430"/>
      <c r="N990" s="7"/>
      <c r="O990" s="7"/>
      <c r="P990" s="7"/>
      <c r="Q990" s="7"/>
      <c r="R990" s="7"/>
      <c r="S990" s="7"/>
      <c r="T990" s="7"/>
      <c r="U990" s="7"/>
      <c r="V990" s="7"/>
      <c r="W990" s="7"/>
      <c r="X990" s="7"/>
      <c r="Y990" s="7"/>
      <c r="Z990" s="7"/>
    </row>
    <row r="991" spans="1:26" ht="47.25" customHeight="1" x14ac:dyDescent="0.3">
      <c r="A991" s="97" t="str">
        <f>+'Matriz Nº4 Administración'!A991</f>
        <v>110. 1</v>
      </c>
      <c r="B991" s="98" t="str">
        <f>+'Matriz Nº4 Administración'!B991</f>
        <v>No administrar</v>
      </c>
      <c r="C991" s="99" t="str">
        <f>IF(B991&lt;&gt;"No administrar",'Matriz Nº1 Identificación'!B991," ")</f>
        <v xml:space="preserve"> </v>
      </c>
      <c r="D991" s="100" t="str">
        <f>IF(C991&lt;&gt;" ",'Matriz Nº4 Administración'!C991," ")</f>
        <v xml:space="preserve"> </v>
      </c>
      <c r="E991" s="98" t="str">
        <f>IF(B991&lt;&gt;"No administrar",'Matriz Nº4 Administración'!F991," ")</f>
        <v xml:space="preserve"> </v>
      </c>
      <c r="F991" s="98" t="str">
        <f>IF(B991&lt;&gt;"No administrar",'Matriz Nº4 Administración'!G991," ")</f>
        <v xml:space="preserve"> </v>
      </c>
      <c r="G991" s="120"/>
      <c r="H991" s="120"/>
      <c r="I991" s="120"/>
      <c r="J991" s="120"/>
      <c r="K991" s="121"/>
      <c r="L991" s="121"/>
      <c r="M991" s="120"/>
      <c r="N991" s="23"/>
      <c r="O991" s="23"/>
      <c r="P991" s="23"/>
      <c r="Q991" s="23"/>
      <c r="R991" s="23"/>
      <c r="S991" s="23"/>
      <c r="T991" s="23"/>
      <c r="U991" s="23"/>
      <c r="V991" s="23"/>
      <c r="W991" s="23"/>
      <c r="X991" s="23"/>
      <c r="Y991" s="23"/>
      <c r="Z991" s="23"/>
    </row>
    <row r="992" spans="1:26" ht="43.5" customHeight="1" x14ac:dyDescent="0.3">
      <c r="A992" s="97" t="str">
        <f>+'Matriz Nº4 Administración'!A992</f>
        <v>110. 2</v>
      </c>
      <c r="B992" s="98" t="str">
        <f>+'Matriz Nº4 Administración'!B992</f>
        <v>No administrar</v>
      </c>
      <c r="C992" s="99" t="str">
        <f>IF(B992&lt;&gt;"No administrar",'Matriz Nº1 Identificación'!B992," ")</f>
        <v xml:space="preserve"> </v>
      </c>
      <c r="D992" s="100" t="str">
        <f>IF(C992&lt;&gt;" ",'Matriz Nº4 Administración'!C992," ")</f>
        <v xml:space="preserve"> </v>
      </c>
      <c r="E992" s="98" t="str">
        <f>IF(B992&lt;&gt;"No administrar",'Matriz Nº4 Administración'!F992," ")</f>
        <v xml:space="preserve"> </v>
      </c>
      <c r="F992" s="98" t="str">
        <f>IF(B992&lt;&gt;"No administrar",'Matriz Nº4 Administración'!G992," ")</f>
        <v xml:space="preserve"> </v>
      </c>
      <c r="G992" s="120"/>
      <c r="H992" s="120"/>
      <c r="I992" s="120"/>
      <c r="J992" s="120"/>
      <c r="K992" s="121"/>
      <c r="L992" s="121"/>
      <c r="M992" s="120"/>
      <c r="N992" s="23"/>
      <c r="O992" s="23"/>
      <c r="P992" s="23"/>
      <c r="Q992" s="23"/>
      <c r="R992" s="23"/>
      <c r="S992" s="23"/>
      <c r="T992" s="23"/>
      <c r="U992" s="23"/>
      <c r="V992" s="23"/>
      <c r="W992" s="23"/>
      <c r="X992" s="23"/>
      <c r="Y992" s="23"/>
      <c r="Z992" s="23"/>
    </row>
    <row r="993" spans="1:26" ht="40.5" customHeight="1" x14ac:dyDescent="0.3">
      <c r="A993" s="97" t="str">
        <f>+'Matriz Nº4 Administración'!A993</f>
        <v>110. 3</v>
      </c>
      <c r="B993" s="98" t="str">
        <f>+'Matriz Nº4 Administración'!B993</f>
        <v>No administrar</v>
      </c>
      <c r="C993" s="99" t="str">
        <f>IF(B993&lt;&gt;"No administrar",'Matriz Nº1 Identificación'!B993," ")</f>
        <v xml:space="preserve"> </v>
      </c>
      <c r="D993" s="100" t="str">
        <f>IF(C993&lt;&gt;" ",'Matriz Nº4 Administración'!C993," ")</f>
        <v xml:space="preserve"> </v>
      </c>
      <c r="E993" s="98" t="str">
        <f>IF(B993&lt;&gt;"No administrar",'Matriz Nº4 Administración'!F993," ")</f>
        <v xml:space="preserve"> </v>
      </c>
      <c r="F993" s="98" t="str">
        <f>IF(B993&lt;&gt;"No administrar",'Matriz Nº4 Administración'!G993," ")</f>
        <v xml:space="preserve"> </v>
      </c>
      <c r="G993" s="120"/>
      <c r="H993" s="120"/>
      <c r="I993" s="120"/>
      <c r="J993" s="120"/>
      <c r="K993" s="121"/>
      <c r="L993" s="121"/>
      <c r="M993" s="120"/>
      <c r="N993" s="23"/>
      <c r="O993" s="23"/>
      <c r="P993" s="23"/>
      <c r="Q993" s="23"/>
      <c r="R993" s="23"/>
      <c r="S993" s="23"/>
      <c r="T993" s="23"/>
      <c r="U993" s="23"/>
      <c r="V993" s="23"/>
      <c r="W993" s="23"/>
      <c r="X993" s="23"/>
      <c r="Y993" s="23"/>
      <c r="Z993" s="23"/>
    </row>
    <row r="994" spans="1:26" ht="48" customHeight="1" x14ac:dyDescent="0.3">
      <c r="A994" s="97" t="str">
        <f>+'Matriz Nº4 Administración'!A994</f>
        <v>110. 4</v>
      </c>
      <c r="B994" s="98" t="str">
        <f>+'Matriz Nº4 Administración'!B994</f>
        <v>No administrar</v>
      </c>
      <c r="C994" s="99" t="str">
        <f>IF(B994&lt;&gt;"No administrar",'Matriz Nº1 Identificación'!B994," ")</f>
        <v xml:space="preserve"> </v>
      </c>
      <c r="D994" s="100" t="str">
        <f>IF(C994&lt;&gt;" ",'Matriz Nº4 Administración'!C994," ")</f>
        <v xml:space="preserve"> </v>
      </c>
      <c r="E994" s="98" t="str">
        <f>IF(B994&lt;&gt;"No administrar",'Matriz Nº4 Administración'!F994," ")</f>
        <v xml:space="preserve"> </v>
      </c>
      <c r="F994" s="98" t="str">
        <f>IF(B994&lt;&gt;"No administrar",'Matriz Nº4 Administración'!G994," ")</f>
        <v xml:space="preserve"> </v>
      </c>
      <c r="G994" s="120"/>
      <c r="H994" s="120"/>
      <c r="I994" s="120"/>
      <c r="J994" s="120"/>
      <c r="K994" s="121"/>
      <c r="L994" s="121"/>
      <c r="M994" s="120"/>
      <c r="N994" s="23"/>
      <c r="O994" s="23"/>
      <c r="P994" s="23"/>
      <c r="Q994" s="23"/>
      <c r="R994" s="23"/>
      <c r="S994" s="23"/>
      <c r="T994" s="23"/>
      <c r="U994" s="23"/>
      <c r="V994" s="23"/>
      <c r="W994" s="23"/>
      <c r="X994" s="23"/>
      <c r="Y994" s="23"/>
      <c r="Z994" s="23"/>
    </row>
    <row r="995" spans="1:26" ht="42.75" customHeight="1" x14ac:dyDescent="0.3">
      <c r="A995" s="97" t="str">
        <f>+'Matriz Nº4 Administración'!A995</f>
        <v>110. 5</v>
      </c>
      <c r="B995" s="98" t="str">
        <f>+'Matriz Nº4 Administración'!B995</f>
        <v>No administrar</v>
      </c>
      <c r="C995" s="99" t="str">
        <f>IF(B995&lt;&gt;"No administrar",'Matriz Nº1 Identificación'!B995," ")</f>
        <v xml:space="preserve"> </v>
      </c>
      <c r="D995" s="100" t="str">
        <f>IF(C995&lt;&gt;" ",'Matriz Nº4 Administración'!C995," ")</f>
        <v xml:space="preserve"> </v>
      </c>
      <c r="E995" s="98" t="str">
        <f>IF(B995&lt;&gt;"No administrar",'Matriz Nº4 Administración'!F995," ")</f>
        <v xml:space="preserve"> </v>
      </c>
      <c r="F995" s="98" t="str">
        <f>IF(B995&lt;&gt;"No administrar",'Matriz Nº4 Administración'!G995," ")</f>
        <v xml:space="preserve"> </v>
      </c>
      <c r="G995" s="120"/>
      <c r="H995" s="120"/>
      <c r="I995" s="120"/>
      <c r="J995" s="120"/>
      <c r="K995" s="121"/>
      <c r="L995" s="121"/>
      <c r="M995" s="120"/>
      <c r="N995" s="23"/>
      <c r="O995" s="23"/>
      <c r="P995" s="23"/>
      <c r="Q995" s="23"/>
      <c r="R995" s="23"/>
      <c r="S995" s="23"/>
      <c r="T995" s="23"/>
      <c r="U995" s="23"/>
      <c r="V995" s="23"/>
      <c r="W995" s="23"/>
      <c r="X995" s="23"/>
      <c r="Y995" s="23"/>
      <c r="Z995" s="23"/>
    </row>
    <row r="996" spans="1:26" ht="40.5" customHeight="1" x14ac:dyDescent="0.3">
      <c r="A996" s="97" t="str">
        <f>+'Matriz Nº4 Administración'!A996</f>
        <v>110. 6</v>
      </c>
      <c r="B996" s="98" t="str">
        <f>+'Matriz Nº4 Administración'!B996</f>
        <v>No administrar</v>
      </c>
      <c r="C996" s="99" t="str">
        <f>IF(B996&lt;&gt;"No administrar",'Matriz Nº1 Identificación'!B996," ")</f>
        <v xml:space="preserve"> </v>
      </c>
      <c r="D996" s="100" t="str">
        <f>IF(C996&lt;&gt;" ",'Matriz Nº4 Administración'!C996," ")</f>
        <v xml:space="preserve"> </v>
      </c>
      <c r="E996" s="98" t="str">
        <f>IF(B996&lt;&gt;"No administrar",'Matriz Nº4 Administración'!F996," ")</f>
        <v xml:space="preserve"> </v>
      </c>
      <c r="F996" s="98" t="str">
        <f>IF(B996&lt;&gt;"No administrar",'Matriz Nº4 Administración'!G996," ")</f>
        <v xml:space="preserve"> </v>
      </c>
      <c r="G996" s="120"/>
      <c r="H996" s="120"/>
      <c r="I996" s="120"/>
      <c r="J996" s="120"/>
      <c r="K996" s="121"/>
      <c r="L996" s="121"/>
      <c r="M996" s="120"/>
      <c r="N996" s="23"/>
      <c r="O996" s="23"/>
      <c r="P996" s="23"/>
      <c r="Q996" s="23"/>
      <c r="R996" s="23"/>
      <c r="S996" s="23"/>
      <c r="T996" s="23"/>
      <c r="U996" s="23"/>
      <c r="V996" s="23"/>
      <c r="W996" s="23"/>
      <c r="X996" s="23"/>
      <c r="Y996" s="23"/>
      <c r="Z996" s="23"/>
    </row>
    <row r="997" spans="1:26" ht="43.5" customHeight="1" thickBot="1" x14ac:dyDescent="0.35">
      <c r="A997" s="97" t="str">
        <f>+'Matriz Nº4 Administración'!A997</f>
        <v>110. 7</v>
      </c>
      <c r="B997" s="98" t="str">
        <f>+'Matriz Nº4 Administración'!B997</f>
        <v>No administrar</v>
      </c>
      <c r="C997" s="99" t="str">
        <f>IF(B997&lt;&gt;"No administrar",'Matriz Nº1 Identificación'!B997," ")</f>
        <v xml:space="preserve"> </v>
      </c>
      <c r="D997" s="100" t="str">
        <f>IF(C997&lt;&gt;" ",'Matriz Nº4 Administración'!C997," ")</f>
        <v xml:space="preserve"> </v>
      </c>
      <c r="E997" s="98" t="str">
        <f>IF(B997&lt;&gt;"No administrar",'Matriz Nº4 Administración'!F997," ")</f>
        <v xml:space="preserve"> </v>
      </c>
      <c r="F997" s="98" t="str">
        <f>IF(B997&lt;&gt;"No administrar",'Matriz Nº4 Administración'!G997," ")</f>
        <v xml:space="preserve"> </v>
      </c>
      <c r="G997" s="120"/>
      <c r="H997" s="120"/>
      <c r="I997" s="120"/>
      <c r="J997" s="120"/>
      <c r="K997" s="121"/>
      <c r="L997" s="121"/>
      <c r="M997" s="120"/>
      <c r="N997" s="23"/>
      <c r="O997" s="23"/>
      <c r="P997" s="23"/>
      <c r="Q997" s="23"/>
      <c r="R997" s="23"/>
      <c r="S997" s="23"/>
      <c r="T997" s="23"/>
      <c r="U997" s="23"/>
      <c r="V997" s="23"/>
      <c r="W997" s="23"/>
      <c r="X997" s="23"/>
      <c r="Y997" s="23"/>
      <c r="Z997" s="23"/>
    </row>
    <row r="998" spans="1:26" ht="16.5" customHeight="1" thickBot="1" x14ac:dyDescent="0.35">
      <c r="A998" s="431" t="str">
        <f>'Matriz Nº4 Administración'!A998</f>
        <v xml:space="preserve">Objetivo Estratégico: </v>
      </c>
      <c r="B998" s="432"/>
      <c r="C998" s="433">
        <f>'Matriz Nº4 Administración'!B998</f>
        <v>0</v>
      </c>
      <c r="D998" s="434"/>
      <c r="E998" s="434"/>
      <c r="F998" s="434"/>
      <c r="G998" s="434"/>
      <c r="H998" s="434"/>
      <c r="I998" s="434"/>
      <c r="J998" s="434"/>
      <c r="K998" s="434"/>
      <c r="L998" s="434"/>
      <c r="M998" s="434"/>
      <c r="N998" s="7"/>
      <c r="O998" s="7"/>
      <c r="P998" s="7"/>
      <c r="Q998" s="7"/>
      <c r="R998" s="7"/>
      <c r="S998" s="7"/>
      <c r="T998" s="7"/>
      <c r="U998" s="7"/>
      <c r="V998" s="7"/>
      <c r="W998" s="7"/>
      <c r="X998" s="7"/>
      <c r="Y998" s="7"/>
      <c r="Z998" s="7"/>
    </row>
    <row r="999" spans="1:26" ht="27" customHeight="1" thickBot="1" x14ac:dyDescent="0.35">
      <c r="A999" s="427" t="str">
        <f>'Matriz Nº4 Administración'!A999</f>
        <v>Objetivo táctico</v>
      </c>
      <c r="B999" s="394"/>
      <c r="C999" s="428" t="str">
        <f>'Matriz Nº4 Administración'!B999</f>
        <v xml:space="preserve">111. </v>
      </c>
      <c r="D999" s="429"/>
      <c r="E999" s="429"/>
      <c r="F999" s="429"/>
      <c r="G999" s="429"/>
      <c r="H999" s="429"/>
      <c r="I999" s="429"/>
      <c r="J999" s="429"/>
      <c r="K999" s="429"/>
      <c r="L999" s="429"/>
      <c r="M999" s="430"/>
      <c r="N999" s="7"/>
      <c r="O999" s="7"/>
      <c r="P999" s="7"/>
      <c r="Q999" s="7"/>
      <c r="R999" s="7"/>
      <c r="S999" s="7"/>
      <c r="T999" s="7"/>
      <c r="U999" s="7"/>
      <c r="V999" s="7"/>
      <c r="W999" s="7"/>
      <c r="X999" s="7"/>
      <c r="Y999" s="7"/>
      <c r="Z999" s="7"/>
    </row>
    <row r="1000" spans="1:26" ht="47.25" customHeight="1" x14ac:dyDescent="0.3">
      <c r="A1000" s="97" t="str">
        <f>+'Matriz Nº4 Administración'!A1000</f>
        <v>111. 1</v>
      </c>
      <c r="B1000" s="98" t="str">
        <f>+'Matriz Nº4 Administración'!B1000</f>
        <v>No administrar</v>
      </c>
      <c r="C1000" s="99" t="str">
        <f>IF(B1000&lt;&gt;"No administrar",'Matriz Nº1 Identificación'!B1000," ")</f>
        <v xml:space="preserve"> </v>
      </c>
      <c r="D1000" s="100" t="str">
        <f>IF(C1000&lt;&gt;" ",'Matriz Nº4 Administración'!C1000," ")</f>
        <v xml:space="preserve"> </v>
      </c>
      <c r="E1000" s="98" t="str">
        <f>IF(B1000&lt;&gt;"No administrar",'Matriz Nº4 Administración'!F1000," ")</f>
        <v xml:space="preserve"> </v>
      </c>
      <c r="F1000" s="98" t="str">
        <f>IF(B1000&lt;&gt;"No administrar",'Matriz Nº4 Administración'!G1000," ")</f>
        <v xml:space="preserve"> </v>
      </c>
      <c r="G1000" s="120"/>
      <c r="H1000" s="120"/>
      <c r="I1000" s="120"/>
      <c r="J1000" s="120"/>
      <c r="K1000" s="121"/>
      <c r="L1000" s="121"/>
      <c r="M1000" s="120"/>
      <c r="N1000" s="23"/>
      <c r="O1000" s="23"/>
      <c r="P1000" s="23"/>
      <c r="Q1000" s="23"/>
      <c r="R1000" s="23"/>
      <c r="S1000" s="23"/>
      <c r="T1000" s="23"/>
      <c r="U1000" s="23"/>
      <c r="V1000" s="23"/>
      <c r="W1000" s="23"/>
      <c r="X1000" s="23"/>
      <c r="Y1000" s="23"/>
      <c r="Z1000" s="23"/>
    </row>
    <row r="1001" spans="1:26" ht="43.5" customHeight="1" x14ac:dyDescent="0.3">
      <c r="A1001" s="97" t="str">
        <f>+'Matriz Nº4 Administración'!A1001</f>
        <v>111. 2</v>
      </c>
      <c r="B1001" s="98" t="str">
        <f>+'Matriz Nº4 Administración'!B1001</f>
        <v>No administrar</v>
      </c>
      <c r="C1001" s="99" t="str">
        <f>IF(B1001&lt;&gt;"No administrar",'Matriz Nº1 Identificación'!B1001," ")</f>
        <v xml:space="preserve"> </v>
      </c>
      <c r="D1001" s="100" t="str">
        <f>IF(C1001&lt;&gt;" ",'Matriz Nº4 Administración'!C1001," ")</f>
        <v xml:space="preserve"> </v>
      </c>
      <c r="E1001" s="98" t="str">
        <f>IF(B1001&lt;&gt;"No administrar",'Matriz Nº4 Administración'!F1001," ")</f>
        <v xml:space="preserve"> </v>
      </c>
      <c r="F1001" s="98" t="str">
        <f>IF(B1001&lt;&gt;"No administrar",'Matriz Nº4 Administración'!G1001," ")</f>
        <v xml:space="preserve"> </v>
      </c>
      <c r="G1001" s="120"/>
      <c r="H1001" s="120"/>
      <c r="I1001" s="120"/>
      <c r="J1001" s="120"/>
      <c r="K1001" s="121"/>
      <c r="L1001" s="121"/>
      <c r="M1001" s="120"/>
      <c r="N1001" s="23"/>
      <c r="O1001" s="23"/>
      <c r="P1001" s="23"/>
      <c r="Q1001" s="23"/>
      <c r="R1001" s="23"/>
      <c r="S1001" s="23"/>
      <c r="T1001" s="23"/>
      <c r="U1001" s="23"/>
      <c r="V1001" s="23"/>
      <c r="W1001" s="23"/>
      <c r="X1001" s="23"/>
      <c r="Y1001" s="23"/>
      <c r="Z1001" s="23"/>
    </row>
    <row r="1002" spans="1:26" ht="40.5" customHeight="1" x14ac:dyDescent="0.3">
      <c r="A1002" s="97" t="str">
        <f>+'Matriz Nº4 Administración'!A1002</f>
        <v>111. 3</v>
      </c>
      <c r="B1002" s="98" t="str">
        <f>+'Matriz Nº4 Administración'!B1002</f>
        <v>No administrar</v>
      </c>
      <c r="C1002" s="99" t="str">
        <f>IF(B1002&lt;&gt;"No administrar",'Matriz Nº1 Identificación'!B1002," ")</f>
        <v xml:space="preserve"> </v>
      </c>
      <c r="D1002" s="100" t="str">
        <f>IF(C1002&lt;&gt;" ",'Matriz Nº4 Administración'!C1002," ")</f>
        <v xml:space="preserve"> </v>
      </c>
      <c r="E1002" s="98" t="str">
        <f>IF(B1002&lt;&gt;"No administrar",'Matriz Nº4 Administración'!F1002," ")</f>
        <v xml:space="preserve"> </v>
      </c>
      <c r="F1002" s="98" t="str">
        <f>IF(B1002&lt;&gt;"No administrar",'Matriz Nº4 Administración'!G1002," ")</f>
        <v xml:space="preserve"> </v>
      </c>
      <c r="G1002" s="120"/>
      <c r="H1002" s="120"/>
      <c r="I1002" s="120"/>
      <c r="J1002" s="120"/>
      <c r="K1002" s="121"/>
      <c r="L1002" s="121"/>
      <c r="M1002" s="120"/>
      <c r="N1002" s="23"/>
      <c r="O1002" s="23"/>
      <c r="P1002" s="23"/>
      <c r="Q1002" s="23"/>
      <c r="R1002" s="23"/>
      <c r="S1002" s="23"/>
      <c r="T1002" s="23"/>
      <c r="U1002" s="23"/>
      <c r="V1002" s="23"/>
      <c r="W1002" s="23"/>
      <c r="X1002" s="23"/>
      <c r="Y1002" s="23"/>
      <c r="Z1002" s="23"/>
    </row>
    <row r="1003" spans="1:26" ht="48" customHeight="1" x14ac:dyDescent="0.3">
      <c r="A1003" s="97" t="str">
        <f>+'Matriz Nº4 Administración'!A1003</f>
        <v>111. 4</v>
      </c>
      <c r="B1003" s="98" t="str">
        <f>+'Matriz Nº4 Administración'!B1003</f>
        <v>No administrar</v>
      </c>
      <c r="C1003" s="99" t="str">
        <f>IF(B1003&lt;&gt;"No administrar",'Matriz Nº1 Identificación'!B1003," ")</f>
        <v xml:space="preserve"> </v>
      </c>
      <c r="D1003" s="100" t="str">
        <f>IF(C1003&lt;&gt;" ",'Matriz Nº4 Administración'!C1003," ")</f>
        <v xml:space="preserve"> </v>
      </c>
      <c r="E1003" s="98" t="str">
        <f>IF(B1003&lt;&gt;"No administrar",'Matriz Nº4 Administración'!F1003," ")</f>
        <v xml:space="preserve"> </v>
      </c>
      <c r="F1003" s="98" t="str">
        <f>IF(B1003&lt;&gt;"No administrar",'Matriz Nº4 Administración'!G1003," ")</f>
        <v xml:space="preserve"> </v>
      </c>
      <c r="G1003" s="120"/>
      <c r="H1003" s="120"/>
      <c r="I1003" s="120"/>
      <c r="J1003" s="120"/>
      <c r="K1003" s="121"/>
      <c r="L1003" s="121"/>
      <c r="M1003" s="120"/>
      <c r="N1003" s="23"/>
      <c r="O1003" s="23"/>
      <c r="P1003" s="23"/>
      <c r="Q1003" s="23"/>
      <c r="R1003" s="23"/>
      <c r="S1003" s="23"/>
      <c r="T1003" s="23"/>
      <c r="U1003" s="23"/>
      <c r="V1003" s="23"/>
      <c r="W1003" s="23"/>
      <c r="X1003" s="23"/>
      <c r="Y1003" s="23"/>
      <c r="Z1003" s="23"/>
    </row>
    <row r="1004" spans="1:26" ht="42.75" customHeight="1" x14ac:dyDescent="0.3">
      <c r="A1004" s="97" t="str">
        <f>+'Matriz Nº4 Administración'!A1004</f>
        <v>111. 5</v>
      </c>
      <c r="B1004" s="98" t="str">
        <f>+'Matriz Nº4 Administración'!B1004</f>
        <v>No administrar</v>
      </c>
      <c r="C1004" s="99" t="str">
        <f>IF(B1004&lt;&gt;"No administrar",'Matriz Nº1 Identificación'!B1004," ")</f>
        <v xml:space="preserve"> </v>
      </c>
      <c r="D1004" s="100" t="str">
        <f>IF(C1004&lt;&gt;" ",'Matriz Nº4 Administración'!C1004," ")</f>
        <v xml:space="preserve"> </v>
      </c>
      <c r="E1004" s="98" t="str">
        <f>IF(B1004&lt;&gt;"No administrar",'Matriz Nº4 Administración'!F1004," ")</f>
        <v xml:space="preserve"> </v>
      </c>
      <c r="F1004" s="98" t="str">
        <f>IF(B1004&lt;&gt;"No administrar",'Matriz Nº4 Administración'!G1004," ")</f>
        <v xml:space="preserve"> </v>
      </c>
      <c r="G1004" s="120"/>
      <c r="H1004" s="120"/>
      <c r="I1004" s="120"/>
      <c r="J1004" s="120"/>
      <c r="K1004" s="121"/>
      <c r="L1004" s="121"/>
      <c r="M1004" s="120"/>
      <c r="N1004" s="23"/>
      <c r="O1004" s="23"/>
      <c r="P1004" s="23"/>
      <c r="Q1004" s="23"/>
      <c r="R1004" s="23"/>
      <c r="S1004" s="23"/>
      <c r="T1004" s="23"/>
      <c r="U1004" s="23"/>
      <c r="V1004" s="23"/>
      <c r="W1004" s="23"/>
      <c r="X1004" s="23"/>
      <c r="Y1004" s="23"/>
      <c r="Z1004" s="23"/>
    </row>
    <row r="1005" spans="1:26" ht="40.5" customHeight="1" x14ac:dyDescent="0.3">
      <c r="A1005" s="97" t="str">
        <f>+'Matriz Nº4 Administración'!A1005</f>
        <v>111. 6</v>
      </c>
      <c r="B1005" s="98" t="str">
        <f>+'Matriz Nº4 Administración'!B1005</f>
        <v>No administrar</v>
      </c>
      <c r="C1005" s="99" t="str">
        <f>IF(B1005&lt;&gt;"No administrar",'Matriz Nº1 Identificación'!B1005," ")</f>
        <v xml:space="preserve"> </v>
      </c>
      <c r="D1005" s="100" t="str">
        <f>IF(C1005&lt;&gt;" ",'Matriz Nº4 Administración'!C1005," ")</f>
        <v xml:space="preserve"> </v>
      </c>
      <c r="E1005" s="98" t="str">
        <f>IF(B1005&lt;&gt;"No administrar",'Matriz Nº4 Administración'!F1005," ")</f>
        <v xml:space="preserve"> </v>
      </c>
      <c r="F1005" s="98" t="str">
        <f>IF(B1005&lt;&gt;"No administrar",'Matriz Nº4 Administración'!G1005," ")</f>
        <v xml:space="preserve"> </v>
      </c>
      <c r="G1005" s="120"/>
      <c r="H1005" s="120"/>
      <c r="I1005" s="120"/>
      <c r="J1005" s="120"/>
      <c r="K1005" s="121"/>
      <c r="L1005" s="121"/>
      <c r="M1005" s="120"/>
      <c r="N1005" s="23"/>
      <c r="O1005" s="23"/>
      <c r="P1005" s="23"/>
      <c r="Q1005" s="23"/>
      <c r="R1005" s="23"/>
      <c r="S1005" s="23"/>
      <c r="T1005" s="23"/>
      <c r="U1005" s="23"/>
      <c r="V1005" s="23"/>
      <c r="W1005" s="23"/>
      <c r="X1005" s="23"/>
      <c r="Y1005" s="23"/>
      <c r="Z1005" s="23"/>
    </row>
    <row r="1006" spans="1:26" ht="43.5" customHeight="1" thickBot="1" x14ac:dyDescent="0.35">
      <c r="A1006" s="97" t="str">
        <f>+'Matriz Nº4 Administración'!A1006</f>
        <v>111. 7</v>
      </c>
      <c r="B1006" s="98" t="str">
        <f>+'Matriz Nº4 Administración'!B1006</f>
        <v>No administrar</v>
      </c>
      <c r="C1006" s="99" t="str">
        <f>IF(B1006&lt;&gt;"No administrar",'Matriz Nº1 Identificación'!B1006," ")</f>
        <v xml:space="preserve"> </v>
      </c>
      <c r="D1006" s="100" t="str">
        <f>IF(C1006&lt;&gt;" ",'Matriz Nº4 Administración'!C1006," ")</f>
        <v xml:space="preserve"> </v>
      </c>
      <c r="E1006" s="98" t="str">
        <f>IF(B1006&lt;&gt;"No administrar",'Matriz Nº4 Administración'!F1006," ")</f>
        <v xml:space="preserve"> </v>
      </c>
      <c r="F1006" s="98" t="str">
        <f>IF(B1006&lt;&gt;"No administrar",'Matriz Nº4 Administración'!G1006," ")</f>
        <v xml:space="preserve"> </v>
      </c>
      <c r="G1006" s="120"/>
      <c r="H1006" s="120"/>
      <c r="I1006" s="120"/>
      <c r="J1006" s="120"/>
      <c r="K1006" s="121"/>
      <c r="L1006" s="121"/>
      <c r="M1006" s="120"/>
      <c r="N1006" s="23"/>
      <c r="O1006" s="23"/>
      <c r="P1006" s="23"/>
      <c r="Q1006" s="23"/>
      <c r="R1006" s="23"/>
      <c r="S1006" s="23"/>
      <c r="T1006" s="23"/>
      <c r="U1006" s="23"/>
      <c r="V1006" s="23"/>
      <c r="W1006" s="23"/>
      <c r="X1006" s="23"/>
      <c r="Y1006" s="23"/>
      <c r="Z1006" s="23"/>
    </row>
    <row r="1007" spans="1:26" ht="16.5" customHeight="1" thickBot="1" x14ac:dyDescent="0.35">
      <c r="A1007" s="431" t="str">
        <f>'Matriz Nº4 Administración'!A1007</f>
        <v xml:space="preserve">Objetivo Estratégico: </v>
      </c>
      <c r="B1007" s="432"/>
      <c r="C1007" s="433">
        <f>'Matriz Nº4 Administración'!B1007</f>
        <v>0</v>
      </c>
      <c r="D1007" s="434"/>
      <c r="E1007" s="434"/>
      <c r="F1007" s="434"/>
      <c r="G1007" s="434"/>
      <c r="H1007" s="434"/>
      <c r="I1007" s="434"/>
      <c r="J1007" s="434"/>
      <c r="K1007" s="434"/>
      <c r="L1007" s="434"/>
      <c r="M1007" s="434"/>
      <c r="N1007" s="7"/>
      <c r="O1007" s="7"/>
      <c r="P1007" s="7"/>
      <c r="Q1007" s="7"/>
      <c r="R1007" s="7"/>
      <c r="S1007" s="7"/>
      <c r="T1007" s="7"/>
      <c r="U1007" s="7"/>
      <c r="V1007" s="7"/>
      <c r="W1007" s="7"/>
      <c r="X1007" s="7"/>
      <c r="Y1007" s="7"/>
      <c r="Z1007" s="7"/>
    </row>
    <row r="1008" spans="1:26" ht="27" customHeight="1" thickBot="1" x14ac:dyDescent="0.35">
      <c r="A1008" s="427" t="str">
        <f>'Matriz Nº4 Administración'!A1008</f>
        <v>Objetivo táctico</v>
      </c>
      <c r="B1008" s="394"/>
      <c r="C1008" s="428" t="str">
        <f>'Matriz Nº4 Administración'!B1008</f>
        <v xml:space="preserve">112. </v>
      </c>
      <c r="D1008" s="429"/>
      <c r="E1008" s="429"/>
      <c r="F1008" s="429"/>
      <c r="G1008" s="429"/>
      <c r="H1008" s="429"/>
      <c r="I1008" s="429"/>
      <c r="J1008" s="429"/>
      <c r="K1008" s="429"/>
      <c r="L1008" s="429"/>
      <c r="M1008" s="430"/>
      <c r="N1008" s="7"/>
      <c r="O1008" s="7"/>
      <c r="P1008" s="7"/>
      <c r="Q1008" s="7"/>
      <c r="R1008" s="7"/>
      <c r="S1008" s="7"/>
      <c r="T1008" s="7"/>
      <c r="U1008" s="7"/>
      <c r="V1008" s="7"/>
      <c r="W1008" s="7"/>
      <c r="X1008" s="7"/>
      <c r="Y1008" s="7"/>
      <c r="Z1008" s="7"/>
    </row>
    <row r="1009" spans="1:26" ht="47.25" customHeight="1" x14ac:dyDescent="0.3">
      <c r="A1009" s="97" t="str">
        <f>+'Matriz Nº4 Administración'!A1009</f>
        <v>112. 1</v>
      </c>
      <c r="B1009" s="98" t="str">
        <f>+'Matriz Nº4 Administración'!B1009</f>
        <v>No administrar</v>
      </c>
      <c r="C1009" s="99" t="str">
        <f>IF(B1009&lt;&gt;"No administrar",'Matriz Nº1 Identificación'!B1009," ")</f>
        <v xml:space="preserve"> </v>
      </c>
      <c r="D1009" s="100" t="str">
        <f>IF(C1009&lt;&gt;" ",'Matriz Nº4 Administración'!C1009," ")</f>
        <v xml:space="preserve"> </v>
      </c>
      <c r="E1009" s="98" t="str">
        <f>IF(B1009&lt;&gt;"No administrar",'Matriz Nº4 Administración'!F1009," ")</f>
        <v xml:space="preserve"> </v>
      </c>
      <c r="F1009" s="98" t="str">
        <f>IF(B1009&lt;&gt;"No administrar",'Matriz Nº4 Administración'!G1009," ")</f>
        <v xml:space="preserve"> </v>
      </c>
      <c r="G1009" s="120"/>
      <c r="H1009" s="120"/>
      <c r="I1009" s="120"/>
      <c r="J1009" s="120"/>
      <c r="K1009" s="121"/>
      <c r="L1009" s="121"/>
      <c r="M1009" s="120"/>
      <c r="N1009" s="23"/>
      <c r="O1009" s="23"/>
      <c r="P1009" s="23"/>
      <c r="Q1009" s="23"/>
      <c r="R1009" s="23"/>
      <c r="S1009" s="23"/>
      <c r="T1009" s="23"/>
      <c r="U1009" s="23"/>
      <c r="V1009" s="23"/>
      <c r="W1009" s="23"/>
      <c r="X1009" s="23"/>
      <c r="Y1009" s="23"/>
      <c r="Z1009" s="23"/>
    </row>
    <row r="1010" spans="1:26" ht="43.5" customHeight="1" x14ac:dyDescent="0.3">
      <c r="A1010" s="97" t="str">
        <f>+'Matriz Nº4 Administración'!A1010</f>
        <v>112. 2</v>
      </c>
      <c r="B1010" s="98" t="str">
        <f>+'Matriz Nº4 Administración'!B1010</f>
        <v>No administrar</v>
      </c>
      <c r="C1010" s="99" t="str">
        <f>IF(B1010&lt;&gt;"No administrar",'Matriz Nº1 Identificación'!B1010," ")</f>
        <v xml:space="preserve"> </v>
      </c>
      <c r="D1010" s="100" t="str">
        <f>IF(C1010&lt;&gt;" ",'Matriz Nº4 Administración'!C1010," ")</f>
        <v xml:space="preserve"> </v>
      </c>
      <c r="E1010" s="98" t="str">
        <f>IF(B1010&lt;&gt;"No administrar",'Matriz Nº4 Administración'!F1010," ")</f>
        <v xml:space="preserve"> </v>
      </c>
      <c r="F1010" s="98" t="str">
        <f>IF(B1010&lt;&gt;"No administrar",'Matriz Nº4 Administración'!G1010," ")</f>
        <v xml:space="preserve"> </v>
      </c>
      <c r="G1010" s="120"/>
      <c r="H1010" s="120"/>
      <c r="I1010" s="120"/>
      <c r="J1010" s="120"/>
      <c r="K1010" s="121"/>
      <c r="L1010" s="121"/>
      <c r="M1010" s="120"/>
      <c r="N1010" s="23"/>
      <c r="O1010" s="23"/>
      <c r="P1010" s="23"/>
      <c r="Q1010" s="23"/>
      <c r="R1010" s="23"/>
      <c r="S1010" s="23"/>
      <c r="T1010" s="23"/>
      <c r="U1010" s="23"/>
      <c r="V1010" s="23"/>
      <c r="W1010" s="23"/>
      <c r="X1010" s="23"/>
      <c r="Y1010" s="23"/>
      <c r="Z1010" s="23"/>
    </row>
    <row r="1011" spans="1:26" ht="40.5" customHeight="1" x14ac:dyDescent="0.3">
      <c r="A1011" s="97" t="str">
        <f>+'Matriz Nº4 Administración'!A1011</f>
        <v>112. 3</v>
      </c>
      <c r="B1011" s="98" t="str">
        <f>+'Matriz Nº4 Administración'!B1011</f>
        <v>No administrar</v>
      </c>
      <c r="C1011" s="99" t="str">
        <f>IF(B1011&lt;&gt;"No administrar",'Matriz Nº1 Identificación'!B1011," ")</f>
        <v xml:space="preserve"> </v>
      </c>
      <c r="D1011" s="100" t="str">
        <f>IF(C1011&lt;&gt;" ",'Matriz Nº4 Administración'!C1011," ")</f>
        <v xml:space="preserve"> </v>
      </c>
      <c r="E1011" s="98" t="str">
        <f>IF(B1011&lt;&gt;"No administrar",'Matriz Nº4 Administración'!F1011," ")</f>
        <v xml:space="preserve"> </v>
      </c>
      <c r="F1011" s="98" t="str">
        <f>IF(B1011&lt;&gt;"No administrar",'Matriz Nº4 Administración'!G1011," ")</f>
        <v xml:space="preserve"> </v>
      </c>
      <c r="G1011" s="120"/>
      <c r="H1011" s="120"/>
      <c r="I1011" s="120"/>
      <c r="J1011" s="120"/>
      <c r="K1011" s="121"/>
      <c r="L1011" s="121"/>
      <c r="M1011" s="120"/>
      <c r="N1011" s="23"/>
      <c r="O1011" s="23"/>
      <c r="P1011" s="23"/>
      <c r="Q1011" s="23"/>
      <c r="R1011" s="23"/>
      <c r="S1011" s="23"/>
      <c r="T1011" s="23"/>
      <c r="U1011" s="23"/>
      <c r="V1011" s="23"/>
      <c r="W1011" s="23"/>
      <c r="X1011" s="23"/>
      <c r="Y1011" s="23"/>
      <c r="Z1011" s="23"/>
    </row>
    <row r="1012" spans="1:26" ht="48" customHeight="1" x14ac:dyDescent="0.3">
      <c r="A1012" s="97" t="str">
        <f>+'Matriz Nº4 Administración'!A1012</f>
        <v>112. 4</v>
      </c>
      <c r="B1012" s="98" t="str">
        <f>+'Matriz Nº4 Administración'!B1012</f>
        <v>No administrar</v>
      </c>
      <c r="C1012" s="99" t="str">
        <f>IF(B1012&lt;&gt;"No administrar",'Matriz Nº1 Identificación'!B1012," ")</f>
        <v xml:space="preserve"> </v>
      </c>
      <c r="D1012" s="100" t="str">
        <f>IF(C1012&lt;&gt;" ",'Matriz Nº4 Administración'!C1012," ")</f>
        <v xml:space="preserve"> </v>
      </c>
      <c r="E1012" s="98" t="str">
        <f>IF(B1012&lt;&gt;"No administrar",'Matriz Nº4 Administración'!F1012," ")</f>
        <v xml:space="preserve"> </v>
      </c>
      <c r="F1012" s="98" t="str">
        <f>IF(B1012&lt;&gt;"No administrar",'Matriz Nº4 Administración'!G1012," ")</f>
        <v xml:space="preserve"> </v>
      </c>
      <c r="G1012" s="120"/>
      <c r="H1012" s="120"/>
      <c r="I1012" s="120"/>
      <c r="J1012" s="120"/>
      <c r="K1012" s="121"/>
      <c r="L1012" s="121"/>
      <c r="M1012" s="120"/>
      <c r="N1012" s="23"/>
      <c r="O1012" s="23"/>
      <c r="P1012" s="23"/>
      <c r="Q1012" s="23"/>
      <c r="R1012" s="23"/>
      <c r="S1012" s="23"/>
      <c r="T1012" s="23"/>
      <c r="U1012" s="23"/>
      <c r="V1012" s="23"/>
      <c r="W1012" s="23"/>
      <c r="X1012" s="23"/>
      <c r="Y1012" s="23"/>
      <c r="Z1012" s="23"/>
    </row>
    <row r="1013" spans="1:26" ht="42.75" customHeight="1" x14ac:dyDescent="0.3">
      <c r="A1013" s="97" t="str">
        <f>+'Matriz Nº4 Administración'!A1013</f>
        <v>112. 5</v>
      </c>
      <c r="B1013" s="98" t="str">
        <f>+'Matriz Nº4 Administración'!B1013</f>
        <v>No administrar</v>
      </c>
      <c r="C1013" s="99" t="str">
        <f>IF(B1013&lt;&gt;"No administrar",'Matriz Nº1 Identificación'!B1013," ")</f>
        <v xml:space="preserve"> </v>
      </c>
      <c r="D1013" s="100" t="str">
        <f>IF(C1013&lt;&gt;" ",'Matriz Nº4 Administración'!C1013," ")</f>
        <v xml:space="preserve"> </v>
      </c>
      <c r="E1013" s="98" t="str">
        <f>IF(B1013&lt;&gt;"No administrar",'Matriz Nº4 Administración'!F1013," ")</f>
        <v xml:space="preserve"> </v>
      </c>
      <c r="F1013" s="98" t="str">
        <f>IF(B1013&lt;&gt;"No administrar",'Matriz Nº4 Administración'!G1013," ")</f>
        <v xml:space="preserve"> </v>
      </c>
      <c r="G1013" s="120"/>
      <c r="H1013" s="120"/>
      <c r="I1013" s="120"/>
      <c r="J1013" s="120"/>
      <c r="K1013" s="121"/>
      <c r="L1013" s="121"/>
      <c r="M1013" s="120"/>
      <c r="N1013" s="23"/>
      <c r="O1013" s="23"/>
      <c r="P1013" s="23"/>
      <c r="Q1013" s="23"/>
      <c r="R1013" s="23"/>
      <c r="S1013" s="23"/>
      <c r="T1013" s="23"/>
      <c r="U1013" s="23"/>
      <c r="V1013" s="23"/>
      <c r="W1013" s="23"/>
      <c r="X1013" s="23"/>
      <c r="Y1013" s="23"/>
      <c r="Z1013" s="23"/>
    </row>
    <row r="1014" spans="1:26" ht="40.5" customHeight="1" x14ac:dyDescent="0.3">
      <c r="A1014" s="97" t="str">
        <f>+'Matriz Nº4 Administración'!A1014</f>
        <v>112. 6</v>
      </c>
      <c r="B1014" s="98" t="str">
        <f>+'Matriz Nº4 Administración'!B1014</f>
        <v>No administrar</v>
      </c>
      <c r="C1014" s="99" t="str">
        <f>IF(B1014&lt;&gt;"No administrar",'Matriz Nº1 Identificación'!B1014," ")</f>
        <v xml:space="preserve"> </v>
      </c>
      <c r="D1014" s="100" t="str">
        <f>IF(C1014&lt;&gt;" ",'Matriz Nº4 Administración'!C1014," ")</f>
        <v xml:space="preserve"> </v>
      </c>
      <c r="E1014" s="98" t="str">
        <f>IF(B1014&lt;&gt;"No administrar",'Matriz Nº4 Administración'!F1014," ")</f>
        <v xml:space="preserve"> </v>
      </c>
      <c r="F1014" s="98" t="str">
        <f>IF(B1014&lt;&gt;"No administrar",'Matriz Nº4 Administración'!G1014," ")</f>
        <v xml:space="preserve"> </v>
      </c>
      <c r="G1014" s="120"/>
      <c r="H1014" s="120"/>
      <c r="I1014" s="120"/>
      <c r="J1014" s="120"/>
      <c r="K1014" s="121"/>
      <c r="L1014" s="121"/>
      <c r="M1014" s="120"/>
      <c r="N1014" s="23"/>
      <c r="O1014" s="23"/>
      <c r="P1014" s="23"/>
      <c r="Q1014" s="23"/>
      <c r="R1014" s="23"/>
      <c r="S1014" s="23"/>
      <c r="T1014" s="23"/>
      <c r="U1014" s="23"/>
      <c r="V1014" s="23"/>
      <c r="W1014" s="23"/>
      <c r="X1014" s="23"/>
      <c r="Y1014" s="23"/>
      <c r="Z1014" s="23"/>
    </row>
    <row r="1015" spans="1:26" ht="43.5" customHeight="1" thickBot="1" x14ac:dyDescent="0.35">
      <c r="A1015" s="97" t="str">
        <f>+'Matriz Nº4 Administración'!A1015</f>
        <v>112. 7</v>
      </c>
      <c r="B1015" s="98" t="str">
        <f>+'Matriz Nº4 Administración'!B1015</f>
        <v>No administrar</v>
      </c>
      <c r="C1015" s="99" t="str">
        <f>IF(B1015&lt;&gt;"No administrar",'Matriz Nº1 Identificación'!B1015," ")</f>
        <v xml:space="preserve"> </v>
      </c>
      <c r="D1015" s="100" t="str">
        <f>IF(C1015&lt;&gt;" ",'Matriz Nº4 Administración'!C1015," ")</f>
        <v xml:space="preserve"> </v>
      </c>
      <c r="E1015" s="98" t="str">
        <f>IF(B1015&lt;&gt;"No administrar",'Matriz Nº4 Administración'!F1015," ")</f>
        <v xml:space="preserve"> </v>
      </c>
      <c r="F1015" s="98" t="str">
        <f>IF(B1015&lt;&gt;"No administrar",'Matriz Nº4 Administración'!G1015," ")</f>
        <v xml:space="preserve"> </v>
      </c>
      <c r="G1015" s="120"/>
      <c r="H1015" s="120"/>
      <c r="I1015" s="120"/>
      <c r="J1015" s="120"/>
      <c r="K1015" s="121"/>
      <c r="L1015" s="121"/>
      <c r="M1015" s="120"/>
      <c r="N1015" s="23"/>
      <c r="O1015" s="23"/>
      <c r="P1015" s="23"/>
      <c r="Q1015" s="23"/>
      <c r="R1015" s="23"/>
      <c r="S1015" s="23"/>
      <c r="T1015" s="23"/>
      <c r="U1015" s="23"/>
      <c r="V1015" s="23"/>
      <c r="W1015" s="23"/>
      <c r="X1015" s="23"/>
      <c r="Y1015" s="23"/>
      <c r="Z1015" s="23"/>
    </row>
    <row r="1016" spans="1:26" ht="16.5" customHeight="1" thickBot="1" x14ac:dyDescent="0.35">
      <c r="A1016" s="431" t="str">
        <f>'Matriz Nº4 Administración'!A1016</f>
        <v xml:space="preserve">Objetivo Estratégico: </v>
      </c>
      <c r="B1016" s="432"/>
      <c r="C1016" s="433">
        <f>'Matriz Nº4 Administración'!B1016</f>
        <v>0</v>
      </c>
      <c r="D1016" s="434"/>
      <c r="E1016" s="434"/>
      <c r="F1016" s="434"/>
      <c r="G1016" s="434"/>
      <c r="H1016" s="434"/>
      <c r="I1016" s="434"/>
      <c r="J1016" s="434"/>
      <c r="K1016" s="434"/>
      <c r="L1016" s="434"/>
      <c r="M1016" s="434"/>
      <c r="N1016" s="7"/>
      <c r="O1016" s="7"/>
      <c r="P1016" s="7"/>
      <c r="Q1016" s="7"/>
      <c r="R1016" s="7"/>
      <c r="S1016" s="7"/>
      <c r="T1016" s="7"/>
      <c r="U1016" s="7"/>
      <c r="V1016" s="7"/>
      <c r="W1016" s="7"/>
      <c r="X1016" s="7"/>
      <c r="Y1016" s="7"/>
      <c r="Z1016" s="7"/>
    </row>
    <row r="1017" spans="1:26" ht="27" customHeight="1" thickBot="1" x14ac:dyDescent="0.35">
      <c r="A1017" s="427" t="str">
        <f>'Matriz Nº4 Administración'!A1017</f>
        <v>Objetivo táctico</v>
      </c>
      <c r="B1017" s="394"/>
      <c r="C1017" s="428" t="str">
        <f>'Matriz Nº4 Administración'!B1017</f>
        <v xml:space="preserve">113. </v>
      </c>
      <c r="D1017" s="429"/>
      <c r="E1017" s="429"/>
      <c r="F1017" s="429"/>
      <c r="G1017" s="429"/>
      <c r="H1017" s="429"/>
      <c r="I1017" s="429"/>
      <c r="J1017" s="429"/>
      <c r="K1017" s="429"/>
      <c r="L1017" s="429"/>
      <c r="M1017" s="430"/>
      <c r="N1017" s="7"/>
      <c r="O1017" s="7"/>
      <c r="P1017" s="7"/>
      <c r="Q1017" s="7"/>
      <c r="R1017" s="7"/>
      <c r="S1017" s="7"/>
      <c r="T1017" s="7"/>
      <c r="U1017" s="7"/>
      <c r="V1017" s="7"/>
      <c r="W1017" s="7"/>
      <c r="X1017" s="7"/>
      <c r="Y1017" s="7"/>
      <c r="Z1017" s="7"/>
    </row>
    <row r="1018" spans="1:26" ht="47.25" customHeight="1" x14ac:dyDescent="0.3">
      <c r="A1018" s="97" t="str">
        <f>+'Matriz Nº4 Administración'!A1018</f>
        <v>113. 1</v>
      </c>
      <c r="B1018" s="98" t="str">
        <f>+'Matriz Nº4 Administración'!B1018</f>
        <v>No administrar</v>
      </c>
      <c r="C1018" s="99" t="str">
        <f>IF(B1018&lt;&gt;"No administrar",'Matriz Nº1 Identificación'!B1018," ")</f>
        <v xml:space="preserve"> </v>
      </c>
      <c r="D1018" s="100" t="str">
        <f>IF(C1018&lt;&gt;" ",'Matriz Nº4 Administración'!C1018," ")</f>
        <v xml:space="preserve"> </v>
      </c>
      <c r="E1018" s="98" t="str">
        <f>IF(B1018&lt;&gt;"No administrar",'Matriz Nº4 Administración'!F1018," ")</f>
        <v xml:space="preserve"> </v>
      </c>
      <c r="F1018" s="98" t="str">
        <f>IF(B1018&lt;&gt;"No administrar",'Matriz Nº4 Administración'!G1018," ")</f>
        <v xml:space="preserve"> </v>
      </c>
      <c r="G1018" s="120"/>
      <c r="H1018" s="120"/>
      <c r="I1018" s="120"/>
      <c r="J1018" s="120"/>
      <c r="K1018" s="121"/>
      <c r="L1018" s="121"/>
      <c r="M1018" s="120"/>
      <c r="N1018" s="23"/>
      <c r="O1018" s="23"/>
      <c r="P1018" s="23"/>
      <c r="Q1018" s="23"/>
      <c r="R1018" s="23"/>
      <c r="S1018" s="23"/>
      <c r="T1018" s="23"/>
      <c r="U1018" s="23"/>
      <c r="V1018" s="23"/>
      <c r="W1018" s="23"/>
      <c r="X1018" s="23"/>
      <c r="Y1018" s="23"/>
      <c r="Z1018" s="23"/>
    </row>
    <row r="1019" spans="1:26" ht="43.5" customHeight="1" x14ac:dyDescent="0.3">
      <c r="A1019" s="97" t="str">
        <f>+'Matriz Nº4 Administración'!A1019</f>
        <v>113. 2</v>
      </c>
      <c r="B1019" s="98" t="str">
        <f>+'Matriz Nº4 Administración'!B1019</f>
        <v>No administrar</v>
      </c>
      <c r="C1019" s="99" t="str">
        <f>IF(B1019&lt;&gt;"No administrar",'Matriz Nº1 Identificación'!B1019," ")</f>
        <v xml:space="preserve"> </v>
      </c>
      <c r="D1019" s="100" t="str">
        <f>IF(C1019&lt;&gt;" ",'Matriz Nº4 Administración'!C1019," ")</f>
        <v xml:space="preserve"> </v>
      </c>
      <c r="E1019" s="98" t="str">
        <f>IF(B1019&lt;&gt;"No administrar",'Matriz Nº4 Administración'!F1019," ")</f>
        <v xml:space="preserve"> </v>
      </c>
      <c r="F1019" s="98" t="str">
        <f>IF(B1019&lt;&gt;"No administrar",'Matriz Nº4 Administración'!G1019," ")</f>
        <v xml:space="preserve"> </v>
      </c>
      <c r="G1019" s="120"/>
      <c r="H1019" s="120"/>
      <c r="I1019" s="120"/>
      <c r="J1019" s="120"/>
      <c r="K1019" s="121"/>
      <c r="L1019" s="121"/>
      <c r="M1019" s="120"/>
      <c r="N1019" s="23"/>
      <c r="O1019" s="23"/>
      <c r="P1019" s="23"/>
      <c r="Q1019" s="23"/>
      <c r="R1019" s="23"/>
      <c r="S1019" s="23"/>
      <c r="T1019" s="23"/>
      <c r="U1019" s="23"/>
      <c r="V1019" s="23"/>
      <c r="W1019" s="23"/>
      <c r="X1019" s="23"/>
      <c r="Y1019" s="23"/>
      <c r="Z1019" s="23"/>
    </row>
    <row r="1020" spans="1:26" ht="40.5" customHeight="1" x14ac:dyDescent="0.3">
      <c r="A1020" s="97" t="str">
        <f>+'Matriz Nº4 Administración'!A1020</f>
        <v>113. 3</v>
      </c>
      <c r="B1020" s="98" t="str">
        <f>+'Matriz Nº4 Administración'!B1020</f>
        <v>No administrar</v>
      </c>
      <c r="C1020" s="99" t="str">
        <f>IF(B1020&lt;&gt;"No administrar",'Matriz Nº1 Identificación'!B1020," ")</f>
        <v xml:space="preserve"> </v>
      </c>
      <c r="D1020" s="100" t="str">
        <f>IF(C1020&lt;&gt;" ",'Matriz Nº4 Administración'!C1020," ")</f>
        <v xml:space="preserve"> </v>
      </c>
      <c r="E1020" s="98" t="str">
        <f>IF(B1020&lt;&gt;"No administrar",'Matriz Nº4 Administración'!F1020," ")</f>
        <v xml:space="preserve"> </v>
      </c>
      <c r="F1020" s="98" t="str">
        <f>IF(B1020&lt;&gt;"No administrar",'Matriz Nº4 Administración'!G1020," ")</f>
        <v xml:space="preserve"> </v>
      </c>
      <c r="G1020" s="120"/>
      <c r="H1020" s="120"/>
      <c r="I1020" s="120"/>
      <c r="J1020" s="120"/>
      <c r="K1020" s="121"/>
      <c r="L1020" s="121"/>
      <c r="M1020" s="120"/>
      <c r="N1020" s="23"/>
      <c r="O1020" s="23"/>
      <c r="P1020" s="23"/>
      <c r="Q1020" s="23"/>
      <c r="R1020" s="23"/>
      <c r="S1020" s="23"/>
      <c r="T1020" s="23"/>
      <c r="U1020" s="23"/>
      <c r="V1020" s="23"/>
      <c r="W1020" s="23"/>
      <c r="X1020" s="23"/>
      <c r="Y1020" s="23"/>
      <c r="Z1020" s="23"/>
    </row>
    <row r="1021" spans="1:26" ht="48" customHeight="1" x14ac:dyDescent="0.3">
      <c r="A1021" s="97" t="str">
        <f>+'Matriz Nº4 Administración'!A1021</f>
        <v>113. 4</v>
      </c>
      <c r="B1021" s="98" t="str">
        <f>+'Matriz Nº4 Administración'!B1021</f>
        <v>No administrar</v>
      </c>
      <c r="C1021" s="99" t="str">
        <f>IF(B1021&lt;&gt;"No administrar",'Matriz Nº1 Identificación'!B1021," ")</f>
        <v xml:space="preserve"> </v>
      </c>
      <c r="D1021" s="100" t="str">
        <f>IF(C1021&lt;&gt;" ",'Matriz Nº4 Administración'!C1021," ")</f>
        <v xml:space="preserve"> </v>
      </c>
      <c r="E1021" s="98" t="str">
        <f>IF(B1021&lt;&gt;"No administrar",'Matriz Nº4 Administración'!F1021," ")</f>
        <v xml:space="preserve"> </v>
      </c>
      <c r="F1021" s="98" t="str">
        <f>IF(B1021&lt;&gt;"No administrar",'Matriz Nº4 Administración'!G1021," ")</f>
        <v xml:space="preserve"> </v>
      </c>
      <c r="G1021" s="120"/>
      <c r="H1021" s="120"/>
      <c r="I1021" s="120"/>
      <c r="J1021" s="120"/>
      <c r="K1021" s="121"/>
      <c r="L1021" s="121"/>
      <c r="M1021" s="120"/>
      <c r="N1021" s="23"/>
      <c r="O1021" s="23"/>
      <c r="P1021" s="23"/>
      <c r="Q1021" s="23"/>
      <c r="R1021" s="23"/>
      <c r="S1021" s="23"/>
      <c r="T1021" s="23"/>
      <c r="U1021" s="23"/>
      <c r="V1021" s="23"/>
      <c r="W1021" s="23"/>
      <c r="X1021" s="23"/>
      <c r="Y1021" s="23"/>
      <c r="Z1021" s="23"/>
    </row>
    <row r="1022" spans="1:26" ht="42.75" customHeight="1" x14ac:dyDescent="0.3">
      <c r="A1022" s="97" t="str">
        <f>+'Matriz Nº4 Administración'!A1022</f>
        <v>113. 5</v>
      </c>
      <c r="B1022" s="98" t="str">
        <f>+'Matriz Nº4 Administración'!B1022</f>
        <v>No administrar</v>
      </c>
      <c r="C1022" s="99" t="str">
        <f>IF(B1022&lt;&gt;"No administrar",'Matriz Nº1 Identificación'!B1022," ")</f>
        <v xml:space="preserve"> </v>
      </c>
      <c r="D1022" s="100" t="str">
        <f>IF(C1022&lt;&gt;" ",'Matriz Nº4 Administración'!C1022," ")</f>
        <v xml:space="preserve"> </v>
      </c>
      <c r="E1022" s="98" t="str">
        <f>IF(B1022&lt;&gt;"No administrar",'Matriz Nº4 Administración'!F1022," ")</f>
        <v xml:space="preserve"> </v>
      </c>
      <c r="F1022" s="98" t="str">
        <f>IF(B1022&lt;&gt;"No administrar",'Matriz Nº4 Administración'!G1022," ")</f>
        <v xml:space="preserve"> </v>
      </c>
      <c r="G1022" s="120"/>
      <c r="H1022" s="120"/>
      <c r="I1022" s="120"/>
      <c r="J1022" s="120"/>
      <c r="K1022" s="121"/>
      <c r="L1022" s="121"/>
      <c r="M1022" s="120"/>
      <c r="N1022" s="23"/>
      <c r="O1022" s="23"/>
      <c r="P1022" s="23"/>
      <c r="Q1022" s="23"/>
      <c r="R1022" s="23"/>
      <c r="S1022" s="23"/>
      <c r="T1022" s="23"/>
      <c r="U1022" s="23"/>
      <c r="V1022" s="23"/>
      <c r="W1022" s="23"/>
      <c r="X1022" s="23"/>
      <c r="Y1022" s="23"/>
      <c r="Z1022" s="23"/>
    </row>
    <row r="1023" spans="1:26" ht="40.5" customHeight="1" x14ac:dyDescent="0.3">
      <c r="A1023" s="97" t="str">
        <f>+'Matriz Nº4 Administración'!A1023</f>
        <v>113. 6</v>
      </c>
      <c r="B1023" s="98" t="str">
        <f>+'Matriz Nº4 Administración'!B1023</f>
        <v>No administrar</v>
      </c>
      <c r="C1023" s="99" t="str">
        <f>IF(B1023&lt;&gt;"No administrar",'Matriz Nº1 Identificación'!B1023," ")</f>
        <v xml:space="preserve"> </v>
      </c>
      <c r="D1023" s="100" t="str">
        <f>IF(C1023&lt;&gt;" ",'Matriz Nº4 Administración'!C1023," ")</f>
        <v xml:space="preserve"> </v>
      </c>
      <c r="E1023" s="98" t="str">
        <f>IF(B1023&lt;&gt;"No administrar",'Matriz Nº4 Administración'!F1023," ")</f>
        <v xml:space="preserve"> </v>
      </c>
      <c r="F1023" s="98" t="str">
        <f>IF(B1023&lt;&gt;"No administrar",'Matriz Nº4 Administración'!G1023," ")</f>
        <v xml:space="preserve"> </v>
      </c>
      <c r="G1023" s="120"/>
      <c r="H1023" s="120"/>
      <c r="I1023" s="120"/>
      <c r="J1023" s="120"/>
      <c r="K1023" s="121"/>
      <c r="L1023" s="121"/>
      <c r="M1023" s="120"/>
      <c r="N1023" s="23"/>
      <c r="O1023" s="23"/>
      <c r="P1023" s="23"/>
      <c r="Q1023" s="23"/>
      <c r="R1023" s="23"/>
      <c r="S1023" s="23"/>
      <c r="T1023" s="23"/>
      <c r="U1023" s="23"/>
      <c r="V1023" s="23"/>
      <c r="W1023" s="23"/>
      <c r="X1023" s="23"/>
      <c r="Y1023" s="23"/>
      <c r="Z1023" s="23"/>
    </row>
    <row r="1024" spans="1:26" ht="43.5" customHeight="1" thickBot="1" x14ac:dyDescent="0.35">
      <c r="A1024" s="97" t="str">
        <f>+'Matriz Nº4 Administración'!A1024</f>
        <v>113. 7</v>
      </c>
      <c r="B1024" s="98" t="str">
        <f>+'Matriz Nº4 Administración'!B1024</f>
        <v>No administrar</v>
      </c>
      <c r="C1024" s="99" t="str">
        <f>IF(B1024&lt;&gt;"No administrar",'Matriz Nº1 Identificación'!B1024," ")</f>
        <v xml:space="preserve"> </v>
      </c>
      <c r="D1024" s="100" t="str">
        <f>IF(C1024&lt;&gt;" ",'Matriz Nº4 Administración'!C1024," ")</f>
        <v xml:space="preserve"> </v>
      </c>
      <c r="E1024" s="98" t="str">
        <f>IF(B1024&lt;&gt;"No administrar",'Matriz Nº4 Administración'!F1024," ")</f>
        <v xml:space="preserve"> </v>
      </c>
      <c r="F1024" s="98" t="str">
        <f>IF(B1024&lt;&gt;"No administrar",'Matriz Nº4 Administración'!G1024," ")</f>
        <v xml:space="preserve"> </v>
      </c>
      <c r="G1024" s="120"/>
      <c r="H1024" s="120"/>
      <c r="I1024" s="120"/>
      <c r="J1024" s="120"/>
      <c r="K1024" s="121"/>
      <c r="L1024" s="121"/>
      <c r="M1024" s="120"/>
      <c r="N1024" s="23"/>
      <c r="O1024" s="23"/>
      <c r="P1024" s="23"/>
      <c r="Q1024" s="23"/>
      <c r="R1024" s="23"/>
      <c r="S1024" s="23"/>
      <c r="T1024" s="23"/>
      <c r="U1024" s="23"/>
      <c r="V1024" s="23"/>
      <c r="W1024" s="23"/>
      <c r="X1024" s="23"/>
      <c r="Y1024" s="23"/>
      <c r="Z1024" s="23"/>
    </row>
    <row r="1025" spans="1:26" ht="16.5" customHeight="1" thickBot="1" x14ac:dyDescent="0.35">
      <c r="A1025" s="431" t="str">
        <f>'Matriz Nº4 Administración'!A1025</f>
        <v xml:space="preserve">Objetivo Estratégico: </v>
      </c>
      <c r="B1025" s="432"/>
      <c r="C1025" s="433">
        <f>'Matriz Nº4 Administración'!B1025</f>
        <v>0</v>
      </c>
      <c r="D1025" s="434"/>
      <c r="E1025" s="434"/>
      <c r="F1025" s="434"/>
      <c r="G1025" s="434"/>
      <c r="H1025" s="434"/>
      <c r="I1025" s="434"/>
      <c r="J1025" s="434"/>
      <c r="K1025" s="434"/>
      <c r="L1025" s="434"/>
      <c r="M1025" s="434"/>
      <c r="N1025" s="7"/>
      <c r="O1025" s="7"/>
      <c r="P1025" s="7"/>
      <c r="Q1025" s="7"/>
      <c r="R1025" s="7"/>
      <c r="S1025" s="7"/>
      <c r="T1025" s="7"/>
      <c r="U1025" s="7"/>
      <c r="V1025" s="7"/>
      <c r="W1025" s="7"/>
      <c r="X1025" s="7"/>
      <c r="Y1025" s="7"/>
      <c r="Z1025" s="7"/>
    </row>
    <row r="1026" spans="1:26" ht="27" customHeight="1" thickBot="1" x14ac:dyDescent="0.35">
      <c r="A1026" s="427" t="str">
        <f>'Matriz Nº4 Administración'!A1026</f>
        <v>Objetivo táctico</v>
      </c>
      <c r="B1026" s="394"/>
      <c r="C1026" s="428" t="str">
        <f>'Matriz Nº4 Administración'!B1026</f>
        <v xml:space="preserve">114. </v>
      </c>
      <c r="D1026" s="429"/>
      <c r="E1026" s="429"/>
      <c r="F1026" s="429"/>
      <c r="G1026" s="429"/>
      <c r="H1026" s="429"/>
      <c r="I1026" s="429"/>
      <c r="J1026" s="429"/>
      <c r="K1026" s="429"/>
      <c r="L1026" s="429"/>
      <c r="M1026" s="430"/>
      <c r="N1026" s="7"/>
      <c r="O1026" s="7"/>
      <c r="P1026" s="7"/>
      <c r="Q1026" s="7"/>
      <c r="R1026" s="7"/>
      <c r="S1026" s="7"/>
      <c r="T1026" s="7"/>
      <c r="U1026" s="7"/>
      <c r="V1026" s="7"/>
      <c r="W1026" s="7"/>
      <c r="X1026" s="7"/>
      <c r="Y1026" s="7"/>
      <c r="Z1026" s="7"/>
    </row>
    <row r="1027" spans="1:26" ht="47.25" customHeight="1" x14ac:dyDescent="0.3">
      <c r="A1027" s="97" t="str">
        <f>+'Matriz Nº4 Administración'!A1027</f>
        <v>114. 1</v>
      </c>
      <c r="B1027" s="98" t="str">
        <f>+'Matriz Nº4 Administración'!B1027</f>
        <v>No administrar</v>
      </c>
      <c r="C1027" s="99" t="str">
        <f>IF(B1027&lt;&gt;"No administrar",'Matriz Nº1 Identificación'!B1027," ")</f>
        <v xml:space="preserve"> </v>
      </c>
      <c r="D1027" s="100" t="str">
        <f>IF(C1027&lt;&gt;" ",'Matriz Nº4 Administración'!C1027," ")</f>
        <v xml:space="preserve"> </v>
      </c>
      <c r="E1027" s="98" t="str">
        <f>IF(B1027&lt;&gt;"No administrar",'Matriz Nº4 Administración'!F1027," ")</f>
        <v xml:space="preserve"> </v>
      </c>
      <c r="F1027" s="98" t="str">
        <f>IF(B1027&lt;&gt;"No administrar",'Matriz Nº4 Administración'!G1027," ")</f>
        <v xml:space="preserve"> </v>
      </c>
      <c r="G1027" s="120"/>
      <c r="H1027" s="120"/>
      <c r="I1027" s="120"/>
      <c r="J1027" s="120"/>
      <c r="K1027" s="121"/>
      <c r="L1027" s="121"/>
      <c r="M1027" s="120"/>
      <c r="N1027" s="23"/>
      <c r="O1027" s="23"/>
      <c r="P1027" s="23"/>
      <c r="Q1027" s="23"/>
      <c r="R1027" s="23"/>
      <c r="S1027" s="23"/>
      <c r="T1027" s="23"/>
      <c r="U1027" s="23"/>
      <c r="V1027" s="23"/>
      <c r="W1027" s="23"/>
      <c r="X1027" s="23"/>
      <c r="Y1027" s="23"/>
      <c r="Z1027" s="23"/>
    </row>
    <row r="1028" spans="1:26" ht="43.5" customHeight="1" x14ac:dyDescent="0.3">
      <c r="A1028" s="97" t="str">
        <f>+'Matriz Nº4 Administración'!A1028</f>
        <v>114. 2</v>
      </c>
      <c r="B1028" s="98" t="str">
        <f>+'Matriz Nº4 Administración'!B1028</f>
        <v>No administrar</v>
      </c>
      <c r="C1028" s="99" t="str">
        <f>IF(B1028&lt;&gt;"No administrar",'Matriz Nº1 Identificación'!B1028," ")</f>
        <v xml:space="preserve"> </v>
      </c>
      <c r="D1028" s="100" t="str">
        <f>IF(C1028&lt;&gt;" ",'Matriz Nº4 Administración'!C1028," ")</f>
        <v xml:space="preserve"> </v>
      </c>
      <c r="E1028" s="98" t="str">
        <f>IF(B1028&lt;&gt;"No administrar",'Matriz Nº4 Administración'!F1028," ")</f>
        <v xml:space="preserve"> </v>
      </c>
      <c r="F1028" s="98" t="str">
        <f>IF(B1028&lt;&gt;"No administrar",'Matriz Nº4 Administración'!G1028," ")</f>
        <v xml:space="preserve"> </v>
      </c>
      <c r="G1028" s="120"/>
      <c r="H1028" s="120"/>
      <c r="I1028" s="120"/>
      <c r="J1028" s="120"/>
      <c r="K1028" s="121"/>
      <c r="L1028" s="121"/>
      <c r="M1028" s="120"/>
      <c r="N1028" s="23"/>
      <c r="O1028" s="23"/>
      <c r="P1028" s="23"/>
      <c r="Q1028" s="23"/>
      <c r="R1028" s="23"/>
      <c r="S1028" s="23"/>
      <c r="T1028" s="23"/>
      <c r="U1028" s="23"/>
      <c r="V1028" s="23"/>
      <c r="W1028" s="23"/>
      <c r="X1028" s="23"/>
      <c r="Y1028" s="23"/>
      <c r="Z1028" s="23"/>
    </row>
    <row r="1029" spans="1:26" ht="40.5" customHeight="1" x14ac:dyDescent="0.3">
      <c r="A1029" s="97" t="str">
        <f>+'Matriz Nº4 Administración'!A1029</f>
        <v>114. 3</v>
      </c>
      <c r="B1029" s="98" t="str">
        <f>+'Matriz Nº4 Administración'!B1029</f>
        <v>No administrar</v>
      </c>
      <c r="C1029" s="99" t="str">
        <f>IF(B1029&lt;&gt;"No administrar",'Matriz Nº1 Identificación'!B1029," ")</f>
        <v xml:space="preserve"> </v>
      </c>
      <c r="D1029" s="100" t="str">
        <f>IF(C1029&lt;&gt;" ",'Matriz Nº4 Administración'!C1029," ")</f>
        <v xml:space="preserve"> </v>
      </c>
      <c r="E1029" s="98" t="str">
        <f>IF(B1029&lt;&gt;"No administrar",'Matriz Nº4 Administración'!F1029," ")</f>
        <v xml:space="preserve"> </v>
      </c>
      <c r="F1029" s="98" t="str">
        <f>IF(B1029&lt;&gt;"No administrar",'Matriz Nº4 Administración'!G1029," ")</f>
        <v xml:space="preserve"> </v>
      </c>
      <c r="G1029" s="120"/>
      <c r="H1029" s="120"/>
      <c r="I1029" s="120"/>
      <c r="J1029" s="120"/>
      <c r="K1029" s="121"/>
      <c r="L1029" s="121"/>
      <c r="M1029" s="120"/>
      <c r="N1029" s="23"/>
      <c r="O1029" s="23"/>
      <c r="P1029" s="23"/>
      <c r="Q1029" s="23"/>
      <c r="R1029" s="23"/>
      <c r="S1029" s="23"/>
      <c r="T1029" s="23"/>
      <c r="U1029" s="23"/>
      <c r="V1029" s="23"/>
      <c r="W1029" s="23"/>
      <c r="X1029" s="23"/>
      <c r="Y1029" s="23"/>
      <c r="Z1029" s="23"/>
    </row>
    <row r="1030" spans="1:26" ht="48" customHeight="1" x14ac:dyDescent="0.3">
      <c r="A1030" s="97" t="str">
        <f>+'Matriz Nº4 Administración'!A1030</f>
        <v>114. 4</v>
      </c>
      <c r="B1030" s="98" t="str">
        <f>+'Matriz Nº4 Administración'!B1030</f>
        <v>No administrar</v>
      </c>
      <c r="C1030" s="99" t="str">
        <f>IF(B1030&lt;&gt;"No administrar",'Matriz Nº1 Identificación'!B1030," ")</f>
        <v xml:space="preserve"> </v>
      </c>
      <c r="D1030" s="100" t="str">
        <f>IF(C1030&lt;&gt;" ",'Matriz Nº4 Administración'!C1030," ")</f>
        <v xml:space="preserve"> </v>
      </c>
      <c r="E1030" s="98" t="str">
        <f>IF(B1030&lt;&gt;"No administrar",'Matriz Nº4 Administración'!F1030," ")</f>
        <v xml:space="preserve"> </v>
      </c>
      <c r="F1030" s="98" t="str">
        <f>IF(B1030&lt;&gt;"No administrar",'Matriz Nº4 Administración'!G1030," ")</f>
        <v xml:space="preserve"> </v>
      </c>
      <c r="G1030" s="120"/>
      <c r="H1030" s="120"/>
      <c r="I1030" s="120"/>
      <c r="J1030" s="120"/>
      <c r="K1030" s="121"/>
      <c r="L1030" s="121"/>
      <c r="M1030" s="120"/>
      <c r="N1030" s="23"/>
      <c r="O1030" s="23"/>
      <c r="P1030" s="23"/>
      <c r="Q1030" s="23"/>
      <c r="R1030" s="23"/>
      <c r="S1030" s="23"/>
      <c r="T1030" s="23"/>
      <c r="U1030" s="23"/>
      <c r="V1030" s="23"/>
      <c r="W1030" s="23"/>
      <c r="X1030" s="23"/>
      <c r="Y1030" s="23"/>
      <c r="Z1030" s="23"/>
    </row>
    <row r="1031" spans="1:26" ht="42.75" customHeight="1" x14ac:dyDescent="0.3">
      <c r="A1031" s="97" t="str">
        <f>+'Matriz Nº4 Administración'!A1031</f>
        <v>114. 5</v>
      </c>
      <c r="B1031" s="98" t="str">
        <f>+'Matriz Nº4 Administración'!B1031</f>
        <v>No administrar</v>
      </c>
      <c r="C1031" s="99" t="str">
        <f>IF(B1031&lt;&gt;"No administrar",'Matriz Nº1 Identificación'!B1031," ")</f>
        <v xml:space="preserve"> </v>
      </c>
      <c r="D1031" s="100" t="str">
        <f>IF(C1031&lt;&gt;" ",'Matriz Nº4 Administración'!C1031," ")</f>
        <v xml:space="preserve"> </v>
      </c>
      <c r="E1031" s="98" t="str">
        <f>IF(B1031&lt;&gt;"No administrar",'Matriz Nº4 Administración'!F1031," ")</f>
        <v xml:space="preserve"> </v>
      </c>
      <c r="F1031" s="98" t="str">
        <f>IF(B1031&lt;&gt;"No administrar",'Matriz Nº4 Administración'!G1031," ")</f>
        <v xml:space="preserve"> </v>
      </c>
      <c r="G1031" s="120"/>
      <c r="H1031" s="120"/>
      <c r="I1031" s="120"/>
      <c r="J1031" s="120"/>
      <c r="K1031" s="121"/>
      <c r="L1031" s="121"/>
      <c r="M1031" s="120"/>
      <c r="N1031" s="23"/>
      <c r="O1031" s="23"/>
      <c r="P1031" s="23"/>
      <c r="Q1031" s="23"/>
      <c r="R1031" s="23"/>
      <c r="S1031" s="23"/>
      <c r="T1031" s="23"/>
      <c r="U1031" s="23"/>
      <c r="V1031" s="23"/>
      <c r="W1031" s="23"/>
      <c r="X1031" s="23"/>
      <c r="Y1031" s="23"/>
      <c r="Z1031" s="23"/>
    </row>
    <row r="1032" spans="1:26" ht="40.5" customHeight="1" x14ac:dyDescent="0.3">
      <c r="A1032" s="97" t="str">
        <f>+'Matriz Nº4 Administración'!A1032</f>
        <v>114. 6</v>
      </c>
      <c r="B1032" s="98" t="str">
        <f>+'Matriz Nº4 Administración'!B1032</f>
        <v>No administrar</v>
      </c>
      <c r="C1032" s="99" t="str">
        <f>IF(B1032&lt;&gt;"No administrar",'Matriz Nº1 Identificación'!B1032," ")</f>
        <v xml:space="preserve"> </v>
      </c>
      <c r="D1032" s="100" t="str">
        <f>IF(C1032&lt;&gt;" ",'Matriz Nº4 Administración'!C1032," ")</f>
        <v xml:space="preserve"> </v>
      </c>
      <c r="E1032" s="98" t="str">
        <f>IF(B1032&lt;&gt;"No administrar",'Matriz Nº4 Administración'!F1032," ")</f>
        <v xml:space="preserve"> </v>
      </c>
      <c r="F1032" s="98" t="str">
        <f>IF(B1032&lt;&gt;"No administrar",'Matriz Nº4 Administración'!G1032," ")</f>
        <v xml:space="preserve"> </v>
      </c>
      <c r="G1032" s="120"/>
      <c r="H1032" s="120"/>
      <c r="I1032" s="120"/>
      <c r="J1032" s="120"/>
      <c r="K1032" s="121"/>
      <c r="L1032" s="121"/>
      <c r="M1032" s="120"/>
      <c r="N1032" s="23"/>
      <c r="O1032" s="23"/>
      <c r="P1032" s="23"/>
      <c r="Q1032" s="23"/>
      <c r="R1032" s="23"/>
      <c r="S1032" s="23"/>
      <c r="T1032" s="23"/>
      <c r="U1032" s="23"/>
      <c r="V1032" s="23"/>
      <c r="W1032" s="23"/>
      <c r="X1032" s="23"/>
      <c r="Y1032" s="23"/>
      <c r="Z1032" s="23"/>
    </row>
    <row r="1033" spans="1:26" ht="43.5" customHeight="1" thickBot="1" x14ac:dyDescent="0.35">
      <c r="A1033" s="97" t="str">
        <f>+'Matriz Nº4 Administración'!A1033</f>
        <v>114. 7</v>
      </c>
      <c r="B1033" s="98" t="str">
        <f>+'Matriz Nº4 Administración'!B1033</f>
        <v>No administrar</v>
      </c>
      <c r="C1033" s="99" t="str">
        <f>IF(B1033&lt;&gt;"No administrar",'Matriz Nº1 Identificación'!B1033," ")</f>
        <v xml:space="preserve"> </v>
      </c>
      <c r="D1033" s="100" t="str">
        <f>IF(C1033&lt;&gt;" ",'Matriz Nº4 Administración'!C1033," ")</f>
        <v xml:space="preserve"> </v>
      </c>
      <c r="E1033" s="98" t="str">
        <f>IF(B1033&lt;&gt;"No administrar",'Matriz Nº4 Administración'!F1033," ")</f>
        <v xml:space="preserve"> </v>
      </c>
      <c r="F1033" s="98" t="str">
        <f>IF(B1033&lt;&gt;"No administrar",'Matriz Nº4 Administración'!G1033," ")</f>
        <v xml:space="preserve"> </v>
      </c>
      <c r="G1033" s="120"/>
      <c r="H1033" s="120"/>
      <c r="I1033" s="120"/>
      <c r="J1033" s="120"/>
      <c r="K1033" s="121"/>
      <c r="L1033" s="121"/>
      <c r="M1033" s="120"/>
      <c r="N1033" s="23"/>
      <c r="O1033" s="23"/>
      <c r="P1033" s="23"/>
      <c r="Q1033" s="23"/>
      <c r="R1033" s="23"/>
      <c r="S1033" s="23"/>
      <c r="T1033" s="23"/>
      <c r="U1033" s="23"/>
      <c r="V1033" s="23"/>
      <c r="W1033" s="23"/>
      <c r="X1033" s="23"/>
      <c r="Y1033" s="23"/>
      <c r="Z1033" s="23"/>
    </row>
    <row r="1034" spans="1:26" ht="16.5" customHeight="1" thickBot="1" x14ac:dyDescent="0.35">
      <c r="A1034" s="431" t="str">
        <f>'Matriz Nº4 Administración'!A1034</f>
        <v xml:space="preserve">Objetivo Estratégico: </v>
      </c>
      <c r="B1034" s="432"/>
      <c r="C1034" s="433">
        <f>'Matriz Nº4 Administración'!B1034</f>
        <v>0</v>
      </c>
      <c r="D1034" s="434"/>
      <c r="E1034" s="434"/>
      <c r="F1034" s="434"/>
      <c r="G1034" s="434"/>
      <c r="H1034" s="434"/>
      <c r="I1034" s="434"/>
      <c r="J1034" s="434"/>
      <c r="K1034" s="434"/>
      <c r="L1034" s="434"/>
      <c r="M1034" s="434"/>
      <c r="N1034" s="7"/>
      <c r="O1034" s="7"/>
      <c r="P1034" s="7"/>
      <c r="Q1034" s="7"/>
      <c r="R1034" s="7"/>
      <c r="S1034" s="7"/>
      <c r="T1034" s="7"/>
      <c r="U1034" s="7"/>
      <c r="V1034" s="7"/>
      <c r="W1034" s="7"/>
      <c r="X1034" s="7"/>
      <c r="Y1034" s="7"/>
      <c r="Z1034" s="7"/>
    </row>
    <row r="1035" spans="1:26" ht="27" customHeight="1" thickBot="1" x14ac:dyDescent="0.35">
      <c r="A1035" s="427" t="str">
        <f>'Matriz Nº4 Administración'!A1035</f>
        <v>Objetivo táctico</v>
      </c>
      <c r="B1035" s="394"/>
      <c r="C1035" s="428" t="str">
        <f>'Matriz Nº4 Administración'!B1035</f>
        <v xml:space="preserve">115. </v>
      </c>
      <c r="D1035" s="429"/>
      <c r="E1035" s="429"/>
      <c r="F1035" s="429"/>
      <c r="G1035" s="429"/>
      <c r="H1035" s="429"/>
      <c r="I1035" s="429"/>
      <c r="J1035" s="429"/>
      <c r="K1035" s="429"/>
      <c r="L1035" s="429"/>
      <c r="M1035" s="430"/>
      <c r="N1035" s="7"/>
      <c r="O1035" s="7"/>
      <c r="P1035" s="7"/>
      <c r="Q1035" s="7"/>
      <c r="R1035" s="7"/>
      <c r="S1035" s="7"/>
      <c r="T1035" s="7"/>
      <c r="U1035" s="7"/>
      <c r="V1035" s="7"/>
      <c r="W1035" s="7"/>
      <c r="X1035" s="7"/>
      <c r="Y1035" s="7"/>
      <c r="Z1035" s="7"/>
    </row>
    <row r="1036" spans="1:26" ht="47.25" customHeight="1" x14ac:dyDescent="0.3">
      <c r="A1036" s="97" t="str">
        <f>+'Matriz Nº4 Administración'!A1036</f>
        <v>115. 1</v>
      </c>
      <c r="B1036" s="98" t="str">
        <f>+'Matriz Nº4 Administración'!B1036</f>
        <v>No administrar</v>
      </c>
      <c r="C1036" s="99" t="str">
        <f>IF(B1036&lt;&gt;"No administrar",'Matriz Nº1 Identificación'!B1036," ")</f>
        <v xml:space="preserve"> </v>
      </c>
      <c r="D1036" s="100" t="str">
        <f>IF(C1036&lt;&gt;" ",'Matriz Nº4 Administración'!C1036," ")</f>
        <v xml:space="preserve"> </v>
      </c>
      <c r="E1036" s="98" t="str">
        <f>IF(B1036&lt;&gt;"No administrar",'Matriz Nº4 Administración'!F1036," ")</f>
        <v xml:space="preserve"> </v>
      </c>
      <c r="F1036" s="98" t="str">
        <f>IF(B1036&lt;&gt;"No administrar",'Matriz Nº4 Administración'!G1036," ")</f>
        <v xml:space="preserve"> </v>
      </c>
      <c r="G1036" s="120"/>
      <c r="H1036" s="120"/>
      <c r="I1036" s="120"/>
      <c r="J1036" s="120"/>
      <c r="K1036" s="121"/>
      <c r="L1036" s="121"/>
      <c r="M1036" s="120"/>
      <c r="N1036" s="23"/>
      <c r="O1036" s="23"/>
      <c r="P1036" s="23"/>
      <c r="Q1036" s="23"/>
      <c r="R1036" s="23"/>
      <c r="S1036" s="23"/>
      <c r="T1036" s="23"/>
      <c r="U1036" s="23"/>
      <c r="V1036" s="23"/>
      <c r="W1036" s="23"/>
      <c r="X1036" s="23"/>
      <c r="Y1036" s="23"/>
      <c r="Z1036" s="23"/>
    </row>
    <row r="1037" spans="1:26" ht="43.5" customHeight="1" x14ac:dyDescent="0.3">
      <c r="A1037" s="97" t="str">
        <f>+'Matriz Nº4 Administración'!A1037</f>
        <v>115. 2</v>
      </c>
      <c r="B1037" s="98" t="str">
        <f>+'Matriz Nº4 Administración'!B1037</f>
        <v>No administrar</v>
      </c>
      <c r="C1037" s="99" t="str">
        <f>IF(B1037&lt;&gt;"No administrar",'Matriz Nº1 Identificación'!B1037," ")</f>
        <v xml:space="preserve"> </v>
      </c>
      <c r="D1037" s="100" t="str">
        <f>IF(C1037&lt;&gt;" ",'Matriz Nº4 Administración'!C1037," ")</f>
        <v xml:space="preserve"> </v>
      </c>
      <c r="E1037" s="98" t="str">
        <f>IF(B1037&lt;&gt;"No administrar",'Matriz Nº4 Administración'!F1037," ")</f>
        <v xml:space="preserve"> </v>
      </c>
      <c r="F1037" s="98" t="str">
        <f>IF(B1037&lt;&gt;"No administrar",'Matriz Nº4 Administración'!G1037," ")</f>
        <v xml:space="preserve"> </v>
      </c>
      <c r="G1037" s="120"/>
      <c r="H1037" s="120"/>
      <c r="I1037" s="120"/>
      <c r="J1037" s="120"/>
      <c r="K1037" s="121"/>
      <c r="L1037" s="121"/>
      <c r="M1037" s="120"/>
      <c r="N1037" s="23"/>
      <c r="O1037" s="23"/>
      <c r="P1037" s="23"/>
      <c r="Q1037" s="23"/>
      <c r="R1037" s="23"/>
      <c r="S1037" s="23"/>
      <c r="T1037" s="23"/>
      <c r="U1037" s="23"/>
      <c r="V1037" s="23"/>
      <c r="W1037" s="23"/>
      <c r="X1037" s="23"/>
      <c r="Y1037" s="23"/>
      <c r="Z1037" s="23"/>
    </row>
    <row r="1038" spans="1:26" ht="40.5" customHeight="1" x14ac:dyDescent="0.3">
      <c r="A1038" s="97" t="str">
        <f>+'Matriz Nº4 Administración'!A1038</f>
        <v>115. 3</v>
      </c>
      <c r="B1038" s="98" t="str">
        <f>+'Matriz Nº4 Administración'!B1038</f>
        <v>No administrar</v>
      </c>
      <c r="C1038" s="99" t="str">
        <f>IF(B1038&lt;&gt;"No administrar",'Matriz Nº1 Identificación'!B1038," ")</f>
        <v xml:space="preserve"> </v>
      </c>
      <c r="D1038" s="100" t="str">
        <f>IF(C1038&lt;&gt;" ",'Matriz Nº4 Administración'!C1038," ")</f>
        <v xml:space="preserve"> </v>
      </c>
      <c r="E1038" s="98" t="str">
        <f>IF(B1038&lt;&gt;"No administrar",'Matriz Nº4 Administración'!F1038," ")</f>
        <v xml:space="preserve"> </v>
      </c>
      <c r="F1038" s="98" t="str">
        <f>IF(B1038&lt;&gt;"No administrar",'Matriz Nº4 Administración'!G1038," ")</f>
        <v xml:space="preserve"> </v>
      </c>
      <c r="G1038" s="120"/>
      <c r="H1038" s="120"/>
      <c r="I1038" s="120"/>
      <c r="J1038" s="120"/>
      <c r="K1038" s="121"/>
      <c r="L1038" s="121"/>
      <c r="M1038" s="120"/>
      <c r="N1038" s="23"/>
      <c r="O1038" s="23"/>
      <c r="P1038" s="23"/>
      <c r="Q1038" s="23"/>
      <c r="R1038" s="23"/>
      <c r="S1038" s="23"/>
      <c r="T1038" s="23"/>
      <c r="U1038" s="23"/>
      <c r="V1038" s="23"/>
      <c r="W1038" s="23"/>
      <c r="X1038" s="23"/>
      <c r="Y1038" s="23"/>
      <c r="Z1038" s="23"/>
    </row>
    <row r="1039" spans="1:26" ht="48" customHeight="1" x14ac:dyDescent="0.3">
      <c r="A1039" s="97" t="str">
        <f>+'Matriz Nº4 Administración'!A1039</f>
        <v>115. 4</v>
      </c>
      <c r="B1039" s="98" t="str">
        <f>+'Matriz Nº4 Administración'!B1039</f>
        <v>No administrar</v>
      </c>
      <c r="C1039" s="99" t="str">
        <f>IF(B1039&lt;&gt;"No administrar",'Matriz Nº1 Identificación'!B1039," ")</f>
        <v xml:space="preserve"> </v>
      </c>
      <c r="D1039" s="100" t="str">
        <f>IF(C1039&lt;&gt;" ",'Matriz Nº4 Administración'!C1039," ")</f>
        <v xml:space="preserve"> </v>
      </c>
      <c r="E1039" s="98" t="str">
        <f>IF(B1039&lt;&gt;"No administrar",'Matriz Nº4 Administración'!F1039," ")</f>
        <v xml:space="preserve"> </v>
      </c>
      <c r="F1039" s="98" t="str">
        <f>IF(B1039&lt;&gt;"No administrar",'Matriz Nº4 Administración'!G1039," ")</f>
        <v xml:space="preserve"> </v>
      </c>
      <c r="G1039" s="120"/>
      <c r="H1039" s="120"/>
      <c r="I1039" s="120"/>
      <c r="J1039" s="120"/>
      <c r="K1039" s="121"/>
      <c r="L1039" s="121"/>
      <c r="M1039" s="120"/>
      <c r="N1039" s="23"/>
      <c r="O1039" s="23"/>
      <c r="P1039" s="23"/>
      <c r="Q1039" s="23"/>
      <c r="R1039" s="23"/>
      <c r="S1039" s="23"/>
      <c r="T1039" s="23"/>
      <c r="U1039" s="23"/>
      <c r="V1039" s="23"/>
      <c r="W1039" s="23"/>
      <c r="X1039" s="23"/>
      <c r="Y1039" s="23"/>
      <c r="Z1039" s="23"/>
    </row>
    <row r="1040" spans="1:26" ht="42.75" customHeight="1" x14ac:dyDescent="0.3">
      <c r="A1040" s="97" t="str">
        <f>+'Matriz Nº4 Administración'!A1040</f>
        <v>115. 5</v>
      </c>
      <c r="B1040" s="98" t="str">
        <f>+'Matriz Nº4 Administración'!B1040</f>
        <v>No administrar</v>
      </c>
      <c r="C1040" s="99" t="str">
        <f>IF(B1040&lt;&gt;"No administrar",'Matriz Nº1 Identificación'!B1040," ")</f>
        <v xml:space="preserve"> </v>
      </c>
      <c r="D1040" s="100" t="str">
        <f>IF(C1040&lt;&gt;" ",'Matriz Nº4 Administración'!C1040," ")</f>
        <v xml:space="preserve"> </v>
      </c>
      <c r="E1040" s="98" t="str">
        <f>IF(B1040&lt;&gt;"No administrar",'Matriz Nº4 Administración'!F1040," ")</f>
        <v xml:space="preserve"> </v>
      </c>
      <c r="F1040" s="98" t="str">
        <f>IF(B1040&lt;&gt;"No administrar",'Matriz Nº4 Administración'!G1040," ")</f>
        <v xml:space="preserve"> </v>
      </c>
      <c r="G1040" s="120"/>
      <c r="H1040" s="120"/>
      <c r="I1040" s="120"/>
      <c r="J1040" s="120"/>
      <c r="K1040" s="121"/>
      <c r="L1040" s="121"/>
      <c r="M1040" s="120"/>
      <c r="N1040" s="23"/>
      <c r="O1040" s="23"/>
      <c r="P1040" s="23"/>
      <c r="Q1040" s="23"/>
      <c r="R1040" s="23"/>
      <c r="S1040" s="23"/>
      <c r="T1040" s="23"/>
      <c r="U1040" s="23"/>
      <c r="V1040" s="23"/>
      <c r="W1040" s="23"/>
      <c r="X1040" s="23"/>
      <c r="Y1040" s="23"/>
      <c r="Z1040" s="23"/>
    </row>
    <row r="1041" spans="1:26" ht="40.5" customHeight="1" x14ac:dyDescent="0.3">
      <c r="A1041" s="97" t="str">
        <f>+'Matriz Nº4 Administración'!A1041</f>
        <v>115. 6</v>
      </c>
      <c r="B1041" s="98" t="str">
        <f>+'Matriz Nº4 Administración'!B1041</f>
        <v>No administrar</v>
      </c>
      <c r="C1041" s="99" t="str">
        <f>IF(B1041&lt;&gt;"No administrar",'Matriz Nº1 Identificación'!B1041," ")</f>
        <v xml:space="preserve"> </v>
      </c>
      <c r="D1041" s="100" t="str">
        <f>IF(C1041&lt;&gt;" ",'Matriz Nº4 Administración'!C1041," ")</f>
        <v xml:space="preserve"> </v>
      </c>
      <c r="E1041" s="98" t="str">
        <f>IF(B1041&lt;&gt;"No administrar",'Matriz Nº4 Administración'!F1041," ")</f>
        <v xml:space="preserve"> </v>
      </c>
      <c r="F1041" s="98" t="str">
        <f>IF(B1041&lt;&gt;"No administrar",'Matriz Nº4 Administración'!G1041," ")</f>
        <v xml:space="preserve"> </v>
      </c>
      <c r="G1041" s="120"/>
      <c r="H1041" s="120"/>
      <c r="I1041" s="120"/>
      <c r="J1041" s="120"/>
      <c r="K1041" s="121"/>
      <c r="L1041" s="121"/>
      <c r="M1041" s="120"/>
      <c r="N1041" s="23"/>
      <c r="O1041" s="23"/>
      <c r="P1041" s="23"/>
      <c r="Q1041" s="23"/>
      <c r="R1041" s="23"/>
      <c r="S1041" s="23"/>
      <c r="T1041" s="23"/>
      <c r="U1041" s="23"/>
      <c r="V1041" s="23"/>
      <c r="W1041" s="23"/>
      <c r="X1041" s="23"/>
      <c r="Y1041" s="23"/>
      <c r="Z1041" s="23"/>
    </row>
    <row r="1042" spans="1:26" ht="43.5" customHeight="1" thickBot="1" x14ac:dyDescent="0.35">
      <c r="A1042" s="97" t="str">
        <f>+'Matriz Nº4 Administración'!A1042</f>
        <v>115. 7</v>
      </c>
      <c r="B1042" s="98" t="str">
        <f>+'Matriz Nº4 Administración'!B1042</f>
        <v>No administrar</v>
      </c>
      <c r="C1042" s="99" t="str">
        <f>IF(B1042&lt;&gt;"No administrar",'Matriz Nº1 Identificación'!B1042," ")</f>
        <v xml:space="preserve"> </v>
      </c>
      <c r="D1042" s="100" t="str">
        <f>IF(C1042&lt;&gt;" ",'Matriz Nº4 Administración'!C1042," ")</f>
        <v xml:space="preserve"> </v>
      </c>
      <c r="E1042" s="98" t="str">
        <f>IF(B1042&lt;&gt;"No administrar",'Matriz Nº4 Administración'!F1042," ")</f>
        <v xml:space="preserve"> </v>
      </c>
      <c r="F1042" s="98" t="str">
        <f>IF(B1042&lt;&gt;"No administrar",'Matriz Nº4 Administración'!G1042," ")</f>
        <v xml:space="preserve"> </v>
      </c>
      <c r="G1042" s="120"/>
      <c r="H1042" s="120"/>
      <c r="I1042" s="120"/>
      <c r="J1042" s="120"/>
      <c r="K1042" s="121"/>
      <c r="L1042" s="121"/>
      <c r="M1042" s="120"/>
      <c r="N1042" s="23"/>
      <c r="O1042" s="23"/>
      <c r="P1042" s="23"/>
      <c r="Q1042" s="23"/>
      <c r="R1042" s="23"/>
      <c r="S1042" s="23"/>
      <c r="T1042" s="23"/>
      <c r="U1042" s="23"/>
      <c r="V1042" s="23"/>
      <c r="W1042" s="23"/>
      <c r="X1042" s="23"/>
      <c r="Y1042" s="23"/>
      <c r="Z1042" s="23"/>
    </row>
    <row r="1043" spans="1:26" ht="16.5" customHeight="1" thickBot="1" x14ac:dyDescent="0.35">
      <c r="A1043" s="431" t="str">
        <f>'Matriz Nº4 Administración'!A1043</f>
        <v xml:space="preserve">Objetivo Estratégico: </v>
      </c>
      <c r="B1043" s="432"/>
      <c r="C1043" s="433">
        <f>'Matriz Nº4 Administración'!B1043</f>
        <v>0</v>
      </c>
      <c r="D1043" s="434"/>
      <c r="E1043" s="434"/>
      <c r="F1043" s="434"/>
      <c r="G1043" s="434"/>
      <c r="H1043" s="434"/>
      <c r="I1043" s="434"/>
      <c r="J1043" s="434"/>
      <c r="K1043" s="434"/>
      <c r="L1043" s="434"/>
      <c r="M1043" s="434"/>
      <c r="N1043" s="7"/>
      <c r="O1043" s="7"/>
      <c r="P1043" s="7"/>
      <c r="Q1043" s="7"/>
      <c r="R1043" s="7"/>
      <c r="S1043" s="7"/>
      <c r="T1043" s="7"/>
      <c r="U1043" s="7"/>
      <c r="V1043" s="7"/>
      <c r="W1043" s="7"/>
      <c r="X1043" s="7"/>
      <c r="Y1043" s="7"/>
      <c r="Z1043" s="7"/>
    </row>
    <row r="1044" spans="1:26" ht="27" customHeight="1" thickBot="1" x14ac:dyDescent="0.35">
      <c r="A1044" s="427" t="str">
        <f>'Matriz Nº4 Administración'!A1044</f>
        <v>Objetivo táctico</v>
      </c>
      <c r="B1044" s="394"/>
      <c r="C1044" s="428" t="str">
        <f>'Matriz Nº4 Administración'!B1044</f>
        <v xml:space="preserve">116. </v>
      </c>
      <c r="D1044" s="429"/>
      <c r="E1044" s="429"/>
      <c r="F1044" s="429"/>
      <c r="G1044" s="429"/>
      <c r="H1044" s="429"/>
      <c r="I1044" s="429"/>
      <c r="J1044" s="429"/>
      <c r="K1044" s="429"/>
      <c r="L1044" s="429"/>
      <c r="M1044" s="430"/>
      <c r="N1044" s="7"/>
      <c r="O1044" s="7"/>
      <c r="P1044" s="7"/>
      <c r="Q1044" s="7"/>
      <c r="R1044" s="7"/>
      <c r="S1044" s="7"/>
      <c r="T1044" s="7"/>
      <c r="U1044" s="7"/>
      <c r="V1044" s="7"/>
      <c r="W1044" s="7"/>
      <c r="X1044" s="7"/>
      <c r="Y1044" s="7"/>
      <c r="Z1044" s="7"/>
    </row>
    <row r="1045" spans="1:26" ht="47.25" customHeight="1" x14ac:dyDescent="0.3">
      <c r="A1045" s="97" t="str">
        <f>+'Matriz Nº4 Administración'!A1045</f>
        <v>116. 1</v>
      </c>
      <c r="B1045" s="98" t="str">
        <f>+'Matriz Nº4 Administración'!B1045</f>
        <v>No administrar</v>
      </c>
      <c r="C1045" s="99" t="str">
        <f>IF(B1045&lt;&gt;"No administrar",'Matriz Nº1 Identificación'!B1045," ")</f>
        <v xml:space="preserve"> </v>
      </c>
      <c r="D1045" s="100" t="str">
        <f>IF(C1045&lt;&gt;" ",'Matriz Nº4 Administración'!C1045," ")</f>
        <v xml:space="preserve"> </v>
      </c>
      <c r="E1045" s="98" t="str">
        <f>IF(B1045&lt;&gt;"No administrar",'Matriz Nº4 Administración'!F1045," ")</f>
        <v xml:space="preserve"> </v>
      </c>
      <c r="F1045" s="98" t="str">
        <f>IF(B1045&lt;&gt;"No administrar",'Matriz Nº4 Administración'!G1045," ")</f>
        <v xml:space="preserve"> </v>
      </c>
      <c r="G1045" s="120"/>
      <c r="H1045" s="120"/>
      <c r="I1045" s="120"/>
      <c r="J1045" s="120"/>
      <c r="K1045" s="121"/>
      <c r="L1045" s="121"/>
      <c r="M1045" s="120"/>
      <c r="N1045" s="23"/>
      <c r="O1045" s="23"/>
      <c r="P1045" s="23"/>
      <c r="Q1045" s="23"/>
      <c r="R1045" s="23"/>
      <c r="S1045" s="23"/>
      <c r="T1045" s="23"/>
      <c r="U1045" s="23"/>
      <c r="V1045" s="23"/>
      <c r="W1045" s="23"/>
      <c r="X1045" s="23"/>
      <c r="Y1045" s="23"/>
      <c r="Z1045" s="23"/>
    </row>
    <row r="1046" spans="1:26" ht="43.5" customHeight="1" x14ac:dyDescent="0.3">
      <c r="A1046" s="97" t="str">
        <f>+'Matriz Nº4 Administración'!A1046</f>
        <v>116. 2</v>
      </c>
      <c r="B1046" s="98" t="str">
        <f>+'Matriz Nº4 Administración'!B1046</f>
        <v>No administrar</v>
      </c>
      <c r="C1046" s="99" t="str">
        <f>IF(B1046&lt;&gt;"No administrar",'Matriz Nº1 Identificación'!B1046," ")</f>
        <v xml:space="preserve"> </v>
      </c>
      <c r="D1046" s="100" t="str">
        <f>IF(C1046&lt;&gt;" ",'Matriz Nº4 Administración'!C1046," ")</f>
        <v xml:space="preserve"> </v>
      </c>
      <c r="E1046" s="98" t="str">
        <f>IF(B1046&lt;&gt;"No administrar",'Matriz Nº4 Administración'!F1046," ")</f>
        <v xml:space="preserve"> </v>
      </c>
      <c r="F1046" s="98" t="str">
        <f>IF(B1046&lt;&gt;"No administrar",'Matriz Nº4 Administración'!G1046," ")</f>
        <v xml:space="preserve"> </v>
      </c>
      <c r="G1046" s="120"/>
      <c r="H1046" s="120"/>
      <c r="I1046" s="120"/>
      <c r="J1046" s="120"/>
      <c r="K1046" s="121"/>
      <c r="L1046" s="121"/>
      <c r="M1046" s="120"/>
      <c r="N1046" s="23"/>
      <c r="O1046" s="23"/>
      <c r="P1046" s="23"/>
      <c r="Q1046" s="23"/>
      <c r="R1046" s="23"/>
      <c r="S1046" s="23"/>
      <c r="T1046" s="23"/>
      <c r="U1046" s="23"/>
      <c r="V1046" s="23"/>
      <c r="W1046" s="23"/>
      <c r="X1046" s="23"/>
      <c r="Y1046" s="23"/>
      <c r="Z1046" s="23"/>
    </row>
    <row r="1047" spans="1:26" ht="40.5" customHeight="1" x14ac:dyDescent="0.3">
      <c r="A1047" s="97" t="str">
        <f>+'Matriz Nº4 Administración'!A1047</f>
        <v>116. 3</v>
      </c>
      <c r="B1047" s="98" t="str">
        <f>+'Matriz Nº4 Administración'!B1047</f>
        <v>No administrar</v>
      </c>
      <c r="C1047" s="99" t="str">
        <f>IF(B1047&lt;&gt;"No administrar",'Matriz Nº1 Identificación'!B1047," ")</f>
        <v xml:space="preserve"> </v>
      </c>
      <c r="D1047" s="100" t="str">
        <f>IF(C1047&lt;&gt;" ",'Matriz Nº4 Administración'!C1047," ")</f>
        <v xml:space="preserve"> </v>
      </c>
      <c r="E1047" s="98" t="str">
        <f>IF(B1047&lt;&gt;"No administrar",'Matriz Nº4 Administración'!F1047," ")</f>
        <v xml:space="preserve"> </v>
      </c>
      <c r="F1047" s="98" t="str">
        <f>IF(B1047&lt;&gt;"No administrar",'Matriz Nº4 Administración'!G1047," ")</f>
        <v xml:space="preserve"> </v>
      </c>
      <c r="G1047" s="120"/>
      <c r="H1047" s="120"/>
      <c r="I1047" s="120"/>
      <c r="J1047" s="120"/>
      <c r="K1047" s="121"/>
      <c r="L1047" s="121"/>
      <c r="M1047" s="120"/>
      <c r="N1047" s="23"/>
      <c r="O1047" s="23"/>
      <c r="P1047" s="23"/>
      <c r="Q1047" s="23"/>
      <c r="R1047" s="23"/>
      <c r="S1047" s="23"/>
      <c r="T1047" s="23"/>
      <c r="U1047" s="23"/>
      <c r="V1047" s="23"/>
      <c r="W1047" s="23"/>
      <c r="X1047" s="23"/>
      <c r="Y1047" s="23"/>
      <c r="Z1047" s="23"/>
    </row>
    <row r="1048" spans="1:26" ht="48" customHeight="1" x14ac:dyDescent="0.3">
      <c r="A1048" s="97" t="str">
        <f>+'Matriz Nº4 Administración'!A1048</f>
        <v>116. 4</v>
      </c>
      <c r="B1048" s="98" t="str">
        <f>+'Matriz Nº4 Administración'!B1048</f>
        <v>No administrar</v>
      </c>
      <c r="C1048" s="99" t="str">
        <f>IF(B1048&lt;&gt;"No administrar",'Matriz Nº1 Identificación'!B1048," ")</f>
        <v xml:space="preserve"> </v>
      </c>
      <c r="D1048" s="100" t="str">
        <f>IF(C1048&lt;&gt;" ",'Matriz Nº4 Administración'!C1048," ")</f>
        <v xml:space="preserve"> </v>
      </c>
      <c r="E1048" s="98" t="str">
        <f>IF(B1048&lt;&gt;"No administrar",'Matriz Nº4 Administración'!F1048," ")</f>
        <v xml:space="preserve"> </v>
      </c>
      <c r="F1048" s="98" t="str">
        <f>IF(B1048&lt;&gt;"No administrar",'Matriz Nº4 Administración'!G1048," ")</f>
        <v xml:space="preserve"> </v>
      </c>
      <c r="G1048" s="120"/>
      <c r="H1048" s="120"/>
      <c r="I1048" s="120"/>
      <c r="J1048" s="120"/>
      <c r="K1048" s="121"/>
      <c r="L1048" s="121"/>
      <c r="M1048" s="120"/>
      <c r="N1048" s="23"/>
      <c r="O1048" s="23"/>
      <c r="P1048" s="23"/>
      <c r="Q1048" s="23"/>
      <c r="R1048" s="23"/>
      <c r="S1048" s="23"/>
      <c r="T1048" s="23"/>
      <c r="U1048" s="23"/>
      <c r="V1048" s="23"/>
      <c r="W1048" s="23"/>
      <c r="X1048" s="23"/>
      <c r="Y1048" s="23"/>
      <c r="Z1048" s="23"/>
    </row>
    <row r="1049" spans="1:26" ht="42.75" customHeight="1" x14ac:dyDescent="0.3">
      <c r="A1049" s="97" t="str">
        <f>+'Matriz Nº4 Administración'!A1049</f>
        <v>116. 5</v>
      </c>
      <c r="B1049" s="98" t="str">
        <f>+'Matriz Nº4 Administración'!B1049</f>
        <v>No administrar</v>
      </c>
      <c r="C1049" s="99" t="str">
        <f>IF(B1049&lt;&gt;"No administrar",'Matriz Nº1 Identificación'!B1049," ")</f>
        <v xml:space="preserve"> </v>
      </c>
      <c r="D1049" s="100" t="str">
        <f>IF(C1049&lt;&gt;" ",'Matriz Nº4 Administración'!C1049," ")</f>
        <v xml:space="preserve"> </v>
      </c>
      <c r="E1049" s="98" t="str">
        <f>IF(B1049&lt;&gt;"No administrar",'Matriz Nº4 Administración'!F1049," ")</f>
        <v xml:space="preserve"> </v>
      </c>
      <c r="F1049" s="98" t="str">
        <f>IF(B1049&lt;&gt;"No administrar",'Matriz Nº4 Administración'!G1049," ")</f>
        <v xml:space="preserve"> </v>
      </c>
      <c r="G1049" s="120"/>
      <c r="H1049" s="120"/>
      <c r="I1049" s="120"/>
      <c r="J1049" s="120"/>
      <c r="K1049" s="121"/>
      <c r="L1049" s="121"/>
      <c r="M1049" s="120"/>
      <c r="N1049" s="23"/>
      <c r="O1049" s="23"/>
      <c r="P1049" s="23"/>
      <c r="Q1049" s="23"/>
      <c r="R1049" s="23"/>
      <c r="S1049" s="23"/>
      <c r="T1049" s="23"/>
      <c r="U1049" s="23"/>
      <c r="V1049" s="23"/>
      <c r="W1049" s="23"/>
      <c r="X1049" s="23"/>
      <c r="Y1049" s="23"/>
      <c r="Z1049" s="23"/>
    </row>
    <row r="1050" spans="1:26" ht="40.5" customHeight="1" x14ac:dyDescent="0.3">
      <c r="A1050" s="97" t="str">
        <f>+'Matriz Nº4 Administración'!A1050</f>
        <v>116. 6</v>
      </c>
      <c r="B1050" s="98" t="str">
        <f>+'Matriz Nº4 Administración'!B1050</f>
        <v>No administrar</v>
      </c>
      <c r="C1050" s="99" t="str">
        <f>IF(B1050&lt;&gt;"No administrar",'Matriz Nº1 Identificación'!B1050," ")</f>
        <v xml:space="preserve"> </v>
      </c>
      <c r="D1050" s="100" t="str">
        <f>IF(C1050&lt;&gt;" ",'Matriz Nº4 Administración'!C1050," ")</f>
        <v xml:space="preserve"> </v>
      </c>
      <c r="E1050" s="98" t="str">
        <f>IF(B1050&lt;&gt;"No administrar",'Matriz Nº4 Administración'!F1050," ")</f>
        <v xml:space="preserve"> </v>
      </c>
      <c r="F1050" s="98" t="str">
        <f>IF(B1050&lt;&gt;"No administrar",'Matriz Nº4 Administración'!G1050," ")</f>
        <v xml:space="preserve"> </v>
      </c>
      <c r="G1050" s="120"/>
      <c r="H1050" s="120"/>
      <c r="I1050" s="120"/>
      <c r="J1050" s="120"/>
      <c r="K1050" s="121"/>
      <c r="L1050" s="121"/>
      <c r="M1050" s="120"/>
      <c r="N1050" s="23"/>
      <c r="O1050" s="23"/>
      <c r="P1050" s="23"/>
      <c r="Q1050" s="23"/>
      <c r="R1050" s="23"/>
      <c r="S1050" s="23"/>
      <c r="T1050" s="23"/>
      <c r="U1050" s="23"/>
      <c r="V1050" s="23"/>
      <c r="W1050" s="23"/>
      <c r="X1050" s="23"/>
      <c r="Y1050" s="23"/>
      <c r="Z1050" s="23"/>
    </row>
    <row r="1051" spans="1:26" ht="43.5" customHeight="1" thickBot="1" x14ac:dyDescent="0.35">
      <c r="A1051" s="97" t="str">
        <f>+'Matriz Nº4 Administración'!A1051</f>
        <v>116. 7</v>
      </c>
      <c r="B1051" s="98" t="str">
        <f>+'Matriz Nº4 Administración'!B1051</f>
        <v>No administrar</v>
      </c>
      <c r="C1051" s="99" t="str">
        <f>IF(B1051&lt;&gt;"No administrar",'Matriz Nº1 Identificación'!B1051," ")</f>
        <v xml:space="preserve"> </v>
      </c>
      <c r="D1051" s="100" t="str">
        <f>IF(C1051&lt;&gt;" ",'Matriz Nº4 Administración'!C1051," ")</f>
        <v xml:space="preserve"> </v>
      </c>
      <c r="E1051" s="98" t="str">
        <f>IF(B1051&lt;&gt;"No administrar",'Matriz Nº4 Administración'!F1051," ")</f>
        <v xml:space="preserve"> </v>
      </c>
      <c r="F1051" s="98" t="str">
        <f>IF(B1051&lt;&gt;"No administrar",'Matriz Nº4 Administración'!G1051," ")</f>
        <v xml:space="preserve"> </v>
      </c>
      <c r="G1051" s="120"/>
      <c r="H1051" s="120"/>
      <c r="I1051" s="120"/>
      <c r="J1051" s="120"/>
      <c r="K1051" s="121"/>
      <c r="L1051" s="121"/>
      <c r="M1051" s="120"/>
      <c r="N1051" s="23"/>
      <c r="O1051" s="23"/>
      <c r="P1051" s="23"/>
      <c r="Q1051" s="23"/>
      <c r="R1051" s="23"/>
      <c r="S1051" s="23"/>
      <c r="T1051" s="23"/>
      <c r="U1051" s="23"/>
      <c r="V1051" s="23"/>
      <c r="W1051" s="23"/>
      <c r="X1051" s="23"/>
      <c r="Y1051" s="23"/>
      <c r="Z1051" s="23"/>
    </row>
    <row r="1052" spans="1:26" ht="16.5" customHeight="1" thickBot="1" x14ac:dyDescent="0.35">
      <c r="A1052" s="431" t="str">
        <f>'Matriz Nº4 Administración'!A1052</f>
        <v xml:space="preserve">Objetivo Estratégico: </v>
      </c>
      <c r="B1052" s="432"/>
      <c r="C1052" s="433">
        <f>'Matriz Nº4 Administración'!B1052</f>
        <v>0</v>
      </c>
      <c r="D1052" s="434"/>
      <c r="E1052" s="434"/>
      <c r="F1052" s="434"/>
      <c r="G1052" s="434"/>
      <c r="H1052" s="434"/>
      <c r="I1052" s="434"/>
      <c r="J1052" s="434"/>
      <c r="K1052" s="434"/>
      <c r="L1052" s="434"/>
      <c r="M1052" s="434"/>
      <c r="N1052" s="7"/>
      <c r="O1052" s="7"/>
      <c r="P1052" s="7"/>
      <c r="Q1052" s="7"/>
      <c r="R1052" s="7"/>
      <c r="S1052" s="7"/>
      <c r="T1052" s="7"/>
      <c r="U1052" s="7"/>
      <c r="V1052" s="7"/>
      <c r="W1052" s="7"/>
      <c r="X1052" s="7"/>
      <c r="Y1052" s="7"/>
      <c r="Z1052" s="7"/>
    </row>
    <row r="1053" spans="1:26" ht="27" customHeight="1" thickBot="1" x14ac:dyDescent="0.35">
      <c r="A1053" s="427" t="str">
        <f>'Matriz Nº4 Administración'!A1053</f>
        <v>Objetivo táctico</v>
      </c>
      <c r="B1053" s="394"/>
      <c r="C1053" s="428" t="str">
        <f>'Matriz Nº4 Administración'!B1053</f>
        <v xml:space="preserve">117. </v>
      </c>
      <c r="D1053" s="429"/>
      <c r="E1053" s="429"/>
      <c r="F1053" s="429"/>
      <c r="G1053" s="429"/>
      <c r="H1053" s="429"/>
      <c r="I1053" s="429"/>
      <c r="J1053" s="429"/>
      <c r="K1053" s="429"/>
      <c r="L1053" s="429"/>
      <c r="M1053" s="430"/>
      <c r="N1053" s="7"/>
      <c r="O1053" s="7"/>
      <c r="P1053" s="7"/>
      <c r="Q1053" s="7"/>
      <c r="R1053" s="7"/>
      <c r="S1053" s="7"/>
      <c r="T1053" s="7"/>
      <c r="U1053" s="7"/>
      <c r="V1053" s="7"/>
      <c r="W1053" s="7"/>
      <c r="X1053" s="7"/>
      <c r="Y1053" s="7"/>
      <c r="Z1053" s="7"/>
    </row>
    <row r="1054" spans="1:26" ht="47.25" customHeight="1" x14ac:dyDescent="0.3">
      <c r="A1054" s="97" t="str">
        <f>+'Matriz Nº4 Administración'!A1054</f>
        <v>117. 1</v>
      </c>
      <c r="B1054" s="98" t="str">
        <f>+'Matriz Nº4 Administración'!B1054</f>
        <v>No administrar</v>
      </c>
      <c r="C1054" s="99" t="str">
        <f>IF(B1054&lt;&gt;"No administrar",'Matriz Nº1 Identificación'!B1054," ")</f>
        <v xml:space="preserve"> </v>
      </c>
      <c r="D1054" s="100" t="str">
        <f>IF(C1054&lt;&gt;" ",'Matriz Nº4 Administración'!C1054," ")</f>
        <v xml:space="preserve"> </v>
      </c>
      <c r="E1054" s="98" t="str">
        <f>IF(B1054&lt;&gt;"No administrar",'Matriz Nº4 Administración'!F1054," ")</f>
        <v xml:space="preserve"> </v>
      </c>
      <c r="F1054" s="98" t="str">
        <f>IF(B1054&lt;&gt;"No administrar",'Matriz Nº4 Administración'!G1054," ")</f>
        <v xml:space="preserve"> </v>
      </c>
      <c r="G1054" s="120"/>
      <c r="H1054" s="120"/>
      <c r="I1054" s="120"/>
      <c r="J1054" s="120"/>
      <c r="K1054" s="121"/>
      <c r="L1054" s="121"/>
      <c r="M1054" s="120"/>
      <c r="N1054" s="23"/>
      <c r="O1054" s="23"/>
      <c r="P1054" s="23"/>
      <c r="Q1054" s="23"/>
      <c r="R1054" s="23"/>
      <c r="S1054" s="23"/>
      <c r="T1054" s="23"/>
      <c r="U1054" s="23"/>
      <c r="V1054" s="23"/>
      <c r="W1054" s="23"/>
      <c r="X1054" s="23"/>
      <c r="Y1054" s="23"/>
      <c r="Z1054" s="23"/>
    </row>
    <row r="1055" spans="1:26" ht="43.5" customHeight="1" x14ac:dyDescent="0.3">
      <c r="A1055" s="97" t="str">
        <f>+'Matriz Nº4 Administración'!A1055</f>
        <v>117. 2</v>
      </c>
      <c r="B1055" s="98" t="str">
        <f>+'Matriz Nº4 Administración'!B1055</f>
        <v>No administrar</v>
      </c>
      <c r="C1055" s="99" t="str">
        <f>IF(B1055&lt;&gt;"No administrar",'Matriz Nº1 Identificación'!B1055," ")</f>
        <v xml:space="preserve"> </v>
      </c>
      <c r="D1055" s="100" t="str">
        <f>IF(C1055&lt;&gt;" ",'Matriz Nº4 Administración'!C1055," ")</f>
        <v xml:space="preserve"> </v>
      </c>
      <c r="E1055" s="98" t="str">
        <f>IF(B1055&lt;&gt;"No administrar",'Matriz Nº4 Administración'!F1055," ")</f>
        <v xml:space="preserve"> </v>
      </c>
      <c r="F1055" s="98" t="str">
        <f>IF(B1055&lt;&gt;"No administrar",'Matriz Nº4 Administración'!G1055," ")</f>
        <v xml:space="preserve"> </v>
      </c>
      <c r="G1055" s="120"/>
      <c r="H1055" s="120"/>
      <c r="I1055" s="120"/>
      <c r="J1055" s="120"/>
      <c r="K1055" s="121"/>
      <c r="L1055" s="121"/>
      <c r="M1055" s="120"/>
      <c r="N1055" s="23"/>
      <c r="O1055" s="23"/>
      <c r="P1055" s="23"/>
      <c r="Q1055" s="23"/>
      <c r="R1055" s="23"/>
      <c r="S1055" s="23"/>
      <c r="T1055" s="23"/>
      <c r="U1055" s="23"/>
      <c r="V1055" s="23"/>
      <c r="W1055" s="23"/>
      <c r="X1055" s="23"/>
      <c r="Y1055" s="23"/>
      <c r="Z1055" s="23"/>
    </row>
    <row r="1056" spans="1:26" ht="40.5" customHeight="1" x14ac:dyDescent="0.3">
      <c r="A1056" s="97" t="str">
        <f>+'Matriz Nº4 Administración'!A1056</f>
        <v>117. 3</v>
      </c>
      <c r="B1056" s="98" t="str">
        <f>+'Matriz Nº4 Administración'!B1056</f>
        <v>No administrar</v>
      </c>
      <c r="C1056" s="99" t="str">
        <f>IF(B1056&lt;&gt;"No administrar",'Matriz Nº1 Identificación'!B1056," ")</f>
        <v xml:space="preserve"> </v>
      </c>
      <c r="D1056" s="100" t="str">
        <f>IF(C1056&lt;&gt;" ",'Matriz Nº4 Administración'!C1056," ")</f>
        <v xml:space="preserve"> </v>
      </c>
      <c r="E1056" s="98" t="str">
        <f>IF(B1056&lt;&gt;"No administrar",'Matriz Nº4 Administración'!F1056," ")</f>
        <v xml:space="preserve"> </v>
      </c>
      <c r="F1056" s="98" t="str">
        <f>IF(B1056&lt;&gt;"No administrar",'Matriz Nº4 Administración'!G1056," ")</f>
        <v xml:space="preserve"> </v>
      </c>
      <c r="G1056" s="120"/>
      <c r="H1056" s="120"/>
      <c r="I1056" s="120"/>
      <c r="J1056" s="120"/>
      <c r="K1056" s="121"/>
      <c r="L1056" s="121"/>
      <c r="M1056" s="120"/>
      <c r="N1056" s="23"/>
      <c r="O1056" s="23"/>
      <c r="P1056" s="23"/>
      <c r="Q1056" s="23"/>
      <c r="R1056" s="23"/>
      <c r="S1056" s="23"/>
      <c r="T1056" s="23"/>
      <c r="U1056" s="23"/>
      <c r="V1056" s="23"/>
      <c r="W1056" s="23"/>
      <c r="X1056" s="23"/>
      <c r="Y1056" s="23"/>
      <c r="Z1056" s="23"/>
    </row>
    <row r="1057" spans="1:26" ht="48" customHeight="1" x14ac:dyDescent="0.3">
      <c r="A1057" s="97" t="str">
        <f>+'Matriz Nº4 Administración'!A1057</f>
        <v>117. 4</v>
      </c>
      <c r="B1057" s="98" t="str">
        <f>+'Matriz Nº4 Administración'!B1057</f>
        <v>No administrar</v>
      </c>
      <c r="C1057" s="99" t="str">
        <f>IF(B1057&lt;&gt;"No administrar",'Matriz Nº1 Identificación'!B1057," ")</f>
        <v xml:space="preserve"> </v>
      </c>
      <c r="D1057" s="100" t="str">
        <f>IF(C1057&lt;&gt;" ",'Matriz Nº4 Administración'!C1057," ")</f>
        <v xml:space="preserve"> </v>
      </c>
      <c r="E1057" s="98" t="str">
        <f>IF(B1057&lt;&gt;"No administrar",'Matriz Nº4 Administración'!F1057," ")</f>
        <v xml:space="preserve"> </v>
      </c>
      <c r="F1057" s="98" t="str">
        <f>IF(B1057&lt;&gt;"No administrar",'Matriz Nº4 Administración'!G1057," ")</f>
        <v xml:space="preserve"> </v>
      </c>
      <c r="G1057" s="120"/>
      <c r="H1057" s="120"/>
      <c r="I1057" s="120"/>
      <c r="J1057" s="120"/>
      <c r="K1057" s="121"/>
      <c r="L1057" s="121"/>
      <c r="M1057" s="120"/>
      <c r="N1057" s="23"/>
      <c r="O1057" s="23"/>
      <c r="P1057" s="23"/>
      <c r="Q1057" s="23"/>
      <c r="R1057" s="23"/>
      <c r="S1057" s="23"/>
      <c r="T1057" s="23"/>
      <c r="U1057" s="23"/>
      <c r="V1057" s="23"/>
      <c r="W1057" s="23"/>
      <c r="X1057" s="23"/>
      <c r="Y1057" s="23"/>
      <c r="Z1057" s="23"/>
    </row>
    <row r="1058" spans="1:26" ht="42.75" customHeight="1" x14ac:dyDescent="0.3">
      <c r="A1058" s="97" t="str">
        <f>+'Matriz Nº4 Administración'!A1058</f>
        <v>117. 5</v>
      </c>
      <c r="B1058" s="98" t="str">
        <f>+'Matriz Nº4 Administración'!B1058</f>
        <v>No administrar</v>
      </c>
      <c r="C1058" s="99" t="str">
        <f>IF(B1058&lt;&gt;"No administrar",'Matriz Nº1 Identificación'!B1058," ")</f>
        <v xml:space="preserve"> </v>
      </c>
      <c r="D1058" s="100" t="str">
        <f>IF(C1058&lt;&gt;" ",'Matriz Nº4 Administración'!C1058," ")</f>
        <v xml:space="preserve"> </v>
      </c>
      <c r="E1058" s="98" t="str">
        <f>IF(B1058&lt;&gt;"No administrar",'Matriz Nº4 Administración'!F1058," ")</f>
        <v xml:space="preserve"> </v>
      </c>
      <c r="F1058" s="98" t="str">
        <f>IF(B1058&lt;&gt;"No administrar",'Matriz Nº4 Administración'!G1058," ")</f>
        <v xml:space="preserve"> </v>
      </c>
      <c r="G1058" s="120"/>
      <c r="H1058" s="120"/>
      <c r="I1058" s="120"/>
      <c r="J1058" s="120"/>
      <c r="K1058" s="121"/>
      <c r="L1058" s="121"/>
      <c r="M1058" s="120"/>
      <c r="N1058" s="23"/>
      <c r="O1058" s="23"/>
      <c r="P1058" s="23"/>
      <c r="Q1058" s="23"/>
      <c r="R1058" s="23"/>
      <c r="S1058" s="23"/>
      <c r="T1058" s="23"/>
      <c r="U1058" s="23"/>
      <c r="V1058" s="23"/>
      <c r="W1058" s="23"/>
      <c r="X1058" s="23"/>
      <c r="Y1058" s="23"/>
      <c r="Z1058" s="23"/>
    </row>
    <row r="1059" spans="1:26" ht="40.5" customHeight="1" x14ac:dyDescent="0.3">
      <c r="A1059" s="97" t="str">
        <f>+'Matriz Nº4 Administración'!A1059</f>
        <v>117. 6</v>
      </c>
      <c r="B1059" s="98" t="str">
        <f>+'Matriz Nº4 Administración'!B1059</f>
        <v>No administrar</v>
      </c>
      <c r="C1059" s="99" t="str">
        <f>IF(B1059&lt;&gt;"No administrar",'Matriz Nº1 Identificación'!B1059," ")</f>
        <v xml:space="preserve"> </v>
      </c>
      <c r="D1059" s="100" t="str">
        <f>IF(C1059&lt;&gt;" ",'Matriz Nº4 Administración'!C1059," ")</f>
        <v xml:space="preserve"> </v>
      </c>
      <c r="E1059" s="98" t="str">
        <f>IF(B1059&lt;&gt;"No administrar",'Matriz Nº4 Administración'!F1059," ")</f>
        <v xml:space="preserve"> </v>
      </c>
      <c r="F1059" s="98" t="str">
        <f>IF(B1059&lt;&gt;"No administrar",'Matriz Nº4 Administración'!G1059," ")</f>
        <v xml:space="preserve"> </v>
      </c>
      <c r="G1059" s="120"/>
      <c r="H1059" s="120"/>
      <c r="I1059" s="120"/>
      <c r="J1059" s="120"/>
      <c r="K1059" s="121"/>
      <c r="L1059" s="121"/>
      <c r="M1059" s="120"/>
      <c r="N1059" s="23"/>
      <c r="O1059" s="23"/>
      <c r="P1059" s="23"/>
      <c r="Q1059" s="23"/>
      <c r="R1059" s="23"/>
      <c r="S1059" s="23"/>
      <c r="T1059" s="23"/>
      <c r="U1059" s="23"/>
      <c r="V1059" s="23"/>
      <c r="W1059" s="23"/>
      <c r="X1059" s="23"/>
      <c r="Y1059" s="23"/>
      <c r="Z1059" s="23"/>
    </row>
    <row r="1060" spans="1:26" ht="43.5" customHeight="1" thickBot="1" x14ac:dyDescent="0.35">
      <c r="A1060" s="97" t="str">
        <f>+'Matriz Nº4 Administración'!A1060</f>
        <v>117. 7</v>
      </c>
      <c r="B1060" s="98" t="str">
        <f>+'Matriz Nº4 Administración'!B1060</f>
        <v>No administrar</v>
      </c>
      <c r="C1060" s="99" t="str">
        <f>IF(B1060&lt;&gt;"No administrar",'Matriz Nº1 Identificación'!B1060," ")</f>
        <v xml:space="preserve"> </v>
      </c>
      <c r="D1060" s="100" t="str">
        <f>IF(C1060&lt;&gt;" ",'Matriz Nº4 Administración'!C1060," ")</f>
        <v xml:space="preserve"> </v>
      </c>
      <c r="E1060" s="98" t="str">
        <f>IF(B1060&lt;&gt;"No administrar",'Matriz Nº4 Administración'!F1060," ")</f>
        <v xml:space="preserve"> </v>
      </c>
      <c r="F1060" s="98" t="str">
        <f>IF(B1060&lt;&gt;"No administrar",'Matriz Nº4 Administración'!G1060," ")</f>
        <v xml:space="preserve"> </v>
      </c>
      <c r="G1060" s="120"/>
      <c r="H1060" s="120"/>
      <c r="I1060" s="120"/>
      <c r="J1060" s="120"/>
      <c r="K1060" s="121"/>
      <c r="L1060" s="121"/>
      <c r="M1060" s="120"/>
      <c r="N1060" s="23"/>
      <c r="O1060" s="23"/>
      <c r="P1060" s="23"/>
      <c r="Q1060" s="23"/>
      <c r="R1060" s="23"/>
      <c r="S1060" s="23"/>
      <c r="T1060" s="23"/>
      <c r="U1060" s="23"/>
      <c r="V1060" s="23"/>
      <c r="W1060" s="23"/>
      <c r="X1060" s="23"/>
      <c r="Y1060" s="23"/>
      <c r="Z1060" s="23"/>
    </row>
    <row r="1061" spans="1:26" ht="16.5" customHeight="1" thickBot="1" x14ac:dyDescent="0.35">
      <c r="A1061" s="431" t="str">
        <f>'Matriz Nº4 Administración'!A1061</f>
        <v xml:space="preserve">Objetivo Estratégico: </v>
      </c>
      <c r="B1061" s="432"/>
      <c r="C1061" s="433">
        <f>'Matriz Nº4 Administración'!B1061</f>
        <v>0</v>
      </c>
      <c r="D1061" s="434"/>
      <c r="E1061" s="434"/>
      <c r="F1061" s="434"/>
      <c r="G1061" s="434"/>
      <c r="H1061" s="434"/>
      <c r="I1061" s="434"/>
      <c r="J1061" s="434"/>
      <c r="K1061" s="434"/>
      <c r="L1061" s="434"/>
      <c r="M1061" s="434"/>
      <c r="N1061" s="7"/>
      <c r="O1061" s="7"/>
      <c r="P1061" s="7"/>
      <c r="Q1061" s="7"/>
      <c r="R1061" s="7"/>
      <c r="S1061" s="7"/>
      <c r="T1061" s="7"/>
      <c r="U1061" s="7"/>
      <c r="V1061" s="7"/>
      <c r="W1061" s="7"/>
      <c r="X1061" s="7"/>
      <c r="Y1061" s="7"/>
      <c r="Z1061" s="7"/>
    </row>
    <row r="1062" spans="1:26" ht="27" customHeight="1" thickBot="1" x14ac:dyDescent="0.35">
      <c r="A1062" s="427" t="str">
        <f>'Matriz Nº4 Administración'!A1062</f>
        <v>Objetivo táctico</v>
      </c>
      <c r="B1062" s="394"/>
      <c r="C1062" s="428" t="str">
        <f>'Matriz Nº4 Administración'!B1062</f>
        <v xml:space="preserve">118. </v>
      </c>
      <c r="D1062" s="429"/>
      <c r="E1062" s="429"/>
      <c r="F1062" s="429"/>
      <c r="G1062" s="429"/>
      <c r="H1062" s="429"/>
      <c r="I1062" s="429"/>
      <c r="J1062" s="429"/>
      <c r="K1062" s="429"/>
      <c r="L1062" s="429"/>
      <c r="M1062" s="430"/>
      <c r="N1062" s="7"/>
      <c r="O1062" s="7"/>
      <c r="P1062" s="7"/>
      <c r="Q1062" s="7"/>
      <c r="R1062" s="7"/>
      <c r="S1062" s="7"/>
      <c r="T1062" s="7"/>
      <c r="U1062" s="7"/>
      <c r="V1062" s="7"/>
      <c r="W1062" s="7"/>
      <c r="X1062" s="7"/>
      <c r="Y1062" s="7"/>
      <c r="Z1062" s="7"/>
    </row>
    <row r="1063" spans="1:26" ht="47.25" customHeight="1" x14ac:dyDescent="0.3">
      <c r="A1063" s="97" t="str">
        <f>+'Matriz Nº4 Administración'!A1063</f>
        <v>118. 1</v>
      </c>
      <c r="B1063" s="98" t="str">
        <f>+'Matriz Nº4 Administración'!B1063</f>
        <v>No administrar</v>
      </c>
      <c r="C1063" s="99" t="str">
        <f>IF(B1063&lt;&gt;"No administrar",'Matriz Nº1 Identificación'!B1063," ")</f>
        <v xml:space="preserve"> </v>
      </c>
      <c r="D1063" s="100" t="str">
        <f>IF(C1063&lt;&gt;" ",'Matriz Nº4 Administración'!C1063," ")</f>
        <v xml:space="preserve"> </v>
      </c>
      <c r="E1063" s="98" t="str">
        <f>IF(B1063&lt;&gt;"No administrar",'Matriz Nº4 Administración'!F1063," ")</f>
        <v xml:space="preserve"> </v>
      </c>
      <c r="F1063" s="98" t="str">
        <f>IF(B1063&lt;&gt;"No administrar",'Matriz Nº4 Administración'!G1063," ")</f>
        <v xml:space="preserve"> </v>
      </c>
      <c r="G1063" s="120"/>
      <c r="H1063" s="120"/>
      <c r="I1063" s="120"/>
      <c r="J1063" s="120"/>
      <c r="K1063" s="121"/>
      <c r="L1063" s="121"/>
      <c r="M1063" s="120"/>
      <c r="N1063" s="23"/>
      <c r="O1063" s="23"/>
      <c r="P1063" s="23"/>
      <c r="Q1063" s="23"/>
      <c r="R1063" s="23"/>
      <c r="S1063" s="23"/>
      <c r="T1063" s="23"/>
      <c r="U1063" s="23"/>
      <c r="V1063" s="23"/>
      <c r="W1063" s="23"/>
      <c r="X1063" s="23"/>
      <c r="Y1063" s="23"/>
      <c r="Z1063" s="23"/>
    </row>
    <row r="1064" spans="1:26" ht="43.5" customHeight="1" x14ac:dyDescent="0.3">
      <c r="A1064" s="97" t="str">
        <f>+'Matriz Nº4 Administración'!A1064</f>
        <v>118. 2</v>
      </c>
      <c r="B1064" s="98" t="str">
        <f>+'Matriz Nº4 Administración'!B1064</f>
        <v>No administrar</v>
      </c>
      <c r="C1064" s="99" t="str">
        <f>IF(B1064&lt;&gt;"No administrar",'Matriz Nº1 Identificación'!B1064," ")</f>
        <v xml:space="preserve"> </v>
      </c>
      <c r="D1064" s="100" t="str">
        <f>IF(C1064&lt;&gt;" ",'Matriz Nº4 Administración'!C1064," ")</f>
        <v xml:space="preserve"> </v>
      </c>
      <c r="E1064" s="98" t="str">
        <f>IF(B1064&lt;&gt;"No administrar",'Matriz Nº4 Administración'!F1064," ")</f>
        <v xml:space="preserve"> </v>
      </c>
      <c r="F1064" s="98" t="str">
        <f>IF(B1064&lt;&gt;"No administrar",'Matriz Nº4 Administración'!G1064," ")</f>
        <v xml:space="preserve"> </v>
      </c>
      <c r="G1064" s="120"/>
      <c r="H1064" s="120"/>
      <c r="I1064" s="120"/>
      <c r="J1064" s="120"/>
      <c r="K1064" s="121"/>
      <c r="L1064" s="121"/>
      <c r="M1064" s="120"/>
      <c r="N1064" s="23"/>
      <c r="O1064" s="23"/>
      <c r="P1064" s="23"/>
      <c r="Q1064" s="23"/>
      <c r="R1064" s="23"/>
      <c r="S1064" s="23"/>
      <c r="T1064" s="23"/>
      <c r="U1064" s="23"/>
      <c r="V1064" s="23"/>
      <c r="W1064" s="23"/>
      <c r="X1064" s="23"/>
      <c r="Y1064" s="23"/>
      <c r="Z1064" s="23"/>
    </row>
    <row r="1065" spans="1:26" ht="40.5" customHeight="1" x14ac:dyDescent="0.3">
      <c r="A1065" s="97" t="str">
        <f>+'Matriz Nº4 Administración'!A1065</f>
        <v>118. 3</v>
      </c>
      <c r="B1065" s="98" t="str">
        <f>+'Matriz Nº4 Administración'!B1065</f>
        <v>No administrar</v>
      </c>
      <c r="C1065" s="99" t="str">
        <f>IF(B1065&lt;&gt;"No administrar",'Matriz Nº1 Identificación'!B1065," ")</f>
        <v xml:space="preserve"> </v>
      </c>
      <c r="D1065" s="100" t="str">
        <f>IF(C1065&lt;&gt;" ",'Matriz Nº4 Administración'!C1065," ")</f>
        <v xml:space="preserve"> </v>
      </c>
      <c r="E1065" s="98" t="str">
        <f>IF(B1065&lt;&gt;"No administrar",'Matriz Nº4 Administración'!F1065," ")</f>
        <v xml:space="preserve"> </v>
      </c>
      <c r="F1065" s="98" t="str">
        <f>IF(B1065&lt;&gt;"No administrar",'Matriz Nº4 Administración'!G1065," ")</f>
        <v xml:space="preserve"> </v>
      </c>
      <c r="G1065" s="120"/>
      <c r="H1065" s="120"/>
      <c r="I1065" s="120"/>
      <c r="J1065" s="120"/>
      <c r="K1065" s="121"/>
      <c r="L1065" s="121"/>
      <c r="M1065" s="120"/>
      <c r="N1065" s="23"/>
      <c r="O1065" s="23"/>
      <c r="P1065" s="23"/>
      <c r="Q1065" s="23"/>
      <c r="R1065" s="23"/>
      <c r="S1065" s="23"/>
      <c r="T1065" s="23"/>
      <c r="U1065" s="23"/>
      <c r="V1065" s="23"/>
      <c r="W1065" s="23"/>
      <c r="X1065" s="23"/>
      <c r="Y1065" s="23"/>
      <c r="Z1065" s="23"/>
    </row>
    <row r="1066" spans="1:26" ht="48" customHeight="1" x14ac:dyDescent="0.3">
      <c r="A1066" s="97" t="str">
        <f>+'Matriz Nº4 Administración'!A1066</f>
        <v>118. 4</v>
      </c>
      <c r="B1066" s="98" t="str">
        <f>+'Matriz Nº4 Administración'!B1066</f>
        <v>No administrar</v>
      </c>
      <c r="C1066" s="99" t="str">
        <f>IF(B1066&lt;&gt;"No administrar",'Matriz Nº1 Identificación'!B1066," ")</f>
        <v xml:space="preserve"> </v>
      </c>
      <c r="D1066" s="100" t="str">
        <f>IF(C1066&lt;&gt;" ",'Matriz Nº4 Administración'!C1066," ")</f>
        <v xml:space="preserve"> </v>
      </c>
      <c r="E1066" s="98" t="str">
        <f>IF(B1066&lt;&gt;"No administrar",'Matriz Nº4 Administración'!F1066," ")</f>
        <v xml:space="preserve"> </v>
      </c>
      <c r="F1066" s="98" t="str">
        <f>IF(B1066&lt;&gt;"No administrar",'Matriz Nº4 Administración'!G1066," ")</f>
        <v xml:space="preserve"> </v>
      </c>
      <c r="G1066" s="120"/>
      <c r="H1066" s="120"/>
      <c r="I1066" s="120"/>
      <c r="J1066" s="120"/>
      <c r="K1066" s="121"/>
      <c r="L1066" s="121"/>
      <c r="M1066" s="120"/>
      <c r="N1066" s="23"/>
      <c r="O1066" s="23"/>
      <c r="P1066" s="23"/>
      <c r="Q1066" s="23"/>
      <c r="R1066" s="23"/>
      <c r="S1066" s="23"/>
      <c r="T1066" s="23"/>
      <c r="U1066" s="23"/>
      <c r="V1066" s="23"/>
      <c r="W1066" s="23"/>
      <c r="X1066" s="23"/>
      <c r="Y1066" s="23"/>
      <c r="Z1066" s="23"/>
    </row>
    <row r="1067" spans="1:26" ht="42.75" customHeight="1" x14ac:dyDescent="0.3">
      <c r="A1067" s="97" t="str">
        <f>+'Matriz Nº4 Administración'!A1067</f>
        <v>118. 5</v>
      </c>
      <c r="B1067" s="98" t="str">
        <f>+'Matriz Nº4 Administración'!B1067</f>
        <v>No administrar</v>
      </c>
      <c r="C1067" s="99" t="str">
        <f>IF(B1067&lt;&gt;"No administrar",'Matriz Nº1 Identificación'!B1067," ")</f>
        <v xml:space="preserve"> </v>
      </c>
      <c r="D1067" s="100" t="str">
        <f>IF(C1067&lt;&gt;" ",'Matriz Nº4 Administración'!C1067," ")</f>
        <v xml:space="preserve"> </v>
      </c>
      <c r="E1067" s="98" t="str">
        <f>IF(B1067&lt;&gt;"No administrar",'Matriz Nº4 Administración'!F1067," ")</f>
        <v xml:space="preserve"> </v>
      </c>
      <c r="F1067" s="98" t="str">
        <f>IF(B1067&lt;&gt;"No administrar",'Matriz Nº4 Administración'!G1067," ")</f>
        <v xml:space="preserve"> </v>
      </c>
      <c r="G1067" s="120"/>
      <c r="H1067" s="120"/>
      <c r="I1067" s="120"/>
      <c r="J1067" s="120"/>
      <c r="K1067" s="121"/>
      <c r="L1067" s="121"/>
      <c r="M1067" s="120"/>
      <c r="N1067" s="23"/>
      <c r="O1067" s="23"/>
      <c r="P1067" s="23"/>
      <c r="Q1067" s="23"/>
      <c r="R1067" s="23"/>
      <c r="S1067" s="23"/>
      <c r="T1067" s="23"/>
      <c r="U1067" s="23"/>
      <c r="V1067" s="23"/>
      <c r="W1067" s="23"/>
      <c r="X1067" s="23"/>
      <c r="Y1067" s="23"/>
      <c r="Z1067" s="23"/>
    </row>
    <row r="1068" spans="1:26" ht="40.5" customHeight="1" x14ac:dyDescent="0.3">
      <c r="A1068" s="97" t="str">
        <f>+'Matriz Nº4 Administración'!A1068</f>
        <v>118. 6</v>
      </c>
      <c r="B1068" s="98" t="str">
        <f>+'Matriz Nº4 Administración'!B1068</f>
        <v>No administrar</v>
      </c>
      <c r="C1068" s="99" t="str">
        <f>IF(B1068&lt;&gt;"No administrar",'Matriz Nº1 Identificación'!B1068," ")</f>
        <v xml:space="preserve"> </v>
      </c>
      <c r="D1068" s="100" t="str">
        <f>IF(C1068&lt;&gt;" ",'Matriz Nº4 Administración'!C1068," ")</f>
        <v xml:space="preserve"> </v>
      </c>
      <c r="E1068" s="98" t="str">
        <f>IF(B1068&lt;&gt;"No administrar",'Matriz Nº4 Administración'!F1068," ")</f>
        <v xml:space="preserve"> </v>
      </c>
      <c r="F1068" s="98" t="str">
        <f>IF(B1068&lt;&gt;"No administrar",'Matriz Nº4 Administración'!G1068," ")</f>
        <v xml:space="preserve"> </v>
      </c>
      <c r="G1068" s="120"/>
      <c r="H1068" s="120"/>
      <c r="I1068" s="120"/>
      <c r="J1068" s="120"/>
      <c r="K1068" s="121"/>
      <c r="L1068" s="121"/>
      <c r="M1068" s="120"/>
      <c r="N1068" s="23"/>
      <c r="O1068" s="23"/>
      <c r="P1068" s="23"/>
      <c r="Q1068" s="23"/>
      <c r="R1068" s="23"/>
      <c r="S1068" s="23"/>
      <c r="T1068" s="23"/>
      <c r="U1068" s="23"/>
      <c r="V1068" s="23"/>
      <c r="W1068" s="23"/>
      <c r="X1068" s="23"/>
      <c r="Y1068" s="23"/>
      <c r="Z1068" s="23"/>
    </row>
    <row r="1069" spans="1:26" ht="43.5" customHeight="1" thickBot="1" x14ac:dyDescent="0.35">
      <c r="A1069" s="97" t="str">
        <f>+'Matriz Nº4 Administración'!A1069</f>
        <v>118. 7</v>
      </c>
      <c r="B1069" s="98" t="str">
        <f>+'Matriz Nº4 Administración'!B1069</f>
        <v>No administrar</v>
      </c>
      <c r="C1069" s="99" t="str">
        <f>IF(B1069&lt;&gt;"No administrar",'Matriz Nº1 Identificación'!B1069," ")</f>
        <v xml:space="preserve"> </v>
      </c>
      <c r="D1069" s="100" t="str">
        <f>IF(C1069&lt;&gt;" ",'Matriz Nº4 Administración'!C1069," ")</f>
        <v xml:space="preserve"> </v>
      </c>
      <c r="E1069" s="98" t="str">
        <f>IF(B1069&lt;&gt;"No administrar",'Matriz Nº4 Administración'!F1069," ")</f>
        <v xml:space="preserve"> </v>
      </c>
      <c r="F1069" s="98" t="str">
        <f>IF(B1069&lt;&gt;"No administrar",'Matriz Nº4 Administración'!G1069," ")</f>
        <v xml:space="preserve"> </v>
      </c>
      <c r="G1069" s="120"/>
      <c r="H1069" s="120"/>
      <c r="I1069" s="120"/>
      <c r="J1069" s="120"/>
      <c r="K1069" s="121"/>
      <c r="L1069" s="121"/>
      <c r="M1069" s="120"/>
      <c r="N1069" s="23"/>
      <c r="O1069" s="23"/>
      <c r="P1069" s="23"/>
      <c r="Q1069" s="23"/>
      <c r="R1069" s="23"/>
      <c r="S1069" s="23"/>
      <c r="T1069" s="23"/>
      <c r="U1069" s="23"/>
      <c r="V1069" s="23"/>
      <c r="W1069" s="23"/>
      <c r="X1069" s="23"/>
      <c r="Y1069" s="23"/>
      <c r="Z1069" s="23"/>
    </row>
    <row r="1070" spans="1:26" ht="16.5" customHeight="1" thickBot="1" x14ac:dyDescent="0.35">
      <c r="A1070" s="431" t="str">
        <f>'Matriz Nº4 Administración'!A1070</f>
        <v xml:space="preserve">Objetivo Estratégico: </v>
      </c>
      <c r="B1070" s="432"/>
      <c r="C1070" s="433">
        <f>'Matriz Nº4 Administración'!B1070</f>
        <v>0</v>
      </c>
      <c r="D1070" s="434"/>
      <c r="E1070" s="434"/>
      <c r="F1070" s="434"/>
      <c r="G1070" s="434"/>
      <c r="H1070" s="434"/>
      <c r="I1070" s="434"/>
      <c r="J1070" s="434"/>
      <c r="K1070" s="434"/>
      <c r="L1070" s="434"/>
      <c r="M1070" s="434"/>
      <c r="N1070" s="7"/>
      <c r="O1070" s="7"/>
      <c r="P1070" s="7"/>
      <c r="Q1070" s="7"/>
      <c r="R1070" s="7"/>
      <c r="S1070" s="7"/>
      <c r="T1070" s="7"/>
      <c r="U1070" s="7"/>
      <c r="V1070" s="7"/>
      <c r="W1070" s="7"/>
      <c r="X1070" s="7"/>
      <c r="Y1070" s="7"/>
      <c r="Z1070" s="7"/>
    </row>
    <row r="1071" spans="1:26" ht="27" customHeight="1" thickBot="1" x14ac:dyDescent="0.35">
      <c r="A1071" s="427" t="str">
        <f>'Matriz Nº4 Administración'!A1071</f>
        <v>Objetivo táctico</v>
      </c>
      <c r="B1071" s="394"/>
      <c r="C1071" s="428" t="str">
        <f>'Matriz Nº4 Administración'!B1071</f>
        <v xml:space="preserve">119. </v>
      </c>
      <c r="D1071" s="429"/>
      <c r="E1071" s="429"/>
      <c r="F1071" s="429"/>
      <c r="G1071" s="429"/>
      <c r="H1071" s="429"/>
      <c r="I1071" s="429"/>
      <c r="J1071" s="429"/>
      <c r="K1071" s="429"/>
      <c r="L1071" s="429"/>
      <c r="M1071" s="430"/>
      <c r="N1071" s="7"/>
      <c r="O1071" s="7"/>
      <c r="P1071" s="7"/>
      <c r="Q1071" s="7"/>
      <c r="R1071" s="7"/>
      <c r="S1071" s="7"/>
      <c r="T1071" s="7"/>
      <c r="U1071" s="7"/>
      <c r="V1071" s="7"/>
      <c r="W1071" s="7"/>
      <c r="X1071" s="7"/>
      <c r="Y1071" s="7"/>
      <c r="Z1071" s="7"/>
    </row>
    <row r="1072" spans="1:26" ht="47.25" customHeight="1" x14ac:dyDescent="0.3">
      <c r="A1072" s="97" t="str">
        <f>+'Matriz Nº4 Administración'!A1072</f>
        <v>119. 1</v>
      </c>
      <c r="B1072" s="98" t="str">
        <f>+'Matriz Nº4 Administración'!B1072</f>
        <v>No administrar</v>
      </c>
      <c r="C1072" s="99" t="str">
        <f>IF(B1072&lt;&gt;"No administrar",'Matriz Nº1 Identificación'!B1072," ")</f>
        <v xml:space="preserve"> </v>
      </c>
      <c r="D1072" s="100" t="str">
        <f>IF(C1072&lt;&gt;" ",'Matriz Nº4 Administración'!C1072," ")</f>
        <v xml:space="preserve"> </v>
      </c>
      <c r="E1072" s="98" t="str">
        <f>IF(B1072&lt;&gt;"No administrar",'Matriz Nº4 Administración'!F1072," ")</f>
        <v xml:space="preserve"> </v>
      </c>
      <c r="F1072" s="98" t="str">
        <f>IF(B1072&lt;&gt;"No administrar",'Matriz Nº4 Administración'!G1072," ")</f>
        <v xml:space="preserve"> </v>
      </c>
      <c r="G1072" s="120"/>
      <c r="H1072" s="120"/>
      <c r="I1072" s="120"/>
      <c r="J1072" s="120"/>
      <c r="K1072" s="121"/>
      <c r="L1072" s="121"/>
      <c r="M1072" s="120"/>
      <c r="N1072" s="23"/>
      <c r="O1072" s="23"/>
      <c r="P1072" s="23"/>
      <c r="Q1072" s="23"/>
      <c r="R1072" s="23"/>
      <c r="S1072" s="23"/>
      <c r="T1072" s="23"/>
      <c r="U1072" s="23"/>
      <c r="V1072" s="23"/>
      <c r="W1072" s="23"/>
      <c r="X1072" s="23"/>
      <c r="Y1072" s="23"/>
      <c r="Z1072" s="23"/>
    </row>
    <row r="1073" spans="1:26" ht="43.5" customHeight="1" x14ac:dyDescent="0.3">
      <c r="A1073" s="97" t="str">
        <f>+'Matriz Nº4 Administración'!A1073</f>
        <v>119. 2</v>
      </c>
      <c r="B1073" s="98" t="str">
        <f>+'Matriz Nº4 Administración'!B1073</f>
        <v>No administrar</v>
      </c>
      <c r="C1073" s="99" t="str">
        <f>IF(B1073&lt;&gt;"No administrar",'Matriz Nº1 Identificación'!B1073," ")</f>
        <v xml:space="preserve"> </v>
      </c>
      <c r="D1073" s="100" t="str">
        <f>IF(C1073&lt;&gt;" ",'Matriz Nº4 Administración'!C1073," ")</f>
        <v xml:space="preserve"> </v>
      </c>
      <c r="E1073" s="98" t="str">
        <f>IF(B1073&lt;&gt;"No administrar",'Matriz Nº4 Administración'!F1073," ")</f>
        <v xml:space="preserve"> </v>
      </c>
      <c r="F1073" s="98" t="str">
        <f>IF(B1073&lt;&gt;"No administrar",'Matriz Nº4 Administración'!G1073," ")</f>
        <v xml:space="preserve"> </v>
      </c>
      <c r="G1073" s="120"/>
      <c r="H1073" s="120"/>
      <c r="I1073" s="120"/>
      <c r="J1073" s="120"/>
      <c r="K1073" s="121"/>
      <c r="L1073" s="121"/>
      <c r="M1073" s="120"/>
      <c r="N1073" s="23"/>
      <c r="O1073" s="23"/>
      <c r="P1073" s="23"/>
      <c r="Q1073" s="23"/>
      <c r="R1073" s="23"/>
      <c r="S1073" s="23"/>
      <c r="T1073" s="23"/>
      <c r="U1073" s="23"/>
      <c r="V1073" s="23"/>
      <c r="W1073" s="23"/>
      <c r="X1073" s="23"/>
      <c r="Y1073" s="23"/>
      <c r="Z1073" s="23"/>
    </row>
    <row r="1074" spans="1:26" ht="40.5" customHeight="1" x14ac:dyDescent="0.3">
      <c r="A1074" s="97" t="str">
        <f>+'Matriz Nº4 Administración'!A1074</f>
        <v>119. 3</v>
      </c>
      <c r="B1074" s="98" t="str">
        <f>+'Matriz Nº4 Administración'!B1074</f>
        <v>No administrar</v>
      </c>
      <c r="C1074" s="99" t="str">
        <f>IF(B1074&lt;&gt;"No administrar",'Matriz Nº1 Identificación'!B1074," ")</f>
        <v xml:space="preserve"> </v>
      </c>
      <c r="D1074" s="100" t="str">
        <f>IF(C1074&lt;&gt;" ",'Matriz Nº4 Administración'!C1074," ")</f>
        <v xml:space="preserve"> </v>
      </c>
      <c r="E1074" s="98" t="str">
        <f>IF(B1074&lt;&gt;"No administrar",'Matriz Nº4 Administración'!F1074," ")</f>
        <v xml:space="preserve"> </v>
      </c>
      <c r="F1074" s="98" t="str">
        <f>IF(B1074&lt;&gt;"No administrar",'Matriz Nº4 Administración'!G1074," ")</f>
        <v xml:space="preserve"> </v>
      </c>
      <c r="G1074" s="120"/>
      <c r="H1074" s="120"/>
      <c r="I1074" s="120"/>
      <c r="J1074" s="120"/>
      <c r="K1074" s="121"/>
      <c r="L1074" s="121"/>
      <c r="M1074" s="120"/>
      <c r="N1074" s="23"/>
      <c r="O1074" s="23"/>
      <c r="P1074" s="23"/>
      <c r="Q1074" s="23"/>
      <c r="R1074" s="23"/>
      <c r="S1074" s="23"/>
      <c r="T1074" s="23"/>
      <c r="U1074" s="23"/>
      <c r="V1074" s="23"/>
      <c r="W1074" s="23"/>
      <c r="X1074" s="23"/>
      <c r="Y1074" s="23"/>
      <c r="Z1074" s="23"/>
    </row>
    <row r="1075" spans="1:26" ht="48" customHeight="1" x14ac:dyDescent="0.3">
      <c r="A1075" s="97" t="str">
        <f>+'Matriz Nº4 Administración'!A1075</f>
        <v>119. 4</v>
      </c>
      <c r="B1075" s="98" t="str">
        <f>+'Matriz Nº4 Administración'!B1075</f>
        <v>No administrar</v>
      </c>
      <c r="C1075" s="99" t="str">
        <f>IF(B1075&lt;&gt;"No administrar",'Matriz Nº1 Identificación'!B1075," ")</f>
        <v xml:space="preserve"> </v>
      </c>
      <c r="D1075" s="100" t="str">
        <f>IF(C1075&lt;&gt;" ",'Matriz Nº4 Administración'!C1075," ")</f>
        <v xml:space="preserve"> </v>
      </c>
      <c r="E1075" s="98" t="str">
        <f>IF(B1075&lt;&gt;"No administrar",'Matriz Nº4 Administración'!F1075," ")</f>
        <v xml:space="preserve"> </v>
      </c>
      <c r="F1075" s="98" t="str">
        <f>IF(B1075&lt;&gt;"No administrar",'Matriz Nº4 Administración'!G1075," ")</f>
        <v xml:space="preserve"> </v>
      </c>
      <c r="G1075" s="120"/>
      <c r="H1075" s="120"/>
      <c r="I1075" s="120"/>
      <c r="J1075" s="120"/>
      <c r="K1075" s="121"/>
      <c r="L1075" s="121"/>
      <c r="M1075" s="120"/>
      <c r="N1075" s="23"/>
      <c r="O1075" s="23"/>
      <c r="P1075" s="23"/>
      <c r="Q1075" s="23"/>
      <c r="R1075" s="23"/>
      <c r="S1075" s="23"/>
      <c r="T1075" s="23"/>
      <c r="U1075" s="23"/>
      <c r="V1075" s="23"/>
      <c r="W1075" s="23"/>
      <c r="X1075" s="23"/>
      <c r="Y1075" s="23"/>
      <c r="Z1075" s="23"/>
    </row>
    <row r="1076" spans="1:26" ht="42.75" customHeight="1" x14ac:dyDescent="0.3">
      <c r="A1076" s="97" t="str">
        <f>+'Matriz Nº4 Administración'!A1076</f>
        <v>119. 5</v>
      </c>
      <c r="B1076" s="98" t="str">
        <f>+'Matriz Nº4 Administración'!B1076</f>
        <v>No administrar</v>
      </c>
      <c r="C1076" s="99" t="str">
        <f>IF(B1076&lt;&gt;"No administrar",'Matriz Nº1 Identificación'!B1076," ")</f>
        <v xml:space="preserve"> </v>
      </c>
      <c r="D1076" s="100" t="str">
        <f>IF(C1076&lt;&gt;" ",'Matriz Nº4 Administración'!C1076," ")</f>
        <v xml:space="preserve"> </v>
      </c>
      <c r="E1076" s="98" t="str">
        <f>IF(B1076&lt;&gt;"No administrar",'Matriz Nº4 Administración'!F1076," ")</f>
        <v xml:space="preserve"> </v>
      </c>
      <c r="F1076" s="98" t="str">
        <f>IF(B1076&lt;&gt;"No administrar",'Matriz Nº4 Administración'!G1076," ")</f>
        <v xml:space="preserve"> </v>
      </c>
      <c r="G1076" s="120"/>
      <c r="H1076" s="120"/>
      <c r="I1076" s="120"/>
      <c r="J1076" s="120"/>
      <c r="K1076" s="121"/>
      <c r="L1076" s="121"/>
      <c r="M1076" s="120"/>
      <c r="N1076" s="23"/>
      <c r="O1076" s="23"/>
      <c r="P1076" s="23"/>
      <c r="Q1076" s="23"/>
      <c r="R1076" s="23"/>
      <c r="S1076" s="23"/>
      <c r="T1076" s="23"/>
      <c r="U1076" s="23"/>
      <c r="V1076" s="23"/>
      <c r="W1076" s="23"/>
      <c r="X1076" s="23"/>
      <c r="Y1076" s="23"/>
      <c r="Z1076" s="23"/>
    </row>
    <row r="1077" spans="1:26" ht="40.5" customHeight="1" x14ac:dyDescent="0.3">
      <c r="A1077" s="97" t="str">
        <f>+'Matriz Nº4 Administración'!A1077</f>
        <v>119. 6</v>
      </c>
      <c r="B1077" s="98" t="str">
        <f>+'Matriz Nº4 Administración'!B1077</f>
        <v>No administrar</v>
      </c>
      <c r="C1077" s="99" t="str">
        <f>IF(B1077&lt;&gt;"No administrar",'Matriz Nº1 Identificación'!B1077," ")</f>
        <v xml:space="preserve"> </v>
      </c>
      <c r="D1077" s="100" t="str">
        <f>IF(C1077&lt;&gt;" ",'Matriz Nº4 Administración'!C1077," ")</f>
        <v xml:space="preserve"> </v>
      </c>
      <c r="E1077" s="98" t="str">
        <f>IF(B1077&lt;&gt;"No administrar",'Matriz Nº4 Administración'!F1077," ")</f>
        <v xml:space="preserve"> </v>
      </c>
      <c r="F1077" s="98" t="str">
        <f>IF(B1077&lt;&gt;"No administrar",'Matriz Nº4 Administración'!G1077," ")</f>
        <v xml:space="preserve"> </v>
      </c>
      <c r="G1077" s="120"/>
      <c r="H1077" s="120"/>
      <c r="I1077" s="120"/>
      <c r="J1077" s="120"/>
      <c r="K1077" s="121"/>
      <c r="L1077" s="121"/>
      <c r="M1077" s="120"/>
      <c r="N1077" s="23"/>
      <c r="O1077" s="23"/>
      <c r="P1077" s="23"/>
      <c r="Q1077" s="23"/>
      <c r="R1077" s="23"/>
      <c r="S1077" s="23"/>
      <c r="T1077" s="23"/>
      <c r="U1077" s="23"/>
      <c r="V1077" s="23"/>
      <c r="W1077" s="23"/>
      <c r="X1077" s="23"/>
      <c r="Y1077" s="23"/>
      <c r="Z1077" s="23"/>
    </row>
    <row r="1078" spans="1:26" ht="43.5" customHeight="1" thickBot="1" x14ac:dyDescent="0.35">
      <c r="A1078" s="97" t="str">
        <f>+'Matriz Nº4 Administración'!A1078</f>
        <v>119. 7</v>
      </c>
      <c r="B1078" s="98" t="str">
        <f>+'Matriz Nº4 Administración'!B1078</f>
        <v>No administrar</v>
      </c>
      <c r="C1078" s="99" t="str">
        <f>IF(B1078&lt;&gt;"No administrar",'Matriz Nº1 Identificación'!B1078," ")</f>
        <v xml:space="preserve"> </v>
      </c>
      <c r="D1078" s="100" t="str">
        <f>IF(C1078&lt;&gt;" ",'Matriz Nº4 Administración'!C1078," ")</f>
        <v xml:space="preserve"> </v>
      </c>
      <c r="E1078" s="98" t="str">
        <f>IF(B1078&lt;&gt;"No administrar",'Matriz Nº4 Administración'!F1078," ")</f>
        <v xml:space="preserve"> </v>
      </c>
      <c r="F1078" s="98" t="str">
        <f>IF(B1078&lt;&gt;"No administrar",'Matriz Nº4 Administración'!G1078," ")</f>
        <v xml:space="preserve"> </v>
      </c>
      <c r="G1078" s="120"/>
      <c r="H1078" s="120"/>
      <c r="I1078" s="120"/>
      <c r="J1078" s="120"/>
      <c r="K1078" s="121"/>
      <c r="L1078" s="121"/>
      <c r="M1078" s="120"/>
      <c r="N1078" s="23"/>
      <c r="O1078" s="23"/>
      <c r="P1078" s="23"/>
      <c r="Q1078" s="23"/>
      <c r="R1078" s="23"/>
      <c r="S1078" s="23"/>
      <c r="T1078" s="23"/>
      <c r="U1078" s="23"/>
      <c r="V1078" s="23"/>
      <c r="W1078" s="23"/>
      <c r="X1078" s="23"/>
      <c r="Y1078" s="23"/>
      <c r="Z1078" s="23"/>
    </row>
    <row r="1079" spans="1:26" ht="16.5" customHeight="1" thickBot="1" x14ac:dyDescent="0.35">
      <c r="A1079" s="431" t="str">
        <f>'Matriz Nº4 Administración'!A1079</f>
        <v xml:space="preserve">Objetivo Estratégico: </v>
      </c>
      <c r="B1079" s="432"/>
      <c r="C1079" s="433">
        <f>'Matriz Nº4 Administración'!B1079</f>
        <v>0</v>
      </c>
      <c r="D1079" s="434"/>
      <c r="E1079" s="434"/>
      <c r="F1079" s="434"/>
      <c r="G1079" s="434"/>
      <c r="H1079" s="434"/>
      <c r="I1079" s="434"/>
      <c r="J1079" s="434"/>
      <c r="K1079" s="434"/>
      <c r="L1079" s="434"/>
      <c r="M1079" s="434"/>
      <c r="N1079" s="7"/>
      <c r="O1079" s="7"/>
      <c r="P1079" s="7"/>
      <c r="Q1079" s="7"/>
      <c r="R1079" s="7"/>
      <c r="S1079" s="7"/>
      <c r="T1079" s="7"/>
      <c r="U1079" s="7"/>
      <c r="V1079" s="7"/>
      <c r="W1079" s="7"/>
      <c r="X1079" s="7"/>
      <c r="Y1079" s="7"/>
      <c r="Z1079" s="7"/>
    </row>
    <row r="1080" spans="1:26" ht="27" customHeight="1" thickBot="1" x14ac:dyDescent="0.35">
      <c r="A1080" s="427" t="str">
        <f>'Matriz Nº4 Administración'!A1080</f>
        <v>Objetivo táctico</v>
      </c>
      <c r="B1080" s="394"/>
      <c r="C1080" s="428" t="str">
        <f>'Matriz Nº4 Administración'!B1080</f>
        <v xml:space="preserve">120. </v>
      </c>
      <c r="D1080" s="429"/>
      <c r="E1080" s="429"/>
      <c r="F1080" s="429"/>
      <c r="G1080" s="429"/>
      <c r="H1080" s="429"/>
      <c r="I1080" s="429"/>
      <c r="J1080" s="429"/>
      <c r="K1080" s="429"/>
      <c r="L1080" s="429"/>
      <c r="M1080" s="430"/>
      <c r="N1080" s="7"/>
      <c r="O1080" s="7"/>
      <c r="P1080" s="7"/>
      <c r="Q1080" s="7"/>
      <c r="R1080" s="7"/>
      <c r="S1080" s="7"/>
      <c r="T1080" s="7"/>
      <c r="U1080" s="7"/>
      <c r="V1080" s="7"/>
      <c r="W1080" s="7"/>
      <c r="X1080" s="7"/>
      <c r="Y1080" s="7"/>
      <c r="Z1080" s="7"/>
    </row>
    <row r="1081" spans="1:26" ht="47.25" customHeight="1" x14ac:dyDescent="0.3">
      <c r="A1081" s="97" t="str">
        <f>+'Matriz Nº4 Administración'!A1081</f>
        <v>120. 1</v>
      </c>
      <c r="B1081" s="98" t="str">
        <f>+'Matriz Nº4 Administración'!B1081</f>
        <v>No administrar</v>
      </c>
      <c r="C1081" s="99" t="str">
        <f>IF(B1081&lt;&gt;"No administrar",'Matriz Nº1 Identificación'!B1081," ")</f>
        <v xml:space="preserve"> </v>
      </c>
      <c r="D1081" s="100" t="str">
        <f>IF(C1081&lt;&gt;" ",'Matriz Nº4 Administración'!C1081," ")</f>
        <v xml:space="preserve"> </v>
      </c>
      <c r="E1081" s="98" t="str">
        <f>IF(B1081&lt;&gt;"No administrar",'Matriz Nº4 Administración'!F1081," ")</f>
        <v xml:space="preserve"> </v>
      </c>
      <c r="F1081" s="98" t="str">
        <f>IF(B1081&lt;&gt;"No administrar",'Matriz Nº4 Administración'!G1081," ")</f>
        <v xml:space="preserve"> </v>
      </c>
      <c r="G1081" s="120"/>
      <c r="H1081" s="120"/>
      <c r="I1081" s="120"/>
      <c r="J1081" s="120"/>
      <c r="K1081" s="121"/>
      <c r="L1081" s="121"/>
      <c r="M1081" s="120"/>
      <c r="N1081" s="23"/>
      <c r="O1081" s="23"/>
      <c r="P1081" s="23"/>
      <c r="Q1081" s="23"/>
      <c r="R1081" s="23"/>
      <c r="S1081" s="23"/>
      <c r="T1081" s="23"/>
      <c r="U1081" s="23"/>
      <c r="V1081" s="23"/>
      <c r="W1081" s="23"/>
      <c r="X1081" s="23"/>
      <c r="Y1081" s="23"/>
      <c r="Z1081" s="23"/>
    </row>
    <row r="1082" spans="1:26" ht="43.5" customHeight="1" x14ac:dyDescent="0.3">
      <c r="A1082" s="97" t="str">
        <f>+'Matriz Nº4 Administración'!A1082</f>
        <v>120. 2</v>
      </c>
      <c r="B1082" s="98" t="str">
        <f>+'Matriz Nº4 Administración'!B1082</f>
        <v>No administrar</v>
      </c>
      <c r="C1082" s="99" t="str">
        <f>IF(B1082&lt;&gt;"No administrar",'Matriz Nº1 Identificación'!B1082," ")</f>
        <v xml:space="preserve"> </v>
      </c>
      <c r="D1082" s="100" t="str">
        <f>IF(C1082&lt;&gt;" ",'Matriz Nº4 Administración'!C1082," ")</f>
        <v xml:space="preserve"> </v>
      </c>
      <c r="E1082" s="98" t="str">
        <f>IF(B1082&lt;&gt;"No administrar",'Matriz Nº4 Administración'!F1082," ")</f>
        <v xml:space="preserve"> </v>
      </c>
      <c r="F1082" s="98" t="str">
        <f>IF(B1082&lt;&gt;"No administrar",'Matriz Nº4 Administración'!G1082," ")</f>
        <v xml:space="preserve"> </v>
      </c>
      <c r="G1082" s="120"/>
      <c r="H1082" s="120"/>
      <c r="I1082" s="120"/>
      <c r="J1082" s="120"/>
      <c r="K1082" s="121"/>
      <c r="L1082" s="121"/>
      <c r="M1082" s="120"/>
      <c r="N1082" s="23"/>
      <c r="O1082" s="23"/>
      <c r="P1082" s="23"/>
      <c r="Q1082" s="23"/>
      <c r="R1082" s="23"/>
      <c r="S1082" s="23"/>
      <c r="T1082" s="23"/>
      <c r="U1082" s="23"/>
      <c r="V1082" s="23"/>
      <c r="W1082" s="23"/>
      <c r="X1082" s="23"/>
      <c r="Y1082" s="23"/>
      <c r="Z1082" s="23"/>
    </row>
    <row r="1083" spans="1:26" ht="40.5" customHeight="1" x14ac:dyDescent="0.3">
      <c r="A1083" s="97" t="str">
        <f>+'Matriz Nº4 Administración'!A1083</f>
        <v>120. 3</v>
      </c>
      <c r="B1083" s="98" t="str">
        <f>+'Matriz Nº4 Administración'!B1083</f>
        <v>No administrar</v>
      </c>
      <c r="C1083" s="99" t="str">
        <f>IF(B1083&lt;&gt;"No administrar",'Matriz Nº1 Identificación'!B1083," ")</f>
        <v xml:space="preserve"> </v>
      </c>
      <c r="D1083" s="100" t="str">
        <f>IF(C1083&lt;&gt;" ",'Matriz Nº4 Administración'!C1083," ")</f>
        <v xml:space="preserve"> </v>
      </c>
      <c r="E1083" s="98" t="str">
        <f>IF(B1083&lt;&gt;"No administrar",'Matriz Nº4 Administración'!F1083," ")</f>
        <v xml:space="preserve"> </v>
      </c>
      <c r="F1083" s="98" t="str">
        <f>IF(B1083&lt;&gt;"No administrar",'Matriz Nº4 Administración'!G1083," ")</f>
        <v xml:space="preserve"> </v>
      </c>
      <c r="G1083" s="120"/>
      <c r="H1083" s="120"/>
      <c r="I1083" s="120"/>
      <c r="J1083" s="120"/>
      <c r="K1083" s="121"/>
      <c r="L1083" s="121"/>
      <c r="M1083" s="120"/>
      <c r="N1083" s="23"/>
      <c r="O1083" s="23"/>
      <c r="P1083" s="23"/>
      <c r="Q1083" s="23"/>
      <c r="R1083" s="23"/>
      <c r="S1083" s="23"/>
      <c r="T1083" s="23"/>
      <c r="U1083" s="23"/>
      <c r="V1083" s="23"/>
      <c r="W1083" s="23"/>
      <c r="X1083" s="23"/>
      <c r="Y1083" s="23"/>
      <c r="Z1083" s="23"/>
    </row>
    <row r="1084" spans="1:26" ht="48" customHeight="1" x14ac:dyDescent="0.3">
      <c r="A1084" s="97" t="str">
        <f>+'Matriz Nº4 Administración'!A1084</f>
        <v>120. 4</v>
      </c>
      <c r="B1084" s="98" t="str">
        <f>+'Matriz Nº4 Administración'!B1084</f>
        <v>No administrar</v>
      </c>
      <c r="C1084" s="99" t="str">
        <f>IF(B1084&lt;&gt;"No administrar",'Matriz Nº1 Identificación'!B1084," ")</f>
        <v xml:space="preserve"> </v>
      </c>
      <c r="D1084" s="100" t="str">
        <f>IF(C1084&lt;&gt;" ",'Matriz Nº4 Administración'!C1084," ")</f>
        <v xml:space="preserve"> </v>
      </c>
      <c r="E1084" s="98" t="str">
        <f>IF(B1084&lt;&gt;"No administrar",'Matriz Nº4 Administración'!F1084," ")</f>
        <v xml:space="preserve"> </v>
      </c>
      <c r="F1084" s="98" t="str">
        <f>IF(B1084&lt;&gt;"No administrar",'Matriz Nº4 Administración'!G1084," ")</f>
        <v xml:space="preserve"> </v>
      </c>
      <c r="G1084" s="120"/>
      <c r="H1084" s="120"/>
      <c r="I1084" s="120"/>
      <c r="J1084" s="120"/>
      <c r="K1084" s="121"/>
      <c r="L1084" s="121"/>
      <c r="M1084" s="120"/>
      <c r="N1084" s="23"/>
      <c r="O1084" s="23"/>
      <c r="P1084" s="23"/>
      <c r="Q1084" s="23"/>
      <c r="R1084" s="23"/>
      <c r="S1084" s="23"/>
      <c r="T1084" s="23"/>
      <c r="U1084" s="23"/>
      <c r="V1084" s="23"/>
      <c r="W1084" s="23"/>
      <c r="X1084" s="23"/>
      <c r="Y1084" s="23"/>
      <c r="Z1084" s="23"/>
    </row>
    <row r="1085" spans="1:26" ht="42.75" customHeight="1" x14ac:dyDescent="0.3">
      <c r="A1085" s="97" t="str">
        <f>+'Matriz Nº4 Administración'!A1085</f>
        <v>120. 5</v>
      </c>
      <c r="B1085" s="98" t="str">
        <f>+'Matriz Nº4 Administración'!B1085</f>
        <v>No administrar</v>
      </c>
      <c r="C1085" s="99" t="str">
        <f>IF(B1085&lt;&gt;"No administrar",'Matriz Nº1 Identificación'!B1085," ")</f>
        <v xml:space="preserve"> </v>
      </c>
      <c r="D1085" s="100" t="str">
        <f>IF(C1085&lt;&gt;" ",'Matriz Nº4 Administración'!C1085," ")</f>
        <v xml:space="preserve"> </v>
      </c>
      <c r="E1085" s="98" t="str">
        <f>IF(B1085&lt;&gt;"No administrar",'Matriz Nº4 Administración'!F1085," ")</f>
        <v xml:space="preserve"> </v>
      </c>
      <c r="F1085" s="98" t="str">
        <f>IF(B1085&lt;&gt;"No administrar",'Matriz Nº4 Administración'!G1085," ")</f>
        <v xml:space="preserve"> </v>
      </c>
      <c r="G1085" s="120"/>
      <c r="H1085" s="120"/>
      <c r="I1085" s="120"/>
      <c r="J1085" s="120"/>
      <c r="K1085" s="121"/>
      <c r="L1085" s="121"/>
      <c r="M1085" s="120"/>
      <c r="N1085" s="23"/>
      <c r="O1085" s="23"/>
      <c r="P1085" s="23"/>
      <c r="Q1085" s="23"/>
      <c r="R1085" s="23"/>
      <c r="S1085" s="23"/>
      <c r="T1085" s="23"/>
      <c r="U1085" s="23"/>
      <c r="V1085" s="23"/>
      <c r="W1085" s="23"/>
      <c r="X1085" s="23"/>
      <c r="Y1085" s="23"/>
      <c r="Z1085" s="23"/>
    </row>
    <row r="1086" spans="1:26" ht="40.5" customHeight="1" x14ac:dyDescent="0.3">
      <c r="A1086" s="97" t="str">
        <f>+'Matriz Nº4 Administración'!A1086</f>
        <v>120. 6</v>
      </c>
      <c r="B1086" s="98" t="str">
        <f>+'Matriz Nº4 Administración'!B1086</f>
        <v>No administrar</v>
      </c>
      <c r="C1086" s="99" t="str">
        <f>IF(B1086&lt;&gt;"No administrar",'Matriz Nº1 Identificación'!B1086," ")</f>
        <v xml:space="preserve"> </v>
      </c>
      <c r="D1086" s="100" t="str">
        <f>IF(C1086&lt;&gt;" ",'Matriz Nº4 Administración'!C1086," ")</f>
        <v xml:space="preserve"> </v>
      </c>
      <c r="E1086" s="98" t="str">
        <f>IF(B1086&lt;&gt;"No administrar",'Matriz Nº4 Administración'!F1086," ")</f>
        <v xml:space="preserve"> </v>
      </c>
      <c r="F1086" s="98" t="str">
        <f>IF(B1086&lt;&gt;"No administrar",'Matriz Nº4 Administración'!G1086," ")</f>
        <v xml:space="preserve"> </v>
      </c>
      <c r="G1086" s="120"/>
      <c r="H1086" s="120"/>
      <c r="I1086" s="120"/>
      <c r="J1086" s="120"/>
      <c r="K1086" s="121"/>
      <c r="L1086" s="121"/>
      <c r="M1086" s="120"/>
      <c r="N1086" s="23"/>
      <c r="O1086" s="23"/>
      <c r="P1086" s="23"/>
      <c r="Q1086" s="23"/>
      <c r="R1086" s="23"/>
      <c r="S1086" s="23"/>
      <c r="T1086" s="23"/>
      <c r="U1086" s="23"/>
      <c r="V1086" s="23"/>
      <c r="W1086" s="23"/>
      <c r="X1086" s="23"/>
      <c r="Y1086" s="23"/>
      <c r="Z1086" s="23"/>
    </row>
    <row r="1087" spans="1:26" ht="43.5" customHeight="1" x14ac:dyDescent="0.3">
      <c r="A1087" s="97" t="str">
        <f>+'Matriz Nº4 Administración'!A1087</f>
        <v>120. 7</v>
      </c>
      <c r="B1087" s="98" t="str">
        <f>+'Matriz Nº4 Administración'!B1087</f>
        <v>No administrar</v>
      </c>
      <c r="C1087" s="99" t="str">
        <f>IF(B1087&lt;&gt;"No administrar",'Matriz Nº1 Identificación'!B1087," ")</f>
        <v xml:space="preserve"> </v>
      </c>
      <c r="D1087" s="100" t="str">
        <f>IF(C1087&lt;&gt;" ",'Matriz Nº4 Administración'!C1087," ")</f>
        <v xml:space="preserve"> </v>
      </c>
      <c r="E1087" s="98" t="str">
        <f>IF(B1087&lt;&gt;"No administrar",'Matriz Nº4 Administración'!F1087," ")</f>
        <v xml:space="preserve"> </v>
      </c>
      <c r="F1087" s="98" t="str">
        <f>IF(B1087&lt;&gt;"No administrar",'Matriz Nº4 Administración'!G1087," ")</f>
        <v xml:space="preserve"> </v>
      </c>
      <c r="G1087" s="120"/>
      <c r="H1087" s="120"/>
      <c r="I1087" s="120"/>
      <c r="J1087" s="120"/>
      <c r="K1087" s="121"/>
      <c r="L1087" s="121"/>
      <c r="M1087" s="120"/>
      <c r="N1087" s="23"/>
      <c r="O1087" s="23"/>
      <c r="P1087" s="23"/>
      <c r="Q1087" s="23"/>
      <c r="R1087" s="23"/>
      <c r="S1087" s="23"/>
      <c r="T1087" s="23"/>
      <c r="U1087" s="23"/>
      <c r="V1087" s="23"/>
      <c r="W1087" s="23"/>
      <c r="X1087" s="23"/>
      <c r="Y1087" s="23"/>
      <c r="Z1087" s="23"/>
    </row>
    <row r="1088" spans="1:26" ht="16.5" customHeight="1" x14ac:dyDescent="0.3">
      <c r="A1088" s="74"/>
      <c r="B1088" s="74"/>
      <c r="C1088" s="74"/>
      <c r="D1088" s="74"/>
      <c r="E1088" s="74"/>
      <c r="F1088" s="74"/>
      <c r="G1088" s="74"/>
      <c r="H1088" s="74"/>
      <c r="I1088" s="74"/>
      <c r="J1088" s="74"/>
      <c r="K1088" s="74"/>
      <c r="L1088" s="74"/>
      <c r="M1088" s="74"/>
    </row>
    <row r="1089" ht="14.25" customHeight="1" x14ac:dyDescent="0.3"/>
    <row r="1090" ht="80.25" customHeight="1" x14ac:dyDescent="0.3"/>
    <row r="1091" ht="16.5" customHeight="1" x14ac:dyDescent="0.3"/>
    <row r="1092" ht="14.25" customHeight="1" x14ac:dyDescent="0.3"/>
    <row r="1093" ht="80.25" customHeight="1" x14ac:dyDescent="0.3"/>
    <row r="1094" ht="16.5" customHeight="1" x14ac:dyDescent="0.3"/>
    <row r="1095" ht="14.25" customHeight="1" x14ac:dyDescent="0.3"/>
    <row r="1096" ht="80.25" customHeight="1" x14ac:dyDescent="0.3"/>
    <row r="1097" ht="16.5" customHeight="1" x14ac:dyDescent="0.3"/>
    <row r="1098" ht="14.25" customHeight="1" x14ac:dyDescent="0.3"/>
    <row r="1099" ht="80.25" customHeight="1" x14ac:dyDescent="0.3"/>
    <row r="1100" ht="16.5" customHeight="1" x14ac:dyDescent="0.3"/>
    <row r="1101" ht="14.25" customHeight="1" x14ac:dyDescent="0.3"/>
    <row r="1102" ht="80.25" customHeight="1" x14ac:dyDescent="0.3"/>
    <row r="1103" ht="16.5" customHeight="1" x14ac:dyDescent="0.3"/>
    <row r="1104" ht="14.25" customHeight="1" x14ac:dyDescent="0.3"/>
    <row r="1105" ht="80.25" customHeight="1" x14ac:dyDescent="0.3"/>
    <row r="1106" ht="16.5" customHeight="1" x14ac:dyDescent="0.3"/>
    <row r="1107" ht="14.25" customHeight="1" x14ac:dyDescent="0.3"/>
    <row r="1108" ht="80.25" customHeight="1" x14ac:dyDescent="0.3"/>
    <row r="1109" ht="16.5" customHeight="1" x14ac:dyDescent="0.3"/>
    <row r="1110" ht="14.25" customHeight="1" x14ac:dyDescent="0.3"/>
    <row r="1111" ht="80.25" customHeight="1" x14ac:dyDescent="0.3"/>
    <row r="1112" ht="16.5" customHeight="1" x14ac:dyDescent="0.3"/>
    <row r="1113" ht="14.25" customHeight="1" x14ac:dyDescent="0.3"/>
    <row r="1114" ht="80.25" customHeight="1" x14ac:dyDescent="0.3"/>
    <row r="1115" ht="16.5" customHeight="1" x14ac:dyDescent="0.3"/>
    <row r="1116" ht="14.25" customHeight="1" x14ac:dyDescent="0.3"/>
    <row r="1117" ht="80.25" customHeight="1" x14ac:dyDescent="0.3"/>
    <row r="1118" ht="16.5" customHeight="1" x14ac:dyDescent="0.3"/>
    <row r="1119" ht="14.25" customHeight="1" x14ac:dyDescent="0.3"/>
    <row r="1120" ht="80.25" customHeight="1" x14ac:dyDescent="0.3"/>
    <row r="1121" ht="16.5" customHeight="1" x14ac:dyDescent="0.3"/>
    <row r="1122" ht="14.25" customHeight="1" x14ac:dyDescent="0.3"/>
    <row r="1123" ht="80.25" customHeight="1" x14ac:dyDescent="0.3"/>
    <row r="1124" ht="16.5" customHeight="1" x14ac:dyDescent="0.3"/>
    <row r="1125" ht="14.25" customHeight="1" x14ac:dyDescent="0.3"/>
    <row r="1126" ht="80.25" customHeight="1" x14ac:dyDescent="0.3"/>
    <row r="1127" ht="16.5" customHeight="1" x14ac:dyDescent="0.3"/>
    <row r="1128" ht="14.25" customHeight="1" x14ac:dyDescent="0.3"/>
    <row r="1129" ht="80.25" customHeight="1" x14ac:dyDescent="0.3"/>
    <row r="1130" ht="12.75" customHeight="1" x14ac:dyDescent="0.3"/>
    <row r="1131" ht="12.75" customHeight="1" x14ac:dyDescent="0.3"/>
    <row r="1132" ht="12.75" customHeight="1" x14ac:dyDescent="0.3"/>
    <row r="1133" ht="12.75" customHeight="1" x14ac:dyDescent="0.3"/>
    <row r="1134" ht="12.75" customHeight="1" x14ac:dyDescent="0.3"/>
    <row r="1135" ht="12.75" customHeight="1" x14ac:dyDescent="0.3"/>
    <row r="1136" ht="12.75" customHeight="1" x14ac:dyDescent="0.3"/>
    <row r="1137" ht="12.75" customHeight="1" x14ac:dyDescent="0.3"/>
    <row r="1138" ht="12.75" customHeight="1" x14ac:dyDescent="0.3"/>
    <row r="1139" ht="12.75" customHeight="1" x14ac:dyDescent="0.3"/>
    <row r="1140" ht="12.75" customHeight="1" x14ac:dyDescent="0.3"/>
    <row r="1141" ht="28.5" customHeight="1" x14ac:dyDescent="0.3"/>
    <row r="1142" ht="15.75" customHeight="1" x14ac:dyDescent="0.3"/>
    <row r="1143" ht="12.75" customHeight="1" x14ac:dyDescent="0.3"/>
    <row r="1144" ht="12.75" customHeight="1" x14ac:dyDescent="0.3"/>
    <row r="1146" ht="12.75" customHeight="1" x14ac:dyDescent="0.3"/>
    <row r="1147" ht="12.75" customHeight="1" x14ac:dyDescent="0.3"/>
    <row r="1148" ht="12.75" customHeight="1" x14ac:dyDescent="0.3"/>
    <row r="1149" ht="28.5" customHeight="1" x14ac:dyDescent="0.3"/>
    <row r="1150" ht="18.75" customHeight="1" x14ac:dyDescent="0.3"/>
    <row r="1151" ht="12.75" customHeight="1" x14ac:dyDescent="0.3"/>
    <row r="1152" ht="12.75" customHeight="1" x14ac:dyDescent="0.3"/>
    <row r="1153" ht="28.5" customHeight="1" x14ac:dyDescent="0.3"/>
    <row r="1154" ht="27" customHeight="1" x14ac:dyDescent="0.3"/>
    <row r="1155" ht="12.75" customHeight="1" x14ac:dyDescent="0.3"/>
    <row r="1156" ht="12.75" customHeight="1" x14ac:dyDescent="0.3"/>
    <row r="1157" ht="12.75" customHeight="1" x14ac:dyDescent="0.3"/>
    <row r="1158" ht="12.75" customHeight="1" x14ac:dyDescent="0.3"/>
    <row r="1159" ht="12.75" customHeight="1" x14ac:dyDescent="0.3"/>
    <row r="1160" ht="12.75" customHeight="1" x14ac:dyDescent="0.3"/>
    <row r="1161" ht="12.75" customHeight="1" x14ac:dyDescent="0.3"/>
    <row r="1162" ht="27.75" customHeight="1" x14ac:dyDescent="0.3"/>
    <row r="1163" ht="29.25" customHeight="1" x14ac:dyDescent="0.3"/>
    <row r="1164" ht="12.75" customHeight="1" x14ac:dyDescent="0.3"/>
    <row r="1165" ht="12.75" customHeight="1" x14ac:dyDescent="0.3"/>
    <row r="1166" ht="15.75" customHeight="1" x14ac:dyDescent="0.3"/>
    <row r="1167" ht="12.75" customHeight="1" x14ac:dyDescent="0.3"/>
    <row r="1168" ht="12.75" customHeight="1" x14ac:dyDescent="0.3"/>
    <row r="1169" ht="12.75" customHeight="1" x14ac:dyDescent="0.3"/>
    <row r="1170" ht="12.75" customHeight="1" x14ac:dyDescent="0.3"/>
    <row r="1171" ht="12.75" customHeight="1" x14ac:dyDescent="0.3"/>
    <row r="1172" ht="12.75" customHeight="1" x14ac:dyDescent="0.3"/>
    <row r="1173" ht="12.75" customHeight="1" x14ac:dyDescent="0.3"/>
    <row r="1174" ht="16.5" customHeight="1" x14ac:dyDescent="0.3"/>
    <row r="1176" ht="24" customHeight="1" x14ac:dyDescent="0.3"/>
    <row r="1177" ht="18.75" customHeight="1" x14ac:dyDescent="0.3"/>
    <row r="1178" ht="21" customHeight="1" x14ac:dyDescent="0.3"/>
    <row r="1179" ht="12.75" customHeight="1" x14ac:dyDescent="0.3"/>
    <row r="1180" ht="12.75" customHeight="1" x14ac:dyDescent="0.3"/>
    <row r="1181" ht="12.75" customHeight="1" x14ac:dyDescent="0.3"/>
    <row r="1182" ht="12.75" customHeight="1" x14ac:dyDescent="0.3"/>
    <row r="1183" ht="12.75" customHeight="1" x14ac:dyDescent="0.3"/>
    <row r="1184" ht="12.75" customHeight="1" x14ac:dyDescent="0.3"/>
    <row r="1185" ht="12.75" customHeight="1" x14ac:dyDescent="0.3"/>
    <row r="1186" ht="12.75" customHeight="1" x14ac:dyDescent="0.3"/>
    <row r="1187" ht="12.75" customHeight="1" x14ac:dyDescent="0.3"/>
    <row r="1188" ht="12.75" customHeight="1" x14ac:dyDescent="0.3"/>
    <row r="1189" ht="12.75" customHeight="1" x14ac:dyDescent="0.3"/>
    <row r="1190" ht="12.75" customHeight="1" x14ac:dyDescent="0.3"/>
    <row r="1191" ht="12.75" customHeight="1" x14ac:dyDescent="0.3"/>
    <row r="1192" ht="12.75" customHeight="1" x14ac:dyDescent="0.3"/>
    <row r="1193" ht="12.75" customHeight="1" x14ac:dyDescent="0.3"/>
    <row r="1194" ht="12.75" customHeight="1" x14ac:dyDescent="0.3"/>
    <row r="1195" ht="12.75" customHeight="1" x14ac:dyDescent="0.3"/>
    <row r="1196" ht="12.75" customHeight="1" x14ac:dyDescent="0.3"/>
    <row r="1197" ht="12.75" customHeight="1" x14ac:dyDescent="0.3"/>
    <row r="1198" ht="12.75" customHeight="1" x14ac:dyDescent="0.3"/>
    <row r="1199" ht="12.75" customHeight="1" x14ac:dyDescent="0.3"/>
    <row r="1200" ht="12.75" customHeight="1" x14ac:dyDescent="0.3"/>
    <row r="1201" ht="12.75" customHeight="1" x14ac:dyDescent="0.3"/>
    <row r="1202" ht="12.75" customHeight="1" x14ac:dyDescent="0.3"/>
    <row r="1203" ht="12.75" customHeight="1" x14ac:dyDescent="0.3"/>
    <row r="1204" ht="12.75" customHeight="1" x14ac:dyDescent="0.3"/>
    <row r="1205" ht="12.75" customHeight="1" x14ac:dyDescent="0.3"/>
    <row r="1206" ht="12.75" customHeight="1" x14ac:dyDescent="0.3"/>
    <row r="1207" ht="12.75" customHeight="1" x14ac:dyDescent="0.3"/>
    <row r="1208" ht="12.75" customHeight="1" x14ac:dyDescent="0.3"/>
    <row r="1209" ht="12.75" customHeight="1" x14ac:dyDescent="0.3"/>
    <row r="1210" ht="12.75" customHeight="1" x14ac:dyDescent="0.3"/>
    <row r="1211" ht="12.75" customHeight="1" x14ac:dyDescent="0.3"/>
    <row r="1212" ht="12.75" customHeight="1" x14ac:dyDescent="0.3"/>
    <row r="1213" ht="12.75" customHeight="1" x14ac:dyDescent="0.3"/>
    <row r="1214" ht="12.75" customHeight="1" x14ac:dyDescent="0.3"/>
    <row r="1215" ht="12.75" customHeight="1" x14ac:dyDescent="0.3"/>
    <row r="1216" ht="12.75" customHeight="1" x14ac:dyDescent="0.3"/>
    <row r="1217" ht="12.75" customHeight="1" x14ac:dyDescent="0.3"/>
    <row r="1218" ht="12.75" customHeight="1" x14ac:dyDescent="0.3"/>
    <row r="1219" ht="12.75" customHeight="1" x14ac:dyDescent="0.3"/>
    <row r="1220" ht="12.75" customHeight="1" x14ac:dyDescent="0.3"/>
    <row r="1221" ht="12.75" customHeight="1" x14ac:dyDescent="0.3"/>
    <row r="1222" ht="12.75" customHeight="1" x14ac:dyDescent="0.3"/>
    <row r="1223" ht="12.75" customHeight="1" x14ac:dyDescent="0.3"/>
    <row r="1224" ht="12.75" customHeight="1" x14ac:dyDescent="0.3"/>
    <row r="1225" ht="12.75" customHeight="1" x14ac:dyDescent="0.3"/>
    <row r="1226" ht="12.75" customHeight="1" x14ac:dyDescent="0.3"/>
    <row r="1227" ht="12.75" customHeight="1" x14ac:dyDescent="0.3"/>
    <row r="1228" ht="12.75" customHeight="1" x14ac:dyDescent="0.3"/>
    <row r="1229" ht="12.75" customHeight="1" x14ac:dyDescent="0.3"/>
    <row r="1230" ht="12.75" customHeight="1" x14ac:dyDescent="0.3"/>
    <row r="1231" ht="12.75" customHeight="1" x14ac:dyDescent="0.3"/>
    <row r="1232" ht="12.75" customHeight="1" x14ac:dyDescent="0.3"/>
    <row r="1233" ht="12.75" customHeight="1" x14ac:dyDescent="0.3"/>
    <row r="1234" ht="12.75" customHeight="1" x14ac:dyDescent="0.3"/>
    <row r="1235" ht="12.75" customHeight="1" x14ac:dyDescent="0.3"/>
    <row r="1236" ht="12.75" customHeight="1" x14ac:dyDescent="0.3"/>
    <row r="1237" ht="12.75" customHeight="1" x14ac:dyDescent="0.3"/>
    <row r="1238" ht="12.75" customHeight="1" x14ac:dyDescent="0.3"/>
    <row r="1239" ht="12.75" customHeight="1" x14ac:dyDescent="0.3"/>
    <row r="1240" ht="12.75" customHeight="1" x14ac:dyDescent="0.3"/>
    <row r="1241" ht="12.75" customHeight="1" x14ac:dyDescent="0.3"/>
    <row r="1242" ht="12.75" customHeight="1" x14ac:dyDescent="0.3"/>
    <row r="1243" ht="12.75" customHeight="1" x14ac:dyDescent="0.3"/>
    <row r="1244" ht="12.75" customHeight="1" x14ac:dyDescent="0.3"/>
    <row r="1245" ht="12.75" customHeight="1" x14ac:dyDescent="0.3"/>
    <row r="1246" ht="12.75" customHeight="1" x14ac:dyDescent="0.3"/>
    <row r="1247" ht="12.75" customHeight="1" x14ac:dyDescent="0.3"/>
    <row r="1248" ht="12.75" customHeight="1" x14ac:dyDescent="0.3"/>
    <row r="1249" spans="1:26" ht="12.75" customHeight="1" x14ac:dyDescent="0.3"/>
    <row r="1250" spans="1:26" ht="12.75" customHeight="1" x14ac:dyDescent="0.3"/>
    <row r="1251" spans="1:26" ht="12.75" customHeight="1" x14ac:dyDescent="0.3"/>
    <row r="1252" spans="1:26" ht="12.75" customHeight="1" x14ac:dyDescent="0.3"/>
    <row r="1253" spans="1:26" ht="12.75" customHeight="1" x14ac:dyDescent="0.3"/>
    <row r="1254" spans="1:26" ht="12.75" customHeight="1" x14ac:dyDescent="0.3">
      <c r="A1254" s="23"/>
      <c r="B1254" s="23"/>
      <c r="C1254" s="24"/>
      <c r="D1254" s="23"/>
      <c r="E1254" s="23"/>
      <c r="F1254" s="23"/>
      <c r="G1254" s="23"/>
      <c r="H1254" s="23"/>
      <c r="I1254" s="23"/>
      <c r="J1254" s="23"/>
      <c r="K1254" s="25"/>
      <c r="L1254" s="23"/>
      <c r="M1254" s="23"/>
      <c r="N1254" s="23"/>
      <c r="O1254" s="23"/>
      <c r="P1254" s="23"/>
      <c r="Q1254" s="23"/>
      <c r="R1254" s="23"/>
      <c r="S1254" s="23"/>
      <c r="T1254" s="23"/>
      <c r="U1254" s="23"/>
      <c r="V1254" s="23"/>
      <c r="W1254" s="23"/>
      <c r="X1254" s="23"/>
      <c r="Y1254" s="23"/>
      <c r="Z1254" s="23"/>
    </row>
    <row r="1255" spans="1:26" ht="12.75" customHeight="1" x14ac:dyDescent="0.3">
      <c r="A1255" s="23"/>
      <c r="B1255" s="23"/>
      <c r="C1255" s="24"/>
      <c r="D1255" s="23"/>
      <c r="E1255" s="23"/>
      <c r="F1255" s="23"/>
      <c r="G1255" s="23"/>
      <c r="H1255" s="23"/>
      <c r="I1255" s="23"/>
      <c r="J1255" s="23"/>
      <c r="K1255" s="25"/>
      <c r="L1255" s="23"/>
      <c r="M1255" s="23"/>
      <c r="N1255" s="23"/>
      <c r="O1255" s="23"/>
      <c r="P1255" s="23"/>
      <c r="Q1255" s="23"/>
      <c r="R1255" s="23"/>
      <c r="S1255" s="23"/>
      <c r="T1255" s="23"/>
      <c r="U1255" s="23"/>
      <c r="V1255" s="23"/>
      <c r="W1255" s="23"/>
      <c r="X1255" s="23"/>
      <c r="Y1255" s="23"/>
      <c r="Z1255" s="23"/>
    </row>
    <row r="1256" spans="1:26" ht="12.75" customHeight="1" x14ac:dyDescent="0.3">
      <c r="A1256" s="23"/>
      <c r="B1256" s="23"/>
      <c r="C1256" s="24"/>
      <c r="D1256" s="23"/>
      <c r="E1256" s="23"/>
      <c r="F1256" s="23"/>
      <c r="G1256" s="23"/>
      <c r="H1256" s="23"/>
      <c r="I1256" s="23"/>
      <c r="J1256" s="23"/>
      <c r="K1256" s="25"/>
      <c r="L1256" s="23"/>
      <c r="M1256" s="23"/>
      <c r="N1256" s="23"/>
      <c r="O1256" s="23"/>
      <c r="P1256" s="23"/>
      <c r="Q1256" s="23"/>
      <c r="R1256" s="23"/>
      <c r="S1256" s="23"/>
      <c r="T1256" s="23"/>
      <c r="U1256" s="23"/>
      <c r="V1256" s="23"/>
      <c r="W1256" s="23"/>
      <c r="X1256" s="23"/>
      <c r="Y1256" s="23"/>
      <c r="Z1256" s="23"/>
    </row>
    <row r="1257" spans="1:26" ht="12.75" customHeight="1" x14ac:dyDescent="0.3">
      <c r="A1257" s="23"/>
      <c r="B1257" s="23"/>
      <c r="C1257" s="24"/>
      <c r="D1257" s="23"/>
      <c r="E1257" s="23"/>
      <c r="F1257" s="23"/>
      <c r="G1257" s="23"/>
      <c r="H1257" s="23"/>
      <c r="I1257" s="23"/>
      <c r="J1257" s="23"/>
      <c r="K1257" s="25"/>
      <c r="L1257" s="23"/>
      <c r="M1257" s="23"/>
      <c r="N1257" s="23"/>
      <c r="O1257" s="23"/>
      <c r="P1257" s="23"/>
      <c r="Q1257" s="23"/>
      <c r="R1257" s="23"/>
      <c r="S1257" s="23"/>
      <c r="T1257" s="23"/>
      <c r="U1257" s="23"/>
      <c r="V1257" s="23"/>
      <c r="W1257" s="23"/>
      <c r="X1257" s="23"/>
      <c r="Y1257" s="23"/>
      <c r="Z1257" s="23"/>
    </row>
    <row r="1258" spans="1:26" ht="12.75" customHeight="1" x14ac:dyDescent="0.3">
      <c r="A1258" s="23"/>
      <c r="B1258" s="23"/>
      <c r="C1258" s="24"/>
      <c r="D1258" s="23"/>
      <c r="E1258" s="23"/>
      <c r="F1258" s="23"/>
      <c r="G1258" s="23"/>
      <c r="H1258" s="23"/>
      <c r="I1258" s="23"/>
      <c r="J1258" s="23"/>
      <c r="K1258" s="25"/>
      <c r="L1258" s="23"/>
      <c r="M1258" s="23"/>
      <c r="N1258" s="23"/>
      <c r="O1258" s="23"/>
      <c r="P1258" s="23"/>
      <c r="Q1258" s="23"/>
      <c r="R1258" s="23"/>
      <c r="S1258" s="23"/>
      <c r="T1258" s="23"/>
      <c r="U1258" s="23"/>
      <c r="V1258" s="23"/>
      <c r="W1258" s="23"/>
      <c r="X1258" s="23"/>
      <c r="Y1258" s="23"/>
      <c r="Z1258" s="23"/>
    </row>
    <row r="1259" spans="1:26" ht="12.75" customHeight="1" x14ac:dyDescent="0.3">
      <c r="A1259" s="23"/>
      <c r="B1259" s="23"/>
      <c r="C1259" s="24"/>
      <c r="D1259" s="23"/>
      <c r="E1259" s="23"/>
      <c r="F1259" s="23"/>
      <c r="G1259" s="23"/>
      <c r="H1259" s="23"/>
      <c r="I1259" s="23"/>
      <c r="J1259" s="23"/>
      <c r="K1259" s="25"/>
      <c r="L1259" s="23"/>
      <c r="M1259" s="23"/>
      <c r="N1259" s="23"/>
      <c r="O1259" s="23"/>
      <c r="P1259" s="23"/>
      <c r="Q1259" s="23"/>
      <c r="R1259" s="23"/>
      <c r="S1259" s="23"/>
      <c r="T1259" s="23"/>
      <c r="U1259" s="23"/>
      <c r="V1259" s="23"/>
      <c r="W1259" s="23"/>
      <c r="X1259" s="23"/>
      <c r="Y1259" s="23"/>
      <c r="Z1259" s="23"/>
    </row>
    <row r="1260" spans="1:26" ht="12.75" customHeight="1" x14ac:dyDescent="0.3">
      <c r="A1260" s="23"/>
      <c r="B1260" s="23"/>
      <c r="C1260" s="24"/>
      <c r="D1260" s="23"/>
      <c r="E1260" s="23"/>
      <c r="F1260" s="23"/>
      <c r="G1260" s="23"/>
      <c r="H1260" s="23"/>
      <c r="I1260" s="23"/>
      <c r="J1260" s="23"/>
      <c r="K1260" s="25"/>
      <c r="L1260" s="23"/>
      <c r="M1260" s="23"/>
      <c r="N1260" s="23"/>
      <c r="O1260" s="23"/>
      <c r="P1260" s="23"/>
      <c r="Q1260" s="23"/>
      <c r="R1260" s="23"/>
      <c r="S1260" s="23"/>
      <c r="T1260" s="23"/>
      <c r="U1260" s="23"/>
      <c r="V1260" s="23"/>
      <c r="W1260" s="23"/>
      <c r="X1260" s="23"/>
      <c r="Y1260" s="23"/>
      <c r="Z1260" s="23"/>
    </row>
    <row r="1261" spans="1:26" ht="12.75" customHeight="1" x14ac:dyDescent="0.3">
      <c r="A1261" s="23"/>
      <c r="B1261" s="23"/>
      <c r="C1261" s="24"/>
      <c r="D1261" s="23"/>
      <c r="E1261" s="23"/>
      <c r="F1261" s="23"/>
      <c r="G1261" s="23"/>
      <c r="H1261" s="23"/>
      <c r="I1261" s="23"/>
      <c r="J1261" s="23"/>
      <c r="K1261" s="25"/>
      <c r="L1261" s="23"/>
      <c r="M1261" s="23"/>
      <c r="N1261" s="23"/>
      <c r="O1261" s="23"/>
      <c r="P1261" s="23"/>
      <c r="Q1261" s="23"/>
      <c r="R1261" s="23"/>
      <c r="S1261" s="23"/>
      <c r="T1261" s="23"/>
      <c r="U1261" s="23"/>
      <c r="V1261" s="23"/>
      <c r="W1261" s="23"/>
      <c r="X1261" s="23"/>
      <c r="Y1261" s="23"/>
      <c r="Z1261" s="23"/>
    </row>
    <row r="1262" spans="1:26" ht="12.75" customHeight="1" x14ac:dyDescent="0.3">
      <c r="A1262" s="23"/>
      <c r="B1262" s="23"/>
      <c r="C1262" s="24"/>
      <c r="D1262" s="23"/>
      <c r="E1262" s="23"/>
      <c r="F1262" s="23"/>
      <c r="G1262" s="23"/>
      <c r="H1262" s="23"/>
      <c r="I1262" s="23"/>
      <c r="J1262" s="23"/>
      <c r="K1262" s="25"/>
      <c r="L1262" s="23"/>
      <c r="M1262" s="23"/>
      <c r="N1262" s="23"/>
      <c r="O1262" s="23"/>
      <c r="P1262" s="23"/>
      <c r="Q1262" s="23"/>
      <c r="R1262" s="23"/>
      <c r="S1262" s="23"/>
      <c r="T1262" s="23"/>
      <c r="U1262" s="23"/>
      <c r="V1262" s="23"/>
      <c r="W1262" s="23"/>
      <c r="X1262" s="23"/>
      <c r="Y1262" s="23"/>
      <c r="Z1262" s="23"/>
    </row>
    <row r="1263" spans="1:26" ht="12.75" customHeight="1" x14ac:dyDescent="0.3">
      <c r="A1263" s="23"/>
      <c r="B1263" s="23"/>
      <c r="C1263" s="24"/>
      <c r="D1263" s="23"/>
      <c r="E1263" s="23"/>
      <c r="F1263" s="23"/>
      <c r="G1263" s="23"/>
      <c r="H1263" s="23"/>
      <c r="I1263" s="23"/>
      <c r="J1263" s="23"/>
      <c r="K1263" s="25"/>
      <c r="L1263" s="23"/>
      <c r="M1263" s="23"/>
      <c r="N1263" s="23"/>
      <c r="O1263" s="23"/>
      <c r="P1263" s="23"/>
      <c r="Q1263" s="23"/>
      <c r="R1263" s="23"/>
      <c r="S1263" s="23"/>
      <c r="T1263" s="23"/>
      <c r="U1263" s="23"/>
      <c r="V1263" s="23"/>
      <c r="W1263" s="23"/>
      <c r="X1263" s="23"/>
      <c r="Y1263" s="23"/>
      <c r="Z1263" s="23"/>
    </row>
    <row r="1264" spans="1:26" ht="12.75" customHeight="1" x14ac:dyDescent="0.3">
      <c r="A1264" s="23"/>
      <c r="B1264" s="23"/>
      <c r="C1264" s="24"/>
      <c r="D1264" s="23"/>
      <c r="E1264" s="23"/>
      <c r="F1264" s="23"/>
      <c r="G1264" s="23"/>
      <c r="H1264" s="23"/>
      <c r="I1264" s="23"/>
      <c r="J1264" s="23"/>
      <c r="K1264" s="25"/>
      <c r="L1264" s="23"/>
      <c r="M1264" s="23"/>
      <c r="N1264" s="23"/>
      <c r="O1264" s="23"/>
      <c r="P1264" s="23"/>
      <c r="Q1264" s="23"/>
      <c r="R1264" s="23"/>
      <c r="S1264" s="23"/>
      <c r="T1264" s="23"/>
      <c r="U1264" s="23"/>
      <c r="V1264" s="23"/>
      <c r="W1264" s="23"/>
      <c r="X1264" s="23"/>
      <c r="Y1264" s="23"/>
      <c r="Z1264" s="23"/>
    </row>
    <row r="1265" spans="1:26" ht="12.75" customHeight="1" x14ac:dyDescent="0.3">
      <c r="A1265" s="23"/>
      <c r="B1265" s="23"/>
      <c r="C1265" s="24"/>
      <c r="D1265" s="23"/>
      <c r="E1265" s="23"/>
      <c r="F1265" s="23"/>
      <c r="G1265" s="23"/>
      <c r="H1265" s="23"/>
      <c r="I1265" s="23"/>
      <c r="J1265" s="23"/>
      <c r="K1265" s="25"/>
      <c r="L1265" s="23"/>
      <c r="M1265" s="23"/>
      <c r="N1265" s="23"/>
      <c r="O1265" s="23"/>
      <c r="P1265" s="23"/>
      <c r="Q1265" s="23"/>
      <c r="R1265" s="23"/>
      <c r="S1265" s="23"/>
      <c r="T1265" s="23"/>
      <c r="U1265" s="23"/>
      <c r="V1265" s="23"/>
      <c r="W1265" s="23"/>
      <c r="X1265" s="23"/>
      <c r="Y1265" s="23"/>
      <c r="Z1265" s="23"/>
    </row>
    <row r="1266" spans="1:26" ht="12.75" customHeight="1" x14ac:dyDescent="0.3">
      <c r="A1266" s="23"/>
      <c r="B1266" s="23"/>
      <c r="C1266" s="24"/>
      <c r="D1266" s="23"/>
      <c r="E1266" s="23"/>
      <c r="F1266" s="23"/>
      <c r="G1266" s="23"/>
      <c r="H1266" s="23"/>
      <c r="I1266" s="23"/>
      <c r="J1266" s="23"/>
      <c r="K1266" s="25"/>
      <c r="L1266" s="23"/>
      <c r="M1266" s="23"/>
      <c r="N1266" s="23"/>
      <c r="O1266" s="23"/>
      <c r="P1266" s="23"/>
      <c r="Q1266" s="23"/>
      <c r="R1266" s="23"/>
      <c r="S1266" s="23"/>
      <c r="T1266" s="23"/>
      <c r="U1266" s="23"/>
      <c r="V1266" s="23"/>
      <c r="W1266" s="23"/>
      <c r="X1266" s="23"/>
      <c r="Y1266" s="23"/>
      <c r="Z1266" s="23"/>
    </row>
    <row r="1267" spans="1:26" ht="12.75" customHeight="1" x14ac:dyDescent="0.3">
      <c r="A1267" s="23"/>
      <c r="B1267" s="23"/>
      <c r="C1267" s="24"/>
      <c r="D1267" s="23"/>
      <c r="E1267" s="23"/>
      <c r="F1267" s="23"/>
      <c r="G1267" s="23"/>
      <c r="H1267" s="23"/>
      <c r="I1267" s="23"/>
      <c r="J1267" s="23"/>
      <c r="K1267" s="25"/>
      <c r="L1267" s="23"/>
      <c r="M1267" s="23"/>
      <c r="N1267" s="23"/>
      <c r="O1267" s="23"/>
      <c r="P1267" s="23"/>
      <c r="Q1267" s="23"/>
      <c r="R1267" s="23"/>
      <c r="S1267" s="23"/>
      <c r="T1267" s="23"/>
      <c r="U1267" s="23"/>
      <c r="V1267" s="23"/>
      <c r="W1267" s="23"/>
      <c r="X1267" s="23"/>
      <c r="Y1267" s="23"/>
      <c r="Z1267" s="23"/>
    </row>
    <row r="1268" spans="1:26" ht="12.75" customHeight="1" x14ac:dyDescent="0.3">
      <c r="A1268" s="23"/>
      <c r="B1268" s="23"/>
      <c r="C1268" s="24"/>
      <c r="D1268" s="23"/>
      <c r="E1268" s="23"/>
      <c r="F1268" s="23"/>
      <c r="G1268" s="23"/>
      <c r="H1268" s="23"/>
      <c r="I1268" s="23"/>
      <c r="J1268" s="23"/>
      <c r="K1268" s="25"/>
      <c r="L1268" s="23"/>
      <c r="M1268" s="23"/>
      <c r="N1268" s="23"/>
      <c r="O1268" s="23"/>
      <c r="P1268" s="23"/>
      <c r="Q1268" s="23"/>
      <c r="R1268" s="23"/>
      <c r="S1268" s="23"/>
      <c r="T1268" s="23"/>
      <c r="U1268" s="23"/>
      <c r="V1268" s="23"/>
      <c r="W1268" s="23"/>
      <c r="X1268" s="23"/>
      <c r="Y1268" s="23"/>
      <c r="Z1268" s="23"/>
    </row>
    <row r="1269" spans="1:26" ht="12.75" customHeight="1" x14ac:dyDescent="0.3">
      <c r="A1269" s="23"/>
      <c r="B1269" s="23"/>
      <c r="C1269" s="24"/>
      <c r="D1269" s="23"/>
      <c r="E1269" s="23"/>
      <c r="F1269" s="23"/>
      <c r="G1269" s="23"/>
      <c r="H1269" s="23"/>
      <c r="I1269" s="23"/>
      <c r="J1269" s="23"/>
      <c r="K1269" s="25"/>
      <c r="L1269" s="23"/>
      <c r="M1269" s="23"/>
      <c r="N1269" s="23"/>
      <c r="O1269" s="23"/>
      <c r="P1269" s="23"/>
      <c r="Q1269" s="23"/>
      <c r="R1269" s="23"/>
      <c r="S1269" s="23"/>
      <c r="T1269" s="23"/>
      <c r="U1269" s="23"/>
      <c r="V1269" s="23"/>
      <c r="W1269" s="23"/>
      <c r="X1269" s="23"/>
      <c r="Y1269" s="23"/>
      <c r="Z1269" s="23"/>
    </row>
    <row r="1270" spans="1:26" ht="12.75" customHeight="1" x14ac:dyDescent="0.3">
      <c r="A1270" s="23"/>
      <c r="B1270" s="23"/>
      <c r="C1270" s="24"/>
      <c r="D1270" s="23"/>
      <c r="E1270" s="23"/>
      <c r="F1270" s="23"/>
      <c r="G1270" s="23"/>
      <c r="H1270" s="23"/>
      <c r="I1270" s="23"/>
      <c r="J1270" s="23"/>
      <c r="K1270" s="25"/>
      <c r="L1270" s="23"/>
      <c r="M1270" s="23"/>
      <c r="N1270" s="23"/>
      <c r="O1270" s="23"/>
      <c r="P1270" s="23"/>
      <c r="Q1270" s="23"/>
      <c r="R1270" s="23"/>
      <c r="S1270" s="23"/>
      <c r="T1270" s="23"/>
      <c r="U1270" s="23"/>
      <c r="V1270" s="23"/>
      <c r="W1270" s="23"/>
      <c r="X1270" s="23"/>
      <c r="Y1270" s="23"/>
      <c r="Z1270" s="23"/>
    </row>
    <row r="1271" spans="1:26" ht="12.75" customHeight="1" x14ac:dyDescent="0.3">
      <c r="A1271" s="23"/>
      <c r="B1271" s="23"/>
      <c r="C1271" s="24"/>
      <c r="D1271" s="23"/>
      <c r="E1271" s="23"/>
      <c r="F1271" s="23"/>
      <c r="G1271" s="23"/>
      <c r="H1271" s="23"/>
      <c r="I1271" s="23"/>
      <c r="J1271" s="23"/>
      <c r="K1271" s="25"/>
      <c r="L1271" s="23"/>
      <c r="M1271" s="23"/>
      <c r="N1271" s="23"/>
      <c r="O1271" s="23"/>
      <c r="P1271" s="23"/>
      <c r="Q1271" s="23"/>
      <c r="R1271" s="23"/>
      <c r="S1271" s="23"/>
      <c r="T1271" s="23"/>
      <c r="U1271" s="23"/>
      <c r="V1271" s="23"/>
      <c r="W1271" s="23"/>
      <c r="X1271" s="23"/>
      <c r="Y1271" s="23"/>
      <c r="Z1271" s="23"/>
    </row>
    <row r="1272" spans="1:26" ht="12.75" customHeight="1" x14ac:dyDescent="0.3">
      <c r="A1272" s="23"/>
      <c r="B1272" s="23"/>
      <c r="C1272" s="24"/>
      <c r="D1272" s="23"/>
      <c r="E1272" s="23"/>
      <c r="F1272" s="23"/>
      <c r="G1272" s="23"/>
      <c r="H1272" s="23"/>
      <c r="I1272" s="23"/>
      <c r="J1272" s="23"/>
      <c r="K1272" s="25"/>
      <c r="L1272" s="23"/>
      <c r="M1272" s="23"/>
      <c r="N1272" s="23"/>
      <c r="O1272" s="23"/>
      <c r="P1272" s="23"/>
      <c r="Q1272" s="23"/>
      <c r="R1272" s="23"/>
      <c r="S1272" s="23"/>
      <c r="T1272" s="23"/>
      <c r="U1272" s="23"/>
      <c r="V1272" s="23"/>
      <c r="W1272" s="23"/>
      <c r="X1272" s="23"/>
      <c r="Y1272" s="23"/>
      <c r="Z1272" s="23"/>
    </row>
    <row r="1273" spans="1:26" ht="12.75" customHeight="1" x14ac:dyDescent="0.3">
      <c r="A1273" s="23"/>
      <c r="B1273" s="23"/>
      <c r="C1273" s="24"/>
      <c r="D1273" s="23"/>
      <c r="E1273" s="23"/>
      <c r="F1273" s="23"/>
      <c r="G1273" s="23"/>
      <c r="H1273" s="23"/>
      <c r="I1273" s="23"/>
      <c r="J1273" s="23"/>
      <c r="K1273" s="25"/>
      <c r="L1273" s="23"/>
      <c r="M1273" s="23"/>
      <c r="N1273" s="23"/>
      <c r="O1273" s="23"/>
      <c r="P1273" s="23"/>
      <c r="Q1273" s="23"/>
      <c r="R1273" s="23"/>
      <c r="S1273" s="23"/>
      <c r="T1273" s="23"/>
      <c r="U1273" s="23"/>
      <c r="V1273" s="23"/>
      <c r="W1273" s="23"/>
      <c r="X1273" s="23"/>
      <c r="Y1273" s="23"/>
      <c r="Z1273" s="23"/>
    </row>
    <row r="1274" spans="1:26" ht="12.75" customHeight="1" x14ac:dyDescent="0.3">
      <c r="A1274" s="23"/>
      <c r="B1274" s="23"/>
      <c r="C1274" s="24"/>
      <c r="D1274" s="23"/>
      <c r="E1274" s="23"/>
      <c r="F1274" s="23"/>
      <c r="G1274" s="23"/>
      <c r="H1274" s="23"/>
      <c r="I1274" s="23"/>
      <c r="J1274" s="23"/>
      <c r="K1274" s="25"/>
      <c r="L1274" s="23"/>
      <c r="M1274" s="23"/>
      <c r="N1274" s="23"/>
      <c r="O1274" s="23"/>
      <c r="P1274" s="23"/>
      <c r="Q1274" s="23"/>
      <c r="R1274" s="23"/>
      <c r="S1274" s="23"/>
      <c r="T1274" s="23"/>
      <c r="U1274" s="23"/>
      <c r="V1274" s="23"/>
      <c r="W1274" s="23"/>
      <c r="X1274" s="23"/>
      <c r="Y1274" s="23"/>
      <c r="Z1274" s="23"/>
    </row>
    <row r="1275" spans="1:26" ht="12.75" customHeight="1" x14ac:dyDescent="0.3">
      <c r="A1275" s="23"/>
      <c r="B1275" s="23"/>
      <c r="C1275" s="24"/>
      <c r="D1275" s="23"/>
      <c r="E1275" s="23"/>
      <c r="F1275" s="23"/>
      <c r="G1275" s="23"/>
      <c r="H1275" s="23"/>
      <c r="I1275" s="23"/>
      <c r="J1275" s="23"/>
      <c r="K1275" s="25"/>
      <c r="L1275" s="23"/>
      <c r="M1275" s="23"/>
      <c r="N1275" s="23"/>
      <c r="O1275" s="23"/>
      <c r="P1275" s="23"/>
      <c r="Q1275" s="23"/>
      <c r="R1275" s="23"/>
      <c r="S1275" s="23"/>
      <c r="T1275" s="23"/>
      <c r="U1275" s="23"/>
      <c r="V1275" s="23"/>
      <c r="W1275" s="23"/>
      <c r="X1275" s="23"/>
      <c r="Y1275" s="23"/>
      <c r="Z1275" s="23"/>
    </row>
    <row r="1276" spans="1:26" ht="12.75" customHeight="1" x14ac:dyDescent="0.3">
      <c r="A1276" s="23"/>
      <c r="B1276" s="23"/>
      <c r="C1276" s="24"/>
      <c r="D1276" s="23"/>
      <c r="E1276" s="23"/>
      <c r="F1276" s="23"/>
      <c r="G1276" s="23"/>
      <c r="H1276" s="23"/>
      <c r="I1276" s="23"/>
      <c r="J1276" s="23"/>
      <c r="K1276" s="25"/>
      <c r="L1276" s="23"/>
      <c r="M1276" s="23"/>
      <c r="N1276" s="23"/>
      <c r="O1276" s="23"/>
      <c r="P1276" s="23"/>
      <c r="Q1276" s="23"/>
      <c r="R1276" s="23"/>
      <c r="S1276" s="23"/>
      <c r="T1276" s="23"/>
      <c r="U1276" s="23"/>
      <c r="V1276" s="23"/>
      <c r="W1276" s="23"/>
      <c r="X1276" s="23"/>
      <c r="Y1276" s="23"/>
      <c r="Z1276" s="23"/>
    </row>
    <row r="1277" spans="1:26" ht="12.75" customHeight="1" x14ac:dyDescent="0.3">
      <c r="A1277" s="23"/>
      <c r="B1277" s="23"/>
      <c r="C1277" s="24"/>
      <c r="D1277" s="23"/>
      <c r="E1277" s="23"/>
      <c r="F1277" s="23"/>
      <c r="G1277" s="23"/>
      <c r="H1277" s="23"/>
      <c r="I1277" s="23"/>
      <c r="J1277" s="23"/>
      <c r="K1277" s="25"/>
      <c r="L1277" s="23"/>
      <c r="M1277" s="23"/>
      <c r="N1277" s="23"/>
      <c r="O1277" s="23"/>
      <c r="P1277" s="23"/>
      <c r="Q1277" s="23"/>
      <c r="R1277" s="23"/>
      <c r="S1277" s="23"/>
      <c r="T1277" s="23"/>
      <c r="U1277" s="23"/>
      <c r="V1277" s="23"/>
      <c r="W1277" s="23"/>
      <c r="X1277" s="23"/>
      <c r="Y1277" s="23"/>
      <c r="Z1277" s="23"/>
    </row>
    <row r="1278" spans="1:26" ht="12.75" customHeight="1" x14ac:dyDescent="0.3">
      <c r="A1278" s="23"/>
      <c r="B1278" s="23"/>
      <c r="C1278" s="24"/>
      <c r="D1278" s="23"/>
      <c r="E1278" s="23"/>
      <c r="F1278" s="23"/>
      <c r="G1278" s="23"/>
      <c r="H1278" s="23"/>
      <c r="I1278" s="23"/>
      <c r="J1278" s="23"/>
      <c r="K1278" s="25"/>
      <c r="L1278" s="23"/>
      <c r="M1278" s="23"/>
      <c r="N1278" s="23"/>
      <c r="O1278" s="23"/>
      <c r="P1278" s="23"/>
      <c r="Q1278" s="23"/>
      <c r="R1278" s="23"/>
      <c r="S1278" s="23"/>
      <c r="T1278" s="23"/>
      <c r="U1278" s="23"/>
      <c r="V1278" s="23"/>
      <c r="W1278" s="23"/>
      <c r="X1278" s="23"/>
      <c r="Y1278" s="23"/>
      <c r="Z1278" s="23"/>
    </row>
    <row r="1279" spans="1:26" ht="12.75" customHeight="1" x14ac:dyDescent="0.3">
      <c r="A1279" s="23"/>
      <c r="B1279" s="23"/>
      <c r="C1279" s="24"/>
      <c r="D1279" s="23"/>
      <c r="E1279" s="23"/>
      <c r="F1279" s="23"/>
      <c r="G1279" s="23"/>
      <c r="H1279" s="23"/>
      <c r="I1279" s="23"/>
      <c r="J1279" s="23"/>
      <c r="K1279" s="25"/>
      <c r="L1279" s="23"/>
      <c r="M1279" s="23"/>
      <c r="N1279" s="23"/>
      <c r="O1279" s="23"/>
      <c r="P1279" s="23"/>
      <c r="Q1279" s="23"/>
      <c r="R1279" s="23"/>
      <c r="S1279" s="23"/>
      <c r="T1279" s="23"/>
      <c r="U1279" s="23"/>
      <c r="V1279" s="23"/>
      <c r="W1279" s="23"/>
      <c r="X1279" s="23"/>
      <c r="Y1279" s="23"/>
      <c r="Z1279" s="23"/>
    </row>
    <row r="1280" spans="1:26" ht="12.75" customHeight="1" x14ac:dyDescent="0.3">
      <c r="A1280" s="23"/>
      <c r="B1280" s="23"/>
      <c r="C1280" s="24"/>
      <c r="D1280" s="23"/>
      <c r="E1280" s="23"/>
      <c r="F1280" s="23"/>
      <c r="G1280" s="23"/>
      <c r="H1280" s="23"/>
      <c r="I1280" s="23"/>
      <c r="J1280" s="23"/>
      <c r="K1280" s="25"/>
      <c r="L1280" s="23"/>
      <c r="M1280" s="23"/>
      <c r="N1280" s="23"/>
      <c r="O1280" s="23"/>
      <c r="P1280" s="23"/>
      <c r="Q1280" s="23"/>
      <c r="R1280" s="23"/>
      <c r="S1280" s="23"/>
      <c r="T1280" s="23"/>
      <c r="U1280" s="23"/>
      <c r="V1280" s="23"/>
      <c r="W1280" s="23"/>
      <c r="X1280" s="23"/>
      <c r="Y1280" s="23"/>
      <c r="Z1280" s="23"/>
    </row>
    <row r="1281" spans="1:26" ht="12.75" customHeight="1" x14ac:dyDescent="0.3">
      <c r="A1281" s="23"/>
      <c r="B1281" s="23"/>
      <c r="C1281" s="24"/>
      <c r="D1281" s="23"/>
      <c r="E1281" s="23"/>
      <c r="F1281" s="23"/>
      <c r="G1281" s="23"/>
      <c r="H1281" s="23"/>
      <c r="I1281" s="23"/>
      <c r="J1281" s="23"/>
      <c r="K1281" s="25"/>
      <c r="L1281" s="23"/>
      <c r="M1281" s="23"/>
      <c r="N1281" s="23"/>
      <c r="O1281" s="23"/>
      <c r="P1281" s="23"/>
      <c r="Q1281" s="23"/>
      <c r="R1281" s="23"/>
      <c r="S1281" s="23"/>
      <c r="T1281" s="23"/>
      <c r="U1281" s="23"/>
      <c r="V1281" s="23"/>
      <c r="W1281" s="23"/>
      <c r="X1281" s="23"/>
      <c r="Y1281" s="23"/>
      <c r="Z1281" s="23"/>
    </row>
    <row r="1282" spans="1:26" ht="12.75" customHeight="1" x14ac:dyDescent="0.3">
      <c r="A1282" s="23"/>
      <c r="B1282" s="23"/>
      <c r="C1282" s="24"/>
      <c r="D1282" s="23"/>
      <c r="E1282" s="23"/>
      <c r="F1282" s="23"/>
      <c r="G1282" s="23"/>
      <c r="H1282" s="23"/>
      <c r="I1282" s="23"/>
      <c r="J1282" s="23"/>
      <c r="K1282" s="25"/>
      <c r="L1282" s="23"/>
      <c r="M1282" s="23"/>
      <c r="N1282" s="23"/>
      <c r="O1282" s="23"/>
      <c r="P1282" s="23"/>
      <c r="Q1282" s="23"/>
      <c r="R1282" s="23"/>
      <c r="S1282" s="23"/>
      <c r="T1282" s="23"/>
      <c r="U1282" s="23"/>
      <c r="V1282" s="23"/>
      <c r="W1282" s="23"/>
      <c r="X1282" s="23"/>
      <c r="Y1282" s="23"/>
      <c r="Z1282" s="23"/>
    </row>
    <row r="1283" spans="1:26" ht="12.75" customHeight="1" x14ac:dyDescent="0.3">
      <c r="A1283" s="23"/>
      <c r="B1283" s="23"/>
      <c r="C1283" s="24"/>
      <c r="D1283" s="23"/>
      <c r="E1283" s="23"/>
      <c r="F1283" s="23"/>
      <c r="G1283" s="23"/>
      <c r="H1283" s="23"/>
      <c r="I1283" s="23"/>
      <c r="J1283" s="23"/>
      <c r="K1283" s="25"/>
      <c r="L1283" s="23"/>
      <c r="M1283" s="23"/>
      <c r="N1283" s="23"/>
      <c r="O1283" s="23"/>
      <c r="P1283" s="23"/>
      <c r="Q1283" s="23"/>
      <c r="R1283" s="23"/>
      <c r="S1283" s="23"/>
      <c r="T1283" s="23"/>
      <c r="U1283" s="23"/>
      <c r="V1283" s="23"/>
      <c r="W1283" s="23"/>
      <c r="X1283" s="23"/>
      <c r="Y1283" s="23"/>
      <c r="Z1283" s="23"/>
    </row>
    <row r="1284" spans="1:26" ht="12.75" customHeight="1" x14ac:dyDescent="0.3">
      <c r="A1284" s="23"/>
      <c r="B1284" s="23"/>
      <c r="C1284" s="24"/>
      <c r="D1284" s="23"/>
      <c r="E1284" s="23"/>
      <c r="F1284" s="23"/>
      <c r="G1284" s="23"/>
      <c r="H1284" s="23"/>
      <c r="I1284" s="23"/>
      <c r="J1284" s="23"/>
      <c r="K1284" s="25"/>
      <c r="L1284" s="23"/>
      <c r="M1284" s="23"/>
      <c r="N1284" s="23"/>
      <c r="O1284" s="23"/>
      <c r="P1284" s="23"/>
      <c r="Q1284" s="23"/>
      <c r="R1284" s="23"/>
      <c r="S1284" s="23"/>
      <c r="T1284" s="23"/>
      <c r="U1284" s="23"/>
      <c r="V1284" s="23"/>
      <c r="W1284" s="23"/>
      <c r="X1284" s="23"/>
      <c r="Y1284" s="23"/>
      <c r="Z1284" s="23"/>
    </row>
    <row r="1285" spans="1:26" ht="12.75" customHeight="1" x14ac:dyDescent="0.3">
      <c r="A1285" s="23"/>
      <c r="B1285" s="23"/>
      <c r="C1285" s="24"/>
      <c r="D1285" s="23"/>
      <c r="E1285" s="23"/>
      <c r="F1285" s="23"/>
      <c r="G1285" s="23"/>
      <c r="H1285" s="23"/>
      <c r="I1285" s="23"/>
      <c r="J1285" s="23"/>
      <c r="K1285" s="25"/>
      <c r="L1285" s="23"/>
      <c r="M1285" s="23"/>
      <c r="N1285" s="23"/>
      <c r="O1285" s="23"/>
      <c r="P1285" s="23"/>
      <c r="Q1285" s="23"/>
      <c r="R1285" s="23"/>
      <c r="S1285" s="23"/>
      <c r="T1285" s="23"/>
      <c r="U1285" s="23"/>
      <c r="V1285" s="23"/>
      <c r="W1285" s="23"/>
      <c r="X1285" s="23"/>
      <c r="Y1285" s="23"/>
      <c r="Z1285" s="23"/>
    </row>
    <row r="1286" spans="1:26" ht="12.75" customHeight="1" x14ac:dyDescent="0.3">
      <c r="A1286" s="23"/>
      <c r="B1286" s="23"/>
      <c r="C1286" s="24"/>
      <c r="D1286" s="23"/>
      <c r="E1286" s="23"/>
      <c r="F1286" s="23"/>
      <c r="G1286" s="23"/>
      <c r="H1286" s="23"/>
      <c r="I1286" s="23"/>
      <c r="J1286" s="23"/>
      <c r="K1286" s="25"/>
      <c r="L1286" s="23"/>
      <c r="M1286" s="23"/>
      <c r="N1286" s="23"/>
      <c r="O1286" s="23"/>
      <c r="P1286" s="23"/>
      <c r="Q1286" s="23"/>
      <c r="R1286" s="23"/>
      <c r="S1286" s="23"/>
      <c r="T1286" s="23"/>
      <c r="U1286" s="23"/>
      <c r="V1286" s="23"/>
      <c r="W1286" s="23"/>
      <c r="X1286" s="23"/>
      <c r="Y1286" s="23"/>
      <c r="Z1286" s="23"/>
    </row>
    <row r="1287" spans="1:26" ht="12.75" customHeight="1" x14ac:dyDescent="0.3">
      <c r="A1287" s="23"/>
      <c r="B1287" s="23"/>
      <c r="C1287" s="24"/>
      <c r="D1287" s="23"/>
      <c r="E1287" s="23"/>
      <c r="F1287" s="23"/>
      <c r="G1287" s="23"/>
      <c r="H1287" s="23"/>
      <c r="I1287" s="23"/>
      <c r="J1287" s="23"/>
      <c r="K1287" s="25"/>
      <c r="L1287" s="23"/>
      <c r="M1287" s="23"/>
      <c r="N1287" s="23"/>
      <c r="O1287" s="23"/>
      <c r="P1287" s="23"/>
      <c r="Q1287" s="23"/>
      <c r="R1287" s="23"/>
      <c r="S1287" s="23"/>
      <c r="T1287" s="23"/>
      <c r="U1287" s="23"/>
      <c r="V1287" s="23"/>
      <c r="W1287" s="23"/>
      <c r="X1287" s="23"/>
      <c r="Y1287" s="23"/>
      <c r="Z1287" s="23"/>
    </row>
    <row r="1288" spans="1:26" ht="12.75" customHeight="1" x14ac:dyDescent="0.3">
      <c r="A1288" s="23"/>
      <c r="B1288" s="23"/>
      <c r="C1288" s="24"/>
      <c r="D1288" s="23"/>
      <c r="E1288" s="23"/>
      <c r="F1288" s="23"/>
      <c r="G1288" s="23"/>
      <c r="H1288" s="23"/>
      <c r="I1288" s="23"/>
      <c r="J1288" s="23"/>
      <c r="K1288" s="25"/>
      <c r="L1288" s="23"/>
      <c r="M1288" s="23"/>
      <c r="N1288" s="23"/>
      <c r="O1288" s="23"/>
      <c r="P1288" s="23"/>
      <c r="Q1288" s="23"/>
      <c r="R1288" s="23"/>
      <c r="S1288" s="23"/>
      <c r="T1288" s="23"/>
      <c r="U1288" s="23"/>
      <c r="V1288" s="23"/>
      <c r="W1288" s="23"/>
      <c r="X1288" s="23"/>
      <c r="Y1288" s="23"/>
      <c r="Z1288" s="23"/>
    </row>
    <row r="1289" spans="1:26" ht="12.75" customHeight="1" x14ac:dyDescent="0.3">
      <c r="A1289" s="23"/>
      <c r="B1289" s="23"/>
      <c r="C1289" s="24"/>
      <c r="D1289" s="23"/>
      <c r="E1289" s="23"/>
      <c r="F1289" s="23"/>
      <c r="G1289" s="23"/>
      <c r="H1289" s="23"/>
      <c r="I1289" s="23"/>
      <c r="J1289" s="23"/>
      <c r="K1289" s="25"/>
      <c r="L1289" s="23"/>
      <c r="M1289" s="23"/>
      <c r="N1289" s="23"/>
      <c r="O1289" s="23"/>
      <c r="P1289" s="23"/>
      <c r="Q1289" s="23"/>
      <c r="R1289" s="23"/>
      <c r="S1289" s="23"/>
      <c r="T1289" s="23"/>
      <c r="U1289" s="23"/>
      <c r="V1289" s="23"/>
      <c r="W1289" s="23"/>
      <c r="X1289" s="23"/>
      <c r="Y1289" s="23"/>
      <c r="Z1289" s="23"/>
    </row>
    <row r="1290" spans="1:26" ht="12.75" customHeight="1" x14ac:dyDescent="0.3">
      <c r="A1290" s="23"/>
      <c r="B1290" s="23"/>
      <c r="C1290" s="24"/>
      <c r="D1290" s="23"/>
      <c r="E1290" s="23"/>
      <c r="F1290" s="23"/>
      <c r="G1290" s="23"/>
      <c r="H1290" s="23"/>
      <c r="I1290" s="23"/>
      <c r="J1290" s="23"/>
      <c r="K1290" s="25"/>
      <c r="L1290" s="23"/>
      <c r="M1290" s="23"/>
      <c r="N1290" s="23"/>
      <c r="O1290" s="23"/>
      <c r="P1290" s="23"/>
      <c r="Q1290" s="23"/>
      <c r="R1290" s="23"/>
      <c r="S1290" s="23"/>
      <c r="T1290" s="23"/>
      <c r="U1290" s="23"/>
      <c r="V1290" s="23"/>
      <c r="W1290" s="23"/>
      <c r="X1290" s="23"/>
      <c r="Y1290" s="23"/>
      <c r="Z1290" s="23"/>
    </row>
    <row r="1291" spans="1:26" ht="12.75" customHeight="1" x14ac:dyDescent="0.3">
      <c r="A1291" s="23"/>
      <c r="B1291" s="23"/>
      <c r="C1291" s="24"/>
      <c r="D1291" s="23"/>
      <c r="E1291" s="23"/>
      <c r="F1291" s="23"/>
      <c r="G1291" s="23"/>
      <c r="H1291" s="23"/>
      <c r="I1291" s="23"/>
      <c r="J1291" s="23"/>
      <c r="K1291" s="25"/>
      <c r="L1291" s="23"/>
      <c r="M1291" s="23"/>
      <c r="N1291" s="23"/>
      <c r="O1291" s="23"/>
      <c r="P1291" s="23"/>
      <c r="Q1291" s="23"/>
      <c r="R1291" s="23"/>
      <c r="S1291" s="23"/>
      <c r="T1291" s="23"/>
      <c r="U1291" s="23"/>
      <c r="V1291" s="23"/>
      <c r="W1291" s="23"/>
      <c r="X1291" s="23"/>
      <c r="Y1291" s="23"/>
      <c r="Z1291" s="23"/>
    </row>
    <row r="1292" spans="1:26" ht="12.75" customHeight="1" x14ac:dyDescent="0.3">
      <c r="A1292" s="23"/>
      <c r="B1292" s="23"/>
      <c r="C1292" s="24"/>
      <c r="D1292" s="23"/>
      <c r="E1292" s="23"/>
      <c r="F1292" s="23"/>
      <c r="G1292" s="23"/>
      <c r="H1292" s="23"/>
      <c r="I1292" s="23"/>
      <c r="J1292" s="23"/>
      <c r="K1292" s="25"/>
      <c r="L1292" s="23"/>
      <c r="M1292" s="23"/>
      <c r="N1292" s="23"/>
      <c r="O1292" s="23"/>
      <c r="P1292" s="23"/>
      <c r="Q1292" s="23"/>
      <c r="R1292" s="23"/>
      <c r="S1292" s="23"/>
      <c r="T1292" s="23"/>
      <c r="U1292" s="23"/>
      <c r="V1292" s="23"/>
      <c r="W1292" s="23"/>
      <c r="X1292" s="23"/>
      <c r="Y1292" s="23"/>
      <c r="Z1292" s="23"/>
    </row>
    <row r="1293" spans="1:26" ht="12.75" customHeight="1" x14ac:dyDescent="0.3">
      <c r="A1293" s="23"/>
      <c r="B1293" s="23"/>
      <c r="C1293" s="24"/>
      <c r="D1293" s="23"/>
      <c r="E1293" s="23"/>
      <c r="F1293" s="23"/>
      <c r="G1293" s="23"/>
      <c r="H1293" s="23"/>
      <c r="I1293" s="23"/>
      <c r="J1293" s="23"/>
      <c r="K1293" s="25"/>
      <c r="L1293" s="23"/>
      <c r="M1293" s="23"/>
      <c r="N1293" s="23"/>
      <c r="O1293" s="23"/>
      <c r="P1293" s="23"/>
      <c r="Q1293" s="23"/>
      <c r="R1293" s="23"/>
      <c r="S1293" s="23"/>
      <c r="T1293" s="23"/>
      <c r="U1293" s="23"/>
      <c r="V1293" s="23"/>
      <c r="W1293" s="23"/>
      <c r="X1293" s="23"/>
      <c r="Y1293" s="23"/>
      <c r="Z1293" s="23"/>
    </row>
    <row r="1294" spans="1:26" ht="12.75" customHeight="1" x14ac:dyDescent="0.3">
      <c r="A1294" s="23"/>
      <c r="B1294" s="23"/>
      <c r="C1294" s="24"/>
      <c r="D1294" s="23"/>
      <c r="E1294" s="23"/>
      <c r="F1294" s="23"/>
      <c r="G1294" s="23"/>
      <c r="H1294" s="23"/>
      <c r="I1294" s="23"/>
      <c r="J1294" s="23"/>
      <c r="K1294" s="25"/>
      <c r="L1294" s="23"/>
      <c r="M1294" s="23"/>
      <c r="N1294" s="23"/>
      <c r="O1294" s="23"/>
      <c r="P1294" s="23"/>
      <c r="Q1294" s="23"/>
      <c r="R1294" s="23"/>
      <c r="S1294" s="23"/>
      <c r="T1294" s="23"/>
      <c r="U1294" s="23"/>
      <c r="V1294" s="23"/>
      <c r="W1294" s="23"/>
      <c r="X1294" s="23"/>
      <c r="Y1294" s="23"/>
      <c r="Z1294" s="23"/>
    </row>
    <row r="1295" spans="1:26" ht="12.75" customHeight="1" x14ac:dyDescent="0.3">
      <c r="A1295" s="23"/>
      <c r="B1295" s="23"/>
      <c r="C1295" s="24"/>
      <c r="D1295" s="23"/>
      <c r="E1295" s="23"/>
      <c r="F1295" s="23"/>
      <c r="G1295" s="23"/>
      <c r="H1295" s="23"/>
      <c r="I1295" s="23"/>
      <c r="J1295" s="23"/>
      <c r="K1295" s="25"/>
      <c r="L1295" s="23"/>
      <c r="M1295" s="23"/>
      <c r="N1295" s="23"/>
      <c r="O1295" s="23"/>
      <c r="P1295" s="23"/>
      <c r="Q1295" s="23"/>
      <c r="R1295" s="23"/>
      <c r="S1295" s="23"/>
      <c r="T1295" s="23"/>
      <c r="U1295" s="23"/>
      <c r="V1295" s="23"/>
      <c r="W1295" s="23"/>
      <c r="X1295" s="23"/>
      <c r="Y1295" s="23"/>
      <c r="Z1295" s="23"/>
    </row>
    <row r="1296" spans="1:26" ht="12.75" customHeight="1" x14ac:dyDescent="0.3">
      <c r="A1296" s="23"/>
      <c r="B1296" s="23"/>
      <c r="C1296" s="24"/>
      <c r="D1296" s="23"/>
      <c r="E1296" s="23"/>
      <c r="F1296" s="23"/>
      <c r="G1296" s="23"/>
      <c r="H1296" s="23"/>
      <c r="I1296" s="23"/>
      <c r="J1296" s="23"/>
      <c r="K1296" s="25"/>
      <c r="L1296" s="23"/>
      <c r="M1296" s="23"/>
      <c r="N1296" s="23"/>
      <c r="O1296" s="23"/>
      <c r="P1296" s="23"/>
      <c r="Q1296" s="23"/>
      <c r="R1296" s="23"/>
      <c r="S1296" s="23"/>
      <c r="T1296" s="23"/>
      <c r="U1296" s="23"/>
      <c r="V1296" s="23"/>
      <c r="W1296" s="23"/>
      <c r="X1296" s="23"/>
      <c r="Y1296" s="23"/>
      <c r="Z1296" s="23"/>
    </row>
    <row r="1297" spans="1:26" ht="12.75" customHeight="1" x14ac:dyDescent="0.3">
      <c r="A1297" s="23"/>
      <c r="B1297" s="23"/>
      <c r="C1297" s="24"/>
      <c r="D1297" s="23"/>
      <c r="E1297" s="23"/>
      <c r="F1297" s="23"/>
      <c r="G1297" s="23"/>
      <c r="H1297" s="23"/>
      <c r="I1297" s="23"/>
      <c r="J1297" s="23"/>
      <c r="K1297" s="25"/>
      <c r="L1297" s="23"/>
      <c r="M1297" s="23"/>
      <c r="N1297" s="23"/>
      <c r="O1297" s="23"/>
      <c r="P1297" s="23"/>
      <c r="Q1297" s="23"/>
      <c r="R1297" s="23"/>
      <c r="S1297" s="23"/>
      <c r="T1297" s="23"/>
      <c r="U1297" s="23"/>
      <c r="V1297" s="23"/>
      <c r="W1297" s="23"/>
      <c r="X1297" s="23"/>
      <c r="Y1297" s="23"/>
      <c r="Z1297" s="23"/>
    </row>
    <row r="1298" spans="1:26" ht="12.75" customHeight="1" x14ac:dyDescent="0.3">
      <c r="A1298" s="23"/>
      <c r="B1298" s="23"/>
      <c r="C1298" s="24"/>
      <c r="D1298" s="23"/>
      <c r="E1298" s="23"/>
      <c r="F1298" s="23"/>
      <c r="G1298" s="23"/>
      <c r="H1298" s="23"/>
      <c r="I1298" s="23"/>
      <c r="J1298" s="23"/>
      <c r="K1298" s="25"/>
      <c r="L1298" s="23"/>
      <c r="M1298" s="23"/>
      <c r="N1298" s="23"/>
      <c r="O1298" s="23"/>
      <c r="P1298" s="23"/>
      <c r="Q1298" s="23"/>
      <c r="R1298" s="23"/>
      <c r="S1298" s="23"/>
      <c r="T1298" s="23"/>
      <c r="U1298" s="23"/>
      <c r="V1298" s="23"/>
      <c r="W1298" s="23"/>
      <c r="X1298" s="23"/>
      <c r="Y1298" s="23"/>
      <c r="Z1298" s="23"/>
    </row>
    <row r="1299" spans="1:26" ht="12.75" customHeight="1" x14ac:dyDescent="0.3">
      <c r="A1299" s="23"/>
      <c r="B1299" s="23"/>
      <c r="C1299" s="24"/>
      <c r="D1299" s="23"/>
      <c r="E1299" s="23"/>
      <c r="F1299" s="23"/>
      <c r="G1299" s="23"/>
      <c r="H1299" s="23"/>
      <c r="I1299" s="23"/>
      <c r="J1299" s="23"/>
      <c r="K1299" s="25"/>
      <c r="L1299" s="23"/>
      <c r="M1299" s="23"/>
      <c r="N1299" s="23"/>
      <c r="O1299" s="23"/>
      <c r="P1299" s="23"/>
      <c r="Q1299" s="23"/>
      <c r="R1299" s="23"/>
      <c r="S1299" s="23"/>
      <c r="T1299" s="23"/>
      <c r="U1299" s="23"/>
      <c r="V1299" s="23"/>
      <c r="W1299" s="23"/>
      <c r="X1299" s="23"/>
      <c r="Y1299" s="23"/>
      <c r="Z1299" s="23"/>
    </row>
    <row r="1300" spans="1:26" ht="12.75" customHeight="1" x14ac:dyDescent="0.3">
      <c r="A1300" s="23"/>
      <c r="B1300" s="23"/>
      <c r="C1300" s="24"/>
      <c r="D1300" s="23"/>
      <c r="E1300" s="23"/>
      <c r="F1300" s="23"/>
      <c r="G1300" s="23"/>
      <c r="H1300" s="23"/>
      <c r="I1300" s="23"/>
      <c r="J1300" s="23"/>
      <c r="K1300" s="25"/>
      <c r="L1300" s="23"/>
      <c r="M1300" s="23"/>
      <c r="N1300" s="23"/>
      <c r="O1300" s="23"/>
      <c r="P1300" s="23"/>
      <c r="Q1300" s="23"/>
      <c r="R1300" s="23"/>
      <c r="S1300" s="23"/>
      <c r="T1300" s="23"/>
      <c r="U1300" s="23"/>
      <c r="V1300" s="23"/>
      <c r="W1300" s="23"/>
      <c r="X1300" s="23"/>
      <c r="Y1300" s="23"/>
      <c r="Z1300" s="23"/>
    </row>
    <row r="1301" spans="1:26" ht="12.75" customHeight="1" x14ac:dyDescent="0.3">
      <c r="A1301" s="23"/>
      <c r="B1301" s="23"/>
      <c r="C1301" s="24"/>
      <c r="D1301" s="23"/>
      <c r="E1301" s="23"/>
      <c r="F1301" s="23"/>
      <c r="G1301" s="23"/>
      <c r="H1301" s="23"/>
      <c r="I1301" s="23"/>
      <c r="J1301" s="23"/>
      <c r="K1301" s="25"/>
      <c r="L1301" s="23"/>
      <c r="M1301" s="23"/>
      <c r="N1301" s="23"/>
      <c r="O1301" s="23"/>
      <c r="P1301" s="23"/>
      <c r="Q1301" s="23"/>
      <c r="R1301" s="23"/>
      <c r="S1301" s="23"/>
      <c r="T1301" s="23"/>
      <c r="U1301" s="23"/>
      <c r="V1301" s="23"/>
      <c r="W1301" s="23"/>
      <c r="X1301" s="23"/>
      <c r="Y1301" s="23"/>
      <c r="Z1301" s="23"/>
    </row>
    <row r="1302" spans="1:26" ht="12.75" customHeight="1" x14ac:dyDescent="0.3">
      <c r="A1302" s="23"/>
      <c r="B1302" s="23"/>
      <c r="C1302" s="24"/>
      <c r="D1302" s="23"/>
      <c r="E1302" s="23"/>
      <c r="F1302" s="23"/>
      <c r="G1302" s="23"/>
      <c r="H1302" s="23"/>
      <c r="I1302" s="23"/>
      <c r="J1302" s="23"/>
      <c r="K1302" s="25"/>
      <c r="L1302" s="23"/>
      <c r="M1302" s="23"/>
      <c r="N1302" s="23"/>
      <c r="O1302" s="23"/>
      <c r="P1302" s="23"/>
      <c r="Q1302" s="23"/>
      <c r="R1302" s="23"/>
      <c r="S1302" s="23"/>
      <c r="T1302" s="23"/>
      <c r="U1302" s="23"/>
      <c r="V1302" s="23"/>
      <c r="W1302" s="23"/>
      <c r="X1302" s="23"/>
      <c r="Y1302" s="23"/>
      <c r="Z1302" s="23"/>
    </row>
    <row r="1303" spans="1:26" ht="12.75" customHeight="1" x14ac:dyDescent="0.3">
      <c r="A1303" s="23"/>
      <c r="B1303" s="23"/>
      <c r="C1303" s="24"/>
      <c r="D1303" s="23"/>
      <c r="E1303" s="23"/>
      <c r="F1303" s="23"/>
      <c r="G1303" s="23"/>
      <c r="H1303" s="23"/>
      <c r="I1303" s="23"/>
      <c r="J1303" s="23"/>
      <c r="K1303" s="25"/>
      <c r="L1303" s="23"/>
      <c r="M1303" s="23"/>
      <c r="N1303" s="23"/>
      <c r="O1303" s="23"/>
      <c r="P1303" s="23"/>
      <c r="Q1303" s="23"/>
      <c r="R1303" s="23"/>
      <c r="S1303" s="23"/>
      <c r="T1303" s="23"/>
      <c r="U1303" s="23"/>
      <c r="V1303" s="23"/>
      <c r="W1303" s="23"/>
      <c r="X1303" s="23"/>
      <c r="Y1303" s="23"/>
      <c r="Z1303" s="23"/>
    </row>
    <row r="1304" spans="1:26" ht="12.75" customHeight="1" x14ac:dyDescent="0.3">
      <c r="A1304" s="23"/>
      <c r="B1304" s="23"/>
      <c r="C1304" s="24"/>
      <c r="D1304" s="23"/>
      <c r="E1304" s="23"/>
      <c r="F1304" s="23"/>
      <c r="G1304" s="23"/>
      <c r="H1304" s="23"/>
      <c r="I1304" s="23"/>
      <c r="J1304" s="23"/>
      <c r="K1304" s="25"/>
      <c r="L1304" s="23"/>
      <c r="M1304" s="23"/>
      <c r="N1304" s="23"/>
      <c r="O1304" s="23"/>
      <c r="P1304" s="23"/>
      <c r="Q1304" s="23"/>
      <c r="R1304" s="23"/>
      <c r="S1304" s="23"/>
      <c r="T1304" s="23"/>
      <c r="U1304" s="23"/>
      <c r="V1304" s="23"/>
      <c r="W1304" s="23"/>
      <c r="X1304" s="23"/>
      <c r="Y1304" s="23"/>
      <c r="Z1304" s="23"/>
    </row>
    <row r="1305" spans="1:26" ht="12.75" customHeight="1" x14ac:dyDescent="0.3">
      <c r="A1305" s="23"/>
      <c r="B1305" s="23"/>
      <c r="C1305" s="24"/>
      <c r="D1305" s="23"/>
      <c r="E1305" s="23"/>
      <c r="F1305" s="23"/>
      <c r="G1305" s="23"/>
      <c r="H1305" s="23"/>
      <c r="I1305" s="23"/>
      <c r="J1305" s="23"/>
      <c r="K1305" s="25"/>
      <c r="L1305" s="23"/>
      <c r="M1305" s="23"/>
      <c r="N1305" s="23"/>
      <c r="O1305" s="23"/>
      <c r="P1305" s="23"/>
      <c r="Q1305" s="23"/>
      <c r="R1305" s="23"/>
      <c r="S1305" s="23"/>
      <c r="T1305" s="23"/>
      <c r="U1305" s="23"/>
      <c r="V1305" s="23"/>
      <c r="W1305" s="23"/>
      <c r="X1305" s="23"/>
      <c r="Y1305" s="23"/>
      <c r="Z1305" s="23"/>
    </row>
    <row r="1306" spans="1:26" ht="12.75" customHeight="1" x14ac:dyDescent="0.3">
      <c r="A1306" s="23"/>
      <c r="B1306" s="23"/>
      <c r="C1306" s="24"/>
      <c r="D1306" s="23"/>
      <c r="E1306" s="23"/>
      <c r="F1306" s="23"/>
      <c r="G1306" s="23"/>
      <c r="H1306" s="23"/>
      <c r="I1306" s="23"/>
      <c r="J1306" s="23"/>
      <c r="K1306" s="25"/>
      <c r="L1306" s="23"/>
      <c r="M1306" s="23"/>
      <c r="N1306" s="23"/>
      <c r="O1306" s="23"/>
      <c r="P1306" s="23"/>
      <c r="Q1306" s="23"/>
      <c r="R1306" s="23"/>
      <c r="S1306" s="23"/>
      <c r="T1306" s="23"/>
      <c r="U1306" s="23"/>
      <c r="V1306" s="23"/>
      <c r="W1306" s="23"/>
      <c r="X1306" s="23"/>
      <c r="Y1306" s="23"/>
      <c r="Z1306" s="23"/>
    </row>
    <row r="1307" spans="1:26" ht="12.75" customHeight="1" x14ac:dyDescent="0.3">
      <c r="A1307" s="23"/>
      <c r="B1307" s="23"/>
      <c r="C1307" s="24"/>
      <c r="D1307" s="23"/>
      <c r="E1307" s="23"/>
      <c r="F1307" s="23"/>
      <c r="G1307" s="23"/>
      <c r="H1307" s="23"/>
      <c r="I1307" s="23"/>
      <c r="J1307" s="23"/>
      <c r="K1307" s="25"/>
      <c r="L1307" s="23"/>
      <c r="M1307" s="23"/>
      <c r="N1307" s="23"/>
      <c r="O1307" s="23"/>
      <c r="P1307" s="23"/>
      <c r="Q1307" s="23"/>
      <c r="R1307" s="23"/>
      <c r="S1307" s="23"/>
      <c r="T1307" s="23"/>
      <c r="U1307" s="23"/>
      <c r="V1307" s="23"/>
      <c r="W1307" s="23"/>
      <c r="X1307" s="23"/>
      <c r="Y1307" s="23"/>
      <c r="Z1307" s="23"/>
    </row>
    <row r="1308" spans="1:26" ht="12.75" customHeight="1" x14ac:dyDescent="0.3">
      <c r="A1308" s="23"/>
      <c r="B1308" s="23"/>
      <c r="C1308" s="24"/>
      <c r="D1308" s="23"/>
      <c r="E1308" s="23"/>
      <c r="F1308" s="23"/>
      <c r="G1308" s="23"/>
      <c r="H1308" s="23"/>
      <c r="I1308" s="23"/>
      <c r="J1308" s="23"/>
      <c r="K1308" s="25"/>
      <c r="L1308" s="23"/>
      <c r="M1308" s="23"/>
      <c r="N1308" s="23"/>
      <c r="O1308" s="23"/>
      <c r="P1308" s="23"/>
      <c r="Q1308" s="23"/>
      <c r="R1308" s="23"/>
      <c r="S1308" s="23"/>
      <c r="T1308" s="23"/>
      <c r="U1308" s="23"/>
      <c r="V1308" s="23"/>
      <c r="W1308" s="23"/>
      <c r="X1308" s="23"/>
      <c r="Y1308" s="23"/>
      <c r="Z1308" s="23"/>
    </row>
    <row r="1309" spans="1:26" ht="12.75" customHeight="1" x14ac:dyDescent="0.3">
      <c r="A1309" s="23"/>
      <c r="B1309" s="23"/>
      <c r="C1309" s="24"/>
      <c r="D1309" s="23"/>
      <c r="E1309" s="23"/>
      <c r="F1309" s="23"/>
      <c r="G1309" s="23"/>
      <c r="H1309" s="23"/>
      <c r="I1309" s="23"/>
      <c r="J1309" s="23"/>
      <c r="K1309" s="25"/>
      <c r="L1309" s="23"/>
      <c r="M1309" s="23"/>
      <c r="N1309" s="23"/>
      <c r="O1309" s="23"/>
      <c r="P1309" s="23"/>
      <c r="Q1309" s="23"/>
      <c r="R1309" s="23"/>
      <c r="S1309" s="23"/>
      <c r="T1309" s="23"/>
      <c r="U1309" s="23"/>
      <c r="V1309" s="23"/>
      <c r="W1309" s="23"/>
      <c r="X1309" s="23"/>
      <c r="Y1309" s="23"/>
      <c r="Z1309" s="23"/>
    </row>
    <row r="1310" spans="1:26" ht="12.75" customHeight="1" x14ac:dyDescent="0.3">
      <c r="A1310" s="23"/>
      <c r="B1310" s="23"/>
      <c r="C1310" s="24"/>
      <c r="D1310" s="23"/>
      <c r="E1310" s="23"/>
      <c r="F1310" s="23"/>
      <c r="G1310" s="23"/>
      <c r="H1310" s="23"/>
      <c r="I1310" s="23"/>
      <c r="J1310" s="23"/>
      <c r="K1310" s="25"/>
      <c r="L1310" s="23"/>
      <c r="M1310" s="23"/>
      <c r="N1310" s="23"/>
      <c r="O1310" s="23"/>
      <c r="P1310" s="23"/>
      <c r="Q1310" s="23"/>
      <c r="R1310" s="23"/>
      <c r="S1310" s="23"/>
      <c r="T1310" s="23"/>
      <c r="U1310" s="23"/>
      <c r="V1310" s="23"/>
      <c r="W1310" s="23"/>
      <c r="X1310" s="23"/>
      <c r="Y1310" s="23"/>
      <c r="Z1310" s="23"/>
    </row>
    <row r="1311" spans="1:26" ht="12.75" customHeight="1" x14ac:dyDescent="0.3">
      <c r="A1311" s="23"/>
      <c r="B1311" s="23"/>
      <c r="C1311" s="24"/>
      <c r="D1311" s="23"/>
      <c r="E1311" s="23"/>
      <c r="F1311" s="23"/>
      <c r="G1311" s="23"/>
      <c r="H1311" s="23"/>
      <c r="I1311" s="23"/>
      <c r="J1311" s="23"/>
      <c r="K1311" s="25"/>
      <c r="L1311" s="23"/>
      <c r="M1311" s="23"/>
      <c r="N1311" s="23"/>
      <c r="O1311" s="23"/>
      <c r="P1311" s="23"/>
      <c r="Q1311" s="23"/>
      <c r="R1311" s="23"/>
      <c r="S1311" s="23"/>
      <c r="T1311" s="23"/>
      <c r="U1311" s="23"/>
      <c r="V1311" s="23"/>
      <c r="W1311" s="23"/>
      <c r="X1311" s="23"/>
      <c r="Y1311" s="23"/>
      <c r="Z1311" s="23"/>
    </row>
    <row r="1312" spans="1:26" ht="12.75" customHeight="1" x14ac:dyDescent="0.3">
      <c r="A1312" s="23"/>
      <c r="B1312" s="23"/>
      <c r="C1312" s="24"/>
      <c r="D1312" s="23"/>
      <c r="E1312" s="23"/>
      <c r="F1312" s="23"/>
      <c r="G1312" s="23"/>
      <c r="H1312" s="23"/>
      <c r="I1312" s="23"/>
      <c r="J1312" s="23"/>
      <c r="K1312" s="25"/>
      <c r="L1312" s="23"/>
      <c r="M1312" s="23"/>
      <c r="N1312" s="23"/>
      <c r="O1312" s="23"/>
      <c r="P1312" s="23"/>
      <c r="Q1312" s="23"/>
      <c r="R1312" s="23"/>
      <c r="S1312" s="23"/>
      <c r="T1312" s="23"/>
      <c r="U1312" s="23"/>
      <c r="V1312" s="23"/>
      <c r="W1312" s="23"/>
      <c r="X1312" s="23"/>
      <c r="Y1312" s="23"/>
      <c r="Z1312" s="23"/>
    </row>
    <row r="1313" spans="1:26" ht="12.75" customHeight="1" x14ac:dyDescent="0.3">
      <c r="A1313" s="23"/>
      <c r="B1313" s="23"/>
      <c r="C1313" s="24"/>
      <c r="D1313" s="23"/>
      <c r="E1313" s="23"/>
      <c r="F1313" s="23"/>
      <c r="G1313" s="23"/>
      <c r="H1313" s="23"/>
      <c r="I1313" s="23"/>
      <c r="J1313" s="23"/>
      <c r="K1313" s="25"/>
      <c r="L1313" s="23"/>
      <c r="M1313" s="23"/>
      <c r="N1313" s="23"/>
      <c r="O1313" s="23"/>
      <c r="P1313" s="23"/>
      <c r="Q1313" s="23"/>
      <c r="R1313" s="23"/>
      <c r="S1313" s="23"/>
      <c r="T1313" s="23"/>
      <c r="U1313" s="23"/>
      <c r="V1313" s="23"/>
      <c r="W1313" s="23"/>
      <c r="X1313" s="23"/>
      <c r="Y1313" s="23"/>
      <c r="Z1313" s="23"/>
    </row>
    <row r="1314" spans="1:26" ht="12.75" customHeight="1" x14ac:dyDescent="0.3">
      <c r="A1314" s="23"/>
      <c r="B1314" s="23"/>
      <c r="C1314" s="24"/>
      <c r="D1314" s="23"/>
      <c r="E1314" s="23"/>
      <c r="F1314" s="23"/>
      <c r="G1314" s="23"/>
      <c r="H1314" s="23"/>
      <c r="I1314" s="23"/>
      <c r="J1314" s="23"/>
      <c r="K1314" s="25"/>
      <c r="L1314" s="23"/>
      <c r="M1314" s="23"/>
      <c r="N1314" s="23"/>
      <c r="O1314" s="23"/>
      <c r="P1314" s="23"/>
      <c r="Q1314" s="23"/>
      <c r="R1314" s="23"/>
      <c r="S1314" s="23"/>
      <c r="T1314" s="23"/>
      <c r="U1314" s="23"/>
      <c r="V1314" s="23"/>
      <c r="W1314" s="23"/>
      <c r="X1314" s="23"/>
      <c r="Y1314" s="23"/>
      <c r="Z1314" s="23"/>
    </row>
    <row r="1315" spans="1:26" ht="12.75" customHeight="1" x14ac:dyDescent="0.3">
      <c r="A1315" s="23"/>
      <c r="B1315" s="23"/>
      <c r="C1315" s="24"/>
      <c r="D1315" s="23"/>
      <c r="E1315" s="23"/>
      <c r="F1315" s="23"/>
      <c r="G1315" s="23"/>
      <c r="H1315" s="23"/>
      <c r="I1315" s="23"/>
      <c r="J1315" s="23"/>
      <c r="K1315" s="25"/>
      <c r="L1315" s="23"/>
      <c r="M1315" s="23"/>
      <c r="N1315" s="23"/>
      <c r="O1315" s="23"/>
      <c r="P1315" s="23"/>
      <c r="Q1315" s="23"/>
      <c r="R1315" s="23"/>
      <c r="S1315" s="23"/>
      <c r="T1315" s="23"/>
      <c r="U1315" s="23"/>
      <c r="V1315" s="23"/>
      <c r="W1315" s="23"/>
      <c r="X1315" s="23"/>
      <c r="Y1315" s="23"/>
      <c r="Z1315" s="23"/>
    </row>
    <row r="1316" spans="1:26" ht="12.75" customHeight="1" x14ac:dyDescent="0.3">
      <c r="A1316" s="23"/>
      <c r="B1316" s="23"/>
      <c r="C1316" s="24"/>
      <c r="D1316" s="23"/>
      <c r="E1316" s="23"/>
      <c r="F1316" s="23"/>
      <c r="G1316" s="23"/>
      <c r="H1316" s="23"/>
      <c r="I1316" s="23"/>
      <c r="J1316" s="23"/>
      <c r="K1316" s="25"/>
      <c r="L1316" s="23"/>
      <c r="M1316" s="23"/>
      <c r="N1316" s="23"/>
      <c r="O1316" s="23"/>
      <c r="P1316" s="23"/>
      <c r="Q1316" s="23"/>
      <c r="R1316" s="23"/>
      <c r="S1316" s="23"/>
      <c r="T1316" s="23"/>
      <c r="U1316" s="23"/>
      <c r="V1316" s="23"/>
      <c r="W1316" s="23"/>
      <c r="X1316" s="23"/>
      <c r="Y1316" s="23"/>
      <c r="Z1316" s="23"/>
    </row>
    <row r="1317" spans="1:26" ht="12.75" customHeight="1" x14ac:dyDescent="0.3">
      <c r="A1317" s="23"/>
      <c r="B1317" s="23"/>
      <c r="C1317" s="24"/>
      <c r="D1317" s="23"/>
      <c r="E1317" s="23"/>
      <c r="F1317" s="23"/>
      <c r="G1317" s="23"/>
      <c r="H1317" s="23"/>
      <c r="I1317" s="23"/>
      <c r="J1317" s="23"/>
      <c r="K1317" s="25"/>
      <c r="L1317" s="23"/>
      <c r="M1317" s="23"/>
      <c r="N1317" s="23"/>
      <c r="O1317" s="23"/>
      <c r="P1317" s="23"/>
      <c r="Q1317" s="23"/>
      <c r="R1317" s="23"/>
      <c r="S1317" s="23"/>
      <c r="T1317" s="23"/>
      <c r="U1317" s="23"/>
      <c r="V1317" s="23"/>
      <c r="W1317" s="23"/>
      <c r="X1317" s="23"/>
      <c r="Y1317" s="23"/>
      <c r="Z1317" s="23"/>
    </row>
    <row r="1318" spans="1:26" ht="12.75" customHeight="1" x14ac:dyDescent="0.3">
      <c r="A1318" s="23"/>
      <c r="B1318" s="23"/>
      <c r="C1318" s="24"/>
      <c r="D1318" s="23"/>
      <c r="E1318" s="23"/>
      <c r="F1318" s="23"/>
      <c r="G1318" s="23"/>
      <c r="H1318" s="23"/>
      <c r="I1318" s="23"/>
      <c r="J1318" s="23"/>
      <c r="K1318" s="25"/>
      <c r="L1318" s="23"/>
      <c r="M1318" s="23"/>
      <c r="N1318" s="23"/>
      <c r="O1318" s="23"/>
      <c r="P1318" s="23"/>
      <c r="Q1318" s="23"/>
      <c r="R1318" s="23"/>
      <c r="S1318" s="23"/>
      <c r="T1318" s="23"/>
      <c r="U1318" s="23"/>
      <c r="V1318" s="23"/>
      <c r="W1318" s="23"/>
      <c r="X1318" s="23"/>
      <c r="Y1318" s="23"/>
      <c r="Z1318" s="23"/>
    </row>
    <row r="1319" spans="1:26" ht="12.75" customHeight="1" x14ac:dyDescent="0.3">
      <c r="A1319" s="23"/>
      <c r="B1319" s="23"/>
      <c r="C1319" s="24"/>
      <c r="D1319" s="23"/>
      <c r="E1319" s="23"/>
      <c r="F1319" s="23"/>
      <c r="G1319" s="23"/>
      <c r="H1319" s="23"/>
      <c r="I1319" s="23"/>
      <c r="J1319" s="23"/>
      <c r="K1319" s="25"/>
      <c r="L1319" s="23"/>
      <c r="M1319" s="23"/>
      <c r="N1319" s="23"/>
      <c r="O1319" s="23"/>
      <c r="P1319" s="23"/>
      <c r="Q1319" s="23"/>
      <c r="R1319" s="23"/>
      <c r="S1319" s="23"/>
      <c r="T1319" s="23"/>
      <c r="U1319" s="23"/>
      <c r="V1319" s="23"/>
      <c r="W1319" s="23"/>
      <c r="X1319" s="23"/>
      <c r="Y1319" s="23"/>
      <c r="Z1319" s="23"/>
    </row>
    <row r="1320" spans="1:26" ht="12.75" customHeight="1" x14ac:dyDescent="0.3">
      <c r="A1320" s="23"/>
      <c r="B1320" s="23"/>
      <c r="C1320" s="24"/>
      <c r="D1320" s="23"/>
      <c r="E1320" s="23"/>
      <c r="F1320" s="23"/>
      <c r="G1320" s="23"/>
      <c r="H1320" s="23"/>
      <c r="I1320" s="23"/>
      <c r="J1320" s="23"/>
      <c r="K1320" s="25"/>
      <c r="L1320" s="23"/>
      <c r="M1320" s="23"/>
      <c r="N1320" s="23"/>
      <c r="O1320" s="23"/>
      <c r="P1320" s="23"/>
      <c r="Q1320" s="23"/>
      <c r="R1320" s="23"/>
      <c r="S1320" s="23"/>
      <c r="T1320" s="23"/>
      <c r="U1320" s="23"/>
      <c r="V1320" s="23"/>
      <c r="W1320" s="23"/>
      <c r="X1320" s="23"/>
      <c r="Y1320" s="23"/>
      <c r="Z1320" s="23"/>
    </row>
    <row r="1321" spans="1:26" ht="12.75" customHeight="1" x14ac:dyDescent="0.3">
      <c r="A1321" s="23"/>
      <c r="B1321" s="23"/>
      <c r="C1321" s="24"/>
      <c r="D1321" s="23"/>
      <c r="E1321" s="23"/>
      <c r="F1321" s="23"/>
      <c r="G1321" s="23"/>
      <c r="H1321" s="23"/>
      <c r="I1321" s="23"/>
      <c r="J1321" s="23"/>
      <c r="K1321" s="25"/>
      <c r="L1321" s="23"/>
      <c r="M1321" s="23"/>
      <c r="N1321" s="23"/>
      <c r="O1321" s="23"/>
      <c r="P1321" s="23"/>
      <c r="Q1321" s="23"/>
      <c r="R1321" s="23"/>
      <c r="S1321" s="23"/>
      <c r="T1321" s="23"/>
      <c r="U1321" s="23"/>
      <c r="V1321" s="23"/>
      <c r="W1321" s="23"/>
      <c r="X1321" s="23"/>
      <c r="Y1321" s="23"/>
      <c r="Z1321" s="23"/>
    </row>
    <row r="1322" spans="1:26" ht="12.75" customHeight="1" x14ac:dyDescent="0.3">
      <c r="A1322" s="23"/>
      <c r="B1322" s="23"/>
      <c r="C1322" s="24"/>
      <c r="D1322" s="23"/>
      <c r="E1322" s="23"/>
      <c r="F1322" s="23"/>
      <c r="G1322" s="23"/>
      <c r="H1322" s="23"/>
      <c r="I1322" s="23"/>
      <c r="J1322" s="23"/>
      <c r="K1322" s="25"/>
      <c r="L1322" s="23"/>
      <c r="M1322" s="23"/>
      <c r="N1322" s="23"/>
      <c r="O1322" s="23"/>
      <c r="P1322" s="23"/>
      <c r="Q1322" s="23"/>
      <c r="R1322" s="23"/>
      <c r="S1322" s="23"/>
      <c r="T1322" s="23"/>
      <c r="U1322" s="23"/>
      <c r="V1322" s="23"/>
      <c r="W1322" s="23"/>
      <c r="X1322" s="23"/>
      <c r="Y1322" s="23"/>
      <c r="Z1322" s="23"/>
    </row>
    <row r="1323" spans="1:26" ht="12.75" customHeight="1" x14ac:dyDescent="0.3">
      <c r="A1323" s="23"/>
      <c r="B1323" s="23"/>
      <c r="C1323" s="24"/>
      <c r="D1323" s="23"/>
      <c r="E1323" s="23"/>
      <c r="F1323" s="23"/>
      <c r="G1323" s="23"/>
      <c r="H1323" s="23"/>
      <c r="I1323" s="23"/>
      <c r="J1323" s="23"/>
      <c r="K1323" s="25"/>
      <c r="L1323" s="23"/>
      <c r="M1323" s="23"/>
      <c r="N1323" s="23"/>
      <c r="O1323" s="23"/>
      <c r="P1323" s="23"/>
      <c r="Q1323" s="23"/>
      <c r="R1323" s="23"/>
      <c r="S1323" s="23"/>
      <c r="T1323" s="23"/>
      <c r="U1323" s="23"/>
      <c r="V1323" s="23"/>
      <c r="W1323" s="23"/>
      <c r="X1323" s="23"/>
      <c r="Y1323" s="23"/>
      <c r="Z1323" s="23"/>
    </row>
    <row r="1324" spans="1:26" ht="12.75" customHeight="1" x14ac:dyDescent="0.3">
      <c r="A1324" s="23"/>
      <c r="B1324" s="23"/>
      <c r="C1324" s="24"/>
      <c r="D1324" s="23"/>
      <c r="E1324" s="23"/>
      <c r="F1324" s="23"/>
      <c r="G1324" s="23"/>
      <c r="H1324" s="23"/>
      <c r="I1324" s="23"/>
      <c r="J1324" s="23"/>
      <c r="K1324" s="25"/>
      <c r="L1324" s="23"/>
      <c r="M1324" s="23"/>
      <c r="N1324" s="23"/>
      <c r="O1324" s="23"/>
      <c r="P1324" s="23"/>
      <c r="Q1324" s="23"/>
      <c r="R1324" s="23"/>
      <c r="S1324" s="23"/>
      <c r="T1324" s="23"/>
      <c r="U1324" s="23"/>
      <c r="V1324" s="23"/>
      <c r="W1324" s="23"/>
      <c r="X1324" s="23"/>
      <c r="Y1324" s="23"/>
      <c r="Z1324" s="23"/>
    </row>
    <row r="1325" spans="1:26" ht="12.75" customHeight="1" x14ac:dyDescent="0.3">
      <c r="A1325" s="23"/>
      <c r="B1325" s="23"/>
      <c r="C1325" s="24"/>
      <c r="D1325" s="23"/>
      <c r="E1325" s="23"/>
      <c r="F1325" s="23"/>
      <c r="G1325" s="23"/>
      <c r="H1325" s="23"/>
      <c r="I1325" s="23"/>
      <c r="J1325" s="23"/>
      <c r="K1325" s="25"/>
      <c r="L1325" s="23"/>
      <c r="M1325" s="23"/>
      <c r="N1325" s="23"/>
      <c r="O1325" s="23"/>
      <c r="P1325" s="23"/>
      <c r="Q1325" s="23"/>
      <c r="R1325" s="23"/>
      <c r="S1325" s="23"/>
      <c r="T1325" s="23"/>
      <c r="U1325" s="23"/>
      <c r="V1325" s="23"/>
      <c r="W1325" s="23"/>
      <c r="X1325" s="23"/>
      <c r="Y1325" s="23"/>
      <c r="Z1325" s="23"/>
    </row>
    <row r="1326" spans="1:26" ht="12.75" customHeight="1" x14ac:dyDescent="0.3">
      <c r="A1326" s="23"/>
      <c r="B1326" s="23"/>
      <c r="C1326" s="24"/>
      <c r="D1326" s="23"/>
      <c r="E1326" s="23"/>
      <c r="F1326" s="23"/>
      <c r="G1326" s="23"/>
      <c r="H1326" s="23"/>
      <c r="I1326" s="23"/>
      <c r="J1326" s="23"/>
      <c r="K1326" s="25"/>
      <c r="L1326" s="23"/>
      <c r="M1326" s="23"/>
      <c r="N1326" s="23"/>
      <c r="O1326" s="23"/>
      <c r="P1326" s="23"/>
      <c r="Q1326" s="23"/>
      <c r="R1326" s="23"/>
      <c r="S1326" s="23"/>
      <c r="T1326" s="23"/>
      <c r="U1326" s="23"/>
      <c r="V1326" s="23"/>
      <c r="W1326" s="23"/>
      <c r="X1326" s="23"/>
      <c r="Y1326" s="23"/>
      <c r="Z1326" s="23"/>
    </row>
    <row r="1327" spans="1:26" ht="12.75" customHeight="1" x14ac:dyDescent="0.3">
      <c r="A1327" s="23"/>
      <c r="B1327" s="23"/>
      <c r="C1327" s="24"/>
      <c r="D1327" s="23"/>
      <c r="E1327" s="23"/>
      <c r="F1327" s="23"/>
      <c r="G1327" s="23"/>
      <c r="H1327" s="23"/>
      <c r="I1327" s="23"/>
      <c r="J1327" s="23"/>
      <c r="K1327" s="25"/>
      <c r="L1327" s="23"/>
      <c r="M1327" s="23"/>
      <c r="N1327" s="23"/>
      <c r="O1327" s="23"/>
      <c r="P1327" s="23"/>
      <c r="Q1327" s="23"/>
      <c r="R1327" s="23"/>
      <c r="S1327" s="23"/>
      <c r="T1327" s="23"/>
      <c r="U1327" s="23"/>
      <c r="V1327" s="23"/>
      <c r="W1327" s="23"/>
      <c r="X1327" s="23"/>
      <c r="Y1327" s="23"/>
      <c r="Z1327" s="23"/>
    </row>
    <row r="1328" spans="1:26" ht="12.75" customHeight="1" x14ac:dyDescent="0.3">
      <c r="A1328" s="23"/>
      <c r="B1328" s="23"/>
      <c r="C1328" s="24"/>
      <c r="D1328" s="23"/>
      <c r="E1328" s="23"/>
      <c r="F1328" s="23"/>
      <c r="G1328" s="23"/>
      <c r="H1328" s="23"/>
      <c r="I1328" s="23"/>
      <c r="J1328" s="23"/>
      <c r="K1328" s="25"/>
      <c r="L1328" s="23"/>
      <c r="M1328" s="23"/>
      <c r="N1328" s="23"/>
      <c r="O1328" s="23"/>
      <c r="P1328" s="23"/>
      <c r="Q1328" s="23"/>
      <c r="R1328" s="23"/>
      <c r="S1328" s="23"/>
      <c r="T1328" s="23"/>
      <c r="U1328" s="23"/>
      <c r="V1328" s="23"/>
      <c r="W1328" s="23"/>
      <c r="X1328" s="23"/>
      <c r="Y1328" s="23"/>
      <c r="Z1328" s="23"/>
    </row>
    <row r="1329" spans="1:26" ht="12.75" customHeight="1" x14ac:dyDescent="0.3">
      <c r="A1329" s="23"/>
      <c r="B1329" s="23"/>
      <c r="C1329" s="24"/>
      <c r="D1329" s="23"/>
      <c r="E1329" s="23"/>
      <c r="F1329" s="23"/>
      <c r="G1329" s="23"/>
      <c r="H1329" s="23"/>
      <c r="I1329" s="23"/>
      <c r="J1329" s="23"/>
      <c r="K1329" s="25"/>
      <c r="L1329" s="23"/>
      <c r="M1329" s="23"/>
      <c r="N1329" s="23"/>
      <c r="O1329" s="23"/>
      <c r="P1329" s="23"/>
      <c r="Q1329" s="23"/>
      <c r="R1329" s="23"/>
      <c r="S1329" s="23"/>
      <c r="T1329" s="23"/>
      <c r="U1329" s="23"/>
      <c r="V1329" s="23"/>
      <c r="W1329" s="23"/>
      <c r="X1329" s="23"/>
      <c r="Y1329" s="23"/>
      <c r="Z1329" s="23"/>
    </row>
    <row r="1330" spans="1:26" ht="12.75" customHeight="1" x14ac:dyDescent="0.3">
      <c r="A1330" s="23"/>
      <c r="B1330" s="23"/>
      <c r="C1330" s="24"/>
      <c r="D1330" s="23"/>
      <c r="E1330" s="23"/>
      <c r="F1330" s="23"/>
      <c r="G1330" s="23"/>
      <c r="H1330" s="23"/>
      <c r="I1330" s="23"/>
      <c r="J1330" s="23"/>
      <c r="K1330" s="25"/>
      <c r="L1330" s="23"/>
      <c r="M1330" s="23"/>
      <c r="N1330" s="23"/>
      <c r="O1330" s="23"/>
      <c r="P1330" s="23"/>
      <c r="Q1330" s="23"/>
      <c r="R1330" s="23"/>
      <c r="S1330" s="23"/>
      <c r="T1330" s="23"/>
      <c r="U1330" s="23"/>
      <c r="V1330" s="23"/>
      <c r="W1330" s="23"/>
      <c r="X1330" s="23"/>
      <c r="Y1330" s="23"/>
      <c r="Z1330" s="23"/>
    </row>
    <row r="1331" spans="1:26" ht="12.75" customHeight="1" x14ac:dyDescent="0.3">
      <c r="A1331" s="23"/>
      <c r="B1331" s="23"/>
      <c r="C1331" s="24"/>
      <c r="D1331" s="23"/>
      <c r="E1331" s="23"/>
      <c r="F1331" s="23"/>
      <c r="G1331" s="23"/>
      <c r="H1331" s="23"/>
      <c r="I1331" s="23"/>
      <c r="J1331" s="23"/>
      <c r="K1331" s="25"/>
      <c r="L1331" s="23"/>
      <c r="M1331" s="23"/>
      <c r="N1331" s="23"/>
      <c r="O1331" s="23"/>
      <c r="P1331" s="23"/>
      <c r="Q1331" s="23"/>
      <c r="R1331" s="23"/>
      <c r="S1331" s="23"/>
      <c r="T1331" s="23"/>
      <c r="U1331" s="23"/>
      <c r="V1331" s="23"/>
      <c r="W1331" s="23"/>
      <c r="X1331" s="23"/>
      <c r="Y1331" s="23"/>
      <c r="Z1331" s="23"/>
    </row>
    <row r="1332" spans="1:26" ht="12.75" customHeight="1" x14ac:dyDescent="0.3">
      <c r="A1332" s="23"/>
      <c r="B1332" s="23"/>
      <c r="C1332" s="24"/>
      <c r="D1332" s="23"/>
      <c r="E1332" s="23"/>
      <c r="F1332" s="23"/>
      <c r="G1332" s="23"/>
      <c r="H1332" s="23"/>
      <c r="I1332" s="23"/>
      <c r="J1332" s="23"/>
      <c r="K1332" s="25"/>
      <c r="L1332" s="23"/>
      <c r="M1332" s="23"/>
      <c r="N1332" s="23"/>
      <c r="O1332" s="23"/>
      <c r="P1332" s="23"/>
      <c r="Q1332" s="23"/>
      <c r="R1332" s="23"/>
      <c r="S1332" s="23"/>
      <c r="T1332" s="23"/>
      <c r="U1332" s="23"/>
      <c r="V1332" s="23"/>
      <c r="W1332" s="23"/>
      <c r="X1332" s="23"/>
      <c r="Y1332" s="23"/>
      <c r="Z1332" s="23"/>
    </row>
    <row r="1333" spans="1:26" ht="12.75" customHeight="1" x14ac:dyDescent="0.3">
      <c r="A1333" s="23"/>
      <c r="B1333" s="23"/>
      <c r="C1333" s="24"/>
      <c r="D1333" s="23"/>
      <c r="E1333" s="23"/>
      <c r="F1333" s="23"/>
      <c r="G1333" s="23"/>
      <c r="H1333" s="23"/>
      <c r="I1333" s="23"/>
      <c r="J1333" s="23"/>
      <c r="K1333" s="25"/>
      <c r="L1333" s="23"/>
      <c r="M1333" s="23"/>
      <c r="N1333" s="23"/>
      <c r="O1333" s="23"/>
      <c r="P1333" s="23"/>
      <c r="Q1333" s="23"/>
      <c r="R1333" s="23"/>
      <c r="S1333" s="23"/>
      <c r="T1333" s="23"/>
      <c r="U1333" s="23"/>
      <c r="V1333" s="23"/>
      <c r="W1333" s="23"/>
      <c r="X1333" s="23"/>
      <c r="Y1333" s="23"/>
      <c r="Z1333" s="23"/>
    </row>
    <row r="1334" spans="1:26" ht="12.75" customHeight="1" x14ac:dyDescent="0.3">
      <c r="A1334" s="23"/>
      <c r="B1334" s="23"/>
      <c r="C1334" s="24"/>
      <c r="D1334" s="23"/>
      <c r="E1334" s="23"/>
      <c r="F1334" s="23"/>
      <c r="G1334" s="23"/>
      <c r="H1334" s="23"/>
      <c r="I1334" s="23"/>
      <c r="J1334" s="23"/>
      <c r="K1334" s="25"/>
      <c r="L1334" s="23"/>
      <c r="M1334" s="23"/>
      <c r="N1334" s="23"/>
      <c r="O1334" s="23"/>
      <c r="P1334" s="23"/>
      <c r="Q1334" s="23"/>
      <c r="R1334" s="23"/>
      <c r="S1334" s="23"/>
      <c r="T1334" s="23"/>
      <c r="U1334" s="23"/>
      <c r="V1334" s="23"/>
      <c r="W1334" s="23"/>
      <c r="X1334" s="23"/>
      <c r="Y1334" s="23"/>
      <c r="Z1334" s="23"/>
    </row>
    <row r="1335" spans="1:26" ht="12.75" customHeight="1" x14ac:dyDescent="0.3">
      <c r="A1335" s="23"/>
      <c r="B1335" s="23"/>
      <c r="C1335" s="24"/>
      <c r="D1335" s="23"/>
      <c r="E1335" s="23"/>
      <c r="F1335" s="23"/>
      <c r="G1335" s="23"/>
      <c r="H1335" s="23"/>
      <c r="I1335" s="23"/>
      <c r="J1335" s="23"/>
      <c r="K1335" s="25"/>
      <c r="L1335" s="23"/>
      <c r="M1335" s="23"/>
      <c r="N1335" s="23"/>
      <c r="O1335" s="23"/>
      <c r="P1335" s="23"/>
      <c r="Q1335" s="23"/>
      <c r="R1335" s="23"/>
      <c r="S1335" s="23"/>
      <c r="T1335" s="23"/>
      <c r="U1335" s="23"/>
      <c r="V1335" s="23"/>
      <c r="W1335" s="23"/>
      <c r="X1335" s="23"/>
      <c r="Y1335" s="23"/>
      <c r="Z1335" s="23"/>
    </row>
    <row r="1336" spans="1:26" ht="12.75" customHeight="1" x14ac:dyDescent="0.3">
      <c r="A1336" s="23"/>
      <c r="B1336" s="23"/>
      <c r="C1336" s="24"/>
      <c r="D1336" s="23"/>
      <c r="E1336" s="23"/>
      <c r="F1336" s="23"/>
      <c r="G1336" s="23"/>
      <c r="H1336" s="23"/>
      <c r="I1336" s="23"/>
      <c r="J1336" s="23"/>
      <c r="K1336" s="25"/>
      <c r="L1336" s="23"/>
      <c r="M1336" s="23"/>
      <c r="N1336" s="23"/>
      <c r="O1336" s="23"/>
      <c r="P1336" s="23"/>
      <c r="Q1336" s="23"/>
      <c r="R1336" s="23"/>
      <c r="S1336" s="23"/>
      <c r="T1336" s="23"/>
      <c r="U1336" s="23"/>
      <c r="V1336" s="23"/>
      <c r="W1336" s="23"/>
      <c r="X1336" s="23"/>
      <c r="Y1336" s="23"/>
      <c r="Z1336" s="23"/>
    </row>
    <row r="1337" spans="1:26" ht="12.75" customHeight="1" x14ac:dyDescent="0.3">
      <c r="A1337" s="23"/>
      <c r="B1337" s="23"/>
      <c r="C1337" s="24"/>
      <c r="D1337" s="23"/>
      <c r="E1337" s="23"/>
      <c r="F1337" s="23"/>
      <c r="G1337" s="23"/>
      <c r="H1337" s="23"/>
      <c r="I1337" s="23"/>
      <c r="J1337" s="23"/>
      <c r="K1337" s="25"/>
      <c r="L1337" s="23"/>
      <c r="M1337" s="23"/>
      <c r="N1337" s="23"/>
      <c r="O1337" s="23"/>
      <c r="P1337" s="23"/>
      <c r="Q1337" s="23"/>
      <c r="R1337" s="23"/>
      <c r="S1337" s="23"/>
      <c r="T1337" s="23"/>
      <c r="U1337" s="23"/>
      <c r="V1337" s="23"/>
      <c r="W1337" s="23"/>
      <c r="X1337" s="23"/>
      <c r="Y1337" s="23"/>
      <c r="Z1337" s="23"/>
    </row>
    <row r="1338" spans="1:26" ht="12.75" customHeight="1" x14ac:dyDescent="0.3">
      <c r="A1338" s="23"/>
      <c r="B1338" s="23"/>
      <c r="C1338" s="24"/>
      <c r="D1338" s="23"/>
      <c r="E1338" s="23"/>
      <c r="F1338" s="23"/>
      <c r="G1338" s="23"/>
      <c r="H1338" s="23"/>
      <c r="I1338" s="23"/>
      <c r="J1338" s="23"/>
      <c r="K1338" s="25"/>
      <c r="L1338" s="23"/>
      <c r="M1338" s="23"/>
      <c r="N1338" s="23"/>
      <c r="O1338" s="23"/>
      <c r="P1338" s="23"/>
      <c r="Q1338" s="23"/>
      <c r="R1338" s="23"/>
      <c r="S1338" s="23"/>
      <c r="T1338" s="23"/>
      <c r="U1338" s="23"/>
      <c r="V1338" s="23"/>
      <c r="W1338" s="23"/>
      <c r="X1338" s="23"/>
      <c r="Y1338" s="23"/>
      <c r="Z1338" s="23"/>
    </row>
    <row r="1339" spans="1:26" ht="12.75" customHeight="1" x14ac:dyDescent="0.3">
      <c r="A1339" s="23"/>
      <c r="B1339" s="23"/>
      <c r="C1339" s="24"/>
      <c r="D1339" s="23"/>
      <c r="E1339" s="23"/>
      <c r="F1339" s="23"/>
      <c r="G1339" s="23"/>
      <c r="H1339" s="23"/>
      <c r="I1339" s="23"/>
      <c r="J1339" s="23"/>
      <c r="K1339" s="25"/>
      <c r="L1339" s="23"/>
      <c r="M1339" s="23"/>
      <c r="N1339" s="23"/>
      <c r="O1339" s="23"/>
      <c r="P1339" s="23"/>
      <c r="Q1339" s="23"/>
      <c r="R1339" s="23"/>
      <c r="S1339" s="23"/>
      <c r="T1339" s="23"/>
      <c r="U1339" s="23"/>
      <c r="V1339" s="23"/>
      <c r="W1339" s="23"/>
      <c r="X1339" s="23"/>
      <c r="Y1339" s="23"/>
      <c r="Z1339" s="23"/>
    </row>
    <row r="1340" spans="1:26" ht="12.75" customHeight="1" x14ac:dyDescent="0.3">
      <c r="A1340" s="23"/>
      <c r="B1340" s="23"/>
      <c r="C1340" s="24"/>
      <c r="D1340" s="23"/>
      <c r="E1340" s="23"/>
      <c r="F1340" s="23"/>
      <c r="G1340" s="23"/>
      <c r="H1340" s="23"/>
      <c r="I1340" s="23"/>
      <c r="J1340" s="23"/>
      <c r="K1340" s="25"/>
      <c r="L1340" s="23"/>
      <c r="M1340" s="23"/>
      <c r="N1340" s="23"/>
      <c r="O1340" s="23"/>
      <c r="P1340" s="23"/>
      <c r="Q1340" s="23"/>
      <c r="R1340" s="23"/>
      <c r="S1340" s="23"/>
      <c r="T1340" s="23"/>
      <c r="U1340" s="23"/>
      <c r="V1340" s="23"/>
      <c r="W1340" s="23"/>
      <c r="X1340" s="23"/>
      <c r="Y1340" s="23"/>
      <c r="Z1340" s="23"/>
    </row>
    <row r="1341" spans="1:26" ht="12.75" customHeight="1" x14ac:dyDescent="0.3">
      <c r="A1341" s="23"/>
      <c r="B1341" s="23"/>
      <c r="C1341" s="24"/>
      <c r="D1341" s="23"/>
      <c r="E1341" s="23"/>
      <c r="F1341" s="23"/>
      <c r="G1341" s="23"/>
      <c r="H1341" s="23"/>
      <c r="I1341" s="23"/>
      <c r="J1341" s="23"/>
      <c r="K1341" s="25"/>
      <c r="L1341" s="23"/>
      <c r="M1341" s="23"/>
      <c r="N1341" s="23"/>
      <c r="O1341" s="23"/>
      <c r="P1341" s="23"/>
      <c r="Q1341" s="23"/>
      <c r="R1341" s="23"/>
      <c r="S1341" s="23"/>
      <c r="T1341" s="23"/>
      <c r="U1341" s="23"/>
      <c r="V1341" s="23"/>
      <c r="W1341" s="23"/>
      <c r="X1341" s="23"/>
      <c r="Y1341" s="23"/>
      <c r="Z1341" s="23"/>
    </row>
    <row r="1342" spans="1:26" ht="12.75" customHeight="1" x14ac:dyDescent="0.3">
      <c r="A1342" s="23"/>
      <c r="B1342" s="23"/>
      <c r="C1342" s="24"/>
      <c r="D1342" s="23"/>
      <c r="E1342" s="23"/>
      <c r="F1342" s="23"/>
      <c r="G1342" s="23"/>
      <c r="H1342" s="23"/>
      <c r="I1342" s="23"/>
      <c r="J1342" s="23"/>
      <c r="K1342" s="25"/>
      <c r="L1342" s="23"/>
      <c r="M1342" s="23"/>
      <c r="N1342" s="23"/>
      <c r="O1342" s="23"/>
      <c r="P1342" s="23"/>
      <c r="Q1342" s="23"/>
      <c r="R1342" s="23"/>
      <c r="S1342" s="23"/>
      <c r="T1342" s="23"/>
      <c r="U1342" s="23"/>
      <c r="V1342" s="23"/>
      <c r="W1342" s="23"/>
      <c r="X1342" s="23"/>
      <c r="Y1342" s="23"/>
      <c r="Z1342" s="23"/>
    </row>
    <row r="1343" spans="1:26" ht="12.75" customHeight="1" x14ac:dyDescent="0.3">
      <c r="A1343" s="23"/>
      <c r="B1343" s="23"/>
      <c r="C1343" s="24"/>
      <c r="D1343" s="23"/>
      <c r="E1343" s="23"/>
      <c r="F1343" s="23"/>
      <c r="G1343" s="23"/>
      <c r="H1343" s="23"/>
      <c r="I1343" s="23"/>
      <c r="J1343" s="23"/>
      <c r="K1343" s="25"/>
      <c r="L1343" s="23"/>
      <c r="M1343" s="23"/>
      <c r="N1343" s="23"/>
      <c r="O1343" s="23"/>
      <c r="P1343" s="23"/>
      <c r="Q1343" s="23"/>
      <c r="R1343" s="23"/>
      <c r="S1343" s="23"/>
      <c r="T1343" s="23"/>
      <c r="U1343" s="23"/>
      <c r="V1343" s="23"/>
      <c r="W1343" s="23"/>
      <c r="X1343" s="23"/>
      <c r="Y1343" s="23"/>
      <c r="Z1343" s="23"/>
    </row>
    <row r="1344" spans="1:26" ht="12.75" customHeight="1" x14ac:dyDescent="0.3">
      <c r="A1344" s="23"/>
      <c r="B1344" s="23"/>
      <c r="C1344" s="24"/>
      <c r="D1344" s="23"/>
      <c r="E1344" s="23"/>
      <c r="F1344" s="23"/>
      <c r="G1344" s="23"/>
      <c r="H1344" s="23"/>
      <c r="I1344" s="23"/>
      <c r="J1344" s="23"/>
      <c r="K1344" s="25"/>
      <c r="L1344" s="23"/>
      <c r="M1344" s="23"/>
      <c r="N1344" s="23"/>
      <c r="O1344" s="23"/>
      <c r="P1344" s="23"/>
      <c r="Q1344" s="23"/>
      <c r="R1344" s="23"/>
      <c r="S1344" s="23"/>
      <c r="T1344" s="23"/>
      <c r="U1344" s="23"/>
      <c r="V1344" s="23"/>
      <c r="W1344" s="23"/>
      <c r="X1344" s="23"/>
      <c r="Y1344" s="23"/>
      <c r="Z1344" s="23"/>
    </row>
    <row r="1345" spans="1:26" ht="12.75" customHeight="1" x14ac:dyDescent="0.3">
      <c r="A1345" s="23"/>
      <c r="B1345" s="23"/>
      <c r="C1345" s="24"/>
      <c r="D1345" s="23"/>
      <c r="E1345" s="23"/>
      <c r="F1345" s="23"/>
      <c r="G1345" s="23"/>
      <c r="H1345" s="23"/>
      <c r="I1345" s="23"/>
      <c r="J1345" s="23"/>
      <c r="K1345" s="25"/>
      <c r="L1345" s="23"/>
      <c r="M1345" s="23"/>
      <c r="N1345" s="23"/>
      <c r="O1345" s="23"/>
      <c r="P1345" s="23"/>
      <c r="Q1345" s="23"/>
      <c r="R1345" s="23"/>
      <c r="S1345" s="23"/>
      <c r="T1345" s="23"/>
      <c r="U1345" s="23"/>
      <c r="V1345" s="23"/>
      <c r="W1345" s="23"/>
      <c r="X1345" s="23"/>
      <c r="Y1345" s="23"/>
      <c r="Z1345" s="23"/>
    </row>
    <row r="1346" spans="1:26" ht="12.75" customHeight="1" x14ac:dyDescent="0.3">
      <c r="A1346" s="23"/>
      <c r="B1346" s="23"/>
      <c r="C1346" s="24"/>
      <c r="D1346" s="23"/>
      <c r="E1346" s="23"/>
      <c r="F1346" s="23"/>
      <c r="G1346" s="23"/>
      <c r="H1346" s="23"/>
      <c r="I1346" s="23"/>
      <c r="J1346" s="23"/>
      <c r="K1346" s="25"/>
      <c r="L1346" s="23"/>
      <c r="M1346" s="23"/>
      <c r="N1346" s="23"/>
      <c r="O1346" s="23"/>
      <c r="P1346" s="23"/>
      <c r="Q1346" s="23"/>
      <c r="R1346" s="23"/>
      <c r="S1346" s="23"/>
      <c r="T1346" s="23"/>
      <c r="U1346" s="23"/>
      <c r="V1346" s="23"/>
      <c r="W1346" s="23"/>
      <c r="X1346" s="23"/>
      <c r="Y1346" s="23"/>
      <c r="Z1346" s="23"/>
    </row>
    <row r="1347" spans="1:26" ht="12.75" customHeight="1" x14ac:dyDescent="0.3">
      <c r="A1347" s="23"/>
      <c r="B1347" s="23"/>
      <c r="C1347" s="24"/>
      <c r="D1347" s="23"/>
      <c r="E1347" s="23"/>
      <c r="F1347" s="23"/>
      <c r="G1347" s="23"/>
      <c r="H1347" s="23"/>
      <c r="I1347" s="23"/>
      <c r="J1347" s="23"/>
      <c r="K1347" s="25"/>
      <c r="L1347" s="23"/>
      <c r="M1347" s="23"/>
      <c r="N1347" s="23"/>
      <c r="O1347" s="23"/>
      <c r="P1347" s="23"/>
      <c r="Q1347" s="23"/>
      <c r="R1347" s="23"/>
      <c r="S1347" s="23"/>
      <c r="T1347" s="23"/>
      <c r="U1347" s="23"/>
      <c r="V1347" s="23"/>
      <c r="W1347" s="23"/>
      <c r="X1347" s="23"/>
      <c r="Y1347" s="23"/>
      <c r="Z1347" s="23"/>
    </row>
    <row r="1348" spans="1:26" ht="12.75" customHeight="1" x14ac:dyDescent="0.3">
      <c r="A1348" s="23"/>
      <c r="B1348" s="23"/>
      <c r="C1348" s="24"/>
      <c r="D1348" s="23"/>
      <c r="E1348" s="23"/>
      <c r="F1348" s="23"/>
      <c r="G1348" s="23"/>
      <c r="H1348" s="23"/>
      <c r="I1348" s="23"/>
      <c r="J1348" s="23"/>
      <c r="K1348" s="25"/>
      <c r="L1348" s="23"/>
      <c r="M1348" s="23"/>
      <c r="N1348" s="23"/>
      <c r="O1348" s="23"/>
      <c r="P1348" s="23"/>
      <c r="Q1348" s="23"/>
      <c r="R1348" s="23"/>
      <c r="S1348" s="23"/>
      <c r="T1348" s="23"/>
      <c r="U1348" s="23"/>
      <c r="V1348" s="23"/>
      <c r="W1348" s="23"/>
      <c r="X1348" s="23"/>
      <c r="Y1348" s="23"/>
      <c r="Z1348" s="23"/>
    </row>
    <row r="1349" spans="1:26" ht="12.75" customHeight="1" x14ac:dyDescent="0.3">
      <c r="A1349" s="23"/>
      <c r="B1349" s="23"/>
      <c r="C1349" s="24"/>
      <c r="D1349" s="23"/>
      <c r="E1349" s="23"/>
      <c r="F1349" s="23"/>
      <c r="G1349" s="23"/>
      <c r="H1349" s="23"/>
      <c r="I1349" s="23"/>
      <c r="J1349" s="23"/>
      <c r="K1349" s="25"/>
      <c r="L1349" s="23"/>
      <c r="M1349" s="23"/>
      <c r="N1349" s="23"/>
      <c r="O1349" s="23"/>
      <c r="P1349" s="23"/>
      <c r="Q1349" s="23"/>
      <c r="R1349" s="23"/>
      <c r="S1349" s="23"/>
      <c r="T1349" s="23"/>
      <c r="U1349" s="23"/>
      <c r="V1349" s="23"/>
      <c r="W1349" s="23"/>
      <c r="X1349" s="23"/>
      <c r="Y1349" s="23"/>
      <c r="Z1349" s="23"/>
    </row>
    <row r="1350" spans="1:26" ht="12.75" customHeight="1" x14ac:dyDescent="0.3">
      <c r="A1350" s="23"/>
      <c r="B1350" s="23"/>
      <c r="C1350" s="24"/>
      <c r="D1350" s="23"/>
      <c r="E1350" s="23"/>
      <c r="F1350" s="23"/>
      <c r="G1350" s="23"/>
      <c r="H1350" s="23"/>
      <c r="I1350" s="23"/>
      <c r="J1350" s="23"/>
      <c r="K1350" s="25"/>
      <c r="L1350" s="23"/>
      <c r="M1350" s="23"/>
      <c r="N1350" s="23"/>
      <c r="O1350" s="23"/>
      <c r="P1350" s="23"/>
      <c r="Q1350" s="23"/>
      <c r="R1350" s="23"/>
      <c r="S1350" s="23"/>
      <c r="T1350" s="23"/>
      <c r="U1350" s="23"/>
      <c r="V1350" s="23"/>
      <c r="W1350" s="23"/>
      <c r="X1350" s="23"/>
      <c r="Y1350" s="23"/>
      <c r="Z1350" s="23"/>
    </row>
    <row r="1351" spans="1:26" ht="12.75" customHeight="1" x14ac:dyDescent="0.3">
      <c r="A1351" s="23"/>
      <c r="B1351" s="23"/>
      <c r="C1351" s="24"/>
      <c r="D1351" s="23"/>
      <c r="E1351" s="23"/>
      <c r="F1351" s="23"/>
      <c r="G1351" s="23"/>
      <c r="H1351" s="23"/>
      <c r="I1351" s="23"/>
      <c r="J1351" s="23"/>
      <c r="K1351" s="25"/>
      <c r="L1351" s="23"/>
      <c r="M1351" s="23"/>
      <c r="N1351" s="23"/>
      <c r="O1351" s="23"/>
      <c r="P1351" s="23"/>
      <c r="Q1351" s="23"/>
      <c r="R1351" s="23"/>
      <c r="S1351" s="23"/>
      <c r="T1351" s="23"/>
      <c r="U1351" s="23"/>
      <c r="V1351" s="23"/>
      <c r="W1351" s="23"/>
      <c r="X1351" s="23"/>
      <c r="Y1351" s="23"/>
      <c r="Z1351" s="23"/>
    </row>
    <row r="1352" spans="1:26" ht="12.75" customHeight="1" x14ac:dyDescent="0.3">
      <c r="A1352" s="23"/>
      <c r="B1352" s="23"/>
      <c r="C1352" s="24"/>
      <c r="D1352" s="23"/>
      <c r="E1352" s="23"/>
      <c r="F1352" s="23"/>
      <c r="G1352" s="23"/>
      <c r="H1352" s="23"/>
      <c r="I1352" s="23"/>
      <c r="J1352" s="23"/>
      <c r="K1352" s="25"/>
      <c r="L1352" s="23"/>
      <c r="M1352" s="23"/>
      <c r="N1352" s="23"/>
      <c r="O1352" s="23"/>
      <c r="P1352" s="23"/>
      <c r="Q1352" s="23"/>
      <c r="R1352" s="23"/>
      <c r="S1352" s="23"/>
      <c r="T1352" s="23"/>
      <c r="U1352" s="23"/>
      <c r="V1352" s="23"/>
      <c r="W1352" s="23"/>
      <c r="X1352" s="23"/>
      <c r="Y1352" s="23"/>
      <c r="Z1352" s="23"/>
    </row>
    <row r="1353" spans="1:26" ht="12.75" customHeight="1" x14ac:dyDescent="0.3">
      <c r="A1353" s="23"/>
      <c r="B1353" s="23"/>
      <c r="C1353" s="24"/>
      <c r="D1353" s="23"/>
      <c r="E1353" s="23"/>
      <c r="F1353" s="23"/>
      <c r="G1353" s="23"/>
      <c r="H1353" s="23"/>
      <c r="I1353" s="23"/>
      <c r="J1353" s="23"/>
      <c r="K1353" s="25"/>
      <c r="L1353" s="23"/>
      <c r="M1353" s="23"/>
      <c r="N1353" s="23"/>
      <c r="O1353" s="23"/>
      <c r="P1353" s="23"/>
      <c r="Q1353" s="23"/>
      <c r="R1353" s="23"/>
      <c r="S1353" s="23"/>
      <c r="T1353" s="23"/>
      <c r="U1353" s="23"/>
      <c r="V1353" s="23"/>
      <c r="W1353" s="23"/>
      <c r="X1353" s="23"/>
      <c r="Y1353" s="23"/>
      <c r="Z1353" s="23"/>
    </row>
    <row r="1354" spans="1:26" ht="12.75" customHeight="1" x14ac:dyDescent="0.3">
      <c r="A1354" s="23"/>
      <c r="B1354" s="23"/>
      <c r="C1354" s="24"/>
      <c r="D1354" s="23"/>
      <c r="E1354" s="23"/>
      <c r="F1354" s="23"/>
      <c r="G1354" s="23"/>
      <c r="H1354" s="23"/>
      <c r="I1354" s="23"/>
      <c r="J1354" s="23"/>
      <c r="K1354" s="25"/>
      <c r="L1354" s="23"/>
      <c r="M1354" s="23"/>
      <c r="N1354" s="23"/>
      <c r="O1354" s="23"/>
      <c r="P1354" s="23"/>
      <c r="Q1354" s="23"/>
      <c r="R1354" s="23"/>
      <c r="S1354" s="23"/>
      <c r="T1354" s="23"/>
      <c r="U1354" s="23"/>
      <c r="V1354" s="23"/>
      <c r="W1354" s="23"/>
      <c r="X1354" s="23"/>
      <c r="Y1354" s="23"/>
      <c r="Z1354" s="23"/>
    </row>
    <row r="1355" spans="1:26" ht="12.75" customHeight="1" x14ac:dyDescent="0.3">
      <c r="A1355" s="23"/>
      <c r="B1355" s="23"/>
      <c r="C1355" s="24"/>
      <c r="D1355" s="23"/>
      <c r="E1355" s="23"/>
      <c r="F1355" s="23"/>
      <c r="G1355" s="23"/>
      <c r="H1355" s="23"/>
      <c r="I1355" s="23"/>
      <c r="J1355" s="23"/>
      <c r="K1355" s="25"/>
      <c r="L1355" s="23"/>
      <c r="M1355" s="23"/>
      <c r="N1355" s="23"/>
      <c r="O1355" s="23"/>
      <c r="P1355" s="23"/>
      <c r="Q1355" s="23"/>
      <c r="R1355" s="23"/>
      <c r="S1355" s="23"/>
      <c r="T1355" s="23"/>
      <c r="U1355" s="23"/>
      <c r="V1355" s="23"/>
      <c r="W1355" s="23"/>
      <c r="X1355" s="23"/>
      <c r="Y1355" s="23"/>
      <c r="Z1355" s="23"/>
    </row>
    <row r="1356" spans="1:26" ht="12.75" customHeight="1" x14ac:dyDescent="0.3">
      <c r="A1356" s="23"/>
      <c r="B1356" s="23"/>
      <c r="C1356" s="24"/>
      <c r="D1356" s="23"/>
      <c r="E1356" s="23"/>
      <c r="F1356" s="23"/>
      <c r="G1356" s="23"/>
      <c r="H1356" s="23"/>
      <c r="I1356" s="23"/>
      <c r="J1356" s="23"/>
      <c r="K1356" s="25"/>
      <c r="L1356" s="23"/>
      <c r="M1356" s="23"/>
      <c r="N1356" s="23"/>
      <c r="O1356" s="23"/>
      <c r="P1356" s="23"/>
      <c r="Q1356" s="23"/>
      <c r="R1356" s="23"/>
      <c r="S1356" s="23"/>
      <c r="T1356" s="23"/>
      <c r="U1356" s="23"/>
      <c r="V1356" s="23"/>
      <c r="W1356" s="23"/>
      <c r="X1356" s="23"/>
      <c r="Y1356" s="23"/>
      <c r="Z1356" s="23"/>
    </row>
    <row r="1357" spans="1:26" ht="12.75" customHeight="1" x14ac:dyDescent="0.3">
      <c r="A1357" s="23"/>
      <c r="B1357" s="23"/>
      <c r="C1357" s="24"/>
      <c r="D1357" s="23"/>
      <c r="E1357" s="23"/>
      <c r="F1357" s="23"/>
      <c r="G1357" s="23"/>
      <c r="H1357" s="23"/>
      <c r="I1357" s="23"/>
      <c r="J1357" s="23"/>
      <c r="K1357" s="25"/>
      <c r="L1357" s="23"/>
      <c r="M1357" s="23"/>
      <c r="N1357" s="23"/>
      <c r="O1357" s="23"/>
      <c r="P1357" s="23"/>
      <c r="Q1357" s="23"/>
      <c r="R1357" s="23"/>
      <c r="S1357" s="23"/>
      <c r="T1357" s="23"/>
      <c r="U1357" s="23"/>
      <c r="V1357" s="23"/>
      <c r="W1357" s="23"/>
      <c r="X1357" s="23"/>
      <c r="Y1357" s="23"/>
      <c r="Z1357" s="23"/>
    </row>
    <row r="1358" spans="1:26" ht="12.75" customHeight="1" x14ac:dyDescent="0.3">
      <c r="A1358" s="23"/>
      <c r="B1358" s="23"/>
      <c r="C1358" s="24"/>
      <c r="D1358" s="23"/>
      <c r="E1358" s="23"/>
      <c r="F1358" s="23"/>
      <c r="G1358" s="23"/>
      <c r="H1358" s="23"/>
      <c r="I1358" s="23"/>
      <c r="J1358" s="23"/>
      <c r="K1358" s="25"/>
      <c r="L1358" s="23"/>
      <c r="M1358" s="23"/>
      <c r="N1358" s="23"/>
      <c r="O1358" s="23"/>
      <c r="P1358" s="23"/>
      <c r="Q1358" s="23"/>
      <c r="R1358" s="23"/>
      <c r="S1358" s="23"/>
      <c r="T1358" s="23"/>
      <c r="U1358" s="23"/>
      <c r="V1358" s="23"/>
      <c r="W1358" s="23"/>
      <c r="X1358" s="23"/>
      <c r="Y1358" s="23"/>
      <c r="Z1358" s="23"/>
    </row>
    <row r="1359" spans="1:26" ht="12.75" customHeight="1" x14ac:dyDescent="0.3">
      <c r="A1359" s="23"/>
      <c r="B1359" s="23"/>
      <c r="C1359" s="24"/>
      <c r="D1359" s="23"/>
      <c r="E1359" s="23"/>
      <c r="F1359" s="23"/>
      <c r="G1359" s="23"/>
      <c r="H1359" s="23"/>
      <c r="I1359" s="23"/>
      <c r="J1359" s="23"/>
      <c r="K1359" s="25"/>
      <c r="L1359" s="23"/>
      <c r="M1359" s="23"/>
      <c r="N1359" s="23"/>
      <c r="O1359" s="23"/>
      <c r="P1359" s="23"/>
      <c r="Q1359" s="23"/>
      <c r="R1359" s="23"/>
      <c r="S1359" s="23"/>
      <c r="T1359" s="23"/>
      <c r="U1359" s="23"/>
      <c r="V1359" s="23"/>
      <c r="W1359" s="23"/>
      <c r="X1359" s="23"/>
      <c r="Y1359" s="23"/>
      <c r="Z1359" s="23"/>
    </row>
    <row r="1360" spans="1:26" ht="12.75" customHeight="1" x14ac:dyDescent="0.3">
      <c r="A1360" s="23"/>
      <c r="B1360" s="23"/>
      <c r="C1360" s="24"/>
      <c r="D1360" s="23"/>
      <c r="E1360" s="23"/>
      <c r="F1360" s="23"/>
      <c r="G1360" s="23"/>
      <c r="H1360" s="23"/>
      <c r="I1360" s="23"/>
      <c r="J1360" s="23"/>
      <c r="K1360" s="25"/>
      <c r="L1360" s="23"/>
      <c r="M1360" s="23"/>
      <c r="N1360" s="23"/>
      <c r="O1360" s="23"/>
      <c r="P1360" s="23"/>
      <c r="Q1360" s="23"/>
      <c r="R1360" s="23"/>
      <c r="S1360" s="23"/>
      <c r="T1360" s="23"/>
      <c r="U1360" s="23"/>
      <c r="V1360" s="23"/>
      <c r="W1360" s="23"/>
      <c r="X1360" s="23"/>
      <c r="Y1360" s="23"/>
      <c r="Z1360" s="23"/>
    </row>
    <row r="1361" spans="1:26" ht="12.75" customHeight="1" x14ac:dyDescent="0.3">
      <c r="A1361" s="23"/>
      <c r="B1361" s="23"/>
      <c r="C1361" s="24"/>
      <c r="D1361" s="23"/>
      <c r="E1361" s="23"/>
      <c r="F1361" s="23"/>
      <c r="G1361" s="23"/>
      <c r="H1361" s="23"/>
      <c r="I1361" s="23"/>
      <c r="J1361" s="23"/>
      <c r="K1361" s="25"/>
      <c r="L1361" s="23"/>
      <c r="M1361" s="23"/>
      <c r="N1361" s="23"/>
      <c r="O1361" s="23"/>
      <c r="P1361" s="23"/>
      <c r="Q1361" s="23"/>
      <c r="R1361" s="23"/>
      <c r="S1361" s="23"/>
      <c r="T1361" s="23"/>
      <c r="U1361" s="23"/>
      <c r="V1361" s="23"/>
      <c r="W1361" s="23"/>
      <c r="X1361" s="23"/>
      <c r="Y1361" s="23"/>
      <c r="Z1361" s="23"/>
    </row>
    <row r="1362" spans="1:26" ht="12.75" customHeight="1" x14ac:dyDescent="0.3">
      <c r="A1362" s="23"/>
      <c r="B1362" s="23"/>
      <c r="C1362" s="24"/>
      <c r="D1362" s="23"/>
      <c r="E1362" s="23"/>
      <c r="F1362" s="23"/>
      <c r="G1362" s="23"/>
      <c r="H1362" s="23"/>
      <c r="I1362" s="23"/>
      <c r="J1362" s="23"/>
      <c r="K1362" s="25"/>
      <c r="L1362" s="23"/>
      <c r="M1362" s="23"/>
      <c r="N1362" s="23"/>
      <c r="O1362" s="23"/>
      <c r="P1362" s="23"/>
      <c r="Q1362" s="23"/>
      <c r="R1362" s="23"/>
      <c r="S1362" s="23"/>
      <c r="T1362" s="23"/>
      <c r="U1362" s="23"/>
      <c r="V1362" s="23"/>
      <c r="W1362" s="23"/>
      <c r="X1362" s="23"/>
      <c r="Y1362" s="23"/>
      <c r="Z1362" s="23"/>
    </row>
    <row r="1363" spans="1:26" ht="12.75" customHeight="1" x14ac:dyDescent="0.3">
      <c r="A1363" s="23"/>
      <c r="B1363" s="23"/>
      <c r="C1363" s="24"/>
      <c r="D1363" s="23"/>
      <c r="E1363" s="23"/>
      <c r="F1363" s="23"/>
      <c r="G1363" s="23"/>
      <c r="H1363" s="23"/>
      <c r="I1363" s="23"/>
      <c r="J1363" s="23"/>
      <c r="K1363" s="25"/>
      <c r="L1363" s="23"/>
      <c r="M1363" s="23"/>
      <c r="N1363" s="23"/>
      <c r="O1363" s="23"/>
      <c r="P1363" s="23"/>
      <c r="Q1363" s="23"/>
      <c r="R1363" s="23"/>
      <c r="S1363" s="23"/>
      <c r="T1363" s="23"/>
      <c r="U1363" s="23"/>
      <c r="V1363" s="23"/>
      <c r="W1363" s="23"/>
      <c r="X1363" s="23"/>
      <c r="Y1363" s="23"/>
      <c r="Z1363" s="23"/>
    </row>
    <row r="1364" spans="1:26" ht="12.75" customHeight="1" x14ac:dyDescent="0.3">
      <c r="A1364" s="23"/>
      <c r="B1364" s="23"/>
      <c r="C1364" s="24"/>
      <c r="D1364" s="23"/>
      <c r="E1364" s="23"/>
      <c r="F1364" s="23"/>
      <c r="G1364" s="23"/>
      <c r="H1364" s="23"/>
      <c r="I1364" s="23"/>
      <c r="J1364" s="23"/>
      <c r="K1364" s="25"/>
      <c r="L1364" s="23"/>
      <c r="M1364" s="23"/>
      <c r="N1364" s="23"/>
      <c r="O1364" s="23"/>
      <c r="P1364" s="23"/>
      <c r="Q1364" s="23"/>
      <c r="R1364" s="23"/>
      <c r="S1364" s="23"/>
      <c r="T1364" s="23"/>
      <c r="U1364" s="23"/>
      <c r="V1364" s="23"/>
      <c r="W1364" s="23"/>
      <c r="X1364" s="23"/>
      <c r="Y1364" s="23"/>
      <c r="Z1364" s="23"/>
    </row>
    <row r="1365" spans="1:26" ht="12.75" customHeight="1" x14ac:dyDescent="0.3">
      <c r="A1365" s="23"/>
      <c r="B1365" s="23"/>
      <c r="C1365" s="24"/>
      <c r="D1365" s="23"/>
      <c r="E1365" s="23"/>
      <c r="F1365" s="23"/>
      <c r="G1365" s="23"/>
      <c r="H1365" s="23"/>
      <c r="I1365" s="23"/>
      <c r="J1365" s="23"/>
      <c r="K1365" s="25"/>
      <c r="L1365" s="23"/>
      <c r="M1365" s="23"/>
      <c r="N1365" s="23"/>
      <c r="O1365" s="23"/>
      <c r="P1365" s="23"/>
      <c r="Q1365" s="23"/>
      <c r="R1365" s="23"/>
      <c r="S1365" s="23"/>
      <c r="T1365" s="23"/>
      <c r="U1365" s="23"/>
      <c r="V1365" s="23"/>
      <c r="W1365" s="23"/>
      <c r="X1365" s="23"/>
      <c r="Y1365" s="23"/>
      <c r="Z1365" s="23"/>
    </row>
    <row r="1366" spans="1:26" ht="12.75" customHeight="1" x14ac:dyDescent="0.3">
      <c r="A1366" s="23"/>
      <c r="B1366" s="23"/>
      <c r="C1366" s="24"/>
      <c r="D1366" s="23"/>
      <c r="E1366" s="23"/>
      <c r="F1366" s="23"/>
      <c r="G1366" s="23"/>
      <c r="H1366" s="23"/>
      <c r="I1366" s="23"/>
      <c r="J1366" s="23"/>
      <c r="K1366" s="25"/>
      <c r="L1366" s="23"/>
      <c r="M1366" s="23"/>
      <c r="N1366" s="23"/>
      <c r="O1366" s="23"/>
      <c r="P1366" s="23"/>
      <c r="Q1366" s="23"/>
      <c r="R1366" s="23"/>
      <c r="S1366" s="23"/>
      <c r="T1366" s="23"/>
      <c r="U1366" s="23"/>
      <c r="V1366" s="23"/>
      <c r="W1366" s="23"/>
      <c r="X1366" s="23"/>
      <c r="Y1366" s="23"/>
      <c r="Z1366" s="23"/>
    </row>
    <row r="1367" spans="1:26" ht="12.75" customHeight="1" x14ac:dyDescent="0.3">
      <c r="A1367" s="23"/>
      <c r="B1367" s="23"/>
      <c r="C1367" s="24"/>
      <c r="D1367" s="23"/>
      <c r="E1367" s="23"/>
      <c r="F1367" s="23"/>
      <c r="G1367" s="23"/>
      <c r="H1367" s="23"/>
      <c r="I1367" s="23"/>
      <c r="J1367" s="23"/>
      <c r="K1367" s="25"/>
      <c r="L1367" s="23"/>
      <c r="M1367" s="23"/>
      <c r="N1367" s="23"/>
      <c r="O1367" s="23"/>
      <c r="P1367" s="23"/>
      <c r="Q1367" s="23"/>
      <c r="R1367" s="23"/>
      <c r="S1367" s="23"/>
      <c r="T1367" s="23"/>
      <c r="U1367" s="23"/>
      <c r="V1367" s="23"/>
      <c r="W1367" s="23"/>
      <c r="X1367" s="23"/>
      <c r="Y1367" s="23"/>
      <c r="Z1367" s="23"/>
    </row>
    <row r="1368" spans="1:26" ht="12.75" customHeight="1" x14ac:dyDescent="0.3">
      <c r="A1368" s="23"/>
      <c r="B1368" s="23"/>
      <c r="C1368" s="24"/>
      <c r="D1368" s="23"/>
      <c r="E1368" s="23"/>
      <c r="F1368" s="23"/>
      <c r="G1368" s="23"/>
      <c r="H1368" s="23"/>
      <c r="I1368" s="23"/>
      <c r="J1368" s="23"/>
      <c r="K1368" s="25"/>
      <c r="L1368" s="23"/>
      <c r="M1368" s="23"/>
      <c r="N1368" s="23"/>
      <c r="O1368" s="23"/>
      <c r="P1368" s="23"/>
      <c r="Q1368" s="23"/>
      <c r="R1368" s="23"/>
      <c r="S1368" s="23"/>
      <c r="T1368" s="23"/>
      <c r="U1368" s="23"/>
      <c r="V1368" s="23"/>
      <c r="W1368" s="23"/>
      <c r="X1368" s="23"/>
      <c r="Y1368" s="23"/>
      <c r="Z1368" s="23"/>
    </row>
    <row r="1369" spans="1:26" ht="12.75" customHeight="1" x14ac:dyDescent="0.3">
      <c r="A1369" s="23"/>
      <c r="B1369" s="23"/>
      <c r="C1369" s="24"/>
      <c r="D1369" s="23"/>
      <c r="E1369" s="23"/>
      <c r="F1369" s="23"/>
      <c r="G1369" s="23"/>
      <c r="H1369" s="23"/>
      <c r="I1369" s="23"/>
      <c r="J1369" s="23"/>
      <c r="K1369" s="25"/>
      <c r="L1369" s="23"/>
      <c r="M1369" s="23"/>
      <c r="N1369" s="23"/>
      <c r="O1369" s="23"/>
      <c r="P1369" s="23"/>
      <c r="Q1369" s="23"/>
      <c r="R1369" s="23"/>
      <c r="S1369" s="23"/>
      <c r="T1369" s="23"/>
      <c r="U1369" s="23"/>
      <c r="V1369" s="23"/>
      <c r="W1369" s="23"/>
      <c r="X1369" s="23"/>
      <c r="Y1369" s="23"/>
      <c r="Z1369" s="23"/>
    </row>
    <row r="1370" spans="1:26" ht="12.75" customHeight="1" x14ac:dyDescent="0.3">
      <c r="A1370" s="23"/>
      <c r="B1370" s="23"/>
      <c r="C1370" s="24"/>
      <c r="D1370" s="23"/>
      <c r="E1370" s="23"/>
      <c r="F1370" s="23"/>
      <c r="G1370" s="23"/>
      <c r="H1370" s="23"/>
      <c r="I1370" s="23"/>
      <c r="J1370" s="23"/>
      <c r="K1370" s="25"/>
      <c r="L1370" s="23"/>
      <c r="M1370" s="23"/>
      <c r="N1370" s="23"/>
      <c r="O1370" s="23"/>
      <c r="P1370" s="23"/>
      <c r="Q1370" s="23"/>
      <c r="R1370" s="23"/>
      <c r="S1370" s="23"/>
      <c r="T1370" s="23"/>
      <c r="U1370" s="23"/>
      <c r="V1370" s="23"/>
      <c r="W1370" s="23"/>
      <c r="X1370" s="23"/>
      <c r="Y1370" s="23"/>
      <c r="Z1370" s="23"/>
    </row>
    <row r="1371" spans="1:26" ht="12.75" customHeight="1" x14ac:dyDescent="0.3">
      <c r="A1371" s="23"/>
      <c r="B1371" s="23"/>
      <c r="C1371" s="24"/>
      <c r="D1371" s="23"/>
      <c r="E1371" s="23"/>
      <c r="F1371" s="23"/>
      <c r="G1371" s="23"/>
      <c r="H1371" s="23"/>
      <c r="I1371" s="23"/>
      <c r="J1371" s="23"/>
      <c r="K1371" s="25"/>
      <c r="L1371" s="23"/>
      <c r="M1371" s="23"/>
      <c r="N1371" s="23"/>
      <c r="O1371" s="23"/>
      <c r="P1371" s="23"/>
      <c r="Q1371" s="23"/>
      <c r="R1371" s="23"/>
      <c r="S1371" s="23"/>
      <c r="T1371" s="23"/>
      <c r="U1371" s="23"/>
      <c r="V1371" s="23"/>
      <c r="W1371" s="23"/>
      <c r="X1371" s="23"/>
      <c r="Y1371" s="23"/>
      <c r="Z1371" s="23"/>
    </row>
    <row r="1372" spans="1:26" ht="12.75" customHeight="1" x14ac:dyDescent="0.3">
      <c r="A1372" s="23"/>
      <c r="B1372" s="23"/>
      <c r="C1372" s="24"/>
      <c r="D1372" s="23"/>
      <c r="E1372" s="23"/>
      <c r="F1372" s="23"/>
      <c r="G1372" s="23"/>
      <c r="H1372" s="23"/>
      <c r="I1372" s="23"/>
      <c r="J1372" s="23"/>
      <c r="K1372" s="25"/>
      <c r="L1372" s="23"/>
      <c r="M1372" s="23"/>
      <c r="N1372" s="23"/>
      <c r="O1372" s="23"/>
      <c r="P1372" s="23"/>
      <c r="Q1372" s="23"/>
      <c r="R1372" s="23"/>
      <c r="S1372" s="23"/>
      <c r="T1372" s="23"/>
      <c r="U1372" s="23"/>
      <c r="V1372" s="23"/>
      <c r="W1372" s="23"/>
      <c r="X1372" s="23"/>
      <c r="Y1372" s="23"/>
      <c r="Z1372" s="23"/>
    </row>
    <row r="1373" spans="1:26" ht="12.75" customHeight="1" x14ac:dyDescent="0.3">
      <c r="A1373" s="23"/>
      <c r="B1373" s="23"/>
      <c r="C1373" s="24"/>
      <c r="D1373" s="23"/>
      <c r="E1373" s="23"/>
      <c r="F1373" s="23"/>
      <c r="G1373" s="23"/>
      <c r="H1373" s="23"/>
      <c r="I1373" s="23"/>
      <c r="J1373" s="23"/>
      <c r="K1373" s="25"/>
      <c r="L1373" s="23"/>
      <c r="M1373" s="23"/>
      <c r="N1373" s="23"/>
      <c r="O1373" s="23"/>
      <c r="P1373" s="23"/>
      <c r="Q1373" s="23"/>
      <c r="R1373" s="23"/>
      <c r="S1373" s="23"/>
      <c r="T1373" s="23"/>
      <c r="U1373" s="23"/>
      <c r="V1373" s="23"/>
      <c r="W1373" s="23"/>
      <c r="X1373" s="23"/>
      <c r="Y1373" s="23"/>
      <c r="Z1373" s="23"/>
    </row>
    <row r="1374" spans="1:26" ht="12.75" customHeight="1" x14ac:dyDescent="0.3">
      <c r="A1374" s="23"/>
      <c r="B1374" s="23"/>
      <c r="C1374" s="24"/>
      <c r="D1374" s="23"/>
      <c r="E1374" s="23"/>
      <c r="F1374" s="23"/>
      <c r="G1374" s="23"/>
      <c r="H1374" s="23"/>
      <c r="I1374" s="23"/>
      <c r="J1374" s="23"/>
      <c r="K1374" s="25"/>
      <c r="L1374" s="23"/>
      <c r="M1374" s="23"/>
      <c r="N1374" s="23"/>
      <c r="O1374" s="23"/>
      <c r="P1374" s="23"/>
      <c r="Q1374" s="23"/>
      <c r="R1374" s="23"/>
      <c r="S1374" s="23"/>
      <c r="T1374" s="23"/>
      <c r="U1374" s="23"/>
      <c r="V1374" s="23"/>
      <c r="W1374" s="23"/>
      <c r="X1374" s="23"/>
      <c r="Y1374" s="23"/>
      <c r="Z1374" s="23"/>
    </row>
    <row r="1375" spans="1:26" ht="12.75" customHeight="1" x14ac:dyDescent="0.3">
      <c r="A1375" s="23"/>
      <c r="B1375" s="23"/>
      <c r="C1375" s="24"/>
      <c r="D1375" s="23"/>
      <c r="E1375" s="23"/>
      <c r="F1375" s="23"/>
      <c r="G1375" s="23"/>
      <c r="H1375" s="23"/>
      <c r="I1375" s="23"/>
      <c r="J1375" s="23"/>
      <c r="K1375" s="25"/>
      <c r="L1375" s="23"/>
      <c r="M1375" s="23"/>
      <c r="N1375" s="23"/>
      <c r="O1375" s="23"/>
      <c r="P1375" s="23"/>
      <c r="Q1375" s="23"/>
      <c r="R1375" s="23"/>
      <c r="S1375" s="23"/>
      <c r="T1375" s="23"/>
      <c r="U1375" s="23"/>
      <c r="V1375" s="23"/>
      <c r="W1375" s="23"/>
      <c r="X1375" s="23"/>
      <c r="Y1375" s="23"/>
      <c r="Z1375" s="23"/>
    </row>
    <row r="1376" spans="1:26" ht="12.75" customHeight="1" x14ac:dyDescent="0.3">
      <c r="A1376" s="23"/>
      <c r="B1376" s="23"/>
      <c r="C1376" s="24"/>
      <c r="D1376" s="23"/>
      <c r="E1376" s="23"/>
      <c r="F1376" s="23"/>
      <c r="G1376" s="23"/>
      <c r="H1376" s="23"/>
      <c r="I1376" s="23"/>
      <c r="J1376" s="23"/>
      <c r="K1376" s="25"/>
      <c r="L1376" s="23"/>
      <c r="M1376" s="23"/>
      <c r="N1376" s="23"/>
      <c r="O1376" s="23"/>
      <c r="P1376" s="23"/>
      <c r="Q1376" s="23"/>
      <c r="R1376" s="23"/>
      <c r="S1376" s="23"/>
      <c r="T1376" s="23"/>
      <c r="U1376" s="23"/>
      <c r="V1376" s="23"/>
      <c r="W1376" s="23"/>
      <c r="X1376" s="23"/>
      <c r="Y1376" s="23"/>
      <c r="Z1376" s="23"/>
    </row>
    <row r="1377" spans="1:26" ht="12.75" customHeight="1" x14ac:dyDescent="0.3">
      <c r="A1377" s="23"/>
      <c r="B1377" s="23"/>
      <c r="C1377" s="24"/>
      <c r="D1377" s="23"/>
      <c r="E1377" s="23"/>
      <c r="F1377" s="23"/>
      <c r="G1377" s="23"/>
      <c r="H1377" s="23"/>
      <c r="I1377" s="23"/>
      <c r="J1377" s="23"/>
      <c r="K1377" s="25"/>
      <c r="L1377" s="23"/>
      <c r="M1377" s="23"/>
      <c r="N1377" s="23"/>
      <c r="O1377" s="23"/>
      <c r="P1377" s="23"/>
      <c r="Q1377" s="23"/>
      <c r="R1377" s="23"/>
      <c r="S1377" s="23"/>
      <c r="T1377" s="23"/>
      <c r="U1377" s="23"/>
      <c r="V1377" s="23"/>
      <c r="W1377" s="23"/>
      <c r="X1377" s="23"/>
      <c r="Y1377" s="23"/>
      <c r="Z1377" s="23"/>
    </row>
    <row r="1378" spans="1:26" ht="12.75" customHeight="1" x14ac:dyDescent="0.3">
      <c r="A1378" s="23"/>
      <c r="B1378" s="23"/>
      <c r="C1378" s="24"/>
      <c r="D1378" s="23"/>
      <c r="E1378" s="23"/>
      <c r="F1378" s="23"/>
      <c r="G1378" s="23"/>
      <c r="H1378" s="23"/>
      <c r="I1378" s="23"/>
      <c r="J1378" s="23"/>
      <c r="K1378" s="25"/>
      <c r="L1378" s="23"/>
      <c r="M1378" s="23"/>
      <c r="N1378" s="23"/>
      <c r="O1378" s="23"/>
      <c r="P1378" s="23"/>
      <c r="Q1378" s="23"/>
      <c r="R1378" s="23"/>
      <c r="S1378" s="23"/>
      <c r="T1378" s="23"/>
      <c r="U1378" s="23"/>
      <c r="V1378" s="23"/>
      <c r="W1378" s="23"/>
      <c r="X1378" s="23"/>
      <c r="Y1378" s="23"/>
      <c r="Z1378" s="23"/>
    </row>
    <row r="1379" spans="1:26" ht="15.75" customHeight="1" x14ac:dyDescent="0.3"/>
    <row r="1380" spans="1:26" ht="15.75" customHeight="1" x14ac:dyDescent="0.3"/>
    <row r="1381" spans="1:26" ht="15.75" customHeight="1" x14ac:dyDescent="0.3"/>
    <row r="1382" spans="1:26" ht="15.75" customHeight="1" x14ac:dyDescent="0.3"/>
    <row r="1383" spans="1:26" ht="15.75" customHeight="1" x14ac:dyDescent="0.3"/>
    <row r="1384" spans="1:26" ht="15.75" customHeight="1" x14ac:dyDescent="0.3"/>
    <row r="1385" spans="1:26" ht="15.75" customHeight="1" x14ac:dyDescent="0.3"/>
    <row r="1386" spans="1:26" ht="15.75" customHeight="1" x14ac:dyDescent="0.3"/>
    <row r="1387" spans="1:26" ht="15.75" customHeight="1" x14ac:dyDescent="0.3"/>
    <row r="1388" spans="1:26" ht="15.75" customHeight="1" x14ac:dyDescent="0.3"/>
    <row r="1389" spans="1:26" ht="15.75" customHeight="1" x14ac:dyDescent="0.3"/>
    <row r="1390" spans="1:26" ht="15.75" customHeight="1" x14ac:dyDescent="0.3"/>
    <row r="1391" spans="1:26" ht="15.75" customHeight="1" x14ac:dyDescent="0.3"/>
    <row r="1392" spans="1:26"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row r="2026" ht="15.75" customHeight="1" x14ac:dyDescent="0.3"/>
    <row r="2027" ht="15.75" customHeight="1" x14ac:dyDescent="0.3"/>
    <row r="2028" ht="15.75" customHeight="1" x14ac:dyDescent="0.3"/>
    <row r="2029" ht="15.75" customHeight="1" x14ac:dyDescent="0.3"/>
    <row r="2030" ht="15.75" customHeight="1" x14ac:dyDescent="0.3"/>
    <row r="2031" ht="15.75" customHeight="1" x14ac:dyDescent="0.3"/>
    <row r="2032" ht="15.75" customHeight="1" x14ac:dyDescent="0.3"/>
    <row r="2033" ht="15.75" customHeight="1" x14ac:dyDescent="0.3"/>
    <row r="2034" ht="15.75" customHeight="1" x14ac:dyDescent="0.3"/>
    <row r="2035" ht="15.75" customHeight="1" x14ac:dyDescent="0.3"/>
    <row r="2036" ht="15.75" customHeight="1" x14ac:dyDescent="0.3"/>
    <row r="2037" ht="15.75" customHeight="1" x14ac:dyDescent="0.3"/>
    <row r="2038" ht="15.75" customHeight="1" x14ac:dyDescent="0.3"/>
    <row r="2039" ht="15.75" customHeight="1" x14ac:dyDescent="0.3"/>
    <row r="2040" ht="15.75" customHeight="1" x14ac:dyDescent="0.3"/>
    <row r="2041" ht="15.75" customHeight="1" x14ac:dyDescent="0.3"/>
    <row r="2042" ht="15.75" customHeight="1" x14ac:dyDescent="0.3"/>
    <row r="2043" ht="15.75" customHeight="1" x14ac:dyDescent="0.3"/>
    <row r="2044" ht="15.75" customHeight="1" x14ac:dyDescent="0.3"/>
    <row r="2045" ht="15.75" customHeight="1" x14ac:dyDescent="0.3"/>
    <row r="2046" ht="15.75" customHeight="1" x14ac:dyDescent="0.3"/>
    <row r="2047" ht="15.75" customHeight="1" x14ac:dyDescent="0.3"/>
    <row r="2048" ht="15.75" customHeight="1" x14ac:dyDescent="0.3"/>
    <row r="2049" ht="15.75" customHeight="1" x14ac:dyDescent="0.3"/>
    <row r="2050" ht="15.75" customHeight="1" x14ac:dyDescent="0.3"/>
    <row r="2051" ht="15.75" customHeight="1" x14ac:dyDescent="0.3"/>
    <row r="2052" ht="15.75" customHeight="1" x14ac:dyDescent="0.3"/>
    <row r="2053" ht="15.75" customHeight="1" x14ac:dyDescent="0.3"/>
    <row r="2054" ht="15.75" customHeight="1" x14ac:dyDescent="0.3"/>
    <row r="2055" ht="15.75" customHeight="1" x14ac:dyDescent="0.3"/>
    <row r="2056" ht="15.75" customHeight="1" x14ac:dyDescent="0.3"/>
    <row r="2057" ht="15.75" customHeight="1" x14ac:dyDescent="0.3"/>
    <row r="2058" ht="15.75" customHeight="1" x14ac:dyDescent="0.3"/>
    <row r="2059" ht="15.75" customHeight="1" x14ac:dyDescent="0.3"/>
    <row r="2060" ht="15.75" customHeight="1" x14ac:dyDescent="0.3"/>
    <row r="2061" ht="15.75" customHeight="1" x14ac:dyDescent="0.3"/>
    <row r="2062" ht="15.75" customHeight="1" x14ac:dyDescent="0.3"/>
    <row r="2063" ht="15.75" customHeight="1" x14ac:dyDescent="0.3"/>
    <row r="2064" ht="15.75" customHeight="1" x14ac:dyDescent="0.3"/>
    <row r="2065" ht="15.75" customHeight="1" x14ac:dyDescent="0.3"/>
    <row r="2066" ht="15.75" customHeight="1" x14ac:dyDescent="0.3"/>
    <row r="2067" ht="15.75" customHeight="1" x14ac:dyDescent="0.3"/>
    <row r="2068" ht="15.75" customHeight="1" x14ac:dyDescent="0.3"/>
    <row r="2069" ht="15.75" customHeight="1" x14ac:dyDescent="0.3"/>
    <row r="2070" ht="15.75" customHeight="1" x14ac:dyDescent="0.3"/>
    <row r="2071" ht="15.75" customHeight="1" x14ac:dyDescent="0.3"/>
    <row r="2072" ht="15.75" customHeight="1" x14ac:dyDescent="0.3"/>
    <row r="2073" ht="15.75" customHeight="1" x14ac:dyDescent="0.3"/>
    <row r="2074" ht="15.75" customHeight="1" x14ac:dyDescent="0.3"/>
    <row r="2075" ht="15.75" customHeight="1" x14ac:dyDescent="0.3"/>
    <row r="2076" ht="15.75" customHeight="1" x14ac:dyDescent="0.3"/>
    <row r="2077" ht="15.75" customHeight="1" x14ac:dyDescent="0.3"/>
    <row r="2078" ht="15.75" customHeight="1" x14ac:dyDescent="0.3"/>
    <row r="2079" ht="15.75" customHeight="1" x14ac:dyDescent="0.3"/>
    <row r="2080" ht="15.75" customHeight="1" x14ac:dyDescent="0.3"/>
    <row r="2081" ht="15.75" customHeight="1" x14ac:dyDescent="0.3"/>
    <row r="2082" ht="15.75" customHeight="1" x14ac:dyDescent="0.3"/>
    <row r="2083" ht="15.75" customHeight="1" x14ac:dyDescent="0.3"/>
    <row r="2084" ht="15.75" customHeight="1" x14ac:dyDescent="0.3"/>
    <row r="2085" ht="15.75" customHeight="1" x14ac:dyDescent="0.3"/>
    <row r="2086" ht="15.75" customHeight="1" x14ac:dyDescent="0.3"/>
    <row r="2087" ht="15.75" customHeight="1" x14ac:dyDescent="0.3"/>
    <row r="2088" ht="15.75" customHeight="1" x14ac:dyDescent="0.3"/>
    <row r="2089" ht="15.75" customHeight="1" x14ac:dyDescent="0.3"/>
    <row r="2090" ht="15.75" customHeight="1" x14ac:dyDescent="0.3"/>
    <row r="2091" ht="15.75" customHeight="1" x14ac:dyDescent="0.3"/>
    <row r="2092" ht="15.75" customHeight="1" x14ac:dyDescent="0.3"/>
    <row r="2093" ht="15.75" customHeight="1" x14ac:dyDescent="0.3"/>
    <row r="2094" ht="15.75" customHeight="1" x14ac:dyDescent="0.3"/>
    <row r="2095" ht="15.75" customHeight="1" x14ac:dyDescent="0.3"/>
    <row r="2096" ht="15.75" customHeight="1" x14ac:dyDescent="0.3"/>
    <row r="2097" ht="15.75" customHeight="1" x14ac:dyDescent="0.3"/>
    <row r="2098" ht="15.75" customHeight="1" x14ac:dyDescent="0.3"/>
    <row r="2099" ht="15.75" customHeight="1" x14ac:dyDescent="0.3"/>
    <row r="2100" ht="15.75" customHeight="1" x14ac:dyDescent="0.3"/>
    <row r="2101" ht="15.75" customHeight="1" x14ac:dyDescent="0.3"/>
    <row r="2102" ht="15.75" customHeight="1" x14ac:dyDescent="0.3"/>
    <row r="2103" ht="15.75" customHeight="1" x14ac:dyDescent="0.3"/>
    <row r="2104" ht="15.75" customHeight="1" x14ac:dyDescent="0.3"/>
    <row r="2105" ht="15.75" customHeight="1" x14ac:dyDescent="0.3"/>
    <row r="2106" ht="15.75" customHeight="1" x14ac:dyDescent="0.3"/>
    <row r="2107" ht="15.75" customHeight="1" x14ac:dyDescent="0.3"/>
    <row r="2108" ht="15.75" customHeight="1" x14ac:dyDescent="0.3"/>
    <row r="2109" ht="15.75" customHeight="1" x14ac:dyDescent="0.3"/>
    <row r="2110" ht="15.75" customHeight="1" x14ac:dyDescent="0.3"/>
    <row r="2111" ht="15.75" customHeight="1" x14ac:dyDescent="0.3"/>
    <row r="2112" ht="15.75" customHeight="1" x14ac:dyDescent="0.3"/>
    <row r="2113" ht="15.75" customHeight="1" x14ac:dyDescent="0.3"/>
    <row r="2114" ht="15.75" customHeight="1" x14ac:dyDescent="0.3"/>
    <row r="2115" ht="15.75" customHeight="1" x14ac:dyDescent="0.3"/>
    <row r="2116" ht="15.75" customHeight="1" x14ac:dyDescent="0.3"/>
    <row r="2117" ht="15.75" customHeight="1" x14ac:dyDescent="0.3"/>
    <row r="2118" ht="15.75" customHeight="1" x14ac:dyDescent="0.3"/>
    <row r="2119" ht="15.75" customHeight="1" x14ac:dyDescent="0.3"/>
  </sheetData>
  <mergeCells count="496">
    <mergeCell ref="A1062:B1062"/>
    <mergeCell ref="C1062:M1062"/>
    <mergeCell ref="A1070:B1070"/>
    <mergeCell ref="C1070:M1070"/>
    <mergeCell ref="A1071:B1071"/>
    <mergeCell ref="C1071:M1071"/>
    <mergeCell ref="A1079:B1079"/>
    <mergeCell ref="C1079:M1079"/>
    <mergeCell ref="A1080:B1080"/>
    <mergeCell ref="C1080:M1080"/>
    <mergeCell ref="A1043:B1043"/>
    <mergeCell ref="C1043:M1043"/>
    <mergeCell ref="A1044:B1044"/>
    <mergeCell ref="C1044:M1044"/>
    <mergeCell ref="A1052:B1052"/>
    <mergeCell ref="C1052:M1052"/>
    <mergeCell ref="A1053:B1053"/>
    <mergeCell ref="C1053:M1053"/>
    <mergeCell ref="A1061:B1061"/>
    <mergeCell ref="C1061:M1061"/>
    <mergeCell ref="A1017:B1017"/>
    <mergeCell ref="C1017:M1017"/>
    <mergeCell ref="A1025:B1025"/>
    <mergeCell ref="C1025:M1025"/>
    <mergeCell ref="A1026:B1026"/>
    <mergeCell ref="C1026:M1026"/>
    <mergeCell ref="A1034:B1034"/>
    <mergeCell ref="C1034:M1034"/>
    <mergeCell ref="A1035:B1035"/>
    <mergeCell ref="C1035:M1035"/>
    <mergeCell ref="A998:B998"/>
    <mergeCell ref="C998:M998"/>
    <mergeCell ref="A999:B999"/>
    <mergeCell ref="C999:M999"/>
    <mergeCell ref="A1007:B1007"/>
    <mergeCell ref="C1007:M1007"/>
    <mergeCell ref="A1008:B1008"/>
    <mergeCell ref="C1008:M1008"/>
    <mergeCell ref="A1016:B1016"/>
    <mergeCell ref="C1016:M1016"/>
    <mergeCell ref="A972:B972"/>
    <mergeCell ref="C972:M972"/>
    <mergeCell ref="A980:B980"/>
    <mergeCell ref="C980:M980"/>
    <mergeCell ref="A981:B981"/>
    <mergeCell ref="C981:M981"/>
    <mergeCell ref="A989:B989"/>
    <mergeCell ref="C989:M989"/>
    <mergeCell ref="A990:B990"/>
    <mergeCell ref="C990:M990"/>
    <mergeCell ref="A953:B953"/>
    <mergeCell ref="C953:M953"/>
    <mergeCell ref="A954:B954"/>
    <mergeCell ref="C954:M954"/>
    <mergeCell ref="A962:B962"/>
    <mergeCell ref="C962:M962"/>
    <mergeCell ref="A963:B963"/>
    <mergeCell ref="C963:M963"/>
    <mergeCell ref="A971:B971"/>
    <mergeCell ref="C971:M971"/>
    <mergeCell ref="A927:B927"/>
    <mergeCell ref="C927:M927"/>
    <mergeCell ref="A935:B935"/>
    <mergeCell ref="C935:M935"/>
    <mergeCell ref="A936:B936"/>
    <mergeCell ref="C936:M936"/>
    <mergeCell ref="A944:B944"/>
    <mergeCell ref="C944:M944"/>
    <mergeCell ref="A945:B945"/>
    <mergeCell ref="C945:M945"/>
    <mergeCell ref="A908:B908"/>
    <mergeCell ref="C908:M908"/>
    <mergeCell ref="A909:B909"/>
    <mergeCell ref="C909:M909"/>
    <mergeCell ref="A917:B917"/>
    <mergeCell ref="C917:M917"/>
    <mergeCell ref="A918:B918"/>
    <mergeCell ref="C918:M918"/>
    <mergeCell ref="A926:B926"/>
    <mergeCell ref="C926:M926"/>
    <mergeCell ref="A882:B882"/>
    <mergeCell ref="C882:M882"/>
    <mergeCell ref="A890:B890"/>
    <mergeCell ref="C890:M890"/>
    <mergeCell ref="A891:B891"/>
    <mergeCell ref="C891:M891"/>
    <mergeCell ref="A899:B899"/>
    <mergeCell ref="C899:M899"/>
    <mergeCell ref="A900:B900"/>
    <mergeCell ref="C900:M900"/>
    <mergeCell ref="A863:B863"/>
    <mergeCell ref="C863:M863"/>
    <mergeCell ref="A864:B864"/>
    <mergeCell ref="C864:M864"/>
    <mergeCell ref="A872:B872"/>
    <mergeCell ref="C872:M872"/>
    <mergeCell ref="A873:B873"/>
    <mergeCell ref="C873:M873"/>
    <mergeCell ref="A881:B881"/>
    <mergeCell ref="C881:M881"/>
    <mergeCell ref="A837:B837"/>
    <mergeCell ref="C837:M837"/>
    <mergeCell ref="A845:B845"/>
    <mergeCell ref="C845:M845"/>
    <mergeCell ref="A846:B846"/>
    <mergeCell ref="C846:M846"/>
    <mergeCell ref="A854:B854"/>
    <mergeCell ref="C854:M854"/>
    <mergeCell ref="A855:B855"/>
    <mergeCell ref="C855:M855"/>
    <mergeCell ref="A818:B818"/>
    <mergeCell ref="C818:M818"/>
    <mergeCell ref="A819:B819"/>
    <mergeCell ref="C819:M819"/>
    <mergeCell ref="A827:B827"/>
    <mergeCell ref="C827:M827"/>
    <mergeCell ref="A828:B828"/>
    <mergeCell ref="C828:M828"/>
    <mergeCell ref="A836:B836"/>
    <mergeCell ref="C836:M836"/>
    <mergeCell ref="A792:B792"/>
    <mergeCell ref="C792:M792"/>
    <mergeCell ref="A800:B800"/>
    <mergeCell ref="C800:M800"/>
    <mergeCell ref="A801:B801"/>
    <mergeCell ref="C801:M801"/>
    <mergeCell ref="A809:B809"/>
    <mergeCell ref="C809:M809"/>
    <mergeCell ref="A810:B810"/>
    <mergeCell ref="C810:M810"/>
    <mergeCell ref="A773:B773"/>
    <mergeCell ref="C773:M773"/>
    <mergeCell ref="A774:B774"/>
    <mergeCell ref="C774:M774"/>
    <mergeCell ref="A782:B782"/>
    <mergeCell ref="C782:M782"/>
    <mergeCell ref="A783:B783"/>
    <mergeCell ref="C783:M783"/>
    <mergeCell ref="A791:B791"/>
    <mergeCell ref="C791:M791"/>
    <mergeCell ref="A747:B747"/>
    <mergeCell ref="C747:M747"/>
    <mergeCell ref="A755:B755"/>
    <mergeCell ref="C755:M755"/>
    <mergeCell ref="A756:B756"/>
    <mergeCell ref="C756:M756"/>
    <mergeCell ref="A764:B764"/>
    <mergeCell ref="C764:M764"/>
    <mergeCell ref="A765:B765"/>
    <mergeCell ref="C765:M765"/>
    <mergeCell ref="A728:B728"/>
    <mergeCell ref="C728:M728"/>
    <mergeCell ref="A729:B729"/>
    <mergeCell ref="C729:M729"/>
    <mergeCell ref="A737:B737"/>
    <mergeCell ref="C737:M737"/>
    <mergeCell ref="A738:B738"/>
    <mergeCell ref="C738:M738"/>
    <mergeCell ref="A746:B746"/>
    <mergeCell ref="C746:M746"/>
    <mergeCell ref="A702:B702"/>
    <mergeCell ref="C702:M702"/>
    <mergeCell ref="A710:B710"/>
    <mergeCell ref="C710:M710"/>
    <mergeCell ref="A711:B711"/>
    <mergeCell ref="C711:M711"/>
    <mergeCell ref="A719:B719"/>
    <mergeCell ref="C719:M719"/>
    <mergeCell ref="A720:B720"/>
    <mergeCell ref="C720:M720"/>
    <mergeCell ref="A683:B683"/>
    <mergeCell ref="C683:M683"/>
    <mergeCell ref="A684:B684"/>
    <mergeCell ref="C684:M684"/>
    <mergeCell ref="A692:B692"/>
    <mergeCell ref="C692:M692"/>
    <mergeCell ref="A693:B693"/>
    <mergeCell ref="C693:M693"/>
    <mergeCell ref="A701:B701"/>
    <mergeCell ref="C701:M701"/>
    <mergeCell ref="A657:B657"/>
    <mergeCell ref="C657:M657"/>
    <mergeCell ref="A665:B665"/>
    <mergeCell ref="C665:M665"/>
    <mergeCell ref="A666:B666"/>
    <mergeCell ref="C666:M666"/>
    <mergeCell ref="A674:B674"/>
    <mergeCell ref="C674:M674"/>
    <mergeCell ref="A675:B675"/>
    <mergeCell ref="C675:M675"/>
    <mergeCell ref="A638:B638"/>
    <mergeCell ref="C638:M638"/>
    <mergeCell ref="A639:B639"/>
    <mergeCell ref="C639:M639"/>
    <mergeCell ref="A647:B647"/>
    <mergeCell ref="C647:M647"/>
    <mergeCell ref="A648:B648"/>
    <mergeCell ref="C648:M648"/>
    <mergeCell ref="A656:B656"/>
    <mergeCell ref="C656:M656"/>
    <mergeCell ref="A450:B450"/>
    <mergeCell ref="C450:M450"/>
    <mergeCell ref="A458:B458"/>
    <mergeCell ref="C458:M458"/>
    <mergeCell ref="A468:B468"/>
    <mergeCell ref="C468:M468"/>
    <mergeCell ref="A476:B476"/>
    <mergeCell ref="C476:M476"/>
    <mergeCell ref="A459:B459"/>
    <mergeCell ref="C459:M459"/>
    <mergeCell ref="A423:B423"/>
    <mergeCell ref="C423:M423"/>
    <mergeCell ref="A449:B449"/>
    <mergeCell ref="C449:M449"/>
    <mergeCell ref="A431:B431"/>
    <mergeCell ref="C431:M431"/>
    <mergeCell ref="A432:B432"/>
    <mergeCell ref="C432:M432"/>
    <mergeCell ref="A440:B440"/>
    <mergeCell ref="C440:M440"/>
    <mergeCell ref="A441:B441"/>
    <mergeCell ref="C441:M441"/>
    <mergeCell ref="A351:B351"/>
    <mergeCell ref="C351:M351"/>
    <mergeCell ref="A359:B359"/>
    <mergeCell ref="C359:M359"/>
    <mergeCell ref="A360:B360"/>
    <mergeCell ref="C360:M360"/>
    <mergeCell ref="A377:B377"/>
    <mergeCell ref="C377:M377"/>
    <mergeCell ref="A378:B378"/>
    <mergeCell ref="C378:M378"/>
    <mergeCell ref="A368:B368"/>
    <mergeCell ref="C368:M368"/>
    <mergeCell ref="A369:B369"/>
    <mergeCell ref="C369:M369"/>
    <mergeCell ref="A332:B332"/>
    <mergeCell ref="C332:M332"/>
    <mergeCell ref="A333:B333"/>
    <mergeCell ref="C333:M333"/>
    <mergeCell ref="A341:B341"/>
    <mergeCell ref="C341:M341"/>
    <mergeCell ref="A342:B342"/>
    <mergeCell ref="C342:M342"/>
    <mergeCell ref="A350:B350"/>
    <mergeCell ref="C350:M350"/>
    <mergeCell ref="A306:B306"/>
    <mergeCell ref="C306:M306"/>
    <mergeCell ref="A314:B314"/>
    <mergeCell ref="C314:M314"/>
    <mergeCell ref="A315:B315"/>
    <mergeCell ref="C315:M315"/>
    <mergeCell ref="A323:B323"/>
    <mergeCell ref="C323:M323"/>
    <mergeCell ref="A324:B324"/>
    <mergeCell ref="C324:M324"/>
    <mergeCell ref="A287:B287"/>
    <mergeCell ref="C287:M287"/>
    <mergeCell ref="A288:B288"/>
    <mergeCell ref="C288:M288"/>
    <mergeCell ref="A296:B296"/>
    <mergeCell ref="C296:M296"/>
    <mergeCell ref="A297:B297"/>
    <mergeCell ref="C297:M297"/>
    <mergeCell ref="A305:B305"/>
    <mergeCell ref="C305:M305"/>
    <mergeCell ref="A261:B261"/>
    <mergeCell ref="C261:M261"/>
    <mergeCell ref="A269:B269"/>
    <mergeCell ref="C269:M269"/>
    <mergeCell ref="A270:B270"/>
    <mergeCell ref="C270:M270"/>
    <mergeCell ref="A278:B278"/>
    <mergeCell ref="C278:M278"/>
    <mergeCell ref="A279:B279"/>
    <mergeCell ref="C279:M279"/>
    <mergeCell ref="A242:B242"/>
    <mergeCell ref="C242:M242"/>
    <mergeCell ref="A243:B243"/>
    <mergeCell ref="C243:M243"/>
    <mergeCell ref="A251:B251"/>
    <mergeCell ref="C251:M251"/>
    <mergeCell ref="A252:B252"/>
    <mergeCell ref="C252:M252"/>
    <mergeCell ref="A260:B260"/>
    <mergeCell ref="C260:M260"/>
    <mergeCell ref="A216:B216"/>
    <mergeCell ref="C216:M216"/>
    <mergeCell ref="A224:B224"/>
    <mergeCell ref="C224:M224"/>
    <mergeCell ref="A225:B225"/>
    <mergeCell ref="C225:M225"/>
    <mergeCell ref="A233:B233"/>
    <mergeCell ref="C233:M233"/>
    <mergeCell ref="A234:B234"/>
    <mergeCell ref="C234:M234"/>
    <mergeCell ref="A197:B197"/>
    <mergeCell ref="C197:M197"/>
    <mergeCell ref="A198:B198"/>
    <mergeCell ref="C198:M198"/>
    <mergeCell ref="A206:B206"/>
    <mergeCell ref="C206:M206"/>
    <mergeCell ref="A207:B207"/>
    <mergeCell ref="C207:M207"/>
    <mergeCell ref="A215:B215"/>
    <mergeCell ref="C215:M215"/>
    <mergeCell ref="A171:B171"/>
    <mergeCell ref="C171:M171"/>
    <mergeCell ref="A179:B179"/>
    <mergeCell ref="C179:M179"/>
    <mergeCell ref="A180:B180"/>
    <mergeCell ref="C180:M180"/>
    <mergeCell ref="A188:B188"/>
    <mergeCell ref="C188:M188"/>
    <mergeCell ref="A189:B189"/>
    <mergeCell ref="C189:M189"/>
    <mergeCell ref="A152:B152"/>
    <mergeCell ref="C152:M152"/>
    <mergeCell ref="A153:B153"/>
    <mergeCell ref="C153:M153"/>
    <mergeCell ref="A161:B161"/>
    <mergeCell ref="C161:M161"/>
    <mergeCell ref="A162:B162"/>
    <mergeCell ref="C162:M162"/>
    <mergeCell ref="A170:B170"/>
    <mergeCell ref="C170:M170"/>
    <mergeCell ref="A126:B126"/>
    <mergeCell ref="C126:M126"/>
    <mergeCell ref="A134:B134"/>
    <mergeCell ref="C134:M134"/>
    <mergeCell ref="A135:B135"/>
    <mergeCell ref="C135:M135"/>
    <mergeCell ref="A143:B143"/>
    <mergeCell ref="C143:M143"/>
    <mergeCell ref="A144:B144"/>
    <mergeCell ref="C144:M144"/>
    <mergeCell ref="A107:B107"/>
    <mergeCell ref="C107:M107"/>
    <mergeCell ref="A108:B108"/>
    <mergeCell ref="C108:M108"/>
    <mergeCell ref="A116:B116"/>
    <mergeCell ref="C116:M116"/>
    <mergeCell ref="A117:B117"/>
    <mergeCell ref="C117:M117"/>
    <mergeCell ref="A125:B125"/>
    <mergeCell ref="C125:M125"/>
    <mergeCell ref="A81:B81"/>
    <mergeCell ref="C81:M81"/>
    <mergeCell ref="A89:B89"/>
    <mergeCell ref="C89:M89"/>
    <mergeCell ref="A90:B90"/>
    <mergeCell ref="C90:M90"/>
    <mergeCell ref="A98:B98"/>
    <mergeCell ref="C98:M98"/>
    <mergeCell ref="A99:B99"/>
    <mergeCell ref="C99:M99"/>
    <mergeCell ref="A62:B62"/>
    <mergeCell ref="C62:M62"/>
    <mergeCell ref="A63:B63"/>
    <mergeCell ref="C63:M63"/>
    <mergeCell ref="A71:B71"/>
    <mergeCell ref="C71:M71"/>
    <mergeCell ref="A72:B72"/>
    <mergeCell ref="C72:M72"/>
    <mergeCell ref="A80:B80"/>
    <mergeCell ref="C80:M80"/>
    <mergeCell ref="A36:B36"/>
    <mergeCell ref="C36:M36"/>
    <mergeCell ref="A44:B44"/>
    <mergeCell ref="C44:M44"/>
    <mergeCell ref="A45:B45"/>
    <mergeCell ref="C45:M45"/>
    <mergeCell ref="A53:B53"/>
    <mergeCell ref="C53:M53"/>
    <mergeCell ref="A54:B54"/>
    <mergeCell ref="C54:M54"/>
    <mergeCell ref="A17:B17"/>
    <mergeCell ref="C17:M17"/>
    <mergeCell ref="A18:B18"/>
    <mergeCell ref="C18:M18"/>
    <mergeCell ref="A26:B26"/>
    <mergeCell ref="C26:M26"/>
    <mergeCell ref="A27:B27"/>
    <mergeCell ref="C27:M27"/>
    <mergeCell ref="A35:B35"/>
    <mergeCell ref="C35:M35"/>
    <mergeCell ref="A621:B621"/>
    <mergeCell ref="C621:M621"/>
    <mergeCell ref="A629:B629"/>
    <mergeCell ref="C629:M629"/>
    <mergeCell ref="A630:B630"/>
    <mergeCell ref="C630:M630"/>
    <mergeCell ref="A620:B620"/>
    <mergeCell ref="C620:M620"/>
    <mergeCell ref="A602:B602"/>
    <mergeCell ref="C602:M602"/>
    <mergeCell ref="A603:B603"/>
    <mergeCell ref="C603:M603"/>
    <mergeCell ref="A611:B611"/>
    <mergeCell ref="C611:M611"/>
    <mergeCell ref="A612:B612"/>
    <mergeCell ref="C612:M612"/>
    <mergeCell ref="A593:B593"/>
    <mergeCell ref="C593:M593"/>
    <mergeCell ref="A585:B585"/>
    <mergeCell ref="C585:M585"/>
    <mergeCell ref="A584:B584"/>
    <mergeCell ref="C584:M584"/>
    <mergeCell ref="A594:B594"/>
    <mergeCell ref="C594:M594"/>
    <mergeCell ref="A558:B558"/>
    <mergeCell ref="C558:M558"/>
    <mergeCell ref="A566:B566"/>
    <mergeCell ref="C566:M566"/>
    <mergeCell ref="A567:B567"/>
    <mergeCell ref="C567:M567"/>
    <mergeCell ref="A575:B575"/>
    <mergeCell ref="C575:M575"/>
    <mergeCell ref="A576:B576"/>
    <mergeCell ref="C576:M576"/>
    <mergeCell ref="A557:B557"/>
    <mergeCell ref="C557:M557"/>
    <mergeCell ref="A539:B539"/>
    <mergeCell ref="C539:M539"/>
    <mergeCell ref="A540:B540"/>
    <mergeCell ref="C540:M540"/>
    <mergeCell ref="A548:B548"/>
    <mergeCell ref="C548:M548"/>
    <mergeCell ref="A549:B549"/>
    <mergeCell ref="C549:M549"/>
    <mergeCell ref="A530:B530"/>
    <mergeCell ref="C530:M530"/>
    <mergeCell ref="A522:B522"/>
    <mergeCell ref="C522:M522"/>
    <mergeCell ref="A521:B521"/>
    <mergeCell ref="C521:M521"/>
    <mergeCell ref="A531:B531"/>
    <mergeCell ref="C531:M531"/>
    <mergeCell ref="A495:B495"/>
    <mergeCell ref="C495:M495"/>
    <mergeCell ref="A503:B503"/>
    <mergeCell ref="C503:M503"/>
    <mergeCell ref="A504:B504"/>
    <mergeCell ref="C504:M504"/>
    <mergeCell ref="A512:B512"/>
    <mergeCell ref="C512:M512"/>
    <mergeCell ref="A513:B513"/>
    <mergeCell ref="C513:M513"/>
    <mergeCell ref="A387:B387"/>
    <mergeCell ref="C387:M387"/>
    <mergeCell ref="A395:B395"/>
    <mergeCell ref="C395:M395"/>
    <mergeCell ref="A404:B404"/>
    <mergeCell ref="C404:M404"/>
    <mergeCell ref="A396:B396"/>
    <mergeCell ref="C396:M396"/>
    <mergeCell ref="A494:B494"/>
    <mergeCell ref="C494:M494"/>
    <mergeCell ref="A477:B477"/>
    <mergeCell ref="C477:M477"/>
    <mergeCell ref="A485:B485"/>
    <mergeCell ref="C485:M485"/>
    <mergeCell ref="A486:B486"/>
    <mergeCell ref="C486:M486"/>
    <mergeCell ref="A467:B467"/>
    <mergeCell ref="C467:M467"/>
    <mergeCell ref="A413:B413"/>
    <mergeCell ref="C413:M413"/>
    <mergeCell ref="A414:B414"/>
    <mergeCell ref="C414:M414"/>
    <mergeCell ref="A422:B422"/>
    <mergeCell ref="C422:M422"/>
    <mergeCell ref="A405:B405"/>
    <mergeCell ref="C405:M405"/>
    <mergeCell ref="A1:M1"/>
    <mergeCell ref="A2:M2"/>
    <mergeCell ref="A3:M3"/>
    <mergeCell ref="A4:M4"/>
    <mergeCell ref="A5:M5"/>
    <mergeCell ref="A9:B9"/>
    <mergeCell ref="C9:M9"/>
    <mergeCell ref="A6:A7"/>
    <mergeCell ref="B6:B7"/>
    <mergeCell ref="C6:C7"/>
    <mergeCell ref="D6:D7"/>
    <mergeCell ref="E6:E7"/>
    <mergeCell ref="A8:B8"/>
    <mergeCell ref="C8:M8"/>
    <mergeCell ref="F6:F7"/>
    <mergeCell ref="G6:G7"/>
    <mergeCell ref="K6:K7"/>
    <mergeCell ref="L6:L7"/>
    <mergeCell ref="M6:M7"/>
    <mergeCell ref="H6:J7"/>
    <mergeCell ref="A386:B386"/>
    <mergeCell ref="C386:M386"/>
  </mergeCells>
  <phoneticPr fontId="28" type="noConversion"/>
  <pageMargins left="0.70866141732283472" right="0.70866141732283472" top="0.74803149606299213" bottom="0.74803149606299213" header="0" footer="0"/>
  <pageSetup fitToHeight="0"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'Validaciones SEVRI'!$I$2:$I$4</xm:f>
          </x14:formula1>
          <xm:sqref>H10:H16 H19:H25 H28:H34 H37:H43 H46:H52 H55:H61 H64:H70 H73:H79 H82:H88 H91:H97 H100:H106 H109:H115 H118:H124 H127:H133 H136:H142 H145:H151 H154:H160 H163:H169 H172:H178 H181:H187 H190:H196 H199:H205 H208:H214 H217:H223 H226:H232 H235:H241 H244:H250 H253:H259 H262:H268 H271:H277 H280:H286 H289:H295 H298:H304 H307:H313 H316:H322 H325:H331 H334:H340 H343:H349 H352:H358 H361:H367 H370:H376 H379:H385 H388:H394 H397:H403 H406:H412 H415:H421 H424:H430 H433:H439 H442:H448 H451:H457 H460:H466 H469:H475 H478:H484 H487:H493 H496:H502 H505:H511 H514:H520 H523:H529 H532:H538 H541:H547 H550:H556 H559:H565 H568:H574 H577:H583 H586:H592 H595:H601 H604:H610 H613:H619 H622:H628 H631:H637 H640:H646 H649:H655 H658:H664 H667:H673 H676:H682 H685:H691 H694:H700 H703:H709 H712:H718 H721:H727 H730:H736 H739:H745 H748:H754 H757:H763 H766:H772 H775:H781 H784:H790 H793:H799 H802:H808 H811:H817 H820:H826 H829:H835 H838:H844 H847:H853 H856:H862 H865:H871 H874:H880 H883:H889 H892:H898 H901:H907 H910:H916 H919:H925 H928:H934 H937:H943 H946:H952 H955:H961 H964:H970 H973:H979 H982:H988 H991:H997 H1000:H1006 H1009:H1015 H1018:H1024 H1027:H1033 H1036:H1042 H1045:H1051 H1054:H1060 H1063:H1069 H1072:H1078 H1081:H1087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8"/>
  <sheetViews>
    <sheetView showGridLines="0" workbookViewId="0">
      <selection activeCell="A16" sqref="A16:D18"/>
    </sheetView>
  </sheetViews>
  <sheetFormatPr baseColWidth="10" defaultColWidth="42.5546875" defaultRowHeight="14.4" x14ac:dyDescent="0.3"/>
  <cols>
    <col min="1" max="1" width="32.44140625" style="147" bestFit="1" customWidth="1"/>
    <col min="2" max="2" width="20" style="147" bestFit="1" customWidth="1"/>
    <col min="3" max="7" width="25.109375" style="147" customWidth="1"/>
    <col min="8" max="16384" width="42.5546875" style="147"/>
  </cols>
  <sheetData>
    <row r="1" spans="1:5" x14ac:dyDescent="0.3">
      <c r="A1" s="441" t="s">
        <v>391</v>
      </c>
      <c r="B1" s="441"/>
      <c r="C1" s="441"/>
    </row>
    <row r="2" spans="1:5" x14ac:dyDescent="0.3">
      <c r="A2" s="444" t="s">
        <v>392</v>
      </c>
      <c r="B2" s="444"/>
      <c r="C2" s="444"/>
    </row>
    <row r="3" spans="1:5" ht="15" thickBot="1" x14ac:dyDescent="0.35">
      <c r="A3" s="445" t="s">
        <v>393</v>
      </c>
      <c r="B3" s="445"/>
      <c r="C3" s="445"/>
    </row>
    <row r="4" spans="1:5" x14ac:dyDescent="0.3">
      <c r="A4" s="148" t="s">
        <v>394</v>
      </c>
      <c r="B4" s="149" t="s">
        <v>395</v>
      </c>
      <c r="C4" s="149" t="s">
        <v>396</v>
      </c>
    </row>
    <row r="5" spans="1:5" x14ac:dyDescent="0.3">
      <c r="A5" s="150" t="str">
        <f>+'PAO 2022'!A4:J4</f>
        <v>Imprenta Nacional</v>
      </c>
      <c r="B5" s="151">
        <f>+'Matriz Nº1 Identificación'!K1088</f>
        <v>30</v>
      </c>
      <c r="C5" s="152">
        <f>IFERROR(B5/B6," ")</f>
        <v>1</v>
      </c>
    </row>
    <row r="6" spans="1:5" x14ac:dyDescent="0.3">
      <c r="A6" s="153" t="s">
        <v>203</v>
      </c>
      <c r="B6" s="154">
        <f>SUM(B5:B5)</f>
        <v>30</v>
      </c>
      <c r="C6" s="155">
        <f>SUM(C5:C5)</f>
        <v>1</v>
      </c>
    </row>
    <row r="8" spans="1:5" x14ac:dyDescent="0.3">
      <c r="A8" s="441" t="s">
        <v>397</v>
      </c>
      <c r="B8" s="441"/>
      <c r="C8" s="441"/>
      <c r="D8" s="441"/>
      <c r="E8" s="441"/>
    </row>
    <row r="9" spans="1:5" x14ac:dyDescent="0.3">
      <c r="A9" s="441" t="s">
        <v>392</v>
      </c>
      <c r="B9" s="441"/>
      <c r="C9" s="441"/>
      <c r="D9" s="441"/>
      <c r="E9" s="441"/>
    </row>
    <row r="10" spans="1:5" x14ac:dyDescent="0.3">
      <c r="A10" s="441" t="s">
        <v>398</v>
      </c>
      <c r="B10" s="441"/>
      <c r="C10" s="441"/>
      <c r="D10" s="441"/>
      <c r="E10" s="441"/>
    </row>
    <row r="11" spans="1:5" x14ac:dyDescent="0.3">
      <c r="A11" s="443" t="s">
        <v>394</v>
      </c>
      <c r="B11" s="443" t="s">
        <v>399</v>
      </c>
      <c r="C11" s="443"/>
      <c r="D11" s="443"/>
      <c r="E11" s="443" t="s">
        <v>203</v>
      </c>
    </row>
    <row r="12" spans="1:5" x14ac:dyDescent="0.3">
      <c r="A12" s="443"/>
      <c r="B12" s="156" t="s">
        <v>75</v>
      </c>
      <c r="C12" s="157" t="s">
        <v>76</v>
      </c>
      <c r="D12" s="158" t="s">
        <v>77</v>
      </c>
      <c r="E12" s="443"/>
    </row>
    <row r="13" spans="1:5" x14ac:dyDescent="0.3">
      <c r="A13" s="159" t="s">
        <v>400</v>
      </c>
      <c r="B13" s="151">
        <f>+'Matriz Nº2 Análisis'!I1089</f>
        <v>2</v>
      </c>
      <c r="C13" s="151">
        <f>+'Matriz Nº2 Análisis'!I1090</f>
        <v>23</v>
      </c>
      <c r="D13" s="151">
        <f>+'Matriz Nº2 Análisis'!I1091</f>
        <v>5</v>
      </c>
      <c r="E13" s="151">
        <f>SUM(B13:D13)</f>
        <v>30</v>
      </c>
    </row>
    <row r="14" spans="1:5" x14ac:dyDescent="0.3">
      <c r="A14" s="160" t="s">
        <v>401</v>
      </c>
      <c r="B14" s="161">
        <f>SUM(B13:B13)</f>
        <v>2</v>
      </c>
      <c r="C14" s="161">
        <f>SUM(C13:C13)</f>
        <v>23</v>
      </c>
      <c r="D14" s="161">
        <f>SUM(D13:D13)</f>
        <v>5</v>
      </c>
      <c r="E14" s="161">
        <f>SUM(E13:E13)</f>
        <v>30</v>
      </c>
    </row>
    <row r="16" spans="1:5" x14ac:dyDescent="0.3">
      <c r="A16" s="441" t="s">
        <v>402</v>
      </c>
      <c r="B16" s="441"/>
      <c r="C16" s="441"/>
      <c r="D16" s="441"/>
    </row>
    <row r="17" spans="1:7" x14ac:dyDescent="0.3">
      <c r="A17" s="441" t="s">
        <v>392</v>
      </c>
      <c r="B17" s="441"/>
      <c r="C17" s="441"/>
      <c r="D17" s="441"/>
    </row>
    <row r="18" spans="1:7" ht="15" thickBot="1" x14ac:dyDescent="0.35">
      <c r="A18" s="442" t="s">
        <v>403</v>
      </c>
      <c r="B18" s="442"/>
      <c r="C18" s="442"/>
      <c r="D18" s="442"/>
    </row>
    <row r="19" spans="1:7" x14ac:dyDescent="0.3">
      <c r="A19" s="162" t="s">
        <v>394</v>
      </c>
      <c r="B19" s="163" t="s">
        <v>404</v>
      </c>
      <c r="C19" s="163" t="s">
        <v>405</v>
      </c>
      <c r="D19" s="163" t="s">
        <v>203</v>
      </c>
    </row>
    <row r="20" spans="1:7" x14ac:dyDescent="0.3">
      <c r="A20" s="159" t="s">
        <v>400</v>
      </c>
      <c r="B20" s="164">
        <f>+'Matriz Nº3 Evaluación'!N25</f>
        <v>1</v>
      </c>
      <c r="C20" s="164">
        <f>+'Matriz Nº3 Evaluación'!O25</f>
        <v>24</v>
      </c>
      <c r="D20" s="164">
        <f>SUM(B20:C20)</f>
        <v>25</v>
      </c>
    </row>
    <row r="21" spans="1:7" ht="15" thickBot="1" x14ac:dyDescent="0.35">
      <c r="A21" s="165" t="s">
        <v>401</v>
      </c>
      <c r="B21" s="166">
        <f>SUM(B20:B20)</f>
        <v>1</v>
      </c>
      <c r="C21" s="166">
        <f>SUM(C20:C20)</f>
        <v>24</v>
      </c>
      <c r="D21" s="166">
        <f>SUM(D20:D20)</f>
        <v>25</v>
      </c>
    </row>
    <row r="24" spans="1:7" ht="17.25" customHeight="1" x14ac:dyDescent="0.3">
      <c r="A24" s="440" t="s">
        <v>406</v>
      </c>
      <c r="B24" s="440"/>
      <c r="C24" s="440"/>
      <c r="D24" s="440"/>
      <c r="E24" s="440"/>
      <c r="F24" s="440"/>
      <c r="G24" s="440"/>
    </row>
    <row r="25" spans="1:7" ht="17.25" customHeight="1" x14ac:dyDescent="0.3">
      <c r="A25" s="440" t="s">
        <v>392</v>
      </c>
      <c r="B25" s="440"/>
      <c r="C25" s="440"/>
      <c r="D25" s="440"/>
      <c r="E25" s="440"/>
      <c r="F25" s="440"/>
      <c r="G25" s="440"/>
    </row>
    <row r="26" spans="1:7" x14ac:dyDescent="0.3">
      <c r="A26" s="161" t="s">
        <v>394</v>
      </c>
      <c r="B26" s="161" t="s">
        <v>198</v>
      </c>
      <c r="C26" s="161" t="s">
        <v>199</v>
      </c>
      <c r="D26" s="161" t="s">
        <v>200</v>
      </c>
      <c r="E26" s="161" t="s">
        <v>201</v>
      </c>
      <c r="F26" s="161" t="s">
        <v>202</v>
      </c>
      <c r="G26" s="161" t="s">
        <v>203</v>
      </c>
    </row>
    <row r="27" spans="1:7" x14ac:dyDescent="0.3">
      <c r="A27" s="159" t="s">
        <v>400</v>
      </c>
      <c r="B27" s="167">
        <f>+'Matriz Nº4 Administración'!$T10</f>
        <v>0</v>
      </c>
      <c r="C27" s="167">
        <f>+'Matriz Nº4 Administración'!$T11</f>
        <v>1</v>
      </c>
      <c r="D27" s="167">
        <f>+'Matriz Nº4 Administración'!$T12</f>
        <v>1</v>
      </c>
      <c r="E27" s="167">
        <f>+'Matriz Nº4 Administración'!$T13</f>
        <v>0</v>
      </c>
      <c r="F27" s="167">
        <f>+'Matriz Nº4 Administración'!$T14</f>
        <v>0</v>
      </c>
      <c r="G27" s="164">
        <f>SUM(B27:F27)</f>
        <v>2</v>
      </c>
    </row>
    <row r="28" spans="1:7" x14ac:dyDescent="0.3">
      <c r="A28" s="160" t="s">
        <v>401</v>
      </c>
      <c r="B28" s="161">
        <f t="shared" ref="B28:G28" si="0">SUM(B27:B27)</f>
        <v>0</v>
      </c>
      <c r="C28" s="161">
        <f t="shared" si="0"/>
        <v>1</v>
      </c>
      <c r="D28" s="161">
        <f t="shared" si="0"/>
        <v>1</v>
      </c>
      <c r="E28" s="161">
        <f t="shared" si="0"/>
        <v>0</v>
      </c>
      <c r="F28" s="161">
        <f t="shared" si="0"/>
        <v>0</v>
      </c>
      <c r="G28" s="161">
        <f t="shared" si="0"/>
        <v>2</v>
      </c>
    </row>
  </sheetData>
  <mergeCells count="14">
    <mergeCell ref="A11:A12"/>
    <mergeCell ref="B11:D11"/>
    <mergeCell ref="E11:E12"/>
    <mergeCell ref="A1:C1"/>
    <mergeCell ref="A8:E8"/>
    <mergeCell ref="A9:E9"/>
    <mergeCell ref="A10:E10"/>
    <mergeCell ref="A2:C2"/>
    <mergeCell ref="A3:C3"/>
    <mergeCell ref="A24:G24"/>
    <mergeCell ref="A25:G25"/>
    <mergeCell ref="A16:D16"/>
    <mergeCell ref="A17:D17"/>
    <mergeCell ref="A18:D1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activeCell="C18" sqref="C18"/>
    </sheetView>
  </sheetViews>
  <sheetFormatPr baseColWidth="10" defaultColWidth="14.44140625" defaultRowHeight="15" customHeight="1" x14ac:dyDescent="0.3"/>
  <cols>
    <col min="1" max="1" width="22.109375" customWidth="1"/>
    <col min="2" max="2" width="20.109375" customWidth="1"/>
    <col min="3" max="3" width="24.109375" customWidth="1"/>
    <col min="4" max="4" width="21.33203125" customWidth="1"/>
    <col min="5" max="5" width="19.5546875" customWidth="1"/>
    <col min="6" max="6" width="19" customWidth="1"/>
    <col min="7" max="7" width="18" customWidth="1"/>
    <col min="8" max="8" width="17.5546875" customWidth="1"/>
    <col min="9" max="26" width="11.44140625" customWidth="1"/>
  </cols>
  <sheetData>
    <row r="1" spans="1:26" ht="14.4" x14ac:dyDescent="0.3">
      <c r="A1" s="403" t="s">
        <v>26</v>
      </c>
      <c r="B1" s="381"/>
      <c r="C1" s="381"/>
      <c r="D1" s="381"/>
      <c r="E1" s="381"/>
      <c r="F1" s="381"/>
      <c r="G1" s="381"/>
      <c r="H1" s="382"/>
    </row>
    <row r="2" spans="1:26" ht="14.4" x14ac:dyDescent="0.3">
      <c r="A2" s="366" t="s">
        <v>47</v>
      </c>
      <c r="B2" s="384"/>
      <c r="C2" s="384"/>
      <c r="D2" s="384"/>
      <c r="E2" s="384"/>
      <c r="F2" s="384"/>
      <c r="G2" s="384"/>
      <c r="H2" s="385"/>
    </row>
    <row r="3" spans="1:26" ht="14.4" x14ac:dyDescent="0.3">
      <c r="A3" s="366" t="s">
        <v>407</v>
      </c>
      <c r="B3" s="384"/>
      <c r="C3" s="384"/>
      <c r="D3" s="384"/>
      <c r="E3" s="384"/>
      <c r="F3" s="384"/>
      <c r="G3" s="384"/>
      <c r="H3" s="385"/>
    </row>
    <row r="4" spans="1:26" ht="14.4" x14ac:dyDescent="0.3">
      <c r="A4" s="423" t="s">
        <v>408</v>
      </c>
      <c r="B4" s="387"/>
      <c r="C4" s="387"/>
      <c r="D4" s="387"/>
      <c r="E4" s="387"/>
      <c r="F4" s="387"/>
      <c r="G4" s="387"/>
      <c r="H4" s="388"/>
    </row>
    <row r="5" spans="1:26" ht="14.4" x14ac:dyDescent="0.3">
      <c r="A5" s="450" t="s">
        <v>409</v>
      </c>
      <c r="B5" s="388"/>
      <c r="C5" s="454" t="s">
        <v>410</v>
      </c>
      <c r="D5" s="387"/>
      <c r="E5" s="387"/>
      <c r="F5" s="387"/>
      <c r="G5" s="387"/>
      <c r="H5" s="388"/>
    </row>
    <row r="6" spans="1:26" ht="15.75" customHeight="1" thickBot="1" x14ac:dyDescent="0.35">
      <c r="A6" s="26" t="s">
        <v>411</v>
      </c>
      <c r="B6" s="446" t="s">
        <v>412</v>
      </c>
      <c r="C6" s="387"/>
      <c r="D6" s="387"/>
      <c r="E6" s="387"/>
      <c r="F6" s="387"/>
      <c r="G6" s="387"/>
      <c r="H6" s="388"/>
    </row>
    <row r="7" spans="1:26" ht="17.25" customHeight="1" thickBot="1" x14ac:dyDescent="0.35">
      <c r="A7" s="87" t="s">
        <v>413</v>
      </c>
      <c r="B7" s="447"/>
      <c r="C7" s="381"/>
      <c r="D7" s="381"/>
      <c r="E7" s="381"/>
      <c r="F7" s="381"/>
      <c r="G7" s="381"/>
      <c r="H7" s="382"/>
    </row>
    <row r="8" spans="1:26" thickBot="1" x14ac:dyDescent="0.35">
      <c r="A8" s="451" t="s">
        <v>414</v>
      </c>
      <c r="B8" s="452"/>
      <c r="C8" s="453" t="s">
        <v>415</v>
      </c>
      <c r="D8" s="448" t="s">
        <v>416</v>
      </c>
      <c r="E8" s="448" t="s">
        <v>417</v>
      </c>
      <c r="F8" s="448" t="s">
        <v>418</v>
      </c>
      <c r="G8" s="448" t="s">
        <v>419</v>
      </c>
      <c r="H8" s="448" t="s">
        <v>420</v>
      </c>
      <c r="I8" s="10"/>
      <c r="J8" s="10"/>
      <c r="K8" s="10"/>
      <c r="L8" s="10"/>
      <c r="M8" s="10"/>
      <c r="N8" s="10"/>
      <c r="O8" s="10"/>
      <c r="P8" s="10"/>
      <c r="Q8" s="10"/>
      <c r="R8" s="10"/>
      <c r="S8" s="10"/>
      <c r="T8" s="10"/>
      <c r="U8" s="10"/>
      <c r="V8" s="10"/>
      <c r="W8" s="10"/>
      <c r="X8" s="10"/>
      <c r="Y8" s="10"/>
      <c r="Z8" s="10"/>
    </row>
    <row r="9" spans="1:26" ht="39" customHeight="1" thickBot="1" x14ac:dyDescent="0.35">
      <c r="A9" s="88" t="s">
        <v>421</v>
      </c>
      <c r="B9" s="89" t="s">
        <v>422</v>
      </c>
      <c r="C9" s="415"/>
      <c r="D9" s="415"/>
      <c r="E9" s="415"/>
      <c r="F9" s="415"/>
      <c r="G9" s="415"/>
      <c r="H9" s="415"/>
      <c r="I9" s="10"/>
      <c r="J9" s="10"/>
      <c r="K9" s="10"/>
      <c r="L9" s="10"/>
      <c r="M9" s="10"/>
      <c r="N9" s="10"/>
      <c r="O9" s="10"/>
      <c r="P9" s="10"/>
      <c r="Q9" s="10"/>
      <c r="R9" s="10"/>
      <c r="S9" s="10"/>
      <c r="T9" s="10"/>
      <c r="U9" s="10"/>
      <c r="V9" s="10"/>
      <c r="W9" s="10"/>
      <c r="X9" s="10"/>
      <c r="Y9" s="10"/>
      <c r="Z9" s="10"/>
    </row>
    <row r="10" spans="1:26" ht="54.75" customHeight="1" x14ac:dyDescent="0.3">
      <c r="A10" s="27"/>
      <c r="B10" s="27"/>
      <c r="C10" s="27"/>
      <c r="D10" s="27"/>
      <c r="E10" s="27"/>
      <c r="F10" s="27"/>
      <c r="G10" s="27"/>
      <c r="H10" s="28"/>
    </row>
    <row r="11" spans="1:26" ht="54.75" customHeight="1" x14ac:dyDescent="0.3">
      <c r="A11" s="22"/>
      <c r="B11" s="22"/>
      <c r="C11" s="22"/>
      <c r="D11" s="22"/>
      <c r="E11" s="22"/>
      <c r="F11" s="22"/>
      <c r="G11" s="22"/>
      <c r="H11" s="29"/>
    </row>
    <row r="12" spans="1:26" ht="54" customHeight="1" x14ac:dyDescent="0.3">
      <c r="A12" s="22"/>
      <c r="B12" s="22"/>
      <c r="C12" s="22"/>
      <c r="D12" s="22"/>
      <c r="E12" s="22"/>
      <c r="F12" s="22"/>
      <c r="G12" s="22"/>
      <c r="H12" s="29"/>
    </row>
    <row r="13" spans="1:26" ht="69" customHeight="1" x14ac:dyDescent="0.3">
      <c r="A13" s="22"/>
      <c r="B13" s="22"/>
      <c r="C13" s="22"/>
      <c r="D13" s="22"/>
      <c r="E13" s="22"/>
      <c r="F13" s="22"/>
      <c r="G13" s="22"/>
      <c r="H13" s="29"/>
    </row>
    <row r="14" spans="1:26" ht="44.25" customHeight="1" x14ac:dyDescent="0.3">
      <c r="A14" s="30"/>
      <c r="B14" s="30"/>
      <c r="C14" s="30"/>
      <c r="D14" s="30"/>
      <c r="E14" s="30"/>
      <c r="F14" s="30"/>
      <c r="G14" s="30"/>
      <c r="H14" s="30"/>
    </row>
    <row r="15" spans="1:26" ht="14.4" x14ac:dyDescent="0.3">
      <c r="A15" s="31"/>
      <c r="B15" s="31"/>
      <c r="C15" s="31"/>
      <c r="D15" s="31"/>
      <c r="E15" s="31"/>
      <c r="F15" s="31"/>
      <c r="G15" s="31"/>
      <c r="H15" s="31"/>
    </row>
    <row r="16" spans="1:26" ht="14.4" x14ac:dyDescent="0.3">
      <c r="A16" s="449"/>
      <c r="B16" s="425"/>
      <c r="C16" s="425"/>
      <c r="D16" s="425"/>
      <c r="E16" s="31"/>
      <c r="F16" s="31"/>
      <c r="G16" s="31"/>
      <c r="H16" s="31"/>
    </row>
    <row r="18" spans="1:8" ht="14.4" x14ac:dyDescent="0.3">
      <c r="A18" s="31"/>
      <c r="B18" s="31"/>
      <c r="C18" s="31"/>
      <c r="D18" s="31"/>
      <c r="E18" s="31"/>
      <c r="F18" s="31"/>
      <c r="G18" s="31"/>
      <c r="H18" s="31"/>
    </row>
    <row r="21" spans="1:8" ht="15.75" customHeight="1" x14ac:dyDescent="0.3"/>
    <row r="22" spans="1:8" ht="15.75" customHeight="1" x14ac:dyDescent="0.3"/>
    <row r="23" spans="1:8" ht="15.75" customHeight="1" x14ac:dyDescent="0.3"/>
    <row r="24" spans="1:8" ht="15.75" customHeight="1" x14ac:dyDescent="0.3"/>
    <row r="25" spans="1:8" ht="15.75" customHeight="1" x14ac:dyDescent="0.3"/>
    <row r="26" spans="1:8" ht="15.75" customHeight="1" x14ac:dyDescent="0.3"/>
    <row r="27" spans="1:8" ht="15.75" customHeight="1" x14ac:dyDescent="0.3"/>
    <row r="28" spans="1:8" ht="15.75" customHeight="1" x14ac:dyDescent="0.3"/>
    <row r="29" spans="1:8" ht="15.75" customHeight="1" x14ac:dyDescent="0.3"/>
    <row r="30" spans="1:8" ht="15.75" customHeight="1" x14ac:dyDescent="0.3"/>
    <row r="31" spans="1:8" ht="15.75" customHeight="1" x14ac:dyDescent="0.3"/>
    <row r="32" spans="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6">
    <mergeCell ref="A1:H1"/>
    <mergeCell ref="A2:H2"/>
    <mergeCell ref="A3:H3"/>
    <mergeCell ref="A4:H4"/>
    <mergeCell ref="C5:H5"/>
    <mergeCell ref="B6:H6"/>
    <mergeCell ref="B7:H7"/>
    <mergeCell ref="D8:D9"/>
    <mergeCell ref="A16:D16"/>
    <mergeCell ref="A5:B5"/>
    <mergeCell ref="A8:B8"/>
    <mergeCell ref="C8:C9"/>
    <mergeCell ref="E8:E9"/>
    <mergeCell ref="F8:F9"/>
    <mergeCell ref="G8:G9"/>
    <mergeCell ref="H8:H9"/>
  </mergeCells>
  <pageMargins left="0.7" right="0.7" top="0.75" bottom="0.75" header="0" footer="0"/>
  <pageSetup paperSize="9" scale="75"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000"/>
  <sheetViews>
    <sheetView showGridLines="0" topLeftCell="A5" workbookViewId="0">
      <selection sqref="A1:F18"/>
    </sheetView>
  </sheetViews>
  <sheetFormatPr baseColWidth="10" defaultColWidth="14.44140625" defaultRowHeight="15" customHeight="1" x14ac:dyDescent="0.3"/>
  <cols>
    <col min="1" max="1" width="23.88671875" customWidth="1"/>
    <col min="2" max="2" width="15.44140625" customWidth="1"/>
    <col min="3" max="3" width="11.44140625" customWidth="1"/>
    <col min="4" max="4" width="29.5546875" customWidth="1"/>
    <col min="5" max="5" width="20.6640625" customWidth="1"/>
    <col min="6" max="6" width="28.6640625" customWidth="1"/>
  </cols>
  <sheetData>
    <row r="1" spans="1:6" ht="15.6" x14ac:dyDescent="0.3">
      <c r="A1" s="393" t="s">
        <v>423</v>
      </c>
      <c r="B1" s="277"/>
      <c r="C1" s="277"/>
      <c r="D1" s="277"/>
      <c r="E1" s="277"/>
      <c r="F1" s="394"/>
    </row>
    <row r="2" spans="1:6" ht="15.6" x14ac:dyDescent="0.3">
      <c r="A2" s="393" t="s">
        <v>424</v>
      </c>
      <c r="B2" s="277"/>
      <c r="C2" s="277"/>
      <c r="D2" s="277"/>
      <c r="E2" s="277"/>
      <c r="F2" s="394"/>
    </row>
    <row r="3" spans="1:6" ht="15.6" x14ac:dyDescent="0.3">
      <c r="A3" s="37"/>
      <c r="B3" s="37"/>
      <c r="C3" s="137"/>
      <c r="D3" s="38"/>
      <c r="E3" s="38" t="s">
        <v>425</v>
      </c>
      <c r="F3" s="83"/>
    </row>
    <row r="4" spans="1:6" ht="93.6" x14ac:dyDescent="0.3">
      <c r="A4" s="37"/>
      <c r="B4" s="37"/>
      <c r="C4" s="137"/>
      <c r="D4" s="83" t="s">
        <v>426</v>
      </c>
      <c r="E4" s="83" t="s">
        <v>427</v>
      </c>
      <c r="F4" s="83" t="s">
        <v>428</v>
      </c>
    </row>
    <row r="5" spans="1:6" ht="15.6" x14ac:dyDescent="0.3">
      <c r="A5" s="38"/>
      <c r="B5" s="38"/>
      <c r="C5" s="83"/>
      <c r="D5" s="83" t="s">
        <v>107</v>
      </c>
      <c r="E5" s="83" t="s">
        <v>101</v>
      </c>
      <c r="F5" s="83" t="s">
        <v>94</v>
      </c>
    </row>
    <row r="6" spans="1:6" ht="15.6" x14ac:dyDescent="0.3">
      <c r="A6" s="39" t="s">
        <v>69</v>
      </c>
      <c r="B6" s="40"/>
      <c r="C6" s="83"/>
      <c r="D6" s="83">
        <v>1</v>
      </c>
      <c r="E6" s="83">
        <v>2</v>
      </c>
      <c r="F6" s="83">
        <v>3</v>
      </c>
    </row>
    <row r="7" spans="1:6" ht="31.2" x14ac:dyDescent="0.3">
      <c r="A7" s="15" t="s">
        <v>429</v>
      </c>
      <c r="B7" s="83" t="s">
        <v>94</v>
      </c>
      <c r="C7" s="83">
        <v>3</v>
      </c>
      <c r="D7" s="41">
        <v>3</v>
      </c>
      <c r="E7" s="42">
        <v>6</v>
      </c>
      <c r="F7" s="42">
        <v>9</v>
      </c>
    </row>
    <row r="8" spans="1:6" ht="46.8" x14ac:dyDescent="0.3">
      <c r="A8" s="15" t="s">
        <v>430</v>
      </c>
      <c r="B8" s="83" t="s">
        <v>101</v>
      </c>
      <c r="C8" s="83">
        <v>2</v>
      </c>
      <c r="D8" s="43">
        <v>2</v>
      </c>
      <c r="E8" s="41">
        <v>4</v>
      </c>
      <c r="F8" s="42">
        <v>6</v>
      </c>
    </row>
    <row r="9" spans="1:6" ht="63" customHeight="1" x14ac:dyDescent="0.3">
      <c r="A9" s="16" t="s">
        <v>431</v>
      </c>
      <c r="B9" s="455" t="s">
        <v>107</v>
      </c>
      <c r="C9" s="455">
        <v>1</v>
      </c>
      <c r="D9" s="456">
        <v>1</v>
      </c>
      <c r="E9" s="456">
        <v>2</v>
      </c>
      <c r="F9" s="457">
        <v>3</v>
      </c>
    </row>
    <row r="10" spans="1:6" ht="0.75" customHeight="1" x14ac:dyDescent="0.3">
      <c r="A10" s="44"/>
      <c r="B10" s="415"/>
      <c r="C10" s="415"/>
      <c r="D10" s="415"/>
      <c r="E10" s="415"/>
      <c r="F10" s="415"/>
    </row>
    <row r="11" spans="1:6" ht="15.6" x14ac:dyDescent="0.3">
      <c r="A11" s="45"/>
    </row>
    <row r="12" spans="1:6" ht="15.6" x14ac:dyDescent="0.3">
      <c r="A12" s="393" t="s">
        <v>432</v>
      </c>
      <c r="B12" s="394"/>
    </row>
    <row r="13" spans="1:6" ht="15.6" x14ac:dyDescent="0.3">
      <c r="A13" s="393" t="s">
        <v>433</v>
      </c>
      <c r="B13" s="394"/>
    </row>
    <row r="14" spans="1:6" ht="15.6" x14ac:dyDescent="0.3">
      <c r="A14" s="46"/>
    </row>
    <row r="15" spans="1:6" ht="30" customHeight="1" x14ac:dyDescent="0.3">
      <c r="A15" s="47" t="s">
        <v>434</v>
      </c>
      <c r="B15" s="48" t="s">
        <v>435</v>
      </c>
    </row>
    <row r="16" spans="1:6" ht="14.4" x14ac:dyDescent="0.3">
      <c r="A16" s="49" t="s">
        <v>162</v>
      </c>
      <c r="B16" s="50" t="s">
        <v>436</v>
      </c>
    </row>
    <row r="17" spans="1:2" ht="14.4" x14ac:dyDescent="0.3">
      <c r="A17" s="49" t="s">
        <v>168</v>
      </c>
      <c r="B17" s="51" t="s">
        <v>437</v>
      </c>
    </row>
    <row r="18" spans="1:2" ht="14.4" x14ac:dyDescent="0.3">
      <c r="A18" s="49" t="s">
        <v>174</v>
      </c>
      <c r="B18" s="52" t="s">
        <v>438</v>
      </c>
    </row>
    <row r="19" spans="1:2" ht="15.6" x14ac:dyDescent="0.3">
      <c r="A19" s="53"/>
    </row>
    <row r="20" spans="1:2" ht="15.6" x14ac:dyDescent="0.3">
      <c r="A20" s="53"/>
    </row>
    <row r="21" spans="1:2" ht="15.75" customHeight="1" x14ac:dyDescent="0.3"/>
    <row r="22" spans="1:2" ht="15.75" customHeight="1" x14ac:dyDescent="0.3"/>
    <row r="23" spans="1:2" ht="15.75" customHeight="1" x14ac:dyDescent="0.3"/>
    <row r="24" spans="1:2" ht="15.75" customHeight="1" x14ac:dyDescent="0.3"/>
    <row r="25" spans="1:2" ht="15.75" customHeight="1" x14ac:dyDescent="0.3"/>
    <row r="26" spans="1:2" ht="15.75" customHeight="1" x14ac:dyDescent="0.3"/>
    <row r="27" spans="1:2" ht="15.75" customHeight="1" x14ac:dyDescent="0.3"/>
    <row r="28" spans="1:2" ht="15.75" customHeight="1" x14ac:dyDescent="0.3"/>
    <row r="29" spans="1:2" ht="15.75" customHeight="1" x14ac:dyDescent="0.3"/>
    <row r="30" spans="1:2" ht="15.75" customHeight="1" x14ac:dyDescent="0.3"/>
    <row r="31" spans="1:2" ht="15.75" customHeight="1" x14ac:dyDescent="0.3"/>
    <row r="32" spans="1: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A12:B12"/>
    <mergeCell ref="A13:B13"/>
    <mergeCell ref="A1:F1"/>
    <mergeCell ref="A2:F2"/>
    <mergeCell ref="B9:B10"/>
    <mergeCell ref="C9:C10"/>
    <mergeCell ref="D9:D10"/>
    <mergeCell ref="E9:E10"/>
    <mergeCell ref="F9:F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1000"/>
  <sheetViews>
    <sheetView showGridLines="0" topLeftCell="A5" workbookViewId="0">
      <selection sqref="A1:G20"/>
    </sheetView>
  </sheetViews>
  <sheetFormatPr baseColWidth="10" defaultColWidth="14.44140625" defaultRowHeight="15" customHeight="1" x14ac:dyDescent="0.3"/>
  <cols>
    <col min="1" max="4" width="11.44140625" customWidth="1"/>
    <col min="5" max="5" width="25.5546875" customWidth="1"/>
    <col min="6" max="6" width="23.33203125" customWidth="1"/>
    <col min="7" max="7" width="20.6640625" customWidth="1"/>
  </cols>
  <sheetData>
    <row r="1" spans="1:7" ht="15.6" x14ac:dyDescent="0.3">
      <c r="A1" s="393" t="s">
        <v>439</v>
      </c>
      <c r="B1" s="277"/>
      <c r="C1" s="277"/>
      <c r="D1" s="277"/>
      <c r="E1" s="277"/>
      <c r="F1" s="277"/>
      <c r="G1" s="394"/>
    </row>
    <row r="2" spans="1:7" ht="15.6" x14ac:dyDescent="0.3">
      <c r="A2" s="393" t="s">
        <v>440</v>
      </c>
      <c r="B2" s="277"/>
      <c r="C2" s="277"/>
      <c r="D2" s="277"/>
      <c r="E2" s="277"/>
      <c r="F2" s="277"/>
      <c r="G2" s="394"/>
    </row>
    <row r="3" spans="1:7" ht="32.25" customHeight="1" x14ac:dyDescent="0.3">
      <c r="A3" s="54"/>
      <c r="B3" s="55"/>
      <c r="C3" s="55"/>
      <c r="D3" s="56"/>
      <c r="E3" s="458" t="s">
        <v>441</v>
      </c>
      <c r="F3" s="387"/>
      <c r="G3" s="388"/>
    </row>
    <row r="4" spans="1:7" ht="78" customHeight="1" x14ac:dyDescent="0.3">
      <c r="A4" s="57"/>
      <c r="B4" s="37"/>
      <c r="C4" s="37"/>
      <c r="D4" s="137"/>
      <c r="E4" s="142" t="s">
        <v>442</v>
      </c>
      <c r="F4" s="142" t="s">
        <v>443</v>
      </c>
      <c r="G4" s="142" t="s">
        <v>444</v>
      </c>
    </row>
    <row r="5" spans="1:7" ht="71.25" customHeight="1" x14ac:dyDescent="0.3">
      <c r="A5" s="58"/>
      <c r="B5" s="38"/>
      <c r="C5" s="38"/>
      <c r="D5" s="83"/>
      <c r="E5" s="83" t="s">
        <v>445</v>
      </c>
      <c r="F5" s="83" t="s">
        <v>446</v>
      </c>
      <c r="G5" s="83" t="s">
        <v>447</v>
      </c>
    </row>
    <row r="6" spans="1:7" ht="15.6" x14ac:dyDescent="0.3">
      <c r="A6" s="459" t="s">
        <v>69</v>
      </c>
      <c r="B6" s="277"/>
      <c r="C6" s="38"/>
      <c r="D6" s="83"/>
      <c r="E6" s="83">
        <v>1</v>
      </c>
      <c r="F6" s="83">
        <v>2</v>
      </c>
      <c r="G6" s="83">
        <v>3</v>
      </c>
    </row>
    <row r="7" spans="1:7" ht="15.6" x14ac:dyDescent="0.3">
      <c r="A7" s="460" t="s">
        <v>448</v>
      </c>
      <c r="B7" s="382"/>
      <c r="C7" s="455" t="s">
        <v>449</v>
      </c>
      <c r="D7" s="455">
        <v>3</v>
      </c>
      <c r="E7" s="59"/>
      <c r="F7" s="60"/>
      <c r="G7" s="60"/>
    </row>
    <row r="8" spans="1:7" ht="15.6" x14ac:dyDescent="0.3">
      <c r="A8" s="461"/>
      <c r="B8" s="388"/>
      <c r="C8" s="415"/>
      <c r="D8" s="415"/>
      <c r="E8" s="61">
        <v>3</v>
      </c>
      <c r="F8" s="62">
        <v>6</v>
      </c>
      <c r="G8" s="62">
        <v>9</v>
      </c>
    </row>
    <row r="9" spans="1:7" ht="15.6" x14ac:dyDescent="0.3">
      <c r="A9" s="460" t="s">
        <v>450</v>
      </c>
      <c r="B9" s="382"/>
      <c r="C9" s="455" t="s">
        <v>451</v>
      </c>
      <c r="D9" s="455">
        <v>2</v>
      </c>
      <c r="E9" s="63"/>
      <c r="F9" s="59"/>
      <c r="G9" s="60"/>
    </row>
    <row r="10" spans="1:7" ht="15.6" x14ac:dyDescent="0.3">
      <c r="A10" s="461"/>
      <c r="B10" s="388"/>
      <c r="C10" s="415"/>
      <c r="D10" s="415"/>
      <c r="E10" s="64">
        <v>2</v>
      </c>
      <c r="F10" s="61">
        <v>4</v>
      </c>
      <c r="G10" s="62">
        <v>6</v>
      </c>
    </row>
    <row r="11" spans="1:7" ht="15.6" x14ac:dyDescent="0.3">
      <c r="A11" s="460" t="s">
        <v>452</v>
      </c>
      <c r="B11" s="382"/>
      <c r="C11" s="455" t="s">
        <v>453</v>
      </c>
      <c r="D11" s="137"/>
      <c r="E11" s="63"/>
      <c r="F11" s="63"/>
      <c r="G11" s="59"/>
    </row>
    <row r="12" spans="1:7" ht="15.6" x14ac:dyDescent="0.3">
      <c r="A12" s="461"/>
      <c r="B12" s="388"/>
      <c r="C12" s="415"/>
      <c r="D12" s="83">
        <v>1</v>
      </c>
      <c r="E12" s="64">
        <v>1</v>
      </c>
      <c r="F12" s="64">
        <v>2</v>
      </c>
      <c r="G12" s="61">
        <v>3</v>
      </c>
    </row>
    <row r="13" spans="1:7" ht="14.4" x14ac:dyDescent="0.3">
      <c r="A13" s="9"/>
      <c r="B13" s="9"/>
      <c r="C13" s="9"/>
      <c r="D13" s="9"/>
      <c r="E13" s="9"/>
      <c r="F13" s="9"/>
      <c r="G13" s="9"/>
    </row>
    <row r="14" spans="1:7" ht="15" customHeight="1" x14ac:dyDescent="0.3">
      <c r="A14" s="9"/>
      <c r="B14" s="393" t="s">
        <v>454</v>
      </c>
      <c r="C14" s="394"/>
      <c r="D14" s="9"/>
      <c r="E14" s="9"/>
      <c r="F14" s="9"/>
      <c r="G14" s="9"/>
    </row>
    <row r="15" spans="1:7" ht="15.75" customHeight="1" x14ac:dyDescent="0.3">
      <c r="A15" s="46"/>
      <c r="B15" s="393" t="s">
        <v>434</v>
      </c>
      <c r="C15" s="394"/>
    </row>
    <row r="17" spans="2:3" ht="31.2" x14ac:dyDescent="0.3">
      <c r="B17" s="14" t="s">
        <v>434</v>
      </c>
      <c r="C17" s="33" t="s">
        <v>435</v>
      </c>
    </row>
    <row r="18" spans="2:3" ht="15.6" x14ac:dyDescent="0.3">
      <c r="B18" s="15" t="s">
        <v>162</v>
      </c>
      <c r="C18" s="62" t="s">
        <v>436</v>
      </c>
    </row>
    <row r="19" spans="2:3" ht="15.6" x14ac:dyDescent="0.3">
      <c r="B19" s="15" t="s">
        <v>168</v>
      </c>
      <c r="C19" s="61" t="s">
        <v>437</v>
      </c>
    </row>
    <row r="20" spans="2:3" ht="15.6" x14ac:dyDescent="0.3">
      <c r="B20" s="15" t="s">
        <v>174</v>
      </c>
      <c r="C20" s="64" t="s">
        <v>438</v>
      </c>
    </row>
    <row r="21" spans="2:3" ht="15.75" customHeight="1" x14ac:dyDescent="0.3"/>
    <row r="22" spans="2:3" ht="15.75" customHeight="1" x14ac:dyDescent="0.3"/>
    <row r="23" spans="2:3" ht="15.75" customHeight="1" x14ac:dyDescent="0.3"/>
    <row r="24" spans="2:3" ht="15.75" customHeight="1" x14ac:dyDescent="0.3"/>
    <row r="25" spans="2:3" ht="15.75" customHeight="1" x14ac:dyDescent="0.3"/>
    <row r="26" spans="2:3" ht="15.75" customHeight="1" x14ac:dyDescent="0.3"/>
    <row r="27" spans="2:3" ht="15.75" customHeight="1" x14ac:dyDescent="0.3"/>
    <row r="28" spans="2:3" ht="15.75" customHeight="1" x14ac:dyDescent="0.3"/>
    <row r="29" spans="2:3" ht="15.75" customHeight="1" x14ac:dyDescent="0.3"/>
    <row r="30" spans="2:3" ht="15.75" customHeight="1" x14ac:dyDescent="0.3"/>
    <row r="31" spans="2:3" ht="15.75" customHeight="1" x14ac:dyDescent="0.3"/>
    <row r="32" spans="2:3"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4">
    <mergeCell ref="B14:C14"/>
    <mergeCell ref="B15:C15"/>
    <mergeCell ref="A1:G1"/>
    <mergeCell ref="A2:G2"/>
    <mergeCell ref="E3:G3"/>
    <mergeCell ref="A6:B6"/>
    <mergeCell ref="A7:B8"/>
    <mergeCell ref="C7:C8"/>
    <mergeCell ref="D7:D8"/>
    <mergeCell ref="A9:B10"/>
    <mergeCell ref="C9:C10"/>
    <mergeCell ref="D9:D10"/>
    <mergeCell ref="A11:B12"/>
    <mergeCell ref="C11:C1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2098"/>
  <sheetViews>
    <sheetView showGridLines="0" tabSelected="1" topLeftCell="J1" zoomScale="69" zoomScaleNormal="69" workbookViewId="0">
      <pane ySplit="6" topLeftCell="A7" activePane="bottomLeft" state="frozen"/>
      <selection pane="bottomLeft" activeCell="O10" sqref="O10:O15"/>
    </sheetView>
  </sheetViews>
  <sheetFormatPr baseColWidth="10" defaultColWidth="14.44140625" defaultRowHeight="15" customHeight="1" x14ac:dyDescent="0.3"/>
  <cols>
    <col min="1" max="1" width="46" customWidth="1"/>
    <col min="2" max="2" width="48.44140625" customWidth="1"/>
    <col min="3" max="3" width="24.88671875" customWidth="1"/>
    <col min="4" max="4" width="51" customWidth="1"/>
    <col min="5" max="5" width="28.44140625" style="191" customWidth="1"/>
    <col min="6" max="6" width="30.5546875" customWidth="1"/>
    <col min="7" max="7" width="34.5546875" customWidth="1"/>
    <col min="8" max="8" width="31.33203125" customWidth="1"/>
    <col min="9" max="9" width="30.5546875" customWidth="1"/>
    <col min="10" max="10" width="30" customWidth="1"/>
    <col min="11" max="11" width="51" customWidth="1"/>
    <col min="12" max="12" width="31.109375" customWidth="1"/>
    <col min="13" max="13" width="31.33203125" customWidth="1"/>
    <col min="14" max="14" width="30.5546875" customWidth="1"/>
    <col min="15" max="15" width="30" customWidth="1"/>
    <col min="16" max="17" width="11.44140625" customWidth="1"/>
    <col min="18" max="18" width="9.6640625" customWidth="1"/>
    <col min="19" max="19" width="23.44140625" customWidth="1"/>
    <col min="20" max="20" width="17.44140625" customWidth="1"/>
    <col min="21" max="31" width="11.44140625" customWidth="1"/>
  </cols>
  <sheetData>
    <row r="1" spans="1:20" ht="17.399999999999999" x14ac:dyDescent="0.3">
      <c r="A1" s="321" t="s">
        <v>26</v>
      </c>
      <c r="B1" s="322"/>
      <c r="C1" s="322"/>
      <c r="D1" s="322"/>
      <c r="E1" s="322"/>
      <c r="F1" s="322"/>
      <c r="G1" s="322"/>
      <c r="H1" s="322"/>
      <c r="I1" s="322"/>
      <c r="J1" s="322"/>
      <c r="K1" s="322"/>
      <c r="L1" s="322"/>
      <c r="M1" s="322"/>
      <c r="N1" s="322"/>
      <c r="O1" s="322"/>
    </row>
    <row r="2" spans="1:20" ht="17.399999999999999" x14ac:dyDescent="0.3">
      <c r="A2" s="321" t="s">
        <v>465</v>
      </c>
      <c r="B2" s="322"/>
      <c r="C2" s="322"/>
      <c r="D2" s="322"/>
      <c r="E2" s="322"/>
      <c r="F2" s="322"/>
      <c r="G2" s="322"/>
      <c r="H2" s="322"/>
      <c r="I2" s="322"/>
      <c r="J2" s="322"/>
      <c r="K2" s="322"/>
      <c r="L2" s="322"/>
      <c r="M2" s="322"/>
      <c r="N2" s="322"/>
      <c r="O2" s="322"/>
    </row>
    <row r="3" spans="1:20" ht="17.399999999999999" x14ac:dyDescent="0.3">
      <c r="A3" s="321" t="s">
        <v>460</v>
      </c>
      <c r="B3" s="322"/>
      <c r="C3" s="322"/>
      <c r="D3" s="322"/>
      <c r="E3" s="322"/>
      <c r="F3" s="322"/>
      <c r="G3" s="322"/>
      <c r="H3" s="322"/>
      <c r="I3" s="322"/>
      <c r="J3" s="322"/>
      <c r="K3" s="322"/>
      <c r="L3" s="322"/>
      <c r="M3" s="322"/>
      <c r="N3" s="322"/>
      <c r="O3" s="322"/>
    </row>
    <row r="4" spans="1:20" ht="17.399999999999999" x14ac:dyDescent="0.3">
      <c r="A4" s="321" t="s">
        <v>867</v>
      </c>
      <c r="B4" s="322"/>
      <c r="C4" s="322"/>
      <c r="D4" s="322"/>
      <c r="E4" s="322"/>
      <c r="F4" s="322"/>
      <c r="G4" s="322"/>
      <c r="H4" s="322"/>
      <c r="I4" s="322"/>
      <c r="J4" s="322"/>
      <c r="K4" s="322"/>
      <c r="L4" s="322"/>
      <c r="M4" s="322"/>
      <c r="N4" s="322"/>
      <c r="O4" s="322"/>
    </row>
    <row r="5" spans="1:20" ht="18" thickBot="1" x14ac:dyDescent="0.35">
      <c r="A5" s="321" t="s">
        <v>868</v>
      </c>
      <c r="B5" s="322"/>
      <c r="C5" s="322"/>
      <c r="D5" s="322"/>
      <c r="E5" s="322"/>
      <c r="F5" s="322"/>
      <c r="G5" s="322"/>
      <c r="H5" s="322"/>
      <c r="I5" s="322"/>
      <c r="J5" s="322"/>
      <c r="K5" s="322"/>
      <c r="L5" s="322"/>
      <c r="M5" s="322"/>
      <c r="N5" s="322"/>
      <c r="O5" s="322"/>
    </row>
    <row r="6" spans="1:20" ht="44.25" customHeight="1" thickBot="1" x14ac:dyDescent="0.35">
      <c r="A6" s="326" t="s">
        <v>490</v>
      </c>
      <c r="B6" s="327"/>
      <c r="C6" s="327"/>
      <c r="D6" s="327"/>
      <c r="E6" s="327"/>
      <c r="F6" s="328"/>
      <c r="G6" s="349" t="s">
        <v>491</v>
      </c>
      <c r="H6" s="349"/>
      <c r="I6" s="349"/>
      <c r="J6" s="350"/>
      <c r="K6" s="343" t="s">
        <v>492</v>
      </c>
      <c r="L6" s="344"/>
      <c r="M6" s="344"/>
      <c r="N6" s="344"/>
      <c r="O6" s="345"/>
    </row>
    <row r="7" spans="1:20" ht="30" customHeight="1" thickBot="1" x14ac:dyDescent="0.45">
      <c r="A7" s="69" t="s">
        <v>27</v>
      </c>
      <c r="B7" s="335"/>
      <c r="C7" s="336"/>
      <c r="D7" s="336"/>
      <c r="E7" s="67"/>
      <c r="F7" s="67"/>
      <c r="G7" s="351"/>
      <c r="H7" s="351"/>
      <c r="I7" s="351"/>
      <c r="J7" s="352"/>
      <c r="K7" s="346"/>
      <c r="L7" s="347"/>
      <c r="M7" s="347"/>
      <c r="N7" s="347"/>
      <c r="O7" s="348"/>
      <c r="S7" s="318" t="s">
        <v>487</v>
      </c>
      <c r="T7" s="319"/>
    </row>
    <row r="8" spans="1:20" ht="49.5" customHeight="1" thickBot="1" x14ac:dyDescent="0.35">
      <c r="A8" s="71" t="s">
        <v>28</v>
      </c>
      <c r="B8" s="70" t="s">
        <v>29</v>
      </c>
      <c r="C8" s="134" t="s">
        <v>30</v>
      </c>
      <c r="D8" s="134" t="s">
        <v>31</v>
      </c>
      <c r="E8" s="223" t="s">
        <v>32</v>
      </c>
      <c r="F8" s="134" t="s">
        <v>33</v>
      </c>
      <c r="G8" s="134" t="s">
        <v>35</v>
      </c>
      <c r="H8" s="134" t="s">
        <v>36</v>
      </c>
      <c r="I8" s="134" t="s">
        <v>34</v>
      </c>
      <c r="J8" s="134" t="s">
        <v>37</v>
      </c>
      <c r="K8" s="198" t="s">
        <v>485</v>
      </c>
      <c r="L8" s="198" t="s">
        <v>35</v>
      </c>
      <c r="M8" s="198" t="s">
        <v>36</v>
      </c>
      <c r="N8" s="198" t="s">
        <v>34</v>
      </c>
      <c r="O8" s="198" t="s">
        <v>37</v>
      </c>
      <c r="S8" s="194" t="s">
        <v>40</v>
      </c>
      <c r="T8" s="126">
        <f>COUNTIF($J$1:$J$1088,"Meta Cumplida (MC)")</f>
        <v>4</v>
      </c>
    </row>
    <row r="9" spans="1:20" ht="46.5" customHeight="1" x14ac:dyDescent="0.3">
      <c r="A9" s="108">
        <v>1</v>
      </c>
      <c r="B9" s="332" t="s">
        <v>672</v>
      </c>
      <c r="C9" s="312" t="s">
        <v>673</v>
      </c>
      <c r="D9" s="118" t="s">
        <v>828</v>
      </c>
      <c r="E9" s="119" t="s">
        <v>502</v>
      </c>
      <c r="F9" s="119">
        <v>200000</v>
      </c>
      <c r="G9" s="220" t="s">
        <v>829</v>
      </c>
      <c r="H9" s="118"/>
      <c r="I9" s="312">
        <v>0</v>
      </c>
      <c r="J9" s="72">
        <f>IFERROR(AVERAGE(I9)," ")</f>
        <v>0</v>
      </c>
      <c r="K9" s="201" t="str">
        <f>IF(D9&lt;&gt;" ",D9," ")</f>
        <v xml:space="preserve">Solicitud de presupuesto suficiente para cubrir las necesidades </v>
      </c>
      <c r="L9" s="190"/>
      <c r="M9" s="118"/>
      <c r="N9" s="323"/>
      <c r="O9" s="72" t="str">
        <f>IFERROR(AVERAGE(N9)," ")</f>
        <v xml:space="preserve"> </v>
      </c>
      <c r="S9" s="195" t="s">
        <v>39</v>
      </c>
      <c r="T9" s="128">
        <f>COUNTIF($J$1:$J$1088,"Meta Parcialmente Cumplida (MPC)")</f>
        <v>19</v>
      </c>
    </row>
    <row r="10" spans="1:20" ht="51" customHeight="1" thickBot="1" x14ac:dyDescent="0.35">
      <c r="A10" s="329" t="s">
        <v>671</v>
      </c>
      <c r="B10" s="333"/>
      <c r="C10" s="313"/>
      <c r="D10" s="118"/>
      <c r="E10" s="118"/>
      <c r="F10" s="119">
        <v>200000</v>
      </c>
      <c r="G10" s="190"/>
      <c r="H10" s="118"/>
      <c r="I10" s="313"/>
      <c r="J10" s="315" t="str">
        <f>IFERROR(VLOOKUP(J9,'Datos Validaciones PAO'!$N$2:$O$102,2,TRUE)," ")</f>
        <v>Meta No Cumplida (MNC)</v>
      </c>
      <c r="K10" s="201">
        <f t="shared" ref="K10:K15" si="0">IF(D10&lt;&gt;" ",D10," ")</f>
        <v>0</v>
      </c>
      <c r="L10" s="190"/>
      <c r="M10" s="118"/>
      <c r="N10" s="324"/>
      <c r="O10" s="315" t="str">
        <f>IFERROR(VLOOKUP(O9,'Datos Validaciones PAO'!$N$2:$O$102,2,TRUE)," ")</f>
        <v xml:space="preserve"> </v>
      </c>
      <c r="S10" s="196" t="s">
        <v>38</v>
      </c>
      <c r="T10" s="130">
        <f>COUNTIF($J$1:$J$1088,"Meta No Cumplida (MNC)")</f>
        <v>7</v>
      </c>
    </row>
    <row r="11" spans="1:20" ht="48.75" customHeight="1" thickBot="1" x14ac:dyDescent="0.35">
      <c r="A11" s="330"/>
      <c r="B11" s="333"/>
      <c r="C11" s="313"/>
      <c r="D11" s="118"/>
      <c r="E11" s="118"/>
      <c r="F11" s="119"/>
      <c r="G11" s="190"/>
      <c r="H11" s="118"/>
      <c r="I11" s="313"/>
      <c r="J11" s="316"/>
      <c r="K11" s="201">
        <f t="shared" si="0"/>
        <v>0</v>
      </c>
      <c r="L11" s="190"/>
      <c r="M11" s="118"/>
      <c r="N11" s="324"/>
      <c r="O11" s="316"/>
      <c r="T11" s="206">
        <f>SUM(T8:T10)</f>
        <v>30</v>
      </c>
    </row>
    <row r="12" spans="1:20" ht="50.25" customHeight="1" thickBot="1" x14ac:dyDescent="0.45">
      <c r="A12" s="330"/>
      <c r="B12" s="333"/>
      <c r="C12" s="313"/>
      <c r="D12" s="118"/>
      <c r="E12" s="118"/>
      <c r="F12" s="119"/>
      <c r="G12" s="190"/>
      <c r="H12" s="118"/>
      <c r="I12" s="313"/>
      <c r="J12" s="316"/>
      <c r="K12" s="201">
        <f t="shared" si="0"/>
        <v>0</v>
      </c>
      <c r="L12" s="190"/>
      <c r="M12" s="118"/>
      <c r="N12" s="324"/>
      <c r="O12" s="316"/>
      <c r="S12" s="318" t="s">
        <v>488</v>
      </c>
      <c r="T12" s="319"/>
    </row>
    <row r="13" spans="1:20" ht="48.75" customHeight="1" x14ac:dyDescent="0.3">
      <c r="A13" s="330"/>
      <c r="B13" s="333"/>
      <c r="C13" s="313"/>
      <c r="D13" s="118"/>
      <c r="E13" s="118"/>
      <c r="F13" s="119"/>
      <c r="G13" s="133"/>
      <c r="H13" s="118"/>
      <c r="I13" s="313"/>
      <c r="J13" s="316"/>
      <c r="K13" s="201">
        <f t="shared" si="0"/>
        <v>0</v>
      </c>
      <c r="L13" s="133"/>
      <c r="M13" s="118"/>
      <c r="N13" s="324"/>
      <c r="O13" s="316"/>
      <c r="S13" s="194" t="s">
        <v>40</v>
      </c>
      <c r="T13" s="126">
        <f>COUNTIF($O$1:$O$1088,"Meta Cumplida (MC)")</f>
        <v>0</v>
      </c>
    </row>
    <row r="14" spans="1:20" ht="33" customHeight="1" x14ac:dyDescent="0.3">
      <c r="A14" s="330"/>
      <c r="B14" s="333"/>
      <c r="C14" s="313"/>
      <c r="D14" s="118"/>
      <c r="E14" s="118"/>
      <c r="F14" s="119"/>
      <c r="G14" s="133"/>
      <c r="H14" s="118"/>
      <c r="I14" s="313"/>
      <c r="J14" s="316"/>
      <c r="K14" s="201">
        <f t="shared" si="0"/>
        <v>0</v>
      </c>
      <c r="L14" s="133"/>
      <c r="M14" s="118"/>
      <c r="N14" s="324"/>
      <c r="O14" s="316"/>
      <c r="S14" s="195" t="s">
        <v>39</v>
      </c>
      <c r="T14" s="128">
        <f>COUNTIF($O$1:$O$1088,"Meta Parcialmente Cumplida (MPC)")</f>
        <v>0</v>
      </c>
    </row>
    <row r="15" spans="1:20" ht="42.75" customHeight="1" thickBot="1" x14ac:dyDescent="0.35">
      <c r="A15" s="331"/>
      <c r="B15" s="334"/>
      <c r="C15" s="314"/>
      <c r="D15" s="118"/>
      <c r="E15" s="118"/>
      <c r="F15" s="119"/>
      <c r="G15" s="133"/>
      <c r="H15" s="118"/>
      <c r="I15" s="314"/>
      <c r="J15" s="317"/>
      <c r="K15" s="201">
        <f t="shared" si="0"/>
        <v>0</v>
      </c>
      <c r="L15" s="133"/>
      <c r="M15" s="118"/>
      <c r="N15" s="325"/>
      <c r="O15" s="317"/>
      <c r="S15" s="196" t="s">
        <v>38</v>
      </c>
      <c r="T15" s="130">
        <f>COUNTIF($O$1:$O$1088,"Meta No Cumplida (MNC)")</f>
        <v>0</v>
      </c>
    </row>
    <row r="16" spans="1:20" ht="15.75" customHeight="1" thickBot="1" x14ac:dyDescent="0.35">
      <c r="A16" s="69" t="s">
        <v>27</v>
      </c>
      <c r="B16" s="335"/>
      <c r="C16" s="336"/>
      <c r="D16" s="336"/>
      <c r="E16" s="67"/>
      <c r="F16" s="67"/>
      <c r="G16" s="67"/>
      <c r="H16" s="67"/>
      <c r="I16" s="67"/>
      <c r="J16" s="68"/>
      <c r="K16" s="67"/>
      <c r="L16" s="67"/>
      <c r="M16" s="67"/>
      <c r="N16" s="67"/>
      <c r="O16" s="68"/>
      <c r="T16" s="206">
        <f>SUM(T13:T15)</f>
        <v>0</v>
      </c>
    </row>
    <row r="17" spans="1:21" ht="49.5" customHeight="1" thickBot="1" x14ac:dyDescent="0.35">
      <c r="A17" s="71" t="s">
        <v>28</v>
      </c>
      <c r="B17" s="70" t="s">
        <v>29</v>
      </c>
      <c r="C17" s="134" t="s">
        <v>30</v>
      </c>
      <c r="D17" s="134" t="s">
        <v>31</v>
      </c>
      <c r="E17" s="223" t="s">
        <v>32</v>
      </c>
      <c r="F17" s="134" t="s">
        <v>33</v>
      </c>
      <c r="G17" s="134" t="s">
        <v>35</v>
      </c>
      <c r="H17" s="134" t="s">
        <v>36</v>
      </c>
      <c r="I17" s="134" t="s">
        <v>34</v>
      </c>
      <c r="J17" s="134" t="s">
        <v>37</v>
      </c>
      <c r="K17" s="198" t="s">
        <v>31</v>
      </c>
      <c r="L17" s="198" t="s">
        <v>35</v>
      </c>
      <c r="M17" s="198" t="s">
        <v>36</v>
      </c>
      <c r="N17" s="198" t="s">
        <v>34</v>
      </c>
      <c r="O17" s="198" t="s">
        <v>37</v>
      </c>
      <c r="S17" s="202"/>
      <c r="T17" s="202"/>
      <c r="U17" s="203"/>
    </row>
    <row r="18" spans="1:21" ht="56.25" customHeight="1" x14ac:dyDescent="0.3">
      <c r="A18" s="108">
        <f>A9+1</f>
        <v>2</v>
      </c>
      <c r="B18" s="332" t="s">
        <v>675</v>
      </c>
      <c r="C18" s="312" t="s">
        <v>676</v>
      </c>
      <c r="D18" s="118" t="s">
        <v>504</v>
      </c>
      <c r="E18" s="118" t="s">
        <v>502</v>
      </c>
      <c r="F18" s="119">
        <v>200000</v>
      </c>
      <c r="G18" s="221" t="s">
        <v>719</v>
      </c>
      <c r="H18" s="118" t="s">
        <v>720</v>
      </c>
      <c r="I18" s="312">
        <v>1</v>
      </c>
      <c r="J18" s="72">
        <f>IFERROR(AVERAGE(I18)," ")</f>
        <v>1</v>
      </c>
      <c r="K18" s="199" t="str">
        <f t="shared" ref="K18:K24" si="1">D18</f>
        <v>Solicitud de cita para la Revisión Técnica Vehicular en la fecha que corresponda (febrero)</v>
      </c>
      <c r="L18" s="133"/>
      <c r="M18" s="118"/>
      <c r="N18" s="312"/>
      <c r="O18" s="72" t="str">
        <f>IFERROR(AVERAGE(N18)," ")</f>
        <v xml:space="preserve"> </v>
      </c>
      <c r="S18" s="320"/>
      <c r="T18" s="320"/>
      <c r="U18" s="203"/>
    </row>
    <row r="19" spans="1:21" ht="38.25" customHeight="1" x14ac:dyDescent="0.3">
      <c r="A19" s="329" t="s">
        <v>674</v>
      </c>
      <c r="B19" s="333"/>
      <c r="C19" s="313"/>
      <c r="D19" s="118"/>
      <c r="E19" s="118"/>
      <c r="F19" s="119"/>
      <c r="G19" s="133"/>
      <c r="H19" s="118"/>
      <c r="I19" s="313"/>
      <c r="J19" s="315" t="str">
        <f>IFERROR(VLOOKUP(J18,'Datos Validaciones PAO'!$N$2:$O$102,2,TRUE)," ")</f>
        <v>Meta Cumplida (MC)</v>
      </c>
      <c r="K19" s="199">
        <f t="shared" si="1"/>
        <v>0</v>
      </c>
      <c r="L19" s="133"/>
      <c r="M19" s="118"/>
      <c r="N19" s="313"/>
      <c r="O19" s="315" t="str">
        <f>IFERROR(VLOOKUP(O18,'Datos Validaciones PAO'!$N$2:$O$102,2,TRUE)," ")</f>
        <v xml:space="preserve"> </v>
      </c>
      <c r="S19" s="205" t="s">
        <v>489</v>
      </c>
      <c r="T19" s="205" t="str">
        <f>IF((T11-T16)=0, "Completado", "Revisar")</f>
        <v>Revisar</v>
      </c>
      <c r="U19" s="203"/>
    </row>
    <row r="20" spans="1:21" ht="34.5" customHeight="1" x14ac:dyDescent="0.3">
      <c r="A20" s="330"/>
      <c r="B20" s="333"/>
      <c r="C20" s="313"/>
      <c r="D20" s="118"/>
      <c r="E20" s="118"/>
      <c r="F20" s="119"/>
      <c r="G20" s="133"/>
      <c r="H20" s="118"/>
      <c r="I20" s="313"/>
      <c r="J20" s="316"/>
      <c r="K20" s="199">
        <f t="shared" si="1"/>
        <v>0</v>
      </c>
      <c r="L20" s="133"/>
      <c r="M20" s="118"/>
      <c r="N20" s="313"/>
      <c r="O20" s="316"/>
      <c r="S20" s="204"/>
      <c r="T20" s="204"/>
      <c r="U20" s="203"/>
    </row>
    <row r="21" spans="1:21" ht="33" customHeight="1" x14ac:dyDescent="0.3">
      <c r="A21" s="330"/>
      <c r="B21" s="333"/>
      <c r="C21" s="313"/>
      <c r="D21" s="118"/>
      <c r="E21" s="118"/>
      <c r="F21" s="119"/>
      <c r="G21" s="133"/>
      <c r="H21" s="118"/>
      <c r="I21" s="313"/>
      <c r="J21" s="316"/>
      <c r="K21" s="199">
        <f t="shared" si="1"/>
        <v>0</v>
      </c>
      <c r="L21" s="133"/>
      <c r="M21" s="118"/>
      <c r="N21" s="313"/>
      <c r="O21" s="316"/>
      <c r="S21" s="204"/>
      <c r="T21" s="204"/>
      <c r="U21" s="203"/>
    </row>
    <row r="22" spans="1:21" ht="48.75" customHeight="1" x14ac:dyDescent="0.3">
      <c r="A22" s="330"/>
      <c r="B22" s="333"/>
      <c r="C22" s="313"/>
      <c r="D22" s="118"/>
      <c r="E22" s="118"/>
      <c r="F22" s="119"/>
      <c r="G22" s="133"/>
      <c r="H22" s="118"/>
      <c r="I22" s="313"/>
      <c r="J22" s="316"/>
      <c r="K22" s="199">
        <f t="shared" si="1"/>
        <v>0</v>
      </c>
      <c r="L22" s="133"/>
      <c r="M22" s="118"/>
      <c r="N22" s="313"/>
      <c r="O22" s="316"/>
      <c r="S22" s="200"/>
      <c r="T22" s="200"/>
    </row>
    <row r="23" spans="1:21" ht="33" customHeight="1" x14ac:dyDescent="0.3">
      <c r="A23" s="330"/>
      <c r="B23" s="333"/>
      <c r="C23" s="313"/>
      <c r="D23" s="118"/>
      <c r="E23" s="118"/>
      <c r="F23" s="119"/>
      <c r="G23" s="133"/>
      <c r="H23" s="118"/>
      <c r="I23" s="313"/>
      <c r="J23" s="316"/>
      <c r="K23" s="199">
        <f t="shared" si="1"/>
        <v>0</v>
      </c>
      <c r="L23" s="133"/>
      <c r="M23" s="118"/>
      <c r="N23" s="313"/>
      <c r="O23" s="316"/>
    </row>
    <row r="24" spans="1:21" ht="42.75" customHeight="1" thickBot="1" x14ac:dyDescent="0.35">
      <c r="A24" s="331"/>
      <c r="B24" s="334"/>
      <c r="C24" s="314"/>
      <c r="D24" s="118"/>
      <c r="E24" s="118"/>
      <c r="F24" s="119"/>
      <c r="G24" s="133"/>
      <c r="H24" s="118"/>
      <c r="I24" s="314"/>
      <c r="J24" s="317"/>
      <c r="K24" s="199">
        <f t="shared" si="1"/>
        <v>0</v>
      </c>
      <c r="L24" s="133"/>
      <c r="M24" s="118"/>
      <c r="N24" s="314"/>
      <c r="O24" s="317"/>
    </row>
    <row r="25" spans="1:21" ht="15.75" customHeight="1" thickBot="1" x14ac:dyDescent="0.35">
      <c r="A25" s="69" t="s">
        <v>27</v>
      </c>
      <c r="B25" s="335"/>
      <c r="C25" s="336"/>
      <c r="D25" s="336"/>
      <c r="E25" s="67"/>
      <c r="F25" s="67"/>
      <c r="G25" s="67"/>
      <c r="H25" s="67"/>
      <c r="I25" s="67"/>
      <c r="J25" s="68"/>
      <c r="K25" s="67"/>
      <c r="L25" s="67"/>
      <c r="M25" s="67"/>
      <c r="N25" s="67"/>
      <c r="O25" s="68"/>
    </row>
    <row r="26" spans="1:21" ht="49.5" customHeight="1" thickBot="1" x14ac:dyDescent="0.35">
      <c r="A26" s="71" t="s">
        <v>28</v>
      </c>
      <c r="B26" s="70" t="s">
        <v>29</v>
      </c>
      <c r="C26" s="134" t="s">
        <v>30</v>
      </c>
      <c r="D26" s="134" t="s">
        <v>31</v>
      </c>
      <c r="E26" s="223" t="s">
        <v>32</v>
      </c>
      <c r="F26" s="134" t="s">
        <v>33</v>
      </c>
      <c r="G26" s="134" t="s">
        <v>35</v>
      </c>
      <c r="H26" s="134" t="s">
        <v>36</v>
      </c>
      <c r="I26" s="134" t="s">
        <v>34</v>
      </c>
      <c r="J26" s="134" t="s">
        <v>37</v>
      </c>
      <c r="K26" s="198" t="s">
        <v>31</v>
      </c>
      <c r="L26" s="198" t="s">
        <v>35</v>
      </c>
      <c r="M26" s="198" t="s">
        <v>36</v>
      </c>
      <c r="N26" s="198" t="s">
        <v>34</v>
      </c>
      <c r="O26" s="198" t="s">
        <v>37</v>
      </c>
    </row>
    <row r="27" spans="1:21" ht="66" customHeight="1" x14ac:dyDescent="0.3">
      <c r="A27" s="108">
        <f>A18+1</f>
        <v>3</v>
      </c>
      <c r="B27" s="332" t="s">
        <v>678</v>
      </c>
      <c r="C27" s="312" t="s">
        <v>679</v>
      </c>
      <c r="D27" s="118" t="s">
        <v>505</v>
      </c>
      <c r="E27" s="118" t="s">
        <v>502</v>
      </c>
      <c r="F27" s="119">
        <v>300000</v>
      </c>
      <c r="G27" s="220" t="s">
        <v>721</v>
      </c>
      <c r="H27" s="118" t="s">
        <v>722</v>
      </c>
      <c r="I27" s="312">
        <v>0.63</v>
      </c>
      <c r="J27" s="72">
        <f>IFERROR(AVERAGE(I27)," ")</f>
        <v>0.63</v>
      </c>
      <c r="K27" s="199" t="str">
        <f t="shared" ref="K27:K33" si="2">D27</f>
        <v>Efectuando la aquisición de los productos cuando el equipo de acuerdo a su funcionamiento y necesidad lo requiera</v>
      </c>
      <c r="L27" s="133"/>
      <c r="M27" s="118"/>
      <c r="N27" s="312"/>
      <c r="O27" s="72" t="str">
        <f>IFERROR(AVERAGE(N27)," ")</f>
        <v xml:space="preserve"> </v>
      </c>
    </row>
    <row r="28" spans="1:21" ht="38.25" customHeight="1" x14ac:dyDescent="0.3">
      <c r="A28" s="329" t="s">
        <v>677</v>
      </c>
      <c r="B28" s="333"/>
      <c r="C28" s="313"/>
      <c r="D28" s="118"/>
      <c r="E28" s="118"/>
      <c r="F28" s="119"/>
      <c r="G28" s="133"/>
      <c r="H28" s="118"/>
      <c r="I28" s="313"/>
      <c r="J28" s="315" t="str">
        <f>IFERROR(VLOOKUP(J27,'Datos Validaciones PAO'!$N$2:$O$102,2,TRUE)," ")</f>
        <v>Meta Parcialmente Cumplida (MPC)</v>
      </c>
      <c r="K28" s="199">
        <f t="shared" si="2"/>
        <v>0</v>
      </c>
      <c r="L28" s="133"/>
      <c r="M28" s="118"/>
      <c r="N28" s="313"/>
      <c r="O28" s="315" t="str">
        <f>IFERROR(VLOOKUP(O27,'Datos Validaciones PAO'!$N$2:$O$102,2,TRUE)," ")</f>
        <v xml:space="preserve"> </v>
      </c>
    </row>
    <row r="29" spans="1:21" ht="34.5" customHeight="1" x14ac:dyDescent="0.3">
      <c r="A29" s="330"/>
      <c r="B29" s="333"/>
      <c r="C29" s="313"/>
      <c r="D29" s="118"/>
      <c r="E29" s="118"/>
      <c r="F29" s="119"/>
      <c r="G29" s="133"/>
      <c r="H29" s="118"/>
      <c r="I29" s="313"/>
      <c r="J29" s="316"/>
      <c r="K29" s="199">
        <f t="shared" si="2"/>
        <v>0</v>
      </c>
      <c r="L29" s="133"/>
      <c r="M29" s="118"/>
      <c r="N29" s="313"/>
      <c r="O29" s="316"/>
    </row>
    <row r="30" spans="1:21" ht="33" customHeight="1" x14ac:dyDescent="0.3">
      <c r="A30" s="330"/>
      <c r="B30" s="333"/>
      <c r="C30" s="313"/>
      <c r="D30" s="118"/>
      <c r="E30" s="118"/>
      <c r="F30" s="119"/>
      <c r="G30" s="133"/>
      <c r="H30" s="118"/>
      <c r="I30" s="313"/>
      <c r="J30" s="316"/>
      <c r="K30" s="199">
        <f t="shared" si="2"/>
        <v>0</v>
      </c>
      <c r="L30" s="133"/>
      <c r="M30" s="118"/>
      <c r="N30" s="313"/>
      <c r="O30" s="316"/>
    </row>
    <row r="31" spans="1:21" ht="48.75" customHeight="1" x14ac:dyDescent="0.3">
      <c r="A31" s="330"/>
      <c r="B31" s="333"/>
      <c r="C31" s="313"/>
      <c r="D31" s="118"/>
      <c r="E31" s="118"/>
      <c r="F31" s="119"/>
      <c r="G31" s="133"/>
      <c r="H31" s="118"/>
      <c r="I31" s="313"/>
      <c r="J31" s="316"/>
      <c r="K31" s="199">
        <f t="shared" si="2"/>
        <v>0</v>
      </c>
      <c r="L31" s="133"/>
      <c r="M31" s="118"/>
      <c r="N31" s="313"/>
      <c r="O31" s="316"/>
    </row>
    <row r="32" spans="1:21" ht="33" customHeight="1" x14ac:dyDescent="0.3">
      <c r="A32" s="330"/>
      <c r="B32" s="333"/>
      <c r="C32" s="313"/>
      <c r="D32" s="118"/>
      <c r="E32" s="118"/>
      <c r="F32" s="119"/>
      <c r="G32" s="133"/>
      <c r="H32" s="118"/>
      <c r="I32" s="313"/>
      <c r="J32" s="316"/>
      <c r="K32" s="199">
        <f t="shared" si="2"/>
        <v>0</v>
      </c>
      <c r="L32" s="133"/>
      <c r="M32" s="118"/>
      <c r="N32" s="313"/>
      <c r="O32" s="316"/>
    </row>
    <row r="33" spans="1:15" ht="42.75" customHeight="1" thickBot="1" x14ac:dyDescent="0.35">
      <c r="A33" s="331"/>
      <c r="B33" s="334"/>
      <c r="C33" s="314"/>
      <c r="D33" s="118"/>
      <c r="E33" s="118"/>
      <c r="F33" s="119"/>
      <c r="G33" s="133"/>
      <c r="H33" s="118"/>
      <c r="I33" s="314"/>
      <c r="J33" s="317"/>
      <c r="K33" s="199">
        <f t="shared" si="2"/>
        <v>0</v>
      </c>
      <c r="L33" s="133"/>
      <c r="M33" s="118"/>
      <c r="N33" s="314"/>
      <c r="O33" s="317"/>
    </row>
    <row r="34" spans="1:15" ht="15.75" customHeight="1" thickBot="1" x14ac:dyDescent="0.35">
      <c r="A34" s="69" t="s">
        <v>27</v>
      </c>
      <c r="B34" s="335"/>
      <c r="C34" s="336"/>
      <c r="D34" s="336"/>
      <c r="E34" s="67"/>
      <c r="F34" s="67"/>
      <c r="G34" s="67"/>
      <c r="H34" s="67"/>
      <c r="I34" s="67"/>
      <c r="J34" s="68"/>
      <c r="K34" s="67"/>
      <c r="L34" s="67"/>
      <c r="M34" s="67"/>
      <c r="N34" s="67"/>
      <c r="O34" s="68"/>
    </row>
    <row r="35" spans="1:15" ht="49.5" customHeight="1" thickBot="1" x14ac:dyDescent="0.35">
      <c r="A35" s="71" t="s">
        <v>28</v>
      </c>
      <c r="B35" s="70" t="s">
        <v>29</v>
      </c>
      <c r="C35" s="134" t="s">
        <v>30</v>
      </c>
      <c r="D35" s="134" t="s">
        <v>31</v>
      </c>
      <c r="E35" s="223" t="s">
        <v>32</v>
      </c>
      <c r="F35" s="134" t="s">
        <v>33</v>
      </c>
      <c r="G35" s="134" t="s">
        <v>35</v>
      </c>
      <c r="H35" s="134" t="s">
        <v>36</v>
      </c>
      <c r="I35" s="134" t="s">
        <v>34</v>
      </c>
      <c r="J35" s="134" t="s">
        <v>37</v>
      </c>
      <c r="K35" s="198" t="s">
        <v>31</v>
      </c>
      <c r="L35" s="198" t="s">
        <v>35</v>
      </c>
      <c r="M35" s="198" t="s">
        <v>36</v>
      </c>
      <c r="N35" s="198" t="s">
        <v>34</v>
      </c>
      <c r="O35" s="198" t="s">
        <v>37</v>
      </c>
    </row>
    <row r="36" spans="1:15" ht="46.5" customHeight="1" x14ac:dyDescent="0.3">
      <c r="A36" s="108">
        <f>A27+1</f>
        <v>4</v>
      </c>
      <c r="B36" s="332" t="s">
        <v>680</v>
      </c>
      <c r="C36" s="312" t="s">
        <v>681</v>
      </c>
      <c r="D36" s="118" t="s">
        <v>506</v>
      </c>
      <c r="E36" s="118" t="s">
        <v>502</v>
      </c>
      <c r="F36" s="119">
        <v>380000</v>
      </c>
      <c r="G36" s="220" t="s">
        <v>723</v>
      </c>
      <c r="H36" s="118"/>
      <c r="I36" s="312">
        <v>0</v>
      </c>
      <c r="J36" s="72">
        <f>IFERROR(AVERAGE(I36)," ")</f>
        <v>0</v>
      </c>
      <c r="K36" s="199" t="str">
        <f t="shared" ref="K36:K42" si="3">D36</f>
        <v>Contratación de Poliza</v>
      </c>
      <c r="L36" s="133"/>
      <c r="M36" s="118"/>
      <c r="N36" s="312"/>
      <c r="O36" s="72" t="str">
        <f>IFERROR(AVERAGE(N36)," ")</f>
        <v xml:space="preserve"> </v>
      </c>
    </row>
    <row r="37" spans="1:15" ht="38.25" customHeight="1" x14ac:dyDescent="0.3">
      <c r="A37" s="329" t="s">
        <v>503</v>
      </c>
      <c r="B37" s="333"/>
      <c r="C37" s="313"/>
      <c r="D37" s="118"/>
      <c r="E37" s="118"/>
      <c r="F37" s="119"/>
      <c r="G37" s="133"/>
      <c r="H37" s="118"/>
      <c r="I37" s="313"/>
      <c r="J37" s="315" t="str">
        <f>IFERROR(VLOOKUP(J36,'Datos Validaciones PAO'!$N$2:$O$102,2,TRUE)," ")</f>
        <v>Meta No Cumplida (MNC)</v>
      </c>
      <c r="K37" s="199">
        <f t="shared" si="3"/>
        <v>0</v>
      </c>
      <c r="L37" s="133"/>
      <c r="M37" s="118"/>
      <c r="N37" s="313"/>
      <c r="O37" s="315" t="str">
        <f>IFERROR(VLOOKUP(O36,'Datos Validaciones PAO'!$N$2:$O$102,2,TRUE)," ")</f>
        <v xml:space="preserve"> </v>
      </c>
    </row>
    <row r="38" spans="1:15" ht="34.5" customHeight="1" x14ac:dyDescent="0.3">
      <c r="A38" s="330"/>
      <c r="B38" s="333"/>
      <c r="C38" s="313"/>
      <c r="D38" s="118"/>
      <c r="E38" s="118"/>
      <c r="F38" s="119"/>
      <c r="G38" s="133"/>
      <c r="H38" s="118"/>
      <c r="I38" s="313"/>
      <c r="J38" s="316"/>
      <c r="K38" s="199">
        <f t="shared" si="3"/>
        <v>0</v>
      </c>
      <c r="L38" s="133"/>
      <c r="M38" s="118"/>
      <c r="N38" s="313"/>
      <c r="O38" s="316"/>
    </row>
    <row r="39" spans="1:15" ht="33" customHeight="1" x14ac:dyDescent="0.3">
      <c r="A39" s="330"/>
      <c r="B39" s="333"/>
      <c r="C39" s="313"/>
      <c r="D39" s="118"/>
      <c r="E39" s="118"/>
      <c r="F39" s="119"/>
      <c r="G39" s="133"/>
      <c r="H39" s="118"/>
      <c r="I39" s="313"/>
      <c r="J39" s="316"/>
      <c r="K39" s="199">
        <f t="shared" si="3"/>
        <v>0</v>
      </c>
      <c r="L39" s="133"/>
      <c r="M39" s="118"/>
      <c r="N39" s="313"/>
      <c r="O39" s="316"/>
    </row>
    <row r="40" spans="1:15" ht="48.75" customHeight="1" x14ac:dyDescent="0.3">
      <c r="A40" s="330"/>
      <c r="B40" s="333"/>
      <c r="C40" s="313"/>
      <c r="D40" s="118"/>
      <c r="E40" s="118"/>
      <c r="F40" s="119"/>
      <c r="G40" s="133"/>
      <c r="H40" s="118"/>
      <c r="I40" s="313"/>
      <c r="J40" s="316"/>
      <c r="K40" s="199">
        <f t="shared" si="3"/>
        <v>0</v>
      </c>
      <c r="L40" s="133"/>
      <c r="M40" s="118"/>
      <c r="N40" s="313"/>
      <c r="O40" s="316"/>
    </row>
    <row r="41" spans="1:15" ht="33" customHeight="1" x14ac:dyDescent="0.3">
      <c r="A41" s="330"/>
      <c r="B41" s="333"/>
      <c r="C41" s="313"/>
      <c r="D41" s="118"/>
      <c r="E41" s="118"/>
      <c r="F41" s="119"/>
      <c r="G41" s="133"/>
      <c r="H41" s="118"/>
      <c r="I41" s="313"/>
      <c r="J41" s="316"/>
      <c r="K41" s="199">
        <f t="shared" si="3"/>
        <v>0</v>
      </c>
      <c r="L41" s="133"/>
      <c r="M41" s="118"/>
      <c r="N41" s="313"/>
      <c r="O41" s="316"/>
    </row>
    <row r="42" spans="1:15" ht="42.75" customHeight="1" thickBot="1" x14ac:dyDescent="0.35">
      <c r="A42" s="331"/>
      <c r="B42" s="334"/>
      <c r="C42" s="314"/>
      <c r="D42" s="118"/>
      <c r="E42" s="118"/>
      <c r="F42" s="119"/>
      <c r="G42" s="133"/>
      <c r="H42" s="118"/>
      <c r="I42" s="314"/>
      <c r="J42" s="317"/>
      <c r="K42" s="199">
        <f t="shared" si="3"/>
        <v>0</v>
      </c>
      <c r="L42" s="133"/>
      <c r="M42" s="118"/>
      <c r="N42" s="314"/>
      <c r="O42" s="317"/>
    </row>
    <row r="43" spans="1:15" ht="15.75" customHeight="1" thickBot="1" x14ac:dyDescent="0.35">
      <c r="A43" s="69" t="s">
        <v>27</v>
      </c>
      <c r="B43" s="335"/>
      <c r="C43" s="336"/>
      <c r="D43" s="336"/>
      <c r="E43" s="67"/>
      <c r="F43" s="67"/>
      <c r="G43" s="67"/>
      <c r="H43" s="67"/>
      <c r="I43" s="67"/>
      <c r="J43" s="68"/>
      <c r="K43" s="67"/>
      <c r="L43" s="67"/>
      <c r="M43" s="67"/>
      <c r="N43" s="67"/>
      <c r="O43" s="68"/>
    </row>
    <row r="44" spans="1:15" ht="49.5" customHeight="1" thickBot="1" x14ac:dyDescent="0.35">
      <c r="A44" s="71" t="s">
        <v>28</v>
      </c>
      <c r="B44" s="70" t="s">
        <v>29</v>
      </c>
      <c r="C44" s="134" t="s">
        <v>30</v>
      </c>
      <c r="D44" s="134" t="s">
        <v>31</v>
      </c>
      <c r="E44" s="223" t="s">
        <v>32</v>
      </c>
      <c r="F44" s="134" t="s">
        <v>33</v>
      </c>
      <c r="G44" s="134" t="s">
        <v>35</v>
      </c>
      <c r="H44" s="134" t="s">
        <v>36</v>
      </c>
      <c r="I44" s="134" t="s">
        <v>34</v>
      </c>
      <c r="J44" s="134" t="s">
        <v>37</v>
      </c>
      <c r="K44" s="198" t="s">
        <v>31</v>
      </c>
      <c r="L44" s="198" t="s">
        <v>35</v>
      </c>
      <c r="M44" s="198" t="s">
        <v>36</v>
      </c>
      <c r="N44" s="198" t="s">
        <v>34</v>
      </c>
      <c r="O44" s="198" t="s">
        <v>37</v>
      </c>
    </row>
    <row r="45" spans="1:15" ht="46.5" customHeight="1" x14ac:dyDescent="0.3">
      <c r="A45" s="108">
        <f>A36+1</f>
        <v>5</v>
      </c>
      <c r="B45" s="337" t="s">
        <v>682</v>
      </c>
      <c r="C45" s="312" t="s">
        <v>683</v>
      </c>
      <c r="D45" s="118" t="s">
        <v>508</v>
      </c>
      <c r="E45" s="118" t="s">
        <v>509</v>
      </c>
      <c r="F45" s="119">
        <v>1345764</v>
      </c>
      <c r="G45" s="220" t="s">
        <v>724</v>
      </c>
      <c r="H45" s="118"/>
      <c r="I45" s="312">
        <v>0</v>
      </c>
      <c r="J45" s="72">
        <f>IFERROR(AVERAGE(I45)," ")</f>
        <v>0</v>
      </c>
      <c r="K45" s="199" t="str">
        <f t="shared" ref="K45:K51" si="4">D45</f>
        <v>Convivio cultural de los funcionarios de la Imprenta que se realiza una vez al año.</v>
      </c>
      <c r="L45" s="133"/>
      <c r="M45" s="118"/>
      <c r="N45" s="312"/>
      <c r="O45" s="72" t="str">
        <f>IFERROR(AVERAGE(N45)," ")</f>
        <v xml:space="preserve"> </v>
      </c>
    </row>
    <row r="46" spans="1:15" ht="38.25" customHeight="1" x14ac:dyDescent="0.3">
      <c r="A46" s="329" t="s">
        <v>507</v>
      </c>
      <c r="B46" s="333"/>
      <c r="C46" s="313"/>
      <c r="D46" s="118"/>
      <c r="E46" s="118"/>
      <c r="F46" s="119"/>
      <c r="G46" s="133"/>
      <c r="H46" s="118"/>
      <c r="I46" s="313"/>
      <c r="J46" s="315" t="str">
        <f>IFERROR(VLOOKUP(J45,'Datos Validaciones PAO'!$N$2:$O$102,2,TRUE)," ")</f>
        <v>Meta No Cumplida (MNC)</v>
      </c>
      <c r="K46" s="199">
        <f t="shared" si="4"/>
        <v>0</v>
      </c>
      <c r="L46" s="133"/>
      <c r="M46" s="118"/>
      <c r="N46" s="313"/>
      <c r="O46" s="315" t="str">
        <f>IFERROR(VLOOKUP(O45,'Datos Validaciones PAO'!$N$2:$O$102,2,TRUE)," ")</f>
        <v xml:space="preserve"> </v>
      </c>
    </row>
    <row r="47" spans="1:15" ht="34.5" customHeight="1" x14ac:dyDescent="0.3">
      <c r="A47" s="330"/>
      <c r="B47" s="333"/>
      <c r="C47" s="313"/>
      <c r="D47" s="118"/>
      <c r="E47" s="118"/>
      <c r="F47" s="119"/>
      <c r="G47" s="133"/>
      <c r="H47" s="118"/>
      <c r="I47" s="313"/>
      <c r="J47" s="316"/>
      <c r="K47" s="199">
        <f t="shared" si="4"/>
        <v>0</v>
      </c>
      <c r="L47" s="133"/>
      <c r="M47" s="118"/>
      <c r="N47" s="313"/>
      <c r="O47" s="316"/>
    </row>
    <row r="48" spans="1:15" ht="33" customHeight="1" x14ac:dyDescent="0.3">
      <c r="A48" s="330"/>
      <c r="B48" s="333"/>
      <c r="C48" s="313"/>
      <c r="D48" s="118"/>
      <c r="E48" s="118"/>
      <c r="F48" s="119"/>
      <c r="G48" s="133"/>
      <c r="H48" s="118"/>
      <c r="I48" s="313"/>
      <c r="J48" s="316"/>
      <c r="K48" s="199">
        <f t="shared" si="4"/>
        <v>0</v>
      </c>
      <c r="L48" s="133"/>
      <c r="M48" s="118"/>
      <c r="N48" s="313"/>
      <c r="O48" s="316"/>
    </row>
    <row r="49" spans="1:15" ht="48.75" customHeight="1" x14ac:dyDescent="0.3">
      <c r="A49" s="330"/>
      <c r="B49" s="333"/>
      <c r="C49" s="313"/>
      <c r="D49" s="118"/>
      <c r="E49" s="118"/>
      <c r="F49" s="119"/>
      <c r="G49" s="133"/>
      <c r="H49" s="118"/>
      <c r="I49" s="313"/>
      <c r="J49" s="316"/>
      <c r="K49" s="199">
        <f t="shared" si="4"/>
        <v>0</v>
      </c>
      <c r="L49" s="133"/>
      <c r="M49" s="118"/>
      <c r="N49" s="313"/>
      <c r="O49" s="316"/>
    </row>
    <row r="50" spans="1:15" ht="33" customHeight="1" x14ac:dyDescent="0.3">
      <c r="A50" s="330"/>
      <c r="B50" s="333"/>
      <c r="C50" s="313"/>
      <c r="D50" s="118"/>
      <c r="E50" s="118"/>
      <c r="F50" s="119"/>
      <c r="G50" s="133"/>
      <c r="H50" s="118"/>
      <c r="I50" s="313"/>
      <c r="J50" s="316"/>
      <c r="K50" s="199">
        <f t="shared" si="4"/>
        <v>0</v>
      </c>
      <c r="L50" s="133"/>
      <c r="M50" s="118"/>
      <c r="N50" s="313"/>
      <c r="O50" s="316"/>
    </row>
    <row r="51" spans="1:15" ht="42.75" customHeight="1" thickBot="1" x14ac:dyDescent="0.35">
      <c r="A51" s="331"/>
      <c r="B51" s="334"/>
      <c r="C51" s="314"/>
      <c r="D51" s="118"/>
      <c r="E51" s="118"/>
      <c r="F51" s="119"/>
      <c r="G51" s="133"/>
      <c r="H51" s="118"/>
      <c r="I51" s="314"/>
      <c r="J51" s="317"/>
      <c r="K51" s="199">
        <f t="shared" si="4"/>
        <v>0</v>
      </c>
      <c r="L51" s="133"/>
      <c r="M51" s="118"/>
      <c r="N51" s="314"/>
      <c r="O51" s="317"/>
    </row>
    <row r="52" spans="1:15" ht="15.75" customHeight="1" thickBot="1" x14ac:dyDescent="0.35">
      <c r="A52" s="69" t="s">
        <v>27</v>
      </c>
      <c r="B52" s="335"/>
      <c r="C52" s="336"/>
      <c r="D52" s="336"/>
      <c r="E52" s="67"/>
      <c r="F52" s="67"/>
      <c r="G52" s="67"/>
      <c r="H52" s="67"/>
      <c r="I52" s="67"/>
      <c r="J52" s="68"/>
      <c r="K52" s="67"/>
      <c r="L52" s="67"/>
      <c r="M52" s="67"/>
      <c r="N52" s="67"/>
      <c r="O52" s="68"/>
    </row>
    <row r="53" spans="1:15" ht="49.5" customHeight="1" thickBot="1" x14ac:dyDescent="0.35">
      <c r="A53" s="71" t="s">
        <v>28</v>
      </c>
      <c r="B53" s="70" t="s">
        <v>29</v>
      </c>
      <c r="C53" s="134" t="s">
        <v>30</v>
      </c>
      <c r="D53" s="134" t="s">
        <v>31</v>
      </c>
      <c r="E53" s="223" t="s">
        <v>32</v>
      </c>
      <c r="F53" s="134" t="s">
        <v>33</v>
      </c>
      <c r="G53" s="134" t="s">
        <v>35</v>
      </c>
      <c r="H53" s="134" t="s">
        <v>36</v>
      </c>
      <c r="I53" s="134" t="s">
        <v>34</v>
      </c>
      <c r="J53" s="134" t="s">
        <v>37</v>
      </c>
      <c r="K53" s="198" t="s">
        <v>31</v>
      </c>
      <c r="L53" s="198" t="s">
        <v>35</v>
      </c>
      <c r="M53" s="198" t="s">
        <v>36</v>
      </c>
      <c r="N53" s="198" t="s">
        <v>34</v>
      </c>
      <c r="O53" s="198" t="s">
        <v>37</v>
      </c>
    </row>
    <row r="54" spans="1:15" ht="46.5" customHeight="1" x14ac:dyDescent="0.3">
      <c r="A54" s="108">
        <f>A45+1</f>
        <v>6</v>
      </c>
      <c r="B54" s="337" t="s">
        <v>684</v>
      </c>
      <c r="C54" s="312" t="s">
        <v>685</v>
      </c>
      <c r="D54" s="118" t="s">
        <v>511</v>
      </c>
      <c r="E54" s="118" t="s">
        <v>512</v>
      </c>
      <c r="F54" s="119">
        <v>100000</v>
      </c>
      <c r="G54" s="337" t="s">
        <v>725</v>
      </c>
      <c r="H54" s="118" t="s">
        <v>726</v>
      </c>
      <c r="I54" s="312">
        <v>0.5</v>
      </c>
      <c r="J54" s="72">
        <f>IFERROR(AVERAGE(I54)," ")</f>
        <v>0.5</v>
      </c>
      <c r="K54" s="199" t="str">
        <f t="shared" ref="K54:K60" si="5">D54</f>
        <v xml:space="preserve">Desarrollar la contratación. Dar seguimiento a esta y fiscalizar el proceso y la ejecución. </v>
      </c>
      <c r="L54" s="133"/>
      <c r="M54" s="118"/>
      <c r="N54" s="312"/>
      <c r="O54" s="72" t="str">
        <f>IFERROR(AVERAGE(N54)," ")</f>
        <v xml:space="preserve"> </v>
      </c>
    </row>
    <row r="55" spans="1:15" ht="60" customHeight="1" x14ac:dyDescent="0.3">
      <c r="A55" s="329" t="s">
        <v>510</v>
      </c>
      <c r="B55" s="333"/>
      <c r="C55" s="313"/>
      <c r="D55" s="118" t="s">
        <v>532</v>
      </c>
      <c r="E55" s="118" t="s">
        <v>512</v>
      </c>
      <c r="F55" s="119">
        <v>80000000</v>
      </c>
      <c r="G55" s="353"/>
      <c r="H55" s="118" t="s">
        <v>727</v>
      </c>
      <c r="I55" s="313"/>
      <c r="J55" s="315" t="str">
        <f>IFERROR(VLOOKUP(J54,'Datos Validaciones PAO'!$N$2:$O$102,2,TRUE)," ")</f>
        <v>Meta Parcialmente Cumplida (MPC)</v>
      </c>
      <c r="K55" s="199" t="str">
        <f t="shared" si="5"/>
        <v>Contar con los insumos de producción requeridos en los procesos que se realizan para la prestación eficiente de los servicios por medio de la contratación administrativa</v>
      </c>
      <c r="L55" s="133"/>
      <c r="M55" s="118"/>
      <c r="N55" s="313"/>
      <c r="O55" s="315" t="str">
        <f>IFERROR(VLOOKUP(O54,'Datos Validaciones PAO'!$N$2:$O$102,2,TRUE)," ")</f>
        <v xml:space="preserve"> </v>
      </c>
    </row>
    <row r="56" spans="1:15" ht="34.5" customHeight="1" x14ac:dyDescent="0.3">
      <c r="A56" s="330"/>
      <c r="B56" s="333"/>
      <c r="C56" s="313"/>
      <c r="D56" s="118"/>
      <c r="E56" s="118"/>
      <c r="F56" s="119"/>
      <c r="G56" s="337"/>
      <c r="H56" s="337"/>
      <c r="I56" s="313"/>
      <c r="J56" s="316"/>
      <c r="K56" s="199">
        <f t="shared" si="5"/>
        <v>0</v>
      </c>
      <c r="L56" s="133"/>
      <c r="M56" s="118"/>
      <c r="N56" s="313"/>
      <c r="O56" s="316"/>
    </row>
    <row r="57" spans="1:15" ht="33" customHeight="1" x14ac:dyDescent="0.3">
      <c r="A57" s="330"/>
      <c r="B57" s="333"/>
      <c r="C57" s="313"/>
      <c r="D57" s="118"/>
      <c r="E57" s="118"/>
      <c r="F57" s="119"/>
      <c r="G57" s="353"/>
      <c r="H57" s="353"/>
      <c r="I57" s="313"/>
      <c r="J57" s="316"/>
      <c r="K57" s="199">
        <f t="shared" si="5"/>
        <v>0</v>
      </c>
      <c r="L57" s="133"/>
      <c r="M57" s="118"/>
      <c r="N57" s="313"/>
      <c r="O57" s="316"/>
    </row>
    <row r="58" spans="1:15" ht="48.75" customHeight="1" x14ac:dyDescent="0.3">
      <c r="A58" s="330"/>
      <c r="B58" s="333"/>
      <c r="C58" s="313"/>
      <c r="D58" s="118"/>
      <c r="E58" s="118"/>
      <c r="F58" s="119"/>
      <c r="G58" s="133"/>
      <c r="H58" s="118"/>
      <c r="I58" s="313"/>
      <c r="J58" s="316"/>
      <c r="K58" s="199">
        <f t="shared" si="5"/>
        <v>0</v>
      </c>
      <c r="L58" s="133"/>
      <c r="M58" s="118"/>
      <c r="N58" s="313"/>
      <c r="O58" s="316"/>
    </row>
    <row r="59" spans="1:15" ht="33" customHeight="1" x14ac:dyDescent="0.3">
      <c r="A59" s="330"/>
      <c r="B59" s="333"/>
      <c r="C59" s="313"/>
      <c r="D59" s="118"/>
      <c r="E59" s="118"/>
      <c r="F59" s="119"/>
      <c r="G59" s="133"/>
      <c r="H59" s="118"/>
      <c r="I59" s="313"/>
      <c r="J59" s="316"/>
      <c r="K59" s="199">
        <f t="shared" si="5"/>
        <v>0</v>
      </c>
      <c r="L59" s="133"/>
      <c r="M59" s="118"/>
      <c r="N59" s="313"/>
      <c r="O59" s="316"/>
    </row>
    <row r="60" spans="1:15" ht="42.75" customHeight="1" thickBot="1" x14ac:dyDescent="0.35">
      <c r="A60" s="331"/>
      <c r="B60" s="334"/>
      <c r="C60" s="314"/>
      <c r="D60" s="118"/>
      <c r="E60" s="118"/>
      <c r="F60" s="119"/>
      <c r="G60" s="133"/>
      <c r="H60" s="118"/>
      <c r="I60" s="314"/>
      <c r="J60" s="317"/>
      <c r="K60" s="199">
        <f t="shared" si="5"/>
        <v>0</v>
      </c>
      <c r="L60" s="133"/>
      <c r="M60" s="118"/>
      <c r="N60" s="314"/>
      <c r="O60" s="317"/>
    </row>
    <row r="61" spans="1:15" ht="15.75" customHeight="1" thickBot="1" x14ac:dyDescent="0.35">
      <c r="A61" s="69" t="s">
        <v>27</v>
      </c>
      <c r="B61" s="335"/>
      <c r="C61" s="336"/>
      <c r="D61" s="336"/>
      <c r="E61" s="67"/>
      <c r="F61" s="67"/>
      <c r="G61" s="67"/>
      <c r="H61" s="67"/>
      <c r="I61" s="67"/>
      <c r="J61" s="68"/>
      <c r="K61" s="67"/>
      <c r="L61" s="67"/>
      <c r="M61" s="67"/>
      <c r="N61" s="67"/>
      <c r="O61" s="68"/>
    </row>
    <row r="62" spans="1:15" ht="49.5" customHeight="1" thickBot="1" x14ac:dyDescent="0.35">
      <c r="A62" s="71" t="s">
        <v>28</v>
      </c>
      <c r="B62" s="70" t="s">
        <v>29</v>
      </c>
      <c r="C62" s="134" t="s">
        <v>30</v>
      </c>
      <c r="D62" s="134" t="s">
        <v>31</v>
      </c>
      <c r="E62" s="223" t="s">
        <v>32</v>
      </c>
      <c r="F62" s="134" t="s">
        <v>33</v>
      </c>
      <c r="G62" s="134" t="s">
        <v>35</v>
      </c>
      <c r="H62" s="134" t="s">
        <v>36</v>
      </c>
      <c r="I62" s="134" t="s">
        <v>34</v>
      </c>
      <c r="J62" s="134" t="s">
        <v>37</v>
      </c>
      <c r="K62" s="198" t="s">
        <v>31</v>
      </c>
      <c r="L62" s="198" t="s">
        <v>35</v>
      </c>
      <c r="M62" s="198" t="s">
        <v>36</v>
      </c>
      <c r="N62" s="198" t="s">
        <v>34</v>
      </c>
      <c r="O62" s="198" t="s">
        <v>37</v>
      </c>
    </row>
    <row r="63" spans="1:15" ht="64.2" customHeight="1" x14ac:dyDescent="0.3">
      <c r="A63" s="108">
        <f>A54+1</f>
        <v>7</v>
      </c>
      <c r="B63" s="337" t="s">
        <v>830</v>
      </c>
      <c r="C63" s="312" t="s">
        <v>686</v>
      </c>
      <c r="D63" s="118" t="s">
        <v>511</v>
      </c>
      <c r="E63" s="118" t="s">
        <v>512</v>
      </c>
      <c r="F63" s="119">
        <v>8000000</v>
      </c>
      <c r="G63" s="118" t="s">
        <v>728</v>
      </c>
      <c r="H63" s="118" t="s">
        <v>729</v>
      </c>
      <c r="I63" s="312">
        <v>0.95</v>
      </c>
      <c r="J63" s="72">
        <f>IFERROR(AVERAGE(I63)," ")</f>
        <v>0.95</v>
      </c>
      <c r="K63" s="199" t="str">
        <f t="shared" ref="K63:K69" si="6">D63</f>
        <v xml:space="preserve">Desarrollar la contratación. Dar seguimiento a esta y fiscalizar el proceso y la ejecución. </v>
      </c>
      <c r="L63" s="133"/>
      <c r="M63" s="118"/>
      <c r="N63" s="312"/>
      <c r="O63" s="72" t="str">
        <f>IFERROR(AVERAGE(N63)," ")</f>
        <v xml:space="preserve"> </v>
      </c>
    </row>
    <row r="64" spans="1:15" ht="38.25" customHeight="1" x14ac:dyDescent="0.3">
      <c r="A64" s="329" t="s">
        <v>513</v>
      </c>
      <c r="B64" s="333"/>
      <c r="C64" s="313"/>
      <c r="D64" s="118"/>
      <c r="E64" s="118"/>
      <c r="F64" s="119"/>
      <c r="G64" s="118" t="s">
        <v>831</v>
      </c>
      <c r="H64" s="118" t="s">
        <v>730</v>
      </c>
      <c r="I64" s="313"/>
      <c r="J64" s="315" t="str">
        <f>IFERROR(VLOOKUP(J63,'Datos Validaciones PAO'!$N$2:$O$102,2,TRUE)," ")</f>
        <v>Meta Parcialmente Cumplida (MPC)</v>
      </c>
      <c r="K64" s="199">
        <f t="shared" si="6"/>
        <v>0</v>
      </c>
      <c r="L64" s="133"/>
      <c r="M64" s="118"/>
      <c r="N64" s="313"/>
      <c r="O64" s="315" t="str">
        <f>IFERROR(VLOOKUP(O63,'Datos Validaciones PAO'!$N$2:$O$102,2,TRUE)," ")</f>
        <v xml:space="preserve"> </v>
      </c>
    </row>
    <row r="65" spans="1:15" ht="34.5" customHeight="1" x14ac:dyDescent="0.3">
      <c r="A65" s="330"/>
      <c r="B65" s="333"/>
      <c r="C65" s="313"/>
      <c r="D65" s="118"/>
      <c r="E65" s="118"/>
      <c r="F65" s="119"/>
      <c r="G65" s="133"/>
      <c r="H65" s="118"/>
      <c r="I65" s="313"/>
      <c r="J65" s="316"/>
      <c r="K65" s="199">
        <f t="shared" si="6"/>
        <v>0</v>
      </c>
      <c r="L65" s="133"/>
      <c r="M65" s="118"/>
      <c r="N65" s="313"/>
      <c r="O65" s="316"/>
    </row>
    <row r="66" spans="1:15" ht="33" customHeight="1" x14ac:dyDescent="0.3">
      <c r="A66" s="330"/>
      <c r="B66" s="333"/>
      <c r="C66" s="313"/>
      <c r="D66" s="118"/>
      <c r="E66" s="118"/>
      <c r="F66" s="119"/>
      <c r="G66" s="133"/>
      <c r="H66" s="118"/>
      <c r="I66" s="313"/>
      <c r="J66" s="316"/>
      <c r="K66" s="199">
        <f t="shared" si="6"/>
        <v>0</v>
      </c>
      <c r="L66" s="133"/>
      <c r="M66" s="118"/>
      <c r="N66" s="313"/>
      <c r="O66" s="316"/>
    </row>
    <row r="67" spans="1:15" ht="48.75" customHeight="1" x14ac:dyDescent="0.3">
      <c r="A67" s="330"/>
      <c r="B67" s="333"/>
      <c r="C67" s="313"/>
      <c r="D67" s="118"/>
      <c r="E67" s="118"/>
      <c r="F67" s="119"/>
      <c r="G67" s="133"/>
      <c r="H67" s="118"/>
      <c r="I67" s="313"/>
      <c r="J67" s="316"/>
      <c r="K67" s="199">
        <f t="shared" si="6"/>
        <v>0</v>
      </c>
      <c r="L67" s="133"/>
      <c r="M67" s="118"/>
      <c r="N67" s="313"/>
      <c r="O67" s="316"/>
    </row>
    <row r="68" spans="1:15" ht="33" customHeight="1" x14ac:dyDescent="0.3">
      <c r="A68" s="330"/>
      <c r="B68" s="333"/>
      <c r="C68" s="313"/>
      <c r="D68" s="118"/>
      <c r="E68" s="118"/>
      <c r="F68" s="119"/>
      <c r="G68" s="133"/>
      <c r="H68" s="118"/>
      <c r="I68" s="313"/>
      <c r="J68" s="316"/>
      <c r="K68" s="199">
        <f t="shared" si="6"/>
        <v>0</v>
      </c>
      <c r="L68" s="133"/>
      <c r="M68" s="118"/>
      <c r="N68" s="313"/>
      <c r="O68" s="316"/>
    </row>
    <row r="69" spans="1:15" ht="42.75" customHeight="1" thickBot="1" x14ac:dyDescent="0.35">
      <c r="A69" s="331"/>
      <c r="B69" s="334"/>
      <c r="C69" s="314"/>
      <c r="D69" s="118"/>
      <c r="E69" s="118"/>
      <c r="F69" s="119"/>
      <c r="G69" s="133"/>
      <c r="H69" s="118"/>
      <c r="I69" s="314"/>
      <c r="J69" s="317"/>
      <c r="K69" s="199">
        <f t="shared" si="6"/>
        <v>0</v>
      </c>
      <c r="L69" s="133"/>
      <c r="M69" s="118"/>
      <c r="N69" s="314"/>
      <c r="O69" s="317"/>
    </row>
    <row r="70" spans="1:15" ht="15.75" customHeight="1" thickBot="1" x14ac:dyDescent="0.35">
      <c r="A70" s="69" t="s">
        <v>27</v>
      </c>
      <c r="B70" s="335"/>
      <c r="C70" s="336"/>
      <c r="D70" s="336"/>
      <c r="E70" s="67"/>
      <c r="F70" s="67"/>
      <c r="G70" s="67"/>
      <c r="H70" s="67"/>
      <c r="I70" s="67"/>
      <c r="J70" s="68"/>
      <c r="K70" s="67"/>
      <c r="L70" s="67"/>
      <c r="M70" s="67"/>
      <c r="N70" s="67"/>
      <c r="O70" s="68"/>
    </row>
    <row r="71" spans="1:15" ht="49.5" customHeight="1" thickBot="1" x14ac:dyDescent="0.35">
      <c r="A71" s="71" t="s">
        <v>28</v>
      </c>
      <c r="B71" s="70" t="s">
        <v>29</v>
      </c>
      <c r="C71" s="134" t="s">
        <v>30</v>
      </c>
      <c r="D71" s="134" t="s">
        <v>31</v>
      </c>
      <c r="E71" s="223" t="s">
        <v>32</v>
      </c>
      <c r="F71" s="134" t="s">
        <v>33</v>
      </c>
      <c r="G71" s="134" t="s">
        <v>35</v>
      </c>
      <c r="H71" s="134" t="s">
        <v>36</v>
      </c>
      <c r="I71" s="134" t="s">
        <v>34</v>
      </c>
      <c r="J71" s="134" t="s">
        <v>37</v>
      </c>
      <c r="K71" s="198" t="s">
        <v>31</v>
      </c>
      <c r="L71" s="198" t="s">
        <v>35</v>
      </c>
      <c r="M71" s="198" t="s">
        <v>36</v>
      </c>
      <c r="N71" s="198" t="s">
        <v>34</v>
      </c>
      <c r="O71" s="198" t="s">
        <v>37</v>
      </c>
    </row>
    <row r="72" spans="1:15" ht="46.5" customHeight="1" x14ac:dyDescent="0.3">
      <c r="A72" s="108">
        <f>A63+1</f>
        <v>8</v>
      </c>
      <c r="B72" s="337" t="s">
        <v>687</v>
      </c>
      <c r="C72" s="312" t="s">
        <v>688</v>
      </c>
      <c r="D72" s="118" t="s">
        <v>511</v>
      </c>
      <c r="E72" s="118" t="s">
        <v>512</v>
      </c>
      <c r="F72" s="119">
        <v>7000000</v>
      </c>
      <c r="G72" s="118" t="s">
        <v>832</v>
      </c>
      <c r="H72" s="118" t="s">
        <v>732</v>
      </c>
      <c r="I72" s="312">
        <v>0</v>
      </c>
      <c r="J72" s="72">
        <f>IFERROR(AVERAGE(I72)," ")</f>
        <v>0</v>
      </c>
      <c r="K72" s="199" t="str">
        <f t="shared" ref="K72:K78" si="7">D72</f>
        <v xml:space="preserve">Desarrollar la contratación. Dar seguimiento a esta y fiscalizar el proceso y la ejecución. </v>
      </c>
      <c r="L72" s="133"/>
      <c r="M72" s="118"/>
      <c r="N72" s="312"/>
      <c r="O72" s="72" t="str">
        <f>IFERROR(AVERAGE(N72)," ")</f>
        <v xml:space="preserve"> </v>
      </c>
    </row>
    <row r="73" spans="1:15" ht="44.4" customHeight="1" x14ac:dyDescent="0.3">
      <c r="A73" s="329" t="s">
        <v>514</v>
      </c>
      <c r="B73" s="333"/>
      <c r="C73" s="313"/>
      <c r="D73" s="118"/>
      <c r="E73" s="118"/>
      <c r="F73" s="119"/>
      <c r="G73" s="118" t="s">
        <v>731</v>
      </c>
      <c r="H73" s="118"/>
      <c r="I73" s="313"/>
      <c r="J73" s="315" t="str">
        <f>IFERROR(VLOOKUP(J72,'Datos Validaciones PAO'!$N$2:$O$102,2,TRUE)," ")</f>
        <v>Meta No Cumplida (MNC)</v>
      </c>
      <c r="K73" s="199">
        <f t="shared" si="7"/>
        <v>0</v>
      </c>
      <c r="L73" s="133"/>
      <c r="M73" s="118"/>
      <c r="N73" s="313"/>
      <c r="O73" s="315" t="str">
        <f>IFERROR(VLOOKUP(O72,'Datos Validaciones PAO'!$N$2:$O$102,2,TRUE)," ")</f>
        <v xml:space="preserve"> </v>
      </c>
    </row>
    <row r="74" spans="1:15" ht="34.5" customHeight="1" x14ac:dyDescent="0.3">
      <c r="A74" s="330"/>
      <c r="B74" s="333"/>
      <c r="C74" s="313"/>
      <c r="D74" s="118"/>
      <c r="E74" s="118"/>
      <c r="F74" s="119"/>
      <c r="G74" s="133"/>
      <c r="H74" s="118"/>
      <c r="I74" s="313"/>
      <c r="J74" s="316"/>
      <c r="K74" s="199">
        <f t="shared" si="7"/>
        <v>0</v>
      </c>
      <c r="L74" s="133"/>
      <c r="M74" s="118"/>
      <c r="N74" s="313"/>
      <c r="O74" s="316"/>
    </row>
    <row r="75" spans="1:15" ht="33" customHeight="1" x14ac:dyDescent="0.3">
      <c r="A75" s="330"/>
      <c r="B75" s="333"/>
      <c r="C75" s="313"/>
      <c r="D75" s="118"/>
      <c r="E75" s="118"/>
      <c r="F75" s="119"/>
      <c r="G75" s="133"/>
      <c r="H75" s="118"/>
      <c r="I75" s="313"/>
      <c r="J75" s="316"/>
      <c r="K75" s="199">
        <f t="shared" si="7"/>
        <v>0</v>
      </c>
      <c r="L75" s="133"/>
      <c r="M75" s="118"/>
      <c r="N75" s="313"/>
      <c r="O75" s="316"/>
    </row>
    <row r="76" spans="1:15" ht="48.75" customHeight="1" x14ac:dyDescent="0.3">
      <c r="A76" s="330"/>
      <c r="B76" s="333"/>
      <c r="C76" s="313"/>
      <c r="D76" s="118"/>
      <c r="E76" s="118"/>
      <c r="F76" s="119"/>
      <c r="G76" s="133"/>
      <c r="H76" s="118"/>
      <c r="I76" s="313"/>
      <c r="J76" s="316"/>
      <c r="K76" s="199">
        <f t="shared" si="7"/>
        <v>0</v>
      </c>
      <c r="L76" s="133"/>
      <c r="M76" s="118"/>
      <c r="N76" s="313"/>
      <c r="O76" s="316"/>
    </row>
    <row r="77" spans="1:15" ht="33" customHeight="1" x14ac:dyDescent="0.3">
      <c r="A77" s="330"/>
      <c r="B77" s="333"/>
      <c r="C77" s="313"/>
      <c r="D77" s="118"/>
      <c r="E77" s="118"/>
      <c r="F77" s="119"/>
      <c r="G77" s="133"/>
      <c r="H77" s="118"/>
      <c r="I77" s="313"/>
      <c r="J77" s="316"/>
      <c r="K77" s="199">
        <f t="shared" si="7"/>
        <v>0</v>
      </c>
      <c r="L77" s="133"/>
      <c r="M77" s="118"/>
      <c r="N77" s="313"/>
      <c r="O77" s="316"/>
    </row>
    <row r="78" spans="1:15" ht="42.75" customHeight="1" thickBot="1" x14ac:dyDescent="0.35">
      <c r="A78" s="331"/>
      <c r="B78" s="334"/>
      <c r="C78" s="314"/>
      <c r="D78" s="118"/>
      <c r="E78" s="118"/>
      <c r="F78" s="119"/>
      <c r="G78" s="133"/>
      <c r="H78" s="118"/>
      <c r="I78" s="314"/>
      <c r="J78" s="317"/>
      <c r="K78" s="199">
        <f t="shared" si="7"/>
        <v>0</v>
      </c>
      <c r="L78" s="133"/>
      <c r="M78" s="118"/>
      <c r="N78" s="314"/>
      <c r="O78" s="317"/>
    </row>
    <row r="79" spans="1:15" thickBot="1" x14ac:dyDescent="0.35">
      <c r="A79" s="69" t="s">
        <v>27</v>
      </c>
      <c r="B79" s="335"/>
      <c r="C79" s="336"/>
      <c r="D79" s="336"/>
      <c r="E79" s="67"/>
      <c r="F79" s="67"/>
      <c r="G79" s="67"/>
      <c r="H79" s="67"/>
      <c r="I79" s="67"/>
      <c r="J79" s="68"/>
      <c r="K79" s="67"/>
      <c r="L79" s="67"/>
      <c r="M79" s="67"/>
      <c r="N79" s="67"/>
      <c r="O79" s="68"/>
    </row>
    <row r="80" spans="1:15" ht="49.5" customHeight="1" thickBot="1" x14ac:dyDescent="0.35">
      <c r="A80" s="71" t="s">
        <v>28</v>
      </c>
      <c r="B80" s="70" t="s">
        <v>29</v>
      </c>
      <c r="C80" s="187" t="s">
        <v>30</v>
      </c>
      <c r="D80" s="187" t="s">
        <v>31</v>
      </c>
      <c r="E80" s="223" t="s">
        <v>32</v>
      </c>
      <c r="F80" s="187" t="s">
        <v>33</v>
      </c>
      <c r="G80" s="187" t="s">
        <v>35</v>
      </c>
      <c r="H80" s="187" t="s">
        <v>36</v>
      </c>
      <c r="I80" s="187" t="s">
        <v>34</v>
      </c>
      <c r="J80" s="187" t="s">
        <v>37</v>
      </c>
      <c r="K80" s="198" t="s">
        <v>31</v>
      </c>
      <c r="L80" s="198" t="s">
        <v>35</v>
      </c>
      <c r="M80" s="198" t="s">
        <v>36</v>
      </c>
      <c r="N80" s="198" t="s">
        <v>34</v>
      </c>
      <c r="O80" s="198" t="s">
        <v>37</v>
      </c>
    </row>
    <row r="81" spans="1:15" ht="93.6" customHeight="1" x14ac:dyDescent="0.3">
      <c r="A81" s="108">
        <f>A72+1</f>
        <v>9</v>
      </c>
      <c r="B81" s="337" t="s">
        <v>690</v>
      </c>
      <c r="C81" s="312" t="s">
        <v>691</v>
      </c>
      <c r="D81" s="118" t="s">
        <v>515</v>
      </c>
      <c r="E81" s="118" t="s">
        <v>516</v>
      </c>
      <c r="F81" s="119">
        <v>2500000</v>
      </c>
      <c r="G81" s="118" t="s">
        <v>733</v>
      </c>
      <c r="H81" s="118" t="s">
        <v>734</v>
      </c>
      <c r="I81" s="312">
        <v>0</v>
      </c>
      <c r="J81" s="72">
        <f>IFERROR(AVERAGE(I81)," ")</f>
        <v>0</v>
      </c>
      <c r="K81" s="199" t="str">
        <f t="shared" ref="K81:K87" si="8">D81</f>
        <v xml:space="preserve">Mantenimiento preventivo y correctivo </v>
      </c>
      <c r="L81" s="133"/>
      <c r="M81" s="118"/>
      <c r="N81" s="312"/>
      <c r="O81" s="72" t="str">
        <f>IFERROR(AVERAGE(N81)," ")</f>
        <v xml:space="preserve"> </v>
      </c>
    </row>
    <row r="82" spans="1:15" ht="38.25" customHeight="1" x14ac:dyDescent="0.3">
      <c r="A82" s="329" t="s">
        <v>689</v>
      </c>
      <c r="B82" s="333"/>
      <c r="C82" s="313"/>
      <c r="D82" s="118"/>
      <c r="E82" s="118"/>
      <c r="F82" s="119"/>
      <c r="G82" s="133"/>
      <c r="H82" s="118"/>
      <c r="I82" s="313"/>
      <c r="J82" s="315" t="str">
        <f>IFERROR(VLOOKUP(J81,'Datos Validaciones PAO'!$N$2:$O$102,2,TRUE)," ")</f>
        <v>Meta No Cumplida (MNC)</v>
      </c>
      <c r="K82" s="199">
        <f t="shared" si="8"/>
        <v>0</v>
      </c>
      <c r="L82" s="133"/>
      <c r="M82" s="118"/>
      <c r="N82" s="313"/>
      <c r="O82" s="315" t="str">
        <f>IFERROR(VLOOKUP(O81,'Datos Validaciones PAO'!$N$2:$O$102,2,TRUE)," ")</f>
        <v xml:space="preserve"> </v>
      </c>
    </row>
    <row r="83" spans="1:15" ht="34.5" customHeight="1" x14ac:dyDescent="0.3">
      <c r="A83" s="330"/>
      <c r="B83" s="333"/>
      <c r="C83" s="313"/>
      <c r="D83" s="118"/>
      <c r="E83" s="118"/>
      <c r="F83" s="119"/>
      <c r="G83" s="133"/>
      <c r="H83" s="118"/>
      <c r="I83" s="313"/>
      <c r="J83" s="316"/>
      <c r="K83" s="199">
        <f t="shared" si="8"/>
        <v>0</v>
      </c>
      <c r="L83" s="133"/>
      <c r="M83" s="118"/>
      <c r="N83" s="313"/>
      <c r="O83" s="316"/>
    </row>
    <row r="84" spans="1:15" ht="33" customHeight="1" x14ac:dyDescent="0.3">
      <c r="A84" s="330"/>
      <c r="B84" s="333"/>
      <c r="C84" s="313"/>
      <c r="D84" s="118"/>
      <c r="E84" s="118"/>
      <c r="F84" s="119"/>
      <c r="G84" s="133"/>
      <c r="H84" s="118"/>
      <c r="I84" s="313"/>
      <c r="J84" s="316"/>
      <c r="K84" s="199">
        <f t="shared" si="8"/>
        <v>0</v>
      </c>
      <c r="L84" s="133"/>
      <c r="M84" s="118"/>
      <c r="N84" s="313"/>
      <c r="O84" s="316"/>
    </row>
    <row r="85" spans="1:15" ht="48.75" customHeight="1" x14ac:dyDescent="0.3">
      <c r="A85" s="330"/>
      <c r="B85" s="333"/>
      <c r="C85" s="313"/>
      <c r="D85" s="118"/>
      <c r="E85" s="118"/>
      <c r="F85" s="119"/>
      <c r="G85" s="133"/>
      <c r="H85" s="118"/>
      <c r="I85" s="313"/>
      <c r="J85" s="316"/>
      <c r="K85" s="199">
        <f t="shared" si="8"/>
        <v>0</v>
      </c>
      <c r="L85" s="133"/>
      <c r="M85" s="118"/>
      <c r="N85" s="313"/>
      <c r="O85" s="316"/>
    </row>
    <row r="86" spans="1:15" ht="33" customHeight="1" x14ac:dyDescent="0.3">
      <c r="A86" s="330"/>
      <c r="B86" s="333"/>
      <c r="C86" s="313"/>
      <c r="D86" s="118"/>
      <c r="E86" s="118"/>
      <c r="F86" s="119"/>
      <c r="G86" s="133"/>
      <c r="H86" s="118"/>
      <c r="I86" s="313"/>
      <c r="J86" s="316"/>
      <c r="K86" s="199">
        <f t="shared" si="8"/>
        <v>0</v>
      </c>
      <c r="L86" s="133"/>
      <c r="M86" s="118"/>
      <c r="N86" s="313"/>
      <c r="O86" s="316"/>
    </row>
    <row r="87" spans="1:15" ht="42.75" customHeight="1" thickBot="1" x14ac:dyDescent="0.35">
      <c r="A87" s="331"/>
      <c r="B87" s="334"/>
      <c r="C87" s="314"/>
      <c r="D87" s="118"/>
      <c r="E87" s="118"/>
      <c r="F87" s="119"/>
      <c r="G87" s="133"/>
      <c r="H87" s="118"/>
      <c r="I87" s="314"/>
      <c r="J87" s="317"/>
      <c r="K87" s="199">
        <f t="shared" si="8"/>
        <v>0</v>
      </c>
      <c r="L87" s="133"/>
      <c r="M87" s="118"/>
      <c r="N87" s="314"/>
      <c r="O87" s="317"/>
    </row>
    <row r="88" spans="1:15" ht="15.75" customHeight="1" thickBot="1" x14ac:dyDescent="0.35">
      <c r="A88" s="69" t="s">
        <v>27</v>
      </c>
      <c r="B88" s="335"/>
      <c r="C88" s="336"/>
      <c r="D88" s="336"/>
      <c r="E88" s="67"/>
      <c r="F88" s="67"/>
      <c r="G88" s="67"/>
      <c r="H88" s="67"/>
      <c r="I88" s="67"/>
      <c r="J88" s="68"/>
      <c r="K88" s="67"/>
      <c r="L88" s="67"/>
      <c r="M88" s="67"/>
      <c r="N88" s="67"/>
      <c r="O88" s="68"/>
    </row>
    <row r="89" spans="1:15" ht="49.5" customHeight="1" thickBot="1" x14ac:dyDescent="0.35">
      <c r="A89" s="71" t="s">
        <v>28</v>
      </c>
      <c r="B89" s="70" t="s">
        <v>29</v>
      </c>
      <c r="C89" s="187" t="s">
        <v>30</v>
      </c>
      <c r="D89" s="187" t="s">
        <v>31</v>
      </c>
      <c r="E89" s="223" t="s">
        <v>32</v>
      </c>
      <c r="F89" s="187" t="s">
        <v>33</v>
      </c>
      <c r="G89" s="187" t="s">
        <v>35</v>
      </c>
      <c r="H89" s="187" t="s">
        <v>36</v>
      </c>
      <c r="I89" s="187" t="s">
        <v>34</v>
      </c>
      <c r="J89" s="187" t="s">
        <v>37</v>
      </c>
      <c r="K89" s="198" t="s">
        <v>31</v>
      </c>
      <c r="L89" s="198" t="s">
        <v>35</v>
      </c>
      <c r="M89" s="198" t="s">
        <v>36</v>
      </c>
      <c r="N89" s="198" t="s">
        <v>34</v>
      </c>
      <c r="O89" s="198" t="s">
        <v>37</v>
      </c>
    </row>
    <row r="90" spans="1:15" ht="76.8" customHeight="1" x14ac:dyDescent="0.3">
      <c r="A90" s="108">
        <f>A81+1</f>
        <v>10</v>
      </c>
      <c r="B90" s="337" t="s">
        <v>692</v>
      </c>
      <c r="C90" s="312" t="s">
        <v>518</v>
      </c>
      <c r="D90" s="118" t="s">
        <v>519</v>
      </c>
      <c r="E90" s="118" t="s">
        <v>516</v>
      </c>
      <c r="F90" s="119">
        <v>900000</v>
      </c>
      <c r="G90" s="219" t="s">
        <v>735</v>
      </c>
      <c r="H90" s="219" t="s">
        <v>736</v>
      </c>
      <c r="I90" s="312">
        <v>0.9</v>
      </c>
      <c r="J90" s="72">
        <f>IFERROR(AVERAGE(I90)," ")</f>
        <v>0.9</v>
      </c>
      <c r="K90" s="199" t="str">
        <f t="shared" ref="K90:K96" si="9">D90</f>
        <v xml:space="preserve">Tramitar oportunamente la compra de  los productos requeridos correspondientes al departamento de Diarios Oficiales. </v>
      </c>
      <c r="L90" s="133"/>
      <c r="M90" s="118"/>
      <c r="N90" s="312"/>
      <c r="O90" s="72" t="str">
        <f>IFERROR(AVERAGE(N90)," ")</f>
        <v xml:space="preserve"> </v>
      </c>
    </row>
    <row r="91" spans="1:15" ht="38.25" customHeight="1" x14ac:dyDescent="0.3">
      <c r="A91" s="329" t="s">
        <v>517</v>
      </c>
      <c r="B91" s="333"/>
      <c r="C91" s="313"/>
      <c r="D91" s="118"/>
      <c r="E91" s="118"/>
      <c r="F91" s="119"/>
      <c r="G91" s="133"/>
      <c r="H91" s="118"/>
      <c r="I91" s="313"/>
      <c r="J91" s="315" t="str">
        <f>IFERROR(VLOOKUP(J90,'Datos Validaciones PAO'!$N$2:$O$102,2,TRUE)," ")</f>
        <v>Meta Parcialmente Cumplida (MPC)</v>
      </c>
      <c r="K91" s="199">
        <f t="shared" si="9"/>
        <v>0</v>
      </c>
      <c r="L91" s="133"/>
      <c r="M91" s="118"/>
      <c r="N91" s="313"/>
      <c r="O91" s="315" t="str">
        <f>IFERROR(VLOOKUP(O90,'Datos Validaciones PAO'!$N$2:$O$102,2,TRUE)," ")</f>
        <v xml:space="preserve"> </v>
      </c>
    </row>
    <row r="92" spans="1:15" ht="34.5" customHeight="1" x14ac:dyDescent="0.3">
      <c r="A92" s="330"/>
      <c r="B92" s="333"/>
      <c r="C92" s="313"/>
      <c r="D92" s="118"/>
      <c r="E92" s="118"/>
      <c r="F92" s="119"/>
      <c r="G92" s="133"/>
      <c r="H92" s="118"/>
      <c r="I92" s="313"/>
      <c r="J92" s="316"/>
      <c r="K92" s="199">
        <f t="shared" si="9"/>
        <v>0</v>
      </c>
      <c r="L92" s="133"/>
      <c r="M92" s="118"/>
      <c r="N92" s="313"/>
      <c r="O92" s="316"/>
    </row>
    <row r="93" spans="1:15" ht="33" customHeight="1" x14ac:dyDescent="0.3">
      <c r="A93" s="330"/>
      <c r="B93" s="333"/>
      <c r="C93" s="313"/>
      <c r="D93" s="118"/>
      <c r="E93" s="118"/>
      <c r="F93" s="119"/>
      <c r="G93" s="133"/>
      <c r="H93" s="118"/>
      <c r="I93" s="313"/>
      <c r="J93" s="316"/>
      <c r="K93" s="199">
        <f t="shared" si="9"/>
        <v>0</v>
      </c>
      <c r="L93" s="133"/>
      <c r="M93" s="118"/>
      <c r="N93" s="313"/>
      <c r="O93" s="316"/>
    </row>
    <row r="94" spans="1:15" ht="48.75" customHeight="1" x14ac:dyDescent="0.3">
      <c r="A94" s="330"/>
      <c r="B94" s="333"/>
      <c r="C94" s="313"/>
      <c r="D94" s="118"/>
      <c r="E94" s="118"/>
      <c r="F94" s="119"/>
      <c r="G94" s="133"/>
      <c r="H94" s="118"/>
      <c r="I94" s="313"/>
      <c r="J94" s="316"/>
      <c r="K94" s="199">
        <f t="shared" si="9"/>
        <v>0</v>
      </c>
      <c r="L94" s="133"/>
      <c r="M94" s="118"/>
      <c r="N94" s="313"/>
      <c r="O94" s="316"/>
    </row>
    <row r="95" spans="1:15" ht="33" customHeight="1" x14ac:dyDescent="0.3">
      <c r="A95" s="330"/>
      <c r="B95" s="333"/>
      <c r="C95" s="313"/>
      <c r="D95" s="118"/>
      <c r="E95" s="118"/>
      <c r="F95" s="119"/>
      <c r="G95" s="133"/>
      <c r="H95" s="118"/>
      <c r="I95" s="313"/>
      <c r="J95" s="316"/>
      <c r="K95" s="199">
        <f t="shared" si="9"/>
        <v>0</v>
      </c>
      <c r="L95" s="133"/>
      <c r="M95" s="118"/>
      <c r="N95" s="313"/>
      <c r="O95" s="316"/>
    </row>
    <row r="96" spans="1:15" ht="42.75" customHeight="1" thickBot="1" x14ac:dyDescent="0.35">
      <c r="A96" s="331"/>
      <c r="B96" s="334"/>
      <c r="C96" s="314"/>
      <c r="D96" s="118"/>
      <c r="E96" s="118"/>
      <c r="F96" s="119"/>
      <c r="G96" s="133"/>
      <c r="H96" s="118"/>
      <c r="I96" s="314"/>
      <c r="J96" s="317"/>
      <c r="K96" s="199">
        <f t="shared" si="9"/>
        <v>0</v>
      </c>
      <c r="L96" s="133"/>
      <c r="M96" s="118"/>
      <c r="N96" s="314"/>
      <c r="O96" s="317"/>
    </row>
    <row r="97" spans="1:21" ht="15.75" customHeight="1" thickBot="1" x14ac:dyDescent="0.35">
      <c r="A97" s="69" t="s">
        <v>27</v>
      </c>
      <c r="B97" s="335"/>
      <c r="C97" s="336"/>
      <c r="D97" s="336"/>
      <c r="E97" s="67"/>
      <c r="F97" s="67"/>
      <c r="G97" s="67"/>
      <c r="H97" s="67"/>
      <c r="I97" s="67"/>
      <c r="J97" s="68"/>
      <c r="K97" s="67"/>
      <c r="L97" s="67"/>
      <c r="M97" s="67"/>
      <c r="N97" s="67"/>
      <c r="O97" s="68"/>
    </row>
    <row r="98" spans="1:21" ht="49.5" customHeight="1" thickBot="1" x14ac:dyDescent="0.35">
      <c r="A98" s="71" t="s">
        <v>28</v>
      </c>
      <c r="B98" s="70" t="s">
        <v>29</v>
      </c>
      <c r="C98" s="187" t="s">
        <v>30</v>
      </c>
      <c r="D98" s="187" t="s">
        <v>31</v>
      </c>
      <c r="E98" s="223" t="s">
        <v>32</v>
      </c>
      <c r="F98" s="187" t="s">
        <v>33</v>
      </c>
      <c r="G98" s="187" t="s">
        <v>35</v>
      </c>
      <c r="H98" s="187" t="s">
        <v>36</v>
      </c>
      <c r="I98" s="187" t="s">
        <v>34</v>
      </c>
      <c r="J98" s="187" t="s">
        <v>37</v>
      </c>
      <c r="K98" s="198" t="s">
        <v>31</v>
      </c>
      <c r="L98" s="198" t="s">
        <v>35</v>
      </c>
      <c r="M98" s="198" t="s">
        <v>36</v>
      </c>
      <c r="N98" s="198" t="s">
        <v>34</v>
      </c>
      <c r="O98" s="198" t="s">
        <v>37</v>
      </c>
    </row>
    <row r="99" spans="1:21" ht="83.4" customHeight="1" x14ac:dyDescent="0.3">
      <c r="A99" s="108">
        <f>A90+1</f>
        <v>11</v>
      </c>
      <c r="B99" s="332" t="s">
        <v>693</v>
      </c>
      <c r="C99" s="312" t="s">
        <v>694</v>
      </c>
      <c r="D99" s="118" t="s">
        <v>833</v>
      </c>
      <c r="E99" s="118" t="s">
        <v>521</v>
      </c>
      <c r="F99" s="119">
        <v>1900000</v>
      </c>
      <c r="G99" s="118" t="s">
        <v>737</v>
      </c>
      <c r="H99" s="118"/>
      <c r="I99" s="312">
        <v>0</v>
      </c>
      <c r="J99" s="72">
        <f>IFERROR(AVERAGE(I99)," ")</f>
        <v>0</v>
      </c>
      <c r="K99" s="199" t="str">
        <f t="shared" ref="K99:K105" si="10">D99</f>
        <v>Efectuar trámites de contratación para aquellas necesidades de salud ocupacional que lo requieran.</v>
      </c>
      <c r="L99" s="133"/>
      <c r="M99" s="118"/>
      <c r="N99" s="312"/>
      <c r="O99" s="72" t="str">
        <f>IFERROR(AVERAGE(N99)," ")</f>
        <v xml:space="preserve"> </v>
      </c>
    </row>
    <row r="100" spans="1:21" ht="38.25" customHeight="1" x14ac:dyDescent="0.3">
      <c r="A100" s="329" t="s">
        <v>520</v>
      </c>
      <c r="B100" s="333"/>
      <c r="C100" s="313"/>
      <c r="D100" s="118"/>
      <c r="E100" s="118"/>
      <c r="F100" s="119"/>
      <c r="G100" s="133"/>
      <c r="H100" s="118"/>
      <c r="I100" s="313"/>
      <c r="J100" s="315" t="str">
        <f>IFERROR(VLOOKUP(J99,'Datos Validaciones PAO'!$N$2:$O$102,2,TRUE)," ")</f>
        <v>Meta No Cumplida (MNC)</v>
      </c>
      <c r="K100" s="199">
        <f t="shared" si="10"/>
        <v>0</v>
      </c>
      <c r="L100" s="133"/>
      <c r="M100" s="118"/>
      <c r="N100" s="313"/>
      <c r="O100" s="315" t="str">
        <f>IFERROR(VLOOKUP(O99,'Datos Validaciones PAO'!$N$2:$O$102,2,TRUE)," ")</f>
        <v xml:space="preserve"> </v>
      </c>
    </row>
    <row r="101" spans="1:21" ht="34.5" customHeight="1" x14ac:dyDescent="0.3">
      <c r="A101" s="330"/>
      <c r="B101" s="333"/>
      <c r="C101" s="313"/>
      <c r="D101" s="118"/>
      <c r="E101" s="118"/>
      <c r="F101" s="119"/>
      <c r="G101" s="133"/>
      <c r="H101" s="118"/>
      <c r="I101" s="313"/>
      <c r="J101" s="316"/>
      <c r="K101" s="199">
        <f t="shared" si="10"/>
        <v>0</v>
      </c>
      <c r="L101" s="133"/>
      <c r="M101" s="118"/>
      <c r="N101" s="313"/>
      <c r="O101" s="316"/>
    </row>
    <row r="102" spans="1:21" ht="33" customHeight="1" x14ac:dyDescent="0.3">
      <c r="A102" s="330"/>
      <c r="B102" s="333"/>
      <c r="C102" s="313"/>
      <c r="D102" s="118"/>
      <c r="E102" s="118"/>
      <c r="F102" s="119"/>
      <c r="G102" s="133"/>
      <c r="H102" s="118"/>
      <c r="I102" s="313"/>
      <c r="J102" s="316"/>
      <c r="K102" s="199">
        <f t="shared" si="10"/>
        <v>0</v>
      </c>
      <c r="L102" s="133"/>
      <c r="M102" s="118"/>
      <c r="N102" s="313"/>
      <c r="O102" s="316"/>
    </row>
    <row r="103" spans="1:21" ht="48.75" customHeight="1" x14ac:dyDescent="0.3">
      <c r="A103" s="330"/>
      <c r="B103" s="333"/>
      <c r="C103" s="313"/>
      <c r="D103" s="118"/>
      <c r="E103" s="118"/>
      <c r="F103" s="119"/>
      <c r="G103" s="133"/>
      <c r="H103" s="118"/>
      <c r="I103" s="313"/>
      <c r="J103" s="316"/>
      <c r="K103" s="199">
        <f t="shared" si="10"/>
        <v>0</v>
      </c>
      <c r="L103" s="133"/>
      <c r="M103" s="118"/>
      <c r="N103" s="313"/>
      <c r="O103" s="316"/>
    </row>
    <row r="104" spans="1:21" ht="33" customHeight="1" x14ac:dyDescent="0.3">
      <c r="A104" s="330"/>
      <c r="B104" s="333"/>
      <c r="C104" s="313"/>
      <c r="D104" s="118"/>
      <c r="E104" s="118"/>
      <c r="F104" s="119"/>
      <c r="G104" s="133"/>
      <c r="H104" s="118"/>
      <c r="I104" s="313"/>
      <c r="J104" s="316"/>
      <c r="K104" s="199">
        <f t="shared" si="10"/>
        <v>0</v>
      </c>
      <c r="L104" s="133"/>
      <c r="M104" s="118"/>
      <c r="N104" s="313"/>
      <c r="O104" s="316"/>
    </row>
    <row r="105" spans="1:21" ht="42.75" customHeight="1" thickBot="1" x14ac:dyDescent="0.35">
      <c r="A105" s="331"/>
      <c r="B105" s="334"/>
      <c r="C105" s="314"/>
      <c r="D105" s="118"/>
      <c r="E105" s="118"/>
      <c r="F105" s="119"/>
      <c r="G105" s="133"/>
      <c r="H105" s="118"/>
      <c r="I105" s="314"/>
      <c r="J105" s="317"/>
      <c r="K105" s="199">
        <f t="shared" si="10"/>
        <v>0</v>
      </c>
      <c r="L105" s="133"/>
      <c r="M105" s="118"/>
      <c r="N105" s="314"/>
      <c r="O105" s="317"/>
    </row>
    <row r="106" spans="1:21" ht="15.75" customHeight="1" thickBot="1" x14ac:dyDescent="0.35">
      <c r="A106" s="69" t="s">
        <v>27</v>
      </c>
      <c r="B106" s="335"/>
      <c r="C106" s="336"/>
      <c r="D106" s="336"/>
      <c r="E106" s="67"/>
      <c r="F106" s="67"/>
      <c r="G106" s="67"/>
      <c r="H106" s="67"/>
      <c r="I106" s="67"/>
      <c r="J106" s="68"/>
      <c r="K106" s="67"/>
      <c r="L106" s="67"/>
      <c r="M106" s="67"/>
      <c r="N106" s="67"/>
      <c r="O106" s="68"/>
    </row>
    <row r="107" spans="1:21" ht="49.5" customHeight="1" thickBot="1" x14ac:dyDescent="0.35">
      <c r="A107" s="71" t="s">
        <v>28</v>
      </c>
      <c r="B107" s="70" t="s">
        <v>29</v>
      </c>
      <c r="C107" s="187" t="s">
        <v>30</v>
      </c>
      <c r="D107" s="187" t="s">
        <v>31</v>
      </c>
      <c r="E107" s="223" t="s">
        <v>32</v>
      </c>
      <c r="F107" s="187" t="s">
        <v>33</v>
      </c>
      <c r="G107" s="187" t="s">
        <v>35</v>
      </c>
      <c r="H107" s="187" t="s">
        <v>36</v>
      </c>
      <c r="I107" s="187" t="s">
        <v>34</v>
      </c>
      <c r="J107" s="187" t="s">
        <v>37</v>
      </c>
      <c r="K107" s="198" t="s">
        <v>31</v>
      </c>
      <c r="L107" s="198" t="s">
        <v>35</v>
      </c>
      <c r="M107" s="198" t="s">
        <v>36</v>
      </c>
      <c r="N107" s="198" t="s">
        <v>34</v>
      </c>
      <c r="O107" s="198" t="s">
        <v>37</v>
      </c>
      <c r="Q107" s="191"/>
      <c r="R107" s="191"/>
      <c r="S107" s="191"/>
      <c r="T107" s="191"/>
      <c r="U107" s="191"/>
    </row>
    <row r="108" spans="1:21" ht="86.4" customHeight="1" x14ac:dyDescent="0.3">
      <c r="A108" s="108">
        <f>A99+1</f>
        <v>12</v>
      </c>
      <c r="B108" s="332" t="s">
        <v>695</v>
      </c>
      <c r="C108" s="312" t="s">
        <v>696</v>
      </c>
      <c r="D108" s="118" t="s">
        <v>523</v>
      </c>
      <c r="E108" s="118" t="s">
        <v>521</v>
      </c>
      <c r="F108" s="119">
        <v>5500000</v>
      </c>
      <c r="G108" s="118" t="s">
        <v>738</v>
      </c>
      <c r="H108" s="118"/>
      <c r="I108" s="312">
        <v>0</v>
      </c>
      <c r="J108" s="72">
        <f>IFERROR(AVERAGE(I108)," ")</f>
        <v>0</v>
      </c>
      <c r="K108" s="199" t="str">
        <f t="shared" ref="K108:K114" si="11">D108</f>
        <v>Ejecución de todas las compras que se requieren para el cumplimiento de los objetivos de la Salud Ocupacional y darle contenido a los contratos existentes</v>
      </c>
      <c r="L108" s="133"/>
      <c r="M108" s="118"/>
      <c r="N108" s="312"/>
      <c r="O108" s="72" t="str">
        <f>IFERROR(AVERAGE(N108)," ")</f>
        <v xml:space="preserve"> </v>
      </c>
      <c r="Q108" s="191"/>
      <c r="R108" s="191"/>
      <c r="S108" s="191"/>
      <c r="T108" s="191"/>
      <c r="U108" s="191"/>
    </row>
    <row r="109" spans="1:21" ht="38.25" customHeight="1" x14ac:dyDescent="0.3">
      <c r="A109" s="329" t="s">
        <v>522</v>
      </c>
      <c r="B109" s="333"/>
      <c r="C109" s="313"/>
      <c r="D109" s="118"/>
      <c r="E109" s="118"/>
      <c r="F109" s="119"/>
      <c r="G109" s="133"/>
      <c r="H109" s="118"/>
      <c r="I109" s="313"/>
      <c r="J109" s="315" t="str">
        <f>IFERROR(VLOOKUP(J108,'Datos Validaciones PAO'!$N$2:$O$102,2,TRUE)," ")</f>
        <v>Meta No Cumplida (MNC)</v>
      </c>
      <c r="K109" s="199">
        <f t="shared" si="11"/>
        <v>0</v>
      </c>
      <c r="L109" s="133"/>
      <c r="M109" s="118"/>
      <c r="N109" s="313"/>
      <c r="O109" s="315" t="str">
        <f>IFERROR(VLOOKUP(O108,'Datos Validaciones PAO'!$N$2:$O$102,2,TRUE)," ")</f>
        <v xml:space="preserve"> </v>
      </c>
      <c r="Q109" s="191"/>
      <c r="R109" s="191"/>
      <c r="S109" s="191"/>
      <c r="T109" s="191"/>
      <c r="U109" s="191"/>
    </row>
    <row r="110" spans="1:21" ht="34.5" customHeight="1" x14ac:dyDescent="0.3">
      <c r="A110" s="330"/>
      <c r="B110" s="333"/>
      <c r="C110" s="313"/>
      <c r="D110" s="118"/>
      <c r="E110" s="118"/>
      <c r="F110" s="119"/>
      <c r="G110" s="133"/>
      <c r="H110" s="118"/>
      <c r="I110" s="313"/>
      <c r="J110" s="316"/>
      <c r="K110" s="199">
        <f t="shared" si="11"/>
        <v>0</v>
      </c>
      <c r="L110" s="133"/>
      <c r="M110" s="118"/>
      <c r="N110" s="313"/>
      <c r="O110" s="316"/>
      <c r="Q110" s="191"/>
      <c r="R110" s="191"/>
      <c r="S110" s="191"/>
      <c r="T110" s="191"/>
      <c r="U110" s="191"/>
    </row>
    <row r="111" spans="1:21" ht="33" customHeight="1" x14ac:dyDescent="0.3">
      <c r="A111" s="330"/>
      <c r="B111" s="333"/>
      <c r="C111" s="313"/>
      <c r="D111" s="118"/>
      <c r="E111" s="118"/>
      <c r="F111" s="119"/>
      <c r="G111" s="133"/>
      <c r="H111" s="118"/>
      <c r="I111" s="313"/>
      <c r="J111" s="316"/>
      <c r="K111" s="199">
        <f t="shared" si="11"/>
        <v>0</v>
      </c>
      <c r="L111" s="133"/>
      <c r="M111" s="118"/>
      <c r="N111" s="313"/>
      <c r="O111" s="316"/>
      <c r="Q111" s="191"/>
      <c r="R111" s="191"/>
      <c r="S111" s="191"/>
      <c r="T111" s="191"/>
      <c r="U111" s="191"/>
    </row>
    <row r="112" spans="1:21" ht="48.75" customHeight="1" x14ac:dyDescent="0.3">
      <c r="A112" s="330"/>
      <c r="B112" s="333"/>
      <c r="C112" s="313"/>
      <c r="D112" s="118"/>
      <c r="E112" s="118"/>
      <c r="F112" s="119"/>
      <c r="G112" s="133"/>
      <c r="H112" s="118"/>
      <c r="I112" s="313"/>
      <c r="J112" s="316"/>
      <c r="K112" s="199">
        <f t="shared" si="11"/>
        <v>0</v>
      </c>
      <c r="L112" s="133"/>
      <c r="M112" s="118"/>
      <c r="N112" s="313"/>
      <c r="O112" s="316"/>
      <c r="Q112" s="191"/>
      <c r="R112" s="191"/>
      <c r="S112" s="191"/>
      <c r="T112" s="191"/>
      <c r="U112" s="191"/>
    </row>
    <row r="113" spans="1:21" ht="33" customHeight="1" x14ac:dyDescent="0.3">
      <c r="A113" s="330"/>
      <c r="B113" s="333"/>
      <c r="C113" s="313"/>
      <c r="D113" s="118"/>
      <c r="E113" s="118"/>
      <c r="F113" s="119"/>
      <c r="G113" s="133"/>
      <c r="H113" s="118"/>
      <c r="I113" s="313"/>
      <c r="J113" s="316"/>
      <c r="K113" s="199">
        <f t="shared" si="11"/>
        <v>0</v>
      </c>
      <c r="L113" s="133"/>
      <c r="M113" s="118"/>
      <c r="N113" s="313"/>
      <c r="O113" s="316"/>
      <c r="Q113" s="191"/>
      <c r="R113" s="191"/>
      <c r="S113" s="191"/>
      <c r="T113" s="191"/>
      <c r="U113" s="191"/>
    </row>
    <row r="114" spans="1:21" ht="42.75" customHeight="1" thickBot="1" x14ac:dyDescent="0.35">
      <c r="A114" s="331"/>
      <c r="B114" s="334"/>
      <c r="C114" s="314"/>
      <c r="D114" s="118"/>
      <c r="E114" s="118"/>
      <c r="F114" s="119"/>
      <c r="G114" s="133"/>
      <c r="H114" s="118"/>
      <c r="I114" s="314"/>
      <c r="J114" s="317"/>
      <c r="K114" s="199">
        <f t="shared" si="11"/>
        <v>0</v>
      </c>
      <c r="L114" s="133"/>
      <c r="M114" s="118"/>
      <c r="N114" s="314"/>
      <c r="O114" s="317"/>
      <c r="Q114" s="191"/>
      <c r="R114" s="191"/>
      <c r="S114" s="191"/>
      <c r="T114" s="191"/>
      <c r="U114" s="191"/>
    </row>
    <row r="115" spans="1:21" ht="15.75" customHeight="1" thickBot="1" x14ac:dyDescent="0.35">
      <c r="A115" s="69" t="s">
        <v>27</v>
      </c>
      <c r="B115" s="335"/>
      <c r="C115" s="336"/>
      <c r="D115" s="336"/>
      <c r="E115" s="67"/>
      <c r="F115" s="67"/>
      <c r="G115" s="67"/>
      <c r="H115" s="67"/>
      <c r="I115" s="67"/>
      <c r="J115" s="68"/>
      <c r="K115" s="67"/>
      <c r="L115" s="67"/>
      <c r="M115" s="67"/>
      <c r="N115" s="67"/>
      <c r="O115" s="68"/>
    </row>
    <row r="116" spans="1:21" ht="49.5" customHeight="1" thickBot="1" x14ac:dyDescent="0.35">
      <c r="A116" s="71" t="s">
        <v>28</v>
      </c>
      <c r="B116" s="70" t="s">
        <v>29</v>
      </c>
      <c r="C116" s="187" t="s">
        <v>30</v>
      </c>
      <c r="D116" s="187" t="s">
        <v>31</v>
      </c>
      <c r="E116" s="223" t="s">
        <v>32</v>
      </c>
      <c r="F116" s="187" t="s">
        <v>33</v>
      </c>
      <c r="G116" s="187" t="s">
        <v>35</v>
      </c>
      <c r="H116" s="187" t="s">
        <v>36</v>
      </c>
      <c r="I116" s="187" t="s">
        <v>34</v>
      </c>
      <c r="J116" s="187" t="s">
        <v>37</v>
      </c>
      <c r="K116" s="198" t="s">
        <v>31</v>
      </c>
      <c r="L116" s="198" t="s">
        <v>35</v>
      </c>
      <c r="M116" s="198" t="s">
        <v>36</v>
      </c>
      <c r="N116" s="198" t="s">
        <v>34</v>
      </c>
      <c r="O116" s="198" t="s">
        <v>37</v>
      </c>
    </row>
    <row r="117" spans="1:21" ht="73.2" customHeight="1" x14ac:dyDescent="0.3">
      <c r="A117" s="108">
        <f>A108+1</f>
        <v>13</v>
      </c>
      <c r="B117" s="337" t="s">
        <v>834</v>
      </c>
      <c r="C117" s="312" t="s">
        <v>697</v>
      </c>
      <c r="D117" s="212" t="s">
        <v>837</v>
      </c>
      <c r="E117" s="118" t="s">
        <v>559</v>
      </c>
      <c r="F117" s="119">
        <v>17000000</v>
      </c>
      <c r="G117" s="118" t="s">
        <v>739</v>
      </c>
      <c r="H117" s="118" t="s">
        <v>744</v>
      </c>
      <c r="I117" s="312">
        <v>0.51</v>
      </c>
      <c r="J117" s="72">
        <f>IFERROR(AVERAGE(I117)," ")</f>
        <v>0.51</v>
      </c>
      <c r="K117" s="199" t="str">
        <f t="shared" ref="K117:K123" si="12">D117</f>
        <v>Agua</v>
      </c>
      <c r="L117" s="133"/>
      <c r="M117" s="118"/>
      <c r="N117" s="312"/>
      <c r="O117" s="72" t="str">
        <f>IFERROR(AVERAGE(N117)," ")</f>
        <v xml:space="preserve"> </v>
      </c>
    </row>
    <row r="118" spans="1:21" ht="61.2" customHeight="1" x14ac:dyDescent="0.3">
      <c r="A118" s="329" t="s">
        <v>558</v>
      </c>
      <c r="B118" s="333"/>
      <c r="C118" s="313"/>
      <c r="D118" s="118" t="s">
        <v>835</v>
      </c>
      <c r="E118" s="118" t="s">
        <v>559</v>
      </c>
      <c r="F118" s="119">
        <v>82000000</v>
      </c>
      <c r="G118" s="118" t="s">
        <v>739</v>
      </c>
      <c r="H118" s="118" t="s">
        <v>745</v>
      </c>
      <c r="I118" s="313"/>
      <c r="J118" s="315" t="str">
        <f>IFERROR(VLOOKUP(J117,'Datos Validaciones PAO'!$N$2:$O$102,2,TRUE)," ")</f>
        <v>Meta Parcialmente Cumplida (MPC)</v>
      </c>
      <c r="K118" s="199" t="str">
        <f t="shared" si="12"/>
        <v>Electricidad</v>
      </c>
      <c r="L118" s="133"/>
      <c r="M118" s="118"/>
      <c r="N118" s="313"/>
      <c r="O118" s="315" t="str">
        <f>IFERROR(VLOOKUP(O117,'Datos Validaciones PAO'!$N$2:$O$102,2,TRUE)," ")</f>
        <v xml:space="preserve"> </v>
      </c>
    </row>
    <row r="119" spans="1:21" ht="48" customHeight="1" x14ac:dyDescent="0.3">
      <c r="A119" s="330"/>
      <c r="B119" s="333"/>
      <c r="C119" s="313"/>
      <c r="D119" s="118" t="s">
        <v>836</v>
      </c>
      <c r="E119" s="118" t="s">
        <v>559</v>
      </c>
      <c r="F119" s="119">
        <v>100000</v>
      </c>
      <c r="G119" s="118" t="s">
        <v>740</v>
      </c>
      <c r="H119" s="118" t="s">
        <v>746</v>
      </c>
      <c r="I119" s="313"/>
      <c r="J119" s="316"/>
      <c r="K119" s="199" t="str">
        <f t="shared" si="12"/>
        <v>Servicio de apartado postal</v>
      </c>
      <c r="L119" s="133"/>
      <c r="M119" s="118"/>
      <c r="N119" s="313"/>
      <c r="O119" s="316"/>
    </row>
    <row r="120" spans="1:21" ht="73.8" customHeight="1" x14ac:dyDescent="0.3">
      <c r="A120" s="330"/>
      <c r="B120" s="333"/>
      <c r="C120" s="313"/>
      <c r="D120" s="118" t="s">
        <v>838</v>
      </c>
      <c r="E120" s="118" t="s">
        <v>559</v>
      </c>
      <c r="F120" s="119">
        <v>2300000</v>
      </c>
      <c r="G120" s="118" t="s">
        <v>741</v>
      </c>
      <c r="H120" s="118" t="s">
        <v>747</v>
      </c>
      <c r="I120" s="313"/>
      <c r="J120" s="316"/>
      <c r="K120" s="199" t="str">
        <f t="shared" si="12"/>
        <v>Planes telefónicos</v>
      </c>
      <c r="L120" s="133"/>
      <c r="M120" s="118"/>
      <c r="N120" s="313"/>
      <c r="O120" s="316"/>
    </row>
    <row r="121" spans="1:21" ht="62.4" customHeight="1" x14ac:dyDescent="0.3">
      <c r="A121" s="330"/>
      <c r="B121" s="333"/>
      <c r="C121" s="313"/>
      <c r="D121" s="118" t="s">
        <v>839</v>
      </c>
      <c r="E121" s="118" t="s">
        <v>559</v>
      </c>
      <c r="F121" s="119">
        <v>2300000</v>
      </c>
      <c r="G121" s="118" t="s">
        <v>741</v>
      </c>
      <c r="H121" s="118" t="s">
        <v>747</v>
      </c>
      <c r="I121" s="313"/>
      <c r="J121" s="316"/>
      <c r="K121" s="199" t="str">
        <f t="shared" si="12"/>
        <v>Pago celulares</v>
      </c>
      <c r="L121" s="133"/>
      <c r="M121" s="118"/>
      <c r="N121" s="313"/>
      <c r="O121" s="316"/>
    </row>
    <row r="122" spans="1:21" ht="50.4" customHeight="1" x14ac:dyDescent="0.3">
      <c r="A122" s="330"/>
      <c r="B122" s="333"/>
      <c r="C122" s="313"/>
      <c r="D122" s="118" t="s">
        <v>840</v>
      </c>
      <c r="E122" s="118" t="s">
        <v>559</v>
      </c>
      <c r="F122" s="119">
        <v>2200000</v>
      </c>
      <c r="G122" s="118" t="s">
        <v>742</v>
      </c>
      <c r="H122" s="118" t="s">
        <v>748</v>
      </c>
      <c r="I122" s="313"/>
      <c r="J122" s="316"/>
      <c r="K122" s="199" t="str">
        <f t="shared" si="12"/>
        <v>Servicios Municipales</v>
      </c>
      <c r="L122" s="133"/>
      <c r="M122" s="118"/>
      <c r="N122" s="313"/>
      <c r="O122" s="316"/>
    </row>
    <row r="123" spans="1:21" ht="54.6" customHeight="1" thickBot="1" x14ac:dyDescent="0.35">
      <c r="A123" s="331"/>
      <c r="B123" s="334"/>
      <c r="C123" s="314"/>
      <c r="D123" s="212" t="s">
        <v>565</v>
      </c>
      <c r="E123" s="118" t="s">
        <v>559</v>
      </c>
      <c r="F123" s="119">
        <v>10000</v>
      </c>
      <c r="G123" s="118" t="s">
        <v>743</v>
      </c>
      <c r="H123" s="118" t="s">
        <v>743</v>
      </c>
      <c r="I123" s="314"/>
      <c r="J123" s="317"/>
      <c r="K123" s="199" t="str">
        <f t="shared" si="12"/>
        <v>Pago de servicio público de transporte en taxi, en situaciones que no haya disponibilidad de transporte con los vehículos de la institución por medio de la reserva presupuestaria.</v>
      </c>
      <c r="L123" s="133"/>
      <c r="M123" s="118"/>
      <c r="N123" s="314"/>
      <c r="O123" s="317"/>
    </row>
    <row r="124" spans="1:21" ht="15.75" customHeight="1" thickBot="1" x14ac:dyDescent="0.35">
      <c r="A124" s="69" t="s">
        <v>27</v>
      </c>
      <c r="B124" s="335"/>
      <c r="C124" s="336"/>
      <c r="D124" s="336"/>
      <c r="E124" s="67"/>
      <c r="F124" s="67"/>
      <c r="G124" s="67"/>
      <c r="H124" s="67"/>
      <c r="I124" s="67"/>
      <c r="J124" s="68"/>
      <c r="K124" s="67"/>
      <c r="L124" s="67"/>
      <c r="M124" s="67"/>
      <c r="N124" s="67"/>
      <c r="O124" s="68"/>
    </row>
    <row r="125" spans="1:21" ht="49.5" customHeight="1" thickBot="1" x14ac:dyDescent="0.35">
      <c r="A125" s="71" t="s">
        <v>28</v>
      </c>
      <c r="B125" s="70" t="s">
        <v>29</v>
      </c>
      <c r="C125" s="187" t="s">
        <v>30</v>
      </c>
      <c r="D125" s="187" t="s">
        <v>31</v>
      </c>
      <c r="E125" s="223" t="s">
        <v>32</v>
      </c>
      <c r="F125" s="187" t="s">
        <v>33</v>
      </c>
      <c r="G125" s="187" t="s">
        <v>35</v>
      </c>
      <c r="H125" s="187" t="s">
        <v>36</v>
      </c>
      <c r="I125" s="187" t="s">
        <v>34</v>
      </c>
      <c r="J125" s="187" t="s">
        <v>37</v>
      </c>
      <c r="K125" s="198" t="s">
        <v>31</v>
      </c>
      <c r="L125" s="198" t="s">
        <v>35</v>
      </c>
      <c r="M125" s="198" t="s">
        <v>36</v>
      </c>
      <c r="N125" s="198" t="s">
        <v>34</v>
      </c>
      <c r="O125" s="198" t="s">
        <v>37</v>
      </c>
    </row>
    <row r="126" spans="1:21" ht="183.6" customHeight="1" x14ac:dyDescent="0.3">
      <c r="A126" s="108">
        <f>A117+1</f>
        <v>14</v>
      </c>
      <c r="B126" s="337" t="s">
        <v>698</v>
      </c>
      <c r="C126" s="312" t="s">
        <v>699</v>
      </c>
      <c r="D126" s="118" t="s">
        <v>561</v>
      </c>
      <c r="E126" s="118" t="s">
        <v>559</v>
      </c>
      <c r="F126" s="119">
        <v>500000</v>
      </c>
      <c r="G126" s="190" t="s">
        <v>749</v>
      </c>
      <c r="H126" s="118" t="s">
        <v>750</v>
      </c>
      <c r="I126" s="312">
        <v>0.04</v>
      </c>
      <c r="J126" s="72">
        <f>IFERROR(AVERAGE(I126)," ")</f>
        <v>0.04</v>
      </c>
      <c r="K126" s="199" t="str">
        <f t="shared" ref="K126:K132" si="13">D126</f>
        <v>Mediante contratación de empresa que maneje los desechos bioinfecciosos</v>
      </c>
      <c r="L126" s="133"/>
      <c r="M126" s="118"/>
      <c r="N126" s="312"/>
      <c r="O126" s="72" t="str">
        <f>IFERROR(AVERAGE(N126)," ")</f>
        <v xml:space="preserve"> </v>
      </c>
    </row>
    <row r="127" spans="1:21" ht="38.25" customHeight="1" x14ac:dyDescent="0.3">
      <c r="A127" s="329" t="s">
        <v>560</v>
      </c>
      <c r="B127" s="333"/>
      <c r="C127" s="313"/>
      <c r="D127" s="118"/>
      <c r="E127" s="118"/>
      <c r="F127" s="119"/>
      <c r="G127" s="133"/>
      <c r="H127" s="118"/>
      <c r="I127" s="313"/>
      <c r="J127" s="315" t="str">
        <f>IFERROR(VLOOKUP(J126,'Datos Validaciones PAO'!$N$2:$O$102,2,TRUE)," ")</f>
        <v>Meta Parcialmente Cumplida (MPC)</v>
      </c>
      <c r="K127" s="199">
        <f t="shared" si="13"/>
        <v>0</v>
      </c>
      <c r="L127" s="133"/>
      <c r="M127" s="118"/>
      <c r="N127" s="313"/>
      <c r="O127" s="315" t="str">
        <f>IFERROR(VLOOKUP(O126,'Datos Validaciones PAO'!$N$2:$O$102,2,TRUE)," ")</f>
        <v xml:space="preserve"> </v>
      </c>
    </row>
    <row r="128" spans="1:21" ht="34.5" customHeight="1" x14ac:dyDescent="0.3">
      <c r="A128" s="330"/>
      <c r="B128" s="333"/>
      <c r="C128" s="313"/>
      <c r="D128" s="118"/>
      <c r="E128" s="118"/>
      <c r="F128" s="119"/>
      <c r="G128" s="133"/>
      <c r="H128" s="118"/>
      <c r="I128" s="313"/>
      <c r="J128" s="316"/>
      <c r="K128" s="199">
        <f t="shared" si="13"/>
        <v>0</v>
      </c>
      <c r="L128" s="133"/>
      <c r="M128" s="118"/>
      <c r="N128" s="313"/>
      <c r="O128" s="316"/>
    </row>
    <row r="129" spans="1:15" ht="33" customHeight="1" x14ac:dyDescent="0.3">
      <c r="A129" s="330"/>
      <c r="B129" s="333"/>
      <c r="C129" s="313"/>
      <c r="D129" s="118"/>
      <c r="E129" s="118"/>
      <c r="F129" s="119"/>
      <c r="G129" s="133"/>
      <c r="H129" s="118"/>
      <c r="I129" s="313"/>
      <c r="J129" s="316"/>
      <c r="K129" s="199">
        <f t="shared" si="13"/>
        <v>0</v>
      </c>
      <c r="L129" s="133"/>
      <c r="M129" s="118"/>
      <c r="N129" s="313"/>
      <c r="O129" s="316"/>
    </row>
    <row r="130" spans="1:15" ht="48.75" customHeight="1" x14ac:dyDescent="0.3">
      <c r="A130" s="330"/>
      <c r="B130" s="333"/>
      <c r="C130" s="313"/>
      <c r="D130" s="118"/>
      <c r="E130" s="118"/>
      <c r="F130" s="119"/>
      <c r="G130" s="133"/>
      <c r="H130" s="118"/>
      <c r="I130" s="313"/>
      <c r="J130" s="316"/>
      <c r="K130" s="199">
        <f t="shared" si="13"/>
        <v>0</v>
      </c>
      <c r="L130" s="133"/>
      <c r="M130" s="118"/>
      <c r="N130" s="313"/>
      <c r="O130" s="316"/>
    </row>
    <row r="131" spans="1:15" ht="33" customHeight="1" x14ac:dyDescent="0.3">
      <c r="A131" s="330"/>
      <c r="B131" s="333"/>
      <c r="C131" s="313"/>
      <c r="D131" s="118"/>
      <c r="E131" s="118"/>
      <c r="F131" s="119"/>
      <c r="G131" s="133"/>
      <c r="H131" s="118"/>
      <c r="I131" s="313"/>
      <c r="J131" s="316"/>
      <c r="K131" s="199">
        <f t="shared" si="13"/>
        <v>0</v>
      </c>
      <c r="L131" s="133"/>
      <c r="M131" s="118"/>
      <c r="N131" s="313"/>
      <c r="O131" s="316"/>
    </row>
    <row r="132" spans="1:15" ht="42.75" customHeight="1" thickBot="1" x14ac:dyDescent="0.35">
      <c r="A132" s="331"/>
      <c r="B132" s="334"/>
      <c r="C132" s="314"/>
      <c r="D132" s="118"/>
      <c r="E132" s="118"/>
      <c r="F132" s="119"/>
      <c r="G132" s="133"/>
      <c r="H132" s="118"/>
      <c r="I132" s="314"/>
      <c r="J132" s="317"/>
      <c r="K132" s="199">
        <f t="shared" si="13"/>
        <v>0</v>
      </c>
      <c r="L132" s="133"/>
      <c r="M132" s="118"/>
      <c r="N132" s="314"/>
      <c r="O132" s="317"/>
    </row>
    <row r="133" spans="1:15" ht="15.75" customHeight="1" thickBot="1" x14ac:dyDescent="0.35">
      <c r="A133" s="69" t="s">
        <v>27</v>
      </c>
      <c r="B133" s="335"/>
      <c r="C133" s="336"/>
      <c r="D133" s="336"/>
      <c r="E133" s="67"/>
      <c r="F133" s="67"/>
      <c r="G133" s="67"/>
      <c r="H133" s="67"/>
      <c r="I133" s="67"/>
      <c r="J133" s="68"/>
      <c r="K133" s="67"/>
      <c r="L133" s="67"/>
      <c r="M133" s="67"/>
      <c r="N133" s="67"/>
      <c r="O133" s="68"/>
    </row>
    <row r="134" spans="1:15" ht="49.5" customHeight="1" thickBot="1" x14ac:dyDescent="0.35">
      <c r="A134" s="71" t="s">
        <v>28</v>
      </c>
      <c r="B134" s="70" t="s">
        <v>29</v>
      </c>
      <c r="C134" s="187" t="s">
        <v>30</v>
      </c>
      <c r="D134" s="187" t="s">
        <v>31</v>
      </c>
      <c r="E134" s="223" t="s">
        <v>32</v>
      </c>
      <c r="F134" s="187" t="s">
        <v>33</v>
      </c>
      <c r="G134" s="187" t="s">
        <v>35</v>
      </c>
      <c r="H134" s="187" t="s">
        <v>36</v>
      </c>
      <c r="I134" s="187" t="s">
        <v>34</v>
      </c>
      <c r="J134" s="187" t="s">
        <v>37</v>
      </c>
      <c r="K134" s="198" t="s">
        <v>31</v>
      </c>
      <c r="L134" s="198" t="s">
        <v>35</v>
      </c>
      <c r="M134" s="198" t="s">
        <v>36</v>
      </c>
      <c r="N134" s="198" t="s">
        <v>34</v>
      </c>
      <c r="O134" s="198" t="s">
        <v>37</v>
      </c>
    </row>
    <row r="135" spans="1:15" ht="46.5" customHeight="1" x14ac:dyDescent="0.3">
      <c r="A135" s="108">
        <f>A126+1</f>
        <v>15</v>
      </c>
      <c r="B135" s="337" t="s">
        <v>701</v>
      </c>
      <c r="C135" s="312" t="s">
        <v>700</v>
      </c>
      <c r="D135" s="118" t="s">
        <v>563</v>
      </c>
      <c r="E135" s="118" t="s">
        <v>559</v>
      </c>
      <c r="F135" s="119">
        <v>12000000</v>
      </c>
      <c r="G135" s="222" t="s">
        <v>751</v>
      </c>
      <c r="H135" s="118" t="s">
        <v>753</v>
      </c>
      <c r="I135" s="312">
        <v>0.96</v>
      </c>
      <c r="J135" s="72">
        <f>IFERROR(AVERAGE(I135)," ")</f>
        <v>0.96</v>
      </c>
      <c r="K135" s="199" t="str">
        <f t="shared" ref="K135:K141" si="14">D135</f>
        <v>Gestionar y administrar todos los servicios contratados que la institucion compra a efecto de contar de manera oportuna con cada uno de ellos.</v>
      </c>
      <c r="L135" s="133"/>
      <c r="M135" s="118"/>
      <c r="N135" s="312"/>
      <c r="O135" s="72" t="str">
        <f>IFERROR(AVERAGE(N135)," ")</f>
        <v xml:space="preserve"> </v>
      </c>
    </row>
    <row r="136" spans="1:15" ht="37.799999999999997" customHeight="1" x14ac:dyDescent="0.3">
      <c r="A136" s="329" t="s">
        <v>562</v>
      </c>
      <c r="B136" s="333"/>
      <c r="C136" s="313"/>
      <c r="D136" s="118" t="s">
        <v>843</v>
      </c>
      <c r="E136" s="118" t="s">
        <v>559</v>
      </c>
      <c r="F136" s="119">
        <v>60000000</v>
      </c>
      <c r="G136" s="222" t="s">
        <v>751</v>
      </c>
      <c r="H136" s="118" t="s">
        <v>754</v>
      </c>
      <c r="I136" s="313"/>
      <c r="J136" s="315" t="str">
        <f>IFERROR(VLOOKUP(J135,'Datos Validaciones PAO'!$N$2:$O$102,2,TRUE)," ")</f>
        <v>Meta Parcialmente Cumplida (MPC)</v>
      </c>
      <c r="K136" s="199" t="str">
        <f t="shared" si="14"/>
        <v>Limpieza</v>
      </c>
      <c r="L136" s="133"/>
      <c r="M136" s="118"/>
      <c r="N136" s="313"/>
      <c r="O136" s="315" t="str">
        <f>IFERROR(VLOOKUP(O135,'Datos Validaciones PAO'!$N$2:$O$102,2,TRUE)," ")</f>
        <v xml:space="preserve"> </v>
      </c>
    </row>
    <row r="137" spans="1:15" ht="34.5" customHeight="1" x14ac:dyDescent="0.3">
      <c r="A137" s="330"/>
      <c r="B137" s="333"/>
      <c r="C137" s="313"/>
      <c r="D137" s="118" t="s">
        <v>841</v>
      </c>
      <c r="E137" s="118"/>
      <c r="F137" s="119">
        <v>89000000</v>
      </c>
      <c r="G137" s="222" t="s">
        <v>751</v>
      </c>
      <c r="H137" s="118" t="s">
        <v>755</v>
      </c>
      <c r="I137" s="313"/>
      <c r="J137" s="316"/>
      <c r="K137" s="199" t="str">
        <f t="shared" si="14"/>
        <v>Seguridad</v>
      </c>
      <c r="L137" s="133"/>
      <c r="M137" s="118"/>
      <c r="N137" s="313"/>
      <c r="O137" s="316"/>
    </row>
    <row r="138" spans="1:15" ht="33" customHeight="1" x14ac:dyDescent="0.3">
      <c r="A138" s="330"/>
      <c r="B138" s="333"/>
      <c r="C138" s="313"/>
      <c r="D138" s="118" t="s">
        <v>842</v>
      </c>
      <c r="E138" s="118"/>
      <c r="F138" s="119">
        <v>2000000</v>
      </c>
      <c r="G138" s="222" t="s">
        <v>752</v>
      </c>
      <c r="H138" s="118" t="s">
        <v>756</v>
      </c>
      <c r="I138" s="313"/>
      <c r="J138" s="316"/>
      <c r="K138" s="199" t="str">
        <f t="shared" si="14"/>
        <v>Servicios de guardadocumentos</v>
      </c>
      <c r="L138" s="133"/>
      <c r="M138" s="118"/>
      <c r="N138" s="313"/>
      <c r="O138" s="316"/>
    </row>
    <row r="139" spans="1:15" ht="48.75" customHeight="1" x14ac:dyDescent="0.3">
      <c r="A139" s="330"/>
      <c r="B139" s="333"/>
      <c r="C139" s="313"/>
      <c r="D139" s="118"/>
      <c r="E139" s="118"/>
      <c r="F139" s="119"/>
      <c r="G139" s="133"/>
      <c r="H139" s="118"/>
      <c r="I139" s="313"/>
      <c r="J139" s="316"/>
      <c r="K139" s="199">
        <f t="shared" si="14"/>
        <v>0</v>
      </c>
      <c r="L139" s="133"/>
      <c r="M139" s="118"/>
      <c r="N139" s="313"/>
      <c r="O139" s="316"/>
    </row>
    <row r="140" spans="1:15" ht="33" customHeight="1" x14ac:dyDescent="0.3">
      <c r="A140" s="330"/>
      <c r="B140" s="333"/>
      <c r="C140" s="313"/>
      <c r="D140" s="118"/>
      <c r="E140" s="118"/>
      <c r="F140" s="119"/>
      <c r="G140" s="133"/>
      <c r="H140" s="118"/>
      <c r="I140" s="313"/>
      <c r="J140" s="316"/>
      <c r="K140" s="199">
        <f t="shared" si="14"/>
        <v>0</v>
      </c>
      <c r="L140" s="133"/>
      <c r="M140" s="118"/>
      <c r="N140" s="313"/>
      <c r="O140" s="316"/>
    </row>
    <row r="141" spans="1:15" ht="42.75" customHeight="1" thickBot="1" x14ac:dyDescent="0.35">
      <c r="A141" s="331"/>
      <c r="B141" s="334"/>
      <c r="C141" s="314"/>
      <c r="D141" s="118"/>
      <c r="E141" s="118"/>
      <c r="F141" s="119"/>
      <c r="G141" s="133"/>
      <c r="H141" s="118"/>
      <c r="I141" s="314"/>
      <c r="J141" s="317"/>
      <c r="K141" s="199">
        <f t="shared" si="14"/>
        <v>0</v>
      </c>
      <c r="L141" s="133"/>
      <c r="M141" s="118"/>
      <c r="N141" s="314"/>
      <c r="O141" s="317"/>
    </row>
    <row r="142" spans="1:15" ht="15.75" customHeight="1" thickBot="1" x14ac:dyDescent="0.35">
      <c r="A142" s="69" t="s">
        <v>27</v>
      </c>
      <c r="B142" s="335"/>
      <c r="C142" s="336"/>
      <c r="D142" s="336"/>
      <c r="E142" s="67"/>
      <c r="F142" s="67"/>
      <c r="G142" s="67"/>
      <c r="H142" s="67"/>
      <c r="I142" s="67"/>
      <c r="J142" s="68"/>
      <c r="K142" s="67"/>
      <c r="L142" s="67"/>
      <c r="M142" s="67"/>
      <c r="N142" s="67"/>
      <c r="O142" s="68"/>
    </row>
    <row r="143" spans="1:15" ht="49.5" customHeight="1" thickBot="1" x14ac:dyDescent="0.35">
      <c r="A143" s="71" t="s">
        <v>28</v>
      </c>
      <c r="B143" s="70" t="s">
        <v>29</v>
      </c>
      <c r="C143" s="187" t="s">
        <v>30</v>
      </c>
      <c r="D143" s="187" t="s">
        <v>31</v>
      </c>
      <c r="E143" s="223" t="s">
        <v>32</v>
      </c>
      <c r="F143" s="187" t="s">
        <v>33</v>
      </c>
      <c r="G143" s="187" t="s">
        <v>35</v>
      </c>
      <c r="H143" s="187" t="s">
        <v>36</v>
      </c>
      <c r="I143" s="187" t="s">
        <v>34</v>
      </c>
      <c r="J143" s="187" t="s">
        <v>37</v>
      </c>
      <c r="K143" s="198" t="s">
        <v>31</v>
      </c>
      <c r="L143" s="198" t="s">
        <v>35</v>
      </c>
      <c r="M143" s="198" t="s">
        <v>36</v>
      </c>
      <c r="N143" s="198" t="s">
        <v>34</v>
      </c>
      <c r="O143" s="198" t="s">
        <v>37</v>
      </c>
    </row>
    <row r="144" spans="1:15" ht="64.2" customHeight="1" x14ac:dyDescent="0.3">
      <c r="A144" s="108">
        <f>A135+1</f>
        <v>16</v>
      </c>
      <c r="B144" s="337" t="s">
        <v>702</v>
      </c>
      <c r="C144" s="312" t="s">
        <v>703</v>
      </c>
      <c r="D144" s="118" t="s">
        <v>844</v>
      </c>
      <c r="E144" s="118" t="s">
        <v>559</v>
      </c>
      <c r="F144" s="119">
        <v>18000000</v>
      </c>
      <c r="G144" s="118" t="s">
        <v>757</v>
      </c>
      <c r="H144" s="118" t="s">
        <v>758</v>
      </c>
      <c r="I144" s="312">
        <v>0.74</v>
      </c>
      <c r="J144" s="72">
        <f>IFERROR(AVERAGE(I144)," ")</f>
        <v>0.74</v>
      </c>
      <c r="K144" s="199" t="str">
        <f t="shared" ref="K144:K150" si="15">D144</f>
        <v>Seguro incendio</v>
      </c>
      <c r="L144" s="133"/>
      <c r="M144" s="118"/>
      <c r="N144" s="312"/>
      <c r="O144" s="72" t="str">
        <f>IFERROR(AVERAGE(N144)," ")</f>
        <v xml:space="preserve"> </v>
      </c>
    </row>
    <row r="145" spans="1:15" ht="38.25" customHeight="1" x14ac:dyDescent="0.3">
      <c r="A145" s="329" t="s">
        <v>564</v>
      </c>
      <c r="B145" s="333"/>
      <c r="C145" s="313"/>
      <c r="D145" s="118" t="s">
        <v>845</v>
      </c>
      <c r="E145" s="118"/>
      <c r="F145" s="119">
        <v>6000000</v>
      </c>
      <c r="G145" s="118" t="s">
        <v>757</v>
      </c>
      <c r="H145" s="118" t="s">
        <v>758</v>
      </c>
      <c r="I145" s="313"/>
      <c r="J145" s="315" t="str">
        <f>IFERROR(VLOOKUP(J144,'Datos Validaciones PAO'!$N$2:$O$102,2,TRUE)," ")</f>
        <v>Meta Parcialmente Cumplida (MPC)</v>
      </c>
      <c r="K145" s="199" t="str">
        <f t="shared" si="15"/>
        <v>Seguro equipo computo</v>
      </c>
      <c r="L145" s="133"/>
      <c r="M145" s="118"/>
      <c r="N145" s="313"/>
      <c r="O145" s="315" t="str">
        <f>IFERROR(VLOOKUP(O144,'Datos Validaciones PAO'!$N$2:$O$102,2,TRUE)," ")</f>
        <v xml:space="preserve"> </v>
      </c>
    </row>
    <row r="146" spans="1:15" ht="34.5" customHeight="1" x14ac:dyDescent="0.3">
      <c r="A146" s="330"/>
      <c r="B146" s="333"/>
      <c r="C146" s="313"/>
      <c r="D146" s="118" t="s">
        <v>846</v>
      </c>
      <c r="E146" s="118"/>
      <c r="F146" s="119">
        <v>1500000</v>
      </c>
      <c r="G146" s="118" t="s">
        <v>757</v>
      </c>
      <c r="H146" s="118" t="s">
        <v>758</v>
      </c>
      <c r="I146" s="313"/>
      <c r="J146" s="316"/>
      <c r="K146" s="199" t="str">
        <f t="shared" si="15"/>
        <v>Seguro reponsabilidad civil</v>
      </c>
      <c r="L146" s="133"/>
      <c r="M146" s="118"/>
      <c r="N146" s="313"/>
      <c r="O146" s="316"/>
    </row>
    <row r="147" spans="1:15" ht="33" customHeight="1" x14ac:dyDescent="0.3">
      <c r="A147" s="330"/>
      <c r="B147" s="333"/>
      <c r="C147" s="313"/>
      <c r="D147" s="118"/>
      <c r="E147" s="118"/>
      <c r="F147" s="119"/>
      <c r="G147" s="133"/>
      <c r="H147" s="118"/>
      <c r="I147" s="313"/>
      <c r="J147" s="316"/>
      <c r="K147" s="199">
        <f t="shared" si="15"/>
        <v>0</v>
      </c>
      <c r="L147" s="133"/>
      <c r="M147" s="118"/>
      <c r="N147" s="313"/>
      <c r="O147" s="316"/>
    </row>
    <row r="148" spans="1:15" ht="48.75" customHeight="1" x14ac:dyDescent="0.3">
      <c r="A148" s="330"/>
      <c r="B148" s="333"/>
      <c r="C148" s="313"/>
      <c r="D148" s="118"/>
      <c r="E148" s="118"/>
      <c r="F148" s="119"/>
      <c r="G148" s="133"/>
      <c r="H148" s="118"/>
      <c r="I148" s="313"/>
      <c r="J148" s="316"/>
      <c r="K148" s="199">
        <f t="shared" si="15"/>
        <v>0</v>
      </c>
      <c r="L148" s="133"/>
      <c r="M148" s="118"/>
      <c r="N148" s="313"/>
      <c r="O148" s="316"/>
    </row>
    <row r="149" spans="1:15" ht="33" customHeight="1" x14ac:dyDescent="0.3">
      <c r="A149" s="330"/>
      <c r="B149" s="333"/>
      <c r="C149" s="313"/>
      <c r="D149" s="118"/>
      <c r="E149" s="118"/>
      <c r="F149" s="119"/>
      <c r="G149" s="133"/>
      <c r="H149" s="118"/>
      <c r="I149" s="313"/>
      <c r="J149" s="316"/>
      <c r="K149" s="199">
        <f t="shared" si="15"/>
        <v>0</v>
      </c>
      <c r="L149" s="133"/>
      <c r="M149" s="118"/>
      <c r="N149" s="313"/>
      <c r="O149" s="316"/>
    </row>
    <row r="150" spans="1:15" ht="42.75" customHeight="1" thickBot="1" x14ac:dyDescent="0.35">
      <c r="A150" s="331"/>
      <c r="B150" s="334"/>
      <c r="C150" s="314"/>
      <c r="D150" s="118"/>
      <c r="E150" s="118"/>
      <c r="F150" s="119"/>
      <c r="G150" s="133"/>
      <c r="H150" s="118"/>
      <c r="I150" s="314"/>
      <c r="J150" s="317"/>
      <c r="K150" s="199">
        <f t="shared" si="15"/>
        <v>0</v>
      </c>
      <c r="L150" s="133"/>
      <c r="M150" s="118"/>
      <c r="N150" s="314"/>
      <c r="O150" s="317"/>
    </row>
    <row r="151" spans="1:15" ht="15.75" customHeight="1" thickBot="1" x14ac:dyDescent="0.35">
      <c r="A151" s="69" t="s">
        <v>27</v>
      </c>
      <c r="B151" s="335"/>
      <c r="C151" s="336"/>
      <c r="D151" s="336"/>
      <c r="E151" s="67"/>
      <c r="F151" s="67"/>
      <c r="G151" s="67"/>
      <c r="H151" s="67"/>
      <c r="I151" s="67"/>
      <c r="J151" s="68"/>
      <c r="K151" s="67"/>
      <c r="L151" s="67"/>
      <c r="M151" s="67"/>
      <c r="N151" s="67"/>
      <c r="O151" s="68"/>
    </row>
    <row r="152" spans="1:15" ht="49.5" customHeight="1" thickBot="1" x14ac:dyDescent="0.35">
      <c r="A152" s="71" t="s">
        <v>28</v>
      </c>
      <c r="B152" s="70" t="s">
        <v>29</v>
      </c>
      <c r="C152" s="187" t="s">
        <v>30</v>
      </c>
      <c r="D152" s="187" t="s">
        <v>31</v>
      </c>
      <c r="E152" s="223" t="s">
        <v>32</v>
      </c>
      <c r="F152" s="187" t="s">
        <v>33</v>
      </c>
      <c r="G152" s="187" t="s">
        <v>35</v>
      </c>
      <c r="H152" s="187" t="s">
        <v>36</v>
      </c>
      <c r="I152" s="187" t="s">
        <v>34</v>
      </c>
      <c r="J152" s="187" t="s">
        <v>37</v>
      </c>
      <c r="K152" s="198" t="s">
        <v>31</v>
      </c>
      <c r="L152" s="198" t="s">
        <v>35</v>
      </c>
      <c r="M152" s="198" t="s">
        <v>36</v>
      </c>
      <c r="N152" s="198" t="s">
        <v>34</v>
      </c>
      <c r="O152" s="198" t="s">
        <v>37</v>
      </c>
    </row>
    <row r="153" spans="1:15" ht="74.400000000000006" customHeight="1" x14ac:dyDescent="0.3">
      <c r="A153" s="108">
        <f>A144+1</f>
        <v>17</v>
      </c>
      <c r="B153" s="337" t="s">
        <v>706</v>
      </c>
      <c r="C153" s="312" t="s">
        <v>705</v>
      </c>
      <c r="D153" s="118" t="s">
        <v>567</v>
      </c>
      <c r="E153" s="118" t="s">
        <v>559</v>
      </c>
      <c r="F153" s="119">
        <v>10000000</v>
      </c>
      <c r="G153" s="338" t="s">
        <v>759</v>
      </c>
      <c r="H153" s="338" t="s">
        <v>760</v>
      </c>
      <c r="I153" s="312">
        <v>0.7</v>
      </c>
      <c r="J153" s="72">
        <f>IFERROR(AVERAGE(I153)," ")</f>
        <v>0.7</v>
      </c>
      <c r="K153" s="199" t="str">
        <f t="shared" ref="K153:K161" si="16">D153</f>
        <v xml:space="preserve">Atender las actividades propias y frecuentes requeridas por los servicios de mantenimiento en las diferentes unidades y departamentos para mantener las condiciones de la infraestructura y los sistemas </v>
      </c>
      <c r="L153" s="133"/>
      <c r="M153" s="118"/>
      <c r="N153" s="312"/>
      <c r="O153" s="72" t="str">
        <f>IFERROR(AVERAGE(N153)," ")</f>
        <v xml:space="preserve"> </v>
      </c>
    </row>
    <row r="154" spans="1:15" ht="114" customHeight="1" x14ac:dyDescent="0.3">
      <c r="A154" s="329" t="s">
        <v>704</v>
      </c>
      <c r="B154" s="333"/>
      <c r="C154" s="313"/>
      <c r="D154" s="212" t="s">
        <v>600</v>
      </c>
      <c r="E154" s="118" t="s">
        <v>559</v>
      </c>
      <c r="F154" s="119">
        <v>500000</v>
      </c>
      <c r="G154" s="339"/>
      <c r="H154" s="341"/>
      <c r="I154" s="313"/>
      <c r="J154" s="315" t="str">
        <f>IFERROR(VLOOKUP(J153,'Datos Validaciones PAO'!$N$2:$O$102,2,TRUE)," ")</f>
        <v>Meta Parcialmente Cumplida (MPC)</v>
      </c>
      <c r="K154" s="199" t="str">
        <f t="shared" si="16"/>
        <v xml:space="preserve">Adquirir los materiales requeridos para la atención y contiuidad de los servicios a cargo de la Unidad y de labores propias de mantenimiento preventivo, correctivo proyectivo y remodelaciones, ampliaciones y mejoras por ejecutar en la infraestructrura y sistemas varios de la Imprenta Nacional. Tramitar oportunamente la compra de materiales e insumos que corresponden a  la Unidad de Mantenimiento para la atención de las necesidades. </v>
      </c>
      <c r="L154" s="133"/>
      <c r="M154" s="118"/>
      <c r="N154" s="313"/>
      <c r="O154" s="315" t="str">
        <f>IFERROR(VLOOKUP(O153,'Datos Validaciones PAO'!$N$2:$O$102,2,TRUE)," ")</f>
        <v xml:space="preserve"> </v>
      </c>
    </row>
    <row r="155" spans="1:15" ht="34.5" customHeight="1" x14ac:dyDescent="0.3">
      <c r="A155" s="330"/>
      <c r="B155" s="333"/>
      <c r="C155" s="313"/>
      <c r="D155" s="118" t="s">
        <v>851</v>
      </c>
      <c r="E155" s="118"/>
      <c r="F155" s="119">
        <v>1250000</v>
      </c>
      <c r="G155" s="339"/>
      <c r="H155" s="341"/>
      <c r="I155" s="313"/>
      <c r="J155" s="316"/>
      <c r="K155" s="199" t="str">
        <f t="shared" si="16"/>
        <v>materiales electricos</v>
      </c>
      <c r="L155" s="133"/>
      <c r="M155" s="118"/>
      <c r="N155" s="313"/>
      <c r="O155" s="316"/>
    </row>
    <row r="156" spans="1:15" ht="33" customHeight="1" x14ac:dyDescent="0.3">
      <c r="A156" s="330"/>
      <c r="B156" s="333"/>
      <c r="C156" s="313"/>
      <c r="D156" s="118" t="s">
        <v>852</v>
      </c>
      <c r="E156" s="118"/>
      <c r="F156" s="119">
        <v>1250000</v>
      </c>
      <c r="G156" s="339"/>
      <c r="H156" s="341"/>
      <c r="I156" s="313"/>
      <c r="J156" s="316"/>
      <c r="K156" s="199" t="str">
        <f t="shared" si="16"/>
        <v>materiales asfalticos</v>
      </c>
      <c r="L156" s="133"/>
      <c r="M156" s="118"/>
      <c r="N156" s="313"/>
      <c r="O156" s="316"/>
    </row>
    <row r="157" spans="1:15" ht="48.75" customHeight="1" x14ac:dyDescent="0.3">
      <c r="A157" s="330"/>
      <c r="B157" s="333"/>
      <c r="C157" s="313"/>
      <c r="D157" s="118" t="s">
        <v>853</v>
      </c>
      <c r="E157" s="118"/>
      <c r="F157" s="119">
        <v>300000</v>
      </c>
      <c r="G157" s="339"/>
      <c r="H157" s="341"/>
      <c r="I157" s="313"/>
      <c r="J157" s="316"/>
      <c r="K157" s="199" t="str">
        <f t="shared" si="16"/>
        <v>Madera</v>
      </c>
      <c r="L157" s="133"/>
      <c r="M157" s="118"/>
      <c r="N157" s="313"/>
      <c r="O157" s="316"/>
    </row>
    <row r="158" spans="1:15" ht="24.6" customHeight="1" x14ac:dyDescent="0.3">
      <c r="A158" s="330"/>
      <c r="B158" s="333"/>
      <c r="C158" s="313"/>
      <c r="D158" s="118" t="s">
        <v>854</v>
      </c>
      <c r="E158" s="118"/>
      <c r="F158" s="119">
        <v>2250000</v>
      </c>
      <c r="G158" s="339"/>
      <c r="H158" s="341"/>
      <c r="I158" s="313"/>
      <c r="J158" s="316"/>
      <c r="K158" s="199" t="str">
        <f t="shared" si="16"/>
        <v>Materiales electricos</v>
      </c>
      <c r="L158" s="133"/>
      <c r="M158" s="118"/>
      <c r="N158" s="313"/>
      <c r="O158" s="316"/>
    </row>
    <row r="159" spans="1:15" ht="24.6" customHeight="1" x14ac:dyDescent="0.3">
      <c r="A159" s="330"/>
      <c r="B159" s="333"/>
      <c r="C159" s="313"/>
      <c r="D159" s="118" t="s">
        <v>855</v>
      </c>
      <c r="E159" s="118"/>
      <c r="F159" s="119">
        <v>800000</v>
      </c>
      <c r="G159" s="339"/>
      <c r="H159" s="341"/>
      <c r="I159" s="313"/>
      <c r="J159" s="316"/>
      <c r="K159" s="199" t="str">
        <f t="shared" si="16"/>
        <v>Productos de vidrio</v>
      </c>
      <c r="L159" s="133"/>
      <c r="M159" s="118"/>
      <c r="N159" s="313"/>
      <c r="O159" s="316"/>
    </row>
    <row r="160" spans="1:15" ht="25.2" customHeight="1" x14ac:dyDescent="0.3">
      <c r="A160" s="330"/>
      <c r="B160" s="333"/>
      <c r="C160" s="313"/>
      <c r="D160" s="118" t="s">
        <v>856</v>
      </c>
      <c r="E160" s="118"/>
      <c r="F160" s="119">
        <v>600000</v>
      </c>
      <c r="G160" s="339"/>
      <c r="H160" s="341"/>
      <c r="I160" s="313"/>
      <c r="J160" s="316"/>
      <c r="K160" s="199" t="str">
        <f t="shared" si="16"/>
        <v>Materiales de plasticos</v>
      </c>
      <c r="L160" s="133"/>
      <c r="M160" s="118"/>
      <c r="N160" s="313"/>
      <c r="O160" s="316"/>
    </row>
    <row r="161" spans="1:15" ht="21" customHeight="1" thickBot="1" x14ac:dyDescent="0.35">
      <c r="A161" s="331"/>
      <c r="B161" s="334"/>
      <c r="C161" s="314"/>
      <c r="D161" s="118" t="s">
        <v>857</v>
      </c>
      <c r="E161" s="118"/>
      <c r="F161" s="119">
        <v>2000000</v>
      </c>
      <c r="G161" s="340"/>
      <c r="H161" s="342"/>
      <c r="I161" s="314"/>
      <c r="J161" s="317"/>
      <c r="K161" s="199" t="str">
        <f t="shared" si="16"/>
        <v>Materiales de construcción</v>
      </c>
      <c r="L161" s="133"/>
      <c r="M161" s="118"/>
      <c r="N161" s="314"/>
      <c r="O161" s="317"/>
    </row>
    <row r="162" spans="1:15" ht="15.75" customHeight="1" thickBot="1" x14ac:dyDescent="0.35">
      <c r="A162" s="69" t="s">
        <v>27</v>
      </c>
      <c r="B162" s="335"/>
      <c r="C162" s="336"/>
      <c r="D162" s="336"/>
      <c r="E162" s="67"/>
      <c r="F162" s="67"/>
      <c r="G162" s="67"/>
      <c r="H162" s="67"/>
      <c r="I162" s="67"/>
      <c r="J162" s="68"/>
      <c r="K162" s="67"/>
      <c r="L162" s="67"/>
      <c r="M162" s="67"/>
      <c r="N162" s="67"/>
      <c r="O162" s="68"/>
    </row>
    <row r="163" spans="1:15" ht="49.5" customHeight="1" thickBot="1" x14ac:dyDescent="0.35">
      <c r="A163" s="71" t="s">
        <v>28</v>
      </c>
      <c r="B163" s="70" t="s">
        <v>29</v>
      </c>
      <c r="C163" s="187" t="s">
        <v>30</v>
      </c>
      <c r="D163" s="187" t="s">
        <v>31</v>
      </c>
      <c r="E163" s="223" t="s">
        <v>32</v>
      </c>
      <c r="F163" s="187" t="s">
        <v>33</v>
      </c>
      <c r="G163" s="187" t="s">
        <v>35</v>
      </c>
      <c r="H163" s="187" t="s">
        <v>36</v>
      </c>
      <c r="I163" s="187" t="s">
        <v>34</v>
      </c>
      <c r="J163" s="187" t="s">
        <v>37</v>
      </c>
      <c r="K163" s="198" t="s">
        <v>31</v>
      </c>
      <c r="L163" s="198" t="s">
        <v>35</v>
      </c>
      <c r="M163" s="198" t="s">
        <v>36</v>
      </c>
      <c r="N163" s="198" t="s">
        <v>34</v>
      </c>
      <c r="O163" s="198" t="s">
        <v>37</v>
      </c>
    </row>
    <row r="164" spans="1:15" ht="106.2" customHeight="1" x14ac:dyDescent="0.3">
      <c r="A164" s="108">
        <f>A153+1</f>
        <v>18</v>
      </c>
      <c r="B164" s="337" t="s">
        <v>708</v>
      </c>
      <c r="C164" s="312" t="s">
        <v>709</v>
      </c>
      <c r="D164" s="118" t="s">
        <v>581</v>
      </c>
      <c r="E164" s="118" t="s">
        <v>559</v>
      </c>
      <c r="F164" s="119">
        <v>10000000</v>
      </c>
      <c r="G164" s="190" t="s">
        <v>858</v>
      </c>
      <c r="H164" s="190" t="s">
        <v>761</v>
      </c>
      <c r="I164" s="312">
        <v>1</v>
      </c>
      <c r="J164" s="72">
        <f>IFERROR(AVERAGE(I164)," ")</f>
        <v>1</v>
      </c>
      <c r="K164" s="199" t="str">
        <f t="shared" ref="K164:K170" si="17">D164</f>
        <v>Dar mantenimiento a los orinales colocados en los servicios sanitarios de los hombres, debido a que, por tratarse de nuevas tecnologias "libres de agua", requieren sustitucion de filtros cada 7000 usos. Registro de mantenimientos que se efectuén</v>
      </c>
      <c r="L164" s="133"/>
      <c r="M164" s="118"/>
      <c r="N164" s="312"/>
      <c r="O164" s="72" t="str">
        <f>IFERROR(AVERAGE(N164)," ")</f>
        <v xml:space="preserve"> </v>
      </c>
    </row>
    <row r="165" spans="1:15" ht="78" customHeight="1" x14ac:dyDescent="0.3">
      <c r="A165" s="329" t="s">
        <v>707</v>
      </c>
      <c r="B165" s="333"/>
      <c r="C165" s="313"/>
      <c r="D165" s="118" t="s">
        <v>847</v>
      </c>
      <c r="E165" s="118"/>
      <c r="F165" s="119">
        <v>600000</v>
      </c>
      <c r="G165" s="190" t="s">
        <v>762</v>
      </c>
      <c r="H165" s="118" t="s">
        <v>764</v>
      </c>
      <c r="I165" s="313"/>
      <c r="J165" s="315" t="str">
        <f>IFERROR(VLOOKUP(J164,'Datos Validaciones PAO'!$N$2:$O$102,2,TRUE)," ")</f>
        <v>Meta Cumplida (MC)</v>
      </c>
      <c r="K165" s="199" t="str">
        <f t="shared" si="17"/>
        <v>Mantenimiento de orinales</v>
      </c>
      <c r="L165" s="133"/>
      <c r="M165" s="118"/>
      <c r="N165" s="313"/>
      <c r="O165" s="315" t="str">
        <f>IFERROR(VLOOKUP(O164,'Datos Validaciones PAO'!$N$2:$O$102,2,TRUE)," ")</f>
        <v xml:space="preserve"> </v>
      </c>
    </row>
    <row r="166" spans="1:15" ht="82.2" customHeight="1" x14ac:dyDescent="0.3">
      <c r="A166" s="330"/>
      <c r="B166" s="333"/>
      <c r="C166" s="313"/>
      <c r="D166" s="118" t="s">
        <v>582</v>
      </c>
      <c r="E166" s="118" t="s">
        <v>559</v>
      </c>
      <c r="F166" s="119">
        <v>400000</v>
      </c>
      <c r="G166" s="190" t="s">
        <v>763</v>
      </c>
      <c r="H166" s="118" t="s">
        <v>764</v>
      </c>
      <c r="I166" s="313"/>
      <c r="J166" s="316"/>
      <c r="K166" s="199" t="str">
        <f t="shared" si="17"/>
        <v>Garantizar el insumo necesario que permita el funcionamaiento eficiente de los dispensadores o fuentes de agua que funcionan en diferentes lugares de la institución por medio de Gestionar la compra de filtros para las fuentes de agua ubicadas en la institución</v>
      </c>
      <c r="L166" s="133"/>
      <c r="M166" s="118"/>
      <c r="N166" s="313"/>
      <c r="O166" s="316"/>
    </row>
    <row r="167" spans="1:15" ht="33" customHeight="1" x14ac:dyDescent="0.3">
      <c r="A167" s="330"/>
      <c r="B167" s="333"/>
      <c r="C167" s="313"/>
      <c r="D167" s="118"/>
      <c r="E167" s="118"/>
      <c r="F167" s="119"/>
      <c r="G167" s="119"/>
      <c r="H167" s="133"/>
      <c r="I167" s="313"/>
      <c r="J167" s="316"/>
      <c r="K167" s="199">
        <f t="shared" si="17"/>
        <v>0</v>
      </c>
      <c r="L167" s="133"/>
      <c r="M167" s="118"/>
      <c r="N167" s="313"/>
      <c r="O167" s="316"/>
    </row>
    <row r="168" spans="1:15" ht="48.75" customHeight="1" x14ac:dyDescent="0.3">
      <c r="A168" s="330"/>
      <c r="B168" s="333"/>
      <c r="C168" s="313"/>
      <c r="D168" s="118"/>
      <c r="E168" s="118"/>
      <c r="F168" s="119"/>
      <c r="G168" s="119"/>
      <c r="H168" s="118"/>
      <c r="I168" s="313"/>
      <c r="J168" s="316"/>
      <c r="K168" s="199">
        <f t="shared" si="17"/>
        <v>0</v>
      </c>
      <c r="L168" s="133"/>
      <c r="M168" s="118"/>
      <c r="N168" s="313"/>
      <c r="O168" s="316"/>
    </row>
    <row r="169" spans="1:15" ht="33" customHeight="1" x14ac:dyDescent="0.3">
      <c r="A169" s="330"/>
      <c r="B169" s="333"/>
      <c r="C169" s="313"/>
      <c r="D169" s="118"/>
      <c r="E169" s="118"/>
      <c r="F169" s="119"/>
      <c r="G169" s="119"/>
      <c r="H169" s="118"/>
      <c r="I169" s="313"/>
      <c r="J169" s="316"/>
      <c r="K169" s="199">
        <f t="shared" si="17"/>
        <v>0</v>
      </c>
      <c r="L169" s="133"/>
      <c r="M169" s="118"/>
      <c r="N169" s="313"/>
      <c r="O169" s="316"/>
    </row>
    <row r="170" spans="1:15" ht="42.75" customHeight="1" thickBot="1" x14ac:dyDescent="0.35">
      <c r="A170" s="331"/>
      <c r="B170" s="334"/>
      <c r="C170" s="314"/>
      <c r="D170" s="118"/>
      <c r="E170" s="118"/>
      <c r="F170" s="119"/>
      <c r="G170" s="133"/>
      <c r="H170" s="118"/>
      <c r="I170" s="314"/>
      <c r="J170" s="317"/>
      <c r="K170" s="199">
        <f t="shared" si="17"/>
        <v>0</v>
      </c>
      <c r="L170" s="133"/>
      <c r="M170" s="118"/>
      <c r="N170" s="314"/>
      <c r="O170" s="317"/>
    </row>
    <row r="171" spans="1:15" ht="15.75" customHeight="1" thickBot="1" x14ac:dyDescent="0.35">
      <c r="A171" s="69" t="s">
        <v>27</v>
      </c>
      <c r="B171" s="335"/>
      <c r="C171" s="336"/>
      <c r="D171" s="336"/>
      <c r="E171" s="67"/>
      <c r="F171" s="67"/>
      <c r="G171" s="67"/>
      <c r="H171" s="67"/>
      <c r="I171" s="67"/>
      <c r="J171" s="68"/>
      <c r="K171" s="67"/>
      <c r="L171" s="67"/>
      <c r="M171" s="67"/>
      <c r="N171" s="67"/>
      <c r="O171" s="68"/>
    </row>
    <row r="172" spans="1:15" ht="49.5" customHeight="1" thickBot="1" x14ac:dyDescent="0.35">
      <c r="A172" s="71" t="s">
        <v>28</v>
      </c>
      <c r="B172" s="70" t="s">
        <v>29</v>
      </c>
      <c r="C172" s="187" t="s">
        <v>30</v>
      </c>
      <c r="D172" s="187" t="s">
        <v>31</v>
      </c>
      <c r="E172" s="223" t="s">
        <v>32</v>
      </c>
      <c r="F172" s="187" t="s">
        <v>33</v>
      </c>
      <c r="G172" s="187" t="s">
        <v>35</v>
      </c>
      <c r="H172" s="187" t="s">
        <v>36</v>
      </c>
      <c r="I172" s="187" t="s">
        <v>34</v>
      </c>
      <c r="J172" s="187" t="s">
        <v>37</v>
      </c>
      <c r="K172" s="198" t="s">
        <v>31</v>
      </c>
      <c r="L172" s="198" t="s">
        <v>35</v>
      </c>
      <c r="M172" s="198" t="s">
        <v>36</v>
      </c>
      <c r="N172" s="198" t="s">
        <v>34</v>
      </c>
      <c r="O172" s="198" t="s">
        <v>37</v>
      </c>
    </row>
    <row r="173" spans="1:15" ht="66.599999999999994" customHeight="1" x14ac:dyDescent="0.3">
      <c r="A173" s="108">
        <f>A164+1</f>
        <v>19</v>
      </c>
      <c r="B173" s="337" t="s">
        <v>710</v>
      </c>
      <c r="C173" s="312" t="s">
        <v>570</v>
      </c>
      <c r="D173" s="118" t="s">
        <v>568</v>
      </c>
      <c r="E173" s="118" t="s">
        <v>559</v>
      </c>
      <c r="F173" s="119">
        <v>25000</v>
      </c>
      <c r="G173" s="118" t="s">
        <v>765</v>
      </c>
      <c r="H173" s="118" t="s">
        <v>178</v>
      </c>
      <c r="I173" s="312">
        <v>0.73</v>
      </c>
      <c r="J173" s="72">
        <f>IFERROR(AVERAGE(I173)," ")</f>
        <v>0.73</v>
      </c>
      <c r="K173" s="199" t="str">
        <f t="shared" ref="K173:K179" si="18">D173</f>
        <v xml:space="preserve">Reparación de llantas por medio Contratando un  taller de mecánica en general </v>
      </c>
      <c r="L173" s="133"/>
      <c r="M173" s="118"/>
      <c r="N173" s="312"/>
      <c r="O173" s="72" t="str">
        <f>IFERROR(AVERAGE(N173)," ")</f>
        <v xml:space="preserve"> </v>
      </c>
    </row>
    <row r="174" spans="1:15" ht="49.8" customHeight="1" x14ac:dyDescent="0.3">
      <c r="A174" s="329" t="s">
        <v>569</v>
      </c>
      <c r="B174" s="333"/>
      <c r="C174" s="313"/>
      <c r="D174" s="118" t="s">
        <v>571</v>
      </c>
      <c r="E174" s="118" t="s">
        <v>559</v>
      </c>
      <c r="F174" s="119">
        <v>2398980</v>
      </c>
      <c r="G174" s="190" t="s">
        <v>766</v>
      </c>
      <c r="H174" s="118" t="s">
        <v>769</v>
      </c>
      <c r="I174" s="313"/>
      <c r="J174" s="315" t="str">
        <f>IFERROR(VLOOKUP(J173,'Datos Validaciones PAO'!$N$2:$O$102,2,TRUE)," ")</f>
        <v>Meta Parcialmente Cumplida (MPC)</v>
      </c>
      <c r="K174" s="199" t="str">
        <f t="shared" si="18"/>
        <v xml:space="preserve">Contratando un  taller de mecánica en general </v>
      </c>
      <c r="L174" s="133"/>
      <c r="M174" s="118"/>
      <c r="N174" s="313"/>
      <c r="O174" s="315" t="str">
        <f>IFERROR(VLOOKUP(O173,'Datos Validaciones PAO'!$N$2:$O$102,2,TRUE)," ")</f>
        <v xml:space="preserve"> </v>
      </c>
    </row>
    <row r="175" spans="1:15" ht="34.5" customHeight="1" x14ac:dyDescent="0.3">
      <c r="A175" s="330"/>
      <c r="B175" s="333"/>
      <c r="C175" s="313"/>
      <c r="D175" s="118" t="s">
        <v>572</v>
      </c>
      <c r="E175" s="118" t="s">
        <v>559</v>
      </c>
      <c r="F175" s="119">
        <v>200000</v>
      </c>
      <c r="G175" s="118" t="s">
        <v>767</v>
      </c>
      <c r="H175" s="118" t="s">
        <v>178</v>
      </c>
      <c r="I175" s="313"/>
      <c r="J175" s="316"/>
      <c r="K175" s="199" t="str">
        <f t="shared" si="18"/>
        <v xml:space="preserve">Pago de Deducible Para eventuales accidentes </v>
      </c>
      <c r="L175" s="133"/>
      <c r="M175" s="118"/>
      <c r="N175" s="313"/>
      <c r="O175" s="316"/>
    </row>
    <row r="176" spans="1:15" ht="33" customHeight="1" x14ac:dyDescent="0.3">
      <c r="A176" s="330"/>
      <c r="B176" s="333"/>
      <c r="C176" s="313"/>
      <c r="D176" s="118" t="s">
        <v>573</v>
      </c>
      <c r="E176" s="118" t="s">
        <v>559</v>
      </c>
      <c r="F176" s="119">
        <v>250000</v>
      </c>
      <c r="G176" s="190" t="s">
        <v>768</v>
      </c>
      <c r="H176" s="190" t="s">
        <v>768</v>
      </c>
      <c r="I176" s="313"/>
      <c r="J176" s="316"/>
      <c r="K176" s="199" t="str">
        <f t="shared" si="18"/>
        <v>Pago derechos de circulación Pagando  derechos de circulación</v>
      </c>
      <c r="L176" s="133"/>
      <c r="M176" s="118"/>
      <c r="N176" s="313"/>
      <c r="O176" s="316"/>
    </row>
    <row r="177" spans="1:15" ht="48.75" customHeight="1" x14ac:dyDescent="0.3">
      <c r="A177" s="330"/>
      <c r="B177" s="333"/>
      <c r="C177" s="313"/>
      <c r="D177" s="118" t="s">
        <v>576</v>
      </c>
      <c r="E177" s="118" t="s">
        <v>559</v>
      </c>
      <c r="F177" s="119">
        <v>50000</v>
      </c>
      <c r="G177" s="118" t="s">
        <v>767</v>
      </c>
      <c r="H177" s="118" t="s">
        <v>178</v>
      </c>
      <c r="I177" s="313"/>
      <c r="J177" s="316"/>
      <c r="K177" s="199" t="str">
        <f t="shared" si="18"/>
        <v xml:space="preserve">Compra de refrigerante para radiador (coolant) con el próposito de mantener el buen funcionamiento de los vehículos institucionales </v>
      </c>
      <c r="L177" s="133"/>
      <c r="M177" s="118"/>
      <c r="N177" s="313"/>
      <c r="O177" s="316"/>
    </row>
    <row r="178" spans="1:15" ht="33" customHeight="1" x14ac:dyDescent="0.3">
      <c r="A178" s="330"/>
      <c r="B178" s="333"/>
      <c r="C178" s="313"/>
      <c r="D178" s="118"/>
      <c r="E178" s="118"/>
      <c r="F178" s="119"/>
      <c r="G178" s="133"/>
      <c r="H178" s="118"/>
      <c r="I178" s="313"/>
      <c r="J178" s="316"/>
      <c r="K178" s="199">
        <f t="shared" si="18"/>
        <v>0</v>
      </c>
      <c r="L178" s="133"/>
      <c r="M178" s="118"/>
      <c r="N178" s="313"/>
      <c r="O178" s="316"/>
    </row>
    <row r="179" spans="1:15" ht="42.75" customHeight="1" thickBot="1" x14ac:dyDescent="0.35">
      <c r="A179" s="331"/>
      <c r="B179" s="334"/>
      <c r="C179" s="314"/>
      <c r="D179" s="118"/>
      <c r="E179" s="118"/>
      <c r="F179" s="119"/>
      <c r="G179" s="133"/>
      <c r="H179" s="118"/>
      <c r="I179" s="314"/>
      <c r="J179" s="317"/>
      <c r="K179" s="199">
        <f t="shared" si="18"/>
        <v>0</v>
      </c>
      <c r="L179" s="133"/>
      <c r="M179" s="118"/>
      <c r="N179" s="314"/>
      <c r="O179" s="317"/>
    </row>
    <row r="180" spans="1:15" ht="15.75" customHeight="1" thickBot="1" x14ac:dyDescent="0.35">
      <c r="A180" s="69" t="s">
        <v>27</v>
      </c>
      <c r="B180" s="335"/>
      <c r="C180" s="336"/>
      <c r="D180" s="336"/>
      <c r="E180" s="67"/>
      <c r="F180" s="67"/>
      <c r="G180" s="67"/>
      <c r="H180" s="67"/>
      <c r="I180" s="67"/>
      <c r="J180" s="68"/>
      <c r="K180" s="67"/>
      <c r="L180" s="67"/>
      <c r="M180" s="67"/>
      <c r="N180" s="67"/>
      <c r="O180" s="68"/>
    </row>
    <row r="181" spans="1:15" ht="49.5" customHeight="1" thickBot="1" x14ac:dyDescent="0.35">
      <c r="A181" s="71" t="s">
        <v>28</v>
      </c>
      <c r="B181" s="70" t="s">
        <v>29</v>
      </c>
      <c r="C181" s="187" t="s">
        <v>30</v>
      </c>
      <c r="D181" s="187" t="s">
        <v>31</v>
      </c>
      <c r="E181" s="223" t="s">
        <v>32</v>
      </c>
      <c r="F181" s="187" t="s">
        <v>33</v>
      </c>
      <c r="G181" s="187" t="s">
        <v>35</v>
      </c>
      <c r="H181" s="187" t="s">
        <v>36</v>
      </c>
      <c r="I181" s="187" t="s">
        <v>34</v>
      </c>
      <c r="J181" s="187" t="s">
        <v>37</v>
      </c>
      <c r="K181" s="198" t="s">
        <v>31</v>
      </c>
      <c r="L181" s="198" t="s">
        <v>35</v>
      </c>
      <c r="M181" s="198" t="s">
        <v>36</v>
      </c>
      <c r="N181" s="198" t="s">
        <v>34</v>
      </c>
      <c r="O181" s="198" t="s">
        <v>37</v>
      </c>
    </row>
    <row r="182" spans="1:15" ht="46.5" customHeight="1" x14ac:dyDescent="0.3">
      <c r="A182" s="108">
        <f>A173+1</f>
        <v>20</v>
      </c>
      <c r="B182" s="337" t="s">
        <v>712</v>
      </c>
      <c r="C182" s="312" t="s">
        <v>574</v>
      </c>
      <c r="D182" s="118" t="s">
        <v>575</v>
      </c>
      <c r="E182" s="118" t="s">
        <v>559</v>
      </c>
      <c r="F182" s="119">
        <v>100000</v>
      </c>
      <c r="G182" s="118" t="s">
        <v>767</v>
      </c>
      <c r="H182" s="118" t="s">
        <v>178</v>
      </c>
      <c r="I182" s="312">
        <v>0.83</v>
      </c>
      <c r="J182" s="72">
        <f>IFERROR(AVERAGE(I182)," ")</f>
        <v>0.83</v>
      </c>
      <c r="K182" s="199" t="str">
        <f t="shared" ref="K182:K188" si="19">D182</f>
        <v>Mediante pago por caja chica a empresa que da este servicio</v>
      </c>
      <c r="L182" s="133"/>
      <c r="M182" s="118"/>
      <c r="N182" s="312"/>
      <c r="O182" s="72" t="str">
        <f>IFERROR(AVERAGE(N182)," ")</f>
        <v xml:space="preserve"> </v>
      </c>
    </row>
    <row r="183" spans="1:15" ht="113.4" customHeight="1" x14ac:dyDescent="0.3">
      <c r="A183" s="329" t="s">
        <v>711</v>
      </c>
      <c r="B183" s="333"/>
      <c r="C183" s="313"/>
      <c r="D183" s="118" t="s">
        <v>583</v>
      </c>
      <c r="E183" s="118" t="s">
        <v>559</v>
      </c>
      <c r="F183" s="119">
        <v>700000</v>
      </c>
      <c r="G183" s="190" t="s">
        <v>770</v>
      </c>
      <c r="H183" s="118" t="s">
        <v>772</v>
      </c>
      <c r="I183" s="313"/>
      <c r="J183" s="315" t="str">
        <f>IFERROR(VLOOKUP(J182,'Datos Validaciones PAO'!$N$2:$O$102,2,TRUE)," ")</f>
        <v>Meta Parcialmente Cumplida (MPC)</v>
      </c>
      <c r="K183" s="199" t="str">
        <f t="shared" si="19"/>
        <v xml:space="preserve">Disponer de un stock mínimo de insumos para atender y brindar los primeros auxilios básicos en caso de requerirse por parte del Consultorio y la Brigada de acuerdo al Reglamento de Seguridad e Higiene. Mediante contratación de empresa farmacéutica que distribuya estos insumos </v>
      </c>
      <c r="L183" s="133"/>
      <c r="M183" s="118"/>
      <c r="N183" s="313"/>
      <c r="O183" s="315" t="str">
        <f>IFERROR(VLOOKUP(O182,'Datos Validaciones PAO'!$N$2:$O$102,2,TRUE)," ")</f>
        <v xml:space="preserve"> </v>
      </c>
    </row>
    <row r="184" spans="1:15" ht="111" customHeight="1" x14ac:dyDescent="0.3">
      <c r="A184" s="330"/>
      <c r="B184" s="333"/>
      <c r="C184" s="313"/>
      <c r="D184" s="118" t="s">
        <v>584</v>
      </c>
      <c r="E184" s="118" t="s">
        <v>559</v>
      </c>
      <c r="F184" s="119">
        <v>150000</v>
      </c>
      <c r="G184" s="190" t="s">
        <v>771</v>
      </c>
      <c r="H184" s="118" t="s">
        <v>772</v>
      </c>
      <c r="I184" s="313"/>
      <c r="J184" s="316"/>
      <c r="K184" s="199" t="str">
        <f t="shared" si="19"/>
        <v xml:space="preserve">En el marco de la prevención de enfermedades sobre todo en el área de salud que vela por los colaboradores de la Imprenta Nacional, se requiere constantemente contar con toallas descartables que minimicen cualquier afectación a la salud del personal médico o de los usuarios. Tramitar oportunamente la compra de bienes y servicios  que corresponden a  la Unidad de Servicios Generales  </v>
      </c>
      <c r="L184" s="133"/>
      <c r="M184" s="118"/>
      <c r="N184" s="313"/>
      <c r="O184" s="316"/>
    </row>
    <row r="185" spans="1:15" ht="45" customHeight="1" x14ac:dyDescent="0.3">
      <c r="A185" s="330"/>
      <c r="B185" s="333"/>
      <c r="C185" s="313"/>
      <c r="D185" s="118"/>
      <c r="E185" s="118"/>
      <c r="F185" s="119"/>
      <c r="G185" s="133"/>
      <c r="H185" s="118"/>
      <c r="I185" s="313"/>
      <c r="J185" s="316"/>
      <c r="K185" s="199">
        <f t="shared" si="19"/>
        <v>0</v>
      </c>
      <c r="L185" s="133"/>
      <c r="M185" s="118"/>
      <c r="N185" s="313"/>
      <c r="O185" s="316"/>
    </row>
    <row r="186" spans="1:15" ht="48.75" customHeight="1" x14ac:dyDescent="0.3">
      <c r="A186" s="330"/>
      <c r="B186" s="333"/>
      <c r="C186" s="313"/>
      <c r="D186" s="118"/>
      <c r="E186" s="118"/>
      <c r="F186" s="119"/>
      <c r="G186" s="133"/>
      <c r="H186" s="118"/>
      <c r="I186" s="313"/>
      <c r="J186" s="316"/>
      <c r="K186" s="199">
        <f t="shared" si="19"/>
        <v>0</v>
      </c>
      <c r="L186" s="133"/>
      <c r="M186" s="118"/>
      <c r="N186" s="313"/>
      <c r="O186" s="316"/>
    </row>
    <row r="187" spans="1:15" ht="33" customHeight="1" x14ac:dyDescent="0.3">
      <c r="A187" s="330"/>
      <c r="B187" s="333"/>
      <c r="C187" s="313"/>
      <c r="D187" s="118"/>
      <c r="E187" s="118"/>
      <c r="F187" s="119"/>
      <c r="G187" s="133"/>
      <c r="H187" s="118"/>
      <c r="I187" s="313"/>
      <c r="J187" s="316"/>
      <c r="K187" s="199">
        <f t="shared" si="19"/>
        <v>0</v>
      </c>
      <c r="L187" s="133"/>
      <c r="M187" s="118"/>
      <c r="N187" s="313"/>
      <c r="O187" s="316"/>
    </row>
    <row r="188" spans="1:15" ht="42.75" customHeight="1" thickBot="1" x14ac:dyDescent="0.35">
      <c r="A188" s="331"/>
      <c r="B188" s="334"/>
      <c r="C188" s="314"/>
      <c r="D188" s="118"/>
      <c r="E188" s="118"/>
      <c r="F188" s="119"/>
      <c r="G188" s="133"/>
      <c r="H188" s="118"/>
      <c r="I188" s="314"/>
      <c r="J188" s="317"/>
      <c r="K188" s="199">
        <f t="shared" si="19"/>
        <v>0</v>
      </c>
      <c r="L188" s="133"/>
      <c r="M188" s="118"/>
      <c r="N188" s="314"/>
      <c r="O188" s="317"/>
    </row>
    <row r="189" spans="1:15" ht="15.75" customHeight="1" thickBot="1" x14ac:dyDescent="0.35">
      <c r="A189" s="69" t="s">
        <v>27</v>
      </c>
      <c r="B189" s="335"/>
      <c r="C189" s="336"/>
      <c r="D189" s="336"/>
      <c r="E189" s="67"/>
      <c r="F189" s="67"/>
      <c r="G189" s="67"/>
      <c r="H189" s="67"/>
      <c r="I189" s="67"/>
      <c r="J189" s="68"/>
      <c r="K189" s="67"/>
      <c r="L189" s="67"/>
      <c r="M189" s="67"/>
      <c r="N189" s="67"/>
      <c r="O189" s="68"/>
    </row>
    <row r="190" spans="1:15" ht="49.5" customHeight="1" thickBot="1" x14ac:dyDescent="0.35">
      <c r="A190" s="71" t="s">
        <v>28</v>
      </c>
      <c r="B190" s="70" t="s">
        <v>29</v>
      </c>
      <c r="C190" s="187" t="s">
        <v>30</v>
      </c>
      <c r="D190" s="187" t="s">
        <v>31</v>
      </c>
      <c r="E190" s="223" t="s">
        <v>32</v>
      </c>
      <c r="F190" s="187" t="s">
        <v>33</v>
      </c>
      <c r="G190" s="187" t="s">
        <v>35</v>
      </c>
      <c r="H190" s="187" t="s">
        <v>36</v>
      </c>
      <c r="I190" s="187" t="s">
        <v>34</v>
      </c>
      <c r="J190" s="187" t="s">
        <v>37</v>
      </c>
      <c r="K190" s="198" t="s">
        <v>31</v>
      </c>
      <c r="L190" s="198" t="s">
        <v>35</v>
      </c>
      <c r="M190" s="198" t="s">
        <v>36</v>
      </c>
      <c r="N190" s="198" t="s">
        <v>34</v>
      </c>
      <c r="O190" s="198" t="s">
        <v>37</v>
      </c>
    </row>
    <row r="191" spans="1:15" ht="76.2" customHeight="1" x14ac:dyDescent="0.3">
      <c r="A191" s="108">
        <f>A182+1</f>
        <v>21</v>
      </c>
      <c r="B191" s="337" t="s">
        <v>713</v>
      </c>
      <c r="C191" s="312" t="s">
        <v>714</v>
      </c>
      <c r="D191" s="118" t="s">
        <v>578</v>
      </c>
      <c r="E191" s="118" t="s">
        <v>559</v>
      </c>
      <c r="F191" s="119">
        <v>1000000</v>
      </c>
      <c r="G191" s="118" t="s">
        <v>773</v>
      </c>
      <c r="H191" s="118" t="s">
        <v>774</v>
      </c>
      <c r="I191" s="312">
        <v>0.73</v>
      </c>
      <c r="J191" s="72">
        <f>IFERROR(AVERAGE(I191)," ")</f>
        <v>0.73</v>
      </c>
      <c r="K191" s="199" t="str">
        <f t="shared" ref="K191:K197" si="20">D191</f>
        <v>Adquiriendo combustible en las estaciones de servicio</v>
      </c>
      <c r="L191" s="133"/>
      <c r="M191" s="118"/>
      <c r="N191" s="312"/>
      <c r="O191" s="72" t="str">
        <f>IFERROR(AVERAGE(N191)," ")</f>
        <v xml:space="preserve"> </v>
      </c>
    </row>
    <row r="192" spans="1:15" ht="38.25" customHeight="1" x14ac:dyDescent="0.3">
      <c r="A192" s="329" t="s">
        <v>577</v>
      </c>
      <c r="B192" s="333"/>
      <c r="C192" s="313"/>
      <c r="D192" s="118"/>
      <c r="E192" s="118"/>
      <c r="F192" s="119"/>
      <c r="G192" s="133"/>
      <c r="H192" s="118"/>
      <c r="I192" s="313"/>
      <c r="J192" s="315" t="str">
        <f>IFERROR(VLOOKUP(J191,'Datos Validaciones PAO'!$N$2:$O$102,2,TRUE)," ")</f>
        <v>Meta Parcialmente Cumplida (MPC)</v>
      </c>
      <c r="K192" s="199">
        <f t="shared" si="20"/>
        <v>0</v>
      </c>
      <c r="L192" s="133"/>
      <c r="M192" s="118"/>
      <c r="N192" s="313"/>
      <c r="O192" s="315" t="str">
        <f>IFERROR(VLOOKUP(O191,'Datos Validaciones PAO'!$N$2:$O$102,2,TRUE)," ")</f>
        <v xml:space="preserve"> </v>
      </c>
    </row>
    <row r="193" spans="1:15" ht="34.5" customHeight="1" x14ac:dyDescent="0.3">
      <c r="A193" s="330"/>
      <c r="B193" s="333"/>
      <c r="C193" s="313"/>
      <c r="D193" s="118"/>
      <c r="E193" s="118"/>
      <c r="F193" s="119"/>
      <c r="G193" s="133"/>
      <c r="H193" s="118"/>
      <c r="I193" s="313"/>
      <c r="J193" s="316"/>
      <c r="K193" s="199">
        <f t="shared" si="20"/>
        <v>0</v>
      </c>
      <c r="L193" s="133"/>
      <c r="M193" s="118"/>
      <c r="N193" s="313"/>
      <c r="O193" s="316"/>
    </row>
    <row r="194" spans="1:15" ht="33" customHeight="1" x14ac:dyDescent="0.3">
      <c r="A194" s="330"/>
      <c r="B194" s="333"/>
      <c r="C194" s="313"/>
      <c r="D194" s="118"/>
      <c r="E194" s="118"/>
      <c r="F194" s="119"/>
      <c r="G194" s="133"/>
      <c r="H194" s="118"/>
      <c r="I194" s="313"/>
      <c r="J194" s="316"/>
      <c r="K194" s="199">
        <f t="shared" si="20"/>
        <v>0</v>
      </c>
      <c r="L194" s="133"/>
      <c r="M194" s="118"/>
      <c r="N194" s="313"/>
      <c r="O194" s="316"/>
    </row>
    <row r="195" spans="1:15" ht="48.75" customHeight="1" x14ac:dyDescent="0.3">
      <c r="A195" s="330"/>
      <c r="B195" s="333"/>
      <c r="C195" s="313"/>
      <c r="D195" s="118"/>
      <c r="E195" s="118"/>
      <c r="F195" s="119"/>
      <c r="G195" s="133"/>
      <c r="H195" s="118"/>
      <c r="I195" s="313"/>
      <c r="J195" s="316"/>
      <c r="K195" s="199">
        <f t="shared" si="20"/>
        <v>0</v>
      </c>
      <c r="L195" s="133"/>
      <c r="M195" s="118"/>
      <c r="N195" s="313"/>
      <c r="O195" s="316"/>
    </row>
    <row r="196" spans="1:15" ht="33" customHeight="1" x14ac:dyDescent="0.3">
      <c r="A196" s="330"/>
      <c r="B196" s="333"/>
      <c r="C196" s="313"/>
      <c r="D196" s="118"/>
      <c r="E196" s="118"/>
      <c r="F196" s="119"/>
      <c r="G196" s="133"/>
      <c r="H196" s="118"/>
      <c r="I196" s="313"/>
      <c r="J196" s="316"/>
      <c r="K196" s="199">
        <f t="shared" si="20"/>
        <v>0</v>
      </c>
      <c r="L196" s="133"/>
      <c r="M196" s="118"/>
      <c r="N196" s="313"/>
      <c r="O196" s="316"/>
    </row>
    <row r="197" spans="1:15" ht="42.75" customHeight="1" thickBot="1" x14ac:dyDescent="0.35">
      <c r="A197" s="331"/>
      <c r="B197" s="334"/>
      <c r="C197" s="314"/>
      <c r="D197" s="118"/>
      <c r="E197" s="118"/>
      <c r="F197" s="119"/>
      <c r="G197" s="133"/>
      <c r="H197" s="118"/>
      <c r="I197" s="314"/>
      <c r="J197" s="317"/>
      <c r="K197" s="199">
        <f t="shared" si="20"/>
        <v>0</v>
      </c>
      <c r="L197" s="133"/>
      <c r="M197" s="118"/>
      <c r="N197" s="314"/>
      <c r="O197" s="317"/>
    </row>
    <row r="198" spans="1:15" ht="15.75" customHeight="1" thickBot="1" x14ac:dyDescent="0.35">
      <c r="A198" s="69" t="s">
        <v>27</v>
      </c>
      <c r="B198" s="335"/>
      <c r="C198" s="336"/>
      <c r="D198" s="336"/>
      <c r="E198" s="67"/>
      <c r="F198" s="67"/>
      <c r="G198" s="67"/>
      <c r="H198" s="67"/>
      <c r="I198" s="67"/>
      <c r="J198" s="68"/>
      <c r="K198" s="67"/>
      <c r="L198" s="67"/>
      <c r="M198" s="67"/>
      <c r="N198" s="67"/>
      <c r="O198" s="68"/>
    </row>
    <row r="199" spans="1:15" ht="49.5" customHeight="1" thickBot="1" x14ac:dyDescent="0.35">
      <c r="A199" s="71" t="s">
        <v>28</v>
      </c>
      <c r="B199" s="70" t="s">
        <v>29</v>
      </c>
      <c r="C199" s="187" t="s">
        <v>30</v>
      </c>
      <c r="D199" s="187" t="s">
        <v>31</v>
      </c>
      <c r="E199" s="223" t="s">
        <v>32</v>
      </c>
      <c r="F199" s="187" t="s">
        <v>33</v>
      </c>
      <c r="G199" s="187" t="s">
        <v>35</v>
      </c>
      <c r="H199" s="187" t="s">
        <v>36</v>
      </c>
      <c r="I199" s="187" t="s">
        <v>34</v>
      </c>
      <c r="J199" s="187" t="s">
        <v>37</v>
      </c>
      <c r="K199" s="198" t="s">
        <v>31</v>
      </c>
      <c r="L199" s="198" t="s">
        <v>35</v>
      </c>
      <c r="M199" s="198" t="s">
        <v>36</v>
      </c>
      <c r="N199" s="198" t="s">
        <v>34</v>
      </c>
      <c r="O199" s="198" t="s">
        <v>37</v>
      </c>
    </row>
    <row r="200" spans="1:15" ht="76.2" customHeight="1" x14ac:dyDescent="0.3">
      <c r="A200" s="108">
        <f>A191+1</f>
        <v>22</v>
      </c>
      <c r="B200" s="332" t="s">
        <v>716</v>
      </c>
      <c r="C200" s="312" t="s">
        <v>715</v>
      </c>
      <c r="D200" s="118" t="s">
        <v>585</v>
      </c>
      <c r="E200" s="118" t="s">
        <v>559</v>
      </c>
      <c r="F200" s="119">
        <v>200000</v>
      </c>
      <c r="G200" s="118" t="s">
        <v>767</v>
      </c>
      <c r="H200" s="118" t="s">
        <v>780</v>
      </c>
      <c r="I200" s="312">
        <v>0.53</v>
      </c>
      <c r="J200" s="72">
        <f>IFERROR(AVERAGE(I200)," ")</f>
        <v>0.53</v>
      </c>
      <c r="K200" s="199" t="str">
        <f t="shared" ref="K200:K206" si="21">D200</f>
        <v>Proveer a los departamentos de Imprenta Nacional de materiales y suministros de oficina requeridos para el desempeño de sus actividades diarias. Gestionar oportunamente la compra de materiales y utiles de oficina</v>
      </c>
      <c r="L200" s="133"/>
      <c r="M200" s="118"/>
      <c r="N200" s="312"/>
      <c r="O200" s="72" t="str">
        <f>IFERROR(AVERAGE(N200)," ")</f>
        <v xml:space="preserve"> </v>
      </c>
    </row>
    <row r="201" spans="1:15" ht="103.2" customHeight="1" x14ac:dyDescent="0.3">
      <c r="A201" s="329" t="s">
        <v>616</v>
      </c>
      <c r="B201" s="333"/>
      <c r="C201" s="313"/>
      <c r="D201" s="118" t="s">
        <v>586</v>
      </c>
      <c r="E201" s="118" t="s">
        <v>559</v>
      </c>
      <c r="F201" s="119">
        <v>1200000</v>
      </c>
      <c r="G201" s="220" t="s">
        <v>775</v>
      </c>
      <c r="H201" s="118" t="s">
        <v>781</v>
      </c>
      <c r="I201" s="313"/>
      <c r="J201" s="315" t="str">
        <f>IFERROR(VLOOKUP(J200,'Datos Validaciones PAO'!$N$2:$O$102,2,TRUE)," ")</f>
        <v>Meta Parcialmente Cumplida (MPC)</v>
      </c>
      <c r="K201" s="199" t="str">
        <f t="shared" si="21"/>
        <v xml:space="preserve">Aportar el insumo necesario que permita la higiene necesaria e indispensable para las personas de la institución, así como para los visitantes que realizan gestiones. El papel higiénico en todos los sanitarios resulta además en un compromiso de salud pública. Tramitar oportunamente la compra de bienes y servicios  que corresponden a  la Unidad de Servicios Generales  </v>
      </c>
      <c r="L201" s="133"/>
      <c r="M201" s="118"/>
      <c r="N201" s="313"/>
      <c r="O201" s="315" t="str">
        <f>IFERROR(VLOOKUP(O200,'Datos Validaciones PAO'!$N$2:$O$102,2,TRUE)," ")</f>
        <v xml:space="preserve"> </v>
      </c>
    </row>
    <row r="202" spans="1:15" ht="42.6" customHeight="1" x14ac:dyDescent="0.3">
      <c r="A202" s="330"/>
      <c r="B202" s="333"/>
      <c r="C202" s="313"/>
      <c r="D202" s="118" t="s">
        <v>587</v>
      </c>
      <c r="E202" s="118" t="s">
        <v>559</v>
      </c>
      <c r="F202" s="119">
        <v>500000</v>
      </c>
      <c r="G202" s="220" t="s">
        <v>776</v>
      </c>
      <c r="H202" s="118" t="s">
        <v>772</v>
      </c>
      <c r="I202" s="313"/>
      <c r="J202" s="316"/>
      <c r="K202" s="199" t="str">
        <f t="shared" si="21"/>
        <v xml:space="preserve">Disponer de un stock mínimo de medicamentos para uso del consultorio médico. Mediante contratación de empresa farmacéutica que distribuya estos insumos </v>
      </c>
      <c r="L202" s="133"/>
      <c r="M202" s="118"/>
      <c r="N202" s="313"/>
      <c r="O202" s="316"/>
    </row>
    <row r="203" spans="1:15" ht="77.400000000000006" customHeight="1" x14ac:dyDescent="0.3">
      <c r="A203" s="330"/>
      <c r="B203" s="333"/>
      <c r="C203" s="313"/>
      <c r="D203" s="118" t="s">
        <v>588</v>
      </c>
      <c r="E203" s="118" t="s">
        <v>559</v>
      </c>
      <c r="F203" s="119">
        <v>200000</v>
      </c>
      <c r="G203" s="118" t="s">
        <v>777</v>
      </c>
      <c r="H203" s="118" t="s">
        <v>782</v>
      </c>
      <c r="I203" s="313"/>
      <c r="J203" s="316"/>
      <c r="K203" s="199" t="str">
        <f t="shared" si="21"/>
        <v>Tener los repuestos indispensables para la operación continúa de los equipos  que son utilizados en el consultorio médico que brinda servicio en la institución. Mediante contratación de empresa que distribuya estos insumos o servicios.</v>
      </c>
      <c r="L203" s="133"/>
      <c r="M203" s="118"/>
      <c r="N203" s="313"/>
      <c r="O203" s="316"/>
    </row>
    <row r="204" spans="1:15" ht="66" customHeight="1" x14ac:dyDescent="0.3">
      <c r="A204" s="330"/>
      <c r="B204" s="333"/>
      <c r="C204" s="313"/>
      <c r="D204" s="118" t="s">
        <v>589</v>
      </c>
      <c r="E204" s="118" t="s">
        <v>559</v>
      </c>
      <c r="F204" s="119">
        <v>200000</v>
      </c>
      <c r="G204" s="118" t="s">
        <v>767</v>
      </c>
      <c r="H204" s="118" t="s">
        <v>178</v>
      </c>
      <c r="I204" s="313"/>
      <c r="J204" s="316"/>
      <c r="K204" s="199" t="str">
        <f t="shared" si="21"/>
        <v>Disponer de repuestos para la dispensa de papel higienico y jabon liquido por medio. Gestionar oportunamente la compra de materiales y utiles de oficina 5 unidades</v>
      </c>
      <c r="L204" s="133"/>
      <c r="M204" s="118"/>
      <c r="N204" s="313"/>
      <c r="O204" s="316"/>
    </row>
    <row r="205" spans="1:15" ht="93.6" customHeight="1" x14ac:dyDescent="0.3">
      <c r="A205" s="330"/>
      <c r="B205" s="333"/>
      <c r="C205" s="313"/>
      <c r="D205" s="118" t="s">
        <v>590</v>
      </c>
      <c r="E205" s="118" t="s">
        <v>559</v>
      </c>
      <c r="F205" s="119">
        <v>800000</v>
      </c>
      <c r="G205" s="190" t="s">
        <v>778</v>
      </c>
      <c r="H205" s="118" t="s">
        <v>783</v>
      </c>
      <c r="I205" s="313"/>
      <c r="J205" s="316"/>
      <c r="K205" s="199" t="str">
        <f t="shared" si="21"/>
        <v>Contribuir con la higiene de las personas, abasteciendo de 400 unidades de jabón líquido los dispensadores ubicados, tanto en los servicios sanitarios como en otros lugares estratégicos, en procura de minimizar riesgos de contagio de enfermedades. Tramitar oportunamente la compra de este suministro  que corresponde a  la Unidad de Servicios Generales</v>
      </c>
      <c r="L205" s="133"/>
      <c r="M205" s="118"/>
      <c r="N205" s="313"/>
      <c r="O205" s="316"/>
    </row>
    <row r="206" spans="1:15" ht="90.6" customHeight="1" thickBot="1" x14ac:dyDescent="0.35">
      <c r="A206" s="331"/>
      <c r="B206" s="334"/>
      <c r="C206" s="314"/>
      <c r="D206" s="118" t="s">
        <v>591</v>
      </c>
      <c r="E206" s="118" t="s">
        <v>559</v>
      </c>
      <c r="F206" s="119">
        <v>50000</v>
      </c>
      <c r="G206" s="220" t="s">
        <v>779</v>
      </c>
      <c r="H206" s="118" t="s">
        <v>783</v>
      </c>
      <c r="I206" s="314"/>
      <c r="J206" s="317"/>
      <c r="K206" s="199" t="str">
        <f t="shared" si="21"/>
        <v xml:space="preserve">Procurar un ambiente libre de gérmenes y otras bacterias que puedan afectar la salud de las personas que laboran o visitan la Imprenta Nacional, este es el fin de contar con 25 unidades de desodorante ambiental adecuado. Tramitar oportunamente la compra de este suministro  que corresponde a  la Unidad de Servicios Generales  </v>
      </c>
      <c r="L206" s="133"/>
      <c r="M206" s="118"/>
      <c r="N206" s="314"/>
      <c r="O206" s="317"/>
    </row>
    <row r="207" spans="1:15" ht="15.75" customHeight="1" thickBot="1" x14ac:dyDescent="0.35">
      <c r="A207" s="69" t="s">
        <v>27</v>
      </c>
      <c r="B207" s="335"/>
      <c r="C207" s="336"/>
      <c r="D207" s="336"/>
      <c r="E207" s="67"/>
      <c r="F207" s="67"/>
      <c r="G207" s="67"/>
      <c r="H207" s="67"/>
      <c r="I207" s="67"/>
      <c r="J207" s="68"/>
      <c r="K207" s="67"/>
      <c r="L207" s="67"/>
      <c r="M207" s="67"/>
      <c r="N207" s="67"/>
      <c r="O207" s="68"/>
    </row>
    <row r="208" spans="1:15" ht="49.5" customHeight="1" thickBot="1" x14ac:dyDescent="0.35">
      <c r="A208" s="71" t="s">
        <v>28</v>
      </c>
      <c r="B208" s="70" t="s">
        <v>29</v>
      </c>
      <c r="C208" s="187" t="s">
        <v>30</v>
      </c>
      <c r="D208" s="187" t="s">
        <v>31</v>
      </c>
      <c r="E208" s="223" t="s">
        <v>32</v>
      </c>
      <c r="F208" s="187" t="s">
        <v>33</v>
      </c>
      <c r="G208" s="187" t="s">
        <v>35</v>
      </c>
      <c r="H208" s="187" t="s">
        <v>36</v>
      </c>
      <c r="I208" s="187" t="s">
        <v>34</v>
      </c>
      <c r="J208" s="187" t="s">
        <v>37</v>
      </c>
      <c r="K208" s="198" t="s">
        <v>31</v>
      </c>
      <c r="L208" s="198" t="s">
        <v>35</v>
      </c>
      <c r="M208" s="198" t="s">
        <v>36</v>
      </c>
      <c r="N208" s="198" t="s">
        <v>34</v>
      </c>
      <c r="O208" s="198" t="s">
        <v>37</v>
      </c>
    </row>
    <row r="209" spans="1:15" ht="107.4" customHeight="1" x14ac:dyDescent="0.3">
      <c r="A209" s="108">
        <f>A200+1</f>
        <v>23</v>
      </c>
      <c r="B209" s="337" t="s">
        <v>717</v>
      </c>
      <c r="C209" s="312" t="s">
        <v>566</v>
      </c>
      <c r="D209" s="212" t="s">
        <v>594</v>
      </c>
      <c r="E209" s="118" t="s">
        <v>559</v>
      </c>
      <c r="F209" s="119">
        <v>3800000</v>
      </c>
      <c r="G209" s="220" t="s">
        <v>784</v>
      </c>
      <c r="H209" s="220" t="s">
        <v>788</v>
      </c>
      <c r="I209" s="312">
        <v>0.67</v>
      </c>
      <c r="J209" s="72">
        <f>IFERROR(AVERAGE(I209)," ")</f>
        <v>0.67</v>
      </c>
      <c r="K209" s="199" t="str">
        <f t="shared" ref="K209:K215" si="22">D209</f>
        <v>Contar con un empresa especializada en sistemas de aire comprimido que brinde los servicios de mantenimiento del sistema actual instalado en la Imprenta Nacional y que abastece a los equipos productivos de las diferentes unidades donde se requiere como insumo necesario en el proceso productivo. Por medio de visitas frecuentes de mantenimiento preventivo y correctivo.</v>
      </c>
      <c r="L209" s="133"/>
      <c r="M209" s="118"/>
      <c r="N209" s="312"/>
      <c r="O209" s="72" t="str">
        <f>IFERROR(AVERAGE(N209)," ")</f>
        <v xml:space="preserve"> </v>
      </c>
    </row>
    <row r="210" spans="1:15" ht="108.6" customHeight="1" x14ac:dyDescent="0.3">
      <c r="A210" s="329" t="s">
        <v>617</v>
      </c>
      <c r="B210" s="333"/>
      <c r="C210" s="313"/>
      <c r="D210" s="212" t="s">
        <v>595</v>
      </c>
      <c r="E210" s="118" t="s">
        <v>559</v>
      </c>
      <c r="F210" s="119">
        <v>3800000</v>
      </c>
      <c r="G210" s="220" t="s">
        <v>785</v>
      </c>
      <c r="H210" s="220" t="s">
        <v>178</v>
      </c>
      <c r="I210" s="313"/>
      <c r="J210" s="315" t="str">
        <f>IFERROR(VLOOKUP(J209,'Datos Validaciones PAO'!$N$2:$O$102,2,TRUE)," ")</f>
        <v>Meta Parcialmente Cumplida (MPC)</v>
      </c>
      <c r="K210" s="199" t="str">
        <f t="shared" si="22"/>
        <v>Contar con una empresa especializada en sistemas de inyección y extracción de aire y ventilación mecánica ue brinde los servicios de mantenimiento del sistema actual instalado en la Imprenta Nacional y que forman parte de las mejores prácticas de salud ambiental en locales cerrados y que mejoran las condiciones de trabajo de los colaboradores.  Por medio de visitas frecuentes de mantenimiento preventivo y correctivo.</v>
      </c>
      <c r="L210" s="133"/>
      <c r="M210" s="118"/>
      <c r="N210" s="313"/>
      <c r="O210" s="315" t="str">
        <f>IFERROR(VLOOKUP(O209,'Datos Validaciones PAO'!$N$2:$O$102,2,TRUE)," ")</f>
        <v xml:space="preserve"> </v>
      </c>
    </row>
    <row r="211" spans="1:15" ht="76.2" customHeight="1" x14ac:dyDescent="0.3">
      <c r="A211" s="330"/>
      <c r="B211" s="333"/>
      <c r="C211" s="313"/>
      <c r="D211" s="212" t="s">
        <v>596</v>
      </c>
      <c r="E211" s="118" t="s">
        <v>559</v>
      </c>
      <c r="F211" s="119">
        <v>2000000</v>
      </c>
      <c r="G211" s="220" t="s">
        <v>786</v>
      </c>
      <c r="H211" s="220" t="s">
        <v>789</v>
      </c>
      <c r="I211" s="313"/>
      <c r="J211" s="316"/>
      <c r="K211" s="199" t="str">
        <f t="shared" si="22"/>
        <v>Visitas frecuentes de mantenimiento preventivo, visitas de mantenimiento correctivo en caso de ser necesario y propuestas de mejora o actualización de los sistemas y sus componentes. Por medio de visitas frecuentes de mantenimiento preventivo y correctivo.</v>
      </c>
      <c r="L211" s="133"/>
      <c r="M211" s="118"/>
      <c r="N211" s="313"/>
      <c r="O211" s="316"/>
    </row>
    <row r="212" spans="1:15" ht="100.8" customHeight="1" x14ac:dyDescent="0.3">
      <c r="A212" s="330"/>
      <c r="B212" s="333"/>
      <c r="C212" s="313"/>
      <c r="D212" s="212" t="s">
        <v>597</v>
      </c>
      <c r="E212" s="118" t="s">
        <v>559</v>
      </c>
      <c r="F212" s="119">
        <v>6500000</v>
      </c>
      <c r="G212" s="220" t="s">
        <v>786</v>
      </c>
      <c r="H212" s="220" t="s">
        <v>790</v>
      </c>
      <c r="I212" s="313"/>
      <c r="J212" s="316"/>
      <c r="K212" s="199" t="str">
        <f t="shared" si="22"/>
        <v>Contratar una empresa que brinde los servicios de mantenimiento al parque de equipos de aire acondicionado instalados en las diferentes oficinas y áreas productivas de la Imprenta Nacional, garantizado así las mejores condiciones de climatización para cada espacio. Por medio de visitas frecuentes de mantenimiento preventivo y correctivo.</v>
      </c>
      <c r="L212" s="133"/>
      <c r="M212" s="118"/>
      <c r="N212" s="313"/>
      <c r="O212" s="316"/>
    </row>
    <row r="213" spans="1:15" ht="133.19999999999999" customHeight="1" x14ac:dyDescent="0.3">
      <c r="A213" s="330"/>
      <c r="B213" s="333"/>
      <c r="C213" s="313"/>
      <c r="D213" s="212" t="s">
        <v>598</v>
      </c>
      <c r="E213" s="118" t="s">
        <v>559</v>
      </c>
      <c r="F213" s="119">
        <v>7600000</v>
      </c>
      <c r="G213" s="220" t="s">
        <v>784</v>
      </c>
      <c r="H213" s="220" t="s">
        <v>791</v>
      </c>
      <c r="I213" s="313"/>
      <c r="J213" s="316"/>
      <c r="K213" s="199" t="str">
        <f t="shared" si="22"/>
        <v>Contar con un empresa especializada en sistemas de potencia ininterrumpida UPS como los actuales instalados en la Imprenta Nacional y que en caso de falla del sistema de abastecimiento electrico externo brinda soporte y energía  a los principales procesos que se desarrollan en la Imprenta Nacional y a la vez funciona com filtro de calidad del suminsitro de energía previniendo eventuales daños a los equipos que alimenta.  Por medio de visitas frecuentes de mantenimiento preventivo y correctivo.</v>
      </c>
      <c r="L213" s="133"/>
      <c r="M213" s="118"/>
      <c r="N213" s="313"/>
      <c r="O213" s="316"/>
    </row>
    <row r="214" spans="1:15" ht="108.6" customHeight="1" x14ac:dyDescent="0.3">
      <c r="A214" s="330"/>
      <c r="B214" s="333"/>
      <c r="C214" s="313"/>
      <c r="D214" s="212" t="s">
        <v>599</v>
      </c>
      <c r="E214" s="118" t="s">
        <v>559</v>
      </c>
      <c r="F214" s="119">
        <v>1000000</v>
      </c>
      <c r="G214" s="220" t="s">
        <v>787</v>
      </c>
      <c r="H214" s="220" t="s">
        <v>792</v>
      </c>
      <c r="I214" s="313"/>
      <c r="J214" s="316"/>
      <c r="K214" s="199" t="str">
        <f t="shared" si="22"/>
        <v>Adquirir los repuestos y accesorios necesarios para la atención de servicios de mantenimiento correctivo, sustitución o mejoras de los diferentes sistemas electromecánicos con los que cuenta la Imprenta Nacional. Tramitar la compra de repuestos y accesorios para cada uno de los sistemas cuando se requiera realizar en ellos alguna actividad de tipo correctiva o de mejora en la funicionalida del mismo.</v>
      </c>
      <c r="L214" s="133"/>
      <c r="M214" s="118"/>
      <c r="N214" s="313"/>
      <c r="O214" s="316"/>
    </row>
    <row r="215" spans="1:15" ht="42.75" customHeight="1" thickBot="1" x14ac:dyDescent="0.35">
      <c r="A215" s="331"/>
      <c r="B215" s="334"/>
      <c r="C215" s="314"/>
      <c r="D215" s="118"/>
      <c r="E215" s="118"/>
      <c r="F215" s="119"/>
      <c r="G215" s="133"/>
      <c r="H215" s="118"/>
      <c r="I215" s="314"/>
      <c r="J215" s="317"/>
      <c r="K215" s="199">
        <f t="shared" si="22"/>
        <v>0</v>
      </c>
      <c r="L215" s="133"/>
      <c r="M215" s="118"/>
      <c r="N215" s="314"/>
      <c r="O215" s="317"/>
    </row>
    <row r="216" spans="1:15" ht="15.75" customHeight="1" thickBot="1" x14ac:dyDescent="0.35">
      <c r="A216" s="69" t="s">
        <v>27</v>
      </c>
      <c r="B216" s="335"/>
      <c r="C216" s="336"/>
      <c r="D216" s="336"/>
      <c r="E216" s="67"/>
      <c r="F216" s="67"/>
      <c r="G216" s="67"/>
      <c r="H216" s="67"/>
      <c r="I216" s="67"/>
      <c r="J216" s="68"/>
      <c r="K216" s="67"/>
      <c r="L216" s="67"/>
      <c r="M216" s="67"/>
      <c r="N216" s="67"/>
      <c r="O216" s="68"/>
    </row>
    <row r="217" spans="1:15" ht="49.5" customHeight="1" thickBot="1" x14ac:dyDescent="0.35">
      <c r="A217" s="71" t="s">
        <v>28</v>
      </c>
      <c r="B217" s="70" t="s">
        <v>29</v>
      </c>
      <c r="C217" s="187" t="s">
        <v>30</v>
      </c>
      <c r="D217" s="187" t="s">
        <v>31</v>
      </c>
      <c r="E217" s="223" t="s">
        <v>32</v>
      </c>
      <c r="F217" s="187" t="s">
        <v>33</v>
      </c>
      <c r="G217" s="187" t="s">
        <v>35</v>
      </c>
      <c r="H217" s="187" t="s">
        <v>36</v>
      </c>
      <c r="I217" s="187" t="s">
        <v>34</v>
      </c>
      <c r="J217" s="187" t="s">
        <v>37</v>
      </c>
      <c r="K217" s="198" t="s">
        <v>31</v>
      </c>
      <c r="L217" s="198" t="s">
        <v>35</v>
      </c>
      <c r="M217" s="198" t="s">
        <v>36</v>
      </c>
      <c r="N217" s="198" t="s">
        <v>34</v>
      </c>
      <c r="O217" s="198" t="s">
        <v>37</v>
      </c>
    </row>
    <row r="218" spans="1:15" ht="46.5" customHeight="1" x14ac:dyDescent="0.3">
      <c r="A218" s="108">
        <f>A209+1</f>
        <v>24</v>
      </c>
      <c r="B218" s="332" t="s">
        <v>718</v>
      </c>
      <c r="C218" s="312" t="s">
        <v>715</v>
      </c>
      <c r="D218" s="118" t="s">
        <v>580</v>
      </c>
      <c r="E218" s="118" t="s">
        <v>559</v>
      </c>
      <c r="F218" s="119">
        <v>800000</v>
      </c>
      <c r="G218" s="190" t="s">
        <v>793</v>
      </c>
      <c r="H218" s="118" t="s">
        <v>798</v>
      </c>
      <c r="I218" s="312">
        <v>0.63</v>
      </c>
      <c r="J218" s="72">
        <f>IFERROR(AVERAGE(I218)," ")</f>
        <v>0.63</v>
      </c>
      <c r="K218" s="199" t="str">
        <f t="shared" ref="K218:K224" si="23">D218</f>
        <v>Gestionar la compra  de repuestos para el sistema de Circuito Cerrado y Central Telefonica</v>
      </c>
      <c r="L218" s="133"/>
      <c r="M218" s="118"/>
      <c r="N218" s="312"/>
      <c r="O218" s="72" t="str">
        <f>IFERROR(AVERAGE(N218)," ")</f>
        <v xml:space="preserve"> </v>
      </c>
    </row>
    <row r="219" spans="1:15" ht="85.2" customHeight="1" x14ac:dyDescent="0.3">
      <c r="A219" s="329" t="s">
        <v>579</v>
      </c>
      <c r="B219" s="333"/>
      <c r="C219" s="313"/>
      <c r="D219" s="118" t="s">
        <v>848</v>
      </c>
      <c r="E219" s="118" t="s">
        <v>559</v>
      </c>
      <c r="F219" s="119">
        <v>3000000</v>
      </c>
      <c r="G219" s="190" t="s">
        <v>794</v>
      </c>
      <c r="H219" s="118" t="s">
        <v>799</v>
      </c>
      <c r="I219" s="313"/>
      <c r="J219" s="315" t="str">
        <f>IFERROR(VLOOKUP(J218,'Datos Validaciones PAO'!$N$2:$O$102,2,TRUE)," ")</f>
        <v>Meta Parcialmente Cumplida (MPC)</v>
      </c>
      <c r="K219" s="199" t="str">
        <f t="shared" si="23"/>
        <v>Mantenimiento circuito cerrado</v>
      </c>
      <c r="L219" s="133"/>
      <c r="M219" s="118"/>
      <c r="N219" s="313"/>
      <c r="O219" s="315" t="str">
        <f>IFERROR(VLOOKUP(O218,'Datos Validaciones PAO'!$N$2:$O$102,2,TRUE)," ")</f>
        <v xml:space="preserve"> </v>
      </c>
    </row>
    <row r="220" spans="1:15" ht="34.5" customHeight="1" x14ac:dyDescent="0.3">
      <c r="A220" s="330"/>
      <c r="B220" s="333"/>
      <c r="C220" s="313"/>
      <c r="D220" s="118" t="s">
        <v>849</v>
      </c>
      <c r="E220" s="118" t="s">
        <v>559</v>
      </c>
      <c r="F220" s="119">
        <v>1800000</v>
      </c>
      <c r="G220" s="190" t="s">
        <v>795</v>
      </c>
      <c r="H220" s="118" t="s">
        <v>800</v>
      </c>
      <c r="I220" s="313"/>
      <c r="J220" s="316"/>
      <c r="K220" s="199" t="str">
        <f t="shared" si="23"/>
        <v>Mantenimiento central telefónica</v>
      </c>
      <c r="L220" s="133"/>
      <c r="M220" s="118"/>
      <c r="N220" s="313"/>
      <c r="O220" s="316"/>
    </row>
    <row r="221" spans="1:15" ht="66.599999999999994" customHeight="1" x14ac:dyDescent="0.3">
      <c r="A221" s="330"/>
      <c r="B221" s="333"/>
      <c r="C221" s="313"/>
      <c r="D221" s="118" t="s">
        <v>850</v>
      </c>
      <c r="E221" s="118" t="s">
        <v>559</v>
      </c>
      <c r="F221" s="119">
        <v>900000</v>
      </c>
      <c r="G221" s="190" t="s">
        <v>796</v>
      </c>
      <c r="H221" s="118" t="s">
        <v>782</v>
      </c>
      <c r="I221" s="313"/>
      <c r="J221" s="316"/>
      <c r="K221" s="199" t="str">
        <f t="shared" si="23"/>
        <v>Reparación de equipo médico</v>
      </c>
      <c r="L221" s="133"/>
      <c r="M221" s="118"/>
      <c r="N221" s="313"/>
      <c r="O221" s="316"/>
    </row>
    <row r="222" spans="1:15" ht="60.6" customHeight="1" x14ac:dyDescent="0.3">
      <c r="A222" s="330"/>
      <c r="B222" s="333"/>
      <c r="C222" s="313"/>
      <c r="D222" s="212" t="s">
        <v>592</v>
      </c>
      <c r="E222" s="118" t="s">
        <v>559</v>
      </c>
      <c r="F222" s="119">
        <v>500000</v>
      </c>
      <c r="G222" s="118" t="s">
        <v>767</v>
      </c>
      <c r="H222" s="118" t="s">
        <v>178</v>
      </c>
      <c r="I222" s="313"/>
      <c r="J222" s="316"/>
      <c r="K222" s="199" t="str">
        <f t="shared" si="23"/>
        <v>Garantizar la continuidad del  funcionamiento del sistema de circuito cerrado de TV.. Gestionar la compra de equipos (cámaras) mediante los mecanismos que permite la ley</v>
      </c>
      <c r="L222" s="133"/>
      <c r="M222" s="118"/>
      <c r="N222" s="313"/>
      <c r="O222" s="316"/>
    </row>
    <row r="223" spans="1:15" ht="83.4" customHeight="1" x14ac:dyDescent="0.3">
      <c r="A223" s="330"/>
      <c r="B223" s="333"/>
      <c r="C223" s="313"/>
      <c r="D223" s="118" t="s">
        <v>593</v>
      </c>
      <c r="E223" s="118" t="s">
        <v>559</v>
      </c>
      <c r="F223" s="119">
        <v>1000000</v>
      </c>
      <c r="G223" s="190" t="s">
        <v>797</v>
      </c>
      <c r="H223" s="118" t="s">
        <v>801</v>
      </c>
      <c r="I223" s="313"/>
      <c r="J223" s="316"/>
      <c r="K223" s="199" t="str">
        <f t="shared" si="23"/>
        <v xml:space="preserve">Gestionar la compra de componentes diferentes a las cámaras que se localizan en el grabador principal del sistema.  Por ejemplo: disco duro u otros similares </v>
      </c>
      <c r="L223" s="133"/>
      <c r="M223" s="118"/>
      <c r="N223" s="313"/>
      <c r="O223" s="316"/>
    </row>
    <row r="224" spans="1:15" ht="42.75" customHeight="1" thickBot="1" x14ac:dyDescent="0.35">
      <c r="A224" s="331"/>
      <c r="B224" s="334"/>
      <c r="C224" s="314"/>
      <c r="D224" s="118"/>
      <c r="E224" s="118"/>
      <c r="F224" s="119"/>
      <c r="G224" s="133"/>
      <c r="H224" s="118"/>
      <c r="I224" s="314"/>
      <c r="J224" s="317"/>
      <c r="K224" s="199">
        <f t="shared" si="23"/>
        <v>0</v>
      </c>
      <c r="L224" s="133"/>
      <c r="M224" s="118"/>
      <c r="N224" s="314"/>
      <c r="O224" s="317"/>
    </row>
    <row r="225" spans="1:15" ht="15.75" customHeight="1" thickBot="1" x14ac:dyDescent="0.35">
      <c r="A225" s="69" t="s">
        <v>27</v>
      </c>
      <c r="B225" s="335"/>
      <c r="C225" s="336"/>
      <c r="D225" s="336"/>
      <c r="E225" s="67"/>
      <c r="F225" s="67"/>
      <c r="G225" s="67"/>
      <c r="H225" s="67"/>
      <c r="I225" s="67"/>
      <c r="J225" s="68"/>
      <c r="K225" s="67"/>
      <c r="L225" s="67"/>
      <c r="M225" s="67"/>
      <c r="N225" s="67"/>
      <c r="O225" s="68"/>
    </row>
    <row r="226" spans="1:15" ht="49.5" customHeight="1" thickBot="1" x14ac:dyDescent="0.35">
      <c r="A226" s="71" t="s">
        <v>28</v>
      </c>
      <c r="B226" s="70" t="s">
        <v>29</v>
      </c>
      <c r="C226" s="187" t="s">
        <v>30</v>
      </c>
      <c r="D226" s="187" t="s">
        <v>31</v>
      </c>
      <c r="E226" s="223" t="s">
        <v>32</v>
      </c>
      <c r="F226" s="187" t="s">
        <v>33</v>
      </c>
      <c r="G226" s="187" t="s">
        <v>35</v>
      </c>
      <c r="H226" s="187" t="s">
        <v>36</v>
      </c>
      <c r="I226" s="187" t="s">
        <v>34</v>
      </c>
      <c r="J226" s="187" t="s">
        <v>37</v>
      </c>
      <c r="K226" s="198" t="s">
        <v>31</v>
      </c>
      <c r="L226" s="198" t="s">
        <v>35</v>
      </c>
      <c r="M226" s="198" t="s">
        <v>36</v>
      </c>
      <c r="N226" s="198" t="s">
        <v>34</v>
      </c>
      <c r="O226" s="198" t="s">
        <v>37</v>
      </c>
    </row>
    <row r="227" spans="1:15" ht="80.400000000000006" customHeight="1" x14ac:dyDescent="0.3">
      <c r="A227" s="108">
        <f>A218+1</f>
        <v>25</v>
      </c>
      <c r="B227" s="337">
        <v>3</v>
      </c>
      <c r="C227" s="312" t="s">
        <v>602</v>
      </c>
      <c r="D227" s="118" t="s">
        <v>603</v>
      </c>
      <c r="E227" s="118" t="s">
        <v>604</v>
      </c>
      <c r="F227" s="119">
        <v>88000000</v>
      </c>
      <c r="G227" s="224" t="s">
        <v>802</v>
      </c>
      <c r="H227" s="118" t="s">
        <v>803</v>
      </c>
      <c r="I227" s="312">
        <v>0.5</v>
      </c>
      <c r="J227" s="72">
        <f>IFERROR(AVERAGE(I227)," ")</f>
        <v>0.5</v>
      </c>
      <c r="K227" s="199" t="str">
        <f t="shared" ref="K227:K233" si="24">D227</f>
        <v>Contrato de Servicios por renting de equipos</v>
      </c>
      <c r="L227" s="133"/>
      <c r="M227" s="118"/>
      <c r="N227" s="312"/>
      <c r="O227" s="72" t="str">
        <f>IFERROR(AVERAGE(N227)," ")</f>
        <v xml:space="preserve"> </v>
      </c>
    </row>
    <row r="228" spans="1:15" ht="105.6" customHeight="1" x14ac:dyDescent="0.3">
      <c r="A228" s="329" t="s">
        <v>601</v>
      </c>
      <c r="B228" s="333"/>
      <c r="C228" s="313"/>
      <c r="D228" s="118" t="s">
        <v>605</v>
      </c>
      <c r="E228" s="118" t="s">
        <v>604</v>
      </c>
      <c r="F228" s="119">
        <v>70000000</v>
      </c>
      <c r="G228" s="224" t="s">
        <v>804</v>
      </c>
      <c r="H228" s="118" t="s">
        <v>805</v>
      </c>
      <c r="I228" s="313"/>
      <c r="J228" s="315" t="str">
        <f>IFERROR(VLOOKUP(J227,'Datos Validaciones PAO'!$N$2:$O$102,2,TRUE)," ")</f>
        <v>Meta Parcialmente Cumplida (MPC)</v>
      </c>
      <c r="K228" s="199" t="str">
        <f t="shared" si="24"/>
        <v>Contrato de Servicios por renting para renovación de tecnologías del Datacenter</v>
      </c>
      <c r="L228" s="133"/>
      <c r="M228" s="118"/>
      <c r="N228" s="313"/>
      <c r="O228" s="315" t="str">
        <f>IFERROR(VLOOKUP(O227,'Datos Validaciones PAO'!$N$2:$O$102,2,TRUE)," ")</f>
        <v xml:space="preserve"> </v>
      </c>
    </row>
    <row r="229" spans="1:15" ht="32.4" customHeight="1" x14ac:dyDescent="0.3">
      <c r="A229" s="330"/>
      <c r="B229" s="333"/>
      <c r="C229" s="313"/>
      <c r="D229" s="118"/>
      <c r="E229" s="118"/>
      <c r="F229" s="119"/>
      <c r="G229" s="133"/>
      <c r="H229" s="118"/>
      <c r="I229" s="313"/>
      <c r="J229" s="316"/>
      <c r="K229" s="199">
        <f t="shared" si="24"/>
        <v>0</v>
      </c>
      <c r="L229" s="133"/>
      <c r="M229" s="118"/>
      <c r="N229" s="313"/>
      <c r="O229" s="316"/>
    </row>
    <row r="230" spans="1:15" ht="41.4" customHeight="1" x14ac:dyDescent="0.3">
      <c r="A230" s="330"/>
      <c r="B230" s="333"/>
      <c r="C230" s="313"/>
      <c r="D230" s="118"/>
      <c r="E230" s="118"/>
      <c r="F230" s="119"/>
      <c r="G230" s="133"/>
      <c r="H230" s="118"/>
      <c r="I230" s="313"/>
      <c r="J230" s="316"/>
      <c r="K230" s="199">
        <f t="shared" si="24"/>
        <v>0</v>
      </c>
      <c r="L230" s="133"/>
      <c r="M230" s="118"/>
      <c r="N230" s="313"/>
      <c r="O230" s="316"/>
    </row>
    <row r="231" spans="1:15" ht="37.200000000000003" customHeight="1" x14ac:dyDescent="0.3">
      <c r="A231" s="330"/>
      <c r="B231" s="333"/>
      <c r="C231" s="313"/>
      <c r="D231" s="118"/>
      <c r="E231" s="118"/>
      <c r="F231" s="119"/>
      <c r="G231" s="133"/>
      <c r="H231" s="118"/>
      <c r="I231" s="313"/>
      <c r="J231" s="316"/>
      <c r="K231" s="199">
        <f t="shared" si="24"/>
        <v>0</v>
      </c>
      <c r="L231" s="133"/>
      <c r="M231" s="118"/>
      <c r="N231" s="313"/>
      <c r="O231" s="316"/>
    </row>
    <row r="232" spans="1:15" ht="39.6" customHeight="1" x14ac:dyDescent="0.3">
      <c r="A232" s="330"/>
      <c r="B232" s="333"/>
      <c r="C232" s="313"/>
      <c r="D232" s="118"/>
      <c r="E232" s="118"/>
      <c r="F232" s="119"/>
      <c r="G232" s="133"/>
      <c r="H232" s="118"/>
      <c r="I232" s="313"/>
      <c r="J232" s="316"/>
      <c r="K232" s="199">
        <f t="shared" si="24"/>
        <v>0</v>
      </c>
      <c r="L232" s="133"/>
      <c r="M232" s="118"/>
      <c r="N232" s="313"/>
      <c r="O232" s="316"/>
    </row>
    <row r="233" spans="1:15" ht="39" customHeight="1" thickBot="1" x14ac:dyDescent="0.35">
      <c r="A233" s="331"/>
      <c r="B233" s="334"/>
      <c r="C233" s="314"/>
      <c r="D233" s="118"/>
      <c r="E233" s="118"/>
      <c r="F233" s="119"/>
      <c r="G233" s="133"/>
      <c r="H233" s="118"/>
      <c r="I233" s="314"/>
      <c r="J233" s="317"/>
      <c r="K233" s="199">
        <f t="shared" si="24"/>
        <v>0</v>
      </c>
      <c r="L233" s="133"/>
      <c r="M233" s="118"/>
      <c r="N233" s="314"/>
      <c r="O233" s="317"/>
    </row>
    <row r="234" spans="1:15" ht="15.75" customHeight="1" thickBot="1" x14ac:dyDescent="0.35">
      <c r="A234" s="69" t="s">
        <v>27</v>
      </c>
      <c r="B234" s="335"/>
      <c r="C234" s="336"/>
      <c r="D234" s="336"/>
      <c r="E234" s="67"/>
      <c r="F234" s="67"/>
      <c r="G234" s="67"/>
      <c r="H234" s="67"/>
      <c r="I234" s="67"/>
      <c r="J234" s="68"/>
      <c r="K234" s="67"/>
      <c r="L234" s="67"/>
      <c r="M234" s="67"/>
      <c r="N234" s="67"/>
      <c r="O234" s="68"/>
    </row>
    <row r="235" spans="1:15" ht="49.5" customHeight="1" thickBot="1" x14ac:dyDescent="0.35">
      <c r="A235" s="71" t="s">
        <v>28</v>
      </c>
      <c r="B235" s="70" t="s">
        <v>29</v>
      </c>
      <c r="C235" s="187" t="s">
        <v>30</v>
      </c>
      <c r="D235" s="187" t="s">
        <v>31</v>
      </c>
      <c r="E235" s="223" t="s">
        <v>32</v>
      </c>
      <c r="F235" s="187" t="s">
        <v>33</v>
      </c>
      <c r="G235" s="187" t="s">
        <v>35</v>
      </c>
      <c r="H235" s="187" t="s">
        <v>36</v>
      </c>
      <c r="I235" s="187" t="s">
        <v>34</v>
      </c>
      <c r="J235" s="187" t="s">
        <v>37</v>
      </c>
      <c r="K235" s="198" t="s">
        <v>31</v>
      </c>
      <c r="L235" s="198" t="s">
        <v>35</v>
      </c>
      <c r="M235" s="198" t="s">
        <v>36</v>
      </c>
      <c r="N235" s="198" t="s">
        <v>34</v>
      </c>
      <c r="O235" s="198" t="s">
        <v>37</v>
      </c>
    </row>
    <row r="236" spans="1:15" ht="46.5" customHeight="1" x14ac:dyDescent="0.3">
      <c r="A236" s="108">
        <f>A227+1</f>
        <v>26</v>
      </c>
      <c r="B236" s="337">
        <v>4</v>
      </c>
      <c r="C236" s="312" t="s">
        <v>602</v>
      </c>
      <c r="D236" s="118" t="s">
        <v>607</v>
      </c>
      <c r="E236" s="118" t="s">
        <v>604</v>
      </c>
      <c r="F236" s="119">
        <v>10500000</v>
      </c>
      <c r="G236" s="224" t="s">
        <v>806</v>
      </c>
      <c r="H236" s="118" t="s">
        <v>807</v>
      </c>
      <c r="I236" s="312">
        <v>1</v>
      </c>
      <c r="J236" s="72">
        <f>IFERROR(AVERAGE(I236)," ")</f>
        <v>1</v>
      </c>
      <c r="K236" s="199" t="str">
        <f t="shared" ref="K236:K242" si="25">D236</f>
        <v>Dar continuidad a nuevos contratos  de Líneas de Internet por Fibra Óptica y  DSL</v>
      </c>
      <c r="L236" s="133"/>
      <c r="M236" s="118"/>
      <c r="N236" s="312"/>
      <c r="O236" s="72" t="str">
        <f>IFERROR(AVERAGE(N236)," ")</f>
        <v xml:space="preserve"> </v>
      </c>
    </row>
    <row r="237" spans="1:15" ht="78.599999999999994" customHeight="1" x14ac:dyDescent="0.3">
      <c r="A237" s="329" t="s">
        <v>606</v>
      </c>
      <c r="B237" s="333"/>
      <c r="C237" s="313"/>
      <c r="D237" s="118"/>
      <c r="E237" s="118"/>
      <c r="F237" s="119">
        <v>12400000</v>
      </c>
      <c r="G237" s="224" t="s">
        <v>806</v>
      </c>
      <c r="H237" s="118" t="s">
        <v>807</v>
      </c>
      <c r="I237" s="313"/>
      <c r="J237" s="315" t="str">
        <f>IFERROR(VLOOKUP(J236,'Datos Validaciones PAO'!$N$2:$O$102,2,TRUE)," ")</f>
        <v>Meta Cumplida (MC)</v>
      </c>
      <c r="K237" s="199">
        <f t="shared" si="25"/>
        <v>0</v>
      </c>
      <c r="L237" s="133"/>
      <c r="M237" s="118"/>
      <c r="N237" s="313"/>
      <c r="O237" s="315" t="str">
        <f>IFERROR(VLOOKUP(O236,'Datos Validaciones PAO'!$N$2:$O$102,2,TRUE)," ")</f>
        <v xml:space="preserve"> </v>
      </c>
    </row>
    <row r="238" spans="1:15" ht="64.2" customHeight="1" x14ac:dyDescent="0.3">
      <c r="A238" s="330"/>
      <c r="B238" s="333"/>
      <c r="C238" s="313"/>
      <c r="D238" s="118"/>
      <c r="E238" s="118"/>
      <c r="F238" s="119">
        <v>13000000</v>
      </c>
      <c r="G238" s="224" t="s">
        <v>806</v>
      </c>
      <c r="H238" s="118" t="s">
        <v>807</v>
      </c>
      <c r="I238" s="313"/>
      <c r="J238" s="316"/>
      <c r="K238" s="199">
        <f t="shared" si="25"/>
        <v>0</v>
      </c>
      <c r="L238" s="133"/>
      <c r="M238" s="118"/>
      <c r="N238" s="313"/>
      <c r="O238" s="316"/>
    </row>
    <row r="239" spans="1:15" ht="56.4" customHeight="1" x14ac:dyDescent="0.3">
      <c r="A239" s="330"/>
      <c r="B239" s="333"/>
      <c r="C239" s="313"/>
      <c r="D239" s="118"/>
      <c r="E239" s="118"/>
      <c r="F239" s="119">
        <v>1000000</v>
      </c>
      <c r="G239" s="224" t="s">
        <v>808</v>
      </c>
      <c r="H239" s="118" t="s">
        <v>809</v>
      </c>
      <c r="I239" s="313"/>
      <c r="J239" s="316"/>
      <c r="K239" s="199">
        <f t="shared" si="25"/>
        <v>0</v>
      </c>
      <c r="L239" s="133"/>
      <c r="M239" s="118"/>
      <c r="N239" s="313"/>
      <c r="O239" s="316"/>
    </row>
    <row r="240" spans="1:15" ht="48.75" customHeight="1" x14ac:dyDescent="0.3">
      <c r="A240" s="330"/>
      <c r="B240" s="333"/>
      <c r="C240" s="313"/>
      <c r="D240" s="118"/>
      <c r="E240" s="118"/>
      <c r="F240" s="119"/>
      <c r="G240" s="133"/>
      <c r="H240" s="118"/>
      <c r="I240" s="313"/>
      <c r="J240" s="316"/>
      <c r="K240" s="199">
        <f t="shared" si="25"/>
        <v>0</v>
      </c>
      <c r="L240" s="133"/>
      <c r="M240" s="118"/>
      <c r="N240" s="313"/>
      <c r="O240" s="316"/>
    </row>
    <row r="241" spans="1:15" ht="33" customHeight="1" x14ac:dyDescent="0.3">
      <c r="A241" s="330"/>
      <c r="B241" s="333"/>
      <c r="C241" s="313"/>
      <c r="D241" s="118"/>
      <c r="E241" s="118"/>
      <c r="F241" s="119"/>
      <c r="G241" s="133"/>
      <c r="H241" s="118"/>
      <c r="I241" s="313"/>
      <c r="J241" s="316"/>
      <c r="K241" s="199">
        <f t="shared" si="25"/>
        <v>0</v>
      </c>
      <c r="L241" s="133"/>
      <c r="M241" s="118"/>
      <c r="N241" s="313"/>
      <c r="O241" s="316"/>
    </row>
    <row r="242" spans="1:15" ht="42.75" customHeight="1" thickBot="1" x14ac:dyDescent="0.35">
      <c r="A242" s="331"/>
      <c r="B242" s="334"/>
      <c r="C242" s="314"/>
      <c r="D242" s="118"/>
      <c r="E242" s="118"/>
      <c r="F242" s="119"/>
      <c r="G242" s="133"/>
      <c r="H242" s="118"/>
      <c r="I242" s="314"/>
      <c r="J242" s="317"/>
      <c r="K242" s="199">
        <f t="shared" si="25"/>
        <v>0</v>
      </c>
      <c r="L242" s="133"/>
      <c r="M242" s="118"/>
      <c r="N242" s="314"/>
      <c r="O242" s="317"/>
    </row>
    <row r="243" spans="1:15" ht="15.75" customHeight="1" thickBot="1" x14ac:dyDescent="0.35">
      <c r="A243" s="69" t="s">
        <v>27</v>
      </c>
      <c r="B243" s="335"/>
      <c r="C243" s="336"/>
      <c r="D243" s="336"/>
      <c r="E243" s="67"/>
      <c r="F243" s="67"/>
      <c r="G243" s="67"/>
      <c r="H243" s="67"/>
      <c r="I243" s="67"/>
      <c r="J243" s="68"/>
      <c r="K243" s="67"/>
      <c r="L243" s="67"/>
      <c r="M243" s="67"/>
      <c r="N243" s="67"/>
      <c r="O243" s="68"/>
    </row>
    <row r="244" spans="1:15" ht="49.5" customHeight="1" thickBot="1" x14ac:dyDescent="0.35">
      <c r="A244" s="71" t="s">
        <v>28</v>
      </c>
      <c r="B244" s="70" t="s">
        <v>29</v>
      </c>
      <c r="C244" s="187" t="s">
        <v>30</v>
      </c>
      <c r="D244" s="187" t="s">
        <v>31</v>
      </c>
      <c r="E244" s="223" t="s">
        <v>32</v>
      </c>
      <c r="F244" s="187" t="s">
        <v>33</v>
      </c>
      <c r="G244" s="187" t="s">
        <v>35</v>
      </c>
      <c r="H244" s="187" t="s">
        <v>36</v>
      </c>
      <c r="I244" s="187" t="s">
        <v>34</v>
      </c>
      <c r="J244" s="187" t="s">
        <v>37</v>
      </c>
      <c r="K244" s="198" t="s">
        <v>31</v>
      </c>
      <c r="L244" s="198" t="s">
        <v>35</v>
      </c>
      <c r="M244" s="198" t="s">
        <v>36</v>
      </c>
      <c r="N244" s="198" t="s">
        <v>34</v>
      </c>
      <c r="O244" s="198" t="s">
        <v>37</v>
      </c>
    </row>
    <row r="245" spans="1:15" ht="58.8" customHeight="1" x14ac:dyDescent="0.3">
      <c r="A245" s="108">
        <f>A236+1</f>
        <v>27</v>
      </c>
      <c r="B245" s="337">
        <v>1</v>
      </c>
      <c r="C245" s="312" t="s">
        <v>602</v>
      </c>
      <c r="D245" s="118" t="s">
        <v>609</v>
      </c>
      <c r="E245" s="118" t="s">
        <v>604</v>
      </c>
      <c r="F245" s="119">
        <v>171000000</v>
      </c>
      <c r="G245" s="224" t="s">
        <v>810</v>
      </c>
      <c r="H245" s="118" t="s">
        <v>811</v>
      </c>
      <c r="I245" s="312">
        <v>1</v>
      </c>
      <c r="J245" s="72">
        <f>IFERROR(AVERAGE(I245)," ")</f>
        <v>1</v>
      </c>
      <c r="K245" s="199" t="str">
        <f t="shared" ref="K245:K251" si="26">D245</f>
        <v>Contratación de plataforma Tecnológica como servicio para continuidad del Negocio de la Institución, que incluye nube híbrida para Diarios Oficiales y Sistemas Oracle internos (Prórroga)</v>
      </c>
      <c r="L245" s="133"/>
      <c r="M245" s="118"/>
      <c r="N245" s="312"/>
      <c r="O245" s="72" t="str">
        <f>IFERROR(AVERAGE(N245)," ")</f>
        <v xml:space="preserve"> </v>
      </c>
    </row>
    <row r="246" spans="1:15" ht="38.25" customHeight="1" x14ac:dyDescent="0.3">
      <c r="A246" s="329" t="s">
        <v>608</v>
      </c>
      <c r="B246" s="333"/>
      <c r="C246" s="313"/>
      <c r="D246" s="118"/>
      <c r="E246" s="118"/>
      <c r="F246" s="119"/>
      <c r="G246" s="133"/>
      <c r="H246" s="118"/>
      <c r="I246" s="313"/>
      <c r="J246" s="315" t="str">
        <f>IFERROR(VLOOKUP(J245,'Datos Validaciones PAO'!$N$2:$O$102,2,TRUE)," ")</f>
        <v>Meta Cumplida (MC)</v>
      </c>
      <c r="K246" s="199">
        <f t="shared" si="26"/>
        <v>0</v>
      </c>
      <c r="L246" s="133"/>
      <c r="M246" s="118"/>
      <c r="N246" s="313"/>
      <c r="O246" s="315" t="str">
        <f>IFERROR(VLOOKUP(O245,'Datos Validaciones PAO'!$N$2:$O$102,2,TRUE)," ")</f>
        <v xml:space="preserve"> </v>
      </c>
    </row>
    <row r="247" spans="1:15" ht="34.5" customHeight="1" x14ac:dyDescent="0.3">
      <c r="A247" s="330"/>
      <c r="B247" s="333"/>
      <c r="C247" s="313"/>
      <c r="D247" s="118"/>
      <c r="E247" s="118"/>
      <c r="F247" s="119"/>
      <c r="G247" s="133"/>
      <c r="H247" s="118"/>
      <c r="I247" s="313"/>
      <c r="J247" s="316"/>
      <c r="K247" s="199">
        <f t="shared" si="26"/>
        <v>0</v>
      </c>
      <c r="L247" s="133"/>
      <c r="M247" s="118"/>
      <c r="N247" s="313"/>
      <c r="O247" s="316"/>
    </row>
    <row r="248" spans="1:15" ht="33" customHeight="1" x14ac:dyDescent="0.3">
      <c r="A248" s="330"/>
      <c r="B248" s="333"/>
      <c r="C248" s="313"/>
      <c r="D248" s="118"/>
      <c r="E248" s="118"/>
      <c r="F248" s="119"/>
      <c r="G248" s="133"/>
      <c r="H248" s="118"/>
      <c r="I248" s="313"/>
      <c r="J248" s="316"/>
      <c r="K248" s="199">
        <f t="shared" si="26"/>
        <v>0</v>
      </c>
      <c r="L248" s="133"/>
      <c r="M248" s="118"/>
      <c r="N248" s="313"/>
      <c r="O248" s="316"/>
    </row>
    <row r="249" spans="1:15" ht="48.75" customHeight="1" x14ac:dyDescent="0.3">
      <c r="A249" s="330"/>
      <c r="B249" s="333"/>
      <c r="C249" s="313"/>
      <c r="D249" s="118"/>
      <c r="E249" s="118"/>
      <c r="F249" s="119"/>
      <c r="G249" s="133"/>
      <c r="H249" s="118"/>
      <c r="I249" s="313"/>
      <c r="J249" s="316"/>
      <c r="K249" s="199">
        <f t="shared" si="26"/>
        <v>0</v>
      </c>
      <c r="L249" s="133"/>
      <c r="M249" s="118"/>
      <c r="N249" s="313"/>
      <c r="O249" s="316"/>
    </row>
    <row r="250" spans="1:15" ht="33" customHeight="1" x14ac:dyDescent="0.3">
      <c r="A250" s="330"/>
      <c r="B250" s="333"/>
      <c r="C250" s="313"/>
      <c r="D250" s="118"/>
      <c r="E250" s="118"/>
      <c r="F250" s="119"/>
      <c r="G250" s="133"/>
      <c r="H250" s="118"/>
      <c r="I250" s="313"/>
      <c r="J250" s="316"/>
      <c r="K250" s="199">
        <f t="shared" si="26"/>
        <v>0</v>
      </c>
      <c r="L250" s="133"/>
      <c r="M250" s="118"/>
      <c r="N250" s="313"/>
      <c r="O250" s="316"/>
    </row>
    <row r="251" spans="1:15" ht="42.75" customHeight="1" thickBot="1" x14ac:dyDescent="0.35">
      <c r="A251" s="331"/>
      <c r="B251" s="334"/>
      <c r="C251" s="314"/>
      <c r="D251" s="118"/>
      <c r="E251" s="118"/>
      <c r="F251" s="119"/>
      <c r="G251" s="133"/>
      <c r="H251" s="118"/>
      <c r="I251" s="314"/>
      <c r="J251" s="317"/>
      <c r="K251" s="199">
        <f t="shared" si="26"/>
        <v>0</v>
      </c>
      <c r="L251" s="133"/>
      <c r="M251" s="118"/>
      <c r="N251" s="314"/>
      <c r="O251" s="317"/>
    </row>
    <row r="252" spans="1:15" thickBot="1" x14ac:dyDescent="0.35">
      <c r="A252" s="69" t="s">
        <v>27</v>
      </c>
      <c r="B252" s="335"/>
      <c r="C252" s="336"/>
      <c r="D252" s="336"/>
      <c r="E252" s="67"/>
      <c r="F252" s="67"/>
      <c r="G252" s="67"/>
      <c r="H252" s="67"/>
      <c r="I252" s="67"/>
      <c r="J252" s="68"/>
      <c r="K252" s="67"/>
      <c r="L252" s="67"/>
      <c r="M252" s="67"/>
      <c r="N252" s="67"/>
      <c r="O252" s="68"/>
    </row>
    <row r="253" spans="1:15" ht="49.5" customHeight="1" thickBot="1" x14ac:dyDescent="0.35">
      <c r="A253" s="71" t="s">
        <v>28</v>
      </c>
      <c r="B253" s="70" t="s">
        <v>29</v>
      </c>
      <c r="C253" s="187" t="s">
        <v>30</v>
      </c>
      <c r="D253" s="187" t="s">
        <v>31</v>
      </c>
      <c r="E253" s="223" t="s">
        <v>32</v>
      </c>
      <c r="F253" s="187" t="s">
        <v>33</v>
      </c>
      <c r="G253" s="187" t="s">
        <v>35</v>
      </c>
      <c r="H253" s="187" t="s">
        <v>36</v>
      </c>
      <c r="I253" s="187" t="s">
        <v>34</v>
      </c>
      <c r="J253" s="187" t="s">
        <v>37</v>
      </c>
      <c r="K253" s="198" t="s">
        <v>31</v>
      </c>
      <c r="L253" s="198" t="s">
        <v>35</v>
      </c>
      <c r="M253" s="198" t="s">
        <v>36</v>
      </c>
      <c r="N253" s="198" t="s">
        <v>34</v>
      </c>
      <c r="O253" s="198" t="s">
        <v>37</v>
      </c>
    </row>
    <row r="254" spans="1:15" ht="64.8" customHeight="1" x14ac:dyDescent="0.3">
      <c r="A254" s="108">
        <f>A245+1</f>
        <v>28</v>
      </c>
      <c r="B254" s="337">
        <v>7</v>
      </c>
      <c r="C254" s="312" t="s">
        <v>611</v>
      </c>
      <c r="D254" s="118" t="s">
        <v>612</v>
      </c>
      <c r="E254" s="118" t="s">
        <v>604</v>
      </c>
      <c r="F254" s="119">
        <v>11000000</v>
      </c>
      <c r="G254" s="224" t="s">
        <v>812</v>
      </c>
      <c r="H254" s="118" t="s">
        <v>813</v>
      </c>
      <c r="I254" s="312">
        <v>0.4</v>
      </c>
      <c r="J254" s="72">
        <f>IFERROR(AVERAGE(I254)," ")</f>
        <v>0.4</v>
      </c>
      <c r="K254" s="199" t="str">
        <f t="shared" ref="K254:K260" si="27">D254</f>
        <v>Actualizar los contratos de servicios con proveedores externos</v>
      </c>
      <c r="L254" s="133"/>
      <c r="M254" s="118"/>
      <c r="N254" s="312"/>
      <c r="O254" s="72" t="str">
        <f>IFERROR(AVERAGE(N254)," ")</f>
        <v xml:space="preserve"> </v>
      </c>
    </row>
    <row r="255" spans="1:15" ht="82.2" customHeight="1" x14ac:dyDescent="0.3">
      <c r="A255" s="329" t="s">
        <v>610</v>
      </c>
      <c r="B255" s="333"/>
      <c r="C255" s="313"/>
      <c r="D255" s="118"/>
      <c r="E255" s="118"/>
      <c r="F255" s="119">
        <v>12500000</v>
      </c>
      <c r="G255" s="224" t="s">
        <v>814</v>
      </c>
      <c r="H255" s="118" t="s">
        <v>815</v>
      </c>
      <c r="I255" s="313"/>
      <c r="J255" s="315" t="str">
        <f>IFERROR(VLOOKUP(J254,'Datos Validaciones PAO'!$N$2:$O$102,2,TRUE)," ")</f>
        <v>Meta Parcialmente Cumplida (MPC)</v>
      </c>
      <c r="K255" s="199">
        <f t="shared" si="27"/>
        <v>0</v>
      </c>
      <c r="L255" s="133"/>
      <c r="M255" s="118"/>
      <c r="N255" s="313"/>
      <c r="O255" s="315" t="str">
        <f>IFERROR(VLOOKUP(O254,'Datos Validaciones PAO'!$N$2:$O$102,2,TRUE)," ")</f>
        <v xml:space="preserve"> </v>
      </c>
    </row>
    <row r="256" spans="1:15" ht="65.400000000000006" customHeight="1" x14ac:dyDescent="0.3">
      <c r="A256" s="330"/>
      <c r="B256" s="333"/>
      <c r="C256" s="313"/>
      <c r="D256" s="118"/>
      <c r="E256" s="118"/>
      <c r="F256" s="119">
        <v>18000000</v>
      </c>
      <c r="G256" s="224" t="s">
        <v>816</v>
      </c>
      <c r="H256" s="118" t="s">
        <v>817</v>
      </c>
      <c r="I256" s="313"/>
      <c r="J256" s="316"/>
      <c r="K256" s="199">
        <f t="shared" si="27"/>
        <v>0</v>
      </c>
      <c r="L256" s="133"/>
      <c r="M256" s="118"/>
      <c r="N256" s="313"/>
      <c r="O256" s="316"/>
    </row>
    <row r="257" spans="1:15" ht="57" customHeight="1" x14ac:dyDescent="0.3">
      <c r="A257" s="330"/>
      <c r="B257" s="333"/>
      <c r="C257" s="313"/>
      <c r="D257" s="118"/>
      <c r="E257" s="118"/>
      <c r="F257" s="119">
        <v>5000000</v>
      </c>
      <c r="G257" s="224" t="s">
        <v>818</v>
      </c>
      <c r="H257" s="118" t="s">
        <v>819</v>
      </c>
      <c r="I257" s="313"/>
      <c r="J257" s="316"/>
      <c r="K257" s="199">
        <f t="shared" si="27"/>
        <v>0</v>
      </c>
      <c r="L257" s="133"/>
      <c r="M257" s="118"/>
      <c r="N257" s="313"/>
      <c r="O257" s="316"/>
    </row>
    <row r="258" spans="1:15" ht="48.75" customHeight="1" x14ac:dyDescent="0.3">
      <c r="A258" s="330"/>
      <c r="B258" s="333"/>
      <c r="C258" s="313"/>
      <c r="D258" s="118"/>
      <c r="E258" s="118"/>
      <c r="F258" s="119">
        <v>15000000</v>
      </c>
      <c r="G258" s="224" t="s">
        <v>820</v>
      </c>
      <c r="H258" s="118" t="s">
        <v>821</v>
      </c>
      <c r="I258" s="313"/>
      <c r="J258" s="316"/>
      <c r="K258" s="199">
        <f t="shared" si="27"/>
        <v>0</v>
      </c>
      <c r="L258" s="133"/>
      <c r="M258" s="118"/>
      <c r="N258" s="313"/>
      <c r="O258" s="316"/>
    </row>
    <row r="259" spans="1:15" ht="71.400000000000006" customHeight="1" x14ac:dyDescent="0.3">
      <c r="A259" s="330"/>
      <c r="B259" s="333"/>
      <c r="C259" s="313"/>
      <c r="D259" s="118"/>
      <c r="E259" s="118"/>
      <c r="F259" s="119">
        <v>2500000</v>
      </c>
      <c r="G259" s="224" t="s">
        <v>822</v>
      </c>
      <c r="H259" s="118" t="s">
        <v>823</v>
      </c>
      <c r="I259" s="313"/>
      <c r="J259" s="316"/>
      <c r="K259" s="199">
        <f t="shared" si="27"/>
        <v>0</v>
      </c>
      <c r="L259" s="133"/>
      <c r="M259" s="118"/>
      <c r="N259" s="313"/>
      <c r="O259" s="316"/>
    </row>
    <row r="260" spans="1:15" ht="25.5" customHeight="1" thickBot="1" x14ac:dyDescent="0.35">
      <c r="A260" s="331"/>
      <c r="B260" s="334"/>
      <c r="C260" s="314"/>
      <c r="D260" s="118"/>
      <c r="E260" s="118"/>
      <c r="F260" s="119"/>
      <c r="G260" s="133"/>
      <c r="H260" s="118"/>
      <c r="I260" s="314"/>
      <c r="J260" s="317"/>
      <c r="K260" s="199">
        <f t="shared" si="27"/>
        <v>0</v>
      </c>
      <c r="L260" s="133"/>
      <c r="M260" s="118"/>
      <c r="N260" s="314"/>
      <c r="O260" s="317"/>
    </row>
    <row r="261" spans="1:15" ht="15.75" customHeight="1" thickBot="1" x14ac:dyDescent="0.35">
      <c r="A261" s="69" t="s">
        <v>27</v>
      </c>
      <c r="B261" s="335"/>
      <c r="C261" s="336"/>
      <c r="D261" s="336"/>
      <c r="E261" s="67"/>
      <c r="F261" s="67"/>
      <c r="G261" s="67"/>
      <c r="H261" s="67"/>
      <c r="I261" s="67"/>
      <c r="J261" s="68"/>
      <c r="K261" s="67"/>
      <c r="L261" s="67"/>
      <c r="M261" s="67"/>
      <c r="N261" s="67"/>
      <c r="O261" s="68"/>
    </row>
    <row r="262" spans="1:15" ht="49.5" customHeight="1" thickBot="1" x14ac:dyDescent="0.35">
      <c r="A262" s="71" t="s">
        <v>28</v>
      </c>
      <c r="B262" s="70" t="s">
        <v>29</v>
      </c>
      <c r="C262" s="187" t="s">
        <v>30</v>
      </c>
      <c r="D262" s="187" t="s">
        <v>31</v>
      </c>
      <c r="E262" s="223" t="s">
        <v>32</v>
      </c>
      <c r="F262" s="187" t="s">
        <v>33</v>
      </c>
      <c r="G262" s="187" t="s">
        <v>35</v>
      </c>
      <c r="H262" s="187" t="s">
        <v>36</v>
      </c>
      <c r="I262" s="187" t="s">
        <v>34</v>
      </c>
      <c r="J262" s="187" t="s">
        <v>37</v>
      </c>
      <c r="K262" s="198" t="s">
        <v>31</v>
      </c>
      <c r="L262" s="198" t="s">
        <v>35</v>
      </c>
      <c r="M262" s="198" t="s">
        <v>36</v>
      </c>
      <c r="N262" s="198" t="s">
        <v>34</v>
      </c>
      <c r="O262" s="198" t="s">
        <v>37</v>
      </c>
    </row>
    <row r="263" spans="1:15" ht="85.2" customHeight="1" x14ac:dyDescent="0.3">
      <c r="A263" s="108">
        <f>A254+1</f>
        <v>29</v>
      </c>
      <c r="B263" s="337">
        <v>2</v>
      </c>
      <c r="C263" s="312" t="s">
        <v>614</v>
      </c>
      <c r="D263" s="118" t="s">
        <v>615</v>
      </c>
      <c r="E263" s="118" t="s">
        <v>604</v>
      </c>
      <c r="F263" s="119">
        <v>17000000</v>
      </c>
      <c r="G263" s="224" t="s">
        <v>824</v>
      </c>
      <c r="H263" s="118" t="s">
        <v>825</v>
      </c>
      <c r="I263" s="312">
        <v>0.1</v>
      </c>
      <c r="J263" s="72">
        <f>IFERROR(AVERAGE(I263)," ")</f>
        <v>0.1</v>
      </c>
      <c r="K263" s="199" t="str">
        <f t="shared" ref="K263:K269" si="28">D263</f>
        <v>Pago de derechos al fabricante</v>
      </c>
      <c r="L263" s="133"/>
      <c r="M263" s="118"/>
      <c r="N263" s="312"/>
      <c r="O263" s="72" t="str">
        <f>IFERROR(AVERAGE(N263)," ")</f>
        <v xml:space="preserve"> </v>
      </c>
    </row>
    <row r="264" spans="1:15" ht="84" customHeight="1" x14ac:dyDescent="0.3">
      <c r="A264" s="329" t="s">
        <v>613</v>
      </c>
      <c r="B264" s="333"/>
      <c r="C264" s="313"/>
      <c r="D264" s="118"/>
      <c r="E264" s="118"/>
      <c r="F264" s="119">
        <v>8400000</v>
      </c>
      <c r="G264" s="190" t="s">
        <v>826</v>
      </c>
      <c r="H264" s="118" t="s">
        <v>827</v>
      </c>
      <c r="I264" s="313"/>
      <c r="J264" s="315" t="str">
        <f>IFERROR(VLOOKUP(J263,'Datos Validaciones PAO'!$N$2:$O$102,2,TRUE)," ")</f>
        <v>Meta Parcialmente Cumplida (MPC)</v>
      </c>
      <c r="K264" s="199">
        <f t="shared" si="28"/>
        <v>0</v>
      </c>
      <c r="L264" s="133"/>
      <c r="M264" s="118"/>
      <c r="N264" s="313"/>
      <c r="O264" s="315" t="str">
        <f>IFERROR(VLOOKUP(O263,'Datos Validaciones PAO'!$N$2:$O$102,2,TRUE)," ")</f>
        <v xml:space="preserve"> </v>
      </c>
    </row>
    <row r="265" spans="1:15" ht="34.5" customHeight="1" x14ac:dyDescent="0.3">
      <c r="A265" s="330"/>
      <c r="B265" s="333"/>
      <c r="C265" s="313"/>
      <c r="D265" s="118"/>
      <c r="E265" s="118"/>
      <c r="F265" s="119"/>
      <c r="G265" s="133"/>
      <c r="H265" s="118"/>
      <c r="I265" s="313"/>
      <c r="J265" s="316"/>
      <c r="K265" s="199">
        <f t="shared" si="28"/>
        <v>0</v>
      </c>
      <c r="L265" s="133"/>
      <c r="M265" s="118"/>
      <c r="N265" s="313"/>
      <c r="O265" s="316"/>
    </row>
    <row r="266" spans="1:15" ht="33" customHeight="1" x14ac:dyDescent="0.3">
      <c r="A266" s="330"/>
      <c r="B266" s="333"/>
      <c r="C266" s="313"/>
      <c r="D266" s="118"/>
      <c r="E266" s="118"/>
      <c r="F266" s="119"/>
      <c r="G266" s="133"/>
      <c r="H266" s="118"/>
      <c r="I266" s="313"/>
      <c r="J266" s="316"/>
      <c r="K266" s="199">
        <f t="shared" si="28"/>
        <v>0</v>
      </c>
      <c r="L266" s="133"/>
      <c r="M266" s="118"/>
      <c r="N266" s="313"/>
      <c r="O266" s="316"/>
    </row>
    <row r="267" spans="1:15" ht="48.75" customHeight="1" x14ac:dyDescent="0.3">
      <c r="A267" s="330"/>
      <c r="B267" s="333"/>
      <c r="C267" s="313"/>
      <c r="D267" s="118"/>
      <c r="E267" s="118"/>
      <c r="F267" s="119"/>
      <c r="G267" s="133"/>
      <c r="H267" s="118"/>
      <c r="I267" s="313"/>
      <c r="J267" s="316"/>
      <c r="K267" s="199">
        <f t="shared" si="28"/>
        <v>0</v>
      </c>
      <c r="L267" s="133"/>
      <c r="M267" s="118"/>
      <c r="N267" s="313"/>
      <c r="O267" s="316"/>
    </row>
    <row r="268" spans="1:15" ht="33" customHeight="1" x14ac:dyDescent="0.3">
      <c r="A268" s="330"/>
      <c r="B268" s="333"/>
      <c r="C268" s="313"/>
      <c r="D268" s="118"/>
      <c r="E268" s="118"/>
      <c r="F268" s="119"/>
      <c r="G268" s="133"/>
      <c r="H268" s="118"/>
      <c r="I268" s="313"/>
      <c r="J268" s="316"/>
      <c r="K268" s="199">
        <f t="shared" si="28"/>
        <v>0</v>
      </c>
      <c r="L268" s="133"/>
      <c r="M268" s="118"/>
      <c r="N268" s="313"/>
      <c r="O268" s="316"/>
    </row>
    <row r="269" spans="1:15" ht="42.75" customHeight="1" thickBot="1" x14ac:dyDescent="0.35">
      <c r="A269" s="331"/>
      <c r="B269" s="334"/>
      <c r="C269" s="314"/>
      <c r="D269" s="118"/>
      <c r="E269" s="118"/>
      <c r="F269" s="119"/>
      <c r="G269" s="133"/>
      <c r="H269" s="118"/>
      <c r="I269" s="314"/>
      <c r="J269" s="317"/>
      <c r="K269" s="199">
        <f t="shared" si="28"/>
        <v>0</v>
      </c>
      <c r="L269" s="133"/>
      <c r="M269" s="118"/>
      <c r="N269" s="314"/>
      <c r="O269" s="317"/>
    </row>
    <row r="270" spans="1:15" ht="15.75" customHeight="1" thickBot="1" x14ac:dyDescent="0.35">
      <c r="A270" s="69" t="s">
        <v>27</v>
      </c>
      <c r="B270" s="335"/>
      <c r="C270" s="336"/>
      <c r="D270" s="336"/>
      <c r="E270" s="67"/>
      <c r="F270" s="67"/>
      <c r="G270" s="67"/>
      <c r="H270" s="67"/>
      <c r="I270" s="67"/>
      <c r="J270" s="68"/>
      <c r="K270" s="67"/>
      <c r="L270" s="67"/>
      <c r="M270" s="67"/>
      <c r="N270" s="67"/>
      <c r="O270" s="68"/>
    </row>
    <row r="271" spans="1:15" ht="49.5" customHeight="1" thickBot="1" x14ac:dyDescent="0.35">
      <c r="A271" s="71" t="s">
        <v>28</v>
      </c>
      <c r="B271" s="70" t="s">
        <v>29</v>
      </c>
      <c r="C271" s="187" t="s">
        <v>30</v>
      </c>
      <c r="D271" s="187" t="s">
        <v>31</v>
      </c>
      <c r="E271" s="223" t="s">
        <v>32</v>
      </c>
      <c r="F271" s="187" t="s">
        <v>33</v>
      </c>
      <c r="G271" s="187" t="s">
        <v>35</v>
      </c>
      <c r="H271" s="187" t="s">
        <v>36</v>
      </c>
      <c r="I271" s="187" t="s">
        <v>34</v>
      </c>
      <c r="J271" s="187" t="s">
        <v>37</v>
      </c>
      <c r="K271" s="198" t="s">
        <v>31</v>
      </c>
      <c r="L271" s="198" t="s">
        <v>35</v>
      </c>
      <c r="M271" s="198" t="s">
        <v>36</v>
      </c>
      <c r="N271" s="198" t="s">
        <v>34</v>
      </c>
      <c r="O271" s="198" t="s">
        <v>37</v>
      </c>
    </row>
    <row r="272" spans="1:15" ht="112.2" customHeight="1" x14ac:dyDescent="0.3">
      <c r="A272" s="108">
        <f>A263+1</f>
        <v>30</v>
      </c>
      <c r="B272" s="337" t="s">
        <v>640</v>
      </c>
      <c r="C272" s="312" t="s">
        <v>643</v>
      </c>
      <c r="D272" s="118" t="s">
        <v>860</v>
      </c>
      <c r="E272" s="118" t="s">
        <v>642</v>
      </c>
      <c r="F272" s="119" t="s">
        <v>641</v>
      </c>
      <c r="G272" s="190" t="s">
        <v>859</v>
      </c>
      <c r="H272" s="118"/>
      <c r="I272" s="312">
        <v>0.93</v>
      </c>
      <c r="J272" s="72">
        <f>IFERROR(AVERAGE(I272)," ")</f>
        <v>0.93</v>
      </c>
      <c r="K272" s="199" t="str">
        <f t="shared" ref="K272:K278" si="29">D272</f>
        <v>Desarrollar las actividades de la comisión ambiental (50%)</v>
      </c>
      <c r="L272" s="133"/>
      <c r="M272" s="118"/>
      <c r="N272" s="312"/>
      <c r="O272" s="72" t="str">
        <f>IFERROR(AVERAGE(N272)," ")</f>
        <v xml:space="preserve"> </v>
      </c>
    </row>
    <row r="273" spans="1:15" ht="38.25" customHeight="1" x14ac:dyDescent="0.3">
      <c r="A273" s="329" t="s">
        <v>639</v>
      </c>
      <c r="B273" s="333"/>
      <c r="C273" s="313"/>
      <c r="D273" s="118" t="s">
        <v>861</v>
      </c>
      <c r="E273" s="118"/>
      <c r="F273" s="119"/>
      <c r="G273" s="133"/>
      <c r="H273" s="118"/>
      <c r="I273" s="313"/>
      <c r="J273" s="315" t="str">
        <f>IFERROR(VLOOKUP(J272,'Datos Validaciones PAO'!$N$2:$O$102,2,TRUE)," ")</f>
        <v>Meta Parcialmente Cumplida (MPC)</v>
      </c>
      <c r="K273" s="199" t="str">
        <f t="shared" si="29"/>
        <v>PAO, POI y PEI (100%)</v>
      </c>
      <c r="L273" s="133"/>
      <c r="M273" s="118"/>
      <c r="N273" s="313"/>
      <c r="O273" s="315" t="str">
        <f>IFERROR(VLOOKUP(O272,'Datos Validaciones PAO'!$N$2:$O$102,2,TRUE)," ")</f>
        <v xml:space="preserve"> </v>
      </c>
    </row>
    <row r="274" spans="1:15" ht="34.5" customHeight="1" x14ac:dyDescent="0.3">
      <c r="A274" s="330"/>
      <c r="B274" s="333"/>
      <c r="C274" s="313"/>
      <c r="D274" s="118" t="s">
        <v>862</v>
      </c>
      <c r="E274" s="118"/>
      <c r="F274" s="119"/>
      <c r="G274" s="133"/>
      <c r="H274" s="118"/>
      <c r="I274" s="313"/>
      <c r="J274" s="316"/>
      <c r="K274" s="199" t="str">
        <f t="shared" si="29"/>
        <v>MACU Matrices deseguimiento de auditorías (100%)</v>
      </c>
      <c r="L274" s="133"/>
      <c r="M274" s="118"/>
      <c r="N274" s="313"/>
      <c r="O274" s="316"/>
    </row>
    <row r="275" spans="1:15" ht="33" customHeight="1" x14ac:dyDescent="0.3">
      <c r="A275" s="330"/>
      <c r="B275" s="333"/>
      <c r="C275" s="313"/>
      <c r="D275" s="118" t="s">
        <v>863</v>
      </c>
      <c r="E275" s="118"/>
      <c r="F275" s="119"/>
      <c r="G275" s="133"/>
      <c r="H275" s="118"/>
      <c r="I275" s="313"/>
      <c r="J275" s="316"/>
      <c r="K275" s="199" t="str">
        <f t="shared" si="29"/>
        <v>ICG Índice de capacidad de Gestión (100%)</v>
      </c>
      <c r="L275" s="133"/>
      <c r="M275" s="118"/>
      <c r="N275" s="313"/>
      <c r="O275" s="316"/>
    </row>
    <row r="276" spans="1:15" ht="48.75" customHeight="1" x14ac:dyDescent="0.3">
      <c r="A276" s="330"/>
      <c r="B276" s="333"/>
      <c r="C276" s="313"/>
      <c r="D276" s="118" t="s">
        <v>864</v>
      </c>
      <c r="E276" s="118"/>
      <c r="F276" s="119"/>
      <c r="G276" s="133"/>
      <c r="H276" s="118"/>
      <c r="I276" s="313"/>
      <c r="J276" s="316"/>
      <c r="K276" s="199" t="str">
        <f t="shared" si="29"/>
        <v>Procedimientos institucionales (100%)</v>
      </c>
      <c r="L276" s="133"/>
      <c r="M276" s="118"/>
      <c r="N276" s="313"/>
      <c r="O276" s="316"/>
    </row>
    <row r="277" spans="1:15" ht="33" customHeight="1" x14ac:dyDescent="0.3">
      <c r="A277" s="330"/>
      <c r="B277" s="333"/>
      <c r="C277" s="313"/>
      <c r="D277" s="118" t="s">
        <v>865</v>
      </c>
      <c r="E277" s="118"/>
      <c r="F277" s="119"/>
      <c r="G277" s="133"/>
      <c r="H277" s="118"/>
      <c r="I277" s="313"/>
      <c r="J277" s="316"/>
      <c r="K277" s="199" t="str">
        <f t="shared" si="29"/>
        <v>Estudios de reorganización (100%)</v>
      </c>
      <c r="L277" s="133"/>
      <c r="M277" s="118"/>
      <c r="N277" s="313"/>
      <c r="O277" s="316"/>
    </row>
    <row r="278" spans="1:15" ht="42.75" customHeight="1" thickBot="1" x14ac:dyDescent="0.35">
      <c r="A278" s="331"/>
      <c r="B278" s="334"/>
      <c r="C278" s="314"/>
      <c r="D278" s="118" t="s">
        <v>866</v>
      </c>
      <c r="E278" s="118"/>
      <c r="F278" s="119"/>
      <c r="G278" s="133"/>
      <c r="H278" s="118"/>
      <c r="I278" s="314"/>
      <c r="J278" s="317"/>
      <c r="K278" s="199" t="str">
        <f t="shared" si="29"/>
        <v>Control Interno y SEVRI (100%)</v>
      </c>
      <c r="L278" s="133"/>
      <c r="M278" s="118"/>
      <c r="N278" s="314"/>
      <c r="O278" s="317"/>
    </row>
    <row r="279" spans="1:15" ht="15.75" customHeight="1" thickBot="1" x14ac:dyDescent="0.35">
      <c r="A279" s="69" t="s">
        <v>27</v>
      </c>
      <c r="B279" s="335"/>
      <c r="C279" s="336"/>
      <c r="D279" s="336"/>
      <c r="E279" s="67"/>
      <c r="F279" s="67"/>
      <c r="G279" s="67"/>
      <c r="H279" s="67"/>
      <c r="I279" s="67"/>
      <c r="J279" s="68"/>
      <c r="K279" s="67"/>
      <c r="L279" s="67"/>
      <c r="M279" s="67"/>
      <c r="N279" s="67"/>
      <c r="O279" s="68"/>
    </row>
    <row r="280" spans="1:15" ht="49.5" customHeight="1" thickBot="1" x14ac:dyDescent="0.35">
      <c r="A280" s="71" t="s">
        <v>28</v>
      </c>
      <c r="B280" s="70" t="s">
        <v>29</v>
      </c>
      <c r="C280" s="187" t="s">
        <v>30</v>
      </c>
      <c r="D280" s="187" t="s">
        <v>31</v>
      </c>
      <c r="E280" s="223" t="s">
        <v>32</v>
      </c>
      <c r="F280" s="187" t="s">
        <v>33</v>
      </c>
      <c r="G280" s="187" t="s">
        <v>35</v>
      </c>
      <c r="H280" s="187" t="s">
        <v>36</v>
      </c>
      <c r="I280" s="187" t="s">
        <v>34</v>
      </c>
      <c r="J280" s="187" t="s">
        <v>37</v>
      </c>
      <c r="K280" s="198" t="s">
        <v>31</v>
      </c>
      <c r="L280" s="198" t="s">
        <v>35</v>
      </c>
      <c r="M280" s="198" t="s">
        <v>36</v>
      </c>
      <c r="N280" s="198" t="s">
        <v>34</v>
      </c>
      <c r="O280" s="198" t="s">
        <v>37</v>
      </c>
    </row>
    <row r="281" spans="1:15" ht="46.5" customHeight="1" x14ac:dyDescent="0.3">
      <c r="A281" s="108">
        <f>A272+1</f>
        <v>31</v>
      </c>
      <c r="B281" s="337"/>
      <c r="C281" s="184"/>
      <c r="D281" s="118"/>
      <c r="E281" s="118"/>
      <c r="F281" s="119"/>
      <c r="G281" s="133"/>
      <c r="H281" s="118"/>
      <c r="I281" s="312"/>
      <c r="J281" s="72" t="str">
        <f>IFERROR(AVERAGE(I281)," ")</f>
        <v xml:space="preserve"> </v>
      </c>
      <c r="K281" s="199">
        <f t="shared" ref="K281:K287" si="30">D281</f>
        <v>0</v>
      </c>
      <c r="L281" s="133"/>
      <c r="M281" s="118"/>
      <c r="N281" s="312"/>
      <c r="O281" s="72" t="str">
        <f>IFERROR(AVERAGE(N281)," ")</f>
        <v xml:space="preserve"> </v>
      </c>
    </row>
    <row r="282" spans="1:15" ht="38.25" customHeight="1" x14ac:dyDescent="0.3">
      <c r="A282" s="329"/>
      <c r="B282" s="333"/>
      <c r="C282" s="185"/>
      <c r="D282" s="118"/>
      <c r="E282" s="118"/>
      <c r="F282" s="119"/>
      <c r="G282" s="133"/>
      <c r="H282" s="118"/>
      <c r="I282" s="313"/>
      <c r="J282" s="315" t="str">
        <f>IFERROR(VLOOKUP(J281,'Datos Validaciones PAO'!$N$2:$O$102,2,TRUE)," ")</f>
        <v xml:space="preserve"> </v>
      </c>
      <c r="K282" s="199">
        <f t="shared" si="30"/>
        <v>0</v>
      </c>
      <c r="L282" s="133"/>
      <c r="M282" s="118"/>
      <c r="N282" s="313"/>
      <c r="O282" s="315" t="str">
        <f>IFERROR(VLOOKUP(O281,'Datos Validaciones PAO'!$N$2:$O$102,2,TRUE)," ")</f>
        <v xml:space="preserve"> </v>
      </c>
    </row>
    <row r="283" spans="1:15" ht="34.5" customHeight="1" x14ac:dyDescent="0.3">
      <c r="A283" s="330"/>
      <c r="B283" s="333"/>
      <c r="C283" s="185"/>
      <c r="D283" s="118"/>
      <c r="E283" s="118"/>
      <c r="F283" s="119"/>
      <c r="G283" s="133"/>
      <c r="H283" s="118"/>
      <c r="I283" s="313"/>
      <c r="J283" s="316"/>
      <c r="K283" s="199">
        <f t="shared" si="30"/>
        <v>0</v>
      </c>
      <c r="L283" s="133"/>
      <c r="M283" s="118"/>
      <c r="N283" s="313"/>
      <c r="O283" s="316"/>
    </row>
    <row r="284" spans="1:15" ht="33" customHeight="1" x14ac:dyDescent="0.3">
      <c r="A284" s="330"/>
      <c r="B284" s="333"/>
      <c r="C284" s="185"/>
      <c r="D284" s="118"/>
      <c r="E284" s="118"/>
      <c r="F284" s="119"/>
      <c r="G284" s="133"/>
      <c r="H284" s="118"/>
      <c r="I284" s="313"/>
      <c r="J284" s="316"/>
      <c r="K284" s="199">
        <f t="shared" si="30"/>
        <v>0</v>
      </c>
      <c r="L284" s="133"/>
      <c r="M284" s="118"/>
      <c r="N284" s="313"/>
      <c r="O284" s="316"/>
    </row>
    <row r="285" spans="1:15" ht="48.75" customHeight="1" x14ac:dyDescent="0.3">
      <c r="A285" s="330"/>
      <c r="B285" s="333"/>
      <c r="C285" s="185"/>
      <c r="D285" s="118"/>
      <c r="E285" s="118"/>
      <c r="F285" s="119"/>
      <c r="G285" s="133"/>
      <c r="H285" s="118"/>
      <c r="I285" s="313"/>
      <c r="J285" s="316"/>
      <c r="K285" s="199">
        <f t="shared" si="30"/>
        <v>0</v>
      </c>
      <c r="L285" s="133"/>
      <c r="M285" s="118"/>
      <c r="N285" s="313"/>
      <c r="O285" s="316"/>
    </row>
    <row r="286" spans="1:15" ht="33" customHeight="1" x14ac:dyDescent="0.3">
      <c r="A286" s="330"/>
      <c r="B286" s="333"/>
      <c r="C286" s="185"/>
      <c r="D286" s="118"/>
      <c r="E286" s="118"/>
      <c r="F286" s="119"/>
      <c r="G286" s="133"/>
      <c r="H286" s="118"/>
      <c r="I286" s="313"/>
      <c r="J286" s="316"/>
      <c r="K286" s="199">
        <f t="shared" si="30"/>
        <v>0</v>
      </c>
      <c r="L286" s="133"/>
      <c r="M286" s="118"/>
      <c r="N286" s="313"/>
      <c r="O286" s="316"/>
    </row>
    <row r="287" spans="1:15" ht="42.75" customHeight="1" thickBot="1" x14ac:dyDescent="0.35">
      <c r="A287" s="331"/>
      <c r="B287" s="334"/>
      <c r="C287" s="186"/>
      <c r="D287" s="118"/>
      <c r="E287" s="118"/>
      <c r="F287" s="119"/>
      <c r="G287" s="133"/>
      <c r="H287" s="118"/>
      <c r="I287" s="314"/>
      <c r="J287" s="317"/>
      <c r="K287" s="199">
        <f t="shared" si="30"/>
        <v>0</v>
      </c>
      <c r="L287" s="133"/>
      <c r="M287" s="118"/>
      <c r="N287" s="314"/>
      <c r="O287" s="317"/>
    </row>
    <row r="288" spans="1:15" ht="15.75" customHeight="1" thickBot="1" x14ac:dyDescent="0.35">
      <c r="A288" s="69" t="s">
        <v>27</v>
      </c>
      <c r="B288" s="335"/>
      <c r="C288" s="336"/>
      <c r="D288" s="336"/>
      <c r="E288" s="67"/>
      <c r="F288" s="67"/>
      <c r="G288" s="67"/>
      <c r="H288" s="67"/>
      <c r="I288" s="67"/>
      <c r="J288" s="68"/>
      <c r="K288" s="67"/>
      <c r="L288" s="67"/>
      <c r="M288" s="67"/>
      <c r="N288" s="67"/>
      <c r="O288" s="68"/>
    </row>
    <row r="289" spans="1:15" ht="49.5" customHeight="1" thickBot="1" x14ac:dyDescent="0.35">
      <c r="A289" s="71" t="s">
        <v>28</v>
      </c>
      <c r="B289" s="70" t="s">
        <v>29</v>
      </c>
      <c r="C289" s="187" t="s">
        <v>30</v>
      </c>
      <c r="D289" s="187" t="s">
        <v>31</v>
      </c>
      <c r="E289" s="223" t="s">
        <v>32</v>
      </c>
      <c r="F289" s="187" t="s">
        <v>33</v>
      </c>
      <c r="G289" s="187" t="s">
        <v>35</v>
      </c>
      <c r="H289" s="187" t="s">
        <v>36</v>
      </c>
      <c r="I289" s="187" t="s">
        <v>34</v>
      </c>
      <c r="J289" s="187" t="s">
        <v>37</v>
      </c>
      <c r="K289" s="198" t="s">
        <v>31</v>
      </c>
      <c r="L289" s="198" t="s">
        <v>35</v>
      </c>
      <c r="M289" s="198" t="s">
        <v>36</v>
      </c>
      <c r="N289" s="198" t="s">
        <v>34</v>
      </c>
      <c r="O289" s="198" t="s">
        <v>37</v>
      </c>
    </row>
    <row r="290" spans="1:15" ht="46.5" customHeight="1" x14ac:dyDescent="0.3">
      <c r="A290" s="108">
        <f>A281+1</f>
        <v>32</v>
      </c>
      <c r="B290" s="337"/>
      <c r="C290" s="312"/>
      <c r="D290" s="118"/>
      <c r="E290" s="118"/>
      <c r="F290" s="119"/>
      <c r="G290" s="133"/>
      <c r="H290" s="118"/>
      <c r="I290" s="312"/>
      <c r="J290" s="72" t="str">
        <f>IFERROR(AVERAGE(I290)," ")</f>
        <v xml:space="preserve"> </v>
      </c>
      <c r="K290" s="199">
        <f t="shared" ref="K290:K296" si="31">D290</f>
        <v>0</v>
      </c>
      <c r="L290" s="133"/>
      <c r="M290" s="118"/>
      <c r="N290" s="312"/>
      <c r="O290" s="72" t="str">
        <f>IFERROR(AVERAGE(N290)," ")</f>
        <v xml:space="preserve"> </v>
      </c>
    </row>
    <row r="291" spans="1:15" ht="38.25" customHeight="1" x14ac:dyDescent="0.3">
      <c r="A291" s="329"/>
      <c r="B291" s="333"/>
      <c r="C291" s="313"/>
      <c r="D291" s="118"/>
      <c r="E291" s="118"/>
      <c r="F291" s="119"/>
      <c r="G291" s="133"/>
      <c r="H291" s="118"/>
      <c r="I291" s="313"/>
      <c r="J291" s="315" t="str">
        <f>IFERROR(VLOOKUP(J290,'Datos Validaciones PAO'!$N$2:$O$102,2,TRUE)," ")</f>
        <v xml:space="preserve"> </v>
      </c>
      <c r="K291" s="199">
        <f t="shared" si="31"/>
        <v>0</v>
      </c>
      <c r="L291" s="133"/>
      <c r="M291" s="118"/>
      <c r="N291" s="313"/>
      <c r="O291" s="315" t="str">
        <f>IFERROR(VLOOKUP(O290,'Datos Validaciones PAO'!$N$2:$O$102,2,TRUE)," ")</f>
        <v xml:space="preserve"> </v>
      </c>
    </row>
    <row r="292" spans="1:15" ht="34.5" customHeight="1" x14ac:dyDescent="0.3">
      <c r="A292" s="330"/>
      <c r="B292" s="333"/>
      <c r="C292" s="313"/>
      <c r="D292" s="118"/>
      <c r="E292" s="118"/>
      <c r="F292" s="119"/>
      <c r="G292" s="133"/>
      <c r="H292" s="118"/>
      <c r="I292" s="313"/>
      <c r="J292" s="316"/>
      <c r="K292" s="199">
        <f t="shared" si="31"/>
        <v>0</v>
      </c>
      <c r="L292" s="133"/>
      <c r="M292" s="118"/>
      <c r="N292" s="313"/>
      <c r="O292" s="316"/>
    </row>
    <row r="293" spans="1:15" ht="33" customHeight="1" x14ac:dyDescent="0.3">
      <c r="A293" s="330"/>
      <c r="B293" s="333"/>
      <c r="C293" s="313"/>
      <c r="D293" s="118"/>
      <c r="E293" s="118"/>
      <c r="F293" s="119"/>
      <c r="G293" s="133"/>
      <c r="H293" s="118"/>
      <c r="I293" s="313"/>
      <c r="J293" s="316"/>
      <c r="K293" s="199">
        <f t="shared" si="31"/>
        <v>0</v>
      </c>
      <c r="L293" s="133"/>
      <c r="M293" s="118"/>
      <c r="N293" s="313"/>
      <c r="O293" s="316"/>
    </row>
    <row r="294" spans="1:15" ht="48.75" customHeight="1" x14ac:dyDescent="0.3">
      <c r="A294" s="330"/>
      <c r="B294" s="333"/>
      <c r="C294" s="313"/>
      <c r="D294" s="118"/>
      <c r="E294" s="118"/>
      <c r="F294" s="119"/>
      <c r="G294" s="133"/>
      <c r="H294" s="118"/>
      <c r="I294" s="313"/>
      <c r="J294" s="316"/>
      <c r="K294" s="199">
        <f t="shared" si="31"/>
        <v>0</v>
      </c>
      <c r="L294" s="133"/>
      <c r="M294" s="118"/>
      <c r="N294" s="313"/>
      <c r="O294" s="316"/>
    </row>
    <row r="295" spans="1:15" ht="33" customHeight="1" x14ac:dyDescent="0.3">
      <c r="A295" s="330"/>
      <c r="B295" s="333"/>
      <c r="C295" s="313"/>
      <c r="D295" s="118"/>
      <c r="E295" s="118"/>
      <c r="F295" s="119"/>
      <c r="G295" s="133"/>
      <c r="H295" s="118"/>
      <c r="I295" s="313"/>
      <c r="J295" s="316"/>
      <c r="K295" s="199">
        <f t="shared" si="31"/>
        <v>0</v>
      </c>
      <c r="L295" s="133"/>
      <c r="M295" s="118"/>
      <c r="N295" s="313"/>
      <c r="O295" s="316"/>
    </row>
    <row r="296" spans="1:15" ht="42.75" customHeight="1" thickBot="1" x14ac:dyDescent="0.35">
      <c r="A296" s="331"/>
      <c r="B296" s="334"/>
      <c r="C296" s="314"/>
      <c r="D296" s="118"/>
      <c r="E296" s="118"/>
      <c r="F296" s="119"/>
      <c r="G296" s="133"/>
      <c r="H296" s="118"/>
      <c r="I296" s="314"/>
      <c r="J296" s="317"/>
      <c r="K296" s="199">
        <f t="shared" si="31"/>
        <v>0</v>
      </c>
      <c r="L296" s="133"/>
      <c r="M296" s="118"/>
      <c r="N296" s="314"/>
      <c r="O296" s="317"/>
    </row>
    <row r="297" spans="1:15" ht="15.75" customHeight="1" thickBot="1" x14ac:dyDescent="0.35">
      <c r="A297" s="69" t="s">
        <v>27</v>
      </c>
      <c r="B297" s="335"/>
      <c r="C297" s="336"/>
      <c r="D297" s="336"/>
      <c r="E297" s="67"/>
      <c r="F297" s="67"/>
      <c r="G297" s="67"/>
      <c r="H297" s="67"/>
      <c r="I297" s="67"/>
      <c r="J297" s="68"/>
      <c r="K297" s="67"/>
      <c r="L297" s="67"/>
      <c r="M297" s="67"/>
      <c r="N297" s="67"/>
      <c r="O297" s="68"/>
    </row>
    <row r="298" spans="1:15" ht="49.5" customHeight="1" thickBot="1" x14ac:dyDescent="0.35">
      <c r="A298" s="71" t="s">
        <v>28</v>
      </c>
      <c r="B298" s="70" t="s">
        <v>29</v>
      </c>
      <c r="C298" s="187" t="s">
        <v>30</v>
      </c>
      <c r="D298" s="187" t="s">
        <v>31</v>
      </c>
      <c r="E298" s="463" t="s">
        <v>32</v>
      </c>
      <c r="F298" s="187" t="s">
        <v>33</v>
      </c>
      <c r="G298" s="187" t="s">
        <v>35</v>
      </c>
      <c r="H298" s="187" t="s">
        <v>36</v>
      </c>
      <c r="I298" s="187" t="s">
        <v>34</v>
      </c>
      <c r="J298" s="187" t="s">
        <v>37</v>
      </c>
      <c r="K298" s="198" t="s">
        <v>31</v>
      </c>
      <c r="L298" s="198" t="s">
        <v>35</v>
      </c>
      <c r="M298" s="198" t="s">
        <v>36</v>
      </c>
      <c r="N298" s="198" t="s">
        <v>34</v>
      </c>
      <c r="O298" s="198" t="s">
        <v>37</v>
      </c>
    </row>
    <row r="299" spans="1:15" ht="46.5" customHeight="1" x14ac:dyDescent="0.3">
      <c r="A299" s="108">
        <f>A290+1</f>
        <v>33</v>
      </c>
      <c r="B299" s="337"/>
      <c r="C299" s="312"/>
      <c r="D299" s="118"/>
      <c r="E299" s="118"/>
      <c r="F299" s="119"/>
      <c r="G299" s="133"/>
      <c r="H299" s="118"/>
      <c r="I299" s="312"/>
      <c r="J299" s="72" t="str">
        <f>IFERROR(AVERAGE(I299)," ")</f>
        <v xml:space="preserve"> </v>
      </c>
      <c r="K299" s="199">
        <f t="shared" ref="K299:K305" si="32">D299</f>
        <v>0</v>
      </c>
      <c r="L299" s="133"/>
      <c r="M299" s="118"/>
      <c r="N299" s="312"/>
      <c r="O299" s="72" t="str">
        <f>IFERROR(AVERAGE(N299)," ")</f>
        <v xml:space="preserve"> </v>
      </c>
    </row>
    <row r="300" spans="1:15" ht="38.25" customHeight="1" x14ac:dyDescent="0.3">
      <c r="A300" s="329"/>
      <c r="B300" s="333"/>
      <c r="C300" s="313"/>
      <c r="D300" s="118"/>
      <c r="E300" s="118"/>
      <c r="F300" s="119"/>
      <c r="G300" s="133"/>
      <c r="H300" s="118"/>
      <c r="I300" s="313"/>
      <c r="J300" s="315" t="str">
        <f>IFERROR(VLOOKUP(J299,'Datos Validaciones PAO'!$N$2:$O$102,2,TRUE)," ")</f>
        <v xml:space="preserve"> </v>
      </c>
      <c r="K300" s="199">
        <f t="shared" si="32"/>
        <v>0</v>
      </c>
      <c r="L300" s="133"/>
      <c r="M300" s="118"/>
      <c r="N300" s="313"/>
      <c r="O300" s="315" t="str">
        <f>IFERROR(VLOOKUP(O299,'Datos Validaciones PAO'!$N$2:$O$102,2,TRUE)," ")</f>
        <v xml:space="preserve"> </v>
      </c>
    </row>
    <row r="301" spans="1:15" ht="34.5" customHeight="1" x14ac:dyDescent="0.3">
      <c r="A301" s="330"/>
      <c r="B301" s="333"/>
      <c r="C301" s="313"/>
      <c r="D301" s="118"/>
      <c r="E301" s="118"/>
      <c r="F301" s="119"/>
      <c r="G301" s="133"/>
      <c r="H301" s="118"/>
      <c r="I301" s="313"/>
      <c r="J301" s="316"/>
      <c r="K301" s="199">
        <f t="shared" si="32"/>
        <v>0</v>
      </c>
      <c r="L301" s="133"/>
      <c r="M301" s="118"/>
      <c r="N301" s="313"/>
      <c r="O301" s="316"/>
    </row>
    <row r="302" spans="1:15" ht="33" customHeight="1" x14ac:dyDescent="0.3">
      <c r="A302" s="330"/>
      <c r="B302" s="333"/>
      <c r="C302" s="313"/>
      <c r="D302" s="118"/>
      <c r="E302" s="118"/>
      <c r="F302" s="119"/>
      <c r="G302" s="133"/>
      <c r="H302" s="118"/>
      <c r="I302" s="313"/>
      <c r="J302" s="316"/>
      <c r="K302" s="199">
        <f t="shared" si="32"/>
        <v>0</v>
      </c>
      <c r="L302" s="133"/>
      <c r="M302" s="118"/>
      <c r="N302" s="313"/>
      <c r="O302" s="316"/>
    </row>
    <row r="303" spans="1:15" ht="48.75" customHeight="1" x14ac:dyDescent="0.3">
      <c r="A303" s="330"/>
      <c r="B303" s="333"/>
      <c r="C303" s="313"/>
      <c r="D303" s="118"/>
      <c r="E303" s="118"/>
      <c r="F303" s="119"/>
      <c r="G303" s="133"/>
      <c r="H303" s="118"/>
      <c r="I303" s="313"/>
      <c r="J303" s="316"/>
      <c r="K303" s="199">
        <f t="shared" si="32"/>
        <v>0</v>
      </c>
      <c r="L303" s="133"/>
      <c r="M303" s="118"/>
      <c r="N303" s="313"/>
      <c r="O303" s="316"/>
    </row>
    <row r="304" spans="1:15" ht="33" customHeight="1" x14ac:dyDescent="0.3">
      <c r="A304" s="330"/>
      <c r="B304" s="333"/>
      <c r="C304" s="313"/>
      <c r="D304" s="118"/>
      <c r="E304" s="118"/>
      <c r="F304" s="119"/>
      <c r="G304" s="133"/>
      <c r="H304" s="118"/>
      <c r="I304" s="313"/>
      <c r="J304" s="316"/>
      <c r="K304" s="199">
        <f t="shared" si="32"/>
        <v>0</v>
      </c>
      <c r="L304" s="133"/>
      <c r="M304" s="118"/>
      <c r="N304" s="313"/>
      <c r="O304" s="316"/>
    </row>
    <row r="305" spans="1:15" ht="42.75" customHeight="1" thickBot="1" x14ac:dyDescent="0.35">
      <c r="A305" s="331"/>
      <c r="B305" s="334"/>
      <c r="C305" s="314"/>
      <c r="D305" s="118"/>
      <c r="E305" s="118"/>
      <c r="F305" s="119"/>
      <c r="G305" s="133"/>
      <c r="H305" s="118"/>
      <c r="I305" s="314"/>
      <c r="J305" s="317"/>
      <c r="K305" s="199">
        <f t="shared" si="32"/>
        <v>0</v>
      </c>
      <c r="L305" s="133"/>
      <c r="M305" s="118"/>
      <c r="N305" s="314"/>
      <c r="O305" s="317"/>
    </row>
    <row r="306" spans="1:15" ht="15.75" customHeight="1" thickBot="1" x14ac:dyDescent="0.35">
      <c r="A306" s="69" t="s">
        <v>27</v>
      </c>
      <c r="B306" s="335"/>
      <c r="C306" s="336"/>
      <c r="D306" s="336"/>
      <c r="E306" s="462"/>
      <c r="F306" s="67"/>
      <c r="G306" s="67"/>
      <c r="H306" s="67"/>
      <c r="I306" s="67"/>
      <c r="J306" s="68"/>
      <c r="K306" s="67"/>
      <c r="L306" s="67"/>
      <c r="M306" s="67"/>
      <c r="N306" s="67"/>
      <c r="O306" s="68"/>
    </row>
    <row r="307" spans="1:15" ht="49.5" customHeight="1" thickBot="1" x14ac:dyDescent="0.35">
      <c r="A307" s="71" t="s">
        <v>28</v>
      </c>
      <c r="B307" s="70" t="s">
        <v>29</v>
      </c>
      <c r="C307" s="187" t="s">
        <v>30</v>
      </c>
      <c r="D307" s="187" t="s">
        <v>31</v>
      </c>
      <c r="E307" s="463" t="s">
        <v>32</v>
      </c>
      <c r="F307" s="187" t="s">
        <v>33</v>
      </c>
      <c r="G307" s="187" t="s">
        <v>35</v>
      </c>
      <c r="H307" s="187" t="s">
        <v>36</v>
      </c>
      <c r="I307" s="187" t="s">
        <v>34</v>
      </c>
      <c r="J307" s="187" t="s">
        <v>37</v>
      </c>
      <c r="K307" s="198" t="s">
        <v>31</v>
      </c>
      <c r="L307" s="198" t="s">
        <v>35</v>
      </c>
      <c r="M307" s="198" t="s">
        <v>36</v>
      </c>
      <c r="N307" s="198" t="s">
        <v>34</v>
      </c>
      <c r="O307" s="198" t="s">
        <v>37</v>
      </c>
    </row>
    <row r="308" spans="1:15" ht="46.5" customHeight="1" x14ac:dyDescent="0.3">
      <c r="A308" s="108">
        <f>A299+1</f>
        <v>34</v>
      </c>
      <c r="B308" s="337"/>
      <c r="C308" s="312"/>
      <c r="D308" s="118"/>
      <c r="E308" s="118"/>
      <c r="F308" s="119"/>
      <c r="G308" s="133"/>
      <c r="H308" s="118"/>
      <c r="I308" s="312"/>
      <c r="J308" s="72" t="str">
        <f>IFERROR(AVERAGE(I308)," ")</f>
        <v xml:space="preserve"> </v>
      </c>
      <c r="K308" s="199">
        <f t="shared" ref="K308:K314" si="33">D308</f>
        <v>0</v>
      </c>
      <c r="L308" s="133"/>
      <c r="M308" s="118"/>
      <c r="N308" s="312"/>
      <c r="O308" s="72" t="str">
        <f>IFERROR(AVERAGE(N308)," ")</f>
        <v xml:space="preserve"> </v>
      </c>
    </row>
    <row r="309" spans="1:15" ht="38.25" customHeight="1" x14ac:dyDescent="0.3">
      <c r="A309" s="329"/>
      <c r="B309" s="333"/>
      <c r="C309" s="313"/>
      <c r="D309" s="118"/>
      <c r="E309" s="118"/>
      <c r="F309" s="119"/>
      <c r="G309" s="133"/>
      <c r="H309" s="118"/>
      <c r="I309" s="313"/>
      <c r="J309" s="315" t="str">
        <f>IFERROR(VLOOKUP(J308,'Datos Validaciones PAO'!$N$2:$O$102,2,TRUE)," ")</f>
        <v xml:space="preserve"> </v>
      </c>
      <c r="K309" s="199">
        <f t="shared" si="33"/>
        <v>0</v>
      </c>
      <c r="L309" s="133"/>
      <c r="M309" s="118"/>
      <c r="N309" s="313"/>
      <c r="O309" s="315" t="str">
        <f>IFERROR(VLOOKUP(O308,'Datos Validaciones PAO'!$N$2:$O$102,2,TRUE)," ")</f>
        <v xml:space="preserve"> </v>
      </c>
    </row>
    <row r="310" spans="1:15" ht="34.5" customHeight="1" x14ac:dyDescent="0.3">
      <c r="A310" s="330"/>
      <c r="B310" s="333"/>
      <c r="C310" s="313"/>
      <c r="D310" s="118"/>
      <c r="E310" s="118"/>
      <c r="F310" s="119"/>
      <c r="G310" s="133"/>
      <c r="H310" s="118"/>
      <c r="I310" s="313"/>
      <c r="J310" s="316"/>
      <c r="K310" s="199">
        <f t="shared" si="33"/>
        <v>0</v>
      </c>
      <c r="L310" s="133"/>
      <c r="M310" s="118"/>
      <c r="N310" s="313"/>
      <c r="O310" s="316"/>
    </row>
    <row r="311" spans="1:15" ht="33" customHeight="1" x14ac:dyDescent="0.3">
      <c r="A311" s="330"/>
      <c r="B311" s="333"/>
      <c r="C311" s="313"/>
      <c r="D311" s="118"/>
      <c r="E311" s="118"/>
      <c r="F311" s="119"/>
      <c r="G311" s="133"/>
      <c r="H311" s="118"/>
      <c r="I311" s="313"/>
      <c r="J311" s="316"/>
      <c r="K311" s="199">
        <f t="shared" si="33"/>
        <v>0</v>
      </c>
      <c r="L311" s="133"/>
      <c r="M311" s="118"/>
      <c r="N311" s="313"/>
      <c r="O311" s="316"/>
    </row>
    <row r="312" spans="1:15" ht="48.75" customHeight="1" x14ac:dyDescent="0.3">
      <c r="A312" s="330"/>
      <c r="B312" s="333"/>
      <c r="C312" s="313"/>
      <c r="D312" s="118"/>
      <c r="E312" s="118"/>
      <c r="F312" s="119"/>
      <c r="G312" s="133"/>
      <c r="H312" s="118"/>
      <c r="I312" s="313"/>
      <c r="J312" s="316"/>
      <c r="K312" s="199">
        <f t="shared" si="33"/>
        <v>0</v>
      </c>
      <c r="L312" s="133"/>
      <c r="M312" s="118"/>
      <c r="N312" s="313"/>
      <c r="O312" s="316"/>
    </row>
    <row r="313" spans="1:15" ht="33" customHeight="1" x14ac:dyDescent="0.3">
      <c r="A313" s="330"/>
      <c r="B313" s="333"/>
      <c r="C313" s="313"/>
      <c r="D313" s="118"/>
      <c r="E313" s="118"/>
      <c r="F313" s="119"/>
      <c r="G313" s="133"/>
      <c r="H313" s="118"/>
      <c r="I313" s="313"/>
      <c r="J313" s="316"/>
      <c r="K313" s="199">
        <f t="shared" si="33"/>
        <v>0</v>
      </c>
      <c r="L313" s="133"/>
      <c r="M313" s="118"/>
      <c r="N313" s="313"/>
      <c r="O313" s="316"/>
    </row>
    <row r="314" spans="1:15" ht="42.75" customHeight="1" thickBot="1" x14ac:dyDescent="0.35">
      <c r="A314" s="331"/>
      <c r="B314" s="334"/>
      <c r="C314" s="314"/>
      <c r="D314" s="118"/>
      <c r="E314" s="118"/>
      <c r="F314" s="119"/>
      <c r="G314" s="133"/>
      <c r="H314" s="118"/>
      <c r="I314" s="314"/>
      <c r="J314" s="317"/>
      <c r="K314" s="199">
        <f t="shared" si="33"/>
        <v>0</v>
      </c>
      <c r="L314" s="133"/>
      <c r="M314" s="118"/>
      <c r="N314" s="314"/>
      <c r="O314" s="317"/>
    </row>
    <row r="315" spans="1:15" ht="15.75" customHeight="1" thickBot="1" x14ac:dyDescent="0.35">
      <c r="A315" s="69" t="s">
        <v>27</v>
      </c>
      <c r="B315" s="335"/>
      <c r="C315" s="336"/>
      <c r="D315" s="336"/>
      <c r="E315" s="462"/>
      <c r="F315" s="67"/>
      <c r="G315" s="67"/>
      <c r="H315" s="67"/>
      <c r="I315" s="67"/>
      <c r="J315" s="68"/>
      <c r="K315" s="67"/>
      <c r="L315" s="67"/>
      <c r="M315" s="67"/>
      <c r="N315" s="67"/>
      <c r="O315" s="68"/>
    </row>
    <row r="316" spans="1:15" ht="49.5" customHeight="1" thickBot="1" x14ac:dyDescent="0.35">
      <c r="A316" s="71" t="s">
        <v>28</v>
      </c>
      <c r="B316" s="70" t="s">
        <v>29</v>
      </c>
      <c r="C316" s="187" t="s">
        <v>30</v>
      </c>
      <c r="D316" s="187" t="s">
        <v>31</v>
      </c>
      <c r="E316" s="463" t="s">
        <v>32</v>
      </c>
      <c r="F316" s="187" t="s">
        <v>33</v>
      </c>
      <c r="G316" s="187" t="s">
        <v>35</v>
      </c>
      <c r="H316" s="187" t="s">
        <v>36</v>
      </c>
      <c r="I316" s="187" t="s">
        <v>34</v>
      </c>
      <c r="J316" s="187" t="s">
        <v>37</v>
      </c>
      <c r="K316" s="198" t="s">
        <v>31</v>
      </c>
      <c r="L316" s="198" t="s">
        <v>35</v>
      </c>
      <c r="M316" s="198" t="s">
        <v>36</v>
      </c>
      <c r="N316" s="198" t="s">
        <v>34</v>
      </c>
      <c r="O316" s="198" t="s">
        <v>37</v>
      </c>
    </row>
    <row r="317" spans="1:15" ht="46.5" customHeight="1" x14ac:dyDescent="0.3">
      <c r="A317" s="108">
        <f>A308+1</f>
        <v>35</v>
      </c>
      <c r="B317" s="337"/>
      <c r="C317" s="312"/>
      <c r="D317" s="118"/>
      <c r="E317" s="118"/>
      <c r="F317" s="119"/>
      <c r="G317" s="133"/>
      <c r="H317" s="118"/>
      <c r="I317" s="312"/>
      <c r="J317" s="72" t="str">
        <f>IFERROR(AVERAGE(I317)," ")</f>
        <v xml:space="preserve"> </v>
      </c>
      <c r="K317" s="199">
        <f t="shared" ref="K317:K323" si="34">D317</f>
        <v>0</v>
      </c>
      <c r="L317" s="133"/>
      <c r="M317" s="118"/>
      <c r="N317" s="312"/>
      <c r="O317" s="72" t="str">
        <f>IFERROR(AVERAGE(N317)," ")</f>
        <v xml:space="preserve"> </v>
      </c>
    </row>
    <row r="318" spans="1:15" ht="38.25" customHeight="1" x14ac:dyDescent="0.3">
      <c r="A318" s="329"/>
      <c r="B318" s="333"/>
      <c r="C318" s="313"/>
      <c r="D318" s="118"/>
      <c r="E318" s="118"/>
      <c r="F318" s="119"/>
      <c r="G318" s="133"/>
      <c r="H318" s="118"/>
      <c r="I318" s="313"/>
      <c r="J318" s="315" t="str">
        <f>IFERROR(VLOOKUP(J317,'Datos Validaciones PAO'!$N$2:$O$102,2,TRUE)," ")</f>
        <v xml:space="preserve"> </v>
      </c>
      <c r="K318" s="199">
        <f t="shared" si="34"/>
        <v>0</v>
      </c>
      <c r="L318" s="133"/>
      <c r="M318" s="118"/>
      <c r="N318" s="313"/>
      <c r="O318" s="315" t="str">
        <f>IFERROR(VLOOKUP(O317,'Datos Validaciones PAO'!$N$2:$O$102,2,TRUE)," ")</f>
        <v xml:space="preserve"> </v>
      </c>
    </row>
    <row r="319" spans="1:15" ht="34.5" customHeight="1" x14ac:dyDescent="0.3">
      <c r="A319" s="330"/>
      <c r="B319" s="333"/>
      <c r="C319" s="313"/>
      <c r="D319" s="118"/>
      <c r="E319" s="118"/>
      <c r="F319" s="119"/>
      <c r="G319" s="133"/>
      <c r="H319" s="118"/>
      <c r="I319" s="313"/>
      <c r="J319" s="316"/>
      <c r="K319" s="199">
        <f t="shared" si="34"/>
        <v>0</v>
      </c>
      <c r="L319" s="133"/>
      <c r="M319" s="118"/>
      <c r="N319" s="313"/>
      <c r="O319" s="316"/>
    </row>
    <row r="320" spans="1:15" ht="33" customHeight="1" x14ac:dyDescent="0.3">
      <c r="A320" s="330"/>
      <c r="B320" s="333"/>
      <c r="C320" s="313"/>
      <c r="D320" s="118"/>
      <c r="E320" s="118"/>
      <c r="F320" s="119"/>
      <c r="G320" s="133"/>
      <c r="H320" s="118"/>
      <c r="I320" s="313"/>
      <c r="J320" s="316"/>
      <c r="K320" s="199">
        <f t="shared" si="34"/>
        <v>0</v>
      </c>
      <c r="L320" s="133"/>
      <c r="M320" s="118"/>
      <c r="N320" s="313"/>
      <c r="O320" s="316"/>
    </row>
    <row r="321" spans="1:15" ht="48.75" customHeight="1" x14ac:dyDescent="0.3">
      <c r="A321" s="330"/>
      <c r="B321" s="333"/>
      <c r="C321" s="313"/>
      <c r="D321" s="118"/>
      <c r="E321" s="118"/>
      <c r="F321" s="119"/>
      <c r="G321" s="133"/>
      <c r="H321" s="118"/>
      <c r="I321" s="313"/>
      <c r="J321" s="316"/>
      <c r="K321" s="199">
        <f t="shared" si="34"/>
        <v>0</v>
      </c>
      <c r="L321" s="133"/>
      <c r="M321" s="118"/>
      <c r="N321" s="313"/>
      <c r="O321" s="316"/>
    </row>
    <row r="322" spans="1:15" ht="33" customHeight="1" x14ac:dyDescent="0.3">
      <c r="A322" s="330"/>
      <c r="B322" s="333"/>
      <c r="C322" s="313"/>
      <c r="D322" s="118"/>
      <c r="E322" s="118"/>
      <c r="F322" s="119"/>
      <c r="G322" s="133"/>
      <c r="H322" s="118"/>
      <c r="I322" s="313"/>
      <c r="J322" s="316"/>
      <c r="K322" s="199">
        <f t="shared" si="34"/>
        <v>0</v>
      </c>
      <c r="L322" s="133"/>
      <c r="M322" s="118"/>
      <c r="N322" s="313"/>
      <c r="O322" s="316"/>
    </row>
    <row r="323" spans="1:15" ht="42.75" customHeight="1" thickBot="1" x14ac:dyDescent="0.35">
      <c r="A323" s="331"/>
      <c r="B323" s="334"/>
      <c r="C323" s="314"/>
      <c r="D323" s="118"/>
      <c r="E323" s="118"/>
      <c r="F323" s="119"/>
      <c r="G323" s="133"/>
      <c r="H323" s="118"/>
      <c r="I323" s="314"/>
      <c r="J323" s="317"/>
      <c r="K323" s="199">
        <f t="shared" si="34"/>
        <v>0</v>
      </c>
      <c r="L323" s="133"/>
      <c r="M323" s="118"/>
      <c r="N323" s="314"/>
      <c r="O323" s="317"/>
    </row>
    <row r="324" spans="1:15" ht="15.75" customHeight="1" thickBot="1" x14ac:dyDescent="0.35">
      <c r="A324" s="69" t="s">
        <v>27</v>
      </c>
      <c r="B324" s="335"/>
      <c r="C324" s="336"/>
      <c r="D324" s="336"/>
      <c r="E324" s="462"/>
      <c r="F324" s="67"/>
      <c r="G324" s="67"/>
      <c r="H324" s="67"/>
      <c r="I324" s="67"/>
      <c r="J324" s="68"/>
      <c r="K324" s="67"/>
      <c r="L324" s="67"/>
      <c r="M324" s="67"/>
      <c r="N324" s="67"/>
      <c r="O324" s="68"/>
    </row>
    <row r="325" spans="1:15" ht="49.5" customHeight="1" thickBot="1" x14ac:dyDescent="0.35">
      <c r="A325" s="71" t="s">
        <v>28</v>
      </c>
      <c r="B325" s="70" t="s">
        <v>29</v>
      </c>
      <c r="C325" s="187" t="s">
        <v>30</v>
      </c>
      <c r="D325" s="187" t="s">
        <v>31</v>
      </c>
      <c r="E325" s="463" t="s">
        <v>32</v>
      </c>
      <c r="F325" s="187" t="s">
        <v>33</v>
      </c>
      <c r="G325" s="187" t="s">
        <v>35</v>
      </c>
      <c r="H325" s="187" t="s">
        <v>36</v>
      </c>
      <c r="I325" s="187" t="s">
        <v>34</v>
      </c>
      <c r="J325" s="187" t="s">
        <v>37</v>
      </c>
      <c r="K325" s="198" t="s">
        <v>31</v>
      </c>
      <c r="L325" s="198" t="s">
        <v>35</v>
      </c>
      <c r="M325" s="198" t="s">
        <v>36</v>
      </c>
      <c r="N325" s="198" t="s">
        <v>34</v>
      </c>
      <c r="O325" s="198" t="s">
        <v>37</v>
      </c>
    </row>
    <row r="326" spans="1:15" ht="46.5" customHeight="1" x14ac:dyDescent="0.3">
      <c r="A326" s="108">
        <f>A317+1</f>
        <v>36</v>
      </c>
      <c r="B326" s="337"/>
      <c r="C326" s="312"/>
      <c r="D326" s="118"/>
      <c r="E326" s="118"/>
      <c r="F326" s="119"/>
      <c r="G326" s="133"/>
      <c r="H326" s="118"/>
      <c r="I326" s="312"/>
      <c r="J326" s="72" t="str">
        <f>IFERROR(AVERAGE(I326)," ")</f>
        <v xml:space="preserve"> </v>
      </c>
      <c r="K326" s="199">
        <f t="shared" ref="K326:K332" si="35">D326</f>
        <v>0</v>
      </c>
      <c r="L326" s="133"/>
      <c r="M326" s="118"/>
      <c r="N326" s="312"/>
      <c r="O326" s="72" t="str">
        <f>IFERROR(AVERAGE(N326)," ")</f>
        <v xml:space="preserve"> </v>
      </c>
    </row>
    <row r="327" spans="1:15" ht="38.25" customHeight="1" x14ac:dyDescent="0.3">
      <c r="A327" s="329"/>
      <c r="B327" s="333"/>
      <c r="C327" s="313"/>
      <c r="D327" s="118"/>
      <c r="E327" s="118"/>
      <c r="F327" s="119"/>
      <c r="G327" s="133"/>
      <c r="H327" s="118"/>
      <c r="I327" s="313"/>
      <c r="J327" s="315" t="str">
        <f>IFERROR(VLOOKUP(J326,'Datos Validaciones PAO'!$N$2:$O$102,2,TRUE)," ")</f>
        <v xml:space="preserve"> </v>
      </c>
      <c r="K327" s="199">
        <f t="shared" si="35"/>
        <v>0</v>
      </c>
      <c r="L327" s="133"/>
      <c r="M327" s="118"/>
      <c r="N327" s="313"/>
      <c r="O327" s="315" t="str">
        <f>IFERROR(VLOOKUP(O326,'Datos Validaciones PAO'!$N$2:$O$102,2,TRUE)," ")</f>
        <v xml:space="preserve"> </v>
      </c>
    </row>
    <row r="328" spans="1:15" ht="34.5" customHeight="1" x14ac:dyDescent="0.3">
      <c r="A328" s="330"/>
      <c r="B328" s="333"/>
      <c r="C328" s="313"/>
      <c r="D328" s="118"/>
      <c r="E328" s="118"/>
      <c r="F328" s="119"/>
      <c r="G328" s="133"/>
      <c r="H328" s="118"/>
      <c r="I328" s="313"/>
      <c r="J328" s="316"/>
      <c r="K328" s="199">
        <f t="shared" si="35"/>
        <v>0</v>
      </c>
      <c r="L328" s="133"/>
      <c r="M328" s="118"/>
      <c r="N328" s="313"/>
      <c r="O328" s="316"/>
    </row>
    <row r="329" spans="1:15" ht="33" customHeight="1" x14ac:dyDescent="0.3">
      <c r="A329" s="330"/>
      <c r="B329" s="333"/>
      <c r="C329" s="313"/>
      <c r="D329" s="118"/>
      <c r="E329" s="118"/>
      <c r="F329" s="119"/>
      <c r="G329" s="133"/>
      <c r="H329" s="118"/>
      <c r="I329" s="313"/>
      <c r="J329" s="316"/>
      <c r="K329" s="199">
        <f t="shared" si="35"/>
        <v>0</v>
      </c>
      <c r="L329" s="133"/>
      <c r="M329" s="118"/>
      <c r="N329" s="313"/>
      <c r="O329" s="316"/>
    </row>
    <row r="330" spans="1:15" ht="48.75" customHeight="1" x14ac:dyDescent="0.3">
      <c r="A330" s="330"/>
      <c r="B330" s="333"/>
      <c r="C330" s="313"/>
      <c r="D330" s="118"/>
      <c r="E330" s="118"/>
      <c r="F330" s="119"/>
      <c r="G330" s="133"/>
      <c r="H330" s="118"/>
      <c r="I330" s="313"/>
      <c r="J330" s="316"/>
      <c r="K330" s="199">
        <f t="shared" si="35"/>
        <v>0</v>
      </c>
      <c r="L330" s="133"/>
      <c r="M330" s="118"/>
      <c r="N330" s="313"/>
      <c r="O330" s="316"/>
    </row>
    <row r="331" spans="1:15" ht="33" customHeight="1" x14ac:dyDescent="0.3">
      <c r="A331" s="330"/>
      <c r="B331" s="333"/>
      <c r="C331" s="313"/>
      <c r="D331" s="118"/>
      <c r="E331" s="118"/>
      <c r="F331" s="119"/>
      <c r="G331" s="133"/>
      <c r="H331" s="118"/>
      <c r="I331" s="313"/>
      <c r="J331" s="316"/>
      <c r="K331" s="199">
        <f t="shared" si="35"/>
        <v>0</v>
      </c>
      <c r="L331" s="133"/>
      <c r="M331" s="118"/>
      <c r="N331" s="313"/>
      <c r="O331" s="316"/>
    </row>
    <row r="332" spans="1:15" ht="42.75" customHeight="1" thickBot="1" x14ac:dyDescent="0.35">
      <c r="A332" s="331"/>
      <c r="B332" s="334"/>
      <c r="C332" s="314"/>
      <c r="D332" s="118"/>
      <c r="E332" s="118"/>
      <c r="F332" s="119"/>
      <c r="G332" s="133"/>
      <c r="H332" s="118"/>
      <c r="I332" s="314"/>
      <c r="J332" s="317"/>
      <c r="K332" s="199">
        <f t="shared" si="35"/>
        <v>0</v>
      </c>
      <c r="L332" s="133"/>
      <c r="M332" s="118"/>
      <c r="N332" s="314"/>
      <c r="O332" s="317"/>
    </row>
    <row r="333" spans="1:15" ht="15.75" customHeight="1" thickBot="1" x14ac:dyDescent="0.35">
      <c r="A333" s="69" t="s">
        <v>27</v>
      </c>
      <c r="B333" s="335"/>
      <c r="C333" s="336"/>
      <c r="D333" s="336"/>
      <c r="E333" s="462"/>
      <c r="F333" s="67"/>
      <c r="G333" s="67"/>
      <c r="H333" s="67"/>
      <c r="I333" s="67"/>
      <c r="J333" s="68"/>
      <c r="K333" s="67"/>
      <c r="L333" s="67"/>
      <c r="M333" s="67"/>
      <c r="N333" s="67"/>
      <c r="O333" s="68"/>
    </row>
    <row r="334" spans="1:15" ht="49.5" customHeight="1" thickBot="1" x14ac:dyDescent="0.35">
      <c r="A334" s="71" t="s">
        <v>28</v>
      </c>
      <c r="B334" s="70" t="s">
        <v>29</v>
      </c>
      <c r="C334" s="187" t="s">
        <v>30</v>
      </c>
      <c r="D334" s="187" t="s">
        <v>31</v>
      </c>
      <c r="E334" s="463" t="s">
        <v>32</v>
      </c>
      <c r="F334" s="187" t="s">
        <v>33</v>
      </c>
      <c r="G334" s="187" t="s">
        <v>35</v>
      </c>
      <c r="H334" s="187" t="s">
        <v>36</v>
      </c>
      <c r="I334" s="187" t="s">
        <v>34</v>
      </c>
      <c r="J334" s="187" t="s">
        <v>37</v>
      </c>
      <c r="K334" s="198" t="s">
        <v>31</v>
      </c>
      <c r="L334" s="198" t="s">
        <v>35</v>
      </c>
      <c r="M334" s="198" t="s">
        <v>36</v>
      </c>
      <c r="N334" s="198" t="s">
        <v>34</v>
      </c>
      <c r="O334" s="198" t="s">
        <v>37</v>
      </c>
    </row>
    <row r="335" spans="1:15" ht="46.5" customHeight="1" x14ac:dyDescent="0.3">
      <c r="A335" s="108">
        <f>A326+1</f>
        <v>37</v>
      </c>
      <c r="B335" s="337"/>
      <c r="C335" s="312"/>
      <c r="D335" s="118"/>
      <c r="E335" s="118"/>
      <c r="F335" s="119"/>
      <c r="G335" s="133"/>
      <c r="H335" s="118"/>
      <c r="I335" s="312"/>
      <c r="J335" s="72" t="str">
        <f>IFERROR(AVERAGE(I335)," ")</f>
        <v xml:space="preserve"> </v>
      </c>
      <c r="K335" s="199">
        <f t="shared" ref="K335:K341" si="36">D335</f>
        <v>0</v>
      </c>
      <c r="L335" s="133"/>
      <c r="M335" s="118"/>
      <c r="N335" s="312"/>
      <c r="O335" s="72" t="str">
        <f>IFERROR(AVERAGE(N335)," ")</f>
        <v xml:space="preserve"> </v>
      </c>
    </row>
    <row r="336" spans="1:15" ht="38.25" customHeight="1" x14ac:dyDescent="0.3">
      <c r="A336" s="329"/>
      <c r="B336" s="333"/>
      <c r="C336" s="313"/>
      <c r="D336" s="118"/>
      <c r="E336" s="118"/>
      <c r="F336" s="119"/>
      <c r="G336" s="133"/>
      <c r="H336" s="118"/>
      <c r="I336" s="313"/>
      <c r="J336" s="315" t="str">
        <f>IFERROR(VLOOKUP(J335,'Datos Validaciones PAO'!$N$2:$O$102,2,TRUE)," ")</f>
        <v xml:space="preserve"> </v>
      </c>
      <c r="K336" s="199">
        <f t="shared" si="36"/>
        <v>0</v>
      </c>
      <c r="L336" s="133"/>
      <c r="M336" s="118"/>
      <c r="N336" s="313"/>
      <c r="O336" s="315" t="str">
        <f>IFERROR(VLOOKUP(O335,'Datos Validaciones PAO'!$N$2:$O$102,2,TRUE)," ")</f>
        <v xml:space="preserve"> </v>
      </c>
    </row>
    <row r="337" spans="1:15" ht="34.5" customHeight="1" x14ac:dyDescent="0.3">
      <c r="A337" s="330"/>
      <c r="B337" s="333"/>
      <c r="C337" s="313"/>
      <c r="D337" s="118"/>
      <c r="E337" s="118"/>
      <c r="F337" s="119"/>
      <c r="G337" s="133"/>
      <c r="H337" s="118"/>
      <c r="I337" s="313"/>
      <c r="J337" s="316"/>
      <c r="K337" s="199">
        <f t="shared" si="36"/>
        <v>0</v>
      </c>
      <c r="L337" s="133"/>
      <c r="M337" s="118"/>
      <c r="N337" s="313"/>
      <c r="O337" s="316"/>
    </row>
    <row r="338" spans="1:15" ht="33" customHeight="1" x14ac:dyDescent="0.3">
      <c r="A338" s="330"/>
      <c r="B338" s="333"/>
      <c r="C338" s="313"/>
      <c r="D338" s="118"/>
      <c r="E338" s="118"/>
      <c r="F338" s="119"/>
      <c r="G338" s="133"/>
      <c r="H338" s="118"/>
      <c r="I338" s="313"/>
      <c r="J338" s="316"/>
      <c r="K338" s="199">
        <f t="shared" si="36"/>
        <v>0</v>
      </c>
      <c r="L338" s="133"/>
      <c r="M338" s="118"/>
      <c r="N338" s="313"/>
      <c r="O338" s="316"/>
    </row>
    <row r="339" spans="1:15" ht="48.75" customHeight="1" x14ac:dyDescent="0.3">
      <c r="A339" s="330"/>
      <c r="B339" s="333"/>
      <c r="C339" s="313"/>
      <c r="D339" s="118"/>
      <c r="E339" s="118"/>
      <c r="F339" s="119"/>
      <c r="G339" s="133"/>
      <c r="H339" s="118"/>
      <c r="I339" s="313"/>
      <c r="J339" s="316"/>
      <c r="K339" s="199">
        <f t="shared" si="36"/>
        <v>0</v>
      </c>
      <c r="L339" s="133"/>
      <c r="M339" s="118"/>
      <c r="N339" s="313"/>
      <c r="O339" s="316"/>
    </row>
    <row r="340" spans="1:15" ht="33" customHeight="1" x14ac:dyDescent="0.3">
      <c r="A340" s="330"/>
      <c r="B340" s="333"/>
      <c r="C340" s="313"/>
      <c r="D340" s="118"/>
      <c r="E340" s="118"/>
      <c r="F340" s="119"/>
      <c r="G340" s="133"/>
      <c r="H340" s="118"/>
      <c r="I340" s="313"/>
      <c r="J340" s="316"/>
      <c r="K340" s="199">
        <f t="shared" si="36"/>
        <v>0</v>
      </c>
      <c r="L340" s="133"/>
      <c r="M340" s="118"/>
      <c r="N340" s="313"/>
      <c r="O340" s="316"/>
    </row>
    <row r="341" spans="1:15" ht="42.75" customHeight="1" thickBot="1" x14ac:dyDescent="0.35">
      <c r="A341" s="331"/>
      <c r="B341" s="334"/>
      <c r="C341" s="314"/>
      <c r="D341" s="118"/>
      <c r="E341" s="118"/>
      <c r="F341" s="119"/>
      <c r="G341" s="133"/>
      <c r="H341" s="118"/>
      <c r="I341" s="314"/>
      <c r="J341" s="317"/>
      <c r="K341" s="199">
        <f t="shared" si="36"/>
        <v>0</v>
      </c>
      <c r="L341" s="133"/>
      <c r="M341" s="118"/>
      <c r="N341" s="314"/>
      <c r="O341" s="317"/>
    </row>
    <row r="342" spans="1:15" ht="15.75" customHeight="1" thickBot="1" x14ac:dyDescent="0.35">
      <c r="A342" s="69" t="s">
        <v>27</v>
      </c>
      <c r="B342" s="335"/>
      <c r="C342" s="336"/>
      <c r="D342" s="336"/>
      <c r="E342" s="462"/>
      <c r="F342" s="67"/>
      <c r="G342" s="67"/>
      <c r="H342" s="67"/>
      <c r="I342" s="67"/>
      <c r="J342" s="68"/>
      <c r="K342" s="67"/>
      <c r="L342" s="67"/>
      <c r="M342" s="67"/>
      <c r="N342" s="67"/>
      <c r="O342" s="68"/>
    </row>
    <row r="343" spans="1:15" ht="49.5" customHeight="1" thickBot="1" x14ac:dyDescent="0.35">
      <c r="A343" s="71" t="s">
        <v>28</v>
      </c>
      <c r="B343" s="70" t="s">
        <v>29</v>
      </c>
      <c r="C343" s="187" t="s">
        <v>30</v>
      </c>
      <c r="D343" s="187" t="s">
        <v>31</v>
      </c>
      <c r="E343" s="463" t="s">
        <v>32</v>
      </c>
      <c r="F343" s="187" t="s">
        <v>33</v>
      </c>
      <c r="G343" s="187" t="s">
        <v>35</v>
      </c>
      <c r="H343" s="187" t="s">
        <v>36</v>
      </c>
      <c r="I343" s="187" t="s">
        <v>34</v>
      </c>
      <c r="J343" s="187" t="s">
        <v>37</v>
      </c>
      <c r="K343" s="198" t="s">
        <v>31</v>
      </c>
      <c r="L343" s="198" t="s">
        <v>35</v>
      </c>
      <c r="M343" s="198" t="s">
        <v>36</v>
      </c>
      <c r="N343" s="198" t="s">
        <v>34</v>
      </c>
      <c r="O343" s="198" t="s">
        <v>37</v>
      </c>
    </row>
    <row r="344" spans="1:15" ht="46.5" customHeight="1" x14ac:dyDescent="0.3">
      <c r="A344" s="108">
        <f>A335+1</f>
        <v>38</v>
      </c>
      <c r="B344" s="337"/>
      <c r="C344" s="312"/>
      <c r="D344" s="118"/>
      <c r="E344" s="118"/>
      <c r="F344" s="119"/>
      <c r="G344" s="133"/>
      <c r="H344" s="118"/>
      <c r="I344" s="312"/>
      <c r="J344" s="72" t="str">
        <f>IFERROR(AVERAGE(I344)," ")</f>
        <v xml:space="preserve"> </v>
      </c>
      <c r="K344" s="199">
        <f t="shared" ref="K344:K350" si="37">D344</f>
        <v>0</v>
      </c>
      <c r="L344" s="133"/>
      <c r="M344" s="118"/>
      <c r="N344" s="312"/>
      <c r="O344" s="72" t="str">
        <f>IFERROR(AVERAGE(N344)," ")</f>
        <v xml:space="preserve"> </v>
      </c>
    </row>
    <row r="345" spans="1:15" ht="38.25" customHeight="1" x14ac:dyDescent="0.3">
      <c r="A345" s="329"/>
      <c r="B345" s="333"/>
      <c r="C345" s="313"/>
      <c r="D345" s="118"/>
      <c r="E345" s="118"/>
      <c r="F345" s="119"/>
      <c r="G345" s="133"/>
      <c r="H345" s="118"/>
      <c r="I345" s="313"/>
      <c r="J345" s="315" t="str">
        <f>IFERROR(VLOOKUP(J344,'Datos Validaciones PAO'!$N$2:$O$102,2,TRUE)," ")</f>
        <v xml:space="preserve"> </v>
      </c>
      <c r="K345" s="199">
        <f t="shared" si="37"/>
        <v>0</v>
      </c>
      <c r="L345" s="133"/>
      <c r="M345" s="118"/>
      <c r="N345" s="313"/>
      <c r="O345" s="315" t="str">
        <f>IFERROR(VLOOKUP(O344,'Datos Validaciones PAO'!$N$2:$O$102,2,TRUE)," ")</f>
        <v xml:space="preserve"> </v>
      </c>
    </row>
    <row r="346" spans="1:15" ht="34.5" customHeight="1" x14ac:dyDescent="0.3">
      <c r="A346" s="330"/>
      <c r="B346" s="333"/>
      <c r="C346" s="313"/>
      <c r="D346" s="118"/>
      <c r="E346" s="118"/>
      <c r="F346" s="119"/>
      <c r="G346" s="133"/>
      <c r="H346" s="118"/>
      <c r="I346" s="313"/>
      <c r="J346" s="316"/>
      <c r="K346" s="199">
        <f t="shared" si="37"/>
        <v>0</v>
      </c>
      <c r="L346" s="133"/>
      <c r="M346" s="118"/>
      <c r="N346" s="313"/>
      <c r="O346" s="316"/>
    </row>
    <row r="347" spans="1:15" ht="33" customHeight="1" x14ac:dyDescent="0.3">
      <c r="A347" s="330"/>
      <c r="B347" s="333"/>
      <c r="C347" s="313"/>
      <c r="D347" s="118"/>
      <c r="E347" s="118"/>
      <c r="F347" s="119"/>
      <c r="G347" s="133"/>
      <c r="H347" s="118"/>
      <c r="I347" s="313"/>
      <c r="J347" s="316"/>
      <c r="K347" s="199">
        <f t="shared" si="37"/>
        <v>0</v>
      </c>
      <c r="L347" s="133"/>
      <c r="M347" s="118"/>
      <c r="N347" s="313"/>
      <c r="O347" s="316"/>
    </row>
    <row r="348" spans="1:15" ht="48.75" customHeight="1" x14ac:dyDescent="0.3">
      <c r="A348" s="330"/>
      <c r="B348" s="333"/>
      <c r="C348" s="313"/>
      <c r="D348" s="118"/>
      <c r="E348" s="118"/>
      <c r="F348" s="119"/>
      <c r="G348" s="133"/>
      <c r="H348" s="118"/>
      <c r="I348" s="313"/>
      <c r="J348" s="316"/>
      <c r="K348" s="199">
        <f t="shared" si="37"/>
        <v>0</v>
      </c>
      <c r="L348" s="133"/>
      <c r="M348" s="118"/>
      <c r="N348" s="313"/>
      <c r="O348" s="316"/>
    </row>
    <row r="349" spans="1:15" ht="33" customHeight="1" x14ac:dyDescent="0.3">
      <c r="A349" s="330"/>
      <c r="B349" s="333"/>
      <c r="C349" s="313"/>
      <c r="D349" s="118"/>
      <c r="E349" s="118"/>
      <c r="F349" s="119"/>
      <c r="G349" s="133"/>
      <c r="H349" s="118"/>
      <c r="I349" s="313"/>
      <c r="J349" s="316"/>
      <c r="K349" s="199">
        <f t="shared" si="37"/>
        <v>0</v>
      </c>
      <c r="L349" s="133"/>
      <c r="M349" s="118"/>
      <c r="N349" s="313"/>
      <c r="O349" s="316"/>
    </row>
    <row r="350" spans="1:15" ht="25.5" customHeight="1" thickBot="1" x14ac:dyDescent="0.35">
      <c r="A350" s="331"/>
      <c r="B350" s="334"/>
      <c r="C350" s="314"/>
      <c r="D350" s="118"/>
      <c r="E350" s="118"/>
      <c r="F350" s="119"/>
      <c r="G350" s="133"/>
      <c r="H350" s="118"/>
      <c r="I350" s="314"/>
      <c r="J350" s="317"/>
      <c r="K350" s="199">
        <f t="shared" si="37"/>
        <v>0</v>
      </c>
      <c r="L350" s="133"/>
      <c r="M350" s="118"/>
      <c r="N350" s="314"/>
      <c r="O350" s="317"/>
    </row>
    <row r="351" spans="1:15" ht="15.75" customHeight="1" thickBot="1" x14ac:dyDescent="0.35">
      <c r="A351" s="69" t="s">
        <v>27</v>
      </c>
      <c r="B351" s="335"/>
      <c r="C351" s="336"/>
      <c r="D351" s="336"/>
      <c r="E351" s="462"/>
      <c r="F351" s="67"/>
      <c r="G351" s="67"/>
      <c r="H351" s="67"/>
      <c r="I351" s="67"/>
      <c r="J351" s="68"/>
      <c r="K351" s="67"/>
      <c r="L351" s="67"/>
      <c r="M351" s="67"/>
      <c r="N351" s="67"/>
      <c r="O351" s="68"/>
    </row>
    <row r="352" spans="1:15" ht="49.5" customHeight="1" thickBot="1" x14ac:dyDescent="0.35">
      <c r="A352" s="71" t="s">
        <v>28</v>
      </c>
      <c r="B352" s="70" t="s">
        <v>29</v>
      </c>
      <c r="C352" s="187" t="s">
        <v>30</v>
      </c>
      <c r="D352" s="187" t="s">
        <v>31</v>
      </c>
      <c r="E352" s="463" t="s">
        <v>32</v>
      </c>
      <c r="F352" s="187" t="s">
        <v>33</v>
      </c>
      <c r="G352" s="187" t="s">
        <v>35</v>
      </c>
      <c r="H352" s="187" t="s">
        <v>36</v>
      </c>
      <c r="I352" s="187" t="s">
        <v>34</v>
      </c>
      <c r="J352" s="187" t="s">
        <v>37</v>
      </c>
      <c r="K352" s="198" t="s">
        <v>31</v>
      </c>
      <c r="L352" s="198" t="s">
        <v>35</v>
      </c>
      <c r="M352" s="198" t="s">
        <v>36</v>
      </c>
      <c r="N352" s="198" t="s">
        <v>34</v>
      </c>
      <c r="O352" s="198" t="s">
        <v>37</v>
      </c>
    </row>
    <row r="353" spans="1:15" ht="46.5" customHeight="1" x14ac:dyDescent="0.3">
      <c r="A353" s="108">
        <f>A344+1</f>
        <v>39</v>
      </c>
      <c r="B353" s="337"/>
      <c r="C353" s="312"/>
      <c r="D353" s="118"/>
      <c r="E353" s="118"/>
      <c r="F353" s="119"/>
      <c r="G353" s="133"/>
      <c r="H353" s="118"/>
      <c r="I353" s="312"/>
      <c r="J353" s="72" t="str">
        <f>IFERROR(AVERAGE(I353)," ")</f>
        <v xml:space="preserve"> </v>
      </c>
      <c r="K353" s="199">
        <f t="shared" ref="K353:K359" si="38">D353</f>
        <v>0</v>
      </c>
      <c r="L353" s="133"/>
      <c r="M353" s="118"/>
      <c r="N353" s="312"/>
      <c r="O353" s="72" t="str">
        <f>IFERROR(AVERAGE(N353)," ")</f>
        <v xml:space="preserve"> </v>
      </c>
    </row>
    <row r="354" spans="1:15" ht="38.25" customHeight="1" x14ac:dyDescent="0.3">
      <c r="A354" s="329"/>
      <c r="B354" s="333"/>
      <c r="C354" s="313"/>
      <c r="D354" s="118"/>
      <c r="E354" s="118"/>
      <c r="F354" s="119"/>
      <c r="G354" s="133"/>
      <c r="H354" s="118"/>
      <c r="I354" s="313"/>
      <c r="J354" s="315" t="str">
        <f>IFERROR(VLOOKUP(J353,'Datos Validaciones PAO'!$N$2:$O$102,2,TRUE)," ")</f>
        <v xml:space="preserve"> </v>
      </c>
      <c r="K354" s="199">
        <f t="shared" si="38"/>
        <v>0</v>
      </c>
      <c r="L354" s="133"/>
      <c r="M354" s="118"/>
      <c r="N354" s="313"/>
      <c r="O354" s="315" t="str">
        <f>IFERROR(VLOOKUP(O353,'Datos Validaciones PAO'!$N$2:$O$102,2,TRUE)," ")</f>
        <v xml:space="preserve"> </v>
      </c>
    </row>
    <row r="355" spans="1:15" ht="34.5" customHeight="1" x14ac:dyDescent="0.3">
      <c r="A355" s="330"/>
      <c r="B355" s="333"/>
      <c r="C355" s="313"/>
      <c r="D355" s="118"/>
      <c r="E355" s="118"/>
      <c r="F355" s="119"/>
      <c r="G355" s="133"/>
      <c r="H355" s="118"/>
      <c r="I355" s="313"/>
      <c r="J355" s="316"/>
      <c r="K355" s="199">
        <f t="shared" si="38"/>
        <v>0</v>
      </c>
      <c r="L355" s="133"/>
      <c r="M355" s="118"/>
      <c r="N355" s="313"/>
      <c r="O355" s="316"/>
    </row>
    <row r="356" spans="1:15" ht="33" customHeight="1" x14ac:dyDescent="0.3">
      <c r="A356" s="330"/>
      <c r="B356" s="333"/>
      <c r="C356" s="313"/>
      <c r="D356" s="118"/>
      <c r="E356" s="118"/>
      <c r="F356" s="119"/>
      <c r="G356" s="133"/>
      <c r="H356" s="118"/>
      <c r="I356" s="313"/>
      <c r="J356" s="316"/>
      <c r="K356" s="199">
        <f t="shared" si="38"/>
        <v>0</v>
      </c>
      <c r="L356" s="133"/>
      <c r="M356" s="118"/>
      <c r="N356" s="313"/>
      <c r="O356" s="316"/>
    </row>
    <row r="357" spans="1:15" ht="48.75" customHeight="1" x14ac:dyDescent="0.3">
      <c r="A357" s="330"/>
      <c r="B357" s="333"/>
      <c r="C357" s="313"/>
      <c r="D357" s="118"/>
      <c r="E357" s="118"/>
      <c r="F357" s="119"/>
      <c r="G357" s="133"/>
      <c r="H357" s="118"/>
      <c r="I357" s="313"/>
      <c r="J357" s="316"/>
      <c r="K357" s="199">
        <f t="shared" si="38"/>
        <v>0</v>
      </c>
      <c r="L357" s="133"/>
      <c r="M357" s="118"/>
      <c r="N357" s="313"/>
      <c r="O357" s="316"/>
    </row>
    <row r="358" spans="1:15" ht="33" customHeight="1" x14ac:dyDescent="0.3">
      <c r="A358" s="330"/>
      <c r="B358" s="333"/>
      <c r="C358" s="313"/>
      <c r="D358" s="118"/>
      <c r="E358" s="118"/>
      <c r="F358" s="119"/>
      <c r="G358" s="133"/>
      <c r="H358" s="118"/>
      <c r="I358" s="313"/>
      <c r="J358" s="316"/>
      <c r="K358" s="199">
        <f t="shared" si="38"/>
        <v>0</v>
      </c>
      <c r="L358" s="133"/>
      <c r="M358" s="118"/>
      <c r="N358" s="313"/>
      <c r="O358" s="316"/>
    </row>
    <row r="359" spans="1:15" ht="42.75" customHeight="1" thickBot="1" x14ac:dyDescent="0.35">
      <c r="A359" s="331"/>
      <c r="B359" s="334"/>
      <c r="C359" s="314"/>
      <c r="D359" s="118"/>
      <c r="E359" s="118"/>
      <c r="F359" s="119"/>
      <c r="G359" s="133"/>
      <c r="H359" s="118"/>
      <c r="I359" s="314"/>
      <c r="J359" s="317"/>
      <c r="K359" s="199">
        <f t="shared" si="38"/>
        <v>0</v>
      </c>
      <c r="L359" s="133"/>
      <c r="M359" s="118"/>
      <c r="N359" s="314"/>
      <c r="O359" s="317"/>
    </row>
    <row r="360" spans="1:15" ht="15.75" customHeight="1" thickBot="1" x14ac:dyDescent="0.35">
      <c r="A360" s="69" t="s">
        <v>27</v>
      </c>
      <c r="B360" s="335"/>
      <c r="C360" s="336"/>
      <c r="D360" s="336"/>
      <c r="E360" s="462"/>
      <c r="F360" s="67"/>
      <c r="G360" s="67"/>
      <c r="H360" s="67"/>
      <c r="I360" s="67"/>
      <c r="J360" s="68"/>
      <c r="K360" s="67"/>
      <c r="L360" s="67"/>
      <c r="M360" s="67"/>
      <c r="N360" s="67"/>
      <c r="O360" s="68"/>
    </row>
    <row r="361" spans="1:15" ht="49.5" customHeight="1" thickBot="1" x14ac:dyDescent="0.35">
      <c r="A361" s="71" t="s">
        <v>28</v>
      </c>
      <c r="B361" s="70" t="s">
        <v>29</v>
      </c>
      <c r="C361" s="187" t="s">
        <v>30</v>
      </c>
      <c r="D361" s="187" t="s">
        <v>31</v>
      </c>
      <c r="E361" s="463" t="s">
        <v>32</v>
      </c>
      <c r="F361" s="187" t="s">
        <v>33</v>
      </c>
      <c r="G361" s="187" t="s">
        <v>35</v>
      </c>
      <c r="H361" s="187" t="s">
        <v>36</v>
      </c>
      <c r="I361" s="187" t="s">
        <v>34</v>
      </c>
      <c r="J361" s="187" t="s">
        <v>37</v>
      </c>
      <c r="K361" s="198" t="s">
        <v>31</v>
      </c>
      <c r="L361" s="198" t="s">
        <v>35</v>
      </c>
      <c r="M361" s="198" t="s">
        <v>36</v>
      </c>
      <c r="N361" s="198" t="s">
        <v>34</v>
      </c>
      <c r="O361" s="198" t="s">
        <v>37</v>
      </c>
    </row>
    <row r="362" spans="1:15" ht="46.5" customHeight="1" x14ac:dyDescent="0.3">
      <c r="A362" s="108">
        <f>A353+1</f>
        <v>40</v>
      </c>
      <c r="B362" s="337"/>
      <c r="C362" s="312"/>
      <c r="D362" s="118"/>
      <c r="E362" s="118"/>
      <c r="F362" s="119"/>
      <c r="G362" s="133"/>
      <c r="H362" s="118"/>
      <c r="I362" s="312"/>
      <c r="J362" s="72" t="str">
        <f>IFERROR(AVERAGE(I362)," ")</f>
        <v xml:space="preserve"> </v>
      </c>
      <c r="K362" s="199">
        <f t="shared" ref="K362:K368" si="39">D362</f>
        <v>0</v>
      </c>
      <c r="L362" s="133"/>
      <c r="M362" s="118"/>
      <c r="N362" s="312"/>
      <c r="O362" s="72" t="str">
        <f>IFERROR(AVERAGE(N362)," ")</f>
        <v xml:space="preserve"> </v>
      </c>
    </row>
    <row r="363" spans="1:15" ht="38.25" customHeight="1" x14ac:dyDescent="0.3">
      <c r="A363" s="329"/>
      <c r="B363" s="333"/>
      <c r="C363" s="313"/>
      <c r="D363" s="118"/>
      <c r="E363" s="118"/>
      <c r="F363" s="119"/>
      <c r="G363" s="133"/>
      <c r="H363" s="118"/>
      <c r="I363" s="313"/>
      <c r="J363" s="315" t="str">
        <f>IFERROR(VLOOKUP(J362,'Datos Validaciones PAO'!$N$2:$O$102,2,TRUE)," ")</f>
        <v xml:space="preserve"> </v>
      </c>
      <c r="K363" s="199">
        <f t="shared" si="39"/>
        <v>0</v>
      </c>
      <c r="L363" s="133"/>
      <c r="M363" s="118"/>
      <c r="N363" s="313"/>
      <c r="O363" s="315" t="str">
        <f>IFERROR(VLOOKUP(O362,'Datos Validaciones PAO'!$N$2:$O$102,2,TRUE)," ")</f>
        <v xml:space="preserve"> </v>
      </c>
    </row>
    <row r="364" spans="1:15" ht="34.5" customHeight="1" x14ac:dyDescent="0.3">
      <c r="A364" s="330"/>
      <c r="B364" s="333"/>
      <c r="C364" s="313"/>
      <c r="D364" s="118"/>
      <c r="E364" s="118"/>
      <c r="F364" s="119"/>
      <c r="G364" s="133"/>
      <c r="H364" s="118"/>
      <c r="I364" s="313"/>
      <c r="J364" s="316"/>
      <c r="K364" s="199">
        <f t="shared" si="39"/>
        <v>0</v>
      </c>
      <c r="L364" s="133"/>
      <c r="M364" s="118"/>
      <c r="N364" s="313"/>
      <c r="O364" s="316"/>
    </row>
    <row r="365" spans="1:15" ht="33" customHeight="1" x14ac:dyDescent="0.3">
      <c r="A365" s="330"/>
      <c r="B365" s="333"/>
      <c r="C365" s="313"/>
      <c r="D365" s="118"/>
      <c r="E365" s="118"/>
      <c r="F365" s="119"/>
      <c r="G365" s="133"/>
      <c r="H365" s="118"/>
      <c r="I365" s="313"/>
      <c r="J365" s="316"/>
      <c r="K365" s="199">
        <f t="shared" si="39"/>
        <v>0</v>
      </c>
      <c r="L365" s="133"/>
      <c r="M365" s="118"/>
      <c r="N365" s="313"/>
      <c r="O365" s="316"/>
    </row>
    <row r="366" spans="1:15" ht="48.75" customHeight="1" x14ac:dyDescent="0.3">
      <c r="A366" s="330"/>
      <c r="B366" s="333"/>
      <c r="C366" s="313"/>
      <c r="D366" s="118"/>
      <c r="E366" s="118"/>
      <c r="F366" s="119"/>
      <c r="G366" s="133"/>
      <c r="H366" s="118"/>
      <c r="I366" s="313"/>
      <c r="J366" s="316"/>
      <c r="K366" s="199">
        <f t="shared" si="39"/>
        <v>0</v>
      </c>
      <c r="L366" s="133"/>
      <c r="M366" s="118"/>
      <c r="N366" s="313"/>
      <c r="O366" s="316"/>
    </row>
    <row r="367" spans="1:15" ht="33" customHeight="1" x14ac:dyDescent="0.3">
      <c r="A367" s="330"/>
      <c r="B367" s="333"/>
      <c r="C367" s="313"/>
      <c r="D367" s="118"/>
      <c r="E367" s="118"/>
      <c r="F367" s="119"/>
      <c r="G367" s="133"/>
      <c r="H367" s="118"/>
      <c r="I367" s="313"/>
      <c r="J367" s="316"/>
      <c r="K367" s="199">
        <f t="shared" si="39"/>
        <v>0</v>
      </c>
      <c r="L367" s="133"/>
      <c r="M367" s="118"/>
      <c r="N367" s="313"/>
      <c r="O367" s="316"/>
    </row>
    <row r="368" spans="1:15" ht="42.75" customHeight="1" thickBot="1" x14ac:dyDescent="0.35">
      <c r="A368" s="331"/>
      <c r="B368" s="334"/>
      <c r="C368" s="314"/>
      <c r="D368" s="118"/>
      <c r="E368" s="118"/>
      <c r="F368" s="119"/>
      <c r="G368" s="133"/>
      <c r="H368" s="118"/>
      <c r="I368" s="314"/>
      <c r="J368" s="317"/>
      <c r="K368" s="199">
        <f t="shared" si="39"/>
        <v>0</v>
      </c>
      <c r="L368" s="133"/>
      <c r="M368" s="118"/>
      <c r="N368" s="314"/>
      <c r="O368" s="317"/>
    </row>
    <row r="369" spans="1:15" ht="15.75" customHeight="1" thickBot="1" x14ac:dyDescent="0.35">
      <c r="A369" s="69" t="s">
        <v>27</v>
      </c>
      <c r="B369" s="335"/>
      <c r="C369" s="336"/>
      <c r="D369" s="336"/>
      <c r="E369" s="462"/>
      <c r="F369" s="67"/>
      <c r="G369" s="67"/>
      <c r="H369" s="67"/>
      <c r="I369" s="67"/>
      <c r="J369" s="68"/>
      <c r="K369" s="67"/>
      <c r="L369" s="67"/>
      <c r="M369" s="67"/>
      <c r="N369" s="67"/>
      <c r="O369" s="68"/>
    </row>
    <row r="370" spans="1:15" ht="49.5" customHeight="1" thickBot="1" x14ac:dyDescent="0.35">
      <c r="A370" s="71" t="s">
        <v>28</v>
      </c>
      <c r="B370" s="70" t="s">
        <v>29</v>
      </c>
      <c r="C370" s="187" t="s">
        <v>30</v>
      </c>
      <c r="D370" s="187" t="s">
        <v>31</v>
      </c>
      <c r="E370" s="463" t="s">
        <v>32</v>
      </c>
      <c r="F370" s="187" t="s">
        <v>33</v>
      </c>
      <c r="G370" s="187" t="s">
        <v>35</v>
      </c>
      <c r="H370" s="187" t="s">
        <v>36</v>
      </c>
      <c r="I370" s="187" t="s">
        <v>34</v>
      </c>
      <c r="J370" s="187" t="s">
        <v>37</v>
      </c>
      <c r="K370" s="198" t="s">
        <v>31</v>
      </c>
      <c r="L370" s="198" t="s">
        <v>35</v>
      </c>
      <c r="M370" s="198" t="s">
        <v>36</v>
      </c>
      <c r="N370" s="198" t="s">
        <v>34</v>
      </c>
      <c r="O370" s="198" t="s">
        <v>37</v>
      </c>
    </row>
    <row r="371" spans="1:15" ht="46.5" customHeight="1" x14ac:dyDescent="0.3">
      <c r="A371" s="108">
        <f>A362+1</f>
        <v>41</v>
      </c>
      <c r="B371" s="337"/>
      <c r="C371" s="312"/>
      <c r="D371" s="118"/>
      <c r="E371" s="199"/>
      <c r="F371" s="119"/>
      <c r="G371" s="133"/>
      <c r="H371" s="118"/>
      <c r="I371" s="312"/>
      <c r="J371" s="72" t="str">
        <f>IFERROR(AVERAGE(I371)," ")</f>
        <v xml:space="preserve"> </v>
      </c>
      <c r="K371" s="199">
        <f t="shared" ref="K371:K377" si="40">D371</f>
        <v>0</v>
      </c>
      <c r="L371" s="133"/>
      <c r="M371" s="118"/>
      <c r="N371" s="312"/>
      <c r="O371" s="72" t="str">
        <f>IFERROR(AVERAGE(N371)," ")</f>
        <v xml:space="preserve"> </v>
      </c>
    </row>
    <row r="372" spans="1:15" ht="38.25" customHeight="1" x14ac:dyDescent="0.3">
      <c r="A372" s="329"/>
      <c r="B372" s="333"/>
      <c r="C372" s="313"/>
      <c r="D372" s="118"/>
      <c r="E372" s="199"/>
      <c r="F372" s="119"/>
      <c r="G372" s="133"/>
      <c r="H372" s="118"/>
      <c r="I372" s="313"/>
      <c r="J372" s="315" t="str">
        <f>IFERROR(VLOOKUP(J371,'Datos Validaciones PAO'!$N$2:$O$102,2,TRUE)," ")</f>
        <v xml:space="preserve"> </v>
      </c>
      <c r="K372" s="199">
        <f t="shared" si="40"/>
        <v>0</v>
      </c>
      <c r="L372" s="133"/>
      <c r="M372" s="118"/>
      <c r="N372" s="313"/>
      <c r="O372" s="315" t="str">
        <f>IFERROR(VLOOKUP(O371,'Datos Validaciones PAO'!$N$2:$O$102,2,TRUE)," ")</f>
        <v xml:space="preserve"> </v>
      </c>
    </row>
    <row r="373" spans="1:15" ht="34.5" customHeight="1" x14ac:dyDescent="0.3">
      <c r="A373" s="330"/>
      <c r="B373" s="333"/>
      <c r="C373" s="313"/>
      <c r="D373" s="118"/>
      <c r="E373" s="199"/>
      <c r="F373" s="119"/>
      <c r="G373" s="133"/>
      <c r="H373" s="118"/>
      <c r="I373" s="313"/>
      <c r="J373" s="316"/>
      <c r="K373" s="199">
        <f t="shared" si="40"/>
        <v>0</v>
      </c>
      <c r="L373" s="133"/>
      <c r="M373" s="118"/>
      <c r="N373" s="313"/>
      <c r="O373" s="316"/>
    </row>
    <row r="374" spans="1:15" ht="33" customHeight="1" x14ac:dyDescent="0.3">
      <c r="A374" s="330"/>
      <c r="B374" s="333"/>
      <c r="C374" s="313"/>
      <c r="D374" s="118"/>
      <c r="E374" s="199"/>
      <c r="F374" s="119"/>
      <c r="G374" s="133"/>
      <c r="H374" s="118"/>
      <c r="I374" s="313"/>
      <c r="J374" s="316"/>
      <c r="K374" s="199">
        <f t="shared" si="40"/>
        <v>0</v>
      </c>
      <c r="L374" s="133"/>
      <c r="M374" s="118"/>
      <c r="N374" s="313"/>
      <c r="O374" s="316"/>
    </row>
    <row r="375" spans="1:15" ht="48.75" customHeight="1" x14ac:dyDescent="0.3">
      <c r="A375" s="330"/>
      <c r="B375" s="333"/>
      <c r="C375" s="313"/>
      <c r="D375" s="118"/>
      <c r="E375" s="199"/>
      <c r="F375" s="119"/>
      <c r="G375" s="133"/>
      <c r="H375" s="118"/>
      <c r="I375" s="313"/>
      <c r="J375" s="316"/>
      <c r="K375" s="199">
        <f t="shared" si="40"/>
        <v>0</v>
      </c>
      <c r="L375" s="133"/>
      <c r="M375" s="118"/>
      <c r="N375" s="313"/>
      <c r="O375" s="316"/>
    </row>
    <row r="376" spans="1:15" ht="33" customHeight="1" x14ac:dyDescent="0.3">
      <c r="A376" s="330"/>
      <c r="B376" s="333"/>
      <c r="C376" s="313"/>
      <c r="D376" s="118"/>
      <c r="E376" s="199"/>
      <c r="F376" s="119"/>
      <c r="G376" s="133"/>
      <c r="H376" s="118"/>
      <c r="I376" s="313"/>
      <c r="J376" s="316"/>
      <c r="K376" s="199">
        <f t="shared" si="40"/>
        <v>0</v>
      </c>
      <c r="L376" s="133"/>
      <c r="M376" s="118"/>
      <c r="N376" s="313"/>
      <c r="O376" s="316"/>
    </row>
    <row r="377" spans="1:15" ht="42.75" customHeight="1" thickBot="1" x14ac:dyDescent="0.35">
      <c r="A377" s="331"/>
      <c r="B377" s="334"/>
      <c r="C377" s="314"/>
      <c r="D377" s="118"/>
      <c r="E377" s="199"/>
      <c r="F377" s="119"/>
      <c r="G377" s="133"/>
      <c r="H377" s="118"/>
      <c r="I377" s="314"/>
      <c r="J377" s="317"/>
      <c r="K377" s="199">
        <f t="shared" si="40"/>
        <v>0</v>
      </c>
      <c r="L377" s="133"/>
      <c r="M377" s="118"/>
      <c r="N377" s="314"/>
      <c r="O377" s="317"/>
    </row>
    <row r="378" spans="1:15" ht="15.75" customHeight="1" thickBot="1" x14ac:dyDescent="0.35">
      <c r="A378" s="69" t="s">
        <v>27</v>
      </c>
      <c r="B378" s="335"/>
      <c r="C378" s="336"/>
      <c r="D378" s="336"/>
      <c r="E378" s="462"/>
      <c r="F378" s="67"/>
      <c r="G378" s="67"/>
      <c r="H378" s="67"/>
      <c r="I378" s="67"/>
      <c r="J378" s="68"/>
      <c r="K378" s="67"/>
      <c r="L378" s="67"/>
      <c r="M378" s="67"/>
      <c r="N378" s="67"/>
      <c r="O378" s="68"/>
    </row>
    <row r="379" spans="1:15" ht="49.5" customHeight="1" thickBot="1" x14ac:dyDescent="0.35">
      <c r="A379" s="71" t="s">
        <v>28</v>
      </c>
      <c r="B379" s="70" t="s">
        <v>29</v>
      </c>
      <c r="C379" s="187" t="s">
        <v>30</v>
      </c>
      <c r="D379" s="187" t="s">
        <v>31</v>
      </c>
      <c r="E379" s="463" t="s">
        <v>32</v>
      </c>
      <c r="F379" s="187" t="s">
        <v>33</v>
      </c>
      <c r="G379" s="187" t="s">
        <v>35</v>
      </c>
      <c r="H379" s="187" t="s">
        <v>36</v>
      </c>
      <c r="I379" s="187" t="s">
        <v>34</v>
      </c>
      <c r="J379" s="187" t="s">
        <v>37</v>
      </c>
      <c r="K379" s="198" t="s">
        <v>31</v>
      </c>
      <c r="L379" s="198" t="s">
        <v>35</v>
      </c>
      <c r="M379" s="198" t="s">
        <v>36</v>
      </c>
      <c r="N379" s="198" t="s">
        <v>34</v>
      </c>
      <c r="O379" s="198" t="s">
        <v>37</v>
      </c>
    </row>
    <row r="380" spans="1:15" ht="46.5" customHeight="1" x14ac:dyDescent="0.3">
      <c r="A380" s="108">
        <f>A371+1</f>
        <v>42</v>
      </c>
      <c r="B380" s="337"/>
      <c r="C380" s="184"/>
      <c r="D380" s="122"/>
      <c r="E380" s="199"/>
      <c r="F380" s="119"/>
      <c r="G380" s="133"/>
      <c r="H380" s="118"/>
      <c r="I380" s="312"/>
      <c r="J380" s="72" t="str">
        <f>IFERROR(AVERAGE(I380)," ")</f>
        <v xml:space="preserve"> </v>
      </c>
      <c r="K380" s="199">
        <f t="shared" ref="K380:K386" si="41">D380</f>
        <v>0</v>
      </c>
      <c r="L380" s="133"/>
      <c r="M380" s="118"/>
      <c r="N380" s="312"/>
      <c r="O380" s="72" t="str">
        <f>IFERROR(AVERAGE(N380)," ")</f>
        <v xml:space="preserve"> </v>
      </c>
    </row>
    <row r="381" spans="1:15" ht="38.25" customHeight="1" x14ac:dyDescent="0.3">
      <c r="A381" s="329"/>
      <c r="B381" s="333"/>
      <c r="C381" s="185"/>
      <c r="D381" s="118"/>
      <c r="E381" s="199"/>
      <c r="F381" s="119"/>
      <c r="G381" s="133"/>
      <c r="H381" s="118"/>
      <c r="I381" s="313"/>
      <c r="J381" s="315" t="str">
        <f>IFERROR(VLOOKUP(J380,'Datos Validaciones PAO'!$N$2:$O$102,2,TRUE)," ")</f>
        <v xml:space="preserve"> </v>
      </c>
      <c r="K381" s="199">
        <f t="shared" si="41"/>
        <v>0</v>
      </c>
      <c r="L381" s="133"/>
      <c r="M381" s="118"/>
      <c r="N381" s="313"/>
      <c r="O381" s="315" t="str">
        <f>IFERROR(VLOOKUP(O380,'Datos Validaciones PAO'!$N$2:$O$102,2,TRUE)," ")</f>
        <v xml:space="preserve"> </v>
      </c>
    </row>
    <row r="382" spans="1:15" ht="34.5" customHeight="1" x14ac:dyDescent="0.3">
      <c r="A382" s="330"/>
      <c r="B382" s="333"/>
      <c r="C382" s="185"/>
      <c r="D382" s="118"/>
      <c r="E382" s="199"/>
      <c r="F382" s="119"/>
      <c r="G382" s="133"/>
      <c r="H382" s="118"/>
      <c r="I382" s="313"/>
      <c r="J382" s="316"/>
      <c r="K382" s="199">
        <f t="shared" si="41"/>
        <v>0</v>
      </c>
      <c r="L382" s="133"/>
      <c r="M382" s="118"/>
      <c r="N382" s="313"/>
      <c r="O382" s="316"/>
    </row>
    <row r="383" spans="1:15" ht="33" customHeight="1" x14ac:dyDescent="0.3">
      <c r="A383" s="330"/>
      <c r="B383" s="333"/>
      <c r="C383" s="185"/>
      <c r="D383" s="118"/>
      <c r="E383" s="199"/>
      <c r="F383" s="119"/>
      <c r="G383" s="133"/>
      <c r="H383" s="118"/>
      <c r="I383" s="313"/>
      <c r="J383" s="316"/>
      <c r="K383" s="199">
        <f t="shared" si="41"/>
        <v>0</v>
      </c>
      <c r="L383" s="133"/>
      <c r="M383" s="118"/>
      <c r="N383" s="313"/>
      <c r="O383" s="316"/>
    </row>
    <row r="384" spans="1:15" ht="48.75" customHeight="1" x14ac:dyDescent="0.3">
      <c r="A384" s="330"/>
      <c r="B384" s="333"/>
      <c r="C384" s="185"/>
      <c r="D384" s="118"/>
      <c r="E384" s="199"/>
      <c r="F384" s="119"/>
      <c r="G384" s="133"/>
      <c r="H384" s="118"/>
      <c r="I384" s="313"/>
      <c r="J384" s="316"/>
      <c r="K384" s="199">
        <f t="shared" si="41"/>
        <v>0</v>
      </c>
      <c r="L384" s="133"/>
      <c r="M384" s="118"/>
      <c r="N384" s="313"/>
      <c r="O384" s="316"/>
    </row>
    <row r="385" spans="1:15" ht="33" customHeight="1" x14ac:dyDescent="0.3">
      <c r="A385" s="330"/>
      <c r="B385" s="333"/>
      <c r="C385" s="185"/>
      <c r="D385" s="118"/>
      <c r="E385" s="199"/>
      <c r="F385" s="119"/>
      <c r="G385" s="133"/>
      <c r="H385" s="118"/>
      <c r="I385" s="313"/>
      <c r="J385" s="316"/>
      <c r="K385" s="199">
        <f t="shared" si="41"/>
        <v>0</v>
      </c>
      <c r="L385" s="133"/>
      <c r="M385" s="118"/>
      <c r="N385" s="313"/>
      <c r="O385" s="316"/>
    </row>
    <row r="386" spans="1:15" ht="42.75" customHeight="1" thickBot="1" x14ac:dyDescent="0.35">
      <c r="A386" s="331"/>
      <c r="B386" s="334"/>
      <c r="C386" s="186"/>
      <c r="D386" s="118"/>
      <c r="E386" s="199"/>
      <c r="F386" s="119"/>
      <c r="G386" s="133"/>
      <c r="H386" s="118"/>
      <c r="I386" s="314"/>
      <c r="J386" s="317"/>
      <c r="K386" s="199">
        <f t="shared" si="41"/>
        <v>0</v>
      </c>
      <c r="L386" s="133"/>
      <c r="M386" s="118"/>
      <c r="N386" s="314"/>
      <c r="O386" s="317"/>
    </row>
    <row r="387" spans="1:15" ht="15.75" customHeight="1" thickBot="1" x14ac:dyDescent="0.35">
      <c r="A387" s="69" t="s">
        <v>27</v>
      </c>
      <c r="B387" s="335"/>
      <c r="C387" s="336"/>
      <c r="D387" s="336"/>
      <c r="E387" s="462"/>
      <c r="F387" s="67"/>
      <c r="G387" s="67"/>
      <c r="H387" s="67"/>
      <c r="I387" s="67"/>
      <c r="J387" s="68"/>
      <c r="K387" s="67"/>
      <c r="L387" s="67"/>
      <c r="M387" s="67"/>
      <c r="N387" s="67"/>
      <c r="O387" s="68"/>
    </row>
    <row r="388" spans="1:15" ht="49.5" customHeight="1" thickBot="1" x14ac:dyDescent="0.35">
      <c r="A388" s="71" t="s">
        <v>28</v>
      </c>
      <c r="B388" s="70" t="s">
        <v>29</v>
      </c>
      <c r="C388" s="187" t="s">
        <v>30</v>
      </c>
      <c r="D388" s="187" t="s">
        <v>31</v>
      </c>
      <c r="E388" s="463" t="s">
        <v>32</v>
      </c>
      <c r="F388" s="187" t="s">
        <v>33</v>
      </c>
      <c r="G388" s="187" t="s">
        <v>35</v>
      </c>
      <c r="H388" s="187" t="s">
        <v>36</v>
      </c>
      <c r="I388" s="187" t="s">
        <v>34</v>
      </c>
      <c r="J388" s="187" t="s">
        <v>37</v>
      </c>
      <c r="K388" s="198" t="s">
        <v>31</v>
      </c>
      <c r="L388" s="198" t="s">
        <v>35</v>
      </c>
      <c r="M388" s="198" t="s">
        <v>36</v>
      </c>
      <c r="N388" s="198" t="s">
        <v>34</v>
      </c>
      <c r="O388" s="198" t="s">
        <v>37</v>
      </c>
    </row>
    <row r="389" spans="1:15" ht="46.5" customHeight="1" x14ac:dyDescent="0.3">
      <c r="A389" s="108">
        <f>A380+1</f>
        <v>43</v>
      </c>
      <c r="B389" s="337"/>
      <c r="C389" s="312"/>
      <c r="D389" s="118"/>
      <c r="E389" s="199"/>
      <c r="F389" s="119"/>
      <c r="G389" s="133"/>
      <c r="H389" s="118"/>
      <c r="I389" s="312"/>
      <c r="J389" s="72" t="str">
        <f>IFERROR(AVERAGE(I389)," ")</f>
        <v xml:space="preserve"> </v>
      </c>
      <c r="K389" s="199">
        <f t="shared" ref="K389:K395" si="42">D389</f>
        <v>0</v>
      </c>
      <c r="L389" s="133"/>
      <c r="M389" s="118"/>
      <c r="N389" s="312"/>
      <c r="O389" s="72" t="str">
        <f>IFERROR(AVERAGE(N389)," ")</f>
        <v xml:space="preserve"> </v>
      </c>
    </row>
    <row r="390" spans="1:15" ht="38.25" customHeight="1" x14ac:dyDescent="0.3">
      <c r="A390" s="329"/>
      <c r="B390" s="333"/>
      <c r="C390" s="313"/>
      <c r="D390" s="118"/>
      <c r="E390" s="199"/>
      <c r="F390" s="119"/>
      <c r="G390" s="133"/>
      <c r="H390" s="118"/>
      <c r="I390" s="313"/>
      <c r="J390" s="315" t="str">
        <f>IFERROR(VLOOKUP(J389,'Datos Validaciones PAO'!$N$2:$O$102,2,TRUE)," ")</f>
        <v xml:space="preserve"> </v>
      </c>
      <c r="K390" s="199">
        <f t="shared" si="42"/>
        <v>0</v>
      </c>
      <c r="L390" s="133"/>
      <c r="M390" s="118"/>
      <c r="N390" s="313"/>
      <c r="O390" s="315" t="str">
        <f>IFERROR(VLOOKUP(O389,'Datos Validaciones PAO'!$N$2:$O$102,2,TRUE)," ")</f>
        <v xml:space="preserve"> </v>
      </c>
    </row>
    <row r="391" spans="1:15" ht="34.5" customHeight="1" x14ac:dyDescent="0.3">
      <c r="A391" s="330"/>
      <c r="B391" s="333"/>
      <c r="C391" s="313"/>
      <c r="D391" s="118"/>
      <c r="E391" s="199"/>
      <c r="F391" s="119"/>
      <c r="G391" s="133"/>
      <c r="H391" s="118"/>
      <c r="I391" s="313"/>
      <c r="J391" s="316"/>
      <c r="K391" s="199">
        <f t="shared" si="42"/>
        <v>0</v>
      </c>
      <c r="L391" s="133"/>
      <c r="M391" s="118"/>
      <c r="N391" s="313"/>
      <c r="O391" s="316"/>
    </row>
    <row r="392" spans="1:15" ht="33" customHeight="1" x14ac:dyDescent="0.3">
      <c r="A392" s="330"/>
      <c r="B392" s="333"/>
      <c r="C392" s="313"/>
      <c r="D392" s="118"/>
      <c r="E392" s="199"/>
      <c r="F392" s="119"/>
      <c r="G392" s="133"/>
      <c r="H392" s="118"/>
      <c r="I392" s="313"/>
      <c r="J392" s="316"/>
      <c r="K392" s="199">
        <f t="shared" si="42"/>
        <v>0</v>
      </c>
      <c r="L392" s="133"/>
      <c r="M392" s="118"/>
      <c r="N392" s="313"/>
      <c r="O392" s="316"/>
    </row>
    <row r="393" spans="1:15" ht="48.75" customHeight="1" x14ac:dyDescent="0.3">
      <c r="A393" s="330"/>
      <c r="B393" s="333"/>
      <c r="C393" s="313"/>
      <c r="D393" s="118"/>
      <c r="E393" s="199"/>
      <c r="F393" s="119"/>
      <c r="G393" s="133"/>
      <c r="H393" s="118"/>
      <c r="I393" s="313"/>
      <c r="J393" s="316"/>
      <c r="K393" s="199">
        <f t="shared" si="42"/>
        <v>0</v>
      </c>
      <c r="L393" s="133"/>
      <c r="M393" s="118"/>
      <c r="N393" s="313"/>
      <c r="O393" s="316"/>
    </row>
    <row r="394" spans="1:15" ht="33" customHeight="1" x14ac:dyDescent="0.3">
      <c r="A394" s="330"/>
      <c r="B394" s="333"/>
      <c r="C394" s="313"/>
      <c r="D394" s="118"/>
      <c r="E394" s="199"/>
      <c r="F394" s="119"/>
      <c r="G394" s="133"/>
      <c r="H394" s="118"/>
      <c r="I394" s="313"/>
      <c r="J394" s="316"/>
      <c r="K394" s="199">
        <f t="shared" si="42"/>
        <v>0</v>
      </c>
      <c r="L394" s="133"/>
      <c r="M394" s="118"/>
      <c r="N394" s="313"/>
      <c r="O394" s="316"/>
    </row>
    <row r="395" spans="1:15" ht="42.75" customHeight="1" thickBot="1" x14ac:dyDescent="0.35">
      <c r="A395" s="331"/>
      <c r="B395" s="334"/>
      <c r="C395" s="314"/>
      <c r="D395" s="118"/>
      <c r="E395" s="199"/>
      <c r="F395" s="119"/>
      <c r="G395" s="133"/>
      <c r="H395" s="118"/>
      <c r="I395" s="314"/>
      <c r="J395" s="317"/>
      <c r="K395" s="199">
        <f t="shared" si="42"/>
        <v>0</v>
      </c>
      <c r="L395" s="133"/>
      <c r="M395" s="118"/>
      <c r="N395" s="314"/>
      <c r="O395" s="317"/>
    </row>
    <row r="396" spans="1:15" ht="15.75" customHeight="1" thickBot="1" x14ac:dyDescent="0.35">
      <c r="A396" s="69" t="s">
        <v>27</v>
      </c>
      <c r="B396" s="335"/>
      <c r="C396" s="336"/>
      <c r="D396" s="336"/>
      <c r="E396" s="462"/>
      <c r="F396" s="67"/>
      <c r="G396" s="67"/>
      <c r="H396" s="67"/>
      <c r="I396" s="67"/>
      <c r="J396" s="68"/>
      <c r="K396" s="67"/>
      <c r="L396" s="67"/>
      <c r="M396" s="67"/>
      <c r="N396" s="67"/>
      <c r="O396" s="68"/>
    </row>
    <row r="397" spans="1:15" ht="49.5" customHeight="1" thickBot="1" x14ac:dyDescent="0.35">
      <c r="A397" s="71" t="s">
        <v>28</v>
      </c>
      <c r="B397" s="70" t="s">
        <v>29</v>
      </c>
      <c r="C397" s="187" t="s">
        <v>30</v>
      </c>
      <c r="D397" s="187" t="s">
        <v>31</v>
      </c>
      <c r="E397" s="463" t="s">
        <v>32</v>
      </c>
      <c r="F397" s="187" t="s">
        <v>33</v>
      </c>
      <c r="G397" s="187" t="s">
        <v>35</v>
      </c>
      <c r="H397" s="187" t="s">
        <v>36</v>
      </c>
      <c r="I397" s="187" t="s">
        <v>34</v>
      </c>
      <c r="J397" s="187" t="s">
        <v>37</v>
      </c>
      <c r="K397" s="198" t="s">
        <v>31</v>
      </c>
      <c r="L397" s="198" t="s">
        <v>35</v>
      </c>
      <c r="M397" s="198" t="s">
        <v>36</v>
      </c>
      <c r="N397" s="198" t="s">
        <v>34</v>
      </c>
      <c r="O397" s="198" t="s">
        <v>37</v>
      </c>
    </row>
    <row r="398" spans="1:15" ht="46.5" customHeight="1" x14ac:dyDescent="0.3">
      <c r="A398" s="108">
        <f>A389+1</f>
        <v>44</v>
      </c>
      <c r="B398" s="337"/>
      <c r="C398" s="312"/>
      <c r="D398" s="118"/>
      <c r="E398" s="199"/>
      <c r="F398" s="119"/>
      <c r="G398" s="133"/>
      <c r="H398" s="118"/>
      <c r="I398" s="312"/>
      <c r="J398" s="72" t="str">
        <f>IFERROR(AVERAGE(I398)," ")</f>
        <v xml:space="preserve"> </v>
      </c>
      <c r="K398" s="199">
        <f t="shared" ref="K398:K404" si="43">D398</f>
        <v>0</v>
      </c>
      <c r="L398" s="133"/>
      <c r="M398" s="118"/>
      <c r="N398" s="312"/>
      <c r="O398" s="72" t="str">
        <f>IFERROR(AVERAGE(N398)," ")</f>
        <v xml:space="preserve"> </v>
      </c>
    </row>
    <row r="399" spans="1:15" ht="38.25" customHeight="1" x14ac:dyDescent="0.3">
      <c r="A399" s="329"/>
      <c r="B399" s="333"/>
      <c r="C399" s="313"/>
      <c r="D399" s="118"/>
      <c r="E399" s="199"/>
      <c r="F399" s="119"/>
      <c r="G399" s="133"/>
      <c r="H399" s="118"/>
      <c r="I399" s="313"/>
      <c r="J399" s="315" t="str">
        <f>IFERROR(VLOOKUP(J398,'Datos Validaciones PAO'!$N$2:$O$102,2,TRUE)," ")</f>
        <v xml:space="preserve"> </v>
      </c>
      <c r="K399" s="199">
        <f t="shared" si="43"/>
        <v>0</v>
      </c>
      <c r="L399" s="133"/>
      <c r="M399" s="118"/>
      <c r="N399" s="313"/>
      <c r="O399" s="315" t="str">
        <f>IFERROR(VLOOKUP(O398,'Datos Validaciones PAO'!$N$2:$O$102,2,TRUE)," ")</f>
        <v xml:space="preserve"> </v>
      </c>
    </row>
    <row r="400" spans="1:15" ht="34.5" customHeight="1" x14ac:dyDescent="0.3">
      <c r="A400" s="330"/>
      <c r="B400" s="333"/>
      <c r="C400" s="313"/>
      <c r="D400" s="118"/>
      <c r="E400" s="199"/>
      <c r="F400" s="119"/>
      <c r="G400" s="133"/>
      <c r="H400" s="118"/>
      <c r="I400" s="313"/>
      <c r="J400" s="316"/>
      <c r="K400" s="199">
        <f t="shared" si="43"/>
        <v>0</v>
      </c>
      <c r="L400" s="133"/>
      <c r="M400" s="118"/>
      <c r="N400" s="313"/>
      <c r="O400" s="316"/>
    </row>
    <row r="401" spans="1:15" ht="33" customHeight="1" x14ac:dyDescent="0.3">
      <c r="A401" s="330"/>
      <c r="B401" s="333"/>
      <c r="C401" s="313"/>
      <c r="D401" s="118"/>
      <c r="E401" s="199"/>
      <c r="F401" s="119"/>
      <c r="G401" s="133"/>
      <c r="H401" s="118"/>
      <c r="I401" s="313"/>
      <c r="J401" s="316"/>
      <c r="K401" s="199">
        <f t="shared" si="43"/>
        <v>0</v>
      </c>
      <c r="L401" s="133"/>
      <c r="M401" s="118"/>
      <c r="N401" s="313"/>
      <c r="O401" s="316"/>
    </row>
    <row r="402" spans="1:15" ht="48.75" customHeight="1" x14ac:dyDescent="0.3">
      <c r="A402" s="330"/>
      <c r="B402" s="333"/>
      <c r="C402" s="313"/>
      <c r="D402" s="118"/>
      <c r="E402" s="199"/>
      <c r="F402" s="119"/>
      <c r="G402" s="133"/>
      <c r="H402" s="118"/>
      <c r="I402" s="313"/>
      <c r="J402" s="316"/>
      <c r="K402" s="199">
        <f t="shared" si="43"/>
        <v>0</v>
      </c>
      <c r="L402" s="133"/>
      <c r="M402" s="118"/>
      <c r="N402" s="313"/>
      <c r="O402" s="316"/>
    </row>
    <row r="403" spans="1:15" ht="33" customHeight="1" x14ac:dyDescent="0.3">
      <c r="A403" s="330"/>
      <c r="B403" s="333"/>
      <c r="C403" s="313"/>
      <c r="D403" s="118"/>
      <c r="E403" s="199"/>
      <c r="F403" s="119"/>
      <c r="G403" s="133"/>
      <c r="H403" s="118"/>
      <c r="I403" s="313"/>
      <c r="J403" s="316"/>
      <c r="K403" s="199">
        <f t="shared" si="43"/>
        <v>0</v>
      </c>
      <c r="L403" s="133"/>
      <c r="M403" s="118"/>
      <c r="N403" s="313"/>
      <c r="O403" s="316"/>
    </row>
    <row r="404" spans="1:15" ht="42.75" customHeight="1" thickBot="1" x14ac:dyDescent="0.35">
      <c r="A404" s="331"/>
      <c r="B404" s="334"/>
      <c r="C404" s="314"/>
      <c r="D404" s="118"/>
      <c r="E404" s="199"/>
      <c r="F404" s="119"/>
      <c r="G404" s="133"/>
      <c r="H404" s="118"/>
      <c r="I404" s="314"/>
      <c r="J404" s="317"/>
      <c r="K404" s="199">
        <f t="shared" si="43"/>
        <v>0</v>
      </c>
      <c r="L404" s="133"/>
      <c r="M404" s="118"/>
      <c r="N404" s="314"/>
      <c r="O404" s="317"/>
    </row>
    <row r="405" spans="1:15" ht="15.75" customHeight="1" thickBot="1" x14ac:dyDescent="0.35">
      <c r="A405" s="69" t="s">
        <v>27</v>
      </c>
      <c r="B405" s="335"/>
      <c r="C405" s="336"/>
      <c r="D405" s="336"/>
      <c r="E405" s="462"/>
      <c r="F405" s="67"/>
      <c r="G405" s="67"/>
      <c r="H405" s="67"/>
      <c r="I405" s="67"/>
      <c r="J405" s="68"/>
      <c r="K405" s="67"/>
      <c r="L405" s="67"/>
      <c r="M405" s="67"/>
      <c r="N405" s="67"/>
      <c r="O405" s="68"/>
    </row>
    <row r="406" spans="1:15" ht="49.5" customHeight="1" thickBot="1" x14ac:dyDescent="0.35">
      <c r="A406" s="71" t="s">
        <v>28</v>
      </c>
      <c r="B406" s="70" t="s">
        <v>29</v>
      </c>
      <c r="C406" s="187" t="s">
        <v>30</v>
      </c>
      <c r="D406" s="187" t="s">
        <v>31</v>
      </c>
      <c r="E406" s="463" t="s">
        <v>32</v>
      </c>
      <c r="F406" s="187" t="s">
        <v>33</v>
      </c>
      <c r="G406" s="187" t="s">
        <v>35</v>
      </c>
      <c r="H406" s="187" t="s">
        <v>36</v>
      </c>
      <c r="I406" s="187" t="s">
        <v>34</v>
      </c>
      <c r="J406" s="187" t="s">
        <v>37</v>
      </c>
      <c r="K406" s="198" t="s">
        <v>31</v>
      </c>
      <c r="L406" s="198" t="s">
        <v>35</v>
      </c>
      <c r="M406" s="198" t="s">
        <v>36</v>
      </c>
      <c r="N406" s="198" t="s">
        <v>34</v>
      </c>
      <c r="O406" s="198" t="s">
        <v>37</v>
      </c>
    </row>
    <row r="407" spans="1:15" ht="46.5" customHeight="1" x14ac:dyDescent="0.3">
      <c r="A407" s="108">
        <f>A398+1</f>
        <v>45</v>
      </c>
      <c r="B407" s="337"/>
      <c r="C407" s="312"/>
      <c r="D407" s="118"/>
      <c r="E407" s="199"/>
      <c r="F407" s="119"/>
      <c r="G407" s="133"/>
      <c r="H407" s="118"/>
      <c r="I407" s="312"/>
      <c r="J407" s="72" t="str">
        <f>IFERROR(AVERAGE(I407)," ")</f>
        <v xml:space="preserve"> </v>
      </c>
      <c r="K407" s="199">
        <f t="shared" ref="K407:K413" si="44">D407</f>
        <v>0</v>
      </c>
      <c r="L407" s="133"/>
      <c r="M407" s="118"/>
      <c r="N407" s="312"/>
      <c r="O407" s="72" t="str">
        <f>IFERROR(AVERAGE(N407)," ")</f>
        <v xml:space="preserve"> </v>
      </c>
    </row>
    <row r="408" spans="1:15" ht="38.25" customHeight="1" x14ac:dyDescent="0.3">
      <c r="A408" s="329"/>
      <c r="B408" s="333"/>
      <c r="C408" s="313"/>
      <c r="D408" s="118"/>
      <c r="E408" s="199"/>
      <c r="F408" s="119"/>
      <c r="G408" s="133"/>
      <c r="H408" s="118"/>
      <c r="I408" s="313"/>
      <c r="J408" s="315" t="str">
        <f>IFERROR(VLOOKUP(J407,'Datos Validaciones PAO'!$N$2:$O$102,2,TRUE)," ")</f>
        <v xml:space="preserve"> </v>
      </c>
      <c r="K408" s="199">
        <f t="shared" si="44"/>
        <v>0</v>
      </c>
      <c r="L408" s="133"/>
      <c r="M408" s="118"/>
      <c r="N408" s="313"/>
      <c r="O408" s="315" t="str">
        <f>IFERROR(VLOOKUP(O407,'Datos Validaciones PAO'!$N$2:$O$102,2,TRUE)," ")</f>
        <v xml:space="preserve"> </v>
      </c>
    </row>
    <row r="409" spans="1:15" ht="34.5" customHeight="1" x14ac:dyDescent="0.3">
      <c r="A409" s="330"/>
      <c r="B409" s="333"/>
      <c r="C409" s="313"/>
      <c r="D409" s="118"/>
      <c r="E409" s="199"/>
      <c r="F409" s="119"/>
      <c r="G409" s="133"/>
      <c r="H409" s="118"/>
      <c r="I409" s="313"/>
      <c r="J409" s="316"/>
      <c r="K409" s="199">
        <f t="shared" si="44"/>
        <v>0</v>
      </c>
      <c r="L409" s="133"/>
      <c r="M409" s="118"/>
      <c r="N409" s="313"/>
      <c r="O409" s="316"/>
    </row>
    <row r="410" spans="1:15" ht="33" customHeight="1" x14ac:dyDescent="0.3">
      <c r="A410" s="330"/>
      <c r="B410" s="333"/>
      <c r="C410" s="313"/>
      <c r="D410" s="118"/>
      <c r="E410" s="199"/>
      <c r="F410" s="119"/>
      <c r="G410" s="133"/>
      <c r="H410" s="118"/>
      <c r="I410" s="313"/>
      <c r="J410" s="316"/>
      <c r="K410" s="199">
        <f t="shared" si="44"/>
        <v>0</v>
      </c>
      <c r="L410" s="133"/>
      <c r="M410" s="118"/>
      <c r="N410" s="313"/>
      <c r="O410" s="316"/>
    </row>
    <row r="411" spans="1:15" ht="48.75" customHeight="1" x14ac:dyDescent="0.3">
      <c r="A411" s="330"/>
      <c r="B411" s="333"/>
      <c r="C411" s="313"/>
      <c r="D411" s="118"/>
      <c r="E411" s="199"/>
      <c r="F411" s="119"/>
      <c r="G411" s="133"/>
      <c r="H411" s="118"/>
      <c r="I411" s="313"/>
      <c r="J411" s="316"/>
      <c r="K411" s="199">
        <f t="shared" si="44"/>
        <v>0</v>
      </c>
      <c r="L411" s="133"/>
      <c r="M411" s="118"/>
      <c r="N411" s="313"/>
      <c r="O411" s="316"/>
    </row>
    <row r="412" spans="1:15" ht="33" customHeight="1" x14ac:dyDescent="0.3">
      <c r="A412" s="330"/>
      <c r="B412" s="333"/>
      <c r="C412" s="313"/>
      <c r="D412" s="118"/>
      <c r="E412" s="199"/>
      <c r="F412" s="119"/>
      <c r="G412" s="133"/>
      <c r="H412" s="118"/>
      <c r="I412" s="313"/>
      <c r="J412" s="316"/>
      <c r="K412" s="199">
        <f t="shared" si="44"/>
        <v>0</v>
      </c>
      <c r="L412" s="133"/>
      <c r="M412" s="118"/>
      <c r="N412" s="313"/>
      <c r="O412" s="316"/>
    </row>
    <row r="413" spans="1:15" ht="42.75" customHeight="1" thickBot="1" x14ac:dyDescent="0.35">
      <c r="A413" s="331"/>
      <c r="B413" s="334"/>
      <c r="C413" s="314"/>
      <c r="D413" s="118"/>
      <c r="E413" s="199"/>
      <c r="F413" s="119"/>
      <c r="G413" s="133"/>
      <c r="H413" s="118"/>
      <c r="I413" s="314"/>
      <c r="J413" s="317"/>
      <c r="K413" s="199">
        <f t="shared" si="44"/>
        <v>0</v>
      </c>
      <c r="L413" s="133"/>
      <c r="M413" s="118"/>
      <c r="N413" s="314"/>
      <c r="O413" s="317"/>
    </row>
    <row r="414" spans="1:15" ht="15.75" customHeight="1" thickBot="1" x14ac:dyDescent="0.35">
      <c r="A414" s="69" t="s">
        <v>27</v>
      </c>
      <c r="B414" s="335"/>
      <c r="C414" s="336"/>
      <c r="D414" s="336"/>
      <c r="E414" s="462"/>
      <c r="F414" s="67"/>
      <c r="G414" s="67"/>
      <c r="H414" s="67"/>
      <c r="I414" s="67"/>
      <c r="J414" s="68"/>
      <c r="K414" s="67"/>
      <c r="L414" s="67"/>
      <c r="M414" s="67"/>
      <c r="N414" s="67"/>
      <c r="O414" s="68"/>
    </row>
    <row r="415" spans="1:15" ht="49.5" customHeight="1" thickBot="1" x14ac:dyDescent="0.35">
      <c r="A415" s="71" t="s">
        <v>28</v>
      </c>
      <c r="B415" s="70" t="s">
        <v>29</v>
      </c>
      <c r="C415" s="187" t="s">
        <v>30</v>
      </c>
      <c r="D415" s="187" t="s">
        <v>31</v>
      </c>
      <c r="E415" s="463" t="s">
        <v>32</v>
      </c>
      <c r="F415" s="187" t="s">
        <v>33</v>
      </c>
      <c r="G415" s="187" t="s">
        <v>35</v>
      </c>
      <c r="H415" s="187" t="s">
        <v>36</v>
      </c>
      <c r="I415" s="187" t="s">
        <v>34</v>
      </c>
      <c r="J415" s="187" t="s">
        <v>37</v>
      </c>
      <c r="K415" s="198" t="s">
        <v>31</v>
      </c>
      <c r="L415" s="198" t="s">
        <v>35</v>
      </c>
      <c r="M415" s="198" t="s">
        <v>36</v>
      </c>
      <c r="N415" s="198" t="s">
        <v>34</v>
      </c>
      <c r="O415" s="198" t="s">
        <v>37</v>
      </c>
    </row>
    <row r="416" spans="1:15" ht="46.5" customHeight="1" x14ac:dyDescent="0.3">
      <c r="A416" s="108">
        <f>A407+1</f>
        <v>46</v>
      </c>
      <c r="B416" s="337"/>
      <c r="C416" s="312"/>
      <c r="D416" s="118"/>
      <c r="E416" s="199"/>
      <c r="F416" s="119"/>
      <c r="G416" s="133"/>
      <c r="H416" s="118"/>
      <c r="I416" s="312"/>
      <c r="J416" s="72" t="str">
        <f>IFERROR(AVERAGE(I416)," ")</f>
        <v xml:space="preserve"> </v>
      </c>
      <c r="K416" s="199">
        <f t="shared" ref="K416:K422" si="45">D416</f>
        <v>0</v>
      </c>
      <c r="L416" s="133"/>
      <c r="M416" s="118"/>
      <c r="N416" s="312"/>
      <c r="O416" s="72" t="str">
        <f>IFERROR(AVERAGE(N416)," ")</f>
        <v xml:space="preserve"> </v>
      </c>
    </row>
    <row r="417" spans="1:15" ht="38.25" customHeight="1" x14ac:dyDescent="0.3">
      <c r="A417" s="329"/>
      <c r="B417" s="333"/>
      <c r="C417" s="313"/>
      <c r="D417" s="118"/>
      <c r="E417" s="199"/>
      <c r="F417" s="119"/>
      <c r="G417" s="133"/>
      <c r="H417" s="118"/>
      <c r="I417" s="313"/>
      <c r="J417" s="315" t="str">
        <f>IFERROR(VLOOKUP(J416,'Datos Validaciones PAO'!$N$2:$O$102,2,TRUE)," ")</f>
        <v xml:space="preserve"> </v>
      </c>
      <c r="K417" s="199">
        <f t="shared" si="45"/>
        <v>0</v>
      </c>
      <c r="L417" s="133"/>
      <c r="M417" s="118"/>
      <c r="N417" s="313"/>
      <c r="O417" s="315" t="str">
        <f>IFERROR(VLOOKUP(O416,'Datos Validaciones PAO'!$N$2:$O$102,2,TRUE)," ")</f>
        <v xml:space="preserve"> </v>
      </c>
    </row>
    <row r="418" spans="1:15" ht="34.5" customHeight="1" x14ac:dyDescent="0.3">
      <c r="A418" s="330"/>
      <c r="B418" s="333"/>
      <c r="C418" s="313"/>
      <c r="D418" s="118"/>
      <c r="E418" s="199"/>
      <c r="F418" s="119"/>
      <c r="G418" s="133"/>
      <c r="H418" s="118"/>
      <c r="I418" s="313"/>
      <c r="J418" s="316"/>
      <c r="K418" s="199">
        <f t="shared" si="45"/>
        <v>0</v>
      </c>
      <c r="L418" s="133"/>
      <c r="M418" s="118"/>
      <c r="N418" s="313"/>
      <c r="O418" s="316"/>
    </row>
    <row r="419" spans="1:15" ht="33" customHeight="1" x14ac:dyDescent="0.3">
      <c r="A419" s="330"/>
      <c r="B419" s="333"/>
      <c r="C419" s="313"/>
      <c r="D419" s="118"/>
      <c r="E419" s="199"/>
      <c r="F419" s="119"/>
      <c r="G419" s="133"/>
      <c r="H419" s="118"/>
      <c r="I419" s="313"/>
      <c r="J419" s="316"/>
      <c r="K419" s="199">
        <f t="shared" si="45"/>
        <v>0</v>
      </c>
      <c r="L419" s="133"/>
      <c r="M419" s="118"/>
      <c r="N419" s="313"/>
      <c r="O419" s="316"/>
    </row>
    <row r="420" spans="1:15" ht="48.75" customHeight="1" x14ac:dyDescent="0.3">
      <c r="A420" s="330"/>
      <c r="B420" s="333"/>
      <c r="C420" s="313"/>
      <c r="D420" s="118"/>
      <c r="E420" s="199"/>
      <c r="F420" s="119"/>
      <c r="G420" s="133"/>
      <c r="H420" s="118"/>
      <c r="I420" s="313"/>
      <c r="J420" s="316"/>
      <c r="K420" s="199">
        <f t="shared" si="45"/>
        <v>0</v>
      </c>
      <c r="L420" s="133"/>
      <c r="M420" s="118"/>
      <c r="N420" s="313"/>
      <c r="O420" s="316"/>
    </row>
    <row r="421" spans="1:15" ht="33" customHeight="1" x14ac:dyDescent="0.3">
      <c r="A421" s="330"/>
      <c r="B421" s="333"/>
      <c r="C421" s="313"/>
      <c r="D421" s="118"/>
      <c r="E421" s="199"/>
      <c r="F421" s="119"/>
      <c r="G421" s="133"/>
      <c r="H421" s="118"/>
      <c r="I421" s="313"/>
      <c r="J421" s="316"/>
      <c r="K421" s="199">
        <f t="shared" si="45"/>
        <v>0</v>
      </c>
      <c r="L421" s="133"/>
      <c r="M421" s="118"/>
      <c r="N421" s="313"/>
      <c r="O421" s="316"/>
    </row>
    <row r="422" spans="1:15" ht="42.75" customHeight="1" thickBot="1" x14ac:dyDescent="0.35">
      <c r="A422" s="331"/>
      <c r="B422" s="334"/>
      <c r="C422" s="314"/>
      <c r="D422" s="118"/>
      <c r="E422" s="199"/>
      <c r="F422" s="119"/>
      <c r="G422" s="133"/>
      <c r="H422" s="118"/>
      <c r="I422" s="314"/>
      <c r="J422" s="317"/>
      <c r="K422" s="199">
        <f t="shared" si="45"/>
        <v>0</v>
      </c>
      <c r="L422" s="133"/>
      <c r="M422" s="118"/>
      <c r="N422" s="314"/>
      <c r="O422" s="317"/>
    </row>
    <row r="423" spans="1:15" ht="15.75" customHeight="1" thickBot="1" x14ac:dyDescent="0.35">
      <c r="A423" s="69" t="s">
        <v>27</v>
      </c>
      <c r="B423" s="335"/>
      <c r="C423" s="336"/>
      <c r="D423" s="336"/>
      <c r="E423" s="462"/>
      <c r="F423" s="67"/>
      <c r="G423" s="67"/>
      <c r="H423" s="67"/>
      <c r="I423" s="67"/>
      <c r="J423" s="68"/>
      <c r="K423" s="67"/>
      <c r="L423" s="67"/>
      <c r="M423" s="67"/>
      <c r="N423" s="67"/>
      <c r="O423" s="68"/>
    </row>
    <row r="424" spans="1:15" ht="49.5" customHeight="1" thickBot="1" x14ac:dyDescent="0.35">
      <c r="A424" s="71" t="s">
        <v>28</v>
      </c>
      <c r="B424" s="70" t="s">
        <v>29</v>
      </c>
      <c r="C424" s="187" t="s">
        <v>30</v>
      </c>
      <c r="D424" s="187" t="s">
        <v>31</v>
      </c>
      <c r="E424" s="463" t="s">
        <v>32</v>
      </c>
      <c r="F424" s="187" t="s">
        <v>33</v>
      </c>
      <c r="G424" s="187" t="s">
        <v>35</v>
      </c>
      <c r="H424" s="187" t="s">
        <v>36</v>
      </c>
      <c r="I424" s="187" t="s">
        <v>34</v>
      </c>
      <c r="J424" s="187" t="s">
        <v>37</v>
      </c>
      <c r="K424" s="198" t="s">
        <v>31</v>
      </c>
      <c r="L424" s="198" t="s">
        <v>35</v>
      </c>
      <c r="M424" s="198" t="s">
        <v>36</v>
      </c>
      <c r="N424" s="198" t="s">
        <v>34</v>
      </c>
      <c r="O424" s="198" t="s">
        <v>37</v>
      </c>
    </row>
    <row r="425" spans="1:15" ht="46.5" customHeight="1" x14ac:dyDescent="0.3">
      <c r="A425" s="108">
        <f>A416+1</f>
        <v>47</v>
      </c>
      <c r="B425" s="337"/>
      <c r="C425" s="312"/>
      <c r="D425" s="118"/>
      <c r="E425" s="199"/>
      <c r="F425" s="119"/>
      <c r="G425" s="133"/>
      <c r="H425" s="118"/>
      <c r="I425" s="312"/>
      <c r="J425" s="72" t="str">
        <f>IFERROR(AVERAGE(I425)," ")</f>
        <v xml:space="preserve"> </v>
      </c>
      <c r="K425" s="199">
        <f t="shared" ref="K425:K431" si="46">D425</f>
        <v>0</v>
      </c>
      <c r="L425" s="133"/>
      <c r="M425" s="118"/>
      <c r="N425" s="312"/>
      <c r="O425" s="72" t="str">
        <f>IFERROR(AVERAGE(N425)," ")</f>
        <v xml:space="preserve"> </v>
      </c>
    </row>
    <row r="426" spans="1:15" ht="38.25" customHeight="1" x14ac:dyDescent="0.3">
      <c r="A426" s="329"/>
      <c r="B426" s="333"/>
      <c r="C426" s="313"/>
      <c r="D426" s="118"/>
      <c r="E426" s="199"/>
      <c r="F426" s="119"/>
      <c r="G426" s="133"/>
      <c r="H426" s="118"/>
      <c r="I426" s="313"/>
      <c r="J426" s="315" t="str">
        <f>IFERROR(VLOOKUP(J425,'Datos Validaciones PAO'!$N$2:$O$102,2,TRUE)," ")</f>
        <v xml:space="preserve"> </v>
      </c>
      <c r="K426" s="199">
        <f t="shared" si="46"/>
        <v>0</v>
      </c>
      <c r="L426" s="133"/>
      <c r="M426" s="118"/>
      <c r="N426" s="313"/>
      <c r="O426" s="315" t="str">
        <f>IFERROR(VLOOKUP(O425,'Datos Validaciones PAO'!$N$2:$O$102,2,TRUE)," ")</f>
        <v xml:space="preserve"> </v>
      </c>
    </row>
    <row r="427" spans="1:15" ht="34.5" customHeight="1" x14ac:dyDescent="0.3">
      <c r="A427" s="330"/>
      <c r="B427" s="333"/>
      <c r="C427" s="313"/>
      <c r="D427" s="118"/>
      <c r="E427" s="199"/>
      <c r="F427" s="119"/>
      <c r="G427" s="133"/>
      <c r="H427" s="118"/>
      <c r="I427" s="313"/>
      <c r="J427" s="316"/>
      <c r="K427" s="199">
        <f t="shared" si="46"/>
        <v>0</v>
      </c>
      <c r="L427" s="133"/>
      <c r="M427" s="118"/>
      <c r="N427" s="313"/>
      <c r="O427" s="316"/>
    </row>
    <row r="428" spans="1:15" ht="33" customHeight="1" x14ac:dyDescent="0.3">
      <c r="A428" s="330"/>
      <c r="B428" s="333"/>
      <c r="C428" s="313"/>
      <c r="D428" s="118"/>
      <c r="E428" s="199"/>
      <c r="F428" s="119"/>
      <c r="G428" s="133"/>
      <c r="H428" s="118"/>
      <c r="I428" s="313"/>
      <c r="J428" s="316"/>
      <c r="K428" s="199">
        <f t="shared" si="46"/>
        <v>0</v>
      </c>
      <c r="L428" s="133"/>
      <c r="M428" s="118"/>
      <c r="N428" s="313"/>
      <c r="O428" s="316"/>
    </row>
    <row r="429" spans="1:15" ht="48.75" customHeight="1" x14ac:dyDescent="0.3">
      <c r="A429" s="330"/>
      <c r="B429" s="333"/>
      <c r="C429" s="313"/>
      <c r="D429" s="118"/>
      <c r="E429" s="199"/>
      <c r="F429" s="119"/>
      <c r="G429" s="133"/>
      <c r="H429" s="118"/>
      <c r="I429" s="313"/>
      <c r="J429" s="316"/>
      <c r="K429" s="199">
        <f t="shared" si="46"/>
        <v>0</v>
      </c>
      <c r="L429" s="133"/>
      <c r="M429" s="118"/>
      <c r="N429" s="313"/>
      <c r="O429" s="316"/>
    </row>
    <row r="430" spans="1:15" ht="33" customHeight="1" x14ac:dyDescent="0.3">
      <c r="A430" s="330"/>
      <c r="B430" s="333"/>
      <c r="C430" s="313"/>
      <c r="D430" s="118"/>
      <c r="E430" s="199"/>
      <c r="F430" s="119"/>
      <c r="G430" s="133"/>
      <c r="H430" s="118"/>
      <c r="I430" s="313"/>
      <c r="J430" s="316"/>
      <c r="K430" s="199">
        <f t="shared" si="46"/>
        <v>0</v>
      </c>
      <c r="L430" s="133"/>
      <c r="M430" s="118"/>
      <c r="N430" s="313"/>
      <c r="O430" s="316"/>
    </row>
    <row r="431" spans="1:15" ht="42.75" customHeight="1" thickBot="1" x14ac:dyDescent="0.35">
      <c r="A431" s="331"/>
      <c r="B431" s="334"/>
      <c r="C431" s="314"/>
      <c r="D431" s="118"/>
      <c r="E431" s="199"/>
      <c r="F431" s="119"/>
      <c r="G431" s="133"/>
      <c r="H431" s="118"/>
      <c r="I431" s="314"/>
      <c r="J431" s="317"/>
      <c r="K431" s="199">
        <f t="shared" si="46"/>
        <v>0</v>
      </c>
      <c r="L431" s="133"/>
      <c r="M431" s="118"/>
      <c r="N431" s="314"/>
      <c r="O431" s="317"/>
    </row>
    <row r="432" spans="1:15" ht="15.75" customHeight="1" thickBot="1" x14ac:dyDescent="0.35">
      <c r="A432" s="69" t="s">
        <v>27</v>
      </c>
      <c r="B432" s="335"/>
      <c r="C432" s="336"/>
      <c r="D432" s="336"/>
      <c r="E432" s="462"/>
      <c r="F432" s="67"/>
      <c r="G432" s="67"/>
      <c r="H432" s="67"/>
      <c r="I432" s="67"/>
      <c r="J432" s="68"/>
      <c r="K432" s="67"/>
      <c r="L432" s="67"/>
      <c r="M432" s="67"/>
      <c r="N432" s="67"/>
      <c r="O432" s="68"/>
    </row>
    <row r="433" spans="1:15" ht="49.5" customHeight="1" thickBot="1" x14ac:dyDescent="0.35">
      <c r="A433" s="71" t="s">
        <v>28</v>
      </c>
      <c r="B433" s="70" t="s">
        <v>29</v>
      </c>
      <c r="C433" s="187" t="s">
        <v>30</v>
      </c>
      <c r="D433" s="187" t="s">
        <v>31</v>
      </c>
      <c r="E433" s="463" t="s">
        <v>32</v>
      </c>
      <c r="F433" s="187" t="s">
        <v>33</v>
      </c>
      <c r="G433" s="187" t="s">
        <v>35</v>
      </c>
      <c r="H433" s="187" t="s">
        <v>36</v>
      </c>
      <c r="I433" s="187" t="s">
        <v>34</v>
      </c>
      <c r="J433" s="187" t="s">
        <v>37</v>
      </c>
      <c r="K433" s="198" t="s">
        <v>31</v>
      </c>
      <c r="L433" s="198" t="s">
        <v>35</v>
      </c>
      <c r="M433" s="198" t="s">
        <v>36</v>
      </c>
      <c r="N433" s="198" t="s">
        <v>34</v>
      </c>
      <c r="O433" s="198" t="s">
        <v>37</v>
      </c>
    </row>
    <row r="434" spans="1:15" ht="46.5" customHeight="1" x14ac:dyDescent="0.3">
      <c r="A434" s="108">
        <f>A425+1</f>
        <v>48</v>
      </c>
      <c r="B434" s="337"/>
      <c r="C434" s="312"/>
      <c r="D434" s="118"/>
      <c r="E434" s="199"/>
      <c r="F434" s="119"/>
      <c r="G434" s="133"/>
      <c r="H434" s="118"/>
      <c r="I434" s="312"/>
      <c r="J434" s="72" t="str">
        <f>IFERROR(AVERAGE(I434)," ")</f>
        <v xml:space="preserve"> </v>
      </c>
      <c r="K434" s="199">
        <f t="shared" ref="K434:K440" si="47">D434</f>
        <v>0</v>
      </c>
      <c r="L434" s="133"/>
      <c r="M434" s="118"/>
      <c r="N434" s="312"/>
      <c r="O434" s="72" t="str">
        <f>IFERROR(AVERAGE(N434)," ")</f>
        <v xml:space="preserve"> </v>
      </c>
    </row>
    <row r="435" spans="1:15" ht="38.25" customHeight="1" x14ac:dyDescent="0.3">
      <c r="A435" s="329"/>
      <c r="B435" s="333"/>
      <c r="C435" s="313"/>
      <c r="D435" s="118"/>
      <c r="E435" s="199"/>
      <c r="F435" s="119"/>
      <c r="G435" s="133"/>
      <c r="H435" s="118"/>
      <c r="I435" s="313"/>
      <c r="J435" s="315" t="str">
        <f>IFERROR(VLOOKUP(J434,'Datos Validaciones PAO'!$N$2:$O$102,2,TRUE)," ")</f>
        <v xml:space="preserve"> </v>
      </c>
      <c r="K435" s="199">
        <f t="shared" si="47"/>
        <v>0</v>
      </c>
      <c r="L435" s="133"/>
      <c r="M435" s="118"/>
      <c r="N435" s="313"/>
      <c r="O435" s="315" t="str">
        <f>IFERROR(VLOOKUP(O434,'Datos Validaciones PAO'!$N$2:$O$102,2,TRUE)," ")</f>
        <v xml:space="preserve"> </v>
      </c>
    </row>
    <row r="436" spans="1:15" ht="34.5" customHeight="1" x14ac:dyDescent="0.3">
      <c r="A436" s="330"/>
      <c r="B436" s="333"/>
      <c r="C436" s="313"/>
      <c r="D436" s="118"/>
      <c r="E436" s="199"/>
      <c r="F436" s="119"/>
      <c r="G436" s="133"/>
      <c r="H436" s="118"/>
      <c r="I436" s="313"/>
      <c r="J436" s="316"/>
      <c r="K436" s="199">
        <f t="shared" si="47"/>
        <v>0</v>
      </c>
      <c r="L436" s="133"/>
      <c r="M436" s="118"/>
      <c r="N436" s="313"/>
      <c r="O436" s="316"/>
    </row>
    <row r="437" spans="1:15" ht="33" customHeight="1" x14ac:dyDescent="0.3">
      <c r="A437" s="330"/>
      <c r="B437" s="333"/>
      <c r="C437" s="313"/>
      <c r="D437" s="118"/>
      <c r="E437" s="199"/>
      <c r="F437" s="119"/>
      <c r="G437" s="133"/>
      <c r="H437" s="118"/>
      <c r="I437" s="313"/>
      <c r="J437" s="316"/>
      <c r="K437" s="199">
        <f t="shared" si="47"/>
        <v>0</v>
      </c>
      <c r="L437" s="133"/>
      <c r="M437" s="118"/>
      <c r="N437" s="313"/>
      <c r="O437" s="316"/>
    </row>
    <row r="438" spans="1:15" ht="48.75" customHeight="1" x14ac:dyDescent="0.3">
      <c r="A438" s="330"/>
      <c r="B438" s="333"/>
      <c r="C438" s="313"/>
      <c r="D438" s="118"/>
      <c r="E438" s="199"/>
      <c r="F438" s="119"/>
      <c r="G438" s="133"/>
      <c r="H438" s="118"/>
      <c r="I438" s="313"/>
      <c r="J438" s="316"/>
      <c r="K438" s="199">
        <f t="shared" si="47"/>
        <v>0</v>
      </c>
      <c r="L438" s="133"/>
      <c r="M438" s="118"/>
      <c r="N438" s="313"/>
      <c r="O438" s="316"/>
    </row>
    <row r="439" spans="1:15" ht="33" customHeight="1" x14ac:dyDescent="0.3">
      <c r="A439" s="330"/>
      <c r="B439" s="333"/>
      <c r="C439" s="313"/>
      <c r="D439" s="118"/>
      <c r="E439" s="199"/>
      <c r="F439" s="119"/>
      <c r="G439" s="133"/>
      <c r="H439" s="118"/>
      <c r="I439" s="313"/>
      <c r="J439" s="316"/>
      <c r="K439" s="199">
        <f t="shared" si="47"/>
        <v>0</v>
      </c>
      <c r="L439" s="133"/>
      <c r="M439" s="118"/>
      <c r="N439" s="313"/>
      <c r="O439" s="316"/>
    </row>
    <row r="440" spans="1:15" ht="42.75" customHeight="1" thickBot="1" x14ac:dyDescent="0.35">
      <c r="A440" s="331"/>
      <c r="B440" s="334"/>
      <c r="C440" s="314"/>
      <c r="D440" s="118"/>
      <c r="E440" s="199"/>
      <c r="F440" s="119"/>
      <c r="G440" s="133"/>
      <c r="H440" s="118"/>
      <c r="I440" s="314"/>
      <c r="J440" s="317"/>
      <c r="K440" s="199">
        <f t="shared" si="47"/>
        <v>0</v>
      </c>
      <c r="L440" s="133"/>
      <c r="M440" s="118"/>
      <c r="N440" s="314"/>
      <c r="O440" s="317"/>
    </row>
    <row r="441" spans="1:15" ht="15.75" customHeight="1" thickBot="1" x14ac:dyDescent="0.35">
      <c r="A441" s="69" t="s">
        <v>27</v>
      </c>
      <c r="B441" s="335"/>
      <c r="C441" s="336"/>
      <c r="D441" s="336"/>
      <c r="E441" s="462"/>
      <c r="F441" s="67"/>
      <c r="G441" s="67"/>
      <c r="H441" s="67"/>
      <c r="I441" s="67"/>
      <c r="J441" s="68"/>
      <c r="K441" s="67"/>
      <c r="L441" s="67"/>
      <c r="M441" s="67"/>
      <c r="N441" s="67"/>
      <c r="O441" s="68"/>
    </row>
    <row r="442" spans="1:15" ht="49.5" customHeight="1" thickBot="1" x14ac:dyDescent="0.35">
      <c r="A442" s="71" t="s">
        <v>28</v>
      </c>
      <c r="B442" s="70" t="s">
        <v>29</v>
      </c>
      <c r="C442" s="187" t="s">
        <v>30</v>
      </c>
      <c r="D442" s="187" t="s">
        <v>31</v>
      </c>
      <c r="E442" s="463" t="s">
        <v>32</v>
      </c>
      <c r="F442" s="187" t="s">
        <v>33</v>
      </c>
      <c r="G442" s="187" t="s">
        <v>35</v>
      </c>
      <c r="H442" s="187" t="s">
        <v>36</v>
      </c>
      <c r="I442" s="187" t="s">
        <v>34</v>
      </c>
      <c r="J442" s="187" t="s">
        <v>37</v>
      </c>
      <c r="K442" s="198" t="s">
        <v>31</v>
      </c>
      <c r="L442" s="198" t="s">
        <v>35</v>
      </c>
      <c r="M442" s="198" t="s">
        <v>36</v>
      </c>
      <c r="N442" s="198" t="s">
        <v>34</v>
      </c>
      <c r="O442" s="198" t="s">
        <v>37</v>
      </c>
    </row>
    <row r="443" spans="1:15" ht="46.5" customHeight="1" x14ac:dyDescent="0.3">
      <c r="A443" s="108">
        <f>A434+1</f>
        <v>49</v>
      </c>
      <c r="B443" s="337"/>
      <c r="C443" s="312"/>
      <c r="D443" s="118"/>
      <c r="E443" s="199"/>
      <c r="F443" s="119"/>
      <c r="G443" s="133"/>
      <c r="H443" s="118"/>
      <c r="I443" s="312"/>
      <c r="J443" s="72" t="str">
        <f>IFERROR(AVERAGE(I443)," ")</f>
        <v xml:space="preserve"> </v>
      </c>
      <c r="K443" s="199">
        <f t="shared" ref="K443:K449" si="48">D443</f>
        <v>0</v>
      </c>
      <c r="L443" s="133"/>
      <c r="M443" s="118"/>
      <c r="N443" s="312"/>
      <c r="O443" s="72" t="str">
        <f>IFERROR(AVERAGE(N443)," ")</f>
        <v xml:space="preserve"> </v>
      </c>
    </row>
    <row r="444" spans="1:15" ht="38.25" customHeight="1" x14ac:dyDescent="0.3">
      <c r="A444" s="329"/>
      <c r="B444" s="333"/>
      <c r="C444" s="313"/>
      <c r="D444" s="118"/>
      <c r="E444" s="199"/>
      <c r="F444" s="119"/>
      <c r="G444" s="133"/>
      <c r="H444" s="118"/>
      <c r="I444" s="313"/>
      <c r="J444" s="315" t="str">
        <f>IFERROR(VLOOKUP(J443,'Datos Validaciones PAO'!$N$2:$O$102,2,TRUE)," ")</f>
        <v xml:space="preserve"> </v>
      </c>
      <c r="K444" s="199">
        <f t="shared" si="48"/>
        <v>0</v>
      </c>
      <c r="L444" s="133"/>
      <c r="M444" s="118"/>
      <c r="N444" s="313"/>
      <c r="O444" s="315" t="str">
        <f>IFERROR(VLOOKUP(O443,'Datos Validaciones PAO'!$N$2:$O$102,2,TRUE)," ")</f>
        <v xml:space="preserve"> </v>
      </c>
    </row>
    <row r="445" spans="1:15" ht="34.5" customHeight="1" x14ac:dyDescent="0.3">
      <c r="A445" s="330"/>
      <c r="B445" s="333"/>
      <c r="C445" s="313"/>
      <c r="D445" s="118"/>
      <c r="E445" s="199"/>
      <c r="F445" s="119"/>
      <c r="G445" s="133"/>
      <c r="H445" s="118"/>
      <c r="I445" s="313"/>
      <c r="J445" s="316"/>
      <c r="K445" s="199">
        <f t="shared" si="48"/>
        <v>0</v>
      </c>
      <c r="L445" s="133"/>
      <c r="M445" s="118"/>
      <c r="N445" s="313"/>
      <c r="O445" s="316"/>
    </row>
    <row r="446" spans="1:15" ht="33" customHeight="1" x14ac:dyDescent="0.3">
      <c r="A446" s="330"/>
      <c r="B446" s="333"/>
      <c r="C446" s="313"/>
      <c r="D446" s="118"/>
      <c r="E446" s="199"/>
      <c r="F446" s="119"/>
      <c r="G446" s="133"/>
      <c r="H446" s="118"/>
      <c r="I446" s="313"/>
      <c r="J446" s="316"/>
      <c r="K446" s="199">
        <f t="shared" si="48"/>
        <v>0</v>
      </c>
      <c r="L446" s="133"/>
      <c r="M446" s="118"/>
      <c r="N446" s="313"/>
      <c r="O446" s="316"/>
    </row>
    <row r="447" spans="1:15" ht="48.75" customHeight="1" x14ac:dyDescent="0.3">
      <c r="A447" s="330"/>
      <c r="B447" s="333"/>
      <c r="C447" s="313"/>
      <c r="D447" s="118"/>
      <c r="E447" s="199"/>
      <c r="F447" s="119"/>
      <c r="G447" s="133"/>
      <c r="H447" s="118"/>
      <c r="I447" s="313"/>
      <c r="J447" s="316"/>
      <c r="K447" s="199">
        <f t="shared" si="48"/>
        <v>0</v>
      </c>
      <c r="L447" s="133"/>
      <c r="M447" s="118"/>
      <c r="N447" s="313"/>
      <c r="O447" s="316"/>
    </row>
    <row r="448" spans="1:15" ht="33" customHeight="1" x14ac:dyDescent="0.3">
      <c r="A448" s="330"/>
      <c r="B448" s="333"/>
      <c r="C448" s="313"/>
      <c r="D448" s="118"/>
      <c r="E448" s="199"/>
      <c r="F448" s="119"/>
      <c r="G448" s="133"/>
      <c r="H448" s="118"/>
      <c r="I448" s="313"/>
      <c r="J448" s="316"/>
      <c r="K448" s="199">
        <f t="shared" si="48"/>
        <v>0</v>
      </c>
      <c r="L448" s="133"/>
      <c r="M448" s="118"/>
      <c r="N448" s="313"/>
      <c r="O448" s="316"/>
    </row>
    <row r="449" spans="1:15" ht="42.75" customHeight="1" thickBot="1" x14ac:dyDescent="0.35">
      <c r="A449" s="331"/>
      <c r="B449" s="334"/>
      <c r="C449" s="314"/>
      <c r="D449" s="118"/>
      <c r="E449" s="199"/>
      <c r="F449" s="119"/>
      <c r="G449" s="133"/>
      <c r="H449" s="118"/>
      <c r="I449" s="314"/>
      <c r="J449" s="317"/>
      <c r="K449" s="199">
        <f t="shared" si="48"/>
        <v>0</v>
      </c>
      <c r="L449" s="133"/>
      <c r="M449" s="118"/>
      <c r="N449" s="314"/>
      <c r="O449" s="317"/>
    </row>
    <row r="450" spans="1:15" ht="15.75" customHeight="1" thickBot="1" x14ac:dyDescent="0.35">
      <c r="A450" s="69" t="s">
        <v>27</v>
      </c>
      <c r="B450" s="335"/>
      <c r="C450" s="336"/>
      <c r="D450" s="336"/>
      <c r="E450" s="462"/>
      <c r="F450" s="67"/>
      <c r="G450" s="67"/>
      <c r="H450" s="67"/>
      <c r="I450" s="67"/>
      <c r="J450" s="68"/>
      <c r="K450" s="67"/>
      <c r="L450" s="67"/>
      <c r="M450" s="67"/>
      <c r="N450" s="67"/>
      <c r="O450" s="68"/>
    </row>
    <row r="451" spans="1:15" ht="49.5" customHeight="1" thickBot="1" x14ac:dyDescent="0.35">
      <c r="A451" s="71" t="s">
        <v>28</v>
      </c>
      <c r="B451" s="70" t="s">
        <v>29</v>
      </c>
      <c r="C451" s="187" t="s">
        <v>30</v>
      </c>
      <c r="D451" s="187" t="s">
        <v>31</v>
      </c>
      <c r="E451" s="463" t="s">
        <v>32</v>
      </c>
      <c r="F451" s="187" t="s">
        <v>33</v>
      </c>
      <c r="G451" s="187" t="s">
        <v>35</v>
      </c>
      <c r="H451" s="187" t="s">
        <v>36</v>
      </c>
      <c r="I451" s="187" t="s">
        <v>34</v>
      </c>
      <c r="J451" s="187" t="s">
        <v>37</v>
      </c>
      <c r="K451" s="198" t="s">
        <v>31</v>
      </c>
      <c r="L451" s="198" t="s">
        <v>35</v>
      </c>
      <c r="M451" s="198" t="s">
        <v>36</v>
      </c>
      <c r="N451" s="198" t="s">
        <v>34</v>
      </c>
      <c r="O451" s="198" t="s">
        <v>37</v>
      </c>
    </row>
    <row r="452" spans="1:15" ht="46.5" customHeight="1" x14ac:dyDescent="0.3">
      <c r="A452" s="108">
        <f>A443+1</f>
        <v>50</v>
      </c>
      <c r="B452" s="337"/>
      <c r="C452" s="184"/>
      <c r="D452" s="122"/>
      <c r="E452" s="199"/>
      <c r="F452" s="119"/>
      <c r="G452" s="133"/>
      <c r="H452" s="118"/>
      <c r="I452" s="312"/>
      <c r="J452" s="72" t="str">
        <f>IFERROR(AVERAGE(I452)," ")</f>
        <v xml:space="preserve"> </v>
      </c>
      <c r="K452" s="199">
        <f t="shared" ref="K452:K458" si="49">D452</f>
        <v>0</v>
      </c>
      <c r="L452" s="133"/>
      <c r="M452" s="118"/>
      <c r="N452" s="312"/>
      <c r="O452" s="72" t="str">
        <f>IFERROR(AVERAGE(N452)," ")</f>
        <v xml:space="preserve"> </v>
      </c>
    </row>
    <row r="453" spans="1:15" ht="38.25" customHeight="1" x14ac:dyDescent="0.3">
      <c r="A453" s="329"/>
      <c r="B453" s="333"/>
      <c r="C453" s="185"/>
      <c r="D453" s="118"/>
      <c r="E453" s="199"/>
      <c r="F453" s="119"/>
      <c r="G453" s="133"/>
      <c r="H453" s="118"/>
      <c r="I453" s="313"/>
      <c r="J453" s="315" t="str">
        <f>IFERROR(VLOOKUP(J452,'Datos Validaciones PAO'!$N$2:$O$102,2,TRUE)," ")</f>
        <v xml:space="preserve"> </v>
      </c>
      <c r="K453" s="199">
        <f t="shared" si="49"/>
        <v>0</v>
      </c>
      <c r="L453" s="133"/>
      <c r="M453" s="118"/>
      <c r="N453" s="313"/>
      <c r="O453" s="315" t="str">
        <f>IFERROR(VLOOKUP(O452,'Datos Validaciones PAO'!$N$2:$O$102,2,TRUE)," ")</f>
        <v xml:space="preserve"> </v>
      </c>
    </row>
    <row r="454" spans="1:15" ht="34.5" customHeight="1" x14ac:dyDescent="0.3">
      <c r="A454" s="330"/>
      <c r="B454" s="333"/>
      <c r="C454" s="185"/>
      <c r="D454" s="118"/>
      <c r="E454" s="199"/>
      <c r="F454" s="119"/>
      <c r="G454" s="133"/>
      <c r="H454" s="118"/>
      <c r="I454" s="313"/>
      <c r="J454" s="316"/>
      <c r="K454" s="199">
        <f t="shared" si="49"/>
        <v>0</v>
      </c>
      <c r="L454" s="133"/>
      <c r="M454" s="118"/>
      <c r="N454" s="313"/>
      <c r="O454" s="316"/>
    </row>
    <row r="455" spans="1:15" ht="33" customHeight="1" x14ac:dyDescent="0.3">
      <c r="A455" s="330"/>
      <c r="B455" s="333"/>
      <c r="C455" s="185"/>
      <c r="D455" s="118"/>
      <c r="E455" s="199"/>
      <c r="F455" s="119"/>
      <c r="G455" s="133"/>
      <c r="H455" s="118"/>
      <c r="I455" s="313"/>
      <c r="J455" s="316"/>
      <c r="K455" s="199">
        <f t="shared" si="49"/>
        <v>0</v>
      </c>
      <c r="L455" s="133"/>
      <c r="M455" s="118"/>
      <c r="N455" s="313"/>
      <c r="O455" s="316"/>
    </row>
    <row r="456" spans="1:15" ht="48.75" customHeight="1" x14ac:dyDescent="0.3">
      <c r="A456" s="330"/>
      <c r="B456" s="333"/>
      <c r="C456" s="185"/>
      <c r="D456" s="118"/>
      <c r="E456" s="199"/>
      <c r="F456" s="119"/>
      <c r="G456" s="133"/>
      <c r="H456" s="118"/>
      <c r="I456" s="313"/>
      <c r="J456" s="316"/>
      <c r="K456" s="199">
        <f t="shared" si="49"/>
        <v>0</v>
      </c>
      <c r="L456" s="133"/>
      <c r="M456" s="118"/>
      <c r="N456" s="313"/>
      <c r="O456" s="316"/>
    </row>
    <row r="457" spans="1:15" ht="33" customHeight="1" x14ac:dyDescent="0.3">
      <c r="A457" s="330"/>
      <c r="B457" s="333"/>
      <c r="C457" s="185"/>
      <c r="D457" s="118"/>
      <c r="E457" s="199"/>
      <c r="F457" s="119"/>
      <c r="G457" s="133"/>
      <c r="H457" s="118"/>
      <c r="I457" s="313"/>
      <c r="J457" s="316"/>
      <c r="K457" s="199">
        <f t="shared" si="49"/>
        <v>0</v>
      </c>
      <c r="L457" s="133"/>
      <c r="M457" s="118"/>
      <c r="N457" s="313"/>
      <c r="O457" s="316"/>
    </row>
    <row r="458" spans="1:15" ht="42.75" customHeight="1" thickBot="1" x14ac:dyDescent="0.35">
      <c r="A458" s="331"/>
      <c r="B458" s="334"/>
      <c r="C458" s="186"/>
      <c r="D458" s="118"/>
      <c r="E458" s="199"/>
      <c r="F458" s="119"/>
      <c r="G458" s="133"/>
      <c r="H458" s="118"/>
      <c r="I458" s="314"/>
      <c r="J458" s="317"/>
      <c r="K458" s="199">
        <f t="shared" si="49"/>
        <v>0</v>
      </c>
      <c r="L458" s="133"/>
      <c r="M458" s="118"/>
      <c r="N458" s="314"/>
      <c r="O458" s="317"/>
    </row>
    <row r="459" spans="1:15" ht="15.75" customHeight="1" thickBot="1" x14ac:dyDescent="0.35">
      <c r="A459" s="69" t="s">
        <v>27</v>
      </c>
      <c r="B459" s="335"/>
      <c r="C459" s="336"/>
      <c r="D459" s="336"/>
      <c r="E459" s="462"/>
      <c r="F459" s="67"/>
      <c r="G459" s="67"/>
      <c r="H459" s="67"/>
      <c r="I459" s="67"/>
      <c r="J459" s="68"/>
      <c r="K459" s="67"/>
      <c r="L459" s="67"/>
      <c r="M459" s="67"/>
      <c r="N459" s="67"/>
      <c r="O459" s="68"/>
    </row>
    <row r="460" spans="1:15" ht="49.5" customHeight="1" thickBot="1" x14ac:dyDescent="0.35">
      <c r="A460" s="71" t="s">
        <v>28</v>
      </c>
      <c r="B460" s="70" t="s">
        <v>29</v>
      </c>
      <c r="C460" s="187" t="s">
        <v>30</v>
      </c>
      <c r="D460" s="187" t="s">
        <v>31</v>
      </c>
      <c r="E460" s="463" t="s">
        <v>32</v>
      </c>
      <c r="F460" s="187" t="s">
        <v>33</v>
      </c>
      <c r="G460" s="187" t="s">
        <v>35</v>
      </c>
      <c r="H460" s="187" t="s">
        <v>36</v>
      </c>
      <c r="I460" s="187" t="s">
        <v>34</v>
      </c>
      <c r="J460" s="187" t="s">
        <v>37</v>
      </c>
      <c r="K460" s="198" t="s">
        <v>31</v>
      </c>
      <c r="L460" s="198" t="s">
        <v>35</v>
      </c>
      <c r="M460" s="198" t="s">
        <v>36</v>
      </c>
      <c r="N460" s="198" t="s">
        <v>34</v>
      </c>
      <c r="O460" s="198" t="s">
        <v>37</v>
      </c>
    </row>
    <row r="461" spans="1:15" ht="46.5" customHeight="1" x14ac:dyDescent="0.3">
      <c r="A461" s="108">
        <f>A452+1</f>
        <v>51</v>
      </c>
      <c r="B461" s="337"/>
      <c r="C461" s="312"/>
      <c r="D461" s="118"/>
      <c r="E461" s="199"/>
      <c r="F461" s="119"/>
      <c r="G461" s="133"/>
      <c r="H461" s="118"/>
      <c r="I461" s="312"/>
      <c r="J461" s="72" t="str">
        <f>IFERROR(AVERAGE(I461)," ")</f>
        <v xml:space="preserve"> </v>
      </c>
      <c r="K461" s="199">
        <f t="shared" ref="K461:K467" si="50">D461</f>
        <v>0</v>
      </c>
      <c r="L461" s="133"/>
      <c r="M461" s="118"/>
      <c r="N461" s="312"/>
      <c r="O461" s="72" t="str">
        <f>IFERROR(AVERAGE(N461)," ")</f>
        <v xml:space="preserve"> </v>
      </c>
    </row>
    <row r="462" spans="1:15" ht="38.25" customHeight="1" x14ac:dyDescent="0.3">
      <c r="A462" s="329"/>
      <c r="B462" s="333"/>
      <c r="C462" s="313"/>
      <c r="D462" s="118"/>
      <c r="E462" s="199"/>
      <c r="F462" s="119"/>
      <c r="G462" s="133"/>
      <c r="H462" s="118"/>
      <c r="I462" s="313"/>
      <c r="J462" s="315" t="str">
        <f>IFERROR(VLOOKUP(J461,'Datos Validaciones PAO'!$N$2:$O$102,2,TRUE)," ")</f>
        <v xml:space="preserve"> </v>
      </c>
      <c r="K462" s="199">
        <f t="shared" si="50"/>
        <v>0</v>
      </c>
      <c r="L462" s="133"/>
      <c r="M462" s="118"/>
      <c r="N462" s="313"/>
      <c r="O462" s="315" t="str">
        <f>IFERROR(VLOOKUP(O461,'Datos Validaciones PAO'!$N$2:$O$102,2,TRUE)," ")</f>
        <v xml:space="preserve"> </v>
      </c>
    </row>
    <row r="463" spans="1:15" ht="34.5" customHeight="1" x14ac:dyDescent="0.3">
      <c r="A463" s="330"/>
      <c r="B463" s="333"/>
      <c r="C463" s="313"/>
      <c r="D463" s="118"/>
      <c r="E463" s="199"/>
      <c r="F463" s="119"/>
      <c r="G463" s="133"/>
      <c r="H463" s="118"/>
      <c r="I463" s="313"/>
      <c r="J463" s="316"/>
      <c r="K463" s="199">
        <f t="shared" si="50"/>
        <v>0</v>
      </c>
      <c r="L463" s="133"/>
      <c r="M463" s="118"/>
      <c r="N463" s="313"/>
      <c r="O463" s="316"/>
    </row>
    <row r="464" spans="1:15" ht="33" customHeight="1" x14ac:dyDescent="0.3">
      <c r="A464" s="330"/>
      <c r="B464" s="333"/>
      <c r="C464" s="313"/>
      <c r="D464" s="118"/>
      <c r="E464" s="199"/>
      <c r="F464" s="119"/>
      <c r="G464" s="133"/>
      <c r="H464" s="118"/>
      <c r="I464" s="313"/>
      <c r="J464" s="316"/>
      <c r="K464" s="199">
        <f t="shared" si="50"/>
        <v>0</v>
      </c>
      <c r="L464" s="133"/>
      <c r="M464" s="118"/>
      <c r="N464" s="313"/>
      <c r="O464" s="316"/>
    </row>
    <row r="465" spans="1:15" ht="48.75" customHeight="1" x14ac:dyDescent="0.3">
      <c r="A465" s="330"/>
      <c r="B465" s="333"/>
      <c r="C465" s="313"/>
      <c r="D465" s="118"/>
      <c r="E465" s="199"/>
      <c r="F465" s="119"/>
      <c r="G465" s="133"/>
      <c r="H465" s="118"/>
      <c r="I465" s="313"/>
      <c r="J465" s="316"/>
      <c r="K465" s="199">
        <f t="shared" si="50"/>
        <v>0</v>
      </c>
      <c r="L465" s="133"/>
      <c r="M465" s="118"/>
      <c r="N465" s="313"/>
      <c r="O465" s="316"/>
    </row>
    <row r="466" spans="1:15" ht="33" customHeight="1" x14ac:dyDescent="0.3">
      <c r="A466" s="330"/>
      <c r="B466" s="333"/>
      <c r="C466" s="313"/>
      <c r="D466" s="118"/>
      <c r="E466" s="199"/>
      <c r="F466" s="119"/>
      <c r="G466" s="133"/>
      <c r="H466" s="118"/>
      <c r="I466" s="313"/>
      <c r="J466" s="316"/>
      <c r="K466" s="199">
        <f t="shared" si="50"/>
        <v>0</v>
      </c>
      <c r="L466" s="133"/>
      <c r="M466" s="118"/>
      <c r="N466" s="313"/>
      <c r="O466" s="316"/>
    </row>
    <row r="467" spans="1:15" ht="42.75" customHeight="1" thickBot="1" x14ac:dyDescent="0.35">
      <c r="A467" s="331"/>
      <c r="B467" s="334"/>
      <c r="C467" s="314"/>
      <c r="D467" s="118"/>
      <c r="E467" s="199"/>
      <c r="F467" s="119"/>
      <c r="G467" s="133"/>
      <c r="H467" s="118"/>
      <c r="I467" s="314"/>
      <c r="J467" s="317"/>
      <c r="K467" s="199">
        <f t="shared" si="50"/>
        <v>0</v>
      </c>
      <c r="L467" s="133"/>
      <c r="M467" s="118"/>
      <c r="N467" s="314"/>
      <c r="O467" s="317"/>
    </row>
    <row r="468" spans="1:15" ht="15.75" customHeight="1" thickBot="1" x14ac:dyDescent="0.35">
      <c r="A468" s="69" t="s">
        <v>27</v>
      </c>
      <c r="B468" s="335"/>
      <c r="C468" s="336"/>
      <c r="D468" s="336"/>
      <c r="E468" s="462"/>
      <c r="F468" s="67"/>
      <c r="G468" s="67"/>
      <c r="H468" s="67"/>
      <c r="I468" s="67"/>
      <c r="J468" s="68"/>
      <c r="K468" s="67"/>
      <c r="L468" s="67"/>
      <c r="M468" s="67"/>
      <c r="N468" s="67"/>
      <c r="O468" s="68"/>
    </row>
    <row r="469" spans="1:15" ht="49.5" customHeight="1" thickBot="1" x14ac:dyDescent="0.35">
      <c r="A469" s="71" t="s">
        <v>28</v>
      </c>
      <c r="B469" s="70" t="s">
        <v>29</v>
      </c>
      <c r="C469" s="187" t="s">
        <v>30</v>
      </c>
      <c r="D469" s="187" t="s">
        <v>31</v>
      </c>
      <c r="E469" s="463" t="s">
        <v>32</v>
      </c>
      <c r="F469" s="187" t="s">
        <v>33</v>
      </c>
      <c r="G469" s="187" t="s">
        <v>35</v>
      </c>
      <c r="H469" s="187" t="s">
        <v>36</v>
      </c>
      <c r="I469" s="187" t="s">
        <v>34</v>
      </c>
      <c r="J469" s="187" t="s">
        <v>37</v>
      </c>
      <c r="K469" s="198" t="s">
        <v>31</v>
      </c>
      <c r="L469" s="198" t="s">
        <v>35</v>
      </c>
      <c r="M469" s="198" t="s">
        <v>36</v>
      </c>
      <c r="N469" s="198" t="s">
        <v>34</v>
      </c>
      <c r="O469" s="198" t="s">
        <v>37</v>
      </c>
    </row>
    <row r="470" spans="1:15" ht="46.5" customHeight="1" x14ac:dyDescent="0.3">
      <c r="A470" s="108">
        <f>A461+1</f>
        <v>52</v>
      </c>
      <c r="B470" s="337"/>
      <c r="C470" s="312"/>
      <c r="D470" s="118"/>
      <c r="E470" s="199"/>
      <c r="F470" s="119"/>
      <c r="G470" s="133"/>
      <c r="H470" s="118"/>
      <c r="I470" s="312"/>
      <c r="J470" s="72" t="str">
        <f>IFERROR(AVERAGE(I470)," ")</f>
        <v xml:space="preserve"> </v>
      </c>
      <c r="K470" s="199">
        <f t="shared" ref="K470:K476" si="51">D470</f>
        <v>0</v>
      </c>
      <c r="L470" s="133"/>
      <c r="M470" s="118"/>
      <c r="N470" s="312"/>
      <c r="O470" s="72" t="str">
        <f>IFERROR(AVERAGE(N470)," ")</f>
        <v xml:space="preserve"> </v>
      </c>
    </row>
    <row r="471" spans="1:15" ht="38.25" customHeight="1" x14ac:dyDescent="0.3">
      <c r="A471" s="329"/>
      <c r="B471" s="333"/>
      <c r="C471" s="313"/>
      <c r="D471" s="118"/>
      <c r="E471" s="199"/>
      <c r="F471" s="119"/>
      <c r="G471" s="133"/>
      <c r="H471" s="118"/>
      <c r="I471" s="313"/>
      <c r="J471" s="315" t="str">
        <f>IFERROR(VLOOKUP(J470,'Datos Validaciones PAO'!$N$2:$O$102,2,TRUE)," ")</f>
        <v xml:space="preserve"> </v>
      </c>
      <c r="K471" s="199">
        <f t="shared" si="51"/>
        <v>0</v>
      </c>
      <c r="L471" s="133"/>
      <c r="M471" s="118"/>
      <c r="N471" s="313"/>
      <c r="O471" s="315" t="str">
        <f>IFERROR(VLOOKUP(O470,'Datos Validaciones PAO'!$N$2:$O$102,2,TRUE)," ")</f>
        <v xml:space="preserve"> </v>
      </c>
    </row>
    <row r="472" spans="1:15" ht="34.5" customHeight="1" x14ac:dyDescent="0.3">
      <c r="A472" s="330"/>
      <c r="B472" s="333"/>
      <c r="C472" s="313"/>
      <c r="D472" s="118"/>
      <c r="E472" s="199"/>
      <c r="F472" s="119"/>
      <c r="G472" s="133"/>
      <c r="H472" s="118"/>
      <c r="I472" s="313"/>
      <c r="J472" s="316"/>
      <c r="K472" s="199">
        <f t="shared" si="51"/>
        <v>0</v>
      </c>
      <c r="L472" s="133"/>
      <c r="M472" s="118"/>
      <c r="N472" s="313"/>
      <c r="O472" s="316"/>
    </row>
    <row r="473" spans="1:15" ht="33" customHeight="1" x14ac:dyDescent="0.3">
      <c r="A473" s="330"/>
      <c r="B473" s="333"/>
      <c r="C473" s="313"/>
      <c r="D473" s="118"/>
      <c r="E473" s="199"/>
      <c r="F473" s="119"/>
      <c r="G473" s="133"/>
      <c r="H473" s="118"/>
      <c r="I473" s="313"/>
      <c r="J473" s="316"/>
      <c r="K473" s="199">
        <f t="shared" si="51"/>
        <v>0</v>
      </c>
      <c r="L473" s="133"/>
      <c r="M473" s="118"/>
      <c r="N473" s="313"/>
      <c r="O473" s="316"/>
    </row>
    <row r="474" spans="1:15" ht="48.75" customHeight="1" x14ac:dyDescent="0.3">
      <c r="A474" s="330"/>
      <c r="B474" s="333"/>
      <c r="C474" s="313"/>
      <c r="D474" s="118"/>
      <c r="E474" s="199"/>
      <c r="F474" s="119"/>
      <c r="G474" s="133"/>
      <c r="H474" s="118"/>
      <c r="I474" s="313"/>
      <c r="J474" s="316"/>
      <c r="K474" s="199">
        <f t="shared" si="51"/>
        <v>0</v>
      </c>
      <c r="L474" s="133"/>
      <c r="M474" s="118"/>
      <c r="N474" s="313"/>
      <c r="O474" s="316"/>
    </row>
    <row r="475" spans="1:15" ht="33" customHeight="1" x14ac:dyDescent="0.3">
      <c r="A475" s="330"/>
      <c r="B475" s="333"/>
      <c r="C475" s="313"/>
      <c r="D475" s="118"/>
      <c r="E475" s="199"/>
      <c r="F475" s="119"/>
      <c r="G475" s="133"/>
      <c r="H475" s="118"/>
      <c r="I475" s="313"/>
      <c r="J475" s="316"/>
      <c r="K475" s="199">
        <f t="shared" si="51"/>
        <v>0</v>
      </c>
      <c r="L475" s="133"/>
      <c r="M475" s="118"/>
      <c r="N475" s="313"/>
      <c r="O475" s="316"/>
    </row>
    <row r="476" spans="1:15" ht="42.75" customHeight="1" thickBot="1" x14ac:dyDescent="0.35">
      <c r="A476" s="331"/>
      <c r="B476" s="334"/>
      <c r="C476" s="314"/>
      <c r="D476" s="118"/>
      <c r="E476" s="199"/>
      <c r="F476" s="119"/>
      <c r="G476" s="133"/>
      <c r="H476" s="118"/>
      <c r="I476" s="314"/>
      <c r="J476" s="317"/>
      <c r="K476" s="199">
        <f t="shared" si="51"/>
        <v>0</v>
      </c>
      <c r="L476" s="133"/>
      <c r="M476" s="118"/>
      <c r="N476" s="314"/>
      <c r="O476" s="317"/>
    </row>
    <row r="477" spans="1:15" ht="15.75" customHeight="1" thickBot="1" x14ac:dyDescent="0.35">
      <c r="A477" s="69" t="s">
        <v>27</v>
      </c>
      <c r="B477" s="335"/>
      <c r="C477" s="336"/>
      <c r="D477" s="336"/>
      <c r="E477" s="462"/>
      <c r="F477" s="67"/>
      <c r="G477" s="67"/>
      <c r="H477" s="67"/>
      <c r="I477" s="67"/>
      <c r="J477" s="68"/>
      <c r="K477" s="67"/>
      <c r="L477" s="67"/>
      <c r="M477" s="67"/>
      <c r="N477" s="67"/>
      <c r="O477" s="68"/>
    </row>
    <row r="478" spans="1:15" ht="49.5" customHeight="1" thickBot="1" x14ac:dyDescent="0.35">
      <c r="A478" s="71" t="s">
        <v>28</v>
      </c>
      <c r="B478" s="70" t="s">
        <v>29</v>
      </c>
      <c r="C478" s="187" t="s">
        <v>30</v>
      </c>
      <c r="D478" s="187" t="s">
        <v>31</v>
      </c>
      <c r="E478" s="463" t="s">
        <v>32</v>
      </c>
      <c r="F478" s="187" t="s">
        <v>33</v>
      </c>
      <c r="G478" s="187" t="s">
        <v>35</v>
      </c>
      <c r="H478" s="187" t="s">
        <v>36</v>
      </c>
      <c r="I478" s="187" t="s">
        <v>34</v>
      </c>
      <c r="J478" s="187" t="s">
        <v>37</v>
      </c>
      <c r="K478" s="198" t="s">
        <v>31</v>
      </c>
      <c r="L478" s="198" t="s">
        <v>35</v>
      </c>
      <c r="M478" s="198" t="s">
        <v>36</v>
      </c>
      <c r="N478" s="198" t="s">
        <v>34</v>
      </c>
      <c r="O478" s="198" t="s">
        <v>37</v>
      </c>
    </row>
    <row r="479" spans="1:15" ht="46.5" customHeight="1" x14ac:dyDescent="0.3">
      <c r="A479" s="108">
        <f>A470+1</f>
        <v>53</v>
      </c>
      <c r="B479" s="337"/>
      <c r="C479" s="312"/>
      <c r="D479" s="118"/>
      <c r="E479" s="199"/>
      <c r="F479" s="119"/>
      <c r="G479" s="133"/>
      <c r="H479" s="118"/>
      <c r="I479" s="312"/>
      <c r="J479" s="72" t="str">
        <f>IFERROR(AVERAGE(I479)," ")</f>
        <v xml:space="preserve"> </v>
      </c>
      <c r="K479" s="199">
        <f t="shared" ref="K479:K485" si="52">D479</f>
        <v>0</v>
      </c>
      <c r="L479" s="133"/>
      <c r="M479" s="118"/>
      <c r="N479" s="312"/>
      <c r="O479" s="72" t="str">
        <f>IFERROR(AVERAGE(N479)," ")</f>
        <v xml:space="preserve"> </v>
      </c>
    </row>
    <row r="480" spans="1:15" ht="38.25" customHeight="1" x14ac:dyDescent="0.3">
      <c r="A480" s="329"/>
      <c r="B480" s="333"/>
      <c r="C480" s="313"/>
      <c r="D480" s="118"/>
      <c r="E480" s="199"/>
      <c r="F480" s="119"/>
      <c r="G480" s="133"/>
      <c r="H480" s="118"/>
      <c r="I480" s="313"/>
      <c r="J480" s="315" t="str">
        <f>IFERROR(VLOOKUP(J479,'Datos Validaciones PAO'!$N$2:$O$102,2,TRUE)," ")</f>
        <v xml:space="preserve"> </v>
      </c>
      <c r="K480" s="199">
        <f t="shared" si="52"/>
        <v>0</v>
      </c>
      <c r="L480" s="133"/>
      <c r="M480" s="118"/>
      <c r="N480" s="313"/>
      <c r="O480" s="315" t="str">
        <f>IFERROR(VLOOKUP(O479,'Datos Validaciones PAO'!$N$2:$O$102,2,TRUE)," ")</f>
        <v xml:space="preserve"> </v>
      </c>
    </row>
    <row r="481" spans="1:15" ht="34.5" customHeight="1" x14ac:dyDescent="0.3">
      <c r="A481" s="330"/>
      <c r="B481" s="333"/>
      <c r="C481" s="313"/>
      <c r="D481" s="118"/>
      <c r="E481" s="199"/>
      <c r="F481" s="119"/>
      <c r="G481" s="133"/>
      <c r="H481" s="118"/>
      <c r="I481" s="313"/>
      <c r="J481" s="316"/>
      <c r="K481" s="199">
        <f t="shared" si="52"/>
        <v>0</v>
      </c>
      <c r="L481" s="133"/>
      <c r="M481" s="118"/>
      <c r="N481" s="313"/>
      <c r="O481" s="316"/>
    </row>
    <row r="482" spans="1:15" ht="33" customHeight="1" x14ac:dyDescent="0.3">
      <c r="A482" s="330"/>
      <c r="B482" s="333"/>
      <c r="C482" s="313"/>
      <c r="D482" s="118"/>
      <c r="E482" s="199"/>
      <c r="F482" s="119"/>
      <c r="G482" s="133"/>
      <c r="H482" s="118"/>
      <c r="I482" s="313"/>
      <c r="J482" s="316"/>
      <c r="K482" s="199">
        <f t="shared" si="52"/>
        <v>0</v>
      </c>
      <c r="L482" s="133"/>
      <c r="M482" s="118"/>
      <c r="N482" s="313"/>
      <c r="O482" s="316"/>
    </row>
    <row r="483" spans="1:15" ht="48.75" customHeight="1" x14ac:dyDescent="0.3">
      <c r="A483" s="330"/>
      <c r="B483" s="333"/>
      <c r="C483" s="313"/>
      <c r="D483" s="118"/>
      <c r="E483" s="199"/>
      <c r="F483" s="119"/>
      <c r="G483" s="133"/>
      <c r="H483" s="118"/>
      <c r="I483" s="313"/>
      <c r="J483" s="316"/>
      <c r="K483" s="199">
        <f t="shared" si="52"/>
        <v>0</v>
      </c>
      <c r="L483" s="133"/>
      <c r="M483" s="118"/>
      <c r="N483" s="313"/>
      <c r="O483" s="316"/>
    </row>
    <row r="484" spans="1:15" ht="33" customHeight="1" x14ac:dyDescent="0.3">
      <c r="A484" s="330"/>
      <c r="B484" s="333"/>
      <c r="C484" s="313"/>
      <c r="D484" s="118"/>
      <c r="E484" s="199"/>
      <c r="F484" s="119"/>
      <c r="G484" s="133"/>
      <c r="H484" s="118"/>
      <c r="I484" s="313"/>
      <c r="J484" s="316"/>
      <c r="K484" s="199">
        <f t="shared" si="52"/>
        <v>0</v>
      </c>
      <c r="L484" s="133"/>
      <c r="M484" s="118"/>
      <c r="N484" s="313"/>
      <c r="O484" s="316"/>
    </row>
    <row r="485" spans="1:15" ht="25.5" customHeight="1" thickBot="1" x14ac:dyDescent="0.35">
      <c r="A485" s="331"/>
      <c r="B485" s="334"/>
      <c r="C485" s="314"/>
      <c r="D485" s="118"/>
      <c r="E485" s="199"/>
      <c r="F485" s="119"/>
      <c r="G485" s="133"/>
      <c r="H485" s="118"/>
      <c r="I485" s="314"/>
      <c r="J485" s="317"/>
      <c r="K485" s="199">
        <f t="shared" si="52"/>
        <v>0</v>
      </c>
      <c r="L485" s="133"/>
      <c r="M485" s="118"/>
      <c r="N485" s="314"/>
      <c r="O485" s="317"/>
    </row>
    <row r="486" spans="1:15" ht="15.75" customHeight="1" thickBot="1" x14ac:dyDescent="0.35">
      <c r="A486" s="69" t="s">
        <v>27</v>
      </c>
      <c r="B486" s="335"/>
      <c r="C486" s="336"/>
      <c r="D486" s="336"/>
      <c r="E486" s="462"/>
      <c r="F486" s="67"/>
      <c r="G486" s="67"/>
      <c r="H486" s="67"/>
      <c r="I486" s="67"/>
      <c r="J486" s="68"/>
      <c r="K486" s="67"/>
      <c r="L486" s="67"/>
      <c r="M486" s="67"/>
      <c r="N486" s="67"/>
      <c r="O486" s="68"/>
    </row>
    <row r="487" spans="1:15" ht="49.5" customHeight="1" thickBot="1" x14ac:dyDescent="0.35">
      <c r="A487" s="71" t="s">
        <v>28</v>
      </c>
      <c r="B487" s="70" t="s">
        <v>29</v>
      </c>
      <c r="C487" s="187" t="s">
        <v>30</v>
      </c>
      <c r="D487" s="187" t="s">
        <v>31</v>
      </c>
      <c r="E487" s="463" t="s">
        <v>32</v>
      </c>
      <c r="F487" s="187" t="s">
        <v>33</v>
      </c>
      <c r="G487" s="187" t="s">
        <v>35</v>
      </c>
      <c r="H487" s="187" t="s">
        <v>36</v>
      </c>
      <c r="I487" s="187" t="s">
        <v>34</v>
      </c>
      <c r="J487" s="187" t="s">
        <v>37</v>
      </c>
      <c r="K487" s="198" t="s">
        <v>31</v>
      </c>
      <c r="L487" s="198" t="s">
        <v>35</v>
      </c>
      <c r="M487" s="198" t="s">
        <v>36</v>
      </c>
      <c r="N487" s="198" t="s">
        <v>34</v>
      </c>
      <c r="O487" s="198" t="s">
        <v>37</v>
      </c>
    </row>
    <row r="488" spans="1:15" ht="46.5" customHeight="1" x14ac:dyDescent="0.3">
      <c r="A488" s="108">
        <f>A479+1</f>
        <v>54</v>
      </c>
      <c r="B488" s="337"/>
      <c r="C488" s="312"/>
      <c r="D488" s="118"/>
      <c r="E488" s="199"/>
      <c r="F488" s="119"/>
      <c r="G488" s="133"/>
      <c r="H488" s="118"/>
      <c r="I488" s="312"/>
      <c r="J488" s="72" t="str">
        <f>IFERROR(AVERAGE(I488)," ")</f>
        <v xml:space="preserve"> </v>
      </c>
      <c r="K488" s="199">
        <f t="shared" ref="K488:K494" si="53">D488</f>
        <v>0</v>
      </c>
      <c r="L488" s="133"/>
      <c r="M488" s="118"/>
      <c r="N488" s="312"/>
      <c r="O488" s="72" t="str">
        <f>IFERROR(AVERAGE(N488)," ")</f>
        <v xml:space="preserve"> </v>
      </c>
    </row>
    <row r="489" spans="1:15" ht="38.25" customHeight="1" x14ac:dyDescent="0.3">
      <c r="A489" s="329"/>
      <c r="B489" s="333"/>
      <c r="C489" s="313"/>
      <c r="D489" s="118"/>
      <c r="E489" s="199"/>
      <c r="F489" s="119"/>
      <c r="G489" s="133"/>
      <c r="H489" s="118"/>
      <c r="I489" s="313"/>
      <c r="J489" s="315" t="str">
        <f>IFERROR(VLOOKUP(J488,'Datos Validaciones PAO'!$N$2:$O$102,2,TRUE)," ")</f>
        <v xml:space="preserve"> </v>
      </c>
      <c r="K489" s="199">
        <f t="shared" si="53"/>
        <v>0</v>
      </c>
      <c r="L489" s="133"/>
      <c r="M489" s="118"/>
      <c r="N489" s="313"/>
      <c r="O489" s="315" t="str">
        <f>IFERROR(VLOOKUP(O488,'Datos Validaciones PAO'!$N$2:$O$102,2,TRUE)," ")</f>
        <v xml:space="preserve"> </v>
      </c>
    </row>
    <row r="490" spans="1:15" ht="34.5" customHeight="1" x14ac:dyDescent="0.3">
      <c r="A490" s="330"/>
      <c r="B490" s="333"/>
      <c r="C490" s="313"/>
      <c r="D490" s="118"/>
      <c r="E490" s="199"/>
      <c r="F490" s="119"/>
      <c r="G490" s="133"/>
      <c r="H490" s="118"/>
      <c r="I490" s="313"/>
      <c r="J490" s="316"/>
      <c r="K490" s="199">
        <f t="shared" si="53"/>
        <v>0</v>
      </c>
      <c r="L490" s="133"/>
      <c r="M490" s="118"/>
      <c r="N490" s="313"/>
      <c r="O490" s="316"/>
    </row>
    <row r="491" spans="1:15" ht="33" customHeight="1" x14ac:dyDescent="0.3">
      <c r="A491" s="330"/>
      <c r="B491" s="333"/>
      <c r="C491" s="313"/>
      <c r="D491" s="118"/>
      <c r="E491" s="199"/>
      <c r="F491" s="119"/>
      <c r="G491" s="133"/>
      <c r="H491" s="118"/>
      <c r="I491" s="313"/>
      <c r="J491" s="316"/>
      <c r="K491" s="199">
        <f t="shared" si="53"/>
        <v>0</v>
      </c>
      <c r="L491" s="133"/>
      <c r="M491" s="118"/>
      <c r="N491" s="313"/>
      <c r="O491" s="316"/>
    </row>
    <row r="492" spans="1:15" ht="48.75" customHeight="1" x14ac:dyDescent="0.3">
      <c r="A492" s="330"/>
      <c r="B492" s="333"/>
      <c r="C492" s="313"/>
      <c r="D492" s="118"/>
      <c r="E492" s="199"/>
      <c r="F492" s="119"/>
      <c r="G492" s="133"/>
      <c r="H492" s="118"/>
      <c r="I492" s="313"/>
      <c r="J492" s="316"/>
      <c r="K492" s="199">
        <f t="shared" si="53"/>
        <v>0</v>
      </c>
      <c r="L492" s="133"/>
      <c r="M492" s="118"/>
      <c r="N492" s="313"/>
      <c r="O492" s="316"/>
    </row>
    <row r="493" spans="1:15" ht="33" customHeight="1" x14ac:dyDescent="0.3">
      <c r="A493" s="330"/>
      <c r="B493" s="333"/>
      <c r="C493" s="313"/>
      <c r="D493" s="118"/>
      <c r="E493" s="199"/>
      <c r="F493" s="119"/>
      <c r="G493" s="133"/>
      <c r="H493" s="118"/>
      <c r="I493" s="313"/>
      <c r="J493" s="316"/>
      <c r="K493" s="199">
        <f t="shared" si="53"/>
        <v>0</v>
      </c>
      <c r="L493" s="133"/>
      <c r="M493" s="118"/>
      <c r="N493" s="313"/>
      <c r="O493" s="316"/>
    </row>
    <row r="494" spans="1:15" ht="42.75" customHeight="1" thickBot="1" x14ac:dyDescent="0.35">
      <c r="A494" s="331"/>
      <c r="B494" s="334"/>
      <c r="C494" s="314"/>
      <c r="D494" s="118"/>
      <c r="E494" s="199"/>
      <c r="F494" s="119"/>
      <c r="G494" s="133"/>
      <c r="H494" s="118"/>
      <c r="I494" s="314"/>
      <c r="J494" s="317"/>
      <c r="K494" s="199">
        <f t="shared" si="53"/>
        <v>0</v>
      </c>
      <c r="L494" s="133"/>
      <c r="M494" s="118"/>
      <c r="N494" s="314"/>
      <c r="O494" s="317"/>
    </row>
    <row r="495" spans="1:15" ht="15.75" customHeight="1" thickBot="1" x14ac:dyDescent="0.35">
      <c r="A495" s="69" t="s">
        <v>27</v>
      </c>
      <c r="B495" s="335"/>
      <c r="C495" s="336"/>
      <c r="D495" s="336"/>
      <c r="E495" s="462"/>
      <c r="F495" s="67"/>
      <c r="G495" s="67"/>
      <c r="H495" s="67"/>
      <c r="I495" s="67"/>
      <c r="J495" s="68"/>
      <c r="K495" s="67"/>
      <c r="L495" s="67"/>
      <c r="M495" s="67"/>
      <c r="N495" s="67"/>
      <c r="O495" s="68"/>
    </row>
    <row r="496" spans="1:15" ht="49.5" customHeight="1" thickBot="1" x14ac:dyDescent="0.35">
      <c r="A496" s="71" t="s">
        <v>28</v>
      </c>
      <c r="B496" s="70" t="s">
        <v>29</v>
      </c>
      <c r="C496" s="187" t="s">
        <v>30</v>
      </c>
      <c r="D496" s="187" t="s">
        <v>31</v>
      </c>
      <c r="E496" s="463" t="s">
        <v>32</v>
      </c>
      <c r="F496" s="187" t="s">
        <v>33</v>
      </c>
      <c r="G496" s="187" t="s">
        <v>35</v>
      </c>
      <c r="H496" s="187" t="s">
        <v>36</v>
      </c>
      <c r="I496" s="187" t="s">
        <v>34</v>
      </c>
      <c r="J496" s="187" t="s">
        <v>37</v>
      </c>
      <c r="K496" s="198" t="s">
        <v>31</v>
      </c>
      <c r="L496" s="198" t="s">
        <v>35</v>
      </c>
      <c r="M496" s="198" t="s">
        <v>36</v>
      </c>
      <c r="N496" s="198" t="s">
        <v>34</v>
      </c>
      <c r="O496" s="198" t="s">
        <v>37</v>
      </c>
    </row>
    <row r="497" spans="1:15" ht="46.5" customHeight="1" x14ac:dyDescent="0.3">
      <c r="A497" s="108">
        <f>A488+1</f>
        <v>55</v>
      </c>
      <c r="B497" s="337"/>
      <c r="C497" s="312"/>
      <c r="D497" s="118"/>
      <c r="E497" s="199"/>
      <c r="F497" s="119"/>
      <c r="G497" s="133"/>
      <c r="H497" s="118"/>
      <c r="I497" s="312"/>
      <c r="J497" s="72" t="str">
        <f>IFERROR(AVERAGE(I497)," ")</f>
        <v xml:space="preserve"> </v>
      </c>
      <c r="K497" s="199">
        <f t="shared" ref="K497:K503" si="54">D497</f>
        <v>0</v>
      </c>
      <c r="L497" s="133"/>
      <c r="M497" s="118"/>
      <c r="N497" s="312"/>
      <c r="O497" s="72" t="str">
        <f>IFERROR(AVERAGE(N497)," ")</f>
        <v xml:space="preserve"> </v>
      </c>
    </row>
    <row r="498" spans="1:15" ht="38.25" customHeight="1" x14ac:dyDescent="0.3">
      <c r="A498" s="329"/>
      <c r="B498" s="333"/>
      <c r="C498" s="313"/>
      <c r="D498" s="118"/>
      <c r="E498" s="199"/>
      <c r="F498" s="119"/>
      <c r="G498" s="133"/>
      <c r="H498" s="118"/>
      <c r="I498" s="313"/>
      <c r="J498" s="315" t="str">
        <f>IFERROR(VLOOKUP(J497,'Datos Validaciones PAO'!$N$2:$O$102,2,TRUE)," ")</f>
        <v xml:space="preserve"> </v>
      </c>
      <c r="K498" s="199">
        <f t="shared" si="54"/>
        <v>0</v>
      </c>
      <c r="L498" s="133"/>
      <c r="M498" s="118"/>
      <c r="N498" s="313"/>
      <c r="O498" s="315" t="str">
        <f>IFERROR(VLOOKUP(O497,'Datos Validaciones PAO'!$N$2:$O$102,2,TRUE)," ")</f>
        <v xml:space="preserve"> </v>
      </c>
    </row>
    <row r="499" spans="1:15" ht="34.5" customHeight="1" x14ac:dyDescent="0.3">
      <c r="A499" s="330"/>
      <c r="B499" s="333"/>
      <c r="C499" s="313"/>
      <c r="D499" s="118"/>
      <c r="E499" s="199"/>
      <c r="F499" s="119"/>
      <c r="G499" s="133"/>
      <c r="H499" s="118"/>
      <c r="I499" s="313"/>
      <c r="J499" s="316"/>
      <c r="K499" s="199">
        <f t="shared" si="54"/>
        <v>0</v>
      </c>
      <c r="L499" s="133"/>
      <c r="M499" s="118"/>
      <c r="N499" s="313"/>
      <c r="O499" s="316"/>
    </row>
    <row r="500" spans="1:15" ht="33" customHeight="1" x14ac:dyDescent="0.3">
      <c r="A500" s="330"/>
      <c r="B500" s="333"/>
      <c r="C500" s="313"/>
      <c r="D500" s="118"/>
      <c r="E500" s="199"/>
      <c r="F500" s="119"/>
      <c r="G500" s="133"/>
      <c r="H500" s="118"/>
      <c r="I500" s="313"/>
      <c r="J500" s="316"/>
      <c r="K500" s="199">
        <f t="shared" si="54"/>
        <v>0</v>
      </c>
      <c r="L500" s="133"/>
      <c r="M500" s="118"/>
      <c r="N500" s="313"/>
      <c r="O500" s="316"/>
    </row>
    <row r="501" spans="1:15" ht="48.75" customHeight="1" x14ac:dyDescent="0.3">
      <c r="A501" s="330"/>
      <c r="B501" s="333"/>
      <c r="C501" s="313"/>
      <c r="D501" s="118"/>
      <c r="E501" s="199"/>
      <c r="F501" s="119"/>
      <c r="G501" s="133"/>
      <c r="H501" s="118"/>
      <c r="I501" s="313"/>
      <c r="J501" s="316"/>
      <c r="K501" s="199">
        <f t="shared" si="54"/>
        <v>0</v>
      </c>
      <c r="L501" s="133"/>
      <c r="M501" s="118"/>
      <c r="N501" s="313"/>
      <c r="O501" s="316"/>
    </row>
    <row r="502" spans="1:15" ht="33" customHeight="1" x14ac:dyDescent="0.3">
      <c r="A502" s="330"/>
      <c r="B502" s="333"/>
      <c r="C502" s="313"/>
      <c r="D502" s="118"/>
      <c r="E502" s="199"/>
      <c r="F502" s="119"/>
      <c r="G502" s="133"/>
      <c r="H502" s="118"/>
      <c r="I502" s="313"/>
      <c r="J502" s="316"/>
      <c r="K502" s="199">
        <f t="shared" si="54"/>
        <v>0</v>
      </c>
      <c r="L502" s="133"/>
      <c r="M502" s="118"/>
      <c r="N502" s="313"/>
      <c r="O502" s="316"/>
    </row>
    <row r="503" spans="1:15" ht="42.75" customHeight="1" thickBot="1" x14ac:dyDescent="0.35">
      <c r="A503" s="331"/>
      <c r="B503" s="334"/>
      <c r="C503" s="314"/>
      <c r="D503" s="118"/>
      <c r="E503" s="199"/>
      <c r="F503" s="119"/>
      <c r="G503" s="133"/>
      <c r="H503" s="118"/>
      <c r="I503" s="314"/>
      <c r="J503" s="317"/>
      <c r="K503" s="199">
        <f t="shared" si="54"/>
        <v>0</v>
      </c>
      <c r="L503" s="133"/>
      <c r="M503" s="118"/>
      <c r="N503" s="314"/>
      <c r="O503" s="317"/>
    </row>
    <row r="504" spans="1:15" ht="15.75" customHeight="1" thickBot="1" x14ac:dyDescent="0.35">
      <c r="A504" s="69" t="s">
        <v>27</v>
      </c>
      <c r="B504" s="335"/>
      <c r="C504" s="336"/>
      <c r="D504" s="336"/>
      <c r="E504" s="462"/>
      <c r="F504" s="67"/>
      <c r="G504" s="67"/>
      <c r="H504" s="67"/>
      <c r="I504" s="67"/>
      <c r="J504" s="68"/>
      <c r="K504" s="67"/>
      <c r="L504" s="67"/>
      <c r="M504" s="67"/>
      <c r="N504" s="67"/>
      <c r="O504" s="68"/>
    </row>
    <row r="505" spans="1:15" ht="49.5" customHeight="1" thickBot="1" x14ac:dyDescent="0.35">
      <c r="A505" s="71" t="s">
        <v>28</v>
      </c>
      <c r="B505" s="70" t="s">
        <v>29</v>
      </c>
      <c r="C505" s="187" t="s">
        <v>30</v>
      </c>
      <c r="D505" s="187" t="s">
        <v>31</v>
      </c>
      <c r="E505" s="463" t="s">
        <v>32</v>
      </c>
      <c r="F505" s="187" t="s">
        <v>33</v>
      </c>
      <c r="G505" s="187" t="s">
        <v>35</v>
      </c>
      <c r="H505" s="187" t="s">
        <v>36</v>
      </c>
      <c r="I505" s="187" t="s">
        <v>34</v>
      </c>
      <c r="J505" s="187" t="s">
        <v>37</v>
      </c>
      <c r="K505" s="198" t="s">
        <v>31</v>
      </c>
      <c r="L505" s="198" t="s">
        <v>35</v>
      </c>
      <c r="M505" s="198" t="s">
        <v>36</v>
      </c>
      <c r="N505" s="198" t="s">
        <v>34</v>
      </c>
      <c r="O505" s="198" t="s">
        <v>37</v>
      </c>
    </row>
    <row r="506" spans="1:15" ht="46.5" customHeight="1" x14ac:dyDescent="0.3">
      <c r="A506" s="108">
        <f>A497+1</f>
        <v>56</v>
      </c>
      <c r="B506" s="337"/>
      <c r="C506" s="312"/>
      <c r="D506" s="118"/>
      <c r="E506" s="199"/>
      <c r="F506" s="119"/>
      <c r="G506" s="133"/>
      <c r="H506" s="118"/>
      <c r="I506" s="312"/>
      <c r="J506" s="72" t="str">
        <f>IFERROR(AVERAGE(I506)," ")</f>
        <v xml:space="preserve"> </v>
      </c>
      <c r="K506" s="199">
        <f t="shared" ref="K506:K512" si="55">D506</f>
        <v>0</v>
      </c>
      <c r="L506" s="133"/>
      <c r="M506" s="118"/>
      <c r="N506" s="312"/>
      <c r="O506" s="72" t="str">
        <f>IFERROR(AVERAGE(N506)," ")</f>
        <v xml:space="preserve"> </v>
      </c>
    </row>
    <row r="507" spans="1:15" ht="38.25" customHeight="1" x14ac:dyDescent="0.3">
      <c r="A507" s="329"/>
      <c r="B507" s="333"/>
      <c r="C507" s="313"/>
      <c r="D507" s="118"/>
      <c r="E507" s="199"/>
      <c r="F507" s="119"/>
      <c r="G507" s="133"/>
      <c r="H507" s="118"/>
      <c r="I507" s="313"/>
      <c r="J507" s="315" t="str">
        <f>IFERROR(VLOOKUP(J506,'Datos Validaciones PAO'!$N$2:$O$102,2,TRUE)," ")</f>
        <v xml:space="preserve"> </v>
      </c>
      <c r="K507" s="199">
        <f t="shared" si="55"/>
        <v>0</v>
      </c>
      <c r="L507" s="133"/>
      <c r="M507" s="118"/>
      <c r="N507" s="313"/>
      <c r="O507" s="315" t="str">
        <f>IFERROR(VLOOKUP(O506,'Datos Validaciones PAO'!$N$2:$O$102,2,TRUE)," ")</f>
        <v xml:space="preserve"> </v>
      </c>
    </row>
    <row r="508" spans="1:15" ht="34.5" customHeight="1" x14ac:dyDescent="0.3">
      <c r="A508" s="330"/>
      <c r="B508" s="333"/>
      <c r="C508" s="313"/>
      <c r="D508" s="118"/>
      <c r="E508" s="199"/>
      <c r="F508" s="119"/>
      <c r="G508" s="133"/>
      <c r="H508" s="118"/>
      <c r="I508" s="313"/>
      <c r="J508" s="316"/>
      <c r="K508" s="199">
        <f t="shared" si="55"/>
        <v>0</v>
      </c>
      <c r="L508" s="133"/>
      <c r="M508" s="118"/>
      <c r="N508" s="313"/>
      <c r="O508" s="316"/>
    </row>
    <row r="509" spans="1:15" ht="33" customHeight="1" x14ac:dyDescent="0.3">
      <c r="A509" s="330"/>
      <c r="B509" s="333"/>
      <c r="C509" s="313"/>
      <c r="D509" s="118"/>
      <c r="E509" s="199"/>
      <c r="F509" s="119"/>
      <c r="G509" s="133"/>
      <c r="H509" s="118"/>
      <c r="I509" s="313"/>
      <c r="J509" s="316"/>
      <c r="K509" s="199">
        <f t="shared" si="55"/>
        <v>0</v>
      </c>
      <c r="L509" s="133"/>
      <c r="M509" s="118"/>
      <c r="N509" s="313"/>
      <c r="O509" s="316"/>
    </row>
    <row r="510" spans="1:15" ht="48.75" customHeight="1" x14ac:dyDescent="0.3">
      <c r="A510" s="330"/>
      <c r="B510" s="333"/>
      <c r="C510" s="313"/>
      <c r="D510" s="118"/>
      <c r="E510" s="199"/>
      <c r="F510" s="119"/>
      <c r="G510" s="133"/>
      <c r="H510" s="118"/>
      <c r="I510" s="313"/>
      <c r="J510" s="316"/>
      <c r="K510" s="199">
        <f t="shared" si="55"/>
        <v>0</v>
      </c>
      <c r="L510" s="133"/>
      <c r="M510" s="118"/>
      <c r="N510" s="313"/>
      <c r="O510" s="316"/>
    </row>
    <row r="511" spans="1:15" ht="33" customHeight="1" x14ac:dyDescent="0.3">
      <c r="A511" s="330"/>
      <c r="B511" s="333"/>
      <c r="C511" s="313"/>
      <c r="D511" s="118"/>
      <c r="E511" s="199"/>
      <c r="F511" s="119"/>
      <c r="G511" s="133"/>
      <c r="H511" s="118"/>
      <c r="I511" s="313"/>
      <c r="J511" s="316"/>
      <c r="K511" s="199">
        <f t="shared" si="55"/>
        <v>0</v>
      </c>
      <c r="L511" s="133"/>
      <c r="M511" s="118"/>
      <c r="N511" s="313"/>
      <c r="O511" s="316"/>
    </row>
    <row r="512" spans="1:15" ht="42.75" customHeight="1" thickBot="1" x14ac:dyDescent="0.35">
      <c r="A512" s="331"/>
      <c r="B512" s="334"/>
      <c r="C512" s="314"/>
      <c r="D512" s="118"/>
      <c r="E512" s="199"/>
      <c r="F512" s="119"/>
      <c r="G512" s="133"/>
      <c r="H512" s="118"/>
      <c r="I512" s="314"/>
      <c r="J512" s="317"/>
      <c r="K512" s="199">
        <f t="shared" si="55"/>
        <v>0</v>
      </c>
      <c r="L512" s="133"/>
      <c r="M512" s="118"/>
      <c r="N512" s="314"/>
      <c r="O512" s="317"/>
    </row>
    <row r="513" spans="1:15" ht="15.75" customHeight="1" thickBot="1" x14ac:dyDescent="0.35">
      <c r="A513" s="69" t="s">
        <v>27</v>
      </c>
      <c r="B513" s="335"/>
      <c r="C513" s="336"/>
      <c r="D513" s="336"/>
      <c r="E513" s="462"/>
      <c r="F513" s="67"/>
      <c r="G513" s="67"/>
      <c r="H513" s="67"/>
      <c r="I513" s="67"/>
      <c r="J513" s="68"/>
      <c r="K513" s="67"/>
      <c r="L513" s="67"/>
      <c r="M513" s="67"/>
      <c r="N513" s="67"/>
      <c r="O513" s="68"/>
    </row>
    <row r="514" spans="1:15" ht="49.5" customHeight="1" thickBot="1" x14ac:dyDescent="0.35">
      <c r="A514" s="71" t="s">
        <v>28</v>
      </c>
      <c r="B514" s="70" t="s">
        <v>29</v>
      </c>
      <c r="C514" s="187" t="s">
        <v>30</v>
      </c>
      <c r="D514" s="187" t="s">
        <v>31</v>
      </c>
      <c r="E514" s="463" t="s">
        <v>32</v>
      </c>
      <c r="F514" s="187" t="s">
        <v>33</v>
      </c>
      <c r="G514" s="187" t="s">
        <v>35</v>
      </c>
      <c r="H514" s="187" t="s">
        <v>36</v>
      </c>
      <c r="I514" s="187" t="s">
        <v>34</v>
      </c>
      <c r="J514" s="187" t="s">
        <v>37</v>
      </c>
      <c r="K514" s="198" t="s">
        <v>31</v>
      </c>
      <c r="L514" s="198" t="s">
        <v>35</v>
      </c>
      <c r="M514" s="198" t="s">
        <v>36</v>
      </c>
      <c r="N514" s="198" t="s">
        <v>34</v>
      </c>
      <c r="O514" s="198" t="s">
        <v>37</v>
      </c>
    </row>
    <row r="515" spans="1:15" ht="46.5" customHeight="1" x14ac:dyDescent="0.3">
      <c r="A515" s="108">
        <f>A506+1</f>
        <v>57</v>
      </c>
      <c r="B515" s="337"/>
      <c r="C515" s="312"/>
      <c r="D515" s="118"/>
      <c r="E515" s="199"/>
      <c r="F515" s="119"/>
      <c r="G515" s="133"/>
      <c r="H515" s="118"/>
      <c r="I515" s="312"/>
      <c r="J515" s="72" t="str">
        <f>IFERROR(AVERAGE(I515)," ")</f>
        <v xml:space="preserve"> </v>
      </c>
      <c r="K515" s="199">
        <f t="shared" ref="K515:K521" si="56">D515</f>
        <v>0</v>
      </c>
      <c r="L515" s="133"/>
      <c r="M515" s="118"/>
      <c r="N515" s="312"/>
      <c r="O515" s="72" t="str">
        <f>IFERROR(AVERAGE(N515)," ")</f>
        <v xml:space="preserve"> </v>
      </c>
    </row>
    <row r="516" spans="1:15" ht="38.25" customHeight="1" x14ac:dyDescent="0.3">
      <c r="A516" s="329"/>
      <c r="B516" s="333"/>
      <c r="C516" s="313"/>
      <c r="D516" s="118"/>
      <c r="E516" s="199"/>
      <c r="F516" s="119"/>
      <c r="G516" s="133"/>
      <c r="H516" s="118"/>
      <c r="I516" s="313"/>
      <c r="J516" s="315" t="str">
        <f>IFERROR(VLOOKUP(J515,'Datos Validaciones PAO'!$N$2:$O$102,2,TRUE)," ")</f>
        <v xml:space="preserve"> </v>
      </c>
      <c r="K516" s="199">
        <f t="shared" si="56"/>
        <v>0</v>
      </c>
      <c r="L516" s="133"/>
      <c r="M516" s="118"/>
      <c r="N516" s="313"/>
      <c r="O516" s="315" t="str">
        <f>IFERROR(VLOOKUP(O515,'Datos Validaciones PAO'!$N$2:$O$102,2,TRUE)," ")</f>
        <v xml:space="preserve"> </v>
      </c>
    </row>
    <row r="517" spans="1:15" ht="34.5" customHeight="1" x14ac:dyDescent="0.3">
      <c r="A517" s="330"/>
      <c r="B517" s="333"/>
      <c r="C517" s="313"/>
      <c r="D517" s="118"/>
      <c r="E517" s="199"/>
      <c r="F517" s="119"/>
      <c r="G517" s="133"/>
      <c r="H517" s="118"/>
      <c r="I517" s="313"/>
      <c r="J517" s="316"/>
      <c r="K517" s="199">
        <f t="shared" si="56"/>
        <v>0</v>
      </c>
      <c r="L517" s="133"/>
      <c r="M517" s="118"/>
      <c r="N517" s="313"/>
      <c r="O517" s="316"/>
    </row>
    <row r="518" spans="1:15" ht="33" customHeight="1" x14ac:dyDescent="0.3">
      <c r="A518" s="330"/>
      <c r="B518" s="333"/>
      <c r="C518" s="313"/>
      <c r="D518" s="118"/>
      <c r="E518" s="199"/>
      <c r="F518" s="119"/>
      <c r="G518" s="133"/>
      <c r="H518" s="118"/>
      <c r="I518" s="313"/>
      <c r="J518" s="316"/>
      <c r="K518" s="199">
        <f t="shared" si="56"/>
        <v>0</v>
      </c>
      <c r="L518" s="133"/>
      <c r="M518" s="118"/>
      <c r="N518" s="313"/>
      <c r="O518" s="316"/>
    </row>
    <row r="519" spans="1:15" ht="48.75" customHeight="1" x14ac:dyDescent="0.3">
      <c r="A519" s="330"/>
      <c r="B519" s="333"/>
      <c r="C519" s="313"/>
      <c r="D519" s="118"/>
      <c r="E519" s="199"/>
      <c r="F519" s="119"/>
      <c r="G519" s="133"/>
      <c r="H519" s="118"/>
      <c r="I519" s="313"/>
      <c r="J519" s="316"/>
      <c r="K519" s="199">
        <f t="shared" si="56"/>
        <v>0</v>
      </c>
      <c r="L519" s="133"/>
      <c r="M519" s="118"/>
      <c r="N519" s="313"/>
      <c r="O519" s="316"/>
    </row>
    <row r="520" spans="1:15" ht="33" customHeight="1" x14ac:dyDescent="0.3">
      <c r="A520" s="330"/>
      <c r="B520" s="333"/>
      <c r="C520" s="313"/>
      <c r="D520" s="118"/>
      <c r="E520" s="199"/>
      <c r="F520" s="119"/>
      <c r="G520" s="133"/>
      <c r="H520" s="118"/>
      <c r="I520" s="313"/>
      <c r="J520" s="316"/>
      <c r="K520" s="199">
        <f t="shared" si="56"/>
        <v>0</v>
      </c>
      <c r="L520" s="133"/>
      <c r="M520" s="118"/>
      <c r="N520" s="313"/>
      <c r="O520" s="316"/>
    </row>
    <row r="521" spans="1:15" ht="42.75" customHeight="1" thickBot="1" x14ac:dyDescent="0.35">
      <c r="A521" s="331"/>
      <c r="B521" s="334"/>
      <c r="C521" s="314"/>
      <c r="D521" s="118"/>
      <c r="E521" s="199"/>
      <c r="F521" s="119"/>
      <c r="G521" s="133"/>
      <c r="H521" s="118"/>
      <c r="I521" s="314"/>
      <c r="J521" s="317"/>
      <c r="K521" s="199">
        <f t="shared" si="56"/>
        <v>0</v>
      </c>
      <c r="L521" s="133"/>
      <c r="M521" s="118"/>
      <c r="N521" s="314"/>
      <c r="O521" s="317"/>
    </row>
    <row r="522" spans="1:15" ht="15.75" customHeight="1" thickBot="1" x14ac:dyDescent="0.35">
      <c r="A522" s="69" t="s">
        <v>27</v>
      </c>
      <c r="B522" s="335"/>
      <c r="C522" s="336"/>
      <c r="D522" s="336"/>
      <c r="E522" s="462"/>
      <c r="F522" s="67"/>
      <c r="G522" s="67"/>
      <c r="H522" s="67"/>
      <c r="I522" s="67"/>
      <c r="J522" s="68"/>
      <c r="K522" s="67"/>
      <c r="L522" s="67"/>
      <c r="M522" s="67"/>
      <c r="N522" s="67"/>
      <c r="O522" s="68"/>
    </row>
    <row r="523" spans="1:15" ht="49.5" customHeight="1" thickBot="1" x14ac:dyDescent="0.35">
      <c r="A523" s="71" t="s">
        <v>28</v>
      </c>
      <c r="B523" s="70" t="s">
        <v>29</v>
      </c>
      <c r="C523" s="187" t="s">
        <v>30</v>
      </c>
      <c r="D523" s="187" t="s">
        <v>31</v>
      </c>
      <c r="E523" s="463" t="s">
        <v>32</v>
      </c>
      <c r="F523" s="187" t="s">
        <v>33</v>
      </c>
      <c r="G523" s="187" t="s">
        <v>35</v>
      </c>
      <c r="H523" s="187" t="s">
        <v>36</v>
      </c>
      <c r="I523" s="187" t="s">
        <v>34</v>
      </c>
      <c r="J523" s="187" t="s">
        <v>37</v>
      </c>
      <c r="K523" s="198" t="s">
        <v>31</v>
      </c>
      <c r="L523" s="198" t="s">
        <v>35</v>
      </c>
      <c r="M523" s="198" t="s">
        <v>36</v>
      </c>
      <c r="N523" s="198" t="s">
        <v>34</v>
      </c>
      <c r="O523" s="198" t="s">
        <v>37</v>
      </c>
    </row>
    <row r="524" spans="1:15" ht="46.5" customHeight="1" x14ac:dyDescent="0.3">
      <c r="A524" s="108">
        <f>A515+1</f>
        <v>58</v>
      </c>
      <c r="B524" s="337"/>
      <c r="C524" s="312"/>
      <c r="D524" s="118"/>
      <c r="E524" s="199"/>
      <c r="F524" s="119"/>
      <c r="G524" s="133"/>
      <c r="H524" s="118"/>
      <c r="I524" s="312"/>
      <c r="J524" s="72" t="str">
        <f>IFERROR(AVERAGE(I524)," ")</f>
        <v xml:space="preserve"> </v>
      </c>
      <c r="K524" s="199">
        <f t="shared" ref="K524:K530" si="57">D524</f>
        <v>0</v>
      </c>
      <c r="L524" s="133"/>
      <c r="M524" s="118"/>
      <c r="N524" s="312"/>
      <c r="O524" s="72" t="str">
        <f>IFERROR(AVERAGE(N524)," ")</f>
        <v xml:space="preserve"> </v>
      </c>
    </row>
    <row r="525" spans="1:15" ht="38.25" customHeight="1" x14ac:dyDescent="0.3">
      <c r="A525" s="329"/>
      <c r="B525" s="333"/>
      <c r="C525" s="313"/>
      <c r="D525" s="118"/>
      <c r="E525" s="199"/>
      <c r="F525" s="119"/>
      <c r="G525" s="133"/>
      <c r="H525" s="118"/>
      <c r="I525" s="313"/>
      <c r="J525" s="315" t="str">
        <f>IFERROR(VLOOKUP(J524,'Datos Validaciones PAO'!$N$2:$O$102,2,TRUE)," ")</f>
        <v xml:space="preserve"> </v>
      </c>
      <c r="K525" s="199">
        <f t="shared" si="57"/>
        <v>0</v>
      </c>
      <c r="L525" s="133"/>
      <c r="M525" s="118"/>
      <c r="N525" s="313"/>
      <c r="O525" s="315" t="str">
        <f>IFERROR(VLOOKUP(O524,'Datos Validaciones PAO'!$N$2:$O$102,2,TRUE)," ")</f>
        <v xml:space="preserve"> </v>
      </c>
    </row>
    <row r="526" spans="1:15" ht="34.5" customHeight="1" x14ac:dyDescent="0.3">
      <c r="A526" s="330"/>
      <c r="B526" s="333"/>
      <c r="C526" s="313"/>
      <c r="D526" s="118"/>
      <c r="E526" s="199"/>
      <c r="F526" s="119"/>
      <c r="G526" s="133"/>
      <c r="H526" s="118"/>
      <c r="I526" s="313"/>
      <c r="J526" s="316"/>
      <c r="K526" s="199">
        <f t="shared" si="57"/>
        <v>0</v>
      </c>
      <c r="L526" s="133"/>
      <c r="M526" s="118"/>
      <c r="N526" s="313"/>
      <c r="O526" s="316"/>
    </row>
    <row r="527" spans="1:15" ht="33" customHeight="1" x14ac:dyDescent="0.3">
      <c r="A527" s="330"/>
      <c r="B527" s="333"/>
      <c r="C527" s="313"/>
      <c r="D527" s="118"/>
      <c r="E527" s="199"/>
      <c r="F527" s="119"/>
      <c r="G527" s="133"/>
      <c r="H527" s="118"/>
      <c r="I527" s="313"/>
      <c r="J527" s="316"/>
      <c r="K527" s="199">
        <f t="shared" si="57"/>
        <v>0</v>
      </c>
      <c r="L527" s="133"/>
      <c r="M527" s="118"/>
      <c r="N527" s="313"/>
      <c r="O527" s="316"/>
    </row>
    <row r="528" spans="1:15" ht="48.75" customHeight="1" x14ac:dyDescent="0.3">
      <c r="A528" s="330"/>
      <c r="B528" s="333"/>
      <c r="C528" s="313"/>
      <c r="D528" s="118"/>
      <c r="E528" s="199"/>
      <c r="F528" s="119"/>
      <c r="G528" s="133"/>
      <c r="H528" s="118"/>
      <c r="I528" s="313"/>
      <c r="J528" s="316"/>
      <c r="K528" s="199">
        <f t="shared" si="57"/>
        <v>0</v>
      </c>
      <c r="L528" s="133"/>
      <c r="M528" s="118"/>
      <c r="N528" s="313"/>
      <c r="O528" s="316"/>
    </row>
    <row r="529" spans="1:15" ht="33" customHeight="1" x14ac:dyDescent="0.3">
      <c r="A529" s="330"/>
      <c r="B529" s="333"/>
      <c r="C529" s="313"/>
      <c r="D529" s="118"/>
      <c r="E529" s="199"/>
      <c r="F529" s="119"/>
      <c r="G529" s="133"/>
      <c r="H529" s="118"/>
      <c r="I529" s="313"/>
      <c r="J529" s="316"/>
      <c r="K529" s="199">
        <f t="shared" si="57"/>
        <v>0</v>
      </c>
      <c r="L529" s="133"/>
      <c r="M529" s="118"/>
      <c r="N529" s="313"/>
      <c r="O529" s="316"/>
    </row>
    <row r="530" spans="1:15" ht="42.75" customHeight="1" thickBot="1" x14ac:dyDescent="0.35">
      <c r="A530" s="331"/>
      <c r="B530" s="334"/>
      <c r="C530" s="314"/>
      <c r="D530" s="118"/>
      <c r="E530" s="199"/>
      <c r="F530" s="119"/>
      <c r="G530" s="133"/>
      <c r="H530" s="118"/>
      <c r="I530" s="314"/>
      <c r="J530" s="317"/>
      <c r="K530" s="199">
        <f t="shared" si="57"/>
        <v>0</v>
      </c>
      <c r="L530" s="133"/>
      <c r="M530" s="118"/>
      <c r="N530" s="314"/>
      <c r="O530" s="317"/>
    </row>
    <row r="531" spans="1:15" ht="15.75" customHeight="1" thickBot="1" x14ac:dyDescent="0.35">
      <c r="A531" s="69" t="s">
        <v>27</v>
      </c>
      <c r="B531" s="335"/>
      <c r="C531" s="336"/>
      <c r="D531" s="336"/>
      <c r="E531" s="462"/>
      <c r="F531" s="67"/>
      <c r="G531" s="67"/>
      <c r="H531" s="67"/>
      <c r="I531" s="67"/>
      <c r="J531" s="68"/>
      <c r="K531" s="67"/>
      <c r="L531" s="67"/>
      <c r="M531" s="67"/>
      <c r="N531" s="67"/>
      <c r="O531" s="68"/>
    </row>
    <row r="532" spans="1:15" ht="49.5" customHeight="1" thickBot="1" x14ac:dyDescent="0.35">
      <c r="A532" s="71" t="s">
        <v>28</v>
      </c>
      <c r="B532" s="70" t="s">
        <v>29</v>
      </c>
      <c r="C532" s="187" t="s">
        <v>30</v>
      </c>
      <c r="D532" s="187" t="s">
        <v>31</v>
      </c>
      <c r="E532" s="463" t="s">
        <v>32</v>
      </c>
      <c r="F532" s="187" t="s">
        <v>33</v>
      </c>
      <c r="G532" s="187" t="s">
        <v>35</v>
      </c>
      <c r="H532" s="187" t="s">
        <v>36</v>
      </c>
      <c r="I532" s="187" t="s">
        <v>34</v>
      </c>
      <c r="J532" s="187" t="s">
        <v>37</v>
      </c>
      <c r="K532" s="198" t="s">
        <v>31</v>
      </c>
      <c r="L532" s="198" t="s">
        <v>35</v>
      </c>
      <c r="M532" s="198" t="s">
        <v>36</v>
      </c>
      <c r="N532" s="198" t="s">
        <v>34</v>
      </c>
      <c r="O532" s="198" t="s">
        <v>37</v>
      </c>
    </row>
    <row r="533" spans="1:15" ht="46.5" customHeight="1" x14ac:dyDescent="0.3">
      <c r="A533" s="108">
        <f>A524+1</f>
        <v>59</v>
      </c>
      <c r="B533" s="337"/>
      <c r="C533" s="312"/>
      <c r="D533" s="118"/>
      <c r="E533" s="199"/>
      <c r="F533" s="119"/>
      <c r="G533" s="133"/>
      <c r="H533" s="118"/>
      <c r="I533" s="312"/>
      <c r="J533" s="72" t="str">
        <f>IFERROR(AVERAGE(I533)," ")</f>
        <v xml:space="preserve"> </v>
      </c>
      <c r="K533" s="199">
        <f t="shared" ref="K533:K539" si="58">D533</f>
        <v>0</v>
      </c>
      <c r="L533" s="133"/>
      <c r="M533" s="118"/>
      <c r="N533" s="312"/>
      <c r="O533" s="72" t="str">
        <f>IFERROR(AVERAGE(N533)," ")</f>
        <v xml:space="preserve"> </v>
      </c>
    </row>
    <row r="534" spans="1:15" ht="38.25" customHeight="1" x14ac:dyDescent="0.3">
      <c r="A534" s="329"/>
      <c r="B534" s="333"/>
      <c r="C534" s="313"/>
      <c r="D534" s="118"/>
      <c r="E534" s="199"/>
      <c r="F534" s="119"/>
      <c r="G534" s="133"/>
      <c r="H534" s="118"/>
      <c r="I534" s="313"/>
      <c r="J534" s="315" t="str">
        <f>IFERROR(VLOOKUP(J533,'Datos Validaciones PAO'!$N$2:$O$102,2,TRUE)," ")</f>
        <v xml:space="preserve"> </v>
      </c>
      <c r="K534" s="199">
        <f t="shared" si="58"/>
        <v>0</v>
      </c>
      <c r="L534" s="133"/>
      <c r="M534" s="118"/>
      <c r="N534" s="313"/>
      <c r="O534" s="315" t="str">
        <f>IFERROR(VLOOKUP(O533,'Datos Validaciones PAO'!$N$2:$O$102,2,TRUE)," ")</f>
        <v xml:space="preserve"> </v>
      </c>
    </row>
    <row r="535" spans="1:15" ht="34.5" customHeight="1" x14ac:dyDescent="0.3">
      <c r="A535" s="330"/>
      <c r="B535" s="333"/>
      <c r="C535" s="313"/>
      <c r="D535" s="118"/>
      <c r="E535" s="199"/>
      <c r="F535" s="119"/>
      <c r="G535" s="133"/>
      <c r="H535" s="118"/>
      <c r="I535" s="313"/>
      <c r="J535" s="316"/>
      <c r="K535" s="199">
        <f t="shared" si="58"/>
        <v>0</v>
      </c>
      <c r="L535" s="133"/>
      <c r="M535" s="118"/>
      <c r="N535" s="313"/>
      <c r="O535" s="316"/>
    </row>
    <row r="536" spans="1:15" ht="33" customHeight="1" x14ac:dyDescent="0.3">
      <c r="A536" s="330"/>
      <c r="B536" s="333"/>
      <c r="C536" s="313"/>
      <c r="D536" s="118"/>
      <c r="E536" s="199"/>
      <c r="F536" s="119"/>
      <c r="G536" s="133"/>
      <c r="H536" s="118"/>
      <c r="I536" s="313"/>
      <c r="J536" s="316"/>
      <c r="K536" s="199">
        <f t="shared" si="58"/>
        <v>0</v>
      </c>
      <c r="L536" s="133"/>
      <c r="M536" s="118"/>
      <c r="N536" s="313"/>
      <c r="O536" s="316"/>
    </row>
    <row r="537" spans="1:15" ht="48.75" customHeight="1" x14ac:dyDescent="0.3">
      <c r="A537" s="330"/>
      <c r="B537" s="333"/>
      <c r="C537" s="313"/>
      <c r="D537" s="118"/>
      <c r="E537" s="199"/>
      <c r="F537" s="119"/>
      <c r="G537" s="133"/>
      <c r="H537" s="118"/>
      <c r="I537" s="313"/>
      <c r="J537" s="316"/>
      <c r="K537" s="199">
        <f t="shared" si="58"/>
        <v>0</v>
      </c>
      <c r="L537" s="133"/>
      <c r="M537" s="118"/>
      <c r="N537" s="313"/>
      <c r="O537" s="316"/>
    </row>
    <row r="538" spans="1:15" ht="33" customHeight="1" x14ac:dyDescent="0.3">
      <c r="A538" s="330"/>
      <c r="B538" s="333"/>
      <c r="C538" s="313"/>
      <c r="D538" s="118"/>
      <c r="E538" s="199"/>
      <c r="F538" s="119"/>
      <c r="G538" s="133"/>
      <c r="H538" s="118"/>
      <c r="I538" s="313"/>
      <c r="J538" s="316"/>
      <c r="K538" s="199">
        <f t="shared" si="58"/>
        <v>0</v>
      </c>
      <c r="L538" s="133"/>
      <c r="M538" s="118"/>
      <c r="N538" s="313"/>
      <c r="O538" s="316"/>
    </row>
    <row r="539" spans="1:15" ht="42.75" customHeight="1" thickBot="1" x14ac:dyDescent="0.35">
      <c r="A539" s="331"/>
      <c r="B539" s="334"/>
      <c r="C539" s="314"/>
      <c r="D539" s="118"/>
      <c r="E539" s="199"/>
      <c r="F539" s="119"/>
      <c r="G539" s="133"/>
      <c r="H539" s="118"/>
      <c r="I539" s="314"/>
      <c r="J539" s="317"/>
      <c r="K539" s="199">
        <f t="shared" si="58"/>
        <v>0</v>
      </c>
      <c r="L539" s="133"/>
      <c r="M539" s="118"/>
      <c r="N539" s="314"/>
      <c r="O539" s="317"/>
    </row>
    <row r="540" spans="1:15" ht="15.75" customHeight="1" thickBot="1" x14ac:dyDescent="0.35">
      <c r="A540" s="69" t="s">
        <v>27</v>
      </c>
      <c r="B540" s="335"/>
      <c r="C540" s="336"/>
      <c r="D540" s="336"/>
      <c r="E540" s="462"/>
      <c r="F540" s="67"/>
      <c r="G540" s="67"/>
      <c r="H540" s="67"/>
      <c r="I540" s="67"/>
      <c r="J540" s="68"/>
      <c r="K540" s="67"/>
      <c r="L540" s="67"/>
      <c r="M540" s="67"/>
      <c r="N540" s="67"/>
      <c r="O540" s="68"/>
    </row>
    <row r="541" spans="1:15" ht="49.5" customHeight="1" thickBot="1" x14ac:dyDescent="0.35">
      <c r="A541" s="71" t="s">
        <v>28</v>
      </c>
      <c r="B541" s="70" t="s">
        <v>29</v>
      </c>
      <c r="C541" s="187" t="s">
        <v>30</v>
      </c>
      <c r="D541" s="187" t="s">
        <v>31</v>
      </c>
      <c r="E541" s="463" t="s">
        <v>32</v>
      </c>
      <c r="F541" s="187" t="s">
        <v>33</v>
      </c>
      <c r="G541" s="187" t="s">
        <v>35</v>
      </c>
      <c r="H541" s="187" t="s">
        <v>36</v>
      </c>
      <c r="I541" s="187" t="s">
        <v>34</v>
      </c>
      <c r="J541" s="187" t="s">
        <v>37</v>
      </c>
      <c r="K541" s="198" t="s">
        <v>31</v>
      </c>
      <c r="L541" s="198" t="s">
        <v>35</v>
      </c>
      <c r="M541" s="198" t="s">
        <v>36</v>
      </c>
      <c r="N541" s="198" t="s">
        <v>34</v>
      </c>
      <c r="O541" s="198" t="s">
        <v>37</v>
      </c>
    </row>
    <row r="542" spans="1:15" ht="46.5" customHeight="1" x14ac:dyDescent="0.3">
      <c r="A542" s="108">
        <f>A533+1</f>
        <v>60</v>
      </c>
      <c r="B542" s="337"/>
      <c r="C542" s="312"/>
      <c r="D542" s="118"/>
      <c r="E542" s="199"/>
      <c r="F542" s="119"/>
      <c r="G542" s="133"/>
      <c r="H542" s="118"/>
      <c r="I542" s="312"/>
      <c r="J542" s="72" t="str">
        <f>IFERROR(AVERAGE(I542)," ")</f>
        <v xml:space="preserve"> </v>
      </c>
      <c r="K542" s="199">
        <f t="shared" ref="K542:K548" si="59">D542</f>
        <v>0</v>
      </c>
      <c r="L542" s="133"/>
      <c r="M542" s="118"/>
      <c r="N542" s="312"/>
      <c r="O542" s="72" t="str">
        <f>IFERROR(AVERAGE(N542)," ")</f>
        <v xml:space="preserve"> </v>
      </c>
    </row>
    <row r="543" spans="1:15" ht="38.25" customHeight="1" x14ac:dyDescent="0.3">
      <c r="A543" s="329"/>
      <c r="B543" s="333"/>
      <c r="C543" s="313"/>
      <c r="D543" s="118"/>
      <c r="E543" s="199"/>
      <c r="F543" s="119"/>
      <c r="G543" s="133"/>
      <c r="H543" s="118"/>
      <c r="I543" s="313"/>
      <c r="J543" s="315" t="str">
        <f>IFERROR(VLOOKUP(J542,'Datos Validaciones PAO'!$N$2:$O$102,2,TRUE)," ")</f>
        <v xml:space="preserve"> </v>
      </c>
      <c r="K543" s="199">
        <f t="shared" si="59"/>
        <v>0</v>
      </c>
      <c r="L543" s="133"/>
      <c r="M543" s="118"/>
      <c r="N543" s="313"/>
      <c r="O543" s="315" t="str">
        <f>IFERROR(VLOOKUP(O542,'Datos Validaciones PAO'!$N$2:$O$102,2,TRUE)," ")</f>
        <v xml:space="preserve"> </v>
      </c>
    </row>
    <row r="544" spans="1:15" ht="34.5" customHeight="1" x14ac:dyDescent="0.3">
      <c r="A544" s="330"/>
      <c r="B544" s="333"/>
      <c r="C544" s="313"/>
      <c r="D544" s="118"/>
      <c r="E544" s="199"/>
      <c r="F544" s="119"/>
      <c r="G544" s="133"/>
      <c r="H544" s="118"/>
      <c r="I544" s="313"/>
      <c r="J544" s="316"/>
      <c r="K544" s="199">
        <f t="shared" si="59"/>
        <v>0</v>
      </c>
      <c r="L544" s="133"/>
      <c r="M544" s="118"/>
      <c r="N544" s="313"/>
      <c r="O544" s="316"/>
    </row>
    <row r="545" spans="1:15" ht="33" customHeight="1" x14ac:dyDescent="0.3">
      <c r="A545" s="330"/>
      <c r="B545" s="333"/>
      <c r="C545" s="313"/>
      <c r="D545" s="118"/>
      <c r="E545" s="199"/>
      <c r="F545" s="119"/>
      <c r="G545" s="133"/>
      <c r="H545" s="118"/>
      <c r="I545" s="313"/>
      <c r="J545" s="316"/>
      <c r="K545" s="199">
        <f t="shared" si="59"/>
        <v>0</v>
      </c>
      <c r="L545" s="133"/>
      <c r="M545" s="118"/>
      <c r="N545" s="313"/>
      <c r="O545" s="316"/>
    </row>
    <row r="546" spans="1:15" ht="48.75" customHeight="1" x14ac:dyDescent="0.3">
      <c r="A546" s="330"/>
      <c r="B546" s="333"/>
      <c r="C546" s="313"/>
      <c r="D546" s="118"/>
      <c r="E546" s="199"/>
      <c r="F546" s="119"/>
      <c r="G546" s="133"/>
      <c r="H546" s="118"/>
      <c r="I546" s="313"/>
      <c r="J546" s="316"/>
      <c r="K546" s="199">
        <f t="shared" si="59"/>
        <v>0</v>
      </c>
      <c r="L546" s="133"/>
      <c r="M546" s="118"/>
      <c r="N546" s="313"/>
      <c r="O546" s="316"/>
    </row>
    <row r="547" spans="1:15" ht="33" customHeight="1" x14ac:dyDescent="0.3">
      <c r="A547" s="330"/>
      <c r="B547" s="333"/>
      <c r="C547" s="313"/>
      <c r="D547" s="118"/>
      <c r="E547" s="199"/>
      <c r="F547" s="119"/>
      <c r="G547" s="133"/>
      <c r="H547" s="118"/>
      <c r="I547" s="313"/>
      <c r="J547" s="316"/>
      <c r="K547" s="199">
        <f t="shared" si="59"/>
        <v>0</v>
      </c>
      <c r="L547" s="133"/>
      <c r="M547" s="118"/>
      <c r="N547" s="313"/>
      <c r="O547" s="316"/>
    </row>
    <row r="548" spans="1:15" ht="42.75" customHeight="1" thickBot="1" x14ac:dyDescent="0.35">
      <c r="A548" s="331"/>
      <c r="B548" s="334"/>
      <c r="C548" s="314"/>
      <c r="D548" s="118"/>
      <c r="E548" s="199"/>
      <c r="F548" s="119"/>
      <c r="G548" s="133"/>
      <c r="H548" s="118"/>
      <c r="I548" s="314"/>
      <c r="J548" s="317"/>
      <c r="K548" s="199">
        <f t="shared" si="59"/>
        <v>0</v>
      </c>
      <c r="L548" s="133"/>
      <c r="M548" s="118"/>
      <c r="N548" s="314"/>
      <c r="O548" s="317"/>
    </row>
    <row r="549" spans="1:15" ht="15.75" customHeight="1" thickBot="1" x14ac:dyDescent="0.35">
      <c r="A549" s="69" t="s">
        <v>27</v>
      </c>
      <c r="B549" s="335"/>
      <c r="C549" s="336"/>
      <c r="D549" s="336"/>
      <c r="E549" s="462"/>
      <c r="F549" s="67"/>
      <c r="G549" s="67"/>
      <c r="H549" s="67"/>
      <c r="I549" s="67"/>
      <c r="J549" s="68"/>
      <c r="K549" s="67"/>
      <c r="L549" s="67"/>
      <c r="M549" s="67"/>
      <c r="N549" s="67"/>
      <c r="O549" s="68"/>
    </row>
    <row r="550" spans="1:15" ht="49.5" customHeight="1" thickBot="1" x14ac:dyDescent="0.35">
      <c r="A550" s="71" t="s">
        <v>28</v>
      </c>
      <c r="B550" s="70" t="s">
        <v>29</v>
      </c>
      <c r="C550" s="187" t="s">
        <v>30</v>
      </c>
      <c r="D550" s="187" t="s">
        <v>31</v>
      </c>
      <c r="E550" s="463" t="s">
        <v>32</v>
      </c>
      <c r="F550" s="187" t="s">
        <v>33</v>
      </c>
      <c r="G550" s="187" t="s">
        <v>35</v>
      </c>
      <c r="H550" s="187" t="s">
        <v>36</v>
      </c>
      <c r="I550" s="187" t="s">
        <v>34</v>
      </c>
      <c r="J550" s="187" t="s">
        <v>37</v>
      </c>
      <c r="K550" s="198" t="s">
        <v>31</v>
      </c>
      <c r="L550" s="198" t="s">
        <v>35</v>
      </c>
      <c r="M550" s="198" t="s">
        <v>36</v>
      </c>
      <c r="N550" s="198" t="s">
        <v>34</v>
      </c>
      <c r="O550" s="198" t="s">
        <v>37</v>
      </c>
    </row>
    <row r="551" spans="1:15" ht="46.5" customHeight="1" x14ac:dyDescent="0.3">
      <c r="A551" s="108">
        <f>A542+1</f>
        <v>61</v>
      </c>
      <c r="B551" s="337"/>
      <c r="C551" s="184"/>
      <c r="D551" s="118"/>
      <c r="E551" s="199"/>
      <c r="F551" s="119"/>
      <c r="G551" s="133"/>
      <c r="H551" s="118"/>
      <c r="I551" s="312"/>
      <c r="J551" s="72" t="str">
        <f>IFERROR(AVERAGE(I551)," ")</f>
        <v xml:space="preserve"> </v>
      </c>
      <c r="K551" s="199">
        <f t="shared" ref="K551:K557" si="60">D551</f>
        <v>0</v>
      </c>
      <c r="L551" s="133"/>
      <c r="M551" s="118"/>
      <c r="N551" s="312"/>
      <c r="O551" s="72" t="str">
        <f>IFERROR(AVERAGE(N551)," ")</f>
        <v xml:space="preserve"> </v>
      </c>
    </row>
    <row r="552" spans="1:15" ht="38.25" customHeight="1" x14ac:dyDescent="0.3">
      <c r="A552" s="329"/>
      <c r="B552" s="333"/>
      <c r="C552" s="185"/>
      <c r="D552" s="118"/>
      <c r="E552" s="199"/>
      <c r="F552" s="119"/>
      <c r="G552" s="133"/>
      <c r="H552" s="118"/>
      <c r="I552" s="313"/>
      <c r="J552" s="315" t="str">
        <f>IFERROR(VLOOKUP(J551,'Datos Validaciones PAO'!$N$2:$O$102,2,TRUE)," ")</f>
        <v xml:space="preserve"> </v>
      </c>
      <c r="K552" s="199">
        <f t="shared" si="60"/>
        <v>0</v>
      </c>
      <c r="L552" s="133"/>
      <c r="M552" s="118"/>
      <c r="N552" s="313"/>
      <c r="O552" s="315" t="str">
        <f>IFERROR(VLOOKUP(O551,'Datos Validaciones PAO'!$N$2:$O$102,2,TRUE)," ")</f>
        <v xml:space="preserve"> </v>
      </c>
    </row>
    <row r="553" spans="1:15" ht="34.5" customHeight="1" x14ac:dyDescent="0.3">
      <c r="A553" s="330"/>
      <c r="B553" s="333"/>
      <c r="C553" s="185"/>
      <c r="D553" s="118"/>
      <c r="E553" s="199"/>
      <c r="F553" s="119"/>
      <c r="G553" s="133"/>
      <c r="H553" s="118"/>
      <c r="I553" s="313"/>
      <c r="J553" s="316"/>
      <c r="K553" s="199">
        <f t="shared" si="60"/>
        <v>0</v>
      </c>
      <c r="L553" s="133"/>
      <c r="M553" s="118"/>
      <c r="N553" s="313"/>
      <c r="O553" s="316"/>
    </row>
    <row r="554" spans="1:15" ht="33" customHeight="1" x14ac:dyDescent="0.3">
      <c r="A554" s="330"/>
      <c r="B554" s="333"/>
      <c r="C554" s="185"/>
      <c r="D554" s="118"/>
      <c r="E554" s="199"/>
      <c r="F554" s="119"/>
      <c r="G554" s="133"/>
      <c r="H554" s="118"/>
      <c r="I554" s="313"/>
      <c r="J554" s="316"/>
      <c r="K554" s="199">
        <f t="shared" si="60"/>
        <v>0</v>
      </c>
      <c r="L554" s="133"/>
      <c r="M554" s="118"/>
      <c r="N554" s="313"/>
      <c r="O554" s="316"/>
    </row>
    <row r="555" spans="1:15" ht="48.75" customHeight="1" x14ac:dyDescent="0.3">
      <c r="A555" s="330"/>
      <c r="B555" s="333"/>
      <c r="C555" s="185"/>
      <c r="D555" s="118"/>
      <c r="E555" s="199"/>
      <c r="F555" s="119"/>
      <c r="G555" s="133"/>
      <c r="H555" s="118"/>
      <c r="I555" s="313"/>
      <c r="J555" s="316"/>
      <c r="K555" s="199">
        <f t="shared" si="60"/>
        <v>0</v>
      </c>
      <c r="L555" s="133"/>
      <c r="M555" s="118"/>
      <c r="N555" s="313"/>
      <c r="O555" s="316"/>
    </row>
    <row r="556" spans="1:15" ht="33" customHeight="1" x14ac:dyDescent="0.3">
      <c r="A556" s="330"/>
      <c r="B556" s="333"/>
      <c r="C556" s="185"/>
      <c r="D556" s="118"/>
      <c r="E556" s="199"/>
      <c r="F556" s="119"/>
      <c r="G556" s="133"/>
      <c r="H556" s="118"/>
      <c r="I556" s="313"/>
      <c r="J556" s="316"/>
      <c r="K556" s="199">
        <f t="shared" si="60"/>
        <v>0</v>
      </c>
      <c r="L556" s="133"/>
      <c r="M556" s="118"/>
      <c r="N556" s="313"/>
      <c r="O556" s="316"/>
    </row>
    <row r="557" spans="1:15" ht="42.75" customHeight="1" thickBot="1" x14ac:dyDescent="0.35">
      <c r="A557" s="331"/>
      <c r="B557" s="334"/>
      <c r="C557" s="186"/>
      <c r="D557" s="118"/>
      <c r="E557" s="199"/>
      <c r="F557" s="119"/>
      <c r="G557" s="133"/>
      <c r="H557" s="118"/>
      <c r="I557" s="314"/>
      <c r="J557" s="317"/>
      <c r="K557" s="199">
        <f t="shared" si="60"/>
        <v>0</v>
      </c>
      <c r="L557" s="133"/>
      <c r="M557" s="118"/>
      <c r="N557" s="314"/>
      <c r="O557" s="317"/>
    </row>
    <row r="558" spans="1:15" ht="15.75" customHeight="1" thickBot="1" x14ac:dyDescent="0.35">
      <c r="A558" s="69" t="s">
        <v>27</v>
      </c>
      <c r="B558" s="335"/>
      <c r="C558" s="336"/>
      <c r="D558" s="336"/>
      <c r="E558" s="462"/>
      <c r="F558" s="67"/>
      <c r="G558" s="67"/>
      <c r="H558" s="67"/>
      <c r="I558" s="67"/>
      <c r="J558" s="68"/>
      <c r="K558" s="67"/>
      <c r="L558" s="67"/>
      <c r="M558" s="67"/>
      <c r="N558" s="67"/>
      <c r="O558" s="68"/>
    </row>
    <row r="559" spans="1:15" ht="49.5" customHeight="1" thickBot="1" x14ac:dyDescent="0.35">
      <c r="A559" s="71" t="s">
        <v>28</v>
      </c>
      <c r="B559" s="70" t="s">
        <v>29</v>
      </c>
      <c r="C559" s="187" t="s">
        <v>30</v>
      </c>
      <c r="D559" s="187" t="s">
        <v>31</v>
      </c>
      <c r="E559" s="463" t="s">
        <v>32</v>
      </c>
      <c r="F559" s="187" t="s">
        <v>33</v>
      </c>
      <c r="G559" s="187" t="s">
        <v>35</v>
      </c>
      <c r="H559" s="187" t="s">
        <v>36</v>
      </c>
      <c r="I559" s="187" t="s">
        <v>34</v>
      </c>
      <c r="J559" s="187" t="s">
        <v>37</v>
      </c>
      <c r="K559" s="198" t="s">
        <v>31</v>
      </c>
      <c r="L559" s="198" t="s">
        <v>35</v>
      </c>
      <c r="M559" s="198" t="s">
        <v>36</v>
      </c>
      <c r="N559" s="198" t="s">
        <v>34</v>
      </c>
      <c r="O559" s="198" t="s">
        <v>37</v>
      </c>
    </row>
    <row r="560" spans="1:15" ht="46.5" customHeight="1" x14ac:dyDescent="0.3">
      <c r="A560" s="108">
        <f>A551+1</f>
        <v>62</v>
      </c>
      <c r="B560" s="337"/>
      <c r="C560" s="312"/>
      <c r="D560" s="118"/>
      <c r="E560" s="199"/>
      <c r="F560" s="119"/>
      <c r="G560" s="133"/>
      <c r="H560" s="118"/>
      <c r="I560" s="312"/>
      <c r="J560" s="72" t="str">
        <f>IFERROR(AVERAGE(I560)," ")</f>
        <v xml:space="preserve"> </v>
      </c>
      <c r="K560" s="199">
        <f t="shared" ref="K560:K566" si="61">D560</f>
        <v>0</v>
      </c>
      <c r="L560" s="133"/>
      <c r="M560" s="118"/>
      <c r="N560" s="312"/>
      <c r="O560" s="72" t="str">
        <f>IFERROR(AVERAGE(N560)," ")</f>
        <v xml:space="preserve"> </v>
      </c>
    </row>
    <row r="561" spans="1:15" ht="38.25" customHeight="1" x14ac:dyDescent="0.3">
      <c r="A561" s="329"/>
      <c r="B561" s="333"/>
      <c r="C561" s="313"/>
      <c r="D561" s="118"/>
      <c r="E561" s="199"/>
      <c r="F561" s="119"/>
      <c r="G561" s="133"/>
      <c r="H561" s="118"/>
      <c r="I561" s="313"/>
      <c r="J561" s="315" t="str">
        <f>IFERROR(VLOOKUP(J560,'Datos Validaciones PAO'!$N$2:$O$102,2,TRUE)," ")</f>
        <v xml:space="preserve"> </v>
      </c>
      <c r="K561" s="199">
        <f t="shared" si="61"/>
        <v>0</v>
      </c>
      <c r="L561" s="133"/>
      <c r="M561" s="118"/>
      <c r="N561" s="313"/>
      <c r="O561" s="315" t="str">
        <f>IFERROR(VLOOKUP(O560,'Datos Validaciones PAO'!$N$2:$O$102,2,TRUE)," ")</f>
        <v xml:space="preserve"> </v>
      </c>
    </row>
    <row r="562" spans="1:15" ht="34.5" customHeight="1" x14ac:dyDescent="0.3">
      <c r="A562" s="330"/>
      <c r="B562" s="333"/>
      <c r="C562" s="313"/>
      <c r="D562" s="118"/>
      <c r="E562" s="199"/>
      <c r="F562" s="119"/>
      <c r="G562" s="133"/>
      <c r="H562" s="118"/>
      <c r="I562" s="313"/>
      <c r="J562" s="316"/>
      <c r="K562" s="199">
        <f t="shared" si="61"/>
        <v>0</v>
      </c>
      <c r="L562" s="133"/>
      <c r="M562" s="118"/>
      <c r="N562" s="313"/>
      <c r="O562" s="316"/>
    </row>
    <row r="563" spans="1:15" ht="33" customHeight="1" x14ac:dyDescent="0.3">
      <c r="A563" s="330"/>
      <c r="B563" s="333"/>
      <c r="C563" s="313"/>
      <c r="D563" s="118"/>
      <c r="E563" s="199"/>
      <c r="F563" s="119"/>
      <c r="G563" s="133"/>
      <c r="H563" s="118"/>
      <c r="I563" s="313"/>
      <c r="J563" s="316"/>
      <c r="K563" s="199">
        <f t="shared" si="61"/>
        <v>0</v>
      </c>
      <c r="L563" s="133"/>
      <c r="M563" s="118"/>
      <c r="N563" s="313"/>
      <c r="O563" s="316"/>
    </row>
    <row r="564" spans="1:15" ht="48.75" customHeight="1" x14ac:dyDescent="0.3">
      <c r="A564" s="330"/>
      <c r="B564" s="333"/>
      <c r="C564" s="313"/>
      <c r="D564" s="118"/>
      <c r="E564" s="199"/>
      <c r="F564" s="119"/>
      <c r="G564" s="133"/>
      <c r="H564" s="118"/>
      <c r="I564" s="313"/>
      <c r="J564" s="316"/>
      <c r="K564" s="199">
        <f t="shared" si="61"/>
        <v>0</v>
      </c>
      <c r="L564" s="133"/>
      <c r="M564" s="118"/>
      <c r="N564" s="313"/>
      <c r="O564" s="316"/>
    </row>
    <row r="565" spans="1:15" ht="33" customHeight="1" x14ac:dyDescent="0.3">
      <c r="A565" s="330"/>
      <c r="B565" s="333"/>
      <c r="C565" s="313"/>
      <c r="D565" s="118"/>
      <c r="E565" s="199"/>
      <c r="F565" s="119"/>
      <c r="G565" s="133"/>
      <c r="H565" s="118"/>
      <c r="I565" s="313"/>
      <c r="J565" s="316"/>
      <c r="K565" s="199">
        <f t="shared" si="61"/>
        <v>0</v>
      </c>
      <c r="L565" s="133"/>
      <c r="M565" s="118"/>
      <c r="N565" s="313"/>
      <c r="O565" s="316"/>
    </row>
    <row r="566" spans="1:15" ht="42.75" customHeight="1" thickBot="1" x14ac:dyDescent="0.35">
      <c r="A566" s="331"/>
      <c r="B566" s="334"/>
      <c r="C566" s="314"/>
      <c r="D566" s="118"/>
      <c r="E566" s="199"/>
      <c r="F566" s="119"/>
      <c r="G566" s="133"/>
      <c r="H566" s="118"/>
      <c r="I566" s="314"/>
      <c r="J566" s="317"/>
      <c r="K566" s="199">
        <f t="shared" si="61"/>
        <v>0</v>
      </c>
      <c r="L566" s="133"/>
      <c r="M566" s="118"/>
      <c r="N566" s="314"/>
      <c r="O566" s="317"/>
    </row>
    <row r="567" spans="1:15" ht="15.75" customHeight="1" thickBot="1" x14ac:dyDescent="0.35">
      <c r="A567" s="69" t="s">
        <v>27</v>
      </c>
      <c r="B567" s="335"/>
      <c r="C567" s="336"/>
      <c r="D567" s="336"/>
      <c r="E567" s="462"/>
      <c r="F567" s="67"/>
      <c r="G567" s="67"/>
      <c r="H567" s="67"/>
      <c r="I567" s="67"/>
      <c r="J567" s="68"/>
      <c r="K567" s="67"/>
      <c r="L567" s="67"/>
      <c r="M567" s="67"/>
      <c r="N567" s="67"/>
      <c r="O567" s="68"/>
    </row>
    <row r="568" spans="1:15" ht="49.5" customHeight="1" thickBot="1" x14ac:dyDescent="0.35">
      <c r="A568" s="71" t="s">
        <v>28</v>
      </c>
      <c r="B568" s="70" t="s">
        <v>29</v>
      </c>
      <c r="C568" s="187" t="s">
        <v>30</v>
      </c>
      <c r="D568" s="187" t="s">
        <v>31</v>
      </c>
      <c r="E568" s="463" t="s">
        <v>32</v>
      </c>
      <c r="F568" s="187" t="s">
        <v>33</v>
      </c>
      <c r="G568" s="187" t="s">
        <v>35</v>
      </c>
      <c r="H568" s="187" t="s">
        <v>36</v>
      </c>
      <c r="I568" s="187" t="s">
        <v>34</v>
      </c>
      <c r="J568" s="187" t="s">
        <v>37</v>
      </c>
      <c r="K568" s="198" t="s">
        <v>31</v>
      </c>
      <c r="L568" s="198" t="s">
        <v>35</v>
      </c>
      <c r="M568" s="198" t="s">
        <v>36</v>
      </c>
      <c r="N568" s="198" t="s">
        <v>34</v>
      </c>
      <c r="O568" s="198" t="s">
        <v>37</v>
      </c>
    </row>
    <row r="569" spans="1:15" ht="46.5" customHeight="1" x14ac:dyDescent="0.3">
      <c r="A569" s="108">
        <f>A560+1</f>
        <v>63</v>
      </c>
      <c r="B569" s="337"/>
      <c r="C569" s="312"/>
      <c r="D569" s="118"/>
      <c r="E569" s="199"/>
      <c r="F569" s="119"/>
      <c r="G569" s="133"/>
      <c r="H569" s="118"/>
      <c r="I569" s="312"/>
      <c r="J569" s="72" t="str">
        <f>IFERROR(AVERAGE(I569)," ")</f>
        <v xml:space="preserve"> </v>
      </c>
      <c r="K569" s="199">
        <f t="shared" ref="K569:K575" si="62">D569</f>
        <v>0</v>
      </c>
      <c r="L569" s="133"/>
      <c r="M569" s="118"/>
      <c r="N569" s="312"/>
      <c r="O569" s="72" t="str">
        <f>IFERROR(AVERAGE(N569)," ")</f>
        <v xml:space="preserve"> </v>
      </c>
    </row>
    <row r="570" spans="1:15" ht="38.25" customHeight="1" x14ac:dyDescent="0.3">
      <c r="A570" s="329"/>
      <c r="B570" s="333"/>
      <c r="C570" s="313"/>
      <c r="D570" s="118"/>
      <c r="E570" s="199"/>
      <c r="F570" s="119"/>
      <c r="G570" s="133"/>
      <c r="H570" s="118"/>
      <c r="I570" s="313"/>
      <c r="J570" s="315" t="str">
        <f>IFERROR(VLOOKUP(J569,'Datos Validaciones PAO'!$N$2:$O$102,2,TRUE)," ")</f>
        <v xml:space="preserve"> </v>
      </c>
      <c r="K570" s="199">
        <f t="shared" si="62"/>
        <v>0</v>
      </c>
      <c r="L570" s="133"/>
      <c r="M570" s="118"/>
      <c r="N570" s="313"/>
      <c r="O570" s="315" t="str">
        <f>IFERROR(VLOOKUP(O569,'Datos Validaciones PAO'!$N$2:$O$102,2,TRUE)," ")</f>
        <v xml:space="preserve"> </v>
      </c>
    </row>
    <row r="571" spans="1:15" ht="34.5" customHeight="1" x14ac:dyDescent="0.3">
      <c r="A571" s="330"/>
      <c r="B571" s="333"/>
      <c r="C571" s="313"/>
      <c r="D571" s="118"/>
      <c r="E571" s="199"/>
      <c r="F571" s="119"/>
      <c r="G571" s="133"/>
      <c r="H571" s="118"/>
      <c r="I571" s="313"/>
      <c r="J571" s="316"/>
      <c r="K571" s="199">
        <f t="shared" si="62"/>
        <v>0</v>
      </c>
      <c r="L571" s="133"/>
      <c r="M571" s="118"/>
      <c r="N571" s="313"/>
      <c r="O571" s="316"/>
    </row>
    <row r="572" spans="1:15" ht="33" customHeight="1" x14ac:dyDescent="0.3">
      <c r="A572" s="330"/>
      <c r="B572" s="333"/>
      <c r="C572" s="313"/>
      <c r="D572" s="118"/>
      <c r="E572" s="199"/>
      <c r="F572" s="119"/>
      <c r="G572" s="133"/>
      <c r="H572" s="118"/>
      <c r="I572" s="313"/>
      <c r="J572" s="316"/>
      <c r="K572" s="199">
        <f t="shared" si="62"/>
        <v>0</v>
      </c>
      <c r="L572" s="133"/>
      <c r="M572" s="118"/>
      <c r="N572" s="313"/>
      <c r="O572" s="316"/>
    </row>
    <row r="573" spans="1:15" ht="48.75" customHeight="1" x14ac:dyDescent="0.3">
      <c r="A573" s="330"/>
      <c r="B573" s="333"/>
      <c r="C573" s="313"/>
      <c r="D573" s="118"/>
      <c r="E573" s="199"/>
      <c r="F573" s="119"/>
      <c r="G573" s="133"/>
      <c r="H573" s="118"/>
      <c r="I573" s="313"/>
      <c r="J573" s="316"/>
      <c r="K573" s="199">
        <f t="shared" si="62"/>
        <v>0</v>
      </c>
      <c r="L573" s="133"/>
      <c r="M573" s="118"/>
      <c r="N573" s="313"/>
      <c r="O573" s="316"/>
    </row>
    <row r="574" spans="1:15" ht="33" customHeight="1" x14ac:dyDescent="0.3">
      <c r="A574" s="330"/>
      <c r="B574" s="333"/>
      <c r="C574" s="313"/>
      <c r="D574" s="118"/>
      <c r="E574" s="199"/>
      <c r="F574" s="119"/>
      <c r="G574" s="133"/>
      <c r="H574" s="118"/>
      <c r="I574" s="313"/>
      <c r="J574" s="316"/>
      <c r="K574" s="199">
        <f t="shared" si="62"/>
        <v>0</v>
      </c>
      <c r="L574" s="133"/>
      <c r="M574" s="118"/>
      <c r="N574" s="313"/>
      <c r="O574" s="316"/>
    </row>
    <row r="575" spans="1:15" ht="42.75" customHeight="1" thickBot="1" x14ac:dyDescent="0.35">
      <c r="A575" s="331"/>
      <c r="B575" s="334"/>
      <c r="C575" s="314"/>
      <c r="D575" s="118"/>
      <c r="E575" s="199"/>
      <c r="F575" s="119"/>
      <c r="G575" s="133"/>
      <c r="H575" s="118"/>
      <c r="I575" s="314"/>
      <c r="J575" s="317"/>
      <c r="K575" s="199">
        <f t="shared" si="62"/>
        <v>0</v>
      </c>
      <c r="L575" s="133"/>
      <c r="M575" s="118"/>
      <c r="N575" s="314"/>
      <c r="O575" s="317"/>
    </row>
    <row r="576" spans="1:15" ht="15.75" customHeight="1" thickBot="1" x14ac:dyDescent="0.35">
      <c r="A576" s="69" t="s">
        <v>27</v>
      </c>
      <c r="B576" s="335"/>
      <c r="C576" s="336"/>
      <c r="D576" s="336"/>
      <c r="E576" s="462"/>
      <c r="F576" s="67"/>
      <c r="G576" s="67"/>
      <c r="H576" s="67"/>
      <c r="I576" s="67"/>
      <c r="J576" s="68"/>
      <c r="K576" s="67"/>
      <c r="L576" s="67"/>
      <c r="M576" s="67"/>
      <c r="N576" s="67"/>
      <c r="O576" s="68"/>
    </row>
    <row r="577" spans="1:15" ht="49.5" customHeight="1" thickBot="1" x14ac:dyDescent="0.35">
      <c r="A577" s="71" t="s">
        <v>28</v>
      </c>
      <c r="B577" s="70" t="s">
        <v>29</v>
      </c>
      <c r="C577" s="187" t="s">
        <v>30</v>
      </c>
      <c r="D577" s="187" t="s">
        <v>31</v>
      </c>
      <c r="E577" s="463" t="s">
        <v>32</v>
      </c>
      <c r="F577" s="187" t="s">
        <v>33</v>
      </c>
      <c r="G577" s="187" t="s">
        <v>35</v>
      </c>
      <c r="H577" s="187" t="s">
        <v>36</v>
      </c>
      <c r="I577" s="187" t="s">
        <v>34</v>
      </c>
      <c r="J577" s="187" t="s">
        <v>37</v>
      </c>
      <c r="K577" s="198" t="s">
        <v>31</v>
      </c>
      <c r="L577" s="198" t="s">
        <v>35</v>
      </c>
      <c r="M577" s="198" t="s">
        <v>36</v>
      </c>
      <c r="N577" s="198" t="s">
        <v>34</v>
      </c>
      <c r="O577" s="198" t="s">
        <v>37</v>
      </c>
    </row>
    <row r="578" spans="1:15" ht="46.5" customHeight="1" x14ac:dyDescent="0.3">
      <c r="A578" s="108">
        <f>A569+1</f>
        <v>64</v>
      </c>
      <c r="B578" s="337"/>
      <c r="C578" s="312"/>
      <c r="D578" s="118"/>
      <c r="E578" s="199"/>
      <c r="F578" s="119"/>
      <c r="G578" s="133"/>
      <c r="H578" s="118"/>
      <c r="I578" s="312"/>
      <c r="J578" s="72" t="str">
        <f>IFERROR(AVERAGE(I578)," ")</f>
        <v xml:space="preserve"> </v>
      </c>
      <c r="K578" s="199">
        <f t="shared" ref="K578:K584" si="63">D578</f>
        <v>0</v>
      </c>
      <c r="L578" s="133"/>
      <c r="M578" s="118"/>
      <c r="N578" s="312"/>
      <c r="O578" s="72" t="str">
        <f>IFERROR(AVERAGE(N578)," ")</f>
        <v xml:space="preserve"> </v>
      </c>
    </row>
    <row r="579" spans="1:15" ht="38.25" customHeight="1" x14ac:dyDescent="0.3">
      <c r="A579" s="329"/>
      <c r="B579" s="333"/>
      <c r="C579" s="313"/>
      <c r="D579" s="118"/>
      <c r="E579" s="199"/>
      <c r="F579" s="119"/>
      <c r="G579" s="133"/>
      <c r="H579" s="118"/>
      <c r="I579" s="313"/>
      <c r="J579" s="315" t="str">
        <f>IFERROR(VLOOKUP(J578,'Datos Validaciones PAO'!$N$2:$O$102,2,TRUE)," ")</f>
        <v xml:space="preserve"> </v>
      </c>
      <c r="K579" s="199">
        <f t="shared" si="63"/>
        <v>0</v>
      </c>
      <c r="L579" s="133"/>
      <c r="M579" s="118"/>
      <c r="N579" s="313"/>
      <c r="O579" s="315" t="str">
        <f>IFERROR(VLOOKUP(O578,'Datos Validaciones PAO'!$N$2:$O$102,2,TRUE)," ")</f>
        <v xml:space="preserve"> </v>
      </c>
    </row>
    <row r="580" spans="1:15" ht="34.5" customHeight="1" x14ac:dyDescent="0.3">
      <c r="A580" s="330"/>
      <c r="B580" s="333"/>
      <c r="C580" s="313"/>
      <c r="D580" s="118"/>
      <c r="E580" s="199"/>
      <c r="F580" s="119"/>
      <c r="G580" s="133"/>
      <c r="H580" s="118"/>
      <c r="I580" s="313"/>
      <c r="J580" s="316"/>
      <c r="K580" s="199">
        <f t="shared" si="63"/>
        <v>0</v>
      </c>
      <c r="L580" s="133"/>
      <c r="M580" s="118"/>
      <c r="N580" s="313"/>
      <c r="O580" s="316"/>
    </row>
    <row r="581" spans="1:15" ht="33" customHeight="1" x14ac:dyDescent="0.3">
      <c r="A581" s="330"/>
      <c r="B581" s="333"/>
      <c r="C581" s="313"/>
      <c r="D581" s="118"/>
      <c r="E581" s="199"/>
      <c r="F581" s="119"/>
      <c r="G581" s="133"/>
      <c r="H581" s="118"/>
      <c r="I581" s="313"/>
      <c r="J581" s="316"/>
      <c r="K581" s="199">
        <f t="shared" si="63"/>
        <v>0</v>
      </c>
      <c r="L581" s="133"/>
      <c r="M581" s="118"/>
      <c r="N581" s="313"/>
      <c r="O581" s="316"/>
    </row>
    <row r="582" spans="1:15" ht="48.75" customHeight="1" x14ac:dyDescent="0.3">
      <c r="A582" s="330"/>
      <c r="B582" s="333"/>
      <c r="C582" s="313"/>
      <c r="D582" s="118"/>
      <c r="E582" s="199"/>
      <c r="F582" s="119"/>
      <c r="G582" s="133"/>
      <c r="H582" s="118"/>
      <c r="I582" s="313"/>
      <c r="J582" s="316"/>
      <c r="K582" s="199">
        <f t="shared" si="63"/>
        <v>0</v>
      </c>
      <c r="L582" s="133"/>
      <c r="M582" s="118"/>
      <c r="N582" s="313"/>
      <c r="O582" s="316"/>
    </row>
    <row r="583" spans="1:15" ht="33" customHeight="1" x14ac:dyDescent="0.3">
      <c r="A583" s="330"/>
      <c r="B583" s="333"/>
      <c r="C583" s="313"/>
      <c r="D583" s="118"/>
      <c r="E583" s="199"/>
      <c r="F583" s="119"/>
      <c r="G583" s="133"/>
      <c r="H583" s="118"/>
      <c r="I583" s="313"/>
      <c r="J583" s="316"/>
      <c r="K583" s="199">
        <f t="shared" si="63"/>
        <v>0</v>
      </c>
      <c r="L583" s="133"/>
      <c r="M583" s="118"/>
      <c r="N583" s="313"/>
      <c r="O583" s="316"/>
    </row>
    <row r="584" spans="1:15" ht="42.75" customHeight="1" thickBot="1" x14ac:dyDescent="0.35">
      <c r="A584" s="331"/>
      <c r="B584" s="334"/>
      <c r="C584" s="314"/>
      <c r="D584" s="118"/>
      <c r="E584" s="199"/>
      <c r="F584" s="119"/>
      <c r="G584" s="133"/>
      <c r="H584" s="118"/>
      <c r="I584" s="314"/>
      <c r="J584" s="317"/>
      <c r="K584" s="199">
        <f t="shared" si="63"/>
        <v>0</v>
      </c>
      <c r="L584" s="133"/>
      <c r="M584" s="118"/>
      <c r="N584" s="314"/>
      <c r="O584" s="317"/>
    </row>
    <row r="585" spans="1:15" ht="15.75" customHeight="1" thickBot="1" x14ac:dyDescent="0.35">
      <c r="A585" s="69" t="s">
        <v>27</v>
      </c>
      <c r="B585" s="335"/>
      <c r="C585" s="336"/>
      <c r="D585" s="336"/>
      <c r="E585" s="462"/>
      <c r="F585" s="67"/>
      <c r="G585" s="67"/>
      <c r="H585" s="67"/>
      <c r="I585" s="67"/>
      <c r="J585" s="68"/>
      <c r="K585" s="67"/>
      <c r="L585" s="67"/>
      <c r="M585" s="67"/>
      <c r="N585" s="67"/>
      <c r="O585" s="68"/>
    </row>
    <row r="586" spans="1:15" ht="49.5" customHeight="1" thickBot="1" x14ac:dyDescent="0.35">
      <c r="A586" s="71" t="s">
        <v>28</v>
      </c>
      <c r="B586" s="70" t="s">
        <v>29</v>
      </c>
      <c r="C586" s="187" t="s">
        <v>30</v>
      </c>
      <c r="D586" s="187" t="s">
        <v>31</v>
      </c>
      <c r="E586" s="463" t="s">
        <v>32</v>
      </c>
      <c r="F586" s="187" t="s">
        <v>33</v>
      </c>
      <c r="G586" s="187" t="s">
        <v>35</v>
      </c>
      <c r="H586" s="187" t="s">
        <v>36</v>
      </c>
      <c r="I586" s="187" t="s">
        <v>34</v>
      </c>
      <c r="J586" s="187" t="s">
        <v>37</v>
      </c>
      <c r="K586" s="198" t="s">
        <v>31</v>
      </c>
      <c r="L586" s="198" t="s">
        <v>35</v>
      </c>
      <c r="M586" s="198" t="s">
        <v>36</v>
      </c>
      <c r="N586" s="198" t="s">
        <v>34</v>
      </c>
      <c r="O586" s="198" t="s">
        <v>37</v>
      </c>
    </row>
    <row r="587" spans="1:15" ht="46.5" customHeight="1" x14ac:dyDescent="0.3">
      <c r="A587" s="108">
        <f>A578+1</f>
        <v>65</v>
      </c>
      <c r="B587" s="337"/>
      <c r="C587" s="312"/>
      <c r="D587" s="118"/>
      <c r="E587" s="199"/>
      <c r="F587" s="119"/>
      <c r="G587" s="133"/>
      <c r="H587" s="118"/>
      <c r="I587" s="312"/>
      <c r="J587" s="72" t="str">
        <f>IFERROR(AVERAGE(I587)," ")</f>
        <v xml:space="preserve"> </v>
      </c>
      <c r="K587" s="199">
        <f t="shared" ref="K587:K593" si="64">D587</f>
        <v>0</v>
      </c>
      <c r="L587" s="133"/>
      <c r="M587" s="118"/>
      <c r="N587" s="312"/>
      <c r="O587" s="72" t="str">
        <f>IFERROR(AVERAGE(N587)," ")</f>
        <v xml:space="preserve"> </v>
      </c>
    </row>
    <row r="588" spans="1:15" ht="38.25" customHeight="1" x14ac:dyDescent="0.3">
      <c r="A588" s="329"/>
      <c r="B588" s="333"/>
      <c r="C588" s="313"/>
      <c r="D588" s="118"/>
      <c r="E588" s="199"/>
      <c r="F588" s="119"/>
      <c r="G588" s="133"/>
      <c r="H588" s="118"/>
      <c r="I588" s="313"/>
      <c r="J588" s="315" t="str">
        <f>IFERROR(VLOOKUP(J587,'Datos Validaciones PAO'!$N$2:$O$102,2,TRUE)," ")</f>
        <v xml:space="preserve"> </v>
      </c>
      <c r="K588" s="199">
        <f t="shared" si="64"/>
        <v>0</v>
      </c>
      <c r="L588" s="133"/>
      <c r="M588" s="118"/>
      <c r="N588" s="313"/>
      <c r="O588" s="315" t="str">
        <f>IFERROR(VLOOKUP(O587,'Datos Validaciones PAO'!$N$2:$O$102,2,TRUE)," ")</f>
        <v xml:space="preserve"> </v>
      </c>
    </row>
    <row r="589" spans="1:15" ht="34.5" customHeight="1" x14ac:dyDescent="0.3">
      <c r="A589" s="330"/>
      <c r="B589" s="333"/>
      <c r="C589" s="313"/>
      <c r="D589" s="118"/>
      <c r="E589" s="199"/>
      <c r="F589" s="119"/>
      <c r="G589" s="133"/>
      <c r="H589" s="118"/>
      <c r="I589" s="313"/>
      <c r="J589" s="316"/>
      <c r="K589" s="199">
        <f t="shared" si="64"/>
        <v>0</v>
      </c>
      <c r="L589" s="133"/>
      <c r="M589" s="118"/>
      <c r="N589" s="313"/>
      <c r="O589" s="316"/>
    </row>
    <row r="590" spans="1:15" ht="33" customHeight="1" x14ac:dyDescent="0.3">
      <c r="A590" s="330"/>
      <c r="B590" s="333"/>
      <c r="C590" s="313"/>
      <c r="D590" s="118"/>
      <c r="E590" s="199"/>
      <c r="F590" s="119"/>
      <c r="G590" s="133"/>
      <c r="H590" s="118"/>
      <c r="I590" s="313"/>
      <c r="J590" s="316"/>
      <c r="K590" s="199">
        <f t="shared" si="64"/>
        <v>0</v>
      </c>
      <c r="L590" s="133"/>
      <c r="M590" s="118"/>
      <c r="N590" s="313"/>
      <c r="O590" s="316"/>
    </row>
    <row r="591" spans="1:15" ht="48.75" customHeight="1" x14ac:dyDescent="0.3">
      <c r="A591" s="330"/>
      <c r="B591" s="333"/>
      <c r="C591" s="313"/>
      <c r="D591" s="118"/>
      <c r="E591" s="199"/>
      <c r="F591" s="119"/>
      <c r="G591" s="133"/>
      <c r="H591" s="118"/>
      <c r="I591" s="313"/>
      <c r="J591" s="316"/>
      <c r="K591" s="199">
        <f t="shared" si="64"/>
        <v>0</v>
      </c>
      <c r="L591" s="133"/>
      <c r="M591" s="118"/>
      <c r="N591" s="313"/>
      <c r="O591" s="316"/>
    </row>
    <row r="592" spans="1:15" ht="33" customHeight="1" x14ac:dyDescent="0.3">
      <c r="A592" s="330"/>
      <c r="B592" s="333"/>
      <c r="C592" s="313"/>
      <c r="D592" s="118"/>
      <c r="E592" s="199"/>
      <c r="F592" s="119"/>
      <c r="G592" s="133"/>
      <c r="H592" s="118"/>
      <c r="I592" s="313"/>
      <c r="J592" s="316"/>
      <c r="K592" s="199">
        <f t="shared" si="64"/>
        <v>0</v>
      </c>
      <c r="L592" s="133"/>
      <c r="M592" s="118"/>
      <c r="N592" s="313"/>
      <c r="O592" s="316"/>
    </row>
    <row r="593" spans="1:15" ht="42.75" customHeight="1" thickBot="1" x14ac:dyDescent="0.35">
      <c r="A593" s="331"/>
      <c r="B593" s="334"/>
      <c r="C593" s="314"/>
      <c r="D593" s="118"/>
      <c r="E593" s="199"/>
      <c r="F593" s="119"/>
      <c r="G593" s="133"/>
      <c r="H593" s="118"/>
      <c r="I593" s="314"/>
      <c r="J593" s="317"/>
      <c r="K593" s="199">
        <f t="shared" si="64"/>
        <v>0</v>
      </c>
      <c r="L593" s="133"/>
      <c r="M593" s="118"/>
      <c r="N593" s="314"/>
      <c r="O593" s="317"/>
    </row>
    <row r="594" spans="1:15" ht="15.75" customHeight="1" thickBot="1" x14ac:dyDescent="0.35">
      <c r="A594" s="69" t="s">
        <v>27</v>
      </c>
      <c r="B594" s="335"/>
      <c r="C594" s="336"/>
      <c r="D594" s="336"/>
      <c r="E594" s="462"/>
      <c r="F594" s="67"/>
      <c r="G594" s="67"/>
      <c r="H594" s="67"/>
      <c r="I594" s="67"/>
      <c r="J594" s="68"/>
      <c r="K594" s="67"/>
      <c r="L594" s="67"/>
      <c r="M594" s="67"/>
      <c r="N594" s="67"/>
      <c r="O594" s="68"/>
    </row>
    <row r="595" spans="1:15" ht="49.5" customHeight="1" thickBot="1" x14ac:dyDescent="0.35">
      <c r="A595" s="71" t="s">
        <v>28</v>
      </c>
      <c r="B595" s="70" t="s">
        <v>29</v>
      </c>
      <c r="C595" s="187" t="s">
        <v>30</v>
      </c>
      <c r="D595" s="187" t="s">
        <v>31</v>
      </c>
      <c r="E595" s="463" t="s">
        <v>32</v>
      </c>
      <c r="F595" s="187" t="s">
        <v>33</v>
      </c>
      <c r="G595" s="187" t="s">
        <v>35</v>
      </c>
      <c r="H595" s="187" t="s">
        <v>36</v>
      </c>
      <c r="I595" s="187" t="s">
        <v>34</v>
      </c>
      <c r="J595" s="187" t="s">
        <v>37</v>
      </c>
      <c r="K595" s="198" t="s">
        <v>31</v>
      </c>
      <c r="L595" s="198" t="s">
        <v>35</v>
      </c>
      <c r="M595" s="198" t="s">
        <v>36</v>
      </c>
      <c r="N595" s="198" t="s">
        <v>34</v>
      </c>
      <c r="O595" s="198" t="s">
        <v>37</v>
      </c>
    </row>
    <row r="596" spans="1:15" ht="46.5" customHeight="1" x14ac:dyDescent="0.3">
      <c r="A596" s="108">
        <f>A587+1</f>
        <v>66</v>
      </c>
      <c r="B596" s="337"/>
      <c r="C596" s="312"/>
      <c r="D596" s="118"/>
      <c r="E596" s="199"/>
      <c r="F596" s="119"/>
      <c r="G596" s="133"/>
      <c r="H596" s="118"/>
      <c r="I596" s="312"/>
      <c r="J596" s="72" t="str">
        <f>IFERROR(AVERAGE(I596)," ")</f>
        <v xml:space="preserve"> </v>
      </c>
      <c r="K596" s="199">
        <f t="shared" ref="K596:K602" si="65">D596</f>
        <v>0</v>
      </c>
      <c r="L596" s="133"/>
      <c r="M596" s="118"/>
      <c r="N596" s="312"/>
      <c r="O596" s="72" t="str">
        <f>IFERROR(AVERAGE(N596)," ")</f>
        <v xml:space="preserve"> </v>
      </c>
    </row>
    <row r="597" spans="1:15" ht="38.25" customHeight="1" x14ac:dyDescent="0.3">
      <c r="A597" s="329"/>
      <c r="B597" s="333"/>
      <c r="C597" s="313"/>
      <c r="D597" s="118"/>
      <c r="E597" s="199"/>
      <c r="F597" s="119"/>
      <c r="G597" s="133"/>
      <c r="H597" s="118"/>
      <c r="I597" s="313"/>
      <c r="J597" s="315" t="str">
        <f>IFERROR(VLOOKUP(J596,'Datos Validaciones PAO'!$N$2:$O$102,2,TRUE)," ")</f>
        <v xml:space="preserve"> </v>
      </c>
      <c r="K597" s="199">
        <f t="shared" si="65"/>
        <v>0</v>
      </c>
      <c r="L597" s="133"/>
      <c r="M597" s="118"/>
      <c r="N597" s="313"/>
      <c r="O597" s="315" t="str">
        <f>IFERROR(VLOOKUP(O596,'Datos Validaciones PAO'!$N$2:$O$102,2,TRUE)," ")</f>
        <v xml:space="preserve"> </v>
      </c>
    </row>
    <row r="598" spans="1:15" ht="34.5" customHeight="1" x14ac:dyDescent="0.3">
      <c r="A598" s="330"/>
      <c r="B598" s="333"/>
      <c r="C598" s="313"/>
      <c r="D598" s="118"/>
      <c r="E598" s="199"/>
      <c r="F598" s="119"/>
      <c r="G598" s="133"/>
      <c r="H598" s="118"/>
      <c r="I598" s="313"/>
      <c r="J598" s="316"/>
      <c r="K598" s="199">
        <f t="shared" si="65"/>
        <v>0</v>
      </c>
      <c r="L598" s="133"/>
      <c r="M598" s="118"/>
      <c r="N598" s="313"/>
      <c r="O598" s="316"/>
    </row>
    <row r="599" spans="1:15" ht="33" customHeight="1" x14ac:dyDescent="0.3">
      <c r="A599" s="330"/>
      <c r="B599" s="333"/>
      <c r="C599" s="313"/>
      <c r="D599" s="118"/>
      <c r="E599" s="199"/>
      <c r="F599" s="119"/>
      <c r="G599" s="133"/>
      <c r="H599" s="118"/>
      <c r="I599" s="313"/>
      <c r="J599" s="316"/>
      <c r="K599" s="199">
        <f t="shared" si="65"/>
        <v>0</v>
      </c>
      <c r="L599" s="133"/>
      <c r="M599" s="118"/>
      <c r="N599" s="313"/>
      <c r="O599" s="316"/>
    </row>
    <row r="600" spans="1:15" ht="48.75" customHeight="1" x14ac:dyDescent="0.3">
      <c r="A600" s="330"/>
      <c r="B600" s="333"/>
      <c r="C600" s="313"/>
      <c r="D600" s="118"/>
      <c r="E600" s="199"/>
      <c r="F600" s="119"/>
      <c r="G600" s="133"/>
      <c r="H600" s="118"/>
      <c r="I600" s="313"/>
      <c r="J600" s="316"/>
      <c r="K600" s="199">
        <f t="shared" si="65"/>
        <v>0</v>
      </c>
      <c r="L600" s="133"/>
      <c r="M600" s="118"/>
      <c r="N600" s="313"/>
      <c r="O600" s="316"/>
    </row>
    <row r="601" spans="1:15" ht="33" customHeight="1" x14ac:dyDescent="0.3">
      <c r="A601" s="330"/>
      <c r="B601" s="333"/>
      <c r="C601" s="313"/>
      <c r="D601" s="118"/>
      <c r="E601" s="199"/>
      <c r="F601" s="119"/>
      <c r="G601" s="133"/>
      <c r="H601" s="118"/>
      <c r="I601" s="313"/>
      <c r="J601" s="316"/>
      <c r="K601" s="199">
        <f t="shared" si="65"/>
        <v>0</v>
      </c>
      <c r="L601" s="133"/>
      <c r="M601" s="118"/>
      <c r="N601" s="313"/>
      <c r="O601" s="316"/>
    </row>
    <row r="602" spans="1:15" ht="42.75" customHeight="1" thickBot="1" x14ac:dyDescent="0.35">
      <c r="A602" s="331"/>
      <c r="B602" s="334"/>
      <c r="C602" s="314"/>
      <c r="D602" s="118"/>
      <c r="E602" s="199"/>
      <c r="F602" s="119"/>
      <c r="G602" s="133"/>
      <c r="H602" s="118"/>
      <c r="I602" s="314"/>
      <c r="J602" s="317"/>
      <c r="K602" s="199">
        <f t="shared" si="65"/>
        <v>0</v>
      </c>
      <c r="L602" s="133"/>
      <c r="M602" s="118"/>
      <c r="N602" s="314"/>
      <c r="O602" s="317"/>
    </row>
    <row r="603" spans="1:15" ht="15.75" customHeight="1" thickBot="1" x14ac:dyDescent="0.35">
      <c r="A603" s="69" t="s">
        <v>27</v>
      </c>
      <c r="B603" s="335"/>
      <c r="C603" s="336"/>
      <c r="D603" s="336"/>
      <c r="E603" s="462"/>
      <c r="F603" s="67"/>
      <c r="G603" s="67"/>
      <c r="H603" s="67"/>
      <c r="I603" s="67"/>
      <c r="J603" s="68"/>
      <c r="K603" s="67"/>
      <c r="L603" s="67"/>
      <c r="M603" s="67"/>
      <c r="N603" s="67"/>
      <c r="O603" s="68"/>
    </row>
    <row r="604" spans="1:15" ht="49.5" customHeight="1" thickBot="1" x14ac:dyDescent="0.35">
      <c r="A604" s="71" t="s">
        <v>28</v>
      </c>
      <c r="B604" s="70" t="s">
        <v>29</v>
      </c>
      <c r="C604" s="187" t="s">
        <v>30</v>
      </c>
      <c r="D604" s="187" t="s">
        <v>31</v>
      </c>
      <c r="E604" s="463" t="s">
        <v>32</v>
      </c>
      <c r="F604" s="187" t="s">
        <v>33</v>
      </c>
      <c r="G604" s="187" t="s">
        <v>35</v>
      </c>
      <c r="H604" s="187" t="s">
        <v>36</v>
      </c>
      <c r="I604" s="187" t="s">
        <v>34</v>
      </c>
      <c r="J604" s="187" t="s">
        <v>37</v>
      </c>
      <c r="K604" s="198" t="s">
        <v>31</v>
      </c>
      <c r="L604" s="198" t="s">
        <v>35</v>
      </c>
      <c r="M604" s="198" t="s">
        <v>36</v>
      </c>
      <c r="N604" s="198" t="s">
        <v>34</v>
      </c>
      <c r="O604" s="198" t="s">
        <v>37</v>
      </c>
    </row>
    <row r="605" spans="1:15" ht="46.5" customHeight="1" x14ac:dyDescent="0.3">
      <c r="A605" s="108">
        <f>A596+1</f>
        <v>67</v>
      </c>
      <c r="B605" s="337"/>
      <c r="C605" s="312"/>
      <c r="D605" s="118"/>
      <c r="E605" s="199"/>
      <c r="F605" s="119"/>
      <c r="G605" s="133"/>
      <c r="H605" s="118"/>
      <c r="I605" s="312"/>
      <c r="J605" s="72" t="str">
        <f>IFERROR(AVERAGE(I605)," ")</f>
        <v xml:space="preserve"> </v>
      </c>
      <c r="K605" s="199">
        <f t="shared" ref="K605:K611" si="66">D605</f>
        <v>0</v>
      </c>
      <c r="L605" s="133"/>
      <c r="M605" s="118"/>
      <c r="N605" s="312"/>
      <c r="O605" s="72" t="str">
        <f>IFERROR(AVERAGE(N605)," ")</f>
        <v xml:space="preserve"> </v>
      </c>
    </row>
    <row r="606" spans="1:15" ht="38.25" customHeight="1" x14ac:dyDescent="0.3">
      <c r="A606" s="329"/>
      <c r="B606" s="333"/>
      <c r="C606" s="313"/>
      <c r="D606" s="118"/>
      <c r="E606" s="199"/>
      <c r="F606" s="119"/>
      <c r="G606" s="133"/>
      <c r="H606" s="118"/>
      <c r="I606" s="313"/>
      <c r="J606" s="315" t="str">
        <f>IFERROR(VLOOKUP(J605,'Datos Validaciones PAO'!$N$2:$O$102,2,TRUE)," ")</f>
        <v xml:space="preserve"> </v>
      </c>
      <c r="K606" s="199">
        <f t="shared" si="66"/>
        <v>0</v>
      </c>
      <c r="L606" s="133"/>
      <c r="M606" s="118"/>
      <c r="N606" s="313"/>
      <c r="O606" s="315" t="str">
        <f>IFERROR(VLOOKUP(O605,'Datos Validaciones PAO'!$N$2:$O$102,2,TRUE)," ")</f>
        <v xml:space="preserve"> </v>
      </c>
    </row>
    <row r="607" spans="1:15" ht="34.5" customHeight="1" x14ac:dyDescent="0.3">
      <c r="A607" s="330"/>
      <c r="B607" s="333"/>
      <c r="C607" s="313"/>
      <c r="D607" s="118"/>
      <c r="E607" s="199"/>
      <c r="F607" s="119"/>
      <c r="G607" s="133"/>
      <c r="H607" s="118"/>
      <c r="I607" s="313"/>
      <c r="J607" s="316"/>
      <c r="K607" s="199">
        <f t="shared" si="66"/>
        <v>0</v>
      </c>
      <c r="L607" s="133"/>
      <c r="M607" s="118"/>
      <c r="N607" s="313"/>
      <c r="O607" s="316"/>
    </row>
    <row r="608" spans="1:15" ht="33" customHeight="1" x14ac:dyDescent="0.3">
      <c r="A608" s="330"/>
      <c r="B608" s="333"/>
      <c r="C608" s="313"/>
      <c r="D608" s="118"/>
      <c r="E608" s="199"/>
      <c r="F608" s="119"/>
      <c r="G608" s="133"/>
      <c r="H608" s="118"/>
      <c r="I608" s="313"/>
      <c r="J608" s="316"/>
      <c r="K608" s="199">
        <f t="shared" si="66"/>
        <v>0</v>
      </c>
      <c r="L608" s="133"/>
      <c r="M608" s="118"/>
      <c r="N608" s="313"/>
      <c r="O608" s="316"/>
    </row>
    <row r="609" spans="1:15" ht="48.75" customHeight="1" x14ac:dyDescent="0.3">
      <c r="A609" s="330"/>
      <c r="B609" s="333"/>
      <c r="C609" s="313"/>
      <c r="D609" s="118"/>
      <c r="E609" s="199"/>
      <c r="F609" s="119"/>
      <c r="G609" s="133"/>
      <c r="H609" s="118"/>
      <c r="I609" s="313"/>
      <c r="J609" s="316"/>
      <c r="K609" s="199">
        <f t="shared" si="66"/>
        <v>0</v>
      </c>
      <c r="L609" s="133"/>
      <c r="M609" s="118"/>
      <c r="N609" s="313"/>
      <c r="O609" s="316"/>
    </row>
    <row r="610" spans="1:15" ht="33" customHeight="1" x14ac:dyDescent="0.3">
      <c r="A610" s="330"/>
      <c r="B610" s="333"/>
      <c r="C610" s="313"/>
      <c r="D610" s="118"/>
      <c r="E610" s="199"/>
      <c r="F610" s="119"/>
      <c r="G610" s="133"/>
      <c r="H610" s="118"/>
      <c r="I610" s="313"/>
      <c r="J610" s="316"/>
      <c r="K610" s="199">
        <f t="shared" si="66"/>
        <v>0</v>
      </c>
      <c r="L610" s="133"/>
      <c r="M610" s="118"/>
      <c r="N610" s="313"/>
      <c r="O610" s="316"/>
    </row>
    <row r="611" spans="1:15" ht="42.75" customHeight="1" thickBot="1" x14ac:dyDescent="0.35">
      <c r="A611" s="331"/>
      <c r="B611" s="334"/>
      <c r="C611" s="314"/>
      <c r="D611" s="118"/>
      <c r="E611" s="199"/>
      <c r="F611" s="119"/>
      <c r="G611" s="133"/>
      <c r="H611" s="118"/>
      <c r="I611" s="314"/>
      <c r="J611" s="317"/>
      <c r="K611" s="199">
        <f t="shared" si="66"/>
        <v>0</v>
      </c>
      <c r="L611" s="133"/>
      <c r="M611" s="118"/>
      <c r="N611" s="314"/>
      <c r="O611" s="317"/>
    </row>
    <row r="612" spans="1:15" ht="15.75" customHeight="1" thickBot="1" x14ac:dyDescent="0.35">
      <c r="A612" s="69" t="s">
        <v>27</v>
      </c>
      <c r="B612" s="335"/>
      <c r="C612" s="336"/>
      <c r="D612" s="336"/>
      <c r="E612" s="462"/>
      <c r="F612" s="67"/>
      <c r="G612" s="67"/>
      <c r="H612" s="67"/>
      <c r="I612" s="67"/>
      <c r="J612" s="68"/>
      <c r="K612" s="67"/>
      <c r="L612" s="67"/>
      <c r="M612" s="67"/>
      <c r="N612" s="67"/>
      <c r="O612" s="68"/>
    </row>
    <row r="613" spans="1:15" ht="49.5" customHeight="1" thickBot="1" x14ac:dyDescent="0.35">
      <c r="A613" s="71" t="s">
        <v>28</v>
      </c>
      <c r="B613" s="70" t="s">
        <v>29</v>
      </c>
      <c r="C613" s="187" t="s">
        <v>30</v>
      </c>
      <c r="D613" s="187" t="s">
        <v>31</v>
      </c>
      <c r="E613" s="463" t="s">
        <v>32</v>
      </c>
      <c r="F613" s="187" t="s">
        <v>33</v>
      </c>
      <c r="G613" s="187" t="s">
        <v>35</v>
      </c>
      <c r="H613" s="187" t="s">
        <v>36</v>
      </c>
      <c r="I613" s="187" t="s">
        <v>34</v>
      </c>
      <c r="J613" s="187" t="s">
        <v>37</v>
      </c>
      <c r="K613" s="198" t="s">
        <v>31</v>
      </c>
      <c r="L613" s="198" t="s">
        <v>35</v>
      </c>
      <c r="M613" s="198" t="s">
        <v>36</v>
      </c>
      <c r="N613" s="198" t="s">
        <v>34</v>
      </c>
      <c r="O613" s="198" t="s">
        <v>37</v>
      </c>
    </row>
    <row r="614" spans="1:15" ht="46.5" customHeight="1" x14ac:dyDescent="0.3">
      <c r="A614" s="108">
        <f>A605+1</f>
        <v>68</v>
      </c>
      <c r="B614" s="337"/>
      <c r="C614" s="312"/>
      <c r="D614" s="118"/>
      <c r="E614" s="199"/>
      <c r="F614" s="119"/>
      <c r="G614" s="133"/>
      <c r="H614" s="118"/>
      <c r="I614" s="312"/>
      <c r="J614" s="72" t="str">
        <f>IFERROR(AVERAGE(I614)," ")</f>
        <v xml:space="preserve"> </v>
      </c>
      <c r="K614" s="199">
        <f t="shared" ref="K614:K620" si="67">D614</f>
        <v>0</v>
      </c>
      <c r="L614" s="133"/>
      <c r="M614" s="118"/>
      <c r="N614" s="312"/>
      <c r="O614" s="72" t="str">
        <f>IFERROR(AVERAGE(N614)," ")</f>
        <v xml:space="preserve"> </v>
      </c>
    </row>
    <row r="615" spans="1:15" ht="38.25" customHeight="1" x14ac:dyDescent="0.3">
      <c r="A615" s="329"/>
      <c r="B615" s="333"/>
      <c r="C615" s="313"/>
      <c r="D615" s="118"/>
      <c r="E615" s="199"/>
      <c r="F615" s="119"/>
      <c r="G615" s="133"/>
      <c r="H615" s="118"/>
      <c r="I615" s="313"/>
      <c r="J615" s="315" t="str">
        <f>IFERROR(VLOOKUP(J614,'Datos Validaciones PAO'!$N$2:$O$102,2,TRUE)," ")</f>
        <v xml:space="preserve"> </v>
      </c>
      <c r="K615" s="199">
        <f t="shared" si="67"/>
        <v>0</v>
      </c>
      <c r="L615" s="133"/>
      <c r="M615" s="118"/>
      <c r="N615" s="313"/>
      <c r="O615" s="315" t="str">
        <f>IFERROR(VLOOKUP(O614,'Datos Validaciones PAO'!$N$2:$O$102,2,TRUE)," ")</f>
        <v xml:space="preserve"> </v>
      </c>
    </row>
    <row r="616" spans="1:15" ht="34.5" customHeight="1" x14ac:dyDescent="0.3">
      <c r="A616" s="330"/>
      <c r="B616" s="333"/>
      <c r="C616" s="313"/>
      <c r="D616" s="118"/>
      <c r="E616" s="199"/>
      <c r="F616" s="119"/>
      <c r="G616" s="133"/>
      <c r="H616" s="118"/>
      <c r="I616" s="313"/>
      <c r="J616" s="316"/>
      <c r="K616" s="199">
        <f t="shared" si="67"/>
        <v>0</v>
      </c>
      <c r="L616" s="133"/>
      <c r="M616" s="118"/>
      <c r="N616" s="313"/>
      <c r="O616" s="316"/>
    </row>
    <row r="617" spans="1:15" ht="33" customHeight="1" x14ac:dyDescent="0.3">
      <c r="A617" s="330"/>
      <c r="B617" s="333"/>
      <c r="C617" s="313"/>
      <c r="D617" s="118"/>
      <c r="E617" s="199"/>
      <c r="F617" s="119"/>
      <c r="G617" s="133"/>
      <c r="H617" s="118"/>
      <c r="I617" s="313"/>
      <c r="J617" s="316"/>
      <c r="K617" s="199">
        <f t="shared" si="67"/>
        <v>0</v>
      </c>
      <c r="L617" s="133"/>
      <c r="M617" s="118"/>
      <c r="N617" s="313"/>
      <c r="O617" s="316"/>
    </row>
    <row r="618" spans="1:15" ht="48.75" customHeight="1" x14ac:dyDescent="0.3">
      <c r="A618" s="330"/>
      <c r="B618" s="333"/>
      <c r="C618" s="313"/>
      <c r="D618" s="118"/>
      <c r="E618" s="199"/>
      <c r="F618" s="119"/>
      <c r="G618" s="133"/>
      <c r="H618" s="118"/>
      <c r="I618" s="313"/>
      <c r="J618" s="316"/>
      <c r="K618" s="199">
        <f t="shared" si="67"/>
        <v>0</v>
      </c>
      <c r="L618" s="133"/>
      <c r="M618" s="118"/>
      <c r="N618" s="313"/>
      <c r="O618" s="316"/>
    </row>
    <row r="619" spans="1:15" ht="33" customHeight="1" x14ac:dyDescent="0.3">
      <c r="A619" s="330"/>
      <c r="B619" s="333"/>
      <c r="C619" s="313"/>
      <c r="D619" s="118"/>
      <c r="E619" s="199"/>
      <c r="F619" s="119"/>
      <c r="G619" s="133"/>
      <c r="H619" s="118"/>
      <c r="I619" s="313"/>
      <c r="J619" s="316"/>
      <c r="K619" s="199">
        <f t="shared" si="67"/>
        <v>0</v>
      </c>
      <c r="L619" s="133"/>
      <c r="M619" s="118"/>
      <c r="N619" s="313"/>
      <c r="O619" s="316"/>
    </row>
    <row r="620" spans="1:15" ht="25.5" customHeight="1" thickBot="1" x14ac:dyDescent="0.35">
      <c r="A620" s="331"/>
      <c r="B620" s="334"/>
      <c r="C620" s="314"/>
      <c r="D620" s="118"/>
      <c r="E620" s="199"/>
      <c r="F620" s="119"/>
      <c r="G620" s="133"/>
      <c r="H620" s="118"/>
      <c r="I620" s="314"/>
      <c r="J620" s="317"/>
      <c r="K620" s="199">
        <f t="shared" si="67"/>
        <v>0</v>
      </c>
      <c r="L620" s="133"/>
      <c r="M620" s="118"/>
      <c r="N620" s="314"/>
      <c r="O620" s="317"/>
    </row>
    <row r="621" spans="1:15" ht="15.75" customHeight="1" thickBot="1" x14ac:dyDescent="0.35">
      <c r="A621" s="69" t="s">
        <v>27</v>
      </c>
      <c r="B621" s="335"/>
      <c r="C621" s="336"/>
      <c r="D621" s="336"/>
      <c r="E621" s="462"/>
      <c r="F621" s="67"/>
      <c r="G621" s="67"/>
      <c r="H621" s="67"/>
      <c r="I621" s="67"/>
      <c r="J621" s="68"/>
      <c r="K621" s="67"/>
      <c r="L621" s="67"/>
      <c r="M621" s="67"/>
      <c r="N621" s="67"/>
      <c r="O621" s="68"/>
    </row>
    <row r="622" spans="1:15" ht="49.5" customHeight="1" thickBot="1" x14ac:dyDescent="0.35">
      <c r="A622" s="71" t="s">
        <v>28</v>
      </c>
      <c r="B622" s="70" t="s">
        <v>29</v>
      </c>
      <c r="C622" s="187" t="s">
        <v>30</v>
      </c>
      <c r="D622" s="187" t="s">
        <v>31</v>
      </c>
      <c r="E622" s="463" t="s">
        <v>32</v>
      </c>
      <c r="F622" s="187" t="s">
        <v>33</v>
      </c>
      <c r="G622" s="187" t="s">
        <v>35</v>
      </c>
      <c r="H622" s="187" t="s">
        <v>36</v>
      </c>
      <c r="I622" s="187" t="s">
        <v>34</v>
      </c>
      <c r="J622" s="187" t="s">
        <v>37</v>
      </c>
      <c r="K622" s="198" t="s">
        <v>31</v>
      </c>
      <c r="L622" s="198" t="s">
        <v>35</v>
      </c>
      <c r="M622" s="198" t="s">
        <v>36</v>
      </c>
      <c r="N622" s="198" t="s">
        <v>34</v>
      </c>
      <c r="O622" s="198" t="s">
        <v>37</v>
      </c>
    </row>
    <row r="623" spans="1:15" ht="46.5" customHeight="1" x14ac:dyDescent="0.3">
      <c r="A623" s="108">
        <f>A614+1</f>
        <v>69</v>
      </c>
      <c r="B623" s="337"/>
      <c r="C623" s="184"/>
      <c r="D623" s="122"/>
      <c r="E623" s="199"/>
      <c r="F623" s="119"/>
      <c r="G623" s="133"/>
      <c r="H623" s="118"/>
      <c r="I623" s="312"/>
      <c r="J623" s="72" t="str">
        <f>IFERROR(AVERAGE(I623)," ")</f>
        <v xml:space="preserve"> </v>
      </c>
      <c r="K623" s="199">
        <f t="shared" ref="K623:K629" si="68">D623</f>
        <v>0</v>
      </c>
      <c r="L623" s="133"/>
      <c r="M623" s="118"/>
      <c r="N623" s="312"/>
      <c r="O623" s="72" t="str">
        <f>IFERROR(AVERAGE(N623)," ")</f>
        <v xml:space="preserve"> </v>
      </c>
    </row>
    <row r="624" spans="1:15" ht="38.25" customHeight="1" x14ac:dyDescent="0.3">
      <c r="A624" s="329"/>
      <c r="B624" s="333"/>
      <c r="C624" s="185"/>
      <c r="D624" s="118"/>
      <c r="E624" s="199"/>
      <c r="F624" s="119"/>
      <c r="G624" s="133"/>
      <c r="H624" s="118"/>
      <c r="I624" s="313"/>
      <c r="J624" s="315" t="str">
        <f>IFERROR(VLOOKUP(J623,'Datos Validaciones PAO'!$N$2:$O$102,2,TRUE)," ")</f>
        <v xml:space="preserve"> </v>
      </c>
      <c r="K624" s="199">
        <f t="shared" si="68"/>
        <v>0</v>
      </c>
      <c r="L624" s="133"/>
      <c r="M624" s="118"/>
      <c r="N624" s="313"/>
      <c r="O624" s="315" t="str">
        <f>IFERROR(VLOOKUP(O623,'Datos Validaciones PAO'!$N$2:$O$102,2,TRUE)," ")</f>
        <v xml:space="preserve"> </v>
      </c>
    </row>
    <row r="625" spans="1:15" ht="34.5" customHeight="1" x14ac:dyDescent="0.3">
      <c r="A625" s="330"/>
      <c r="B625" s="333"/>
      <c r="C625" s="185"/>
      <c r="D625" s="118"/>
      <c r="E625" s="199"/>
      <c r="F625" s="119"/>
      <c r="G625" s="133"/>
      <c r="H625" s="118"/>
      <c r="I625" s="313"/>
      <c r="J625" s="316"/>
      <c r="K625" s="199">
        <f t="shared" si="68"/>
        <v>0</v>
      </c>
      <c r="L625" s="133"/>
      <c r="M625" s="118"/>
      <c r="N625" s="313"/>
      <c r="O625" s="316"/>
    </row>
    <row r="626" spans="1:15" ht="33" customHeight="1" x14ac:dyDescent="0.3">
      <c r="A626" s="330"/>
      <c r="B626" s="333"/>
      <c r="C626" s="185"/>
      <c r="D626" s="118"/>
      <c r="E626" s="199"/>
      <c r="F626" s="119"/>
      <c r="G626" s="133"/>
      <c r="H626" s="118"/>
      <c r="I626" s="313"/>
      <c r="J626" s="316"/>
      <c r="K626" s="199">
        <f t="shared" si="68"/>
        <v>0</v>
      </c>
      <c r="L626" s="133"/>
      <c r="M626" s="118"/>
      <c r="N626" s="313"/>
      <c r="O626" s="316"/>
    </row>
    <row r="627" spans="1:15" ht="48.75" customHeight="1" x14ac:dyDescent="0.3">
      <c r="A627" s="330"/>
      <c r="B627" s="333"/>
      <c r="C627" s="185"/>
      <c r="D627" s="118"/>
      <c r="E627" s="199"/>
      <c r="F627" s="119"/>
      <c r="G627" s="133"/>
      <c r="H627" s="118"/>
      <c r="I627" s="313"/>
      <c r="J627" s="316"/>
      <c r="K627" s="199">
        <f t="shared" si="68"/>
        <v>0</v>
      </c>
      <c r="L627" s="133"/>
      <c r="M627" s="118"/>
      <c r="N627" s="313"/>
      <c r="O627" s="316"/>
    </row>
    <row r="628" spans="1:15" ht="33" customHeight="1" x14ac:dyDescent="0.3">
      <c r="A628" s="330"/>
      <c r="B628" s="333"/>
      <c r="C628" s="185"/>
      <c r="D628" s="118"/>
      <c r="E628" s="199"/>
      <c r="F628" s="119"/>
      <c r="G628" s="133"/>
      <c r="H628" s="118"/>
      <c r="I628" s="313"/>
      <c r="J628" s="316"/>
      <c r="K628" s="199">
        <f t="shared" si="68"/>
        <v>0</v>
      </c>
      <c r="L628" s="133"/>
      <c r="M628" s="118"/>
      <c r="N628" s="313"/>
      <c r="O628" s="316"/>
    </row>
    <row r="629" spans="1:15" ht="42.75" customHeight="1" thickBot="1" x14ac:dyDescent="0.35">
      <c r="A629" s="331"/>
      <c r="B629" s="334"/>
      <c r="C629" s="186"/>
      <c r="D629" s="118"/>
      <c r="E629" s="199"/>
      <c r="F629" s="119"/>
      <c r="G629" s="133"/>
      <c r="H629" s="118"/>
      <c r="I629" s="314"/>
      <c r="J629" s="317"/>
      <c r="K629" s="199">
        <f t="shared" si="68"/>
        <v>0</v>
      </c>
      <c r="L629" s="133"/>
      <c r="M629" s="118"/>
      <c r="N629" s="314"/>
      <c r="O629" s="317"/>
    </row>
    <row r="630" spans="1:15" ht="15.75" customHeight="1" thickBot="1" x14ac:dyDescent="0.35">
      <c r="A630" s="69" t="s">
        <v>27</v>
      </c>
      <c r="B630" s="335"/>
      <c r="C630" s="336"/>
      <c r="D630" s="336"/>
      <c r="E630" s="462"/>
      <c r="F630" s="67"/>
      <c r="G630" s="67"/>
      <c r="H630" s="67"/>
      <c r="I630" s="67"/>
      <c r="J630" s="68"/>
      <c r="K630" s="67"/>
      <c r="L630" s="67"/>
      <c r="M630" s="67"/>
      <c r="N630" s="67"/>
      <c r="O630" s="68"/>
    </row>
    <row r="631" spans="1:15" ht="49.5" customHeight="1" thickBot="1" x14ac:dyDescent="0.35">
      <c r="A631" s="71" t="s">
        <v>28</v>
      </c>
      <c r="B631" s="70" t="s">
        <v>29</v>
      </c>
      <c r="C631" s="187" t="s">
        <v>30</v>
      </c>
      <c r="D631" s="187" t="s">
        <v>31</v>
      </c>
      <c r="E631" s="463" t="s">
        <v>32</v>
      </c>
      <c r="F631" s="187" t="s">
        <v>33</v>
      </c>
      <c r="G631" s="187" t="s">
        <v>35</v>
      </c>
      <c r="H631" s="187" t="s">
        <v>36</v>
      </c>
      <c r="I631" s="187" t="s">
        <v>34</v>
      </c>
      <c r="J631" s="187" t="s">
        <v>37</v>
      </c>
      <c r="K631" s="198" t="s">
        <v>31</v>
      </c>
      <c r="L631" s="198" t="s">
        <v>35</v>
      </c>
      <c r="M631" s="198" t="s">
        <v>36</v>
      </c>
      <c r="N631" s="198" t="s">
        <v>34</v>
      </c>
      <c r="O631" s="198" t="s">
        <v>37</v>
      </c>
    </row>
    <row r="632" spans="1:15" ht="46.5" customHeight="1" x14ac:dyDescent="0.3">
      <c r="A632" s="108">
        <f>A623+1</f>
        <v>70</v>
      </c>
      <c r="B632" s="337"/>
      <c r="C632" s="312"/>
      <c r="D632" s="118"/>
      <c r="E632" s="199"/>
      <c r="F632" s="119"/>
      <c r="G632" s="133"/>
      <c r="H632" s="118"/>
      <c r="I632" s="312"/>
      <c r="J632" s="72" t="str">
        <f>IFERROR(AVERAGE(I632)," ")</f>
        <v xml:space="preserve"> </v>
      </c>
      <c r="K632" s="199">
        <f t="shared" ref="K632:K638" si="69">D632</f>
        <v>0</v>
      </c>
      <c r="L632" s="133"/>
      <c r="M632" s="118"/>
      <c r="N632" s="312"/>
      <c r="O632" s="72" t="str">
        <f>IFERROR(AVERAGE(N632)," ")</f>
        <v xml:space="preserve"> </v>
      </c>
    </row>
    <row r="633" spans="1:15" ht="38.25" customHeight="1" x14ac:dyDescent="0.3">
      <c r="A633" s="329"/>
      <c r="B633" s="333"/>
      <c r="C633" s="313"/>
      <c r="D633" s="118"/>
      <c r="E633" s="199"/>
      <c r="F633" s="119"/>
      <c r="G633" s="133"/>
      <c r="H633" s="118"/>
      <c r="I633" s="313"/>
      <c r="J633" s="315" t="str">
        <f>IFERROR(VLOOKUP(J632,'Datos Validaciones PAO'!$N$2:$O$102,2,TRUE)," ")</f>
        <v xml:space="preserve"> </v>
      </c>
      <c r="K633" s="199">
        <f t="shared" si="69"/>
        <v>0</v>
      </c>
      <c r="L633" s="133"/>
      <c r="M633" s="118"/>
      <c r="N633" s="313"/>
      <c r="O633" s="315" t="str">
        <f>IFERROR(VLOOKUP(O632,'Datos Validaciones PAO'!$N$2:$O$102,2,TRUE)," ")</f>
        <v xml:space="preserve"> </v>
      </c>
    </row>
    <row r="634" spans="1:15" ht="34.5" customHeight="1" x14ac:dyDescent="0.3">
      <c r="A634" s="330"/>
      <c r="B634" s="333"/>
      <c r="C634" s="313"/>
      <c r="D634" s="118"/>
      <c r="E634" s="199"/>
      <c r="F634" s="119"/>
      <c r="G634" s="133"/>
      <c r="H634" s="118"/>
      <c r="I634" s="313"/>
      <c r="J634" s="316"/>
      <c r="K634" s="199">
        <f t="shared" si="69"/>
        <v>0</v>
      </c>
      <c r="L634" s="133"/>
      <c r="M634" s="118"/>
      <c r="N634" s="313"/>
      <c r="O634" s="316"/>
    </row>
    <row r="635" spans="1:15" ht="33" customHeight="1" x14ac:dyDescent="0.3">
      <c r="A635" s="330"/>
      <c r="B635" s="333"/>
      <c r="C635" s="313"/>
      <c r="D635" s="118"/>
      <c r="E635" s="199"/>
      <c r="F635" s="119"/>
      <c r="G635" s="133"/>
      <c r="H635" s="118"/>
      <c r="I635" s="313"/>
      <c r="J635" s="316"/>
      <c r="K635" s="199">
        <f t="shared" si="69"/>
        <v>0</v>
      </c>
      <c r="L635" s="133"/>
      <c r="M635" s="118"/>
      <c r="N635" s="313"/>
      <c r="O635" s="316"/>
    </row>
    <row r="636" spans="1:15" ht="48.75" customHeight="1" x14ac:dyDescent="0.3">
      <c r="A636" s="330"/>
      <c r="B636" s="333"/>
      <c r="C636" s="313"/>
      <c r="D636" s="118"/>
      <c r="E636" s="199"/>
      <c r="F636" s="119"/>
      <c r="G636" s="133"/>
      <c r="H636" s="118"/>
      <c r="I636" s="313"/>
      <c r="J636" s="316"/>
      <c r="K636" s="199">
        <f t="shared" si="69"/>
        <v>0</v>
      </c>
      <c r="L636" s="133"/>
      <c r="M636" s="118"/>
      <c r="N636" s="313"/>
      <c r="O636" s="316"/>
    </row>
    <row r="637" spans="1:15" ht="33" customHeight="1" x14ac:dyDescent="0.3">
      <c r="A637" s="330"/>
      <c r="B637" s="333"/>
      <c r="C637" s="313"/>
      <c r="D637" s="118"/>
      <c r="E637" s="199"/>
      <c r="F637" s="119"/>
      <c r="G637" s="133"/>
      <c r="H637" s="118"/>
      <c r="I637" s="313"/>
      <c r="J637" s="316"/>
      <c r="K637" s="199">
        <f t="shared" si="69"/>
        <v>0</v>
      </c>
      <c r="L637" s="133"/>
      <c r="M637" s="118"/>
      <c r="N637" s="313"/>
      <c r="O637" s="316"/>
    </row>
    <row r="638" spans="1:15" ht="42.75" customHeight="1" thickBot="1" x14ac:dyDescent="0.35">
      <c r="A638" s="331"/>
      <c r="B638" s="334"/>
      <c r="C638" s="314"/>
      <c r="D638" s="118"/>
      <c r="E638" s="199"/>
      <c r="F638" s="119"/>
      <c r="G638" s="133"/>
      <c r="H638" s="118"/>
      <c r="I638" s="314"/>
      <c r="J638" s="317"/>
      <c r="K638" s="199">
        <f t="shared" si="69"/>
        <v>0</v>
      </c>
      <c r="L638" s="133"/>
      <c r="M638" s="118"/>
      <c r="N638" s="314"/>
      <c r="O638" s="317"/>
    </row>
    <row r="639" spans="1:15" ht="15.75" customHeight="1" thickBot="1" x14ac:dyDescent="0.35">
      <c r="A639" s="69" t="s">
        <v>27</v>
      </c>
      <c r="B639" s="335"/>
      <c r="C639" s="336"/>
      <c r="D639" s="336"/>
      <c r="E639" s="462"/>
      <c r="F639" s="67"/>
      <c r="G639" s="67"/>
      <c r="H639" s="67"/>
      <c r="I639" s="67"/>
      <c r="J639" s="68"/>
      <c r="K639" s="67"/>
      <c r="L639" s="67"/>
      <c r="M639" s="67"/>
      <c r="N639" s="67"/>
      <c r="O639" s="68"/>
    </row>
    <row r="640" spans="1:15" ht="49.5" customHeight="1" thickBot="1" x14ac:dyDescent="0.35">
      <c r="A640" s="71" t="s">
        <v>28</v>
      </c>
      <c r="B640" s="70" t="s">
        <v>29</v>
      </c>
      <c r="C640" s="187" t="s">
        <v>30</v>
      </c>
      <c r="D640" s="187" t="s">
        <v>31</v>
      </c>
      <c r="E640" s="463" t="s">
        <v>32</v>
      </c>
      <c r="F640" s="187" t="s">
        <v>33</v>
      </c>
      <c r="G640" s="187" t="s">
        <v>35</v>
      </c>
      <c r="H640" s="187" t="s">
        <v>36</v>
      </c>
      <c r="I640" s="187" t="s">
        <v>34</v>
      </c>
      <c r="J640" s="187" t="s">
        <v>37</v>
      </c>
      <c r="K640" s="198" t="s">
        <v>31</v>
      </c>
      <c r="L640" s="198" t="s">
        <v>35</v>
      </c>
      <c r="M640" s="198" t="s">
        <v>36</v>
      </c>
      <c r="N640" s="198" t="s">
        <v>34</v>
      </c>
      <c r="O640" s="198" t="s">
        <v>37</v>
      </c>
    </row>
    <row r="641" spans="1:15" ht="46.5" customHeight="1" x14ac:dyDescent="0.3">
      <c r="A641" s="108">
        <f>A632+1</f>
        <v>71</v>
      </c>
      <c r="B641" s="337"/>
      <c r="C641" s="312"/>
      <c r="D641" s="118"/>
      <c r="E641" s="199"/>
      <c r="F641" s="119"/>
      <c r="G641" s="133"/>
      <c r="H641" s="118"/>
      <c r="I641" s="312"/>
      <c r="J641" s="72" t="str">
        <f>IFERROR(AVERAGE(I641)," ")</f>
        <v xml:space="preserve"> </v>
      </c>
      <c r="K641" s="199">
        <f t="shared" ref="K641:K647" si="70">D641</f>
        <v>0</v>
      </c>
      <c r="L641" s="133"/>
      <c r="M641" s="118"/>
      <c r="N641" s="312"/>
      <c r="O641" s="72" t="str">
        <f>IFERROR(AVERAGE(N641)," ")</f>
        <v xml:space="preserve"> </v>
      </c>
    </row>
    <row r="642" spans="1:15" ht="38.25" customHeight="1" x14ac:dyDescent="0.3">
      <c r="A642" s="329"/>
      <c r="B642" s="333"/>
      <c r="C642" s="313"/>
      <c r="D642" s="118"/>
      <c r="E642" s="199"/>
      <c r="F642" s="119"/>
      <c r="G642" s="133"/>
      <c r="H642" s="118"/>
      <c r="I642" s="313"/>
      <c r="J642" s="315" t="str">
        <f>IFERROR(VLOOKUP(J641,'Datos Validaciones PAO'!$N$2:$O$102,2,TRUE)," ")</f>
        <v xml:space="preserve"> </v>
      </c>
      <c r="K642" s="199">
        <f t="shared" si="70"/>
        <v>0</v>
      </c>
      <c r="L642" s="133"/>
      <c r="M642" s="118"/>
      <c r="N642" s="313"/>
      <c r="O642" s="315" t="str">
        <f>IFERROR(VLOOKUP(O641,'Datos Validaciones PAO'!$N$2:$O$102,2,TRUE)," ")</f>
        <v xml:space="preserve"> </v>
      </c>
    </row>
    <row r="643" spans="1:15" ht="34.5" customHeight="1" x14ac:dyDescent="0.3">
      <c r="A643" s="330"/>
      <c r="B643" s="333"/>
      <c r="C643" s="313"/>
      <c r="D643" s="118"/>
      <c r="E643" s="199"/>
      <c r="F643" s="119"/>
      <c r="G643" s="133"/>
      <c r="H643" s="118"/>
      <c r="I643" s="313"/>
      <c r="J643" s="316"/>
      <c r="K643" s="199">
        <f t="shared" si="70"/>
        <v>0</v>
      </c>
      <c r="L643" s="133"/>
      <c r="M643" s="118"/>
      <c r="N643" s="313"/>
      <c r="O643" s="316"/>
    </row>
    <row r="644" spans="1:15" ht="33" customHeight="1" x14ac:dyDescent="0.3">
      <c r="A644" s="330"/>
      <c r="B644" s="333"/>
      <c r="C644" s="313"/>
      <c r="D644" s="118"/>
      <c r="E644" s="199"/>
      <c r="F644" s="119"/>
      <c r="G644" s="133"/>
      <c r="H644" s="118"/>
      <c r="I644" s="313"/>
      <c r="J644" s="316"/>
      <c r="K644" s="199">
        <f t="shared" si="70"/>
        <v>0</v>
      </c>
      <c r="L644" s="133"/>
      <c r="M644" s="118"/>
      <c r="N644" s="313"/>
      <c r="O644" s="316"/>
    </row>
    <row r="645" spans="1:15" ht="48.75" customHeight="1" x14ac:dyDescent="0.3">
      <c r="A645" s="330"/>
      <c r="B645" s="333"/>
      <c r="C645" s="313"/>
      <c r="D645" s="118"/>
      <c r="E645" s="199"/>
      <c r="F645" s="119"/>
      <c r="G645" s="133"/>
      <c r="H645" s="118"/>
      <c r="I645" s="313"/>
      <c r="J645" s="316"/>
      <c r="K645" s="199">
        <f t="shared" si="70"/>
        <v>0</v>
      </c>
      <c r="L645" s="133"/>
      <c r="M645" s="118"/>
      <c r="N645" s="313"/>
      <c r="O645" s="316"/>
    </row>
    <row r="646" spans="1:15" ht="33" customHeight="1" x14ac:dyDescent="0.3">
      <c r="A646" s="330"/>
      <c r="B646" s="333"/>
      <c r="C646" s="313"/>
      <c r="D646" s="118"/>
      <c r="E646" s="199"/>
      <c r="F646" s="119"/>
      <c r="G646" s="133"/>
      <c r="H646" s="118"/>
      <c r="I646" s="313"/>
      <c r="J646" s="316"/>
      <c r="K646" s="199">
        <f t="shared" si="70"/>
        <v>0</v>
      </c>
      <c r="L646" s="133"/>
      <c r="M646" s="118"/>
      <c r="N646" s="313"/>
      <c r="O646" s="316"/>
    </row>
    <row r="647" spans="1:15" ht="42.75" customHeight="1" thickBot="1" x14ac:dyDescent="0.35">
      <c r="A647" s="331"/>
      <c r="B647" s="334"/>
      <c r="C647" s="314"/>
      <c r="D647" s="118"/>
      <c r="E647" s="199"/>
      <c r="F647" s="119"/>
      <c r="G647" s="133"/>
      <c r="H647" s="118"/>
      <c r="I647" s="314"/>
      <c r="J647" s="317"/>
      <c r="K647" s="199">
        <f t="shared" si="70"/>
        <v>0</v>
      </c>
      <c r="L647" s="133"/>
      <c r="M647" s="118"/>
      <c r="N647" s="314"/>
      <c r="O647" s="317"/>
    </row>
    <row r="648" spans="1:15" ht="15.75" customHeight="1" thickBot="1" x14ac:dyDescent="0.35">
      <c r="A648" s="69" t="s">
        <v>27</v>
      </c>
      <c r="B648" s="335"/>
      <c r="C648" s="336"/>
      <c r="D648" s="336"/>
      <c r="E648" s="462"/>
      <c r="F648" s="67"/>
      <c r="G648" s="67"/>
      <c r="H648" s="67"/>
      <c r="I648" s="67"/>
      <c r="J648" s="68"/>
      <c r="K648" s="67"/>
      <c r="L648" s="67"/>
      <c r="M648" s="67"/>
      <c r="N648" s="67"/>
      <c r="O648" s="68"/>
    </row>
    <row r="649" spans="1:15" ht="49.5" customHeight="1" thickBot="1" x14ac:dyDescent="0.35">
      <c r="A649" s="71" t="s">
        <v>28</v>
      </c>
      <c r="B649" s="70" t="s">
        <v>29</v>
      </c>
      <c r="C649" s="187" t="s">
        <v>30</v>
      </c>
      <c r="D649" s="187" t="s">
        <v>31</v>
      </c>
      <c r="E649" s="463" t="s">
        <v>32</v>
      </c>
      <c r="F649" s="187" t="s">
        <v>33</v>
      </c>
      <c r="G649" s="187" t="s">
        <v>35</v>
      </c>
      <c r="H649" s="187" t="s">
        <v>36</v>
      </c>
      <c r="I649" s="187" t="s">
        <v>34</v>
      </c>
      <c r="J649" s="187" t="s">
        <v>37</v>
      </c>
      <c r="K649" s="198" t="s">
        <v>31</v>
      </c>
      <c r="L649" s="198" t="s">
        <v>35</v>
      </c>
      <c r="M649" s="198" t="s">
        <v>36</v>
      </c>
      <c r="N649" s="198" t="s">
        <v>34</v>
      </c>
      <c r="O649" s="198" t="s">
        <v>37</v>
      </c>
    </row>
    <row r="650" spans="1:15" ht="46.5" customHeight="1" x14ac:dyDescent="0.3">
      <c r="A650" s="108">
        <f>A641+1</f>
        <v>72</v>
      </c>
      <c r="B650" s="337"/>
      <c r="C650" s="312"/>
      <c r="D650" s="118"/>
      <c r="E650" s="199"/>
      <c r="F650" s="119"/>
      <c r="G650" s="133"/>
      <c r="H650" s="118"/>
      <c r="I650" s="312"/>
      <c r="J650" s="72" t="str">
        <f>IFERROR(AVERAGE(I650)," ")</f>
        <v xml:space="preserve"> </v>
      </c>
      <c r="K650" s="199">
        <f t="shared" ref="K650:K656" si="71">D650</f>
        <v>0</v>
      </c>
      <c r="L650" s="133"/>
      <c r="M650" s="118"/>
      <c r="N650" s="312"/>
      <c r="O650" s="72" t="str">
        <f>IFERROR(AVERAGE(N650)," ")</f>
        <v xml:space="preserve"> </v>
      </c>
    </row>
    <row r="651" spans="1:15" ht="38.25" customHeight="1" x14ac:dyDescent="0.3">
      <c r="A651" s="329"/>
      <c r="B651" s="333"/>
      <c r="C651" s="313"/>
      <c r="D651" s="118"/>
      <c r="E651" s="199"/>
      <c r="F651" s="119"/>
      <c r="G651" s="133"/>
      <c r="H651" s="118"/>
      <c r="I651" s="313"/>
      <c r="J651" s="315" t="str">
        <f>IFERROR(VLOOKUP(J650,'Datos Validaciones PAO'!$N$2:$O$102,2,TRUE)," ")</f>
        <v xml:space="preserve"> </v>
      </c>
      <c r="K651" s="199">
        <f t="shared" si="71"/>
        <v>0</v>
      </c>
      <c r="L651" s="133"/>
      <c r="M651" s="118"/>
      <c r="N651" s="313"/>
      <c r="O651" s="315" t="str">
        <f>IFERROR(VLOOKUP(O650,'Datos Validaciones PAO'!$N$2:$O$102,2,TRUE)," ")</f>
        <v xml:space="preserve"> </v>
      </c>
    </row>
    <row r="652" spans="1:15" ht="34.5" customHeight="1" x14ac:dyDescent="0.3">
      <c r="A652" s="330"/>
      <c r="B652" s="333"/>
      <c r="C652" s="313"/>
      <c r="D652" s="118"/>
      <c r="E652" s="199"/>
      <c r="F652" s="119"/>
      <c r="G652" s="133"/>
      <c r="H652" s="118"/>
      <c r="I652" s="313"/>
      <c r="J652" s="316"/>
      <c r="K652" s="199">
        <f t="shared" si="71"/>
        <v>0</v>
      </c>
      <c r="L652" s="133"/>
      <c r="M652" s="118"/>
      <c r="N652" s="313"/>
      <c r="O652" s="316"/>
    </row>
    <row r="653" spans="1:15" ht="33" customHeight="1" x14ac:dyDescent="0.3">
      <c r="A653" s="330"/>
      <c r="B653" s="333"/>
      <c r="C653" s="313"/>
      <c r="D653" s="118"/>
      <c r="E653" s="199"/>
      <c r="F653" s="119"/>
      <c r="G653" s="133"/>
      <c r="H653" s="118"/>
      <c r="I653" s="313"/>
      <c r="J653" s="316"/>
      <c r="K653" s="199">
        <f t="shared" si="71"/>
        <v>0</v>
      </c>
      <c r="L653" s="133"/>
      <c r="M653" s="118"/>
      <c r="N653" s="313"/>
      <c r="O653" s="316"/>
    </row>
    <row r="654" spans="1:15" ht="48.75" customHeight="1" x14ac:dyDescent="0.3">
      <c r="A654" s="330"/>
      <c r="B654" s="333"/>
      <c r="C654" s="313"/>
      <c r="D654" s="118"/>
      <c r="E654" s="199"/>
      <c r="F654" s="119"/>
      <c r="G654" s="133"/>
      <c r="H654" s="118"/>
      <c r="I654" s="313"/>
      <c r="J654" s="316"/>
      <c r="K654" s="199">
        <f t="shared" si="71"/>
        <v>0</v>
      </c>
      <c r="L654" s="133"/>
      <c r="M654" s="118"/>
      <c r="N654" s="313"/>
      <c r="O654" s="316"/>
    </row>
    <row r="655" spans="1:15" ht="33" customHeight="1" x14ac:dyDescent="0.3">
      <c r="A655" s="330"/>
      <c r="B655" s="333"/>
      <c r="C655" s="313"/>
      <c r="D655" s="118"/>
      <c r="E655" s="199"/>
      <c r="F655" s="119"/>
      <c r="G655" s="133"/>
      <c r="H655" s="118"/>
      <c r="I655" s="313"/>
      <c r="J655" s="316"/>
      <c r="K655" s="199">
        <f t="shared" si="71"/>
        <v>0</v>
      </c>
      <c r="L655" s="133"/>
      <c r="M655" s="118"/>
      <c r="N655" s="313"/>
      <c r="O655" s="316"/>
    </row>
    <row r="656" spans="1:15" ht="42.75" customHeight="1" thickBot="1" x14ac:dyDescent="0.35">
      <c r="A656" s="331"/>
      <c r="B656" s="334"/>
      <c r="C656" s="314"/>
      <c r="D656" s="118"/>
      <c r="E656" s="199"/>
      <c r="F656" s="119"/>
      <c r="G656" s="133"/>
      <c r="H656" s="118"/>
      <c r="I656" s="314"/>
      <c r="J656" s="317"/>
      <c r="K656" s="199">
        <f t="shared" si="71"/>
        <v>0</v>
      </c>
      <c r="L656" s="133"/>
      <c r="M656" s="118"/>
      <c r="N656" s="314"/>
      <c r="O656" s="317"/>
    </row>
    <row r="657" spans="1:15" ht="15.75" customHeight="1" thickBot="1" x14ac:dyDescent="0.35">
      <c r="A657" s="69" t="s">
        <v>27</v>
      </c>
      <c r="B657" s="335"/>
      <c r="C657" s="336"/>
      <c r="D657" s="336"/>
      <c r="E657" s="462"/>
      <c r="F657" s="67"/>
      <c r="G657" s="67"/>
      <c r="H657" s="67"/>
      <c r="I657" s="67"/>
      <c r="J657" s="68"/>
      <c r="K657" s="67"/>
      <c r="L657" s="67"/>
      <c r="M657" s="67"/>
      <c r="N657" s="67"/>
      <c r="O657" s="68"/>
    </row>
    <row r="658" spans="1:15" ht="49.5" customHeight="1" thickBot="1" x14ac:dyDescent="0.35">
      <c r="A658" s="71" t="s">
        <v>28</v>
      </c>
      <c r="B658" s="70" t="s">
        <v>29</v>
      </c>
      <c r="C658" s="187" t="s">
        <v>30</v>
      </c>
      <c r="D658" s="187" t="s">
        <v>31</v>
      </c>
      <c r="E658" s="463" t="s">
        <v>32</v>
      </c>
      <c r="F658" s="187" t="s">
        <v>33</v>
      </c>
      <c r="G658" s="187" t="s">
        <v>35</v>
      </c>
      <c r="H658" s="187" t="s">
        <v>36</v>
      </c>
      <c r="I658" s="187" t="s">
        <v>34</v>
      </c>
      <c r="J658" s="187" t="s">
        <v>37</v>
      </c>
      <c r="K658" s="198" t="s">
        <v>31</v>
      </c>
      <c r="L658" s="198" t="s">
        <v>35</v>
      </c>
      <c r="M658" s="198" t="s">
        <v>36</v>
      </c>
      <c r="N658" s="198" t="s">
        <v>34</v>
      </c>
      <c r="O658" s="198" t="s">
        <v>37</v>
      </c>
    </row>
    <row r="659" spans="1:15" ht="46.5" customHeight="1" x14ac:dyDescent="0.3">
      <c r="A659" s="108">
        <f>A650+1</f>
        <v>73</v>
      </c>
      <c r="B659" s="337"/>
      <c r="C659" s="312"/>
      <c r="D659" s="118"/>
      <c r="E659" s="199"/>
      <c r="F659" s="119"/>
      <c r="G659" s="133"/>
      <c r="H659" s="118"/>
      <c r="I659" s="312"/>
      <c r="J659" s="72" t="str">
        <f>IFERROR(AVERAGE(I659)," ")</f>
        <v xml:space="preserve"> </v>
      </c>
      <c r="K659" s="199">
        <f t="shared" ref="K659:K665" si="72">D659</f>
        <v>0</v>
      </c>
      <c r="L659" s="133"/>
      <c r="M659" s="118"/>
      <c r="N659" s="312"/>
      <c r="O659" s="72" t="str">
        <f>IFERROR(AVERAGE(N659)," ")</f>
        <v xml:space="preserve"> </v>
      </c>
    </row>
    <row r="660" spans="1:15" ht="38.25" customHeight="1" x14ac:dyDescent="0.3">
      <c r="A660" s="329"/>
      <c r="B660" s="333"/>
      <c r="C660" s="313"/>
      <c r="D660" s="118"/>
      <c r="E660" s="199"/>
      <c r="F660" s="119"/>
      <c r="G660" s="133"/>
      <c r="H660" s="118"/>
      <c r="I660" s="313"/>
      <c r="J660" s="315" t="str">
        <f>IFERROR(VLOOKUP(J659,'Datos Validaciones PAO'!$N$2:$O$102,2,TRUE)," ")</f>
        <v xml:space="preserve"> </v>
      </c>
      <c r="K660" s="199">
        <f t="shared" si="72"/>
        <v>0</v>
      </c>
      <c r="L660" s="133"/>
      <c r="M660" s="118"/>
      <c r="N660" s="313"/>
      <c r="O660" s="315" t="str">
        <f>IFERROR(VLOOKUP(O659,'Datos Validaciones PAO'!$N$2:$O$102,2,TRUE)," ")</f>
        <v xml:space="preserve"> </v>
      </c>
    </row>
    <row r="661" spans="1:15" ht="34.5" customHeight="1" x14ac:dyDescent="0.3">
      <c r="A661" s="330"/>
      <c r="B661" s="333"/>
      <c r="C661" s="313"/>
      <c r="D661" s="118"/>
      <c r="E661" s="199"/>
      <c r="F661" s="119"/>
      <c r="G661" s="133"/>
      <c r="H661" s="118"/>
      <c r="I661" s="313"/>
      <c r="J661" s="316"/>
      <c r="K661" s="199">
        <f t="shared" si="72"/>
        <v>0</v>
      </c>
      <c r="L661" s="133"/>
      <c r="M661" s="118"/>
      <c r="N661" s="313"/>
      <c r="O661" s="316"/>
    </row>
    <row r="662" spans="1:15" ht="33" customHeight="1" x14ac:dyDescent="0.3">
      <c r="A662" s="330"/>
      <c r="B662" s="333"/>
      <c r="C662" s="313"/>
      <c r="D662" s="118"/>
      <c r="E662" s="199"/>
      <c r="F662" s="119"/>
      <c r="G662" s="133"/>
      <c r="H662" s="118"/>
      <c r="I662" s="313"/>
      <c r="J662" s="316"/>
      <c r="K662" s="199">
        <f t="shared" si="72"/>
        <v>0</v>
      </c>
      <c r="L662" s="133"/>
      <c r="M662" s="118"/>
      <c r="N662" s="313"/>
      <c r="O662" s="316"/>
    </row>
    <row r="663" spans="1:15" ht="48.75" customHeight="1" x14ac:dyDescent="0.3">
      <c r="A663" s="330"/>
      <c r="B663" s="333"/>
      <c r="C663" s="313"/>
      <c r="D663" s="118"/>
      <c r="E663" s="199"/>
      <c r="F663" s="119"/>
      <c r="G663" s="133"/>
      <c r="H663" s="118"/>
      <c r="I663" s="313"/>
      <c r="J663" s="316"/>
      <c r="K663" s="199">
        <f t="shared" si="72"/>
        <v>0</v>
      </c>
      <c r="L663" s="133"/>
      <c r="M663" s="118"/>
      <c r="N663" s="313"/>
      <c r="O663" s="316"/>
    </row>
    <row r="664" spans="1:15" ht="33" customHeight="1" x14ac:dyDescent="0.3">
      <c r="A664" s="330"/>
      <c r="B664" s="333"/>
      <c r="C664" s="313"/>
      <c r="D664" s="118"/>
      <c r="E664" s="199"/>
      <c r="F664" s="119"/>
      <c r="G664" s="133"/>
      <c r="H664" s="118"/>
      <c r="I664" s="313"/>
      <c r="J664" s="316"/>
      <c r="K664" s="199">
        <f t="shared" si="72"/>
        <v>0</v>
      </c>
      <c r="L664" s="133"/>
      <c r="M664" s="118"/>
      <c r="N664" s="313"/>
      <c r="O664" s="316"/>
    </row>
    <row r="665" spans="1:15" ht="42.75" customHeight="1" thickBot="1" x14ac:dyDescent="0.35">
      <c r="A665" s="331"/>
      <c r="B665" s="334"/>
      <c r="C665" s="314"/>
      <c r="D665" s="118"/>
      <c r="E665" s="199"/>
      <c r="F665" s="119"/>
      <c r="G665" s="133"/>
      <c r="H665" s="118"/>
      <c r="I665" s="314"/>
      <c r="J665" s="317"/>
      <c r="K665" s="199">
        <f t="shared" si="72"/>
        <v>0</v>
      </c>
      <c r="L665" s="133"/>
      <c r="M665" s="118"/>
      <c r="N665" s="314"/>
      <c r="O665" s="317"/>
    </row>
    <row r="666" spans="1:15" ht="15.75" customHeight="1" thickBot="1" x14ac:dyDescent="0.35">
      <c r="A666" s="69" t="s">
        <v>27</v>
      </c>
      <c r="B666" s="335"/>
      <c r="C666" s="336"/>
      <c r="D666" s="336"/>
      <c r="E666" s="462"/>
      <c r="F666" s="67"/>
      <c r="G666" s="67"/>
      <c r="H666" s="67"/>
      <c r="I666" s="67"/>
      <c r="J666" s="68"/>
      <c r="K666" s="67"/>
      <c r="L666" s="67"/>
      <c r="M666" s="67"/>
      <c r="N666" s="67"/>
      <c r="O666" s="68"/>
    </row>
    <row r="667" spans="1:15" ht="49.5" customHeight="1" thickBot="1" x14ac:dyDescent="0.35">
      <c r="A667" s="71" t="s">
        <v>28</v>
      </c>
      <c r="B667" s="70" t="s">
        <v>29</v>
      </c>
      <c r="C667" s="187" t="s">
        <v>30</v>
      </c>
      <c r="D667" s="187" t="s">
        <v>31</v>
      </c>
      <c r="E667" s="463" t="s">
        <v>32</v>
      </c>
      <c r="F667" s="187" t="s">
        <v>33</v>
      </c>
      <c r="G667" s="187" t="s">
        <v>35</v>
      </c>
      <c r="H667" s="187" t="s">
        <v>36</v>
      </c>
      <c r="I667" s="187" t="s">
        <v>34</v>
      </c>
      <c r="J667" s="187" t="s">
        <v>37</v>
      </c>
      <c r="K667" s="198" t="s">
        <v>31</v>
      </c>
      <c r="L667" s="198" t="s">
        <v>35</v>
      </c>
      <c r="M667" s="198" t="s">
        <v>36</v>
      </c>
      <c r="N667" s="198" t="s">
        <v>34</v>
      </c>
      <c r="O667" s="198" t="s">
        <v>37</v>
      </c>
    </row>
    <row r="668" spans="1:15" ht="46.5" customHeight="1" x14ac:dyDescent="0.3">
      <c r="A668" s="108">
        <f>A659+1</f>
        <v>74</v>
      </c>
      <c r="B668" s="337"/>
      <c r="C668" s="312"/>
      <c r="D668" s="118"/>
      <c r="E668" s="199"/>
      <c r="F668" s="119"/>
      <c r="G668" s="133"/>
      <c r="H668" s="118"/>
      <c r="I668" s="312"/>
      <c r="J668" s="72" t="str">
        <f>IFERROR(AVERAGE(I668)," ")</f>
        <v xml:space="preserve"> </v>
      </c>
      <c r="K668" s="199">
        <f t="shared" ref="K668:K674" si="73">D668</f>
        <v>0</v>
      </c>
      <c r="L668" s="133"/>
      <c r="M668" s="118"/>
      <c r="N668" s="312"/>
      <c r="O668" s="72" t="str">
        <f>IFERROR(AVERAGE(N668)," ")</f>
        <v xml:space="preserve"> </v>
      </c>
    </row>
    <row r="669" spans="1:15" ht="38.25" customHeight="1" x14ac:dyDescent="0.3">
      <c r="A669" s="329"/>
      <c r="B669" s="333"/>
      <c r="C669" s="313"/>
      <c r="D669" s="118"/>
      <c r="E669" s="199"/>
      <c r="F669" s="119"/>
      <c r="G669" s="133"/>
      <c r="H669" s="118"/>
      <c r="I669" s="313"/>
      <c r="J669" s="315" t="str">
        <f>IFERROR(VLOOKUP(J668,'Datos Validaciones PAO'!$N$2:$O$102,2,TRUE)," ")</f>
        <v xml:space="preserve"> </v>
      </c>
      <c r="K669" s="199">
        <f t="shared" si="73"/>
        <v>0</v>
      </c>
      <c r="L669" s="133"/>
      <c r="M669" s="118"/>
      <c r="N669" s="313"/>
      <c r="O669" s="315" t="str">
        <f>IFERROR(VLOOKUP(O668,'Datos Validaciones PAO'!$N$2:$O$102,2,TRUE)," ")</f>
        <v xml:space="preserve"> </v>
      </c>
    </row>
    <row r="670" spans="1:15" ht="34.5" customHeight="1" x14ac:dyDescent="0.3">
      <c r="A670" s="330"/>
      <c r="B670" s="333"/>
      <c r="C670" s="313"/>
      <c r="D670" s="118"/>
      <c r="E670" s="199"/>
      <c r="F670" s="119"/>
      <c r="G670" s="133"/>
      <c r="H670" s="118"/>
      <c r="I670" s="313"/>
      <c r="J670" s="316"/>
      <c r="K670" s="199">
        <f t="shared" si="73"/>
        <v>0</v>
      </c>
      <c r="L670" s="133"/>
      <c r="M670" s="118"/>
      <c r="N670" s="313"/>
      <c r="O670" s="316"/>
    </row>
    <row r="671" spans="1:15" ht="33" customHeight="1" x14ac:dyDescent="0.3">
      <c r="A671" s="330"/>
      <c r="B671" s="333"/>
      <c r="C671" s="313"/>
      <c r="D671" s="118"/>
      <c r="E671" s="199"/>
      <c r="F671" s="119"/>
      <c r="G671" s="133"/>
      <c r="H671" s="118"/>
      <c r="I671" s="313"/>
      <c r="J671" s="316"/>
      <c r="K671" s="199">
        <f t="shared" si="73"/>
        <v>0</v>
      </c>
      <c r="L671" s="133"/>
      <c r="M671" s="118"/>
      <c r="N671" s="313"/>
      <c r="O671" s="316"/>
    </row>
    <row r="672" spans="1:15" ht="48.75" customHeight="1" x14ac:dyDescent="0.3">
      <c r="A672" s="330"/>
      <c r="B672" s="333"/>
      <c r="C672" s="313"/>
      <c r="D672" s="118"/>
      <c r="E672" s="199"/>
      <c r="F672" s="119"/>
      <c r="G672" s="133"/>
      <c r="H672" s="118"/>
      <c r="I672" s="313"/>
      <c r="J672" s="316"/>
      <c r="K672" s="199">
        <f t="shared" si="73"/>
        <v>0</v>
      </c>
      <c r="L672" s="133"/>
      <c r="M672" s="118"/>
      <c r="N672" s="313"/>
      <c r="O672" s="316"/>
    </row>
    <row r="673" spans="1:15" ht="33" customHeight="1" x14ac:dyDescent="0.3">
      <c r="A673" s="330"/>
      <c r="B673" s="333"/>
      <c r="C673" s="313"/>
      <c r="D673" s="118"/>
      <c r="E673" s="199"/>
      <c r="F673" s="119"/>
      <c r="G673" s="133"/>
      <c r="H673" s="118"/>
      <c r="I673" s="313"/>
      <c r="J673" s="316"/>
      <c r="K673" s="199">
        <f t="shared" si="73"/>
        <v>0</v>
      </c>
      <c r="L673" s="133"/>
      <c r="M673" s="118"/>
      <c r="N673" s="313"/>
      <c r="O673" s="316"/>
    </row>
    <row r="674" spans="1:15" ht="42.75" customHeight="1" thickBot="1" x14ac:dyDescent="0.35">
      <c r="A674" s="331"/>
      <c r="B674" s="334"/>
      <c r="C674" s="314"/>
      <c r="D674" s="118"/>
      <c r="E674" s="199"/>
      <c r="F674" s="119"/>
      <c r="G674" s="133"/>
      <c r="H674" s="118"/>
      <c r="I674" s="314"/>
      <c r="J674" s="317"/>
      <c r="K674" s="199">
        <f t="shared" si="73"/>
        <v>0</v>
      </c>
      <c r="L674" s="133"/>
      <c r="M674" s="118"/>
      <c r="N674" s="314"/>
      <c r="O674" s="317"/>
    </row>
    <row r="675" spans="1:15" ht="15.75" customHeight="1" thickBot="1" x14ac:dyDescent="0.35">
      <c r="A675" s="69" t="s">
        <v>27</v>
      </c>
      <c r="B675" s="335"/>
      <c r="C675" s="336"/>
      <c r="D675" s="336"/>
      <c r="E675" s="462"/>
      <c r="F675" s="67"/>
      <c r="G675" s="67"/>
      <c r="H675" s="67"/>
      <c r="I675" s="67"/>
      <c r="J675" s="68"/>
      <c r="K675" s="67"/>
      <c r="L675" s="67"/>
      <c r="M675" s="67"/>
      <c r="N675" s="67"/>
      <c r="O675" s="68"/>
    </row>
    <row r="676" spans="1:15" ht="49.5" customHeight="1" thickBot="1" x14ac:dyDescent="0.35">
      <c r="A676" s="71" t="s">
        <v>28</v>
      </c>
      <c r="B676" s="70" t="s">
        <v>29</v>
      </c>
      <c r="C676" s="187" t="s">
        <v>30</v>
      </c>
      <c r="D676" s="187" t="s">
        <v>31</v>
      </c>
      <c r="E676" s="463" t="s">
        <v>32</v>
      </c>
      <c r="F676" s="187" t="s">
        <v>33</v>
      </c>
      <c r="G676" s="187" t="s">
        <v>35</v>
      </c>
      <c r="H676" s="187" t="s">
        <v>36</v>
      </c>
      <c r="I676" s="187" t="s">
        <v>34</v>
      </c>
      <c r="J676" s="187" t="s">
        <v>37</v>
      </c>
      <c r="K676" s="198" t="s">
        <v>31</v>
      </c>
      <c r="L676" s="198" t="s">
        <v>35</v>
      </c>
      <c r="M676" s="198" t="s">
        <v>36</v>
      </c>
      <c r="N676" s="198" t="s">
        <v>34</v>
      </c>
      <c r="O676" s="198" t="s">
        <v>37</v>
      </c>
    </row>
    <row r="677" spans="1:15" ht="46.5" customHeight="1" x14ac:dyDescent="0.3">
      <c r="A677" s="108">
        <f>A668+1</f>
        <v>75</v>
      </c>
      <c r="B677" s="337"/>
      <c r="C677" s="312"/>
      <c r="D677" s="118"/>
      <c r="E677" s="199"/>
      <c r="F677" s="119"/>
      <c r="G677" s="133"/>
      <c r="H677" s="118"/>
      <c r="I677" s="312"/>
      <c r="J677" s="72" t="str">
        <f>IFERROR(AVERAGE(I677)," ")</f>
        <v xml:space="preserve"> </v>
      </c>
      <c r="K677" s="199">
        <f t="shared" ref="K677:K683" si="74">D677</f>
        <v>0</v>
      </c>
      <c r="L677" s="133"/>
      <c r="M677" s="118"/>
      <c r="N677" s="312"/>
      <c r="O677" s="72" t="str">
        <f>IFERROR(AVERAGE(N677)," ")</f>
        <v xml:space="preserve"> </v>
      </c>
    </row>
    <row r="678" spans="1:15" ht="38.25" customHeight="1" x14ac:dyDescent="0.3">
      <c r="A678" s="329"/>
      <c r="B678" s="333"/>
      <c r="C678" s="313"/>
      <c r="D678" s="118"/>
      <c r="E678" s="199"/>
      <c r="F678" s="119"/>
      <c r="G678" s="133"/>
      <c r="H678" s="118"/>
      <c r="I678" s="313"/>
      <c r="J678" s="315" t="str">
        <f>IFERROR(VLOOKUP(J677,'Datos Validaciones PAO'!$N$2:$O$102,2,TRUE)," ")</f>
        <v xml:space="preserve"> </v>
      </c>
      <c r="K678" s="199">
        <f t="shared" si="74"/>
        <v>0</v>
      </c>
      <c r="L678" s="133"/>
      <c r="M678" s="118"/>
      <c r="N678" s="313"/>
      <c r="O678" s="315" t="str">
        <f>IFERROR(VLOOKUP(O677,'Datos Validaciones PAO'!$N$2:$O$102,2,TRUE)," ")</f>
        <v xml:space="preserve"> </v>
      </c>
    </row>
    <row r="679" spans="1:15" ht="34.5" customHeight="1" x14ac:dyDescent="0.3">
      <c r="A679" s="330"/>
      <c r="B679" s="333"/>
      <c r="C679" s="313"/>
      <c r="D679" s="118"/>
      <c r="E679" s="199"/>
      <c r="F679" s="119"/>
      <c r="G679" s="133"/>
      <c r="H679" s="118"/>
      <c r="I679" s="313"/>
      <c r="J679" s="316"/>
      <c r="K679" s="199">
        <f t="shared" si="74"/>
        <v>0</v>
      </c>
      <c r="L679" s="133"/>
      <c r="M679" s="118"/>
      <c r="N679" s="313"/>
      <c r="O679" s="316"/>
    </row>
    <row r="680" spans="1:15" ht="33" customHeight="1" x14ac:dyDescent="0.3">
      <c r="A680" s="330"/>
      <c r="B680" s="333"/>
      <c r="C680" s="313"/>
      <c r="D680" s="118"/>
      <c r="E680" s="199"/>
      <c r="F680" s="119"/>
      <c r="G680" s="133"/>
      <c r="H680" s="118"/>
      <c r="I680" s="313"/>
      <c r="J680" s="316"/>
      <c r="K680" s="199">
        <f t="shared" si="74"/>
        <v>0</v>
      </c>
      <c r="L680" s="133"/>
      <c r="M680" s="118"/>
      <c r="N680" s="313"/>
      <c r="O680" s="316"/>
    </row>
    <row r="681" spans="1:15" ht="48.75" customHeight="1" x14ac:dyDescent="0.3">
      <c r="A681" s="330"/>
      <c r="B681" s="333"/>
      <c r="C681" s="313"/>
      <c r="D681" s="118"/>
      <c r="E681" s="199"/>
      <c r="F681" s="119"/>
      <c r="G681" s="133"/>
      <c r="H681" s="118"/>
      <c r="I681" s="313"/>
      <c r="J681" s="316"/>
      <c r="K681" s="199">
        <f t="shared" si="74"/>
        <v>0</v>
      </c>
      <c r="L681" s="133"/>
      <c r="M681" s="118"/>
      <c r="N681" s="313"/>
      <c r="O681" s="316"/>
    </row>
    <row r="682" spans="1:15" ht="33" customHeight="1" x14ac:dyDescent="0.3">
      <c r="A682" s="330"/>
      <c r="B682" s="333"/>
      <c r="C682" s="313"/>
      <c r="D682" s="118"/>
      <c r="E682" s="199"/>
      <c r="F682" s="119"/>
      <c r="G682" s="133"/>
      <c r="H682" s="118"/>
      <c r="I682" s="313"/>
      <c r="J682" s="316"/>
      <c r="K682" s="199">
        <f t="shared" si="74"/>
        <v>0</v>
      </c>
      <c r="L682" s="133"/>
      <c r="M682" s="118"/>
      <c r="N682" s="313"/>
      <c r="O682" s="316"/>
    </row>
    <row r="683" spans="1:15" ht="42.75" customHeight="1" thickBot="1" x14ac:dyDescent="0.35">
      <c r="A683" s="331"/>
      <c r="B683" s="334"/>
      <c r="C683" s="314"/>
      <c r="D683" s="118"/>
      <c r="E683" s="199"/>
      <c r="F683" s="119"/>
      <c r="G683" s="133"/>
      <c r="H683" s="118"/>
      <c r="I683" s="314"/>
      <c r="J683" s="317"/>
      <c r="K683" s="199">
        <f t="shared" si="74"/>
        <v>0</v>
      </c>
      <c r="L683" s="133"/>
      <c r="M683" s="118"/>
      <c r="N683" s="314"/>
      <c r="O683" s="317"/>
    </row>
    <row r="684" spans="1:15" ht="15.75" customHeight="1" thickBot="1" x14ac:dyDescent="0.35">
      <c r="A684" s="69" t="s">
        <v>27</v>
      </c>
      <c r="B684" s="335"/>
      <c r="C684" s="336"/>
      <c r="D684" s="336"/>
      <c r="E684" s="462"/>
      <c r="F684" s="67"/>
      <c r="G684" s="67"/>
      <c r="H684" s="67"/>
      <c r="I684" s="67"/>
      <c r="J684" s="68"/>
      <c r="K684" s="67"/>
      <c r="L684" s="67"/>
      <c r="M684" s="67"/>
      <c r="N684" s="67"/>
      <c r="O684" s="68"/>
    </row>
    <row r="685" spans="1:15" ht="49.5" customHeight="1" thickBot="1" x14ac:dyDescent="0.35">
      <c r="A685" s="71" t="s">
        <v>28</v>
      </c>
      <c r="B685" s="70" t="s">
        <v>29</v>
      </c>
      <c r="C685" s="187" t="s">
        <v>30</v>
      </c>
      <c r="D685" s="187" t="s">
        <v>31</v>
      </c>
      <c r="E685" s="463" t="s">
        <v>32</v>
      </c>
      <c r="F685" s="187" t="s">
        <v>33</v>
      </c>
      <c r="G685" s="187" t="s">
        <v>35</v>
      </c>
      <c r="H685" s="187" t="s">
        <v>36</v>
      </c>
      <c r="I685" s="187" t="s">
        <v>34</v>
      </c>
      <c r="J685" s="187" t="s">
        <v>37</v>
      </c>
      <c r="K685" s="198" t="s">
        <v>31</v>
      </c>
      <c r="L685" s="198" t="s">
        <v>35</v>
      </c>
      <c r="M685" s="198" t="s">
        <v>36</v>
      </c>
      <c r="N685" s="198" t="s">
        <v>34</v>
      </c>
      <c r="O685" s="198" t="s">
        <v>37</v>
      </c>
    </row>
    <row r="686" spans="1:15" ht="46.5" customHeight="1" x14ac:dyDescent="0.3">
      <c r="A686" s="108">
        <f>A677+1</f>
        <v>76</v>
      </c>
      <c r="B686" s="337"/>
      <c r="C686" s="312"/>
      <c r="D686" s="118"/>
      <c r="E686" s="199"/>
      <c r="F686" s="119"/>
      <c r="G686" s="133"/>
      <c r="H686" s="118"/>
      <c r="I686" s="312"/>
      <c r="J686" s="72" t="str">
        <f>IFERROR(AVERAGE(I686)," ")</f>
        <v xml:space="preserve"> </v>
      </c>
      <c r="K686" s="199">
        <f t="shared" ref="K686:K692" si="75">D686</f>
        <v>0</v>
      </c>
      <c r="L686" s="133"/>
      <c r="M686" s="118"/>
      <c r="N686" s="312"/>
      <c r="O686" s="72" t="str">
        <f>IFERROR(AVERAGE(N686)," ")</f>
        <v xml:space="preserve"> </v>
      </c>
    </row>
    <row r="687" spans="1:15" ht="38.25" customHeight="1" x14ac:dyDescent="0.3">
      <c r="A687" s="329"/>
      <c r="B687" s="333"/>
      <c r="C687" s="313"/>
      <c r="D687" s="118"/>
      <c r="E687" s="199"/>
      <c r="F687" s="119"/>
      <c r="G687" s="133"/>
      <c r="H687" s="118"/>
      <c r="I687" s="313"/>
      <c r="J687" s="315" t="str">
        <f>IFERROR(VLOOKUP(J686,'Datos Validaciones PAO'!$N$2:$O$102,2,TRUE)," ")</f>
        <v xml:space="preserve"> </v>
      </c>
      <c r="K687" s="199">
        <f t="shared" si="75"/>
        <v>0</v>
      </c>
      <c r="L687" s="133"/>
      <c r="M687" s="118"/>
      <c r="N687" s="313"/>
      <c r="O687" s="315" t="str">
        <f>IFERROR(VLOOKUP(O686,'Datos Validaciones PAO'!$N$2:$O$102,2,TRUE)," ")</f>
        <v xml:space="preserve"> </v>
      </c>
    </row>
    <row r="688" spans="1:15" ht="34.5" customHeight="1" x14ac:dyDescent="0.3">
      <c r="A688" s="330"/>
      <c r="B688" s="333"/>
      <c r="C688" s="313"/>
      <c r="D688" s="118"/>
      <c r="E688" s="199"/>
      <c r="F688" s="119"/>
      <c r="G688" s="133"/>
      <c r="H688" s="118"/>
      <c r="I688" s="313"/>
      <c r="J688" s="316"/>
      <c r="K688" s="199">
        <f t="shared" si="75"/>
        <v>0</v>
      </c>
      <c r="L688" s="133"/>
      <c r="M688" s="118"/>
      <c r="N688" s="313"/>
      <c r="O688" s="316"/>
    </row>
    <row r="689" spans="1:15" ht="33" customHeight="1" x14ac:dyDescent="0.3">
      <c r="A689" s="330"/>
      <c r="B689" s="333"/>
      <c r="C689" s="313"/>
      <c r="D689" s="118"/>
      <c r="E689" s="199"/>
      <c r="F689" s="119"/>
      <c r="G689" s="133"/>
      <c r="H689" s="118"/>
      <c r="I689" s="313"/>
      <c r="J689" s="316"/>
      <c r="K689" s="199">
        <f t="shared" si="75"/>
        <v>0</v>
      </c>
      <c r="L689" s="133"/>
      <c r="M689" s="118"/>
      <c r="N689" s="313"/>
      <c r="O689" s="316"/>
    </row>
    <row r="690" spans="1:15" ht="48.75" customHeight="1" x14ac:dyDescent="0.3">
      <c r="A690" s="330"/>
      <c r="B690" s="333"/>
      <c r="C690" s="313"/>
      <c r="D690" s="118"/>
      <c r="E690" s="199"/>
      <c r="F690" s="119"/>
      <c r="G690" s="133"/>
      <c r="H690" s="118"/>
      <c r="I690" s="313"/>
      <c r="J690" s="316"/>
      <c r="K690" s="199">
        <f t="shared" si="75"/>
        <v>0</v>
      </c>
      <c r="L690" s="133"/>
      <c r="M690" s="118"/>
      <c r="N690" s="313"/>
      <c r="O690" s="316"/>
    </row>
    <row r="691" spans="1:15" ht="33" customHeight="1" x14ac:dyDescent="0.3">
      <c r="A691" s="330"/>
      <c r="B691" s="333"/>
      <c r="C691" s="313"/>
      <c r="D691" s="118"/>
      <c r="E691" s="199"/>
      <c r="F691" s="119"/>
      <c r="G691" s="133"/>
      <c r="H691" s="118"/>
      <c r="I691" s="313"/>
      <c r="J691" s="316"/>
      <c r="K691" s="199">
        <f t="shared" si="75"/>
        <v>0</v>
      </c>
      <c r="L691" s="133"/>
      <c r="M691" s="118"/>
      <c r="N691" s="313"/>
      <c r="O691" s="316"/>
    </row>
    <row r="692" spans="1:15" ht="42.75" customHeight="1" thickBot="1" x14ac:dyDescent="0.35">
      <c r="A692" s="331"/>
      <c r="B692" s="334"/>
      <c r="C692" s="314"/>
      <c r="D692" s="118"/>
      <c r="E692" s="199"/>
      <c r="F692" s="119"/>
      <c r="G692" s="133"/>
      <c r="H692" s="118"/>
      <c r="I692" s="314"/>
      <c r="J692" s="317"/>
      <c r="K692" s="199">
        <f t="shared" si="75"/>
        <v>0</v>
      </c>
      <c r="L692" s="133"/>
      <c r="M692" s="118"/>
      <c r="N692" s="314"/>
      <c r="O692" s="317"/>
    </row>
    <row r="693" spans="1:15" ht="15.75" customHeight="1" thickBot="1" x14ac:dyDescent="0.35">
      <c r="A693" s="69" t="s">
        <v>27</v>
      </c>
      <c r="B693" s="335"/>
      <c r="C693" s="336"/>
      <c r="D693" s="336"/>
      <c r="E693" s="462"/>
      <c r="F693" s="67"/>
      <c r="G693" s="67"/>
      <c r="H693" s="67"/>
      <c r="I693" s="67"/>
      <c r="J693" s="68"/>
      <c r="K693" s="67"/>
      <c r="L693" s="67"/>
      <c r="M693" s="67"/>
      <c r="N693" s="67"/>
      <c r="O693" s="68"/>
    </row>
    <row r="694" spans="1:15" ht="49.5" customHeight="1" thickBot="1" x14ac:dyDescent="0.35">
      <c r="A694" s="71" t="s">
        <v>28</v>
      </c>
      <c r="B694" s="70" t="s">
        <v>29</v>
      </c>
      <c r="C694" s="187" t="s">
        <v>30</v>
      </c>
      <c r="D694" s="187" t="s">
        <v>31</v>
      </c>
      <c r="E694" s="463" t="s">
        <v>32</v>
      </c>
      <c r="F694" s="187" t="s">
        <v>33</v>
      </c>
      <c r="G694" s="187" t="s">
        <v>35</v>
      </c>
      <c r="H694" s="187" t="s">
        <v>36</v>
      </c>
      <c r="I694" s="187" t="s">
        <v>34</v>
      </c>
      <c r="J694" s="187" t="s">
        <v>37</v>
      </c>
      <c r="K694" s="198" t="s">
        <v>31</v>
      </c>
      <c r="L694" s="198" t="s">
        <v>35</v>
      </c>
      <c r="M694" s="198" t="s">
        <v>36</v>
      </c>
      <c r="N694" s="198" t="s">
        <v>34</v>
      </c>
      <c r="O694" s="198" t="s">
        <v>37</v>
      </c>
    </row>
    <row r="695" spans="1:15" ht="46.5" customHeight="1" x14ac:dyDescent="0.3">
      <c r="A695" s="108">
        <f>A686+1</f>
        <v>77</v>
      </c>
      <c r="B695" s="337"/>
      <c r="C695" s="312"/>
      <c r="D695" s="118"/>
      <c r="E695" s="199"/>
      <c r="F695" s="119"/>
      <c r="G695" s="133"/>
      <c r="H695" s="118"/>
      <c r="I695" s="312"/>
      <c r="J695" s="72" t="str">
        <f>IFERROR(AVERAGE(I695)," ")</f>
        <v xml:space="preserve"> </v>
      </c>
      <c r="K695" s="199">
        <f t="shared" ref="K695:K701" si="76">D695</f>
        <v>0</v>
      </c>
      <c r="L695" s="133"/>
      <c r="M695" s="118"/>
      <c r="N695" s="312"/>
      <c r="O695" s="72" t="str">
        <f>IFERROR(AVERAGE(N695)," ")</f>
        <v xml:space="preserve"> </v>
      </c>
    </row>
    <row r="696" spans="1:15" ht="38.25" customHeight="1" x14ac:dyDescent="0.3">
      <c r="A696" s="329"/>
      <c r="B696" s="333"/>
      <c r="C696" s="313"/>
      <c r="D696" s="118"/>
      <c r="E696" s="199"/>
      <c r="F696" s="119"/>
      <c r="G696" s="133"/>
      <c r="H696" s="118"/>
      <c r="I696" s="313"/>
      <c r="J696" s="315" t="str">
        <f>IFERROR(VLOOKUP(J695,'Datos Validaciones PAO'!$N$2:$O$102,2,TRUE)," ")</f>
        <v xml:space="preserve"> </v>
      </c>
      <c r="K696" s="199">
        <f t="shared" si="76"/>
        <v>0</v>
      </c>
      <c r="L696" s="133"/>
      <c r="M696" s="118"/>
      <c r="N696" s="313"/>
      <c r="O696" s="315" t="str">
        <f>IFERROR(VLOOKUP(O695,'Datos Validaciones PAO'!$N$2:$O$102,2,TRUE)," ")</f>
        <v xml:space="preserve"> </v>
      </c>
    </row>
    <row r="697" spans="1:15" ht="34.5" customHeight="1" x14ac:dyDescent="0.3">
      <c r="A697" s="330"/>
      <c r="B697" s="333"/>
      <c r="C697" s="313"/>
      <c r="D697" s="118"/>
      <c r="E697" s="199"/>
      <c r="F697" s="119"/>
      <c r="G697" s="133"/>
      <c r="H697" s="118"/>
      <c r="I697" s="313"/>
      <c r="J697" s="316"/>
      <c r="K697" s="199">
        <f t="shared" si="76"/>
        <v>0</v>
      </c>
      <c r="L697" s="133"/>
      <c r="M697" s="118"/>
      <c r="N697" s="313"/>
      <c r="O697" s="316"/>
    </row>
    <row r="698" spans="1:15" ht="33" customHeight="1" x14ac:dyDescent="0.3">
      <c r="A698" s="330"/>
      <c r="B698" s="333"/>
      <c r="C698" s="313"/>
      <c r="D698" s="118"/>
      <c r="E698" s="199"/>
      <c r="F698" s="119"/>
      <c r="G698" s="133"/>
      <c r="H698" s="118"/>
      <c r="I698" s="313"/>
      <c r="J698" s="316"/>
      <c r="K698" s="199">
        <f t="shared" si="76"/>
        <v>0</v>
      </c>
      <c r="L698" s="133"/>
      <c r="M698" s="118"/>
      <c r="N698" s="313"/>
      <c r="O698" s="316"/>
    </row>
    <row r="699" spans="1:15" ht="48.75" customHeight="1" x14ac:dyDescent="0.3">
      <c r="A699" s="330"/>
      <c r="B699" s="333"/>
      <c r="C699" s="313"/>
      <c r="D699" s="118"/>
      <c r="E699" s="199"/>
      <c r="F699" s="119"/>
      <c r="G699" s="133"/>
      <c r="H699" s="118"/>
      <c r="I699" s="313"/>
      <c r="J699" s="316"/>
      <c r="K699" s="199">
        <f t="shared" si="76"/>
        <v>0</v>
      </c>
      <c r="L699" s="133"/>
      <c r="M699" s="118"/>
      <c r="N699" s="313"/>
      <c r="O699" s="316"/>
    </row>
    <row r="700" spans="1:15" ht="33" customHeight="1" x14ac:dyDescent="0.3">
      <c r="A700" s="330"/>
      <c r="B700" s="333"/>
      <c r="C700" s="313"/>
      <c r="D700" s="118"/>
      <c r="E700" s="199"/>
      <c r="F700" s="119"/>
      <c r="G700" s="133"/>
      <c r="H700" s="118"/>
      <c r="I700" s="313"/>
      <c r="J700" s="316"/>
      <c r="K700" s="199">
        <f t="shared" si="76"/>
        <v>0</v>
      </c>
      <c r="L700" s="133"/>
      <c r="M700" s="118"/>
      <c r="N700" s="313"/>
      <c r="O700" s="316"/>
    </row>
    <row r="701" spans="1:15" ht="42.75" customHeight="1" thickBot="1" x14ac:dyDescent="0.35">
      <c r="A701" s="331"/>
      <c r="B701" s="334"/>
      <c r="C701" s="314"/>
      <c r="D701" s="118"/>
      <c r="E701" s="199"/>
      <c r="F701" s="119"/>
      <c r="G701" s="133"/>
      <c r="H701" s="118"/>
      <c r="I701" s="314"/>
      <c r="J701" s="317"/>
      <c r="K701" s="199">
        <f t="shared" si="76"/>
        <v>0</v>
      </c>
      <c r="L701" s="133"/>
      <c r="M701" s="118"/>
      <c r="N701" s="314"/>
      <c r="O701" s="317"/>
    </row>
    <row r="702" spans="1:15" ht="15.75" customHeight="1" thickBot="1" x14ac:dyDescent="0.35">
      <c r="A702" s="69" t="s">
        <v>27</v>
      </c>
      <c r="B702" s="335"/>
      <c r="C702" s="336"/>
      <c r="D702" s="336"/>
      <c r="E702" s="462"/>
      <c r="F702" s="67"/>
      <c r="G702" s="67"/>
      <c r="H702" s="67"/>
      <c r="I702" s="67"/>
      <c r="J702" s="68"/>
      <c r="K702" s="67"/>
      <c r="L702" s="67"/>
      <c r="M702" s="67"/>
      <c r="N702" s="67"/>
      <c r="O702" s="68"/>
    </row>
    <row r="703" spans="1:15" ht="49.5" customHeight="1" thickBot="1" x14ac:dyDescent="0.35">
      <c r="A703" s="71" t="s">
        <v>28</v>
      </c>
      <c r="B703" s="70" t="s">
        <v>29</v>
      </c>
      <c r="C703" s="187" t="s">
        <v>30</v>
      </c>
      <c r="D703" s="187" t="s">
        <v>31</v>
      </c>
      <c r="E703" s="463" t="s">
        <v>32</v>
      </c>
      <c r="F703" s="187" t="s">
        <v>33</v>
      </c>
      <c r="G703" s="187" t="s">
        <v>35</v>
      </c>
      <c r="H703" s="187" t="s">
        <v>36</v>
      </c>
      <c r="I703" s="187" t="s">
        <v>34</v>
      </c>
      <c r="J703" s="187" t="s">
        <v>37</v>
      </c>
      <c r="K703" s="198" t="s">
        <v>31</v>
      </c>
      <c r="L703" s="198" t="s">
        <v>35</v>
      </c>
      <c r="M703" s="198" t="s">
        <v>36</v>
      </c>
      <c r="N703" s="198" t="s">
        <v>34</v>
      </c>
      <c r="O703" s="198" t="s">
        <v>37</v>
      </c>
    </row>
    <row r="704" spans="1:15" ht="46.5" customHeight="1" x14ac:dyDescent="0.3">
      <c r="A704" s="108">
        <f>A695+1</f>
        <v>78</v>
      </c>
      <c r="B704" s="337"/>
      <c r="C704" s="312"/>
      <c r="D704" s="118"/>
      <c r="E704" s="199"/>
      <c r="F704" s="119"/>
      <c r="G704" s="133"/>
      <c r="H704" s="118"/>
      <c r="I704" s="312"/>
      <c r="J704" s="72" t="str">
        <f>IFERROR(AVERAGE(I704)," ")</f>
        <v xml:space="preserve"> </v>
      </c>
      <c r="K704" s="199">
        <f t="shared" ref="K704:K710" si="77">D704</f>
        <v>0</v>
      </c>
      <c r="L704" s="133"/>
      <c r="M704" s="118"/>
      <c r="N704" s="312"/>
      <c r="O704" s="72" t="str">
        <f>IFERROR(AVERAGE(N704)," ")</f>
        <v xml:space="preserve"> </v>
      </c>
    </row>
    <row r="705" spans="1:15" ht="38.25" customHeight="1" x14ac:dyDescent="0.3">
      <c r="A705" s="329"/>
      <c r="B705" s="333"/>
      <c r="C705" s="313"/>
      <c r="D705" s="118"/>
      <c r="E705" s="199"/>
      <c r="F705" s="119"/>
      <c r="G705" s="133"/>
      <c r="H705" s="118"/>
      <c r="I705" s="313"/>
      <c r="J705" s="315" t="str">
        <f>IFERROR(VLOOKUP(J704,'Datos Validaciones PAO'!$N$2:$O$102,2,TRUE)," ")</f>
        <v xml:space="preserve"> </v>
      </c>
      <c r="K705" s="199">
        <f t="shared" si="77"/>
        <v>0</v>
      </c>
      <c r="L705" s="133"/>
      <c r="M705" s="118"/>
      <c r="N705" s="313"/>
      <c r="O705" s="315" t="str">
        <f>IFERROR(VLOOKUP(O704,'Datos Validaciones PAO'!$N$2:$O$102,2,TRUE)," ")</f>
        <v xml:space="preserve"> </v>
      </c>
    </row>
    <row r="706" spans="1:15" ht="34.5" customHeight="1" x14ac:dyDescent="0.3">
      <c r="A706" s="330"/>
      <c r="B706" s="333"/>
      <c r="C706" s="313"/>
      <c r="D706" s="118"/>
      <c r="E706" s="199"/>
      <c r="F706" s="119"/>
      <c r="G706" s="133"/>
      <c r="H706" s="118"/>
      <c r="I706" s="313"/>
      <c r="J706" s="316"/>
      <c r="K706" s="199">
        <f t="shared" si="77"/>
        <v>0</v>
      </c>
      <c r="L706" s="133"/>
      <c r="M706" s="118"/>
      <c r="N706" s="313"/>
      <c r="O706" s="316"/>
    </row>
    <row r="707" spans="1:15" ht="33" customHeight="1" x14ac:dyDescent="0.3">
      <c r="A707" s="330"/>
      <c r="B707" s="333"/>
      <c r="C707" s="313"/>
      <c r="D707" s="118"/>
      <c r="E707" s="199"/>
      <c r="F707" s="119"/>
      <c r="G707" s="133"/>
      <c r="H707" s="118"/>
      <c r="I707" s="313"/>
      <c r="J707" s="316"/>
      <c r="K707" s="199">
        <f t="shared" si="77"/>
        <v>0</v>
      </c>
      <c r="L707" s="133"/>
      <c r="M707" s="118"/>
      <c r="N707" s="313"/>
      <c r="O707" s="316"/>
    </row>
    <row r="708" spans="1:15" ht="48.75" customHeight="1" x14ac:dyDescent="0.3">
      <c r="A708" s="330"/>
      <c r="B708" s="333"/>
      <c r="C708" s="313"/>
      <c r="D708" s="118"/>
      <c r="E708" s="199"/>
      <c r="F708" s="119"/>
      <c r="G708" s="133"/>
      <c r="H708" s="118"/>
      <c r="I708" s="313"/>
      <c r="J708" s="316"/>
      <c r="K708" s="199">
        <f t="shared" si="77"/>
        <v>0</v>
      </c>
      <c r="L708" s="133"/>
      <c r="M708" s="118"/>
      <c r="N708" s="313"/>
      <c r="O708" s="316"/>
    </row>
    <row r="709" spans="1:15" ht="33" customHeight="1" x14ac:dyDescent="0.3">
      <c r="A709" s="330"/>
      <c r="B709" s="333"/>
      <c r="C709" s="313"/>
      <c r="D709" s="118"/>
      <c r="E709" s="199"/>
      <c r="F709" s="119"/>
      <c r="G709" s="133"/>
      <c r="H709" s="118"/>
      <c r="I709" s="313"/>
      <c r="J709" s="316"/>
      <c r="K709" s="199">
        <f t="shared" si="77"/>
        <v>0</v>
      </c>
      <c r="L709" s="133"/>
      <c r="M709" s="118"/>
      <c r="N709" s="313"/>
      <c r="O709" s="316"/>
    </row>
    <row r="710" spans="1:15" ht="25.5" customHeight="1" thickBot="1" x14ac:dyDescent="0.35">
      <c r="A710" s="331"/>
      <c r="B710" s="334"/>
      <c r="C710" s="314"/>
      <c r="D710" s="118"/>
      <c r="E710" s="199"/>
      <c r="F710" s="119"/>
      <c r="G710" s="133"/>
      <c r="H710" s="118"/>
      <c r="I710" s="314"/>
      <c r="J710" s="317"/>
      <c r="K710" s="199">
        <f t="shared" si="77"/>
        <v>0</v>
      </c>
      <c r="L710" s="133"/>
      <c r="M710" s="118"/>
      <c r="N710" s="314"/>
      <c r="O710" s="317"/>
    </row>
    <row r="711" spans="1:15" ht="15.75" customHeight="1" thickBot="1" x14ac:dyDescent="0.35">
      <c r="A711" s="69" t="s">
        <v>27</v>
      </c>
      <c r="B711" s="335"/>
      <c r="C711" s="336"/>
      <c r="D711" s="336"/>
      <c r="E711" s="462"/>
      <c r="F711" s="67"/>
      <c r="G711" s="67"/>
      <c r="H711" s="67"/>
      <c r="I711" s="67"/>
      <c r="J711" s="68"/>
      <c r="K711" s="67"/>
      <c r="L711" s="67"/>
      <c r="M711" s="67"/>
      <c r="N711" s="67"/>
      <c r="O711" s="68"/>
    </row>
    <row r="712" spans="1:15" ht="49.5" customHeight="1" thickBot="1" x14ac:dyDescent="0.35">
      <c r="A712" s="71" t="s">
        <v>28</v>
      </c>
      <c r="B712" s="70" t="s">
        <v>29</v>
      </c>
      <c r="C712" s="187" t="s">
        <v>30</v>
      </c>
      <c r="D712" s="187" t="s">
        <v>31</v>
      </c>
      <c r="E712" s="463" t="s">
        <v>32</v>
      </c>
      <c r="F712" s="187" t="s">
        <v>33</v>
      </c>
      <c r="G712" s="187" t="s">
        <v>35</v>
      </c>
      <c r="H712" s="187" t="s">
        <v>36</v>
      </c>
      <c r="I712" s="187" t="s">
        <v>34</v>
      </c>
      <c r="J712" s="187" t="s">
        <v>37</v>
      </c>
      <c r="K712" s="198" t="s">
        <v>31</v>
      </c>
      <c r="L712" s="198" t="s">
        <v>35</v>
      </c>
      <c r="M712" s="198" t="s">
        <v>36</v>
      </c>
      <c r="N712" s="198" t="s">
        <v>34</v>
      </c>
      <c r="O712" s="198" t="s">
        <v>37</v>
      </c>
    </row>
    <row r="713" spans="1:15" ht="46.5" customHeight="1" x14ac:dyDescent="0.3">
      <c r="A713" s="108">
        <f>A704+1</f>
        <v>79</v>
      </c>
      <c r="B713" s="337"/>
      <c r="C713" s="312"/>
      <c r="D713" s="118"/>
      <c r="E713" s="199"/>
      <c r="F713" s="119"/>
      <c r="G713" s="133"/>
      <c r="H713" s="118"/>
      <c r="I713" s="312"/>
      <c r="J713" s="72" t="str">
        <f>IFERROR(AVERAGE(I713)," ")</f>
        <v xml:space="preserve"> </v>
      </c>
      <c r="K713" s="199">
        <f t="shared" ref="K713:K719" si="78">D713</f>
        <v>0</v>
      </c>
      <c r="L713" s="133"/>
      <c r="M713" s="118"/>
      <c r="N713" s="312"/>
      <c r="O713" s="72" t="str">
        <f>IFERROR(AVERAGE(N713)," ")</f>
        <v xml:space="preserve"> </v>
      </c>
    </row>
    <row r="714" spans="1:15" ht="38.25" customHeight="1" x14ac:dyDescent="0.3">
      <c r="A714" s="329"/>
      <c r="B714" s="333"/>
      <c r="C714" s="313"/>
      <c r="D714" s="118"/>
      <c r="E714" s="199"/>
      <c r="F714" s="119"/>
      <c r="G714" s="133"/>
      <c r="H714" s="118"/>
      <c r="I714" s="313"/>
      <c r="J714" s="315" t="str">
        <f>IFERROR(VLOOKUP(J713,'Datos Validaciones PAO'!$N$2:$O$102,2,TRUE)," ")</f>
        <v xml:space="preserve"> </v>
      </c>
      <c r="K714" s="199">
        <f t="shared" si="78"/>
        <v>0</v>
      </c>
      <c r="L714" s="133"/>
      <c r="M714" s="118"/>
      <c r="N714" s="313"/>
      <c r="O714" s="315" t="str">
        <f>IFERROR(VLOOKUP(O713,'Datos Validaciones PAO'!$N$2:$O$102,2,TRUE)," ")</f>
        <v xml:space="preserve"> </v>
      </c>
    </row>
    <row r="715" spans="1:15" ht="34.5" customHeight="1" x14ac:dyDescent="0.3">
      <c r="A715" s="330"/>
      <c r="B715" s="333"/>
      <c r="C715" s="313"/>
      <c r="D715" s="118"/>
      <c r="E715" s="199"/>
      <c r="F715" s="119"/>
      <c r="G715" s="133"/>
      <c r="H715" s="118"/>
      <c r="I715" s="313"/>
      <c r="J715" s="316"/>
      <c r="K715" s="199">
        <f t="shared" si="78"/>
        <v>0</v>
      </c>
      <c r="L715" s="133"/>
      <c r="M715" s="118"/>
      <c r="N715" s="313"/>
      <c r="O715" s="316"/>
    </row>
    <row r="716" spans="1:15" ht="33" customHeight="1" x14ac:dyDescent="0.3">
      <c r="A716" s="330"/>
      <c r="B716" s="333"/>
      <c r="C716" s="313"/>
      <c r="D716" s="118"/>
      <c r="E716" s="199"/>
      <c r="F716" s="119"/>
      <c r="G716" s="133"/>
      <c r="H716" s="118"/>
      <c r="I716" s="313"/>
      <c r="J716" s="316"/>
      <c r="K716" s="199">
        <f t="shared" si="78"/>
        <v>0</v>
      </c>
      <c r="L716" s="133"/>
      <c r="M716" s="118"/>
      <c r="N716" s="313"/>
      <c r="O716" s="316"/>
    </row>
    <row r="717" spans="1:15" ht="48.75" customHeight="1" x14ac:dyDescent="0.3">
      <c r="A717" s="330"/>
      <c r="B717" s="333"/>
      <c r="C717" s="313"/>
      <c r="D717" s="118"/>
      <c r="E717" s="199"/>
      <c r="F717" s="119"/>
      <c r="G717" s="133"/>
      <c r="H717" s="118"/>
      <c r="I717" s="313"/>
      <c r="J717" s="316"/>
      <c r="K717" s="199">
        <f t="shared" si="78"/>
        <v>0</v>
      </c>
      <c r="L717" s="133"/>
      <c r="M717" s="118"/>
      <c r="N717" s="313"/>
      <c r="O717" s="316"/>
    </row>
    <row r="718" spans="1:15" ht="33" customHeight="1" x14ac:dyDescent="0.3">
      <c r="A718" s="330"/>
      <c r="B718" s="333"/>
      <c r="C718" s="313"/>
      <c r="D718" s="118"/>
      <c r="E718" s="199"/>
      <c r="F718" s="119"/>
      <c r="G718" s="133"/>
      <c r="H718" s="118"/>
      <c r="I718" s="313"/>
      <c r="J718" s="316"/>
      <c r="K718" s="199">
        <f t="shared" si="78"/>
        <v>0</v>
      </c>
      <c r="L718" s="133"/>
      <c r="M718" s="118"/>
      <c r="N718" s="313"/>
      <c r="O718" s="316"/>
    </row>
    <row r="719" spans="1:15" ht="42.75" customHeight="1" thickBot="1" x14ac:dyDescent="0.35">
      <c r="A719" s="331"/>
      <c r="B719" s="334"/>
      <c r="C719" s="314"/>
      <c r="D719" s="118"/>
      <c r="E719" s="199"/>
      <c r="F719" s="119"/>
      <c r="G719" s="133"/>
      <c r="H719" s="118"/>
      <c r="I719" s="314"/>
      <c r="J719" s="317"/>
      <c r="K719" s="199">
        <f t="shared" si="78"/>
        <v>0</v>
      </c>
      <c r="L719" s="133"/>
      <c r="M719" s="118"/>
      <c r="N719" s="314"/>
      <c r="O719" s="317"/>
    </row>
    <row r="720" spans="1:15" ht="15.75" customHeight="1" thickBot="1" x14ac:dyDescent="0.35">
      <c r="A720" s="69" t="s">
        <v>27</v>
      </c>
      <c r="B720" s="335"/>
      <c r="C720" s="336"/>
      <c r="D720" s="336"/>
      <c r="E720" s="462"/>
      <c r="F720" s="67"/>
      <c r="G720" s="67"/>
      <c r="H720" s="67"/>
      <c r="I720" s="67"/>
      <c r="J720" s="68"/>
      <c r="K720" s="67"/>
      <c r="L720" s="67"/>
      <c r="M720" s="67"/>
      <c r="N720" s="67"/>
      <c r="O720" s="68"/>
    </row>
    <row r="721" spans="1:15" ht="49.5" customHeight="1" thickBot="1" x14ac:dyDescent="0.35">
      <c r="A721" s="71" t="s">
        <v>28</v>
      </c>
      <c r="B721" s="70" t="s">
        <v>29</v>
      </c>
      <c r="C721" s="187" t="s">
        <v>30</v>
      </c>
      <c r="D721" s="187" t="s">
        <v>31</v>
      </c>
      <c r="E721" s="463" t="s">
        <v>32</v>
      </c>
      <c r="F721" s="187" t="s">
        <v>33</v>
      </c>
      <c r="G721" s="187" t="s">
        <v>35</v>
      </c>
      <c r="H721" s="187" t="s">
        <v>36</v>
      </c>
      <c r="I721" s="187" t="s">
        <v>34</v>
      </c>
      <c r="J721" s="187" t="s">
        <v>37</v>
      </c>
      <c r="K721" s="198" t="s">
        <v>31</v>
      </c>
      <c r="L721" s="198" t="s">
        <v>35</v>
      </c>
      <c r="M721" s="198" t="s">
        <v>36</v>
      </c>
      <c r="N721" s="198" t="s">
        <v>34</v>
      </c>
      <c r="O721" s="198" t="s">
        <v>37</v>
      </c>
    </row>
    <row r="722" spans="1:15" ht="46.5" customHeight="1" x14ac:dyDescent="0.3">
      <c r="A722" s="108">
        <f>A713+1</f>
        <v>80</v>
      </c>
      <c r="B722" s="337"/>
      <c r="C722" s="184"/>
      <c r="D722" s="118"/>
      <c r="E722" s="199"/>
      <c r="F722" s="119"/>
      <c r="G722" s="133"/>
      <c r="H722" s="118"/>
      <c r="I722" s="312"/>
      <c r="J722" s="72" t="str">
        <f>IFERROR(AVERAGE(I722)," ")</f>
        <v xml:space="preserve"> </v>
      </c>
      <c r="K722" s="199">
        <f t="shared" ref="K722:K728" si="79">D722</f>
        <v>0</v>
      </c>
      <c r="L722" s="133"/>
      <c r="M722" s="118"/>
      <c r="N722" s="312"/>
      <c r="O722" s="72" t="str">
        <f>IFERROR(AVERAGE(N722)," ")</f>
        <v xml:space="preserve"> </v>
      </c>
    </row>
    <row r="723" spans="1:15" ht="38.25" customHeight="1" x14ac:dyDescent="0.3">
      <c r="A723" s="329"/>
      <c r="B723" s="333"/>
      <c r="C723" s="185"/>
      <c r="D723" s="118"/>
      <c r="E723" s="199"/>
      <c r="F723" s="119"/>
      <c r="G723" s="133"/>
      <c r="H723" s="118"/>
      <c r="I723" s="313"/>
      <c r="J723" s="315" t="str">
        <f>IFERROR(VLOOKUP(J722,'Datos Validaciones PAO'!$N$2:$O$102,2,TRUE)," ")</f>
        <v xml:space="preserve"> </v>
      </c>
      <c r="K723" s="199">
        <f t="shared" si="79"/>
        <v>0</v>
      </c>
      <c r="L723" s="133"/>
      <c r="M723" s="118"/>
      <c r="N723" s="313"/>
      <c r="O723" s="315" t="str">
        <f>IFERROR(VLOOKUP(O722,'Datos Validaciones PAO'!$N$2:$O$102,2,TRUE)," ")</f>
        <v xml:space="preserve"> </v>
      </c>
    </row>
    <row r="724" spans="1:15" ht="34.5" customHeight="1" x14ac:dyDescent="0.3">
      <c r="A724" s="330"/>
      <c r="B724" s="333"/>
      <c r="C724" s="185"/>
      <c r="D724" s="118"/>
      <c r="E724" s="199"/>
      <c r="F724" s="119"/>
      <c r="G724" s="133"/>
      <c r="H724" s="118"/>
      <c r="I724" s="313"/>
      <c r="J724" s="316"/>
      <c r="K724" s="199">
        <f t="shared" si="79"/>
        <v>0</v>
      </c>
      <c r="L724" s="133"/>
      <c r="M724" s="118"/>
      <c r="N724" s="313"/>
      <c r="O724" s="316"/>
    </row>
    <row r="725" spans="1:15" ht="33" customHeight="1" x14ac:dyDescent="0.3">
      <c r="A725" s="330"/>
      <c r="B725" s="333"/>
      <c r="C725" s="185"/>
      <c r="D725" s="118"/>
      <c r="E725" s="199"/>
      <c r="F725" s="119"/>
      <c r="G725" s="133"/>
      <c r="H725" s="118"/>
      <c r="I725" s="313"/>
      <c r="J725" s="316"/>
      <c r="K725" s="199">
        <f t="shared" si="79"/>
        <v>0</v>
      </c>
      <c r="L725" s="133"/>
      <c r="M725" s="118"/>
      <c r="N725" s="313"/>
      <c r="O725" s="316"/>
    </row>
    <row r="726" spans="1:15" ht="48.75" customHeight="1" x14ac:dyDescent="0.3">
      <c r="A726" s="330"/>
      <c r="B726" s="333"/>
      <c r="C726" s="185"/>
      <c r="D726" s="118"/>
      <c r="E726" s="199"/>
      <c r="F726" s="119"/>
      <c r="G726" s="133"/>
      <c r="H726" s="118"/>
      <c r="I726" s="313"/>
      <c r="J726" s="316"/>
      <c r="K726" s="199">
        <f t="shared" si="79"/>
        <v>0</v>
      </c>
      <c r="L726" s="133"/>
      <c r="M726" s="118"/>
      <c r="N726" s="313"/>
      <c r="O726" s="316"/>
    </row>
    <row r="727" spans="1:15" ht="33" customHeight="1" x14ac:dyDescent="0.3">
      <c r="A727" s="330"/>
      <c r="B727" s="333"/>
      <c r="C727" s="185"/>
      <c r="D727" s="118"/>
      <c r="E727" s="199"/>
      <c r="F727" s="119"/>
      <c r="G727" s="133"/>
      <c r="H727" s="118"/>
      <c r="I727" s="313"/>
      <c r="J727" s="316"/>
      <c r="K727" s="199">
        <f t="shared" si="79"/>
        <v>0</v>
      </c>
      <c r="L727" s="133"/>
      <c r="M727" s="118"/>
      <c r="N727" s="313"/>
      <c r="O727" s="316"/>
    </row>
    <row r="728" spans="1:15" ht="42.75" customHeight="1" thickBot="1" x14ac:dyDescent="0.35">
      <c r="A728" s="331"/>
      <c r="B728" s="334"/>
      <c r="C728" s="186"/>
      <c r="D728" s="118"/>
      <c r="E728" s="199"/>
      <c r="F728" s="119"/>
      <c r="G728" s="133"/>
      <c r="H728" s="118"/>
      <c r="I728" s="314"/>
      <c r="J728" s="317"/>
      <c r="K728" s="199">
        <f t="shared" si="79"/>
        <v>0</v>
      </c>
      <c r="L728" s="133"/>
      <c r="M728" s="118"/>
      <c r="N728" s="314"/>
      <c r="O728" s="317"/>
    </row>
    <row r="729" spans="1:15" ht="15.75" customHeight="1" thickBot="1" x14ac:dyDescent="0.35">
      <c r="A729" s="69" t="s">
        <v>27</v>
      </c>
      <c r="B729" s="335"/>
      <c r="C729" s="336"/>
      <c r="D729" s="336"/>
      <c r="E729" s="462"/>
      <c r="F729" s="67"/>
      <c r="G729" s="67"/>
      <c r="H729" s="67"/>
      <c r="I729" s="67"/>
      <c r="J729" s="68"/>
      <c r="K729" s="67"/>
      <c r="L729" s="67"/>
      <c r="M729" s="67"/>
      <c r="N729" s="67"/>
      <c r="O729" s="68"/>
    </row>
    <row r="730" spans="1:15" ht="49.5" customHeight="1" thickBot="1" x14ac:dyDescent="0.35">
      <c r="A730" s="71" t="s">
        <v>28</v>
      </c>
      <c r="B730" s="70" t="s">
        <v>29</v>
      </c>
      <c r="C730" s="187" t="s">
        <v>30</v>
      </c>
      <c r="D730" s="187" t="s">
        <v>31</v>
      </c>
      <c r="E730" s="463" t="s">
        <v>32</v>
      </c>
      <c r="F730" s="187" t="s">
        <v>33</v>
      </c>
      <c r="G730" s="187" t="s">
        <v>35</v>
      </c>
      <c r="H730" s="187" t="s">
        <v>36</v>
      </c>
      <c r="I730" s="187" t="s">
        <v>34</v>
      </c>
      <c r="J730" s="187" t="s">
        <v>37</v>
      </c>
      <c r="K730" s="198" t="s">
        <v>31</v>
      </c>
      <c r="L730" s="198" t="s">
        <v>35</v>
      </c>
      <c r="M730" s="198" t="s">
        <v>36</v>
      </c>
      <c r="N730" s="198" t="s">
        <v>34</v>
      </c>
      <c r="O730" s="198" t="s">
        <v>37</v>
      </c>
    </row>
    <row r="731" spans="1:15" ht="46.5" customHeight="1" x14ac:dyDescent="0.3">
      <c r="A731" s="108">
        <f>A722+1</f>
        <v>81</v>
      </c>
      <c r="B731" s="337"/>
      <c r="C731" s="312"/>
      <c r="D731" s="118"/>
      <c r="E731" s="199"/>
      <c r="F731" s="119"/>
      <c r="G731" s="133"/>
      <c r="H731" s="118"/>
      <c r="I731" s="312"/>
      <c r="J731" s="72" t="str">
        <f>IFERROR(AVERAGE(I731)," ")</f>
        <v xml:space="preserve"> </v>
      </c>
      <c r="K731" s="199">
        <f t="shared" ref="K731:K737" si="80">D731</f>
        <v>0</v>
      </c>
      <c r="L731" s="133"/>
      <c r="M731" s="118"/>
      <c r="N731" s="312"/>
      <c r="O731" s="72" t="str">
        <f>IFERROR(AVERAGE(N731)," ")</f>
        <v xml:space="preserve"> </v>
      </c>
    </row>
    <row r="732" spans="1:15" ht="38.25" customHeight="1" x14ac:dyDescent="0.3">
      <c r="A732" s="329"/>
      <c r="B732" s="333"/>
      <c r="C732" s="313"/>
      <c r="D732" s="118"/>
      <c r="E732" s="199"/>
      <c r="F732" s="119"/>
      <c r="G732" s="133"/>
      <c r="H732" s="118"/>
      <c r="I732" s="313"/>
      <c r="J732" s="315" t="str">
        <f>IFERROR(VLOOKUP(J731,'Datos Validaciones PAO'!$N$2:$O$102,2,TRUE)," ")</f>
        <v xml:space="preserve"> </v>
      </c>
      <c r="K732" s="199">
        <f t="shared" si="80"/>
        <v>0</v>
      </c>
      <c r="L732" s="133"/>
      <c r="M732" s="118"/>
      <c r="N732" s="313"/>
      <c r="O732" s="315" t="str">
        <f>IFERROR(VLOOKUP(O731,'Datos Validaciones PAO'!$N$2:$O$102,2,TRUE)," ")</f>
        <v xml:space="preserve"> </v>
      </c>
    </row>
    <row r="733" spans="1:15" ht="34.5" customHeight="1" x14ac:dyDescent="0.3">
      <c r="A733" s="330"/>
      <c r="B733" s="333"/>
      <c r="C733" s="313"/>
      <c r="D733" s="118"/>
      <c r="E733" s="199"/>
      <c r="F733" s="119"/>
      <c r="G733" s="133"/>
      <c r="H733" s="118"/>
      <c r="I733" s="313"/>
      <c r="J733" s="316"/>
      <c r="K733" s="199">
        <f t="shared" si="80"/>
        <v>0</v>
      </c>
      <c r="L733" s="133"/>
      <c r="M733" s="118"/>
      <c r="N733" s="313"/>
      <c r="O733" s="316"/>
    </row>
    <row r="734" spans="1:15" ht="33" customHeight="1" x14ac:dyDescent="0.3">
      <c r="A734" s="330"/>
      <c r="B734" s="333"/>
      <c r="C734" s="313"/>
      <c r="D734" s="118"/>
      <c r="E734" s="199"/>
      <c r="F734" s="119"/>
      <c r="G734" s="133"/>
      <c r="H734" s="118"/>
      <c r="I734" s="313"/>
      <c r="J734" s="316"/>
      <c r="K734" s="199">
        <f t="shared" si="80"/>
        <v>0</v>
      </c>
      <c r="L734" s="133"/>
      <c r="M734" s="118"/>
      <c r="N734" s="313"/>
      <c r="O734" s="316"/>
    </row>
    <row r="735" spans="1:15" ht="48.75" customHeight="1" x14ac:dyDescent="0.3">
      <c r="A735" s="330"/>
      <c r="B735" s="333"/>
      <c r="C735" s="313"/>
      <c r="D735" s="118"/>
      <c r="E735" s="199"/>
      <c r="F735" s="119"/>
      <c r="G735" s="133"/>
      <c r="H735" s="118"/>
      <c r="I735" s="313"/>
      <c r="J735" s="316"/>
      <c r="K735" s="199">
        <f t="shared" si="80"/>
        <v>0</v>
      </c>
      <c r="L735" s="133"/>
      <c r="M735" s="118"/>
      <c r="N735" s="313"/>
      <c r="O735" s="316"/>
    </row>
    <row r="736" spans="1:15" ht="33" customHeight="1" x14ac:dyDescent="0.3">
      <c r="A736" s="330"/>
      <c r="B736" s="333"/>
      <c r="C736" s="313"/>
      <c r="D736" s="118"/>
      <c r="E736" s="199"/>
      <c r="F736" s="119"/>
      <c r="G736" s="133"/>
      <c r="H736" s="118"/>
      <c r="I736" s="313"/>
      <c r="J736" s="316"/>
      <c r="K736" s="199">
        <f t="shared" si="80"/>
        <v>0</v>
      </c>
      <c r="L736" s="133"/>
      <c r="M736" s="118"/>
      <c r="N736" s="313"/>
      <c r="O736" s="316"/>
    </row>
    <row r="737" spans="1:15" ht="42.75" customHeight="1" thickBot="1" x14ac:dyDescent="0.35">
      <c r="A737" s="331"/>
      <c r="B737" s="334"/>
      <c r="C737" s="314"/>
      <c r="D737" s="118"/>
      <c r="E737" s="199"/>
      <c r="F737" s="119"/>
      <c r="G737" s="133"/>
      <c r="H737" s="118"/>
      <c r="I737" s="314"/>
      <c r="J737" s="317"/>
      <c r="K737" s="199">
        <f t="shared" si="80"/>
        <v>0</v>
      </c>
      <c r="L737" s="133"/>
      <c r="M737" s="118"/>
      <c r="N737" s="314"/>
      <c r="O737" s="317"/>
    </row>
    <row r="738" spans="1:15" ht="15.75" customHeight="1" thickBot="1" x14ac:dyDescent="0.35">
      <c r="A738" s="69" t="s">
        <v>27</v>
      </c>
      <c r="B738" s="335"/>
      <c r="C738" s="336"/>
      <c r="D738" s="336"/>
      <c r="E738" s="462"/>
      <c r="F738" s="67"/>
      <c r="G738" s="67"/>
      <c r="H738" s="67"/>
      <c r="I738" s="67"/>
      <c r="J738" s="68"/>
      <c r="K738" s="67"/>
      <c r="L738" s="67"/>
      <c r="M738" s="67"/>
      <c r="N738" s="67"/>
      <c r="O738" s="68"/>
    </row>
    <row r="739" spans="1:15" ht="49.5" customHeight="1" thickBot="1" x14ac:dyDescent="0.35">
      <c r="A739" s="71" t="s">
        <v>28</v>
      </c>
      <c r="B739" s="70" t="s">
        <v>29</v>
      </c>
      <c r="C739" s="187" t="s">
        <v>30</v>
      </c>
      <c r="D739" s="187" t="s">
        <v>31</v>
      </c>
      <c r="E739" s="463" t="s">
        <v>32</v>
      </c>
      <c r="F739" s="187" t="s">
        <v>33</v>
      </c>
      <c r="G739" s="187" t="s">
        <v>35</v>
      </c>
      <c r="H739" s="187" t="s">
        <v>36</v>
      </c>
      <c r="I739" s="187" t="s">
        <v>34</v>
      </c>
      <c r="J739" s="187" t="s">
        <v>37</v>
      </c>
      <c r="K739" s="198" t="s">
        <v>31</v>
      </c>
      <c r="L739" s="198" t="s">
        <v>35</v>
      </c>
      <c r="M739" s="198" t="s">
        <v>36</v>
      </c>
      <c r="N739" s="198" t="s">
        <v>34</v>
      </c>
      <c r="O739" s="198" t="s">
        <v>37</v>
      </c>
    </row>
    <row r="740" spans="1:15" ht="46.5" customHeight="1" x14ac:dyDescent="0.3">
      <c r="A740" s="108">
        <f>A731+1</f>
        <v>82</v>
      </c>
      <c r="B740" s="337"/>
      <c r="C740" s="312"/>
      <c r="D740" s="118"/>
      <c r="E740" s="199"/>
      <c r="F740" s="119"/>
      <c r="G740" s="133"/>
      <c r="H740" s="118"/>
      <c r="I740" s="312"/>
      <c r="J740" s="72" t="str">
        <f>IFERROR(AVERAGE(I740)," ")</f>
        <v xml:space="preserve"> </v>
      </c>
      <c r="K740" s="199">
        <f t="shared" ref="K740:K746" si="81">D740</f>
        <v>0</v>
      </c>
      <c r="L740" s="133"/>
      <c r="M740" s="118"/>
      <c r="N740" s="312"/>
      <c r="O740" s="72" t="str">
        <f>IFERROR(AVERAGE(N740)," ")</f>
        <v xml:space="preserve"> </v>
      </c>
    </row>
    <row r="741" spans="1:15" ht="38.25" customHeight="1" x14ac:dyDescent="0.3">
      <c r="A741" s="329"/>
      <c r="B741" s="333"/>
      <c r="C741" s="313"/>
      <c r="D741" s="118"/>
      <c r="E741" s="199"/>
      <c r="F741" s="119"/>
      <c r="G741" s="133"/>
      <c r="H741" s="118"/>
      <c r="I741" s="313"/>
      <c r="J741" s="315" t="str">
        <f>IFERROR(VLOOKUP(J740,'Datos Validaciones PAO'!$N$2:$O$102,2,TRUE)," ")</f>
        <v xml:space="preserve"> </v>
      </c>
      <c r="K741" s="199">
        <f t="shared" si="81"/>
        <v>0</v>
      </c>
      <c r="L741" s="133"/>
      <c r="M741" s="118"/>
      <c r="N741" s="313"/>
      <c r="O741" s="315" t="str">
        <f>IFERROR(VLOOKUP(O740,'Datos Validaciones PAO'!$N$2:$O$102,2,TRUE)," ")</f>
        <v xml:space="preserve"> </v>
      </c>
    </row>
    <row r="742" spans="1:15" ht="34.5" customHeight="1" x14ac:dyDescent="0.3">
      <c r="A742" s="330"/>
      <c r="B742" s="333"/>
      <c r="C742" s="313"/>
      <c r="D742" s="118"/>
      <c r="E742" s="199"/>
      <c r="F742" s="119"/>
      <c r="G742" s="133"/>
      <c r="H742" s="118"/>
      <c r="I742" s="313"/>
      <c r="J742" s="316"/>
      <c r="K742" s="199">
        <f t="shared" si="81"/>
        <v>0</v>
      </c>
      <c r="L742" s="133"/>
      <c r="M742" s="118"/>
      <c r="N742" s="313"/>
      <c r="O742" s="316"/>
    </row>
    <row r="743" spans="1:15" ht="33" customHeight="1" x14ac:dyDescent="0.3">
      <c r="A743" s="330"/>
      <c r="B743" s="333"/>
      <c r="C743" s="313"/>
      <c r="D743" s="118"/>
      <c r="E743" s="199"/>
      <c r="F743" s="119"/>
      <c r="G743" s="133"/>
      <c r="H743" s="118"/>
      <c r="I743" s="313"/>
      <c r="J743" s="316"/>
      <c r="K743" s="199">
        <f t="shared" si="81"/>
        <v>0</v>
      </c>
      <c r="L743" s="133"/>
      <c r="M743" s="118"/>
      <c r="N743" s="313"/>
      <c r="O743" s="316"/>
    </row>
    <row r="744" spans="1:15" ht="48.75" customHeight="1" x14ac:dyDescent="0.3">
      <c r="A744" s="330"/>
      <c r="B744" s="333"/>
      <c r="C744" s="313"/>
      <c r="D744" s="118"/>
      <c r="E744" s="199"/>
      <c r="F744" s="119"/>
      <c r="G744" s="133"/>
      <c r="H744" s="118"/>
      <c r="I744" s="313"/>
      <c r="J744" s="316"/>
      <c r="K744" s="199">
        <f t="shared" si="81"/>
        <v>0</v>
      </c>
      <c r="L744" s="133"/>
      <c r="M744" s="118"/>
      <c r="N744" s="313"/>
      <c r="O744" s="316"/>
    </row>
    <row r="745" spans="1:15" ht="33" customHeight="1" x14ac:dyDescent="0.3">
      <c r="A745" s="330"/>
      <c r="B745" s="333"/>
      <c r="C745" s="313"/>
      <c r="D745" s="118"/>
      <c r="E745" s="199"/>
      <c r="F745" s="119"/>
      <c r="G745" s="133"/>
      <c r="H745" s="118"/>
      <c r="I745" s="313"/>
      <c r="J745" s="316"/>
      <c r="K745" s="199">
        <f t="shared" si="81"/>
        <v>0</v>
      </c>
      <c r="L745" s="133"/>
      <c r="M745" s="118"/>
      <c r="N745" s="313"/>
      <c r="O745" s="316"/>
    </row>
    <row r="746" spans="1:15" ht="42.75" customHeight="1" thickBot="1" x14ac:dyDescent="0.35">
      <c r="A746" s="331"/>
      <c r="B746" s="334"/>
      <c r="C746" s="314"/>
      <c r="D746" s="118"/>
      <c r="E746" s="199"/>
      <c r="F746" s="119"/>
      <c r="G746" s="133"/>
      <c r="H746" s="118"/>
      <c r="I746" s="314"/>
      <c r="J746" s="317"/>
      <c r="K746" s="199">
        <f t="shared" si="81"/>
        <v>0</v>
      </c>
      <c r="L746" s="133"/>
      <c r="M746" s="118"/>
      <c r="N746" s="314"/>
      <c r="O746" s="317"/>
    </row>
    <row r="747" spans="1:15" ht="15.75" customHeight="1" thickBot="1" x14ac:dyDescent="0.35">
      <c r="A747" s="69" t="s">
        <v>27</v>
      </c>
      <c r="B747" s="335"/>
      <c r="C747" s="336"/>
      <c r="D747" s="336"/>
      <c r="E747" s="462"/>
      <c r="F747" s="67"/>
      <c r="G747" s="67"/>
      <c r="H747" s="67"/>
      <c r="I747" s="67"/>
      <c r="J747" s="68"/>
      <c r="K747" s="67"/>
      <c r="L747" s="67"/>
      <c r="M747" s="67"/>
      <c r="N747" s="67"/>
      <c r="O747" s="68"/>
    </row>
    <row r="748" spans="1:15" ht="49.5" customHeight="1" thickBot="1" x14ac:dyDescent="0.35">
      <c r="A748" s="71" t="s">
        <v>28</v>
      </c>
      <c r="B748" s="70" t="s">
        <v>29</v>
      </c>
      <c r="C748" s="187" t="s">
        <v>30</v>
      </c>
      <c r="D748" s="187" t="s">
        <v>31</v>
      </c>
      <c r="E748" s="463" t="s">
        <v>32</v>
      </c>
      <c r="F748" s="187" t="s">
        <v>33</v>
      </c>
      <c r="G748" s="187" t="s">
        <v>35</v>
      </c>
      <c r="H748" s="187" t="s">
        <v>36</v>
      </c>
      <c r="I748" s="187" t="s">
        <v>34</v>
      </c>
      <c r="J748" s="187" t="s">
        <v>37</v>
      </c>
      <c r="K748" s="198" t="s">
        <v>31</v>
      </c>
      <c r="L748" s="198" t="s">
        <v>35</v>
      </c>
      <c r="M748" s="198" t="s">
        <v>36</v>
      </c>
      <c r="N748" s="198" t="s">
        <v>34</v>
      </c>
      <c r="O748" s="198" t="s">
        <v>37</v>
      </c>
    </row>
    <row r="749" spans="1:15" ht="46.5" customHeight="1" x14ac:dyDescent="0.3">
      <c r="A749" s="108">
        <f>A740+1</f>
        <v>83</v>
      </c>
      <c r="B749" s="337"/>
      <c r="C749" s="312"/>
      <c r="D749" s="118"/>
      <c r="E749" s="199"/>
      <c r="F749" s="119"/>
      <c r="G749" s="133"/>
      <c r="H749" s="118"/>
      <c r="I749" s="312"/>
      <c r="J749" s="72" t="str">
        <f>IFERROR(AVERAGE(I749)," ")</f>
        <v xml:space="preserve"> </v>
      </c>
      <c r="K749" s="199">
        <f t="shared" ref="K749:K755" si="82">D749</f>
        <v>0</v>
      </c>
      <c r="L749" s="133"/>
      <c r="M749" s="118"/>
      <c r="N749" s="312"/>
      <c r="O749" s="72" t="str">
        <f>IFERROR(AVERAGE(N749)," ")</f>
        <v xml:space="preserve"> </v>
      </c>
    </row>
    <row r="750" spans="1:15" ht="38.25" customHeight="1" x14ac:dyDescent="0.3">
      <c r="A750" s="329"/>
      <c r="B750" s="333"/>
      <c r="C750" s="313"/>
      <c r="D750" s="118"/>
      <c r="E750" s="199"/>
      <c r="F750" s="119"/>
      <c r="G750" s="133"/>
      <c r="H750" s="118"/>
      <c r="I750" s="313"/>
      <c r="J750" s="315" t="str">
        <f>IFERROR(VLOOKUP(J749,'Datos Validaciones PAO'!$N$2:$O$102,2,TRUE)," ")</f>
        <v xml:space="preserve"> </v>
      </c>
      <c r="K750" s="199">
        <f t="shared" si="82"/>
        <v>0</v>
      </c>
      <c r="L750" s="133"/>
      <c r="M750" s="118"/>
      <c r="N750" s="313"/>
      <c r="O750" s="315" t="str">
        <f>IFERROR(VLOOKUP(O749,'Datos Validaciones PAO'!$N$2:$O$102,2,TRUE)," ")</f>
        <v xml:space="preserve"> </v>
      </c>
    </row>
    <row r="751" spans="1:15" ht="34.5" customHeight="1" x14ac:dyDescent="0.3">
      <c r="A751" s="330"/>
      <c r="B751" s="333"/>
      <c r="C751" s="313"/>
      <c r="D751" s="118"/>
      <c r="E751" s="199"/>
      <c r="F751" s="119"/>
      <c r="G751" s="133"/>
      <c r="H751" s="118"/>
      <c r="I751" s="313"/>
      <c r="J751" s="316"/>
      <c r="K751" s="199">
        <f t="shared" si="82"/>
        <v>0</v>
      </c>
      <c r="L751" s="133"/>
      <c r="M751" s="118"/>
      <c r="N751" s="313"/>
      <c r="O751" s="316"/>
    </row>
    <row r="752" spans="1:15" ht="33" customHeight="1" x14ac:dyDescent="0.3">
      <c r="A752" s="330"/>
      <c r="B752" s="333"/>
      <c r="C752" s="313"/>
      <c r="D752" s="118"/>
      <c r="E752" s="199"/>
      <c r="F752" s="119"/>
      <c r="G752" s="133"/>
      <c r="H752" s="118"/>
      <c r="I752" s="313"/>
      <c r="J752" s="316"/>
      <c r="K752" s="199">
        <f t="shared" si="82"/>
        <v>0</v>
      </c>
      <c r="L752" s="133"/>
      <c r="M752" s="118"/>
      <c r="N752" s="313"/>
      <c r="O752" s="316"/>
    </row>
    <row r="753" spans="1:15" ht="48.75" customHeight="1" x14ac:dyDescent="0.3">
      <c r="A753" s="330"/>
      <c r="B753" s="333"/>
      <c r="C753" s="313"/>
      <c r="D753" s="118"/>
      <c r="E753" s="199"/>
      <c r="F753" s="119"/>
      <c r="G753" s="133"/>
      <c r="H753" s="118"/>
      <c r="I753" s="313"/>
      <c r="J753" s="316"/>
      <c r="K753" s="199">
        <f t="shared" si="82"/>
        <v>0</v>
      </c>
      <c r="L753" s="133"/>
      <c r="M753" s="118"/>
      <c r="N753" s="313"/>
      <c r="O753" s="316"/>
    </row>
    <row r="754" spans="1:15" ht="33" customHeight="1" x14ac:dyDescent="0.3">
      <c r="A754" s="330"/>
      <c r="B754" s="333"/>
      <c r="C754" s="313"/>
      <c r="D754" s="118"/>
      <c r="E754" s="199"/>
      <c r="F754" s="119"/>
      <c r="G754" s="133"/>
      <c r="H754" s="118"/>
      <c r="I754" s="313"/>
      <c r="J754" s="316"/>
      <c r="K754" s="199">
        <f t="shared" si="82"/>
        <v>0</v>
      </c>
      <c r="L754" s="133"/>
      <c r="M754" s="118"/>
      <c r="N754" s="313"/>
      <c r="O754" s="316"/>
    </row>
    <row r="755" spans="1:15" ht="42.75" customHeight="1" thickBot="1" x14ac:dyDescent="0.35">
      <c r="A755" s="331"/>
      <c r="B755" s="334"/>
      <c r="C755" s="314"/>
      <c r="D755" s="118"/>
      <c r="E755" s="199"/>
      <c r="F755" s="119"/>
      <c r="G755" s="133"/>
      <c r="H755" s="118"/>
      <c r="I755" s="314"/>
      <c r="J755" s="317"/>
      <c r="K755" s="199">
        <f t="shared" si="82"/>
        <v>0</v>
      </c>
      <c r="L755" s="133"/>
      <c r="M755" s="118"/>
      <c r="N755" s="314"/>
      <c r="O755" s="317"/>
    </row>
    <row r="756" spans="1:15" ht="15.75" customHeight="1" thickBot="1" x14ac:dyDescent="0.35">
      <c r="A756" s="69" t="s">
        <v>27</v>
      </c>
      <c r="B756" s="335"/>
      <c r="C756" s="336"/>
      <c r="D756" s="336"/>
      <c r="E756" s="462"/>
      <c r="F756" s="67"/>
      <c r="G756" s="67"/>
      <c r="H756" s="67"/>
      <c r="I756" s="67"/>
      <c r="J756" s="68"/>
      <c r="K756" s="67"/>
      <c r="L756" s="67"/>
      <c r="M756" s="67"/>
      <c r="N756" s="67"/>
      <c r="O756" s="68"/>
    </row>
    <row r="757" spans="1:15" ht="49.5" customHeight="1" thickBot="1" x14ac:dyDescent="0.35">
      <c r="A757" s="71" t="s">
        <v>28</v>
      </c>
      <c r="B757" s="70" t="s">
        <v>29</v>
      </c>
      <c r="C757" s="187" t="s">
        <v>30</v>
      </c>
      <c r="D757" s="187" t="s">
        <v>31</v>
      </c>
      <c r="E757" s="463" t="s">
        <v>32</v>
      </c>
      <c r="F757" s="187" t="s">
        <v>33</v>
      </c>
      <c r="G757" s="187" t="s">
        <v>35</v>
      </c>
      <c r="H757" s="187" t="s">
        <v>36</v>
      </c>
      <c r="I757" s="187" t="s">
        <v>34</v>
      </c>
      <c r="J757" s="187" t="s">
        <v>37</v>
      </c>
      <c r="K757" s="198" t="s">
        <v>31</v>
      </c>
      <c r="L757" s="198" t="s">
        <v>35</v>
      </c>
      <c r="M757" s="198" t="s">
        <v>36</v>
      </c>
      <c r="N757" s="198" t="s">
        <v>34</v>
      </c>
      <c r="O757" s="198" t="s">
        <v>37</v>
      </c>
    </row>
    <row r="758" spans="1:15" ht="46.5" customHeight="1" x14ac:dyDescent="0.3">
      <c r="A758" s="108">
        <f>A749+1</f>
        <v>84</v>
      </c>
      <c r="B758" s="337"/>
      <c r="C758" s="312"/>
      <c r="D758" s="118"/>
      <c r="E758" s="199"/>
      <c r="F758" s="119"/>
      <c r="G758" s="133"/>
      <c r="H758" s="118"/>
      <c r="I758" s="312"/>
      <c r="J758" s="72" t="str">
        <f>IFERROR(AVERAGE(I758)," ")</f>
        <v xml:space="preserve"> </v>
      </c>
      <c r="K758" s="199">
        <f t="shared" ref="K758:K764" si="83">D758</f>
        <v>0</v>
      </c>
      <c r="L758" s="133"/>
      <c r="M758" s="118"/>
      <c r="N758" s="312"/>
      <c r="O758" s="72" t="str">
        <f>IFERROR(AVERAGE(N758)," ")</f>
        <v xml:space="preserve"> </v>
      </c>
    </row>
    <row r="759" spans="1:15" ht="38.25" customHeight="1" x14ac:dyDescent="0.3">
      <c r="A759" s="329"/>
      <c r="B759" s="333"/>
      <c r="C759" s="313"/>
      <c r="D759" s="118"/>
      <c r="E759" s="199"/>
      <c r="F759" s="119"/>
      <c r="G759" s="133"/>
      <c r="H759" s="118"/>
      <c r="I759" s="313"/>
      <c r="J759" s="315" t="str">
        <f>IFERROR(VLOOKUP(J758,'Datos Validaciones PAO'!$N$2:$O$102,2,TRUE)," ")</f>
        <v xml:space="preserve"> </v>
      </c>
      <c r="K759" s="199">
        <f t="shared" si="83"/>
        <v>0</v>
      </c>
      <c r="L759" s="133"/>
      <c r="M759" s="118"/>
      <c r="N759" s="313"/>
      <c r="O759" s="315" t="str">
        <f>IFERROR(VLOOKUP(O758,'Datos Validaciones PAO'!$N$2:$O$102,2,TRUE)," ")</f>
        <v xml:space="preserve"> </v>
      </c>
    </row>
    <row r="760" spans="1:15" ht="34.5" customHeight="1" x14ac:dyDescent="0.3">
      <c r="A760" s="330"/>
      <c r="B760" s="333"/>
      <c r="C760" s="313"/>
      <c r="D760" s="118"/>
      <c r="E760" s="199"/>
      <c r="F760" s="119"/>
      <c r="G760" s="133"/>
      <c r="H760" s="118"/>
      <c r="I760" s="313"/>
      <c r="J760" s="316"/>
      <c r="K760" s="199">
        <f t="shared" si="83"/>
        <v>0</v>
      </c>
      <c r="L760" s="133"/>
      <c r="M760" s="118"/>
      <c r="N760" s="313"/>
      <c r="O760" s="316"/>
    </row>
    <row r="761" spans="1:15" ht="33" customHeight="1" x14ac:dyDescent="0.3">
      <c r="A761" s="330"/>
      <c r="B761" s="333"/>
      <c r="C761" s="313"/>
      <c r="D761" s="118"/>
      <c r="E761" s="199"/>
      <c r="F761" s="119"/>
      <c r="G761" s="133"/>
      <c r="H761" s="118"/>
      <c r="I761" s="313"/>
      <c r="J761" s="316"/>
      <c r="K761" s="199">
        <f t="shared" si="83"/>
        <v>0</v>
      </c>
      <c r="L761" s="133"/>
      <c r="M761" s="118"/>
      <c r="N761" s="313"/>
      <c r="O761" s="316"/>
    </row>
    <row r="762" spans="1:15" ht="48.75" customHeight="1" x14ac:dyDescent="0.3">
      <c r="A762" s="330"/>
      <c r="B762" s="333"/>
      <c r="C762" s="313"/>
      <c r="D762" s="118"/>
      <c r="E762" s="199"/>
      <c r="F762" s="119"/>
      <c r="G762" s="133"/>
      <c r="H762" s="118"/>
      <c r="I762" s="313"/>
      <c r="J762" s="316"/>
      <c r="K762" s="199">
        <f t="shared" si="83"/>
        <v>0</v>
      </c>
      <c r="L762" s="133"/>
      <c r="M762" s="118"/>
      <c r="N762" s="313"/>
      <c r="O762" s="316"/>
    </row>
    <row r="763" spans="1:15" ht="33" customHeight="1" x14ac:dyDescent="0.3">
      <c r="A763" s="330"/>
      <c r="B763" s="333"/>
      <c r="C763" s="313"/>
      <c r="D763" s="118"/>
      <c r="E763" s="199"/>
      <c r="F763" s="119"/>
      <c r="G763" s="133"/>
      <c r="H763" s="118"/>
      <c r="I763" s="313"/>
      <c r="J763" s="316"/>
      <c r="K763" s="199">
        <f t="shared" si="83"/>
        <v>0</v>
      </c>
      <c r="L763" s="133"/>
      <c r="M763" s="118"/>
      <c r="N763" s="313"/>
      <c r="O763" s="316"/>
    </row>
    <row r="764" spans="1:15" ht="42.75" customHeight="1" thickBot="1" x14ac:dyDescent="0.35">
      <c r="A764" s="331"/>
      <c r="B764" s="334"/>
      <c r="C764" s="314"/>
      <c r="D764" s="118"/>
      <c r="E764" s="199"/>
      <c r="F764" s="119"/>
      <c r="G764" s="133"/>
      <c r="H764" s="118"/>
      <c r="I764" s="314"/>
      <c r="J764" s="317"/>
      <c r="K764" s="199">
        <f t="shared" si="83"/>
        <v>0</v>
      </c>
      <c r="L764" s="133"/>
      <c r="M764" s="118"/>
      <c r="N764" s="314"/>
      <c r="O764" s="317"/>
    </row>
    <row r="765" spans="1:15" ht="15.75" customHeight="1" thickBot="1" x14ac:dyDescent="0.35">
      <c r="A765" s="69" t="s">
        <v>27</v>
      </c>
      <c r="B765" s="335"/>
      <c r="C765" s="336"/>
      <c r="D765" s="336"/>
      <c r="E765" s="462"/>
      <c r="F765" s="67"/>
      <c r="G765" s="67"/>
      <c r="H765" s="67"/>
      <c r="I765" s="67"/>
      <c r="J765" s="68"/>
      <c r="K765" s="67"/>
      <c r="L765" s="67"/>
      <c r="M765" s="67"/>
      <c r="N765" s="67"/>
      <c r="O765" s="68"/>
    </row>
    <row r="766" spans="1:15" ht="49.5" customHeight="1" thickBot="1" x14ac:dyDescent="0.35">
      <c r="A766" s="71" t="s">
        <v>28</v>
      </c>
      <c r="B766" s="70" t="s">
        <v>29</v>
      </c>
      <c r="C766" s="187" t="s">
        <v>30</v>
      </c>
      <c r="D766" s="187" t="s">
        <v>31</v>
      </c>
      <c r="E766" s="463" t="s">
        <v>32</v>
      </c>
      <c r="F766" s="187" t="s">
        <v>33</v>
      </c>
      <c r="G766" s="187" t="s">
        <v>35</v>
      </c>
      <c r="H766" s="187" t="s">
        <v>36</v>
      </c>
      <c r="I766" s="187" t="s">
        <v>34</v>
      </c>
      <c r="J766" s="187" t="s">
        <v>37</v>
      </c>
      <c r="K766" s="198" t="s">
        <v>31</v>
      </c>
      <c r="L766" s="198" t="s">
        <v>35</v>
      </c>
      <c r="M766" s="198" t="s">
        <v>36</v>
      </c>
      <c r="N766" s="198" t="s">
        <v>34</v>
      </c>
      <c r="O766" s="198" t="s">
        <v>37</v>
      </c>
    </row>
    <row r="767" spans="1:15" ht="46.5" customHeight="1" x14ac:dyDescent="0.3">
      <c r="A767" s="108">
        <f>A758+1</f>
        <v>85</v>
      </c>
      <c r="B767" s="337"/>
      <c r="C767" s="312"/>
      <c r="D767" s="118"/>
      <c r="E767" s="199"/>
      <c r="F767" s="119"/>
      <c r="G767" s="133"/>
      <c r="H767" s="118"/>
      <c r="I767" s="312"/>
      <c r="J767" s="72" t="str">
        <f>IFERROR(AVERAGE(I767)," ")</f>
        <v xml:space="preserve"> </v>
      </c>
      <c r="K767" s="199">
        <f t="shared" ref="K767:K773" si="84">D767</f>
        <v>0</v>
      </c>
      <c r="L767" s="133"/>
      <c r="M767" s="118"/>
      <c r="N767" s="312"/>
      <c r="O767" s="72" t="str">
        <f>IFERROR(AVERAGE(N767)," ")</f>
        <v xml:space="preserve"> </v>
      </c>
    </row>
    <row r="768" spans="1:15" ht="38.25" customHeight="1" x14ac:dyDescent="0.3">
      <c r="A768" s="329"/>
      <c r="B768" s="333"/>
      <c r="C768" s="313"/>
      <c r="D768" s="118"/>
      <c r="E768" s="199"/>
      <c r="F768" s="119"/>
      <c r="G768" s="133"/>
      <c r="H768" s="118"/>
      <c r="I768" s="313"/>
      <c r="J768" s="315" t="str">
        <f>IFERROR(VLOOKUP(J767,'Datos Validaciones PAO'!$N$2:$O$102,2,TRUE)," ")</f>
        <v xml:space="preserve"> </v>
      </c>
      <c r="K768" s="199">
        <f t="shared" si="84"/>
        <v>0</v>
      </c>
      <c r="L768" s="133"/>
      <c r="M768" s="118"/>
      <c r="N768" s="313"/>
      <c r="O768" s="315" t="str">
        <f>IFERROR(VLOOKUP(O767,'Datos Validaciones PAO'!$N$2:$O$102,2,TRUE)," ")</f>
        <v xml:space="preserve"> </v>
      </c>
    </row>
    <row r="769" spans="1:15" ht="34.5" customHeight="1" x14ac:dyDescent="0.3">
      <c r="A769" s="330"/>
      <c r="B769" s="333"/>
      <c r="C769" s="313"/>
      <c r="D769" s="118"/>
      <c r="E769" s="199"/>
      <c r="F769" s="119"/>
      <c r="G769" s="133"/>
      <c r="H769" s="118"/>
      <c r="I769" s="313"/>
      <c r="J769" s="316"/>
      <c r="K769" s="199">
        <f t="shared" si="84"/>
        <v>0</v>
      </c>
      <c r="L769" s="133"/>
      <c r="M769" s="118"/>
      <c r="N769" s="313"/>
      <c r="O769" s="316"/>
    </row>
    <row r="770" spans="1:15" ht="33" customHeight="1" x14ac:dyDescent="0.3">
      <c r="A770" s="330"/>
      <c r="B770" s="333"/>
      <c r="C770" s="313"/>
      <c r="D770" s="118"/>
      <c r="E770" s="199"/>
      <c r="F770" s="119"/>
      <c r="G770" s="133"/>
      <c r="H770" s="118"/>
      <c r="I770" s="313"/>
      <c r="J770" s="316"/>
      <c r="K770" s="199">
        <f t="shared" si="84"/>
        <v>0</v>
      </c>
      <c r="L770" s="133"/>
      <c r="M770" s="118"/>
      <c r="N770" s="313"/>
      <c r="O770" s="316"/>
    </row>
    <row r="771" spans="1:15" ht="48.75" customHeight="1" x14ac:dyDescent="0.3">
      <c r="A771" s="330"/>
      <c r="B771" s="333"/>
      <c r="C771" s="313"/>
      <c r="D771" s="118"/>
      <c r="E771" s="199"/>
      <c r="F771" s="119"/>
      <c r="G771" s="133"/>
      <c r="H771" s="118"/>
      <c r="I771" s="313"/>
      <c r="J771" s="316"/>
      <c r="K771" s="199">
        <f t="shared" si="84"/>
        <v>0</v>
      </c>
      <c r="L771" s="133"/>
      <c r="M771" s="118"/>
      <c r="N771" s="313"/>
      <c r="O771" s="316"/>
    </row>
    <row r="772" spans="1:15" ht="33" customHeight="1" x14ac:dyDescent="0.3">
      <c r="A772" s="330"/>
      <c r="B772" s="333"/>
      <c r="C772" s="313"/>
      <c r="D772" s="118"/>
      <c r="E772" s="199"/>
      <c r="F772" s="119"/>
      <c r="G772" s="133"/>
      <c r="H772" s="118"/>
      <c r="I772" s="313"/>
      <c r="J772" s="316"/>
      <c r="K772" s="199">
        <f t="shared" si="84"/>
        <v>0</v>
      </c>
      <c r="L772" s="133"/>
      <c r="M772" s="118"/>
      <c r="N772" s="313"/>
      <c r="O772" s="316"/>
    </row>
    <row r="773" spans="1:15" ht="42.75" customHeight="1" thickBot="1" x14ac:dyDescent="0.35">
      <c r="A773" s="331"/>
      <c r="B773" s="334"/>
      <c r="C773" s="314"/>
      <c r="D773" s="118"/>
      <c r="E773" s="199"/>
      <c r="F773" s="119"/>
      <c r="G773" s="133"/>
      <c r="H773" s="118"/>
      <c r="I773" s="314"/>
      <c r="J773" s="317"/>
      <c r="K773" s="199">
        <f t="shared" si="84"/>
        <v>0</v>
      </c>
      <c r="L773" s="133"/>
      <c r="M773" s="118"/>
      <c r="N773" s="314"/>
      <c r="O773" s="317"/>
    </row>
    <row r="774" spans="1:15" ht="15.75" customHeight="1" thickBot="1" x14ac:dyDescent="0.35">
      <c r="A774" s="69" t="s">
        <v>27</v>
      </c>
      <c r="B774" s="335"/>
      <c r="C774" s="336"/>
      <c r="D774" s="336"/>
      <c r="E774" s="462"/>
      <c r="F774" s="67"/>
      <c r="G774" s="67"/>
      <c r="H774" s="67"/>
      <c r="I774" s="67"/>
      <c r="J774" s="68"/>
      <c r="K774" s="67"/>
      <c r="L774" s="67"/>
      <c r="M774" s="67"/>
      <c r="N774" s="67"/>
      <c r="O774" s="68"/>
    </row>
    <row r="775" spans="1:15" ht="49.5" customHeight="1" thickBot="1" x14ac:dyDescent="0.35">
      <c r="A775" s="71" t="s">
        <v>28</v>
      </c>
      <c r="B775" s="70" t="s">
        <v>29</v>
      </c>
      <c r="C775" s="187" t="s">
        <v>30</v>
      </c>
      <c r="D775" s="187" t="s">
        <v>31</v>
      </c>
      <c r="E775" s="463" t="s">
        <v>32</v>
      </c>
      <c r="F775" s="187" t="s">
        <v>33</v>
      </c>
      <c r="G775" s="187" t="s">
        <v>35</v>
      </c>
      <c r="H775" s="187" t="s">
        <v>36</v>
      </c>
      <c r="I775" s="187" t="s">
        <v>34</v>
      </c>
      <c r="J775" s="187" t="s">
        <v>37</v>
      </c>
      <c r="K775" s="198" t="s">
        <v>31</v>
      </c>
      <c r="L775" s="198" t="s">
        <v>35</v>
      </c>
      <c r="M775" s="198" t="s">
        <v>36</v>
      </c>
      <c r="N775" s="198" t="s">
        <v>34</v>
      </c>
      <c r="O775" s="198" t="s">
        <v>37</v>
      </c>
    </row>
    <row r="776" spans="1:15" ht="46.5" customHeight="1" x14ac:dyDescent="0.3">
      <c r="A776" s="108">
        <f>A767+1</f>
        <v>86</v>
      </c>
      <c r="B776" s="337"/>
      <c r="C776" s="312"/>
      <c r="D776" s="118"/>
      <c r="E776" s="199"/>
      <c r="F776" s="119"/>
      <c r="G776" s="133"/>
      <c r="H776" s="118"/>
      <c r="I776" s="312"/>
      <c r="J776" s="72" t="str">
        <f>IFERROR(AVERAGE(I776)," ")</f>
        <v xml:space="preserve"> </v>
      </c>
      <c r="K776" s="199">
        <f t="shared" ref="K776:K782" si="85">D776</f>
        <v>0</v>
      </c>
      <c r="L776" s="133"/>
      <c r="M776" s="118"/>
      <c r="N776" s="312"/>
      <c r="O776" s="72" t="str">
        <f>IFERROR(AVERAGE(N776)," ")</f>
        <v xml:space="preserve"> </v>
      </c>
    </row>
    <row r="777" spans="1:15" ht="38.25" customHeight="1" x14ac:dyDescent="0.3">
      <c r="A777" s="329"/>
      <c r="B777" s="333"/>
      <c r="C777" s="313"/>
      <c r="D777" s="118"/>
      <c r="E777" s="199"/>
      <c r="F777" s="119"/>
      <c r="G777" s="133"/>
      <c r="H777" s="118"/>
      <c r="I777" s="313"/>
      <c r="J777" s="315" t="str">
        <f>IFERROR(VLOOKUP(J776,'Datos Validaciones PAO'!$N$2:$O$102,2,TRUE)," ")</f>
        <v xml:space="preserve"> </v>
      </c>
      <c r="K777" s="199">
        <f t="shared" si="85"/>
        <v>0</v>
      </c>
      <c r="L777" s="133"/>
      <c r="M777" s="118"/>
      <c r="N777" s="313"/>
      <c r="O777" s="315" t="str">
        <f>IFERROR(VLOOKUP(O776,'Datos Validaciones PAO'!$N$2:$O$102,2,TRUE)," ")</f>
        <v xml:space="preserve"> </v>
      </c>
    </row>
    <row r="778" spans="1:15" ht="34.5" customHeight="1" x14ac:dyDescent="0.3">
      <c r="A778" s="330"/>
      <c r="B778" s="333"/>
      <c r="C778" s="313"/>
      <c r="D778" s="118"/>
      <c r="E778" s="199"/>
      <c r="F778" s="119"/>
      <c r="G778" s="133"/>
      <c r="H778" s="118"/>
      <c r="I778" s="313"/>
      <c r="J778" s="316"/>
      <c r="K778" s="199">
        <f t="shared" si="85"/>
        <v>0</v>
      </c>
      <c r="L778" s="133"/>
      <c r="M778" s="118"/>
      <c r="N778" s="313"/>
      <c r="O778" s="316"/>
    </row>
    <row r="779" spans="1:15" ht="33" customHeight="1" x14ac:dyDescent="0.3">
      <c r="A779" s="330"/>
      <c r="B779" s="333"/>
      <c r="C779" s="313"/>
      <c r="D779" s="118"/>
      <c r="E779" s="199"/>
      <c r="F779" s="119"/>
      <c r="G779" s="133"/>
      <c r="H779" s="118"/>
      <c r="I779" s="313"/>
      <c r="J779" s="316"/>
      <c r="K779" s="199">
        <f t="shared" si="85"/>
        <v>0</v>
      </c>
      <c r="L779" s="133"/>
      <c r="M779" s="118"/>
      <c r="N779" s="313"/>
      <c r="O779" s="316"/>
    </row>
    <row r="780" spans="1:15" ht="48.75" customHeight="1" x14ac:dyDescent="0.3">
      <c r="A780" s="330"/>
      <c r="B780" s="333"/>
      <c r="C780" s="313"/>
      <c r="D780" s="118"/>
      <c r="E780" s="199"/>
      <c r="F780" s="119"/>
      <c r="G780" s="133"/>
      <c r="H780" s="118"/>
      <c r="I780" s="313"/>
      <c r="J780" s="316"/>
      <c r="K780" s="199">
        <f t="shared" si="85"/>
        <v>0</v>
      </c>
      <c r="L780" s="133"/>
      <c r="M780" s="118"/>
      <c r="N780" s="313"/>
      <c r="O780" s="316"/>
    </row>
    <row r="781" spans="1:15" ht="33" customHeight="1" x14ac:dyDescent="0.3">
      <c r="A781" s="330"/>
      <c r="B781" s="333"/>
      <c r="C781" s="313"/>
      <c r="D781" s="118"/>
      <c r="E781" s="199"/>
      <c r="F781" s="119"/>
      <c r="G781" s="133"/>
      <c r="H781" s="118"/>
      <c r="I781" s="313"/>
      <c r="J781" s="316"/>
      <c r="K781" s="199">
        <f t="shared" si="85"/>
        <v>0</v>
      </c>
      <c r="L781" s="133"/>
      <c r="M781" s="118"/>
      <c r="N781" s="313"/>
      <c r="O781" s="316"/>
    </row>
    <row r="782" spans="1:15" ht="42.75" customHeight="1" thickBot="1" x14ac:dyDescent="0.35">
      <c r="A782" s="331"/>
      <c r="B782" s="334"/>
      <c r="C782" s="314"/>
      <c r="D782" s="118"/>
      <c r="E782" s="199"/>
      <c r="F782" s="119"/>
      <c r="G782" s="133"/>
      <c r="H782" s="118"/>
      <c r="I782" s="314"/>
      <c r="J782" s="317"/>
      <c r="K782" s="199">
        <f t="shared" si="85"/>
        <v>0</v>
      </c>
      <c r="L782" s="133"/>
      <c r="M782" s="118"/>
      <c r="N782" s="314"/>
      <c r="O782" s="317"/>
    </row>
    <row r="783" spans="1:15" ht="15.75" customHeight="1" thickBot="1" x14ac:dyDescent="0.35">
      <c r="A783" s="69" t="s">
        <v>27</v>
      </c>
      <c r="B783" s="335"/>
      <c r="C783" s="336"/>
      <c r="D783" s="336"/>
      <c r="E783" s="462"/>
      <c r="F783" s="67"/>
      <c r="G783" s="67"/>
      <c r="H783" s="67"/>
      <c r="I783" s="67"/>
      <c r="J783" s="68"/>
      <c r="K783" s="67"/>
      <c r="L783" s="67"/>
      <c r="M783" s="67"/>
      <c r="N783" s="67"/>
      <c r="O783" s="68"/>
    </row>
    <row r="784" spans="1:15" ht="49.5" customHeight="1" thickBot="1" x14ac:dyDescent="0.35">
      <c r="A784" s="71" t="s">
        <v>28</v>
      </c>
      <c r="B784" s="70" t="s">
        <v>29</v>
      </c>
      <c r="C784" s="187" t="s">
        <v>30</v>
      </c>
      <c r="D784" s="187" t="s">
        <v>31</v>
      </c>
      <c r="E784" s="463" t="s">
        <v>32</v>
      </c>
      <c r="F784" s="187" t="s">
        <v>33</v>
      </c>
      <c r="G784" s="187" t="s">
        <v>35</v>
      </c>
      <c r="H784" s="187" t="s">
        <v>36</v>
      </c>
      <c r="I784" s="187" t="s">
        <v>34</v>
      </c>
      <c r="J784" s="187" t="s">
        <v>37</v>
      </c>
      <c r="K784" s="198" t="s">
        <v>31</v>
      </c>
      <c r="L784" s="198" t="s">
        <v>35</v>
      </c>
      <c r="M784" s="198" t="s">
        <v>36</v>
      </c>
      <c r="N784" s="198" t="s">
        <v>34</v>
      </c>
      <c r="O784" s="198" t="s">
        <v>37</v>
      </c>
    </row>
    <row r="785" spans="1:15" ht="46.5" customHeight="1" x14ac:dyDescent="0.3">
      <c r="A785" s="108">
        <f>A776+1</f>
        <v>87</v>
      </c>
      <c r="B785" s="337"/>
      <c r="C785" s="312"/>
      <c r="D785" s="118"/>
      <c r="E785" s="199"/>
      <c r="F785" s="119"/>
      <c r="G785" s="133"/>
      <c r="H785" s="118"/>
      <c r="I785" s="312"/>
      <c r="J785" s="72" t="str">
        <f>IFERROR(AVERAGE(I785)," ")</f>
        <v xml:space="preserve"> </v>
      </c>
      <c r="K785" s="199">
        <f t="shared" ref="K785:K791" si="86">D785</f>
        <v>0</v>
      </c>
      <c r="L785" s="133"/>
      <c r="M785" s="118"/>
      <c r="N785" s="312"/>
      <c r="O785" s="72" t="str">
        <f>IFERROR(AVERAGE(N785)," ")</f>
        <v xml:space="preserve"> </v>
      </c>
    </row>
    <row r="786" spans="1:15" ht="38.25" customHeight="1" x14ac:dyDescent="0.3">
      <c r="A786" s="329"/>
      <c r="B786" s="333"/>
      <c r="C786" s="313"/>
      <c r="D786" s="118"/>
      <c r="E786" s="199"/>
      <c r="F786" s="119"/>
      <c r="G786" s="133"/>
      <c r="H786" s="118"/>
      <c r="I786" s="313"/>
      <c r="J786" s="315" t="str">
        <f>IFERROR(VLOOKUP(J785,'Datos Validaciones PAO'!$N$2:$O$102,2,TRUE)," ")</f>
        <v xml:space="preserve"> </v>
      </c>
      <c r="K786" s="199">
        <f t="shared" si="86"/>
        <v>0</v>
      </c>
      <c r="L786" s="133"/>
      <c r="M786" s="118"/>
      <c r="N786" s="313"/>
      <c r="O786" s="315" t="str">
        <f>IFERROR(VLOOKUP(O785,'Datos Validaciones PAO'!$N$2:$O$102,2,TRUE)," ")</f>
        <v xml:space="preserve"> </v>
      </c>
    </row>
    <row r="787" spans="1:15" ht="34.5" customHeight="1" x14ac:dyDescent="0.3">
      <c r="A787" s="330"/>
      <c r="B787" s="333"/>
      <c r="C787" s="313"/>
      <c r="D787" s="118"/>
      <c r="E787" s="199"/>
      <c r="F787" s="119"/>
      <c r="G787" s="133"/>
      <c r="H787" s="118"/>
      <c r="I787" s="313"/>
      <c r="J787" s="316"/>
      <c r="K787" s="199">
        <f t="shared" si="86"/>
        <v>0</v>
      </c>
      <c r="L787" s="133"/>
      <c r="M787" s="118"/>
      <c r="N787" s="313"/>
      <c r="O787" s="316"/>
    </row>
    <row r="788" spans="1:15" ht="33" customHeight="1" x14ac:dyDescent="0.3">
      <c r="A788" s="330"/>
      <c r="B788" s="333"/>
      <c r="C788" s="313"/>
      <c r="D788" s="118"/>
      <c r="E788" s="199"/>
      <c r="F788" s="119"/>
      <c r="G788" s="133"/>
      <c r="H788" s="118"/>
      <c r="I788" s="313"/>
      <c r="J788" s="316"/>
      <c r="K788" s="199">
        <f t="shared" si="86"/>
        <v>0</v>
      </c>
      <c r="L788" s="133"/>
      <c r="M788" s="118"/>
      <c r="N788" s="313"/>
      <c r="O788" s="316"/>
    </row>
    <row r="789" spans="1:15" ht="48.75" customHeight="1" x14ac:dyDescent="0.3">
      <c r="A789" s="330"/>
      <c r="B789" s="333"/>
      <c r="C789" s="313"/>
      <c r="D789" s="118"/>
      <c r="E789" s="199"/>
      <c r="F789" s="119"/>
      <c r="G789" s="133"/>
      <c r="H789" s="118"/>
      <c r="I789" s="313"/>
      <c r="J789" s="316"/>
      <c r="K789" s="199">
        <f t="shared" si="86"/>
        <v>0</v>
      </c>
      <c r="L789" s="133"/>
      <c r="M789" s="118"/>
      <c r="N789" s="313"/>
      <c r="O789" s="316"/>
    </row>
    <row r="790" spans="1:15" ht="33" customHeight="1" x14ac:dyDescent="0.3">
      <c r="A790" s="330"/>
      <c r="B790" s="333"/>
      <c r="C790" s="313"/>
      <c r="D790" s="118"/>
      <c r="E790" s="199"/>
      <c r="F790" s="119"/>
      <c r="G790" s="133"/>
      <c r="H790" s="118"/>
      <c r="I790" s="313"/>
      <c r="J790" s="316"/>
      <c r="K790" s="199">
        <f t="shared" si="86"/>
        <v>0</v>
      </c>
      <c r="L790" s="133"/>
      <c r="M790" s="118"/>
      <c r="N790" s="313"/>
      <c r="O790" s="316"/>
    </row>
    <row r="791" spans="1:15" ht="42.75" customHeight="1" thickBot="1" x14ac:dyDescent="0.35">
      <c r="A791" s="331"/>
      <c r="B791" s="334"/>
      <c r="C791" s="314"/>
      <c r="D791" s="118"/>
      <c r="E791" s="199"/>
      <c r="F791" s="119"/>
      <c r="G791" s="133"/>
      <c r="H791" s="118"/>
      <c r="I791" s="314"/>
      <c r="J791" s="317"/>
      <c r="K791" s="199">
        <f t="shared" si="86"/>
        <v>0</v>
      </c>
      <c r="L791" s="133"/>
      <c r="M791" s="118"/>
      <c r="N791" s="314"/>
      <c r="O791" s="317"/>
    </row>
    <row r="792" spans="1:15" ht="15.75" customHeight="1" thickBot="1" x14ac:dyDescent="0.35">
      <c r="A792" s="69" t="s">
        <v>27</v>
      </c>
      <c r="B792" s="335"/>
      <c r="C792" s="336"/>
      <c r="D792" s="336"/>
      <c r="E792" s="462"/>
      <c r="F792" s="67"/>
      <c r="G792" s="67"/>
      <c r="H792" s="67"/>
      <c r="I792" s="67"/>
      <c r="J792" s="68"/>
      <c r="K792" s="67"/>
      <c r="L792" s="67"/>
      <c r="M792" s="67"/>
      <c r="N792" s="67"/>
      <c r="O792" s="68"/>
    </row>
    <row r="793" spans="1:15" ht="49.5" customHeight="1" thickBot="1" x14ac:dyDescent="0.35">
      <c r="A793" s="71" t="s">
        <v>28</v>
      </c>
      <c r="B793" s="70" t="s">
        <v>29</v>
      </c>
      <c r="C793" s="187" t="s">
        <v>30</v>
      </c>
      <c r="D793" s="187" t="s">
        <v>31</v>
      </c>
      <c r="E793" s="463" t="s">
        <v>32</v>
      </c>
      <c r="F793" s="187" t="s">
        <v>33</v>
      </c>
      <c r="G793" s="187" t="s">
        <v>35</v>
      </c>
      <c r="H793" s="187" t="s">
        <v>36</v>
      </c>
      <c r="I793" s="187" t="s">
        <v>34</v>
      </c>
      <c r="J793" s="187" t="s">
        <v>37</v>
      </c>
      <c r="K793" s="198" t="s">
        <v>31</v>
      </c>
      <c r="L793" s="198" t="s">
        <v>35</v>
      </c>
      <c r="M793" s="198" t="s">
        <v>36</v>
      </c>
      <c r="N793" s="198" t="s">
        <v>34</v>
      </c>
      <c r="O793" s="198" t="s">
        <v>37</v>
      </c>
    </row>
    <row r="794" spans="1:15" ht="46.5" customHeight="1" x14ac:dyDescent="0.3">
      <c r="A794" s="108">
        <f>A785+1</f>
        <v>88</v>
      </c>
      <c r="B794" s="337"/>
      <c r="C794" s="184"/>
      <c r="D794" s="122"/>
      <c r="E794" s="199"/>
      <c r="F794" s="119"/>
      <c r="G794" s="133"/>
      <c r="H794" s="118"/>
      <c r="I794" s="312"/>
      <c r="J794" s="72" t="str">
        <f>IFERROR(AVERAGE(I794)," ")</f>
        <v xml:space="preserve"> </v>
      </c>
      <c r="K794" s="199">
        <f t="shared" ref="K794:K800" si="87">D794</f>
        <v>0</v>
      </c>
      <c r="L794" s="133"/>
      <c r="M794" s="118"/>
      <c r="N794" s="312"/>
      <c r="O794" s="72" t="str">
        <f>IFERROR(AVERAGE(N794)," ")</f>
        <v xml:space="preserve"> </v>
      </c>
    </row>
    <row r="795" spans="1:15" ht="38.25" customHeight="1" x14ac:dyDescent="0.3">
      <c r="A795" s="329"/>
      <c r="B795" s="333"/>
      <c r="C795" s="185"/>
      <c r="D795" s="118"/>
      <c r="E795" s="199"/>
      <c r="F795" s="119"/>
      <c r="G795" s="133"/>
      <c r="H795" s="118"/>
      <c r="I795" s="313"/>
      <c r="J795" s="315" t="str">
        <f>IFERROR(VLOOKUP(J794,'Datos Validaciones PAO'!$N$2:$O$102,2,TRUE)," ")</f>
        <v xml:space="preserve"> </v>
      </c>
      <c r="K795" s="199">
        <f t="shared" si="87"/>
        <v>0</v>
      </c>
      <c r="L795" s="133"/>
      <c r="M795" s="118"/>
      <c r="N795" s="313"/>
      <c r="O795" s="315" t="str">
        <f>IFERROR(VLOOKUP(O794,'Datos Validaciones PAO'!$N$2:$O$102,2,TRUE)," ")</f>
        <v xml:space="preserve"> </v>
      </c>
    </row>
    <row r="796" spans="1:15" ht="34.5" customHeight="1" x14ac:dyDescent="0.3">
      <c r="A796" s="330"/>
      <c r="B796" s="333"/>
      <c r="C796" s="185"/>
      <c r="D796" s="118"/>
      <c r="E796" s="199"/>
      <c r="F796" s="119"/>
      <c r="G796" s="133"/>
      <c r="H796" s="118"/>
      <c r="I796" s="313"/>
      <c r="J796" s="316"/>
      <c r="K796" s="199">
        <f t="shared" si="87"/>
        <v>0</v>
      </c>
      <c r="L796" s="133"/>
      <c r="M796" s="118"/>
      <c r="N796" s="313"/>
      <c r="O796" s="316"/>
    </row>
    <row r="797" spans="1:15" ht="33" customHeight="1" x14ac:dyDescent="0.3">
      <c r="A797" s="330"/>
      <c r="B797" s="333"/>
      <c r="C797" s="185"/>
      <c r="D797" s="118"/>
      <c r="E797" s="199"/>
      <c r="F797" s="119"/>
      <c r="G797" s="133"/>
      <c r="H797" s="118"/>
      <c r="I797" s="313"/>
      <c r="J797" s="316"/>
      <c r="K797" s="199">
        <f t="shared" si="87"/>
        <v>0</v>
      </c>
      <c r="L797" s="133"/>
      <c r="M797" s="118"/>
      <c r="N797" s="313"/>
      <c r="O797" s="316"/>
    </row>
    <row r="798" spans="1:15" ht="48.75" customHeight="1" x14ac:dyDescent="0.3">
      <c r="A798" s="330"/>
      <c r="B798" s="333"/>
      <c r="C798" s="185"/>
      <c r="D798" s="118"/>
      <c r="E798" s="199"/>
      <c r="F798" s="119"/>
      <c r="G798" s="133"/>
      <c r="H798" s="118"/>
      <c r="I798" s="313"/>
      <c r="J798" s="316"/>
      <c r="K798" s="199">
        <f t="shared" si="87"/>
        <v>0</v>
      </c>
      <c r="L798" s="133"/>
      <c r="M798" s="118"/>
      <c r="N798" s="313"/>
      <c r="O798" s="316"/>
    </row>
    <row r="799" spans="1:15" ht="33" customHeight="1" x14ac:dyDescent="0.3">
      <c r="A799" s="330"/>
      <c r="B799" s="333"/>
      <c r="C799" s="185"/>
      <c r="D799" s="118"/>
      <c r="E799" s="199"/>
      <c r="F799" s="119"/>
      <c r="G799" s="133"/>
      <c r="H799" s="118"/>
      <c r="I799" s="313"/>
      <c r="J799" s="316"/>
      <c r="K799" s="199">
        <f t="shared" si="87"/>
        <v>0</v>
      </c>
      <c r="L799" s="133"/>
      <c r="M799" s="118"/>
      <c r="N799" s="313"/>
      <c r="O799" s="316"/>
    </row>
    <row r="800" spans="1:15" ht="42.75" customHeight="1" thickBot="1" x14ac:dyDescent="0.35">
      <c r="A800" s="331"/>
      <c r="B800" s="334"/>
      <c r="C800" s="186"/>
      <c r="D800" s="118"/>
      <c r="E800" s="199"/>
      <c r="F800" s="119"/>
      <c r="G800" s="133"/>
      <c r="H800" s="118"/>
      <c r="I800" s="314"/>
      <c r="J800" s="317"/>
      <c r="K800" s="199">
        <f t="shared" si="87"/>
        <v>0</v>
      </c>
      <c r="L800" s="133"/>
      <c r="M800" s="118"/>
      <c r="N800" s="314"/>
      <c r="O800" s="317"/>
    </row>
    <row r="801" spans="1:15" ht="15.75" customHeight="1" thickBot="1" x14ac:dyDescent="0.35">
      <c r="A801" s="69" t="s">
        <v>27</v>
      </c>
      <c r="B801" s="335"/>
      <c r="C801" s="336"/>
      <c r="D801" s="336"/>
      <c r="E801" s="462"/>
      <c r="F801" s="67"/>
      <c r="G801" s="67"/>
      <c r="H801" s="67"/>
      <c r="I801" s="67"/>
      <c r="J801" s="68"/>
      <c r="K801" s="67"/>
      <c r="L801" s="67"/>
      <c r="M801" s="67"/>
      <c r="N801" s="67"/>
      <c r="O801" s="68"/>
    </row>
    <row r="802" spans="1:15" ht="49.5" customHeight="1" thickBot="1" x14ac:dyDescent="0.35">
      <c r="A802" s="71" t="s">
        <v>28</v>
      </c>
      <c r="B802" s="70" t="s">
        <v>29</v>
      </c>
      <c r="C802" s="187" t="s">
        <v>30</v>
      </c>
      <c r="D802" s="187" t="s">
        <v>31</v>
      </c>
      <c r="E802" s="463" t="s">
        <v>32</v>
      </c>
      <c r="F802" s="187" t="s">
        <v>33</v>
      </c>
      <c r="G802" s="187" t="s">
        <v>35</v>
      </c>
      <c r="H802" s="187" t="s">
        <v>36</v>
      </c>
      <c r="I802" s="187" t="s">
        <v>34</v>
      </c>
      <c r="J802" s="187" t="s">
        <v>37</v>
      </c>
      <c r="K802" s="198" t="s">
        <v>31</v>
      </c>
      <c r="L802" s="198" t="s">
        <v>35</v>
      </c>
      <c r="M802" s="198" t="s">
        <v>36</v>
      </c>
      <c r="N802" s="198" t="s">
        <v>34</v>
      </c>
      <c r="O802" s="198" t="s">
        <v>37</v>
      </c>
    </row>
    <row r="803" spans="1:15" ht="46.5" customHeight="1" x14ac:dyDescent="0.3">
      <c r="A803" s="108">
        <f>A794+1</f>
        <v>89</v>
      </c>
      <c r="B803" s="337"/>
      <c r="C803" s="312"/>
      <c r="D803" s="118"/>
      <c r="E803" s="199"/>
      <c r="F803" s="119"/>
      <c r="G803" s="133"/>
      <c r="H803" s="118"/>
      <c r="I803" s="312"/>
      <c r="J803" s="72" t="str">
        <f>IFERROR(AVERAGE(I803)," ")</f>
        <v xml:space="preserve"> </v>
      </c>
      <c r="K803" s="199">
        <f t="shared" ref="K803:K809" si="88">D803</f>
        <v>0</v>
      </c>
      <c r="L803" s="133"/>
      <c r="M803" s="118"/>
      <c r="N803" s="312"/>
      <c r="O803" s="72" t="str">
        <f>IFERROR(AVERAGE(N803)," ")</f>
        <v xml:space="preserve"> </v>
      </c>
    </row>
    <row r="804" spans="1:15" ht="38.25" customHeight="1" x14ac:dyDescent="0.3">
      <c r="A804" s="329"/>
      <c r="B804" s="333"/>
      <c r="C804" s="313"/>
      <c r="D804" s="118"/>
      <c r="E804" s="199"/>
      <c r="F804" s="119"/>
      <c r="G804" s="133"/>
      <c r="H804" s="118"/>
      <c r="I804" s="313"/>
      <c r="J804" s="315" t="str">
        <f>IFERROR(VLOOKUP(J803,'Datos Validaciones PAO'!$N$2:$O$102,2,TRUE)," ")</f>
        <v xml:space="preserve"> </v>
      </c>
      <c r="K804" s="199">
        <f t="shared" si="88"/>
        <v>0</v>
      </c>
      <c r="L804" s="133"/>
      <c r="M804" s="118"/>
      <c r="N804" s="313"/>
      <c r="O804" s="315" t="str">
        <f>IFERROR(VLOOKUP(O803,'Datos Validaciones PAO'!$N$2:$O$102,2,TRUE)," ")</f>
        <v xml:space="preserve"> </v>
      </c>
    </row>
    <row r="805" spans="1:15" ht="34.5" customHeight="1" x14ac:dyDescent="0.3">
      <c r="A805" s="330"/>
      <c r="B805" s="333"/>
      <c r="C805" s="313"/>
      <c r="D805" s="118"/>
      <c r="E805" s="199"/>
      <c r="F805" s="119"/>
      <c r="G805" s="133"/>
      <c r="H805" s="118"/>
      <c r="I805" s="313"/>
      <c r="J805" s="316"/>
      <c r="K805" s="199">
        <f t="shared" si="88"/>
        <v>0</v>
      </c>
      <c r="L805" s="133"/>
      <c r="M805" s="118"/>
      <c r="N805" s="313"/>
      <c r="O805" s="316"/>
    </row>
    <row r="806" spans="1:15" ht="33" customHeight="1" x14ac:dyDescent="0.3">
      <c r="A806" s="330"/>
      <c r="B806" s="333"/>
      <c r="C806" s="313"/>
      <c r="D806" s="118"/>
      <c r="E806" s="199"/>
      <c r="F806" s="119"/>
      <c r="G806" s="133"/>
      <c r="H806" s="118"/>
      <c r="I806" s="313"/>
      <c r="J806" s="316"/>
      <c r="K806" s="199">
        <f t="shared" si="88"/>
        <v>0</v>
      </c>
      <c r="L806" s="133"/>
      <c r="M806" s="118"/>
      <c r="N806" s="313"/>
      <c r="O806" s="316"/>
    </row>
    <row r="807" spans="1:15" ht="48.75" customHeight="1" x14ac:dyDescent="0.3">
      <c r="A807" s="330"/>
      <c r="B807" s="333"/>
      <c r="C807" s="313"/>
      <c r="D807" s="118"/>
      <c r="E807" s="199"/>
      <c r="F807" s="119"/>
      <c r="G807" s="133"/>
      <c r="H807" s="118"/>
      <c r="I807" s="313"/>
      <c r="J807" s="316"/>
      <c r="K807" s="199">
        <f t="shared" si="88"/>
        <v>0</v>
      </c>
      <c r="L807" s="133"/>
      <c r="M807" s="118"/>
      <c r="N807" s="313"/>
      <c r="O807" s="316"/>
    </row>
    <row r="808" spans="1:15" ht="33" customHeight="1" x14ac:dyDescent="0.3">
      <c r="A808" s="330"/>
      <c r="B808" s="333"/>
      <c r="C808" s="313"/>
      <c r="D808" s="118"/>
      <c r="E808" s="199"/>
      <c r="F808" s="119"/>
      <c r="G808" s="133"/>
      <c r="H808" s="118"/>
      <c r="I808" s="313"/>
      <c r="J808" s="316"/>
      <c r="K808" s="199">
        <f t="shared" si="88"/>
        <v>0</v>
      </c>
      <c r="L808" s="133"/>
      <c r="M808" s="118"/>
      <c r="N808" s="313"/>
      <c r="O808" s="316"/>
    </row>
    <row r="809" spans="1:15" ht="42.75" customHeight="1" thickBot="1" x14ac:dyDescent="0.35">
      <c r="A809" s="331"/>
      <c r="B809" s="334"/>
      <c r="C809" s="314"/>
      <c r="D809" s="118"/>
      <c r="E809" s="199"/>
      <c r="F809" s="119"/>
      <c r="G809" s="133"/>
      <c r="H809" s="118"/>
      <c r="I809" s="314"/>
      <c r="J809" s="317"/>
      <c r="K809" s="199">
        <f t="shared" si="88"/>
        <v>0</v>
      </c>
      <c r="L809" s="133"/>
      <c r="M809" s="118"/>
      <c r="N809" s="314"/>
      <c r="O809" s="317"/>
    </row>
    <row r="810" spans="1:15" ht="15.75" customHeight="1" thickBot="1" x14ac:dyDescent="0.35">
      <c r="A810" s="69" t="s">
        <v>27</v>
      </c>
      <c r="B810" s="335"/>
      <c r="C810" s="336"/>
      <c r="D810" s="336"/>
      <c r="E810" s="462"/>
      <c r="F810" s="67"/>
      <c r="G810" s="67"/>
      <c r="H810" s="67"/>
      <c r="I810" s="67"/>
      <c r="J810" s="68"/>
      <c r="K810" s="67"/>
      <c r="L810" s="67"/>
      <c r="M810" s="67"/>
      <c r="N810" s="67"/>
      <c r="O810" s="68"/>
    </row>
    <row r="811" spans="1:15" ht="49.5" customHeight="1" thickBot="1" x14ac:dyDescent="0.35">
      <c r="A811" s="71" t="s">
        <v>28</v>
      </c>
      <c r="B811" s="70" t="s">
        <v>29</v>
      </c>
      <c r="C811" s="187" t="s">
        <v>30</v>
      </c>
      <c r="D811" s="187" t="s">
        <v>31</v>
      </c>
      <c r="E811" s="463" t="s">
        <v>32</v>
      </c>
      <c r="F811" s="187" t="s">
        <v>33</v>
      </c>
      <c r="G811" s="187" t="s">
        <v>35</v>
      </c>
      <c r="H811" s="187" t="s">
        <v>36</v>
      </c>
      <c r="I811" s="187" t="s">
        <v>34</v>
      </c>
      <c r="J811" s="187" t="s">
        <v>37</v>
      </c>
      <c r="K811" s="198" t="s">
        <v>31</v>
      </c>
      <c r="L811" s="198" t="s">
        <v>35</v>
      </c>
      <c r="M811" s="198" t="s">
        <v>36</v>
      </c>
      <c r="N811" s="198" t="s">
        <v>34</v>
      </c>
      <c r="O811" s="198" t="s">
        <v>37</v>
      </c>
    </row>
    <row r="812" spans="1:15" ht="46.5" customHeight="1" x14ac:dyDescent="0.3">
      <c r="A812" s="108">
        <f>A803+1</f>
        <v>90</v>
      </c>
      <c r="B812" s="337"/>
      <c r="C812" s="312"/>
      <c r="D812" s="118"/>
      <c r="E812" s="199"/>
      <c r="F812" s="119"/>
      <c r="G812" s="133"/>
      <c r="H812" s="118"/>
      <c r="I812" s="312"/>
      <c r="J812" s="72" t="str">
        <f>IFERROR(AVERAGE(I812)," ")</f>
        <v xml:space="preserve"> </v>
      </c>
      <c r="K812" s="199">
        <f t="shared" ref="K812:K818" si="89">D812</f>
        <v>0</v>
      </c>
      <c r="L812" s="133"/>
      <c r="M812" s="118"/>
      <c r="N812" s="312"/>
      <c r="O812" s="72" t="str">
        <f>IFERROR(AVERAGE(N812)," ")</f>
        <v xml:space="preserve"> </v>
      </c>
    </row>
    <row r="813" spans="1:15" ht="38.25" customHeight="1" x14ac:dyDescent="0.3">
      <c r="A813" s="329"/>
      <c r="B813" s="333"/>
      <c r="C813" s="313"/>
      <c r="D813" s="118"/>
      <c r="E813" s="199"/>
      <c r="F813" s="119"/>
      <c r="G813" s="133"/>
      <c r="H813" s="118"/>
      <c r="I813" s="313"/>
      <c r="J813" s="315" t="str">
        <f>IFERROR(VLOOKUP(J812,'Datos Validaciones PAO'!$N$2:$O$102,2,TRUE)," ")</f>
        <v xml:space="preserve"> </v>
      </c>
      <c r="K813" s="199">
        <f t="shared" si="89"/>
        <v>0</v>
      </c>
      <c r="L813" s="133"/>
      <c r="M813" s="118"/>
      <c r="N813" s="313"/>
      <c r="O813" s="315" t="str">
        <f>IFERROR(VLOOKUP(O812,'Datos Validaciones PAO'!$N$2:$O$102,2,TRUE)," ")</f>
        <v xml:space="preserve"> </v>
      </c>
    </row>
    <row r="814" spans="1:15" ht="34.5" customHeight="1" x14ac:dyDescent="0.3">
      <c r="A814" s="330"/>
      <c r="B814" s="333"/>
      <c r="C814" s="313"/>
      <c r="D814" s="118"/>
      <c r="E814" s="199"/>
      <c r="F814" s="119"/>
      <c r="G814" s="133"/>
      <c r="H814" s="118"/>
      <c r="I814" s="313"/>
      <c r="J814" s="316"/>
      <c r="K814" s="199">
        <f t="shared" si="89"/>
        <v>0</v>
      </c>
      <c r="L814" s="133"/>
      <c r="M814" s="118"/>
      <c r="N814" s="313"/>
      <c r="O814" s="316"/>
    </row>
    <row r="815" spans="1:15" ht="33" customHeight="1" x14ac:dyDescent="0.3">
      <c r="A815" s="330"/>
      <c r="B815" s="333"/>
      <c r="C815" s="313"/>
      <c r="D815" s="118"/>
      <c r="E815" s="199"/>
      <c r="F815" s="119"/>
      <c r="G815" s="133"/>
      <c r="H815" s="118"/>
      <c r="I815" s="313"/>
      <c r="J815" s="316"/>
      <c r="K815" s="199">
        <f t="shared" si="89"/>
        <v>0</v>
      </c>
      <c r="L815" s="133"/>
      <c r="M815" s="118"/>
      <c r="N815" s="313"/>
      <c r="O815" s="316"/>
    </row>
    <row r="816" spans="1:15" ht="48.75" customHeight="1" x14ac:dyDescent="0.3">
      <c r="A816" s="330"/>
      <c r="B816" s="333"/>
      <c r="C816" s="313"/>
      <c r="D816" s="118"/>
      <c r="E816" s="199"/>
      <c r="F816" s="119"/>
      <c r="G816" s="133"/>
      <c r="H816" s="118"/>
      <c r="I816" s="313"/>
      <c r="J816" s="316"/>
      <c r="K816" s="199">
        <f t="shared" si="89"/>
        <v>0</v>
      </c>
      <c r="L816" s="133"/>
      <c r="M816" s="118"/>
      <c r="N816" s="313"/>
      <c r="O816" s="316"/>
    </row>
    <row r="817" spans="1:15" ht="33" customHeight="1" x14ac:dyDescent="0.3">
      <c r="A817" s="330"/>
      <c r="B817" s="333"/>
      <c r="C817" s="313"/>
      <c r="D817" s="118"/>
      <c r="E817" s="199"/>
      <c r="F817" s="119"/>
      <c r="G817" s="133"/>
      <c r="H817" s="118"/>
      <c r="I817" s="313"/>
      <c r="J817" s="316"/>
      <c r="K817" s="199">
        <f t="shared" si="89"/>
        <v>0</v>
      </c>
      <c r="L817" s="133"/>
      <c r="M817" s="118"/>
      <c r="N817" s="313"/>
      <c r="O817" s="316"/>
    </row>
    <row r="818" spans="1:15" ht="42.75" customHeight="1" thickBot="1" x14ac:dyDescent="0.35">
      <c r="A818" s="331"/>
      <c r="B818" s="334"/>
      <c r="C818" s="314"/>
      <c r="D818" s="118"/>
      <c r="E818" s="199"/>
      <c r="F818" s="119"/>
      <c r="G818" s="133"/>
      <c r="H818" s="118"/>
      <c r="I818" s="314"/>
      <c r="J818" s="317"/>
      <c r="K818" s="199">
        <f t="shared" si="89"/>
        <v>0</v>
      </c>
      <c r="L818" s="133"/>
      <c r="M818" s="118"/>
      <c r="N818" s="314"/>
      <c r="O818" s="317"/>
    </row>
    <row r="819" spans="1:15" ht="15.75" customHeight="1" thickBot="1" x14ac:dyDescent="0.35">
      <c r="A819" s="69" t="s">
        <v>27</v>
      </c>
      <c r="B819" s="335"/>
      <c r="C819" s="336"/>
      <c r="D819" s="336"/>
      <c r="E819" s="462"/>
      <c r="F819" s="67"/>
      <c r="G819" s="67"/>
      <c r="H819" s="67"/>
      <c r="I819" s="67"/>
      <c r="J819" s="68"/>
      <c r="K819" s="67"/>
      <c r="L819" s="67"/>
      <c r="M819" s="67"/>
      <c r="N819" s="67"/>
      <c r="O819" s="68"/>
    </row>
    <row r="820" spans="1:15" ht="49.5" customHeight="1" thickBot="1" x14ac:dyDescent="0.35">
      <c r="A820" s="71" t="s">
        <v>28</v>
      </c>
      <c r="B820" s="70" t="s">
        <v>29</v>
      </c>
      <c r="C820" s="187" t="s">
        <v>30</v>
      </c>
      <c r="D820" s="187" t="s">
        <v>31</v>
      </c>
      <c r="E820" s="463" t="s">
        <v>32</v>
      </c>
      <c r="F820" s="187" t="s">
        <v>33</v>
      </c>
      <c r="G820" s="187" t="s">
        <v>35</v>
      </c>
      <c r="H820" s="187" t="s">
        <v>36</v>
      </c>
      <c r="I820" s="187" t="s">
        <v>34</v>
      </c>
      <c r="J820" s="187" t="s">
        <v>37</v>
      </c>
      <c r="K820" s="198" t="s">
        <v>31</v>
      </c>
      <c r="L820" s="198" t="s">
        <v>35</v>
      </c>
      <c r="M820" s="198" t="s">
        <v>36</v>
      </c>
      <c r="N820" s="198" t="s">
        <v>34</v>
      </c>
      <c r="O820" s="198" t="s">
        <v>37</v>
      </c>
    </row>
    <row r="821" spans="1:15" ht="46.5" customHeight="1" x14ac:dyDescent="0.3">
      <c r="A821" s="108">
        <f>A812+1</f>
        <v>91</v>
      </c>
      <c r="B821" s="337"/>
      <c r="C821" s="312"/>
      <c r="D821" s="118"/>
      <c r="E821" s="199"/>
      <c r="F821" s="119"/>
      <c r="G821" s="133"/>
      <c r="H821" s="118"/>
      <c r="I821" s="312"/>
      <c r="J821" s="72" t="str">
        <f>IFERROR(AVERAGE(I821)," ")</f>
        <v xml:space="preserve"> </v>
      </c>
      <c r="K821" s="199">
        <f t="shared" ref="K821:K827" si="90">D821</f>
        <v>0</v>
      </c>
      <c r="L821" s="133"/>
      <c r="M821" s="118"/>
      <c r="N821" s="312"/>
      <c r="O821" s="72" t="str">
        <f>IFERROR(AVERAGE(N821)," ")</f>
        <v xml:space="preserve"> </v>
      </c>
    </row>
    <row r="822" spans="1:15" ht="38.25" customHeight="1" x14ac:dyDescent="0.3">
      <c r="A822" s="329"/>
      <c r="B822" s="333"/>
      <c r="C822" s="313"/>
      <c r="D822" s="118"/>
      <c r="E822" s="199"/>
      <c r="F822" s="119"/>
      <c r="G822" s="133"/>
      <c r="H822" s="118"/>
      <c r="I822" s="313"/>
      <c r="J822" s="315" t="str">
        <f>IFERROR(VLOOKUP(J821,'Datos Validaciones PAO'!$N$2:$O$102,2,TRUE)," ")</f>
        <v xml:space="preserve"> </v>
      </c>
      <c r="K822" s="199">
        <f t="shared" si="90"/>
        <v>0</v>
      </c>
      <c r="L822" s="133"/>
      <c r="M822" s="118"/>
      <c r="N822" s="313"/>
      <c r="O822" s="315" t="str">
        <f>IFERROR(VLOOKUP(O821,'Datos Validaciones PAO'!$N$2:$O$102,2,TRUE)," ")</f>
        <v xml:space="preserve"> </v>
      </c>
    </row>
    <row r="823" spans="1:15" ht="34.5" customHeight="1" x14ac:dyDescent="0.3">
      <c r="A823" s="330"/>
      <c r="B823" s="333"/>
      <c r="C823" s="313"/>
      <c r="D823" s="118"/>
      <c r="E823" s="199"/>
      <c r="F823" s="119"/>
      <c r="G823" s="133"/>
      <c r="H823" s="118"/>
      <c r="I823" s="313"/>
      <c r="J823" s="316"/>
      <c r="K823" s="199">
        <f t="shared" si="90"/>
        <v>0</v>
      </c>
      <c r="L823" s="133"/>
      <c r="M823" s="118"/>
      <c r="N823" s="313"/>
      <c r="O823" s="316"/>
    </row>
    <row r="824" spans="1:15" ht="33" customHeight="1" x14ac:dyDescent="0.3">
      <c r="A824" s="330"/>
      <c r="B824" s="333"/>
      <c r="C824" s="313"/>
      <c r="D824" s="118"/>
      <c r="E824" s="199"/>
      <c r="F824" s="119"/>
      <c r="G824" s="133"/>
      <c r="H824" s="118"/>
      <c r="I824" s="313"/>
      <c r="J824" s="316"/>
      <c r="K824" s="199">
        <f t="shared" si="90"/>
        <v>0</v>
      </c>
      <c r="L824" s="133"/>
      <c r="M824" s="118"/>
      <c r="N824" s="313"/>
      <c r="O824" s="316"/>
    </row>
    <row r="825" spans="1:15" ht="48.75" customHeight="1" x14ac:dyDescent="0.3">
      <c r="A825" s="330"/>
      <c r="B825" s="333"/>
      <c r="C825" s="313"/>
      <c r="D825" s="118"/>
      <c r="E825" s="199"/>
      <c r="F825" s="119"/>
      <c r="G825" s="133"/>
      <c r="H825" s="118"/>
      <c r="I825" s="313"/>
      <c r="J825" s="316"/>
      <c r="K825" s="199">
        <f t="shared" si="90"/>
        <v>0</v>
      </c>
      <c r="L825" s="133"/>
      <c r="M825" s="118"/>
      <c r="N825" s="313"/>
      <c r="O825" s="316"/>
    </row>
    <row r="826" spans="1:15" ht="33" customHeight="1" x14ac:dyDescent="0.3">
      <c r="A826" s="330"/>
      <c r="B826" s="333"/>
      <c r="C826" s="313"/>
      <c r="D826" s="118"/>
      <c r="E826" s="199"/>
      <c r="F826" s="119"/>
      <c r="G826" s="133"/>
      <c r="H826" s="118"/>
      <c r="I826" s="313"/>
      <c r="J826" s="316"/>
      <c r="K826" s="199">
        <f t="shared" si="90"/>
        <v>0</v>
      </c>
      <c r="L826" s="133"/>
      <c r="M826" s="118"/>
      <c r="N826" s="313"/>
      <c r="O826" s="316"/>
    </row>
    <row r="827" spans="1:15" ht="42.75" customHeight="1" thickBot="1" x14ac:dyDescent="0.35">
      <c r="A827" s="331"/>
      <c r="B827" s="334"/>
      <c r="C827" s="314"/>
      <c r="D827" s="118"/>
      <c r="E827" s="199"/>
      <c r="F827" s="119"/>
      <c r="G827" s="133"/>
      <c r="H827" s="118"/>
      <c r="I827" s="314"/>
      <c r="J827" s="317"/>
      <c r="K827" s="199">
        <f t="shared" si="90"/>
        <v>0</v>
      </c>
      <c r="L827" s="133"/>
      <c r="M827" s="118"/>
      <c r="N827" s="314"/>
      <c r="O827" s="317"/>
    </row>
    <row r="828" spans="1:15" ht="15.75" customHeight="1" thickBot="1" x14ac:dyDescent="0.35">
      <c r="A828" s="69" t="s">
        <v>27</v>
      </c>
      <c r="B828" s="335"/>
      <c r="C828" s="336"/>
      <c r="D828" s="336"/>
      <c r="E828" s="462"/>
      <c r="F828" s="67"/>
      <c r="G828" s="67"/>
      <c r="H828" s="67"/>
      <c r="I828" s="67"/>
      <c r="J828" s="68"/>
      <c r="K828" s="67"/>
      <c r="L828" s="67"/>
      <c r="M828" s="67"/>
      <c r="N828" s="67"/>
      <c r="O828" s="68"/>
    </row>
    <row r="829" spans="1:15" ht="49.5" customHeight="1" thickBot="1" x14ac:dyDescent="0.35">
      <c r="A829" s="71" t="s">
        <v>28</v>
      </c>
      <c r="B829" s="70" t="s">
        <v>29</v>
      </c>
      <c r="C829" s="187" t="s">
        <v>30</v>
      </c>
      <c r="D829" s="187" t="s">
        <v>31</v>
      </c>
      <c r="E829" s="463" t="s">
        <v>32</v>
      </c>
      <c r="F829" s="187" t="s">
        <v>33</v>
      </c>
      <c r="G829" s="187" t="s">
        <v>35</v>
      </c>
      <c r="H829" s="187" t="s">
        <v>36</v>
      </c>
      <c r="I829" s="187" t="s">
        <v>34</v>
      </c>
      <c r="J829" s="187" t="s">
        <v>37</v>
      </c>
      <c r="K829" s="198" t="s">
        <v>31</v>
      </c>
      <c r="L829" s="198" t="s">
        <v>35</v>
      </c>
      <c r="M829" s="198" t="s">
        <v>36</v>
      </c>
      <c r="N829" s="198" t="s">
        <v>34</v>
      </c>
      <c r="O829" s="198" t="s">
        <v>37</v>
      </c>
    </row>
    <row r="830" spans="1:15" ht="46.5" customHeight="1" x14ac:dyDescent="0.3">
      <c r="A830" s="108">
        <f>A821+1</f>
        <v>92</v>
      </c>
      <c r="B830" s="337"/>
      <c r="C830" s="312"/>
      <c r="D830" s="118"/>
      <c r="E830" s="199"/>
      <c r="F830" s="119"/>
      <c r="G830" s="133"/>
      <c r="H830" s="118"/>
      <c r="I830" s="312"/>
      <c r="J830" s="72" t="str">
        <f>IFERROR(AVERAGE(I830)," ")</f>
        <v xml:space="preserve"> </v>
      </c>
      <c r="K830" s="199">
        <f t="shared" ref="K830:K836" si="91">D830</f>
        <v>0</v>
      </c>
      <c r="L830" s="133"/>
      <c r="M830" s="118"/>
      <c r="N830" s="312"/>
      <c r="O830" s="72" t="str">
        <f>IFERROR(AVERAGE(N830)," ")</f>
        <v xml:space="preserve"> </v>
      </c>
    </row>
    <row r="831" spans="1:15" ht="38.25" customHeight="1" x14ac:dyDescent="0.3">
      <c r="A831" s="329"/>
      <c r="B831" s="333"/>
      <c r="C831" s="313"/>
      <c r="D831" s="118"/>
      <c r="E831" s="199"/>
      <c r="F831" s="119"/>
      <c r="G831" s="133"/>
      <c r="H831" s="118"/>
      <c r="I831" s="313"/>
      <c r="J831" s="315" t="str">
        <f>IFERROR(VLOOKUP(J830,'Datos Validaciones PAO'!$N$2:$O$102,2,TRUE)," ")</f>
        <v xml:space="preserve"> </v>
      </c>
      <c r="K831" s="199">
        <f t="shared" si="91"/>
        <v>0</v>
      </c>
      <c r="L831" s="133"/>
      <c r="M831" s="118"/>
      <c r="N831" s="313"/>
      <c r="O831" s="315" t="str">
        <f>IFERROR(VLOOKUP(O830,'Datos Validaciones PAO'!$N$2:$O$102,2,TRUE)," ")</f>
        <v xml:space="preserve"> </v>
      </c>
    </row>
    <row r="832" spans="1:15" ht="34.5" customHeight="1" x14ac:dyDescent="0.3">
      <c r="A832" s="330"/>
      <c r="B832" s="333"/>
      <c r="C832" s="313"/>
      <c r="D832" s="118"/>
      <c r="E832" s="199"/>
      <c r="F832" s="119"/>
      <c r="G832" s="133"/>
      <c r="H832" s="118"/>
      <c r="I832" s="313"/>
      <c r="J832" s="316"/>
      <c r="K832" s="199">
        <f t="shared" si="91"/>
        <v>0</v>
      </c>
      <c r="L832" s="133"/>
      <c r="M832" s="118"/>
      <c r="N832" s="313"/>
      <c r="O832" s="316"/>
    </row>
    <row r="833" spans="1:15" ht="33" customHeight="1" x14ac:dyDescent="0.3">
      <c r="A833" s="330"/>
      <c r="B833" s="333"/>
      <c r="C833" s="313"/>
      <c r="D833" s="118"/>
      <c r="E833" s="199"/>
      <c r="F833" s="119"/>
      <c r="G833" s="133"/>
      <c r="H833" s="118"/>
      <c r="I833" s="313"/>
      <c r="J833" s="316"/>
      <c r="K833" s="199">
        <f t="shared" si="91"/>
        <v>0</v>
      </c>
      <c r="L833" s="133"/>
      <c r="M833" s="118"/>
      <c r="N833" s="313"/>
      <c r="O833" s="316"/>
    </row>
    <row r="834" spans="1:15" ht="48.75" customHeight="1" x14ac:dyDescent="0.3">
      <c r="A834" s="330"/>
      <c r="B834" s="333"/>
      <c r="C834" s="313"/>
      <c r="D834" s="118"/>
      <c r="E834" s="199"/>
      <c r="F834" s="119"/>
      <c r="G834" s="133"/>
      <c r="H834" s="118"/>
      <c r="I834" s="313"/>
      <c r="J834" s="316"/>
      <c r="K834" s="199">
        <f t="shared" si="91"/>
        <v>0</v>
      </c>
      <c r="L834" s="133"/>
      <c r="M834" s="118"/>
      <c r="N834" s="313"/>
      <c r="O834" s="316"/>
    </row>
    <row r="835" spans="1:15" ht="33" customHeight="1" x14ac:dyDescent="0.3">
      <c r="A835" s="330"/>
      <c r="B835" s="333"/>
      <c r="C835" s="313"/>
      <c r="D835" s="118"/>
      <c r="E835" s="199"/>
      <c r="F835" s="119"/>
      <c r="G835" s="133"/>
      <c r="H835" s="118"/>
      <c r="I835" s="313"/>
      <c r="J835" s="316"/>
      <c r="K835" s="199">
        <f t="shared" si="91"/>
        <v>0</v>
      </c>
      <c r="L835" s="133"/>
      <c r="M835" s="118"/>
      <c r="N835" s="313"/>
      <c r="O835" s="316"/>
    </row>
    <row r="836" spans="1:15" ht="42.75" customHeight="1" thickBot="1" x14ac:dyDescent="0.35">
      <c r="A836" s="331"/>
      <c r="B836" s="334"/>
      <c r="C836" s="314"/>
      <c r="D836" s="118"/>
      <c r="E836" s="199"/>
      <c r="F836" s="119"/>
      <c r="G836" s="133"/>
      <c r="H836" s="118"/>
      <c r="I836" s="314"/>
      <c r="J836" s="317"/>
      <c r="K836" s="199">
        <f t="shared" si="91"/>
        <v>0</v>
      </c>
      <c r="L836" s="133"/>
      <c r="M836" s="118"/>
      <c r="N836" s="314"/>
      <c r="O836" s="317"/>
    </row>
    <row r="837" spans="1:15" ht="15.75" customHeight="1" thickBot="1" x14ac:dyDescent="0.35">
      <c r="A837" s="69" t="s">
        <v>27</v>
      </c>
      <c r="B837" s="335"/>
      <c r="C837" s="336"/>
      <c r="D837" s="336"/>
      <c r="E837" s="462"/>
      <c r="F837" s="67"/>
      <c r="G837" s="67"/>
      <c r="H837" s="67"/>
      <c r="I837" s="67"/>
      <c r="J837" s="68"/>
      <c r="K837" s="67"/>
      <c r="L837" s="67"/>
      <c r="M837" s="67"/>
      <c r="N837" s="67"/>
      <c r="O837" s="68"/>
    </row>
    <row r="838" spans="1:15" ht="49.5" customHeight="1" thickBot="1" x14ac:dyDescent="0.35">
      <c r="A838" s="71" t="s">
        <v>28</v>
      </c>
      <c r="B838" s="70" t="s">
        <v>29</v>
      </c>
      <c r="C838" s="187" t="s">
        <v>30</v>
      </c>
      <c r="D838" s="187" t="s">
        <v>31</v>
      </c>
      <c r="E838" s="463" t="s">
        <v>32</v>
      </c>
      <c r="F838" s="187" t="s">
        <v>33</v>
      </c>
      <c r="G838" s="187" t="s">
        <v>35</v>
      </c>
      <c r="H838" s="187" t="s">
        <v>36</v>
      </c>
      <c r="I838" s="187" t="s">
        <v>34</v>
      </c>
      <c r="J838" s="187" t="s">
        <v>37</v>
      </c>
      <c r="K838" s="198" t="s">
        <v>31</v>
      </c>
      <c r="L838" s="198" t="s">
        <v>35</v>
      </c>
      <c r="M838" s="198" t="s">
        <v>36</v>
      </c>
      <c r="N838" s="198" t="s">
        <v>34</v>
      </c>
      <c r="O838" s="198" t="s">
        <v>37</v>
      </c>
    </row>
    <row r="839" spans="1:15" ht="46.5" customHeight="1" x14ac:dyDescent="0.3">
      <c r="A839" s="108">
        <f>A830+1</f>
        <v>93</v>
      </c>
      <c r="B839" s="337"/>
      <c r="C839" s="312"/>
      <c r="D839" s="118"/>
      <c r="E839" s="199"/>
      <c r="F839" s="119"/>
      <c r="G839" s="133"/>
      <c r="H839" s="118"/>
      <c r="I839" s="312"/>
      <c r="J839" s="72" t="str">
        <f>IFERROR(AVERAGE(I839)," ")</f>
        <v xml:space="preserve"> </v>
      </c>
      <c r="K839" s="199">
        <f t="shared" ref="K839:K845" si="92">D839</f>
        <v>0</v>
      </c>
      <c r="L839" s="133"/>
      <c r="M839" s="118"/>
      <c r="N839" s="312"/>
      <c r="O839" s="72" t="str">
        <f>IFERROR(AVERAGE(N839)," ")</f>
        <v xml:space="preserve"> </v>
      </c>
    </row>
    <row r="840" spans="1:15" ht="38.25" customHeight="1" x14ac:dyDescent="0.3">
      <c r="A840" s="329"/>
      <c r="B840" s="333"/>
      <c r="C840" s="313"/>
      <c r="D840" s="118"/>
      <c r="E840" s="199"/>
      <c r="F840" s="119"/>
      <c r="G840" s="133"/>
      <c r="H840" s="118"/>
      <c r="I840" s="313"/>
      <c r="J840" s="315" t="str">
        <f>IFERROR(VLOOKUP(J839,'Datos Validaciones PAO'!$N$2:$O$102,2,TRUE)," ")</f>
        <v xml:space="preserve"> </v>
      </c>
      <c r="K840" s="199">
        <f t="shared" si="92"/>
        <v>0</v>
      </c>
      <c r="L840" s="133"/>
      <c r="M840" s="118"/>
      <c r="N840" s="313"/>
      <c r="O840" s="315" t="str">
        <f>IFERROR(VLOOKUP(O839,'Datos Validaciones PAO'!$N$2:$O$102,2,TRUE)," ")</f>
        <v xml:space="preserve"> </v>
      </c>
    </row>
    <row r="841" spans="1:15" ht="34.5" customHeight="1" x14ac:dyDescent="0.3">
      <c r="A841" s="330"/>
      <c r="B841" s="333"/>
      <c r="C841" s="313"/>
      <c r="D841" s="118"/>
      <c r="E841" s="199"/>
      <c r="F841" s="119"/>
      <c r="G841" s="133"/>
      <c r="H841" s="118"/>
      <c r="I841" s="313"/>
      <c r="J841" s="316"/>
      <c r="K841" s="199">
        <f t="shared" si="92"/>
        <v>0</v>
      </c>
      <c r="L841" s="133"/>
      <c r="M841" s="118"/>
      <c r="N841" s="313"/>
      <c r="O841" s="316"/>
    </row>
    <row r="842" spans="1:15" ht="33" customHeight="1" x14ac:dyDescent="0.3">
      <c r="A842" s="330"/>
      <c r="B842" s="333"/>
      <c r="C842" s="313"/>
      <c r="D842" s="118"/>
      <c r="E842" s="199"/>
      <c r="F842" s="119"/>
      <c r="G842" s="133"/>
      <c r="H842" s="118"/>
      <c r="I842" s="313"/>
      <c r="J842" s="316"/>
      <c r="K842" s="199">
        <f t="shared" si="92"/>
        <v>0</v>
      </c>
      <c r="L842" s="133"/>
      <c r="M842" s="118"/>
      <c r="N842" s="313"/>
      <c r="O842" s="316"/>
    </row>
    <row r="843" spans="1:15" ht="48.75" customHeight="1" x14ac:dyDescent="0.3">
      <c r="A843" s="330"/>
      <c r="B843" s="333"/>
      <c r="C843" s="313"/>
      <c r="D843" s="118"/>
      <c r="E843" s="199"/>
      <c r="F843" s="119"/>
      <c r="G843" s="133"/>
      <c r="H843" s="118"/>
      <c r="I843" s="313"/>
      <c r="J843" s="316"/>
      <c r="K843" s="199">
        <f t="shared" si="92"/>
        <v>0</v>
      </c>
      <c r="L843" s="133"/>
      <c r="M843" s="118"/>
      <c r="N843" s="313"/>
      <c r="O843" s="316"/>
    </row>
    <row r="844" spans="1:15" ht="33" customHeight="1" x14ac:dyDescent="0.3">
      <c r="A844" s="330"/>
      <c r="B844" s="333"/>
      <c r="C844" s="313"/>
      <c r="D844" s="118"/>
      <c r="E844" s="199"/>
      <c r="F844" s="119"/>
      <c r="G844" s="133"/>
      <c r="H844" s="118"/>
      <c r="I844" s="313"/>
      <c r="J844" s="316"/>
      <c r="K844" s="199">
        <f t="shared" si="92"/>
        <v>0</v>
      </c>
      <c r="L844" s="133"/>
      <c r="M844" s="118"/>
      <c r="N844" s="313"/>
      <c r="O844" s="316"/>
    </row>
    <row r="845" spans="1:15" ht="25.5" customHeight="1" thickBot="1" x14ac:dyDescent="0.35">
      <c r="A845" s="331"/>
      <c r="B845" s="334"/>
      <c r="C845" s="314"/>
      <c r="D845" s="118"/>
      <c r="E845" s="199"/>
      <c r="F845" s="119"/>
      <c r="G845" s="133"/>
      <c r="H845" s="118"/>
      <c r="I845" s="314"/>
      <c r="J845" s="317"/>
      <c r="K845" s="199">
        <f t="shared" si="92"/>
        <v>0</v>
      </c>
      <c r="L845" s="133"/>
      <c r="M845" s="118"/>
      <c r="N845" s="314"/>
      <c r="O845" s="317"/>
    </row>
    <row r="846" spans="1:15" ht="15.75" customHeight="1" thickBot="1" x14ac:dyDescent="0.35">
      <c r="A846" s="69" t="s">
        <v>27</v>
      </c>
      <c r="B846" s="335"/>
      <c r="C846" s="336"/>
      <c r="D846" s="336"/>
      <c r="E846" s="462"/>
      <c r="F846" s="67"/>
      <c r="G846" s="67"/>
      <c r="H846" s="67"/>
      <c r="I846" s="67"/>
      <c r="J846" s="68"/>
      <c r="K846" s="67"/>
      <c r="L846" s="67"/>
      <c r="M846" s="67"/>
      <c r="N846" s="67"/>
      <c r="O846" s="68"/>
    </row>
    <row r="847" spans="1:15" ht="49.5" customHeight="1" thickBot="1" x14ac:dyDescent="0.35">
      <c r="A847" s="71" t="s">
        <v>28</v>
      </c>
      <c r="B847" s="70" t="s">
        <v>29</v>
      </c>
      <c r="C847" s="187" t="s">
        <v>30</v>
      </c>
      <c r="D847" s="187" t="s">
        <v>31</v>
      </c>
      <c r="E847" s="463" t="s">
        <v>32</v>
      </c>
      <c r="F847" s="187" t="s">
        <v>33</v>
      </c>
      <c r="G847" s="187" t="s">
        <v>35</v>
      </c>
      <c r="H847" s="187" t="s">
        <v>36</v>
      </c>
      <c r="I847" s="187" t="s">
        <v>34</v>
      </c>
      <c r="J847" s="187" t="s">
        <v>37</v>
      </c>
      <c r="K847" s="198" t="s">
        <v>31</v>
      </c>
      <c r="L847" s="198" t="s">
        <v>35</v>
      </c>
      <c r="M847" s="198" t="s">
        <v>36</v>
      </c>
      <c r="N847" s="198" t="s">
        <v>34</v>
      </c>
      <c r="O847" s="198" t="s">
        <v>37</v>
      </c>
    </row>
    <row r="848" spans="1:15" ht="46.5" customHeight="1" x14ac:dyDescent="0.3">
      <c r="A848" s="108">
        <f>A839+1</f>
        <v>94</v>
      </c>
      <c r="B848" s="337"/>
      <c r="C848" s="312"/>
      <c r="D848" s="118"/>
      <c r="E848" s="199"/>
      <c r="F848" s="119"/>
      <c r="G848" s="133"/>
      <c r="H848" s="118"/>
      <c r="I848" s="312"/>
      <c r="J848" s="72" t="str">
        <f>IFERROR(AVERAGE(I848)," ")</f>
        <v xml:space="preserve"> </v>
      </c>
      <c r="K848" s="199">
        <f t="shared" ref="K848:K854" si="93">D848</f>
        <v>0</v>
      </c>
      <c r="L848" s="133"/>
      <c r="M848" s="118"/>
      <c r="N848" s="312"/>
      <c r="O848" s="72" t="str">
        <f>IFERROR(AVERAGE(N848)," ")</f>
        <v xml:space="preserve"> </v>
      </c>
    </row>
    <row r="849" spans="1:15" ht="38.25" customHeight="1" x14ac:dyDescent="0.3">
      <c r="A849" s="329"/>
      <c r="B849" s="333"/>
      <c r="C849" s="313"/>
      <c r="D849" s="118"/>
      <c r="E849" s="199"/>
      <c r="F849" s="119"/>
      <c r="G849" s="133"/>
      <c r="H849" s="118"/>
      <c r="I849" s="313"/>
      <c r="J849" s="315" t="str">
        <f>IFERROR(VLOOKUP(J848,'Datos Validaciones PAO'!$N$2:$O$102,2,TRUE)," ")</f>
        <v xml:space="preserve"> </v>
      </c>
      <c r="K849" s="199">
        <f t="shared" si="93"/>
        <v>0</v>
      </c>
      <c r="L849" s="133"/>
      <c r="M849" s="118"/>
      <c r="N849" s="313"/>
      <c r="O849" s="315" t="str">
        <f>IFERROR(VLOOKUP(O848,'Datos Validaciones PAO'!$N$2:$O$102,2,TRUE)," ")</f>
        <v xml:space="preserve"> </v>
      </c>
    </row>
    <row r="850" spans="1:15" ht="34.5" customHeight="1" x14ac:dyDescent="0.3">
      <c r="A850" s="330"/>
      <c r="B850" s="333"/>
      <c r="C850" s="313"/>
      <c r="D850" s="118"/>
      <c r="E850" s="199"/>
      <c r="F850" s="119"/>
      <c r="G850" s="133"/>
      <c r="H850" s="118"/>
      <c r="I850" s="313"/>
      <c r="J850" s="316"/>
      <c r="K850" s="199">
        <f t="shared" si="93"/>
        <v>0</v>
      </c>
      <c r="L850" s="133"/>
      <c r="M850" s="118"/>
      <c r="N850" s="313"/>
      <c r="O850" s="316"/>
    </row>
    <row r="851" spans="1:15" ht="33" customHeight="1" x14ac:dyDescent="0.3">
      <c r="A851" s="330"/>
      <c r="B851" s="333"/>
      <c r="C851" s="313"/>
      <c r="D851" s="118"/>
      <c r="E851" s="199"/>
      <c r="F851" s="119"/>
      <c r="G851" s="133"/>
      <c r="H851" s="118"/>
      <c r="I851" s="313"/>
      <c r="J851" s="316"/>
      <c r="K851" s="199">
        <f t="shared" si="93"/>
        <v>0</v>
      </c>
      <c r="L851" s="133"/>
      <c r="M851" s="118"/>
      <c r="N851" s="313"/>
      <c r="O851" s="316"/>
    </row>
    <row r="852" spans="1:15" ht="48.75" customHeight="1" x14ac:dyDescent="0.3">
      <c r="A852" s="330"/>
      <c r="B852" s="333"/>
      <c r="C852" s="313"/>
      <c r="D852" s="118"/>
      <c r="E852" s="199"/>
      <c r="F852" s="119"/>
      <c r="G852" s="133"/>
      <c r="H852" s="118"/>
      <c r="I852" s="313"/>
      <c r="J852" s="316"/>
      <c r="K852" s="199">
        <f t="shared" si="93"/>
        <v>0</v>
      </c>
      <c r="L852" s="133"/>
      <c r="M852" s="118"/>
      <c r="N852" s="313"/>
      <c r="O852" s="316"/>
    </row>
    <row r="853" spans="1:15" ht="33" customHeight="1" x14ac:dyDescent="0.3">
      <c r="A853" s="330"/>
      <c r="B853" s="333"/>
      <c r="C853" s="313"/>
      <c r="D853" s="118"/>
      <c r="E853" s="199"/>
      <c r="F853" s="119"/>
      <c r="G853" s="133"/>
      <c r="H853" s="118"/>
      <c r="I853" s="313"/>
      <c r="J853" s="316"/>
      <c r="K853" s="199">
        <f t="shared" si="93"/>
        <v>0</v>
      </c>
      <c r="L853" s="133"/>
      <c r="M853" s="118"/>
      <c r="N853" s="313"/>
      <c r="O853" s="316"/>
    </row>
    <row r="854" spans="1:15" ht="42.75" customHeight="1" thickBot="1" x14ac:dyDescent="0.35">
      <c r="A854" s="331"/>
      <c r="B854" s="334"/>
      <c r="C854" s="314"/>
      <c r="D854" s="118"/>
      <c r="E854" s="199"/>
      <c r="F854" s="119"/>
      <c r="G854" s="133"/>
      <c r="H854" s="118"/>
      <c r="I854" s="314"/>
      <c r="J854" s="317"/>
      <c r="K854" s="199">
        <f t="shared" si="93"/>
        <v>0</v>
      </c>
      <c r="L854" s="133"/>
      <c r="M854" s="118"/>
      <c r="N854" s="314"/>
      <c r="O854" s="317"/>
    </row>
    <row r="855" spans="1:15" ht="15.75" customHeight="1" thickBot="1" x14ac:dyDescent="0.35">
      <c r="A855" s="69" t="s">
        <v>27</v>
      </c>
      <c r="B855" s="335"/>
      <c r="C855" s="336"/>
      <c r="D855" s="336"/>
      <c r="E855" s="462"/>
      <c r="F855" s="67"/>
      <c r="G855" s="67"/>
      <c r="H855" s="67"/>
      <c r="I855" s="67"/>
      <c r="J855" s="68"/>
      <c r="K855" s="67"/>
      <c r="L855" s="67"/>
      <c r="M855" s="67"/>
      <c r="N855" s="67"/>
      <c r="O855" s="68"/>
    </row>
    <row r="856" spans="1:15" ht="49.5" customHeight="1" thickBot="1" x14ac:dyDescent="0.35">
      <c r="A856" s="71" t="s">
        <v>28</v>
      </c>
      <c r="B856" s="70" t="s">
        <v>29</v>
      </c>
      <c r="C856" s="187" t="s">
        <v>30</v>
      </c>
      <c r="D856" s="187" t="s">
        <v>31</v>
      </c>
      <c r="E856" s="463" t="s">
        <v>32</v>
      </c>
      <c r="F856" s="187" t="s">
        <v>33</v>
      </c>
      <c r="G856" s="187" t="s">
        <v>35</v>
      </c>
      <c r="H856" s="187" t="s">
        <v>36</v>
      </c>
      <c r="I856" s="187" t="s">
        <v>34</v>
      </c>
      <c r="J856" s="187" t="s">
        <v>37</v>
      </c>
      <c r="K856" s="198" t="s">
        <v>31</v>
      </c>
      <c r="L856" s="198" t="s">
        <v>35</v>
      </c>
      <c r="M856" s="198" t="s">
        <v>36</v>
      </c>
      <c r="N856" s="198" t="s">
        <v>34</v>
      </c>
      <c r="O856" s="198" t="s">
        <v>37</v>
      </c>
    </row>
    <row r="857" spans="1:15" ht="46.5" customHeight="1" x14ac:dyDescent="0.3">
      <c r="A857" s="108">
        <f>A848+1</f>
        <v>95</v>
      </c>
      <c r="B857" s="337"/>
      <c r="C857" s="312"/>
      <c r="D857" s="118"/>
      <c r="E857" s="199"/>
      <c r="F857" s="119"/>
      <c r="G857" s="133"/>
      <c r="H857" s="118"/>
      <c r="I857" s="312"/>
      <c r="J857" s="72" t="str">
        <f>IFERROR(AVERAGE(I857)," ")</f>
        <v xml:space="preserve"> </v>
      </c>
      <c r="K857" s="199">
        <f t="shared" ref="K857:K863" si="94">D857</f>
        <v>0</v>
      </c>
      <c r="L857" s="133"/>
      <c r="M857" s="118"/>
      <c r="N857" s="312"/>
      <c r="O857" s="72" t="str">
        <f>IFERROR(AVERAGE(N857)," ")</f>
        <v xml:space="preserve"> </v>
      </c>
    </row>
    <row r="858" spans="1:15" ht="38.25" customHeight="1" x14ac:dyDescent="0.3">
      <c r="A858" s="329"/>
      <c r="B858" s="333"/>
      <c r="C858" s="313"/>
      <c r="D858" s="118"/>
      <c r="E858" s="199"/>
      <c r="F858" s="119"/>
      <c r="G858" s="133"/>
      <c r="H858" s="118"/>
      <c r="I858" s="313"/>
      <c r="J858" s="315" t="str">
        <f>IFERROR(VLOOKUP(J857,'Datos Validaciones PAO'!$N$2:$O$102,2,TRUE)," ")</f>
        <v xml:space="preserve"> </v>
      </c>
      <c r="K858" s="199">
        <f t="shared" si="94"/>
        <v>0</v>
      </c>
      <c r="L858" s="133"/>
      <c r="M858" s="118"/>
      <c r="N858" s="313"/>
      <c r="O858" s="315" t="str">
        <f>IFERROR(VLOOKUP(O857,'Datos Validaciones PAO'!$N$2:$O$102,2,TRUE)," ")</f>
        <v xml:space="preserve"> </v>
      </c>
    </row>
    <row r="859" spans="1:15" ht="34.5" customHeight="1" x14ac:dyDescent="0.3">
      <c r="A859" s="330"/>
      <c r="B859" s="333"/>
      <c r="C859" s="313"/>
      <c r="D859" s="118"/>
      <c r="E859" s="199"/>
      <c r="F859" s="119"/>
      <c r="G859" s="133"/>
      <c r="H859" s="118"/>
      <c r="I859" s="313"/>
      <c r="J859" s="316"/>
      <c r="K859" s="199">
        <f t="shared" si="94"/>
        <v>0</v>
      </c>
      <c r="L859" s="133"/>
      <c r="M859" s="118"/>
      <c r="N859" s="313"/>
      <c r="O859" s="316"/>
    </row>
    <row r="860" spans="1:15" ht="33" customHeight="1" x14ac:dyDescent="0.3">
      <c r="A860" s="330"/>
      <c r="B860" s="333"/>
      <c r="C860" s="313"/>
      <c r="D860" s="118"/>
      <c r="E860" s="199"/>
      <c r="F860" s="119"/>
      <c r="G860" s="133"/>
      <c r="H860" s="118"/>
      <c r="I860" s="313"/>
      <c r="J860" s="316"/>
      <c r="K860" s="199">
        <f t="shared" si="94"/>
        <v>0</v>
      </c>
      <c r="L860" s="133"/>
      <c r="M860" s="118"/>
      <c r="N860" s="313"/>
      <c r="O860" s="316"/>
    </row>
    <row r="861" spans="1:15" ht="48.75" customHeight="1" x14ac:dyDescent="0.3">
      <c r="A861" s="330"/>
      <c r="B861" s="333"/>
      <c r="C861" s="313"/>
      <c r="D861" s="118"/>
      <c r="E861" s="199"/>
      <c r="F861" s="119"/>
      <c r="G861" s="133"/>
      <c r="H861" s="118"/>
      <c r="I861" s="313"/>
      <c r="J861" s="316"/>
      <c r="K861" s="199">
        <f t="shared" si="94"/>
        <v>0</v>
      </c>
      <c r="L861" s="133"/>
      <c r="M861" s="118"/>
      <c r="N861" s="313"/>
      <c r="O861" s="316"/>
    </row>
    <row r="862" spans="1:15" ht="33" customHeight="1" x14ac:dyDescent="0.3">
      <c r="A862" s="330"/>
      <c r="B862" s="333"/>
      <c r="C862" s="313"/>
      <c r="D862" s="118"/>
      <c r="E862" s="199"/>
      <c r="F862" s="119"/>
      <c r="G862" s="133"/>
      <c r="H862" s="118"/>
      <c r="I862" s="313"/>
      <c r="J862" s="316"/>
      <c r="K862" s="199">
        <f t="shared" si="94"/>
        <v>0</v>
      </c>
      <c r="L862" s="133"/>
      <c r="M862" s="118"/>
      <c r="N862" s="313"/>
      <c r="O862" s="316"/>
    </row>
    <row r="863" spans="1:15" ht="42.75" customHeight="1" thickBot="1" x14ac:dyDescent="0.35">
      <c r="A863" s="331"/>
      <c r="B863" s="334"/>
      <c r="C863" s="314"/>
      <c r="D863" s="118"/>
      <c r="E863" s="199"/>
      <c r="F863" s="119"/>
      <c r="G863" s="133"/>
      <c r="H863" s="118"/>
      <c r="I863" s="314"/>
      <c r="J863" s="317"/>
      <c r="K863" s="199">
        <f t="shared" si="94"/>
        <v>0</v>
      </c>
      <c r="L863" s="133"/>
      <c r="M863" s="118"/>
      <c r="N863" s="314"/>
      <c r="O863" s="317"/>
    </row>
    <row r="864" spans="1:15" ht="15.75" customHeight="1" thickBot="1" x14ac:dyDescent="0.35">
      <c r="A864" s="69" t="s">
        <v>27</v>
      </c>
      <c r="B864" s="335"/>
      <c r="C864" s="336"/>
      <c r="D864" s="336"/>
      <c r="E864" s="462"/>
      <c r="F864" s="67"/>
      <c r="G864" s="67"/>
      <c r="H864" s="67"/>
      <c r="I864" s="67"/>
      <c r="J864" s="68"/>
      <c r="K864" s="67"/>
      <c r="L864" s="67"/>
      <c r="M864" s="67"/>
      <c r="N864" s="67"/>
      <c r="O864" s="68"/>
    </row>
    <row r="865" spans="1:15" ht="49.5" customHeight="1" thickBot="1" x14ac:dyDescent="0.35">
      <c r="A865" s="71" t="s">
        <v>28</v>
      </c>
      <c r="B865" s="70" t="s">
        <v>29</v>
      </c>
      <c r="C865" s="187" t="s">
        <v>30</v>
      </c>
      <c r="D865" s="187" t="s">
        <v>31</v>
      </c>
      <c r="E865" s="463" t="s">
        <v>32</v>
      </c>
      <c r="F865" s="187" t="s">
        <v>33</v>
      </c>
      <c r="G865" s="187" t="s">
        <v>35</v>
      </c>
      <c r="H865" s="187" t="s">
        <v>36</v>
      </c>
      <c r="I865" s="187" t="s">
        <v>34</v>
      </c>
      <c r="J865" s="187" t="s">
        <v>37</v>
      </c>
      <c r="K865" s="198" t="s">
        <v>31</v>
      </c>
      <c r="L865" s="198" t="s">
        <v>35</v>
      </c>
      <c r="M865" s="198" t="s">
        <v>36</v>
      </c>
      <c r="N865" s="198" t="s">
        <v>34</v>
      </c>
      <c r="O865" s="198" t="s">
        <v>37</v>
      </c>
    </row>
    <row r="866" spans="1:15" ht="46.5" customHeight="1" x14ac:dyDescent="0.3">
      <c r="A866" s="108">
        <f>A857+1</f>
        <v>96</v>
      </c>
      <c r="B866" s="337"/>
      <c r="C866" s="312"/>
      <c r="D866" s="118"/>
      <c r="E866" s="199"/>
      <c r="F866" s="119"/>
      <c r="G866" s="133"/>
      <c r="H866" s="118"/>
      <c r="I866" s="312"/>
      <c r="J866" s="72" t="str">
        <f>IFERROR(AVERAGE(I866)," ")</f>
        <v xml:space="preserve"> </v>
      </c>
      <c r="K866" s="199">
        <f t="shared" ref="K866:K872" si="95">D866</f>
        <v>0</v>
      </c>
      <c r="L866" s="133"/>
      <c r="M866" s="118"/>
      <c r="N866" s="312"/>
      <c r="O866" s="72" t="str">
        <f>IFERROR(AVERAGE(N866)," ")</f>
        <v xml:space="preserve"> </v>
      </c>
    </row>
    <row r="867" spans="1:15" ht="38.25" customHeight="1" x14ac:dyDescent="0.3">
      <c r="A867" s="329"/>
      <c r="B867" s="333"/>
      <c r="C867" s="313"/>
      <c r="D867" s="118"/>
      <c r="E867" s="199"/>
      <c r="F867" s="119"/>
      <c r="G867" s="133"/>
      <c r="H867" s="118"/>
      <c r="I867" s="313"/>
      <c r="J867" s="315" t="str">
        <f>IFERROR(VLOOKUP(J866,'Datos Validaciones PAO'!$N$2:$O$102,2,TRUE)," ")</f>
        <v xml:space="preserve"> </v>
      </c>
      <c r="K867" s="199">
        <f t="shared" si="95"/>
        <v>0</v>
      </c>
      <c r="L867" s="133"/>
      <c r="M867" s="118"/>
      <c r="N867" s="313"/>
      <c r="O867" s="315" t="str">
        <f>IFERROR(VLOOKUP(O866,'Datos Validaciones PAO'!$N$2:$O$102,2,TRUE)," ")</f>
        <v xml:space="preserve"> </v>
      </c>
    </row>
    <row r="868" spans="1:15" ht="34.5" customHeight="1" x14ac:dyDescent="0.3">
      <c r="A868" s="330"/>
      <c r="B868" s="333"/>
      <c r="C868" s="313"/>
      <c r="D868" s="118"/>
      <c r="E868" s="199"/>
      <c r="F868" s="119"/>
      <c r="G868" s="133"/>
      <c r="H868" s="118"/>
      <c r="I868" s="313"/>
      <c r="J868" s="316"/>
      <c r="K868" s="199">
        <f t="shared" si="95"/>
        <v>0</v>
      </c>
      <c r="L868" s="133"/>
      <c r="M868" s="118"/>
      <c r="N868" s="313"/>
      <c r="O868" s="316"/>
    </row>
    <row r="869" spans="1:15" ht="33" customHeight="1" x14ac:dyDescent="0.3">
      <c r="A869" s="330"/>
      <c r="B869" s="333"/>
      <c r="C869" s="313"/>
      <c r="D869" s="118"/>
      <c r="E869" s="199"/>
      <c r="F869" s="119"/>
      <c r="G869" s="133"/>
      <c r="H869" s="118"/>
      <c r="I869" s="313"/>
      <c r="J869" s="316"/>
      <c r="K869" s="199">
        <f t="shared" si="95"/>
        <v>0</v>
      </c>
      <c r="L869" s="133"/>
      <c r="M869" s="118"/>
      <c r="N869" s="313"/>
      <c r="O869" s="316"/>
    </row>
    <row r="870" spans="1:15" ht="48.75" customHeight="1" x14ac:dyDescent="0.3">
      <c r="A870" s="330"/>
      <c r="B870" s="333"/>
      <c r="C870" s="313"/>
      <c r="D870" s="118"/>
      <c r="E870" s="199"/>
      <c r="F870" s="119"/>
      <c r="G870" s="133"/>
      <c r="H870" s="118"/>
      <c r="I870" s="313"/>
      <c r="J870" s="316"/>
      <c r="K870" s="199">
        <f t="shared" si="95"/>
        <v>0</v>
      </c>
      <c r="L870" s="133"/>
      <c r="M870" s="118"/>
      <c r="N870" s="313"/>
      <c r="O870" s="316"/>
    </row>
    <row r="871" spans="1:15" ht="33" customHeight="1" x14ac:dyDescent="0.3">
      <c r="A871" s="330"/>
      <c r="B871" s="333"/>
      <c r="C871" s="313"/>
      <c r="D871" s="118"/>
      <c r="E871" s="199"/>
      <c r="F871" s="119"/>
      <c r="G871" s="133"/>
      <c r="H871" s="118"/>
      <c r="I871" s="313"/>
      <c r="J871" s="316"/>
      <c r="K871" s="199">
        <f t="shared" si="95"/>
        <v>0</v>
      </c>
      <c r="L871" s="133"/>
      <c r="M871" s="118"/>
      <c r="N871" s="313"/>
      <c r="O871" s="316"/>
    </row>
    <row r="872" spans="1:15" ht="42.75" customHeight="1" thickBot="1" x14ac:dyDescent="0.35">
      <c r="A872" s="331"/>
      <c r="B872" s="334"/>
      <c r="C872" s="314"/>
      <c r="D872" s="118"/>
      <c r="E872" s="199"/>
      <c r="F872" s="119"/>
      <c r="G872" s="133"/>
      <c r="H872" s="118"/>
      <c r="I872" s="314"/>
      <c r="J872" s="317"/>
      <c r="K872" s="199">
        <f t="shared" si="95"/>
        <v>0</v>
      </c>
      <c r="L872" s="133"/>
      <c r="M872" s="118"/>
      <c r="N872" s="314"/>
      <c r="O872" s="317"/>
    </row>
    <row r="873" spans="1:15" ht="15.75" customHeight="1" thickBot="1" x14ac:dyDescent="0.35">
      <c r="A873" s="69" t="s">
        <v>27</v>
      </c>
      <c r="B873" s="335"/>
      <c r="C873" s="336"/>
      <c r="D873" s="336"/>
      <c r="E873" s="462"/>
      <c r="F873" s="67"/>
      <c r="G873" s="67"/>
      <c r="H873" s="67"/>
      <c r="I873" s="67"/>
      <c r="J873" s="68"/>
      <c r="K873" s="67"/>
      <c r="L873" s="67"/>
      <c r="M873" s="67"/>
      <c r="N873" s="67"/>
      <c r="O873" s="68"/>
    </row>
    <row r="874" spans="1:15" ht="49.5" customHeight="1" thickBot="1" x14ac:dyDescent="0.35">
      <c r="A874" s="71" t="s">
        <v>28</v>
      </c>
      <c r="B874" s="70" t="s">
        <v>29</v>
      </c>
      <c r="C874" s="187" t="s">
        <v>30</v>
      </c>
      <c r="D874" s="187" t="s">
        <v>31</v>
      </c>
      <c r="E874" s="463" t="s">
        <v>32</v>
      </c>
      <c r="F874" s="187" t="s">
        <v>33</v>
      </c>
      <c r="G874" s="187" t="s">
        <v>35</v>
      </c>
      <c r="H874" s="187" t="s">
        <v>36</v>
      </c>
      <c r="I874" s="187" t="s">
        <v>34</v>
      </c>
      <c r="J874" s="187" t="s">
        <v>37</v>
      </c>
      <c r="K874" s="198" t="s">
        <v>31</v>
      </c>
      <c r="L874" s="198" t="s">
        <v>35</v>
      </c>
      <c r="M874" s="198" t="s">
        <v>36</v>
      </c>
      <c r="N874" s="198" t="s">
        <v>34</v>
      </c>
      <c r="O874" s="198" t="s">
        <v>37</v>
      </c>
    </row>
    <row r="875" spans="1:15" ht="46.5" customHeight="1" x14ac:dyDescent="0.3">
      <c r="A875" s="108">
        <f>A866+1</f>
        <v>97</v>
      </c>
      <c r="B875" s="337"/>
      <c r="C875" s="312"/>
      <c r="D875" s="118"/>
      <c r="E875" s="199"/>
      <c r="F875" s="119"/>
      <c r="G875" s="133"/>
      <c r="H875" s="118"/>
      <c r="I875" s="312"/>
      <c r="J875" s="72" t="str">
        <f>IFERROR(AVERAGE(I875)," ")</f>
        <v xml:space="preserve"> </v>
      </c>
      <c r="K875" s="199">
        <f t="shared" ref="K875:K881" si="96">D875</f>
        <v>0</v>
      </c>
      <c r="L875" s="133"/>
      <c r="M875" s="118"/>
      <c r="N875" s="312"/>
      <c r="O875" s="72" t="str">
        <f>IFERROR(AVERAGE(N875)," ")</f>
        <v xml:space="preserve"> </v>
      </c>
    </row>
    <row r="876" spans="1:15" ht="38.25" customHeight="1" x14ac:dyDescent="0.3">
      <c r="A876" s="329"/>
      <c r="B876" s="333"/>
      <c r="C876" s="313"/>
      <c r="D876" s="118"/>
      <c r="E876" s="199"/>
      <c r="F876" s="119"/>
      <c r="G876" s="133"/>
      <c r="H876" s="118"/>
      <c r="I876" s="313"/>
      <c r="J876" s="315" t="str">
        <f>IFERROR(VLOOKUP(J875,'Datos Validaciones PAO'!$N$2:$O$102,2,TRUE)," ")</f>
        <v xml:space="preserve"> </v>
      </c>
      <c r="K876" s="199">
        <f t="shared" si="96"/>
        <v>0</v>
      </c>
      <c r="L876" s="133"/>
      <c r="M876" s="118"/>
      <c r="N876" s="313"/>
      <c r="O876" s="315" t="str">
        <f>IFERROR(VLOOKUP(O875,'Datos Validaciones PAO'!$N$2:$O$102,2,TRUE)," ")</f>
        <v xml:space="preserve"> </v>
      </c>
    </row>
    <row r="877" spans="1:15" ht="34.5" customHeight="1" x14ac:dyDescent="0.3">
      <c r="A877" s="330"/>
      <c r="B877" s="333"/>
      <c r="C877" s="313"/>
      <c r="D877" s="118"/>
      <c r="E877" s="199"/>
      <c r="F877" s="119"/>
      <c r="G877" s="133"/>
      <c r="H877" s="118"/>
      <c r="I877" s="313"/>
      <c r="J877" s="316"/>
      <c r="K877" s="199">
        <f t="shared" si="96"/>
        <v>0</v>
      </c>
      <c r="L877" s="133"/>
      <c r="M877" s="118"/>
      <c r="N877" s="313"/>
      <c r="O877" s="316"/>
    </row>
    <row r="878" spans="1:15" ht="33" customHeight="1" x14ac:dyDescent="0.3">
      <c r="A878" s="330"/>
      <c r="B878" s="333"/>
      <c r="C878" s="313"/>
      <c r="D878" s="118"/>
      <c r="E878" s="199"/>
      <c r="F878" s="119"/>
      <c r="G878" s="133"/>
      <c r="H878" s="118"/>
      <c r="I878" s="313"/>
      <c r="J878" s="316"/>
      <c r="K878" s="199">
        <f t="shared" si="96"/>
        <v>0</v>
      </c>
      <c r="L878" s="133"/>
      <c r="M878" s="118"/>
      <c r="N878" s="313"/>
      <c r="O878" s="316"/>
    </row>
    <row r="879" spans="1:15" ht="48.75" customHeight="1" x14ac:dyDescent="0.3">
      <c r="A879" s="330"/>
      <c r="B879" s="333"/>
      <c r="C879" s="313"/>
      <c r="D879" s="118"/>
      <c r="E879" s="199"/>
      <c r="F879" s="119"/>
      <c r="G879" s="133"/>
      <c r="H879" s="118"/>
      <c r="I879" s="313"/>
      <c r="J879" s="316"/>
      <c r="K879" s="199">
        <f t="shared" si="96"/>
        <v>0</v>
      </c>
      <c r="L879" s="133"/>
      <c r="M879" s="118"/>
      <c r="N879" s="313"/>
      <c r="O879" s="316"/>
    </row>
    <row r="880" spans="1:15" ht="33" customHeight="1" x14ac:dyDescent="0.3">
      <c r="A880" s="330"/>
      <c r="B880" s="333"/>
      <c r="C880" s="313"/>
      <c r="D880" s="118"/>
      <c r="E880" s="199"/>
      <c r="F880" s="119"/>
      <c r="G880" s="133"/>
      <c r="H880" s="118"/>
      <c r="I880" s="313"/>
      <c r="J880" s="316"/>
      <c r="K880" s="199">
        <f t="shared" si="96"/>
        <v>0</v>
      </c>
      <c r="L880" s="133"/>
      <c r="M880" s="118"/>
      <c r="N880" s="313"/>
      <c r="O880" s="316"/>
    </row>
    <row r="881" spans="1:15" ht="42.75" customHeight="1" thickBot="1" x14ac:dyDescent="0.35">
      <c r="A881" s="331"/>
      <c r="B881" s="334"/>
      <c r="C881" s="314"/>
      <c r="D881" s="118"/>
      <c r="E881" s="199"/>
      <c r="F881" s="119"/>
      <c r="G881" s="133"/>
      <c r="H881" s="118"/>
      <c r="I881" s="314"/>
      <c r="J881" s="317"/>
      <c r="K881" s="199">
        <f t="shared" si="96"/>
        <v>0</v>
      </c>
      <c r="L881" s="133"/>
      <c r="M881" s="118"/>
      <c r="N881" s="314"/>
      <c r="O881" s="317"/>
    </row>
    <row r="882" spans="1:15" ht="15.75" customHeight="1" thickBot="1" x14ac:dyDescent="0.35">
      <c r="A882" s="69" t="s">
        <v>27</v>
      </c>
      <c r="B882" s="335"/>
      <c r="C882" s="336"/>
      <c r="D882" s="336"/>
      <c r="E882" s="462"/>
      <c r="F882" s="67"/>
      <c r="G882" s="67"/>
      <c r="H882" s="67"/>
      <c r="I882" s="67"/>
      <c r="J882" s="68"/>
      <c r="K882" s="67"/>
      <c r="L882" s="67"/>
      <c r="M882" s="67"/>
      <c r="N882" s="67"/>
      <c r="O882" s="68"/>
    </row>
    <row r="883" spans="1:15" ht="49.5" customHeight="1" thickBot="1" x14ac:dyDescent="0.35">
      <c r="A883" s="71" t="s">
        <v>28</v>
      </c>
      <c r="B883" s="70" t="s">
        <v>29</v>
      </c>
      <c r="C883" s="187" t="s">
        <v>30</v>
      </c>
      <c r="D883" s="187" t="s">
        <v>31</v>
      </c>
      <c r="E883" s="463" t="s">
        <v>32</v>
      </c>
      <c r="F883" s="187" t="s">
        <v>33</v>
      </c>
      <c r="G883" s="187" t="s">
        <v>35</v>
      </c>
      <c r="H883" s="187" t="s">
        <v>36</v>
      </c>
      <c r="I883" s="187" t="s">
        <v>34</v>
      </c>
      <c r="J883" s="187" t="s">
        <v>37</v>
      </c>
      <c r="K883" s="198" t="s">
        <v>31</v>
      </c>
      <c r="L883" s="198" t="s">
        <v>35</v>
      </c>
      <c r="M883" s="198" t="s">
        <v>36</v>
      </c>
      <c r="N883" s="198" t="s">
        <v>34</v>
      </c>
      <c r="O883" s="198" t="s">
        <v>37</v>
      </c>
    </row>
    <row r="884" spans="1:15" ht="46.5" customHeight="1" x14ac:dyDescent="0.3">
      <c r="A884" s="108">
        <f>A875+1</f>
        <v>98</v>
      </c>
      <c r="B884" s="337"/>
      <c r="C884" s="312"/>
      <c r="D884" s="118"/>
      <c r="E884" s="199"/>
      <c r="F884" s="119"/>
      <c r="G884" s="133"/>
      <c r="H884" s="118"/>
      <c r="I884" s="312"/>
      <c r="J884" s="72" t="str">
        <f>IFERROR(AVERAGE(I884)," ")</f>
        <v xml:space="preserve"> </v>
      </c>
      <c r="K884" s="199">
        <f t="shared" ref="K884:K890" si="97">D884</f>
        <v>0</v>
      </c>
      <c r="L884" s="133"/>
      <c r="M884" s="118"/>
      <c r="N884" s="312"/>
      <c r="O884" s="72" t="str">
        <f>IFERROR(AVERAGE(N884)," ")</f>
        <v xml:space="preserve"> </v>
      </c>
    </row>
    <row r="885" spans="1:15" ht="38.25" customHeight="1" x14ac:dyDescent="0.3">
      <c r="A885" s="329"/>
      <c r="B885" s="333"/>
      <c r="C885" s="313"/>
      <c r="D885" s="118"/>
      <c r="E885" s="199"/>
      <c r="F885" s="119"/>
      <c r="G885" s="133"/>
      <c r="H885" s="118"/>
      <c r="I885" s="313"/>
      <c r="J885" s="315" t="str">
        <f>IFERROR(VLOOKUP(J884,'Datos Validaciones PAO'!$N$2:$O$102,2,TRUE)," ")</f>
        <v xml:space="preserve"> </v>
      </c>
      <c r="K885" s="199">
        <f t="shared" si="97"/>
        <v>0</v>
      </c>
      <c r="L885" s="133"/>
      <c r="M885" s="118"/>
      <c r="N885" s="313"/>
      <c r="O885" s="315" t="str">
        <f>IFERROR(VLOOKUP(O884,'Datos Validaciones PAO'!$N$2:$O$102,2,TRUE)," ")</f>
        <v xml:space="preserve"> </v>
      </c>
    </row>
    <row r="886" spans="1:15" ht="34.5" customHeight="1" x14ac:dyDescent="0.3">
      <c r="A886" s="330"/>
      <c r="B886" s="333"/>
      <c r="C886" s="313"/>
      <c r="D886" s="118"/>
      <c r="E886" s="199"/>
      <c r="F886" s="119"/>
      <c r="G886" s="133"/>
      <c r="H886" s="118"/>
      <c r="I886" s="313"/>
      <c r="J886" s="316"/>
      <c r="K886" s="199">
        <f t="shared" si="97"/>
        <v>0</v>
      </c>
      <c r="L886" s="133"/>
      <c r="M886" s="118"/>
      <c r="N886" s="313"/>
      <c r="O886" s="316"/>
    </row>
    <row r="887" spans="1:15" ht="33" customHeight="1" x14ac:dyDescent="0.3">
      <c r="A887" s="330"/>
      <c r="B887" s="333"/>
      <c r="C887" s="313"/>
      <c r="D887" s="118"/>
      <c r="E887" s="199"/>
      <c r="F887" s="119"/>
      <c r="G887" s="133"/>
      <c r="H887" s="118"/>
      <c r="I887" s="313"/>
      <c r="J887" s="316"/>
      <c r="K887" s="199">
        <f t="shared" si="97"/>
        <v>0</v>
      </c>
      <c r="L887" s="133"/>
      <c r="M887" s="118"/>
      <c r="N887" s="313"/>
      <c r="O887" s="316"/>
    </row>
    <row r="888" spans="1:15" ht="48.75" customHeight="1" x14ac:dyDescent="0.3">
      <c r="A888" s="330"/>
      <c r="B888" s="333"/>
      <c r="C888" s="313"/>
      <c r="D888" s="118"/>
      <c r="E888" s="199"/>
      <c r="F888" s="119"/>
      <c r="G888" s="133"/>
      <c r="H888" s="118"/>
      <c r="I888" s="313"/>
      <c r="J888" s="316"/>
      <c r="K888" s="199">
        <f t="shared" si="97"/>
        <v>0</v>
      </c>
      <c r="L888" s="133"/>
      <c r="M888" s="118"/>
      <c r="N888" s="313"/>
      <c r="O888" s="316"/>
    </row>
    <row r="889" spans="1:15" ht="33" customHeight="1" x14ac:dyDescent="0.3">
      <c r="A889" s="330"/>
      <c r="B889" s="333"/>
      <c r="C889" s="313"/>
      <c r="D889" s="118"/>
      <c r="E889" s="199"/>
      <c r="F889" s="119"/>
      <c r="G889" s="133"/>
      <c r="H889" s="118"/>
      <c r="I889" s="313"/>
      <c r="J889" s="316"/>
      <c r="K889" s="199">
        <f t="shared" si="97"/>
        <v>0</v>
      </c>
      <c r="L889" s="133"/>
      <c r="M889" s="118"/>
      <c r="N889" s="313"/>
      <c r="O889" s="316"/>
    </row>
    <row r="890" spans="1:15" ht="42.75" customHeight="1" thickBot="1" x14ac:dyDescent="0.35">
      <c r="A890" s="331"/>
      <c r="B890" s="334"/>
      <c r="C890" s="314"/>
      <c r="D890" s="118"/>
      <c r="E890" s="199"/>
      <c r="F890" s="119"/>
      <c r="G890" s="133"/>
      <c r="H890" s="118"/>
      <c r="I890" s="314"/>
      <c r="J890" s="317"/>
      <c r="K890" s="199">
        <f t="shared" si="97"/>
        <v>0</v>
      </c>
      <c r="L890" s="133"/>
      <c r="M890" s="118"/>
      <c r="N890" s="314"/>
      <c r="O890" s="317"/>
    </row>
    <row r="891" spans="1:15" ht="15.75" customHeight="1" thickBot="1" x14ac:dyDescent="0.35">
      <c r="A891" s="69" t="s">
        <v>27</v>
      </c>
      <c r="B891" s="335"/>
      <c r="C891" s="336"/>
      <c r="D891" s="336"/>
      <c r="E891" s="462"/>
      <c r="F891" s="67"/>
      <c r="G891" s="67"/>
      <c r="H891" s="67"/>
      <c r="I891" s="67"/>
      <c r="J891" s="68"/>
      <c r="K891" s="67"/>
      <c r="L891" s="67"/>
      <c r="M891" s="67"/>
      <c r="N891" s="67"/>
      <c r="O891" s="68"/>
    </row>
    <row r="892" spans="1:15" ht="49.5" customHeight="1" thickBot="1" x14ac:dyDescent="0.35">
      <c r="A892" s="71" t="s">
        <v>28</v>
      </c>
      <c r="B892" s="70" t="s">
        <v>29</v>
      </c>
      <c r="C892" s="187" t="s">
        <v>30</v>
      </c>
      <c r="D892" s="187" t="s">
        <v>31</v>
      </c>
      <c r="E892" s="463" t="s">
        <v>32</v>
      </c>
      <c r="F892" s="187" t="s">
        <v>33</v>
      </c>
      <c r="G892" s="187" t="s">
        <v>35</v>
      </c>
      <c r="H892" s="187" t="s">
        <v>36</v>
      </c>
      <c r="I892" s="187" t="s">
        <v>34</v>
      </c>
      <c r="J892" s="187" t="s">
        <v>37</v>
      </c>
      <c r="K892" s="198" t="s">
        <v>31</v>
      </c>
      <c r="L892" s="198" t="s">
        <v>35</v>
      </c>
      <c r="M892" s="198" t="s">
        <v>36</v>
      </c>
      <c r="N892" s="198" t="s">
        <v>34</v>
      </c>
      <c r="O892" s="198" t="s">
        <v>37</v>
      </c>
    </row>
    <row r="893" spans="1:15" ht="46.5" customHeight="1" x14ac:dyDescent="0.3">
      <c r="A893" s="108">
        <f>A884+1</f>
        <v>99</v>
      </c>
      <c r="B893" s="337"/>
      <c r="C893" s="184"/>
      <c r="D893" s="118"/>
      <c r="E893" s="199"/>
      <c r="F893" s="119"/>
      <c r="G893" s="133"/>
      <c r="H893" s="118"/>
      <c r="I893" s="312"/>
      <c r="J893" s="72" t="str">
        <f>IFERROR(AVERAGE(I893)," ")</f>
        <v xml:space="preserve"> </v>
      </c>
      <c r="K893" s="199">
        <f t="shared" ref="K893:K899" si="98">D893</f>
        <v>0</v>
      </c>
      <c r="L893" s="133"/>
      <c r="M893" s="118"/>
      <c r="N893" s="312"/>
      <c r="O893" s="72" t="str">
        <f>IFERROR(AVERAGE(N893)," ")</f>
        <v xml:space="preserve"> </v>
      </c>
    </row>
    <row r="894" spans="1:15" ht="38.25" customHeight="1" x14ac:dyDescent="0.3">
      <c r="A894" s="329"/>
      <c r="B894" s="333"/>
      <c r="C894" s="185"/>
      <c r="D894" s="118"/>
      <c r="E894" s="199"/>
      <c r="F894" s="119"/>
      <c r="G894" s="133"/>
      <c r="H894" s="118"/>
      <c r="I894" s="313"/>
      <c r="J894" s="315" t="str">
        <f>IFERROR(VLOOKUP(J893,'Datos Validaciones PAO'!$N$2:$O$102,2,TRUE)," ")</f>
        <v xml:space="preserve"> </v>
      </c>
      <c r="K894" s="199">
        <f t="shared" si="98"/>
        <v>0</v>
      </c>
      <c r="L894" s="133"/>
      <c r="M894" s="118"/>
      <c r="N894" s="313"/>
      <c r="O894" s="315" t="str">
        <f>IFERROR(VLOOKUP(O893,'Datos Validaciones PAO'!$N$2:$O$102,2,TRUE)," ")</f>
        <v xml:space="preserve"> </v>
      </c>
    </row>
    <row r="895" spans="1:15" ht="34.5" customHeight="1" x14ac:dyDescent="0.3">
      <c r="A895" s="330"/>
      <c r="B895" s="333"/>
      <c r="C895" s="185"/>
      <c r="D895" s="118"/>
      <c r="E895" s="199"/>
      <c r="F895" s="119"/>
      <c r="G895" s="133"/>
      <c r="H895" s="118"/>
      <c r="I895" s="313"/>
      <c r="J895" s="316"/>
      <c r="K895" s="199">
        <f t="shared" si="98"/>
        <v>0</v>
      </c>
      <c r="L895" s="133"/>
      <c r="M895" s="118"/>
      <c r="N895" s="313"/>
      <c r="O895" s="316"/>
    </row>
    <row r="896" spans="1:15" ht="33" customHeight="1" x14ac:dyDescent="0.3">
      <c r="A896" s="330"/>
      <c r="B896" s="333"/>
      <c r="C896" s="185"/>
      <c r="D896" s="118"/>
      <c r="E896" s="199"/>
      <c r="F896" s="119"/>
      <c r="G896" s="133"/>
      <c r="H896" s="118"/>
      <c r="I896" s="313"/>
      <c r="J896" s="316"/>
      <c r="K896" s="199">
        <f t="shared" si="98"/>
        <v>0</v>
      </c>
      <c r="L896" s="133"/>
      <c r="M896" s="118"/>
      <c r="N896" s="313"/>
      <c r="O896" s="316"/>
    </row>
    <row r="897" spans="1:15" ht="48.75" customHeight="1" x14ac:dyDescent="0.3">
      <c r="A897" s="330"/>
      <c r="B897" s="333"/>
      <c r="C897" s="185"/>
      <c r="D897" s="118"/>
      <c r="E897" s="199"/>
      <c r="F897" s="119"/>
      <c r="G897" s="133"/>
      <c r="H897" s="118"/>
      <c r="I897" s="313"/>
      <c r="J897" s="316"/>
      <c r="K897" s="199">
        <f t="shared" si="98"/>
        <v>0</v>
      </c>
      <c r="L897" s="133"/>
      <c r="M897" s="118"/>
      <c r="N897" s="313"/>
      <c r="O897" s="316"/>
    </row>
    <row r="898" spans="1:15" ht="33" customHeight="1" x14ac:dyDescent="0.3">
      <c r="A898" s="330"/>
      <c r="B898" s="333"/>
      <c r="C898" s="185"/>
      <c r="D898" s="118"/>
      <c r="E898" s="199"/>
      <c r="F898" s="119"/>
      <c r="G898" s="133"/>
      <c r="H898" s="118"/>
      <c r="I898" s="313"/>
      <c r="J898" s="316"/>
      <c r="K898" s="199">
        <f t="shared" si="98"/>
        <v>0</v>
      </c>
      <c r="L898" s="133"/>
      <c r="M898" s="118"/>
      <c r="N898" s="313"/>
      <c r="O898" s="316"/>
    </row>
    <row r="899" spans="1:15" ht="42.75" customHeight="1" thickBot="1" x14ac:dyDescent="0.35">
      <c r="A899" s="331"/>
      <c r="B899" s="334"/>
      <c r="C899" s="186"/>
      <c r="D899" s="118"/>
      <c r="E899" s="199"/>
      <c r="F899" s="119"/>
      <c r="G899" s="133"/>
      <c r="H899" s="118"/>
      <c r="I899" s="314"/>
      <c r="J899" s="317"/>
      <c r="K899" s="199">
        <f t="shared" si="98"/>
        <v>0</v>
      </c>
      <c r="L899" s="133"/>
      <c r="M899" s="118"/>
      <c r="N899" s="314"/>
      <c r="O899" s="317"/>
    </row>
    <row r="900" spans="1:15" ht="15.75" customHeight="1" thickBot="1" x14ac:dyDescent="0.35">
      <c r="A900" s="69" t="s">
        <v>27</v>
      </c>
      <c r="B900" s="335"/>
      <c r="C900" s="336"/>
      <c r="D900" s="336"/>
      <c r="E900" s="462"/>
      <c r="F900" s="67"/>
      <c r="G900" s="67"/>
      <c r="H900" s="67"/>
      <c r="I900" s="67"/>
      <c r="J900" s="68"/>
      <c r="K900" s="67"/>
      <c r="L900" s="67"/>
      <c r="M900" s="67"/>
      <c r="N900" s="67"/>
      <c r="O900" s="68"/>
    </row>
    <row r="901" spans="1:15" ht="49.5" customHeight="1" thickBot="1" x14ac:dyDescent="0.35">
      <c r="A901" s="71" t="s">
        <v>28</v>
      </c>
      <c r="B901" s="70" t="s">
        <v>29</v>
      </c>
      <c r="C901" s="187" t="s">
        <v>30</v>
      </c>
      <c r="D901" s="187" t="s">
        <v>31</v>
      </c>
      <c r="E901" s="463" t="s">
        <v>32</v>
      </c>
      <c r="F901" s="187" t="s">
        <v>33</v>
      </c>
      <c r="G901" s="187" t="s">
        <v>35</v>
      </c>
      <c r="H901" s="187" t="s">
        <v>36</v>
      </c>
      <c r="I901" s="187" t="s">
        <v>34</v>
      </c>
      <c r="J901" s="187" t="s">
        <v>37</v>
      </c>
      <c r="K901" s="198" t="s">
        <v>31</v>
      </c>
      <c r="L901" s="198" t="s">
        <v>35</v>
      </c>
      <c r="M901" s="198" t="s">
        <v>36</v>
      </c>
      <c r="N901" s="198" t="s">
        <v>34</v>
      </c>
      <c r="O901" s="198" t="s">
        <v>37</v>
      </c>
    </row>
    <row r="902" spans="1:15" ht="46.5" customHeight="1" x14ac:dyDescent="0.3">
      <c r="A902" s="108">
        <f>A893+1</f>
        <v>100</v>
      </c>
      <c r="B902" s="337"/>
      <c r="C902" s="312"/>
      <c r="D902" s="118"/>
      <c r="E902" s="199"/>
      <c r="F902" s="119"/>
      <c r="G902" s="133"/>
      <c r="H902" s="118"/>
      <c r="I902" s="312"/>
      <c r="J902" s="72" t="str">
        <f>IFERROR(AVERAGE(I902)," ")</f>
        <v xml:space="preserve"> </v>
      </c>
      <c r="K902" s="199">
        <f t="shared" ref="K902:K908" si="99">D902</f>
        <v>0</v>
      </c>
      <c r="L902" s="133"/>
      <c r="M902" s="118"/>
      <c r="N902" s="312"/>
      <c r="O902" s="72" t="str">
        <f>IFERROR(AVERAGE(N902)," ")</f>
        <v xml:space="preserve"> </v>
      </c>
    </row>
    <row r="903" spans="1:15" ht="38.25" customHeight="1" x14ac:dyDescent="0.3">
      <c r="A903" s="329"/>
      <c r="B903" s="333"/>
      <c r="C903" s="313"/>
      <c r="D903" s="118"/>
      <c r="E903" s="199"/>
      <c r="F903" s="119"/>
      <c r="G903" s="133"/>
      <c r="H903" s="118"/>
      <c r="I903" s="313"/>
      <c r="J903" s="315" t="str">
        <f>IFERROR(VLOOKUP(J902,'Datos Validaciones PAO'!$N$2:$O$102,2,TRUE)," ")</f>
        <v xml:space="preserve"> </v>
      </c>
      <c r="K903" s="199">
        <f t="shared" si="99"/>
        <v>0</v>
      </c>
      <c r="L903" s="133"/>
      <c r="M903" s="118"/>
      <c r="N903" s="313"/>
      <c r="O903" s="315" t="str">
        <f>IFERROR(VLOOKUP(O902,'Datos Validaciones PAO'!$N$2:$O$102,2,TRUE)," ")</f>
        <v xml:space="preserve"> </v>
      </c>
    </row>
    <row r="904" spans="1:15" ht="34.5" customHeight="1" x14ac:dyDescent="0.3">
      <c r="A904" s="330"/>
      <c r="B904" s="333"/>
      <c r="C904" s="313"/>
      <c r="D904" s="118"/>
      <c r="E904" s="199"/>
      <c r="F904" s="119"/>
      <c r="G904" s="133"/>
      <c r="H904" s="118"/>
      <c r="I904" s="313"/>
      <c r="J904" s="316"/>
      <c r="K904" s="199">
        <f t="shared" si="99"/>
        <v>0</v>
      </c>
      <c r="L904" s="133"/>
      <c r="M904" s="118"/>
      <c r="N904" s="313"/>
      <c r="O904" s="316"/>
    </row>
    <row r="905" spans="1:15" ht="33" customHeight="1" x14ac:dyDescent="0.3">
      <c r="A905" s="330"/>
      <c r="B905" s="333"/>
      <c r="C905" s="313"/>
      <c r="D905" s="118"/>
      <c r="E905" s="199"/>
      <c r="F905" s="119"/>
      <c r="G905" s="133"/>
      <c r="H905" s="118"/>
      <c r="I905" s="313"/>
      <c r="J905" s="316"/>
      <c r="K905" s="199">
        <f t="shared" si="99"/>
        <v>0</v>
      </c>
      <c r="L905" s="133"/>
      <c r="M905" s="118"/>
      <c r="N905" s="313"/>
      <c r="O905" s="316"/>
    </row>
    <row r="906" spans="1:15" ht="48.75" customHeight="1" x14ac:dyDescent="0.3">
      <c r="A906" s="330"/>
      <c r="B906" s="333"/>
      <c r="C906" s="313"/>
      <c r="D906" s="118"/>
      <c r="E906" s="199"/>
      <c r="F906" s="119"/>
      <c r="G906" s="133"/>
      <c r="H906" s="118"/>
      <c r="I906" s="313"/>
      <c r="J906" s="316"/>
      <c r="K906" s="199">
        <f t="shared" si="99"/>
        <v>0</v>
      </c>
      <c r="L906" s="133"/>
      <c r="M906" s="118"/>
      <c r="N906" s="313"/>
      <c r="O906" s="316"/>
    </row>
    <row r="907" spans="1:15" ht="33" customHeight="1" x14ac:dyDescent="0.3">
      <c r="A907" s="330"/>
      <c r="B907" s="333"/>
      <c r="C907" s="313"/>
      <c r="D907" s="118"/>
      <c r="E907" s="199"/>
      <c r="F907" s="119"/>
      <c r="G907" s="133"/>
      <c r="H907" s="118"/>
      <c r="I907" s="313"/>
      <c r="J907" s="316"/>
      <c r="K907" s="199">
        <f t="shared" si="99"/>
        <v>0</v>
      </c>
      <c r="L907" s="133"/>
      <c r="M907" s="118"/>
      <c r="N907" s="313"/>
      <c r="O907" s="316"/>
    </row>
    <row r="908" spans="1:15" ht="42.75" customHeight="1" thickBot="1" x14ac:dyDescent="0.35">
      <c r="A908" s="331"/>
      <c r="B908" s="334"/>
      <c r="C908" s="314"/>
      <c r="D908" s="118"/>
      <c r="E908" s="199"/>
      <c r="F908" s="119"/>
      <c r="G908" s="133"/>
      <c r="H908" s="118"/>
      <c r="I908" s="314"/>
      <c r="J908" s="317"/>
      <c r="K908" s="199">
        <f t="shared" si="99"/>
        <v>0</v>
      </c>
      <c r="L908" s="133"/>
      <c r="M908" s="118"/>
      <c r="N908" s="314"/>
      <c r="O908" s="317"/>
    </row>
    <row r="909" spans="1:15" ht="15.75" customHeight="1" thickBot="1" x14ac:dyDescent="0.35">
      <c r="A909" s="69" t="s">
        <v>27</v>
      </c>
      <c r="B909" s="335"/>
      <c r="C909" s="336"/>
      <c r="D909" s="336"/>
      <c r="E909" s="462"/>
      <c r="F909" s="67"/>
      <c r="G909" s="67"/>
      <c r="H909" s="67"/>
      <c r="I909" s="67"/>
      <c r="J909" s="68"/>
      <c r="K909" s="67"/>
      <c r="L909" s="67"/>
      <c r="M909" s="67"/>
      <c r="N909" s="67"/>
      <c r="O909" s="68"/>
    </row>
    <row r="910" spans="1:15" ht="49.5" customHeight="1" thickBot="1" x14ac:dyDescent="0.35">
      <c r="A910" s="71" t="s">
        <v>28</v>
      </c>
      <c r="B910" s="70" t="s">
        <v>29</v>
      </c>
      <c r="C910" s="187" t="s">
        <v>30</v>
      </c>
      <c r="D910" s="187" t="s">
        <v>31</v>
      </c>
      <c r="E910" s="463" t="s">
        <v>32</v>
      </c>
      <c r="F910" s="187" t="s">
        <v>33</v>
      </c>
      <c r="G910" s="187" t="s">
        <v>35</v>
      </c>
      <c r="H910" s="187" t="s">
        <v>36</v>
      </c>
      <c r="I910" s="187" t="s">
        <v>34</v>
      </c>
      <c r="J910" s="187" t="s">
        <v>37</v>
      </c>
      <c r="K910" s="198" t="s">
        <v>31</v>
      </c>
      <c r="L910" s="198" t="s">
        <v>35</v>
      </c>
      <c r="M910" s="198" t="s">
        <v>36</v>
      </c>
      <c r="N910" s="198" t="s">
        <v>34</v>
      </c>
      <c r="O910" s="198" t="s">
        <v>37</v>
      </c>
    </row>
    <row r="911" spans="1:15" ht="46.5" customHeight="1" x14ac:dyDescent="0.3">
      <c r="A911" s="108">
        <f>A902+1</f>
        <v>101</v>
      </c>
      <c r="B911" s="337"/>
      <c r="C911" s="312"/>
      <c r="D911" s="118"/>
      <c r="E911" s="199"/>
      <c r="F911" s="119"/>
      <c r="G911" s="133"/>
      <c r="H911" s="118"/>
      <c r="I911" s="312"/>
      <c r="J911" s="72" t="str">
        <f>IFERROR(AVERAGE(I911)," ")</f>
        <v xml:space="preserve"> </v>
      </c>
      <c r="K911" s="199">
        <f t="shared" ref="K911:K917" si="100">D911</f>
        <v>0</v>
      </c>
      <c r="L911" s="133"/>
      <c r="M911" s="118"/>
      <c r="N911" s="312"/>
      <c r="O911" s="72" t="str">
        <f>IFERROR(AVERAGE(N911)," ")</f>
        <v xml:space="preserve"> </v>
      </c>
    </row>
    <row r="912" spans="1:15" ht="38.25" customHeight="1" x14ac:dyDescent="0.3">
      <c r="A912" s="329"/>
      <c r="B912" s="333"/>
      <c r="C912" s="313"/>
      <c r="D912" s="118"/>
      <c r="E912" s="199"/>
      <c r="F912" s="119"/>
      <c r="G912" s="133"/>
      <c r="H912" s="118"/>
      <c r="I912" s="313"/>
      <c r="J912" s="315" t="str">
        <f>IFERROR(VLOOKUP(J911,'Datos Validaciones PAO'!$N$2:$O$102,2,TRUE)," ")</f>
        <v xml:space="preserve"> </v>
      </c>
      <c r="K912" s="199">
        <f t="shared" si="100"/>
        <v>0</v>
      </c>
      <c r="L912" s="133"/>
      <c r="M912" s="118"/>
      <c r="N912" s="313"/>
      <c r="O912" s="315" t="str">
        <f>IFERROR(VLOOKUP(O911,'Datos Validaciones PAO'!$N$2:$O$102,2,TRUE)," ")</f>
        <v xml:space="preserve"> </v>
      </c>
    </row>
    <row r="913" spans="1:15" ht="34.5" customHeight="1" x14ac:dyDescent="0.3">
      <c r="A913" s="330"/>
      <c r="B913" s="333"/>
      <c r="C913" s="313"/>
      <c r="D913" s="118"/>
      <c r="E913" s="199"/>
      <c r="F913" s="119"/>
      <c r="G913" s="133"/>
      <c r="H913" s="118"/>
      <c r="I913" s="313"/>
      <c r="J913" s="316"/>
      <c r="K913" s="199">
        <f t="shared" si="100"/>
        <v>0</v>
      </c>
      <c r="L913" s="133"/>
      <c r="M913" s="118"/>
      <c r="N913" s="313"/>
      <c r="O913" s="316"/>
    </row>
    <row r="914" spans="1:15" ht="33" customHeight="1" x14ac:dyDescent="0.3">
      <c r="A914" s="330"/>
      <c r="B914" s="333"/>
      <c r="C914" s="313"/>
      <c r="D914" s="118"/>
      <c r="E914" s="199"/>
      <c r="F914" s="119"/>
      <c r="G914" s="133"/>
      <c r="H914" s="118"/>
      <c r="I914" s="313"/>
      <c r="J914" s="316"/>
      <c r="K914" s="199">
        <f t="shared" si="100"/>
        <v>0</v>
      </c>
      <c r="L914" s="133"/>
      <c r="M914" s="118"/>
      <c r="N914" s="313"/>
      <c r="O914" s="316"/>
    </row>
    <row r="915" spans="1:15" ht="48.75" customHeight="1" x14ac:dyDescent="0.3">
      <c r="A915" s="330"/>
      <c r="B915" s="333"/>
      <c r="C915" s="313"/>
      <c r="D915" s="118"/>
      <c r="E915" s="199"/>
      <c r="F915" s="119"/>
      <c r="G915" s="133"/>
      <c r="H915" s="118"/>
      <c r="I915" s="313"/>
      <c r="J915" s="316"/>
      <c r="K915" s="199">
        <f t="shared" si="100"/>
        <v>0</v>
      </c>
      <c r="L915" s="133"/>
      <c r="M915" s="118"/>
      <c r="N915" s="313"/>
      <c r="O915" s="316"/>
    </row>
    <row r="916" spans="1:15" ht="33" customHeight="1" x14ac:dyDescent="0.3">
      <c r="A916" s="330"/>
      <c r="B916" s="333"/>
      <c r="C916" s="313"/>
      <c r="D916" s="118"/>
      <c r="E916" s="199"/>
      <c r="F916" s="119"/>
      <c r="G916" s="133"/>
      <c r="H916" s="118"/>
      <c r="I916" s="313"/>
      <c r="J916" s="316"/>
      <c r="K916" s="199">
        <f t="shared" si="100"/>
        <v>0</v>
      </c>
      <c r="L916" s="133"/>
      <c r="M916" s="118"/>
      <c r="N916" s="313"/>
      <c r="O916" s="316"/>
    </row>
    <row r="917" spans="1:15" ht="42.75" customHeight="1" thickBot="1" x14ac:dyDescent="0.35">
      <c r="A917" s="331"/>
      <c r="B917" s="334"/>
      <c r="C917" s="314"/>
      <c r="D917" s="118"/>
      <c r="E917" s="199"/>
      <c r="F917" s="119"/>
      <c r="G917" s="133"/>
      <c r="H917" s="118"/>
      <c r="I917" s="314"/>
      <c r="J917" s="317"/>
      <c r="K917" s="199">
        <f t="shared" si="100"/>
        <v>0</v>
      </c>
      <c r="L917" s="133"/>
      <c r="M917" s="118"/>
      <c r="N917" s="314"/>
      <c r="O917" s="317"/>
    </row>
    <row r="918" spans="1:15" ht="15.75" customHeight="1" thickBot="1" x14ac:dyDescent="0.35">
      <c r="A918" s="69" t="s">
        <v>27</v>
      </c>
      <c r="B918" s="335"/>
      <c r="C918" s="336"/>
      <c r="D918" s="336"/>
      <c r="E918" s="462"/>
      <c r="F918" s="67"/>
      <c r="G918" s="67"/>
      <c r="H918" s="67"/>
      <c r="I918" s="67"/>
      <c r="J918" s="68"/>
      <c r="K918" s="67"/>
      <c r="L918" s="67"/>
      <c r="M918" s="67"/>
      <c r="N918" s="67"/>
      <c r="O918" s="68"/>
    </row>
    <row r="919" spans="1:15" ht="49.5" customHeight="1" thickBot="1" x14ac:dyDescent="0.35">
      <c r="A919" s="71" t="s">
        <v>28</v>
      </c>
      <c r="B919" s="70" t="s">
        <v>29</v>
      </c>
      <c r="C919" s="187" t="s">
        <v>30</v>
      </c>
      <c r="D919" s="187" t="s">
        <v>31</v>
      </c>
      <c r="E919" s="463" t="s">
        <v>32</v>
      </c>
      <c r="F919" s="187" t="s">
        <v>33</v>
      </c>
      <c r="G919" s="187" t="s">
        <v>35</v>
      </c>
      <c r="H919" s="187" t="s">
        <v>36</v>
      </c>
      <c r="I919" s="187" t="s">
        <v>34</v>
      </c>
      <c r="J919" s="187" t="s">
        <v>37</v>
      </c>
      <c r="K919" s="198" t="s">
        <v>31</v>
      </c>
      <c r="L919" s="198" t="s">
        <v>35</v>
      </c>
      <c r="M919" s="198" t="s">
        <v>36</v>
      </c>
      <c r="N919" s="198" t="s">
        <v>34</v>
      </c>
      <c r="O919" s="198" t="s">
        <v>37</v>
      </c>
    </row>
    <row r="920" spans="1:15" ht="46.5" customHeight="1" x14ac:dyDescent="0.3">
      <c r="A920" s="108">
        <f>A911+1</f>
        <v>102</v>
      </c>
      <c r="B920" s="337"/>
      <c r="C920" s="312"/>
      <c r="D920" s="118"/>
      <c r="E920" s="199"/>
      <c r="F920" s="119"/>
      <c r="G920" s="133"/>
      <c r="H920" s="118"/>
      <c r="I920" s="312"/>
      <c r="J920" s="72" t="str">
        <f>IFERROR(AVERAGE(I920)," ")</f>
        <v xml:space="preserve"> </v>
      </c>
      <c r="K920" s="199">
        <f t="shared" ref="K920:K926" si="101">D920</f>
        <v>0</v>
      </c>
      <c r="L920" s="133"/>
      <c r="M920" s="118"/>
      <c r="N920" s="312"/>
      <c r="O920" s="72" t="str">
        <f>IFERROR(AVERAGE(N920)," ")</f>
        <v xml:space="preserve"> </v>
      </c>
    </row>
    <row r="921" spans="1:15" ht="38.25" customHeight="1" x14ac:dyDescent="0.3">
      <c r="A921" s="329"/>
      <c r="B921" s="333"/>
      <c r="C921" s="313"/>
      <c r="D921" s="118"/>
      <c r="E921" s="199"/>
      <c r="F921" s="119"/>
      <c r="G921" s="133"/>
      <c r="H921" s="118"/>
      <c r="I921" s="313"/>
      <c r="J921" s="315" t="str">
        <f>IFERROR(VLOOKUP(J920,'Datos Validaciones PAO'!$N$2:$O$102,2,TRUE)," ")</f>
        <v xml:space="preserve"> </v>
      </c>
      <c r="K921" s="199">
        <f t="shared" si="101"/>
        <v>0</v>
      </c>
      <c r="L921" s="133"/>
      <c r="M921" s="118"/>
      <c r="N921" s="313"/>
      <c r="O921" s="315" t="str">
        <f>IFERROR(VLOOKUP(O920,'Datos Validaciones PAO'!$N$2:$O$102,2,TRUE)," ")</f>
        <v xml:space="preserve"> </v>
      </c>
    </row>
    <row r="922" spans="1:15" ht="34.5" customHeight="1" x14ac:dyDescent="0.3">
      <c r="A922" s="330"/>
      <c r="B922" s="333"/>
      <c r="C922" s="313"/>
      <c r="D922" s="118"/>
      <c r="E922" s="199"/>
      <c r="F922" s="119"/>
      <c r="G922" s="133"/>
      <c r="H922" s="118"/>
      <c r="I922" s="313"/>
      <c r="J922" s="316"/>
      <c r="K922" s="199">
        <f t="shared" si="101"/>
        <v>0</v>
      </c>
      <c r="L922" s="133"/>
      <c r="M922" s="118"/>
      <c r="N922" s="313"/>
      <c r="O922" s="316"/>
    </row>
    <row r="923" spans="1:15" ht="33" customHeight="1" x14ac:dyDescent="0.3">
      <c r="A923" s="330"/>
      <c r="B923" s="333"/>
      <c r="C923" s="313"/>
      <c r="D923" s="118"/>
      <c r="E923" s="199"/>
      <c r="F923" s="119"/>
      <c r="G923" s="133"/>
      <c r="H923" s="118"/>
      <c r="I923" s="313"/>
      <c r="J923" s="316"/>
      <c r="K923" s="199">
        <f t="shared" si="101"/>
        <v>0</v>
      </c>
      <c r="L923" s="133"/>
      <c r="M923" s="118"/>
      <c r="N923" s="313"/>
      <c r="O923" s="316"/>
    </row>
    <row r="924" spans="1:15" ht="48.75" customHeight="1" x14ac:dyDescent="0.3">
      <c r="A924" s="330"/>
      <c r="B924" s="333"/>
      <c r="C924" s="313"/>
      <c r="D924" s="118"/>
      <c r="E924" s="199"/>
      <c r="F924" s="119"/>
      <c r="G924" s="133"/>
      <c r="H924" s="118"/>
      <c r="I924" s="313"/>
      <c r="J924" s="316"/>
      <c r="K924" s="199">
        <f t="shared" si="101"/>
        <v>0</v>
      </c>
      <c r="L924" s="133"/>
      <c r="M924" s="118"/>
      <c r="N924" s="313"/>
      <c r="O924" s="316"/>
    </row>
    <row r="925" spans="1:15" ht="33" customHeight="1" x14ac:dyDescent="0.3">
      <c r="A925" s="330"/>
      <c r="B925" s="333"/>
      <c r="C925" s="313"/>
      <c r="D925" s="118"/>
      <c r="E925" s="199"/>
      <c r="F925" s="119"/>
      <c r="G925" s="133"/>
      <c r="H925" s="118"/>
      <c r="I925" s="313"/>
      <c r="J925" s="316"/>
      <c r="K925" s="199">
        <f t="shared" si="101"/>
        <v>0</v>
      </c>
      <c r="L925" s="133"/>
      <c r="M925" s="118"/>
      <c r="N925" s="313"/>
      <c r="O925" s="316"/>
    </row>
    <row r="926" spans="1:15" ht="42.75" customHeight="1" thickBot="1" x14ac:dyDescent="0.35">
      <c r="A926" s="331"/>
      <c r="B926" s="334"/>
      <c r="C926" s="314"/>
      <c r="D926" s="118"/>
      <c r="E926" s="199"/>
      <c r="F926" s="119"/>
      <c r="G926" s="133"/>
      <c r="H926" s="118"/>
      <c r="I926" s="314"/>
      <c r="J926" s="317"/>
      <c r="K926" s="199">
        <f t="shared" si="101"/>
        <v>0</v>
      </c>
      <c r="L926" s="133"/>
      <c r="M926" s="118"/>
      <c r="N926" s="314"/>
      <c r="O926" s="317"/>
    </row>
    <row r="927" spans="1:15" ht="15.75" customHeight="1" thickBot="1" x14ac:dyDescent="0.35">
      <c r="A927" s="69" t="s">
        <v>27</v>
      </c>
      <c r="B927" s="335"/>
      <c r="C927" s="336"/>
      <c r="D927" s="336"/>
      <c r="E927" s="462"/>
      <c r="F927" s="67"/>
      <c r="G927" s="67"/>
      <c r="H927" s="67"/>
      <c r="I927" s="67"/>
      <c r="J927" s="68"/>
      <c r="K927" s="67"/>
      <c r="L927" s="67"/>
      <c r="M927" s="67"/>
      <c r="N927" s="67"/>
      <c r="O927" s="68"/>
    </row>
    <row r="928" spans="1:15" ht="49.5" customHeight="1" thickBot="1" x14ac:dyDescent="0.35">
      <c r="A928" s="71" t="s">
        <v>28</v>
      </c>
      <c r="B928" s="70" t="s">
        <v>29</v>
      </c>
      <c r="C928" s="187" t="s">
        <v>30</v>
      </c>
      <c r="D928" s="187" t="s">
        <v>31</v>
      </c>
      <c r="E928" s="463" t="s">
        <v>32</v>
      </c>
      <c r="F928" s="187" t="s">
        <v>33</v>
      </c>
      <c r="G928" s="187" t="s">
        <v>35</v>
      </c>
      <c r="H928" s="187" t="s">
        <v>36</v>
      </c>
      <c r="I928" s="187" t="s">
        <v>34</v>
      </c>
      <c r="J928" s="187" t="s">
        <v>37</v>
      </c>
      <c r="K928" s="198" t="s">
        <v>31</v>
      </c>
      <c r="L928" s="198" t="s">
        <v>35</v>
      </c>
      <c r="M928" s="198" t="s">
        <v>36</v>
      </c>
      <c r="N928" s="198" t="s">
        <v>34</v>
      </c>
      <c r="O928" s="198" t="s">
        <v>37</v>
      </c>
    </row>
    <row r="929" spans="1:15" ht="46.5" customHeight="1" x14ac:dyDescent="0.3">
      <c r="A929" s="108">
        <f>A920+1</f>
        <v>103</v>
      </c>
      <c r="B929" s="337"/>
      <c r="C929" s="312"/>
      <c r="D929" s="118"/>
      <c r="E929" s="199"/>
      <c r="F929" s="119"/>
      <c r="G929" s="133"/>
      <c r="H929" s="118"/>
      <c r="I929" s="312"/>
      <c r="J929" s="72" t="str">
        <f>IFERROR(AVERAGE(I929)," ")</f>
        <v xml:space="preserve"> </v>
      </c>
      <c r="K929" s="199">
        <f t="shared" ref="K929:K935" si="102">D929</f>
        <v>0</v>
      </c>
      <c r="L929" s="133"/>
      <c r="M929" s="118"/>
      <c r="N929" s="312"/>
      <c r="O929" s="72" t="str">
        <f>IFERROR(AVERAGE(N929)," ")</f>
        <v xml:space="preserve"> </v>
      </c>
    </row>
    <row r="930" spans="1:15" ht="38.25" customHeight="1" x14ac:dyDescent="0.3">
      <c r="A930" s="329"/>
      <c r="B930" s="333"/>
      <c r="C930" s="313"/>
      <c r="D930" s="118"/>
      <c r="E930" s="199"/>
      <c r="F930" s="119"/>
      <c r="G930" s="133"/>
      <c r="H930" s="118"/>
      <c r="I930" s="313"/>
      <c r="J930" s="315" t="str">
        <f>IFERROR(VLOOKUP(J929,'Datos Validaciones PAO'!$N$2:$O$102,2,TRUE)," ")</f>
        <v xml:space="preserve"> </v>
      </c>
      <c r="K930" s="199">
        <f t="shared" si="102"/>
        <v>0</v>
      </c>
      <c r="L930" s="133"/>
      <c r="M930" s="118"/>
      <c r="N930" s="313"/>
      <c r="O930" s="315" t="str">
        <f>IFERROR(VLOOKUP(O929,'Datos Validaciones PAO'!$N$2:$O$102,2,TRUE)," ")</f>
        <v xml:space="preserve"> </v>
      </c>
    </row>
    <row r="931" spans="1:15" ht="34.5" customHeight="1" x14ac:dyDescent="0.3">
      <c r="A931" s="330"/>
      <c r="B931" s="333"/>
      <c r="C931" s="313"/>
      <c r="D931" s="118"/>
      <c r="E931" s="199"/>
      <c r="F931" s="119"/>
      <c r="G931" s="133"/>
      <c r="H931" s="118"/>
      <c r="I931" s="313"/>
      <c r="J931" s="316"/>
      <c r="K931" s="199">
        <f t="shared" si="102"/>
        <v>0</v>
      </c>
      <c r="L931" s="133"/>
      <c r="M931" s="118"/>
      <c r="N931" s="313"/>
      <c r="O931" s="316"/>
    </row>
    <row r="932" spans="1:15" ht="33" customHeight="1" x14ac:dyDescent="0.3">
      <c r="A932" s="330"/>
      <c r="B932" s="333"/>
      <c r="C932" s="313"/>
      <c r="D932" s="118"/>
      <c r="E932" s="199"/>
      <c r="F932" s="119"/>
      <c r="G932" s="133"/>
      <c r="H932" s="118"/>
      <c r="I932" s="313"/>
      <c r="J932" s="316"/>
      <c r="K932" s="199">
        <f t="shared" si="102"/>
        <v>0</v>
      </c>
      <c r="L932" s="133"/>
      <c r="M932" s="118"/>
      <c r="N932" s="313"/>
      <c r="O932" s="316"/>
    </row>
    <row r="933" spans="1:15" ht="48.75" customHeight="1" x14ac:dyDescent="0.3">
      <c r="A933" s="330"/>
      <c r="B933" s="333"/>
      <c r="C933" s="313"/>
      <c r="D933" s="118"/>
      <c r="E933" s="199"/>
      <c r="F933" s="119"/>
      <c r="G933" s="133"/>
      <c r="H933" s="118"/>
      <c r="I933" s="313"/>
      <c r="J933" s="316"/>
      <c r="K933" s="199">
        <f t="shared" si="102"/>
        <v>0</v>
      </c>
      <c r="L933" s="133"/>
      <c r="M933" s="118"/>
      <c r="N933" s="313"/>
      <c r="O933" s="316"/>
    </row>
    <row r="934" spans="1:15" ht="33" customHeight="1" x14ac:dyDescent="0.3">
      <c r="A934" s="330"/>
      <c r="B934" s="333"/>
      <c r="C934" s="313"/>
      <c r="D934" s="118"/>
      <c r="E934" s="199"/>
      <c r="F934" s="119"/>
      <c r="G934" s="133"/>
      <c r="H934" s="118"/>
      <c r="I934" s="313"/>
      <c r="J934" s="316"/>
      <c r="K934" s="199">
        <f t="shared" si="102"/>
        <v>0</v>
      </c>
      <c r="L934" s="133"/>
      <c r="M934" s="118"/>
      <c r="N934" s="313"/>
      <c r="O934" s="316"/>
    </row>
    <row r="935" spans="1:15" ht="42.75" customHeight="1" thickBot="1" x14ac:dyDescent="0.35">
      <c r="A935" s="331"/>
      <c r="B935" s="334"/>
      <c r="C935" s="314"/>
      <c r="D935" s="118"/>
      <c r="E935" s="199"/>
      <c r="F935" s="119"/>
      <c r="G935" s="133"/>
      <c r="H935" s="118"/>
      <c r="I935" s="314"/>
      <c r="J935" s="317"/>
      <c r="K935" s="199">
        <f t="shared" si="102"/>
        <v>0</v>
      </c>
      <c r="L935" s="133"/>
      <c r="M935" s="118"/>
      <c r="N935" s="314"/>
      <c r="O935" s="317"/>
    </row>
    <row r="936" spans="1:15" ht="15.75" customHeight="1" thickBot="1" x14ac:dyDescent="0.35">
      <c r="A936" s="69" t="s">
        <v>27</v>
      </c>
      <c r="B936" s="335"/>
      <c r="C936" s="336"/>
      <c r="D936" s="336"/>
      <c r="E936" s="462"/>
      <c r="F936" s="67"/>
      <c r="G936" s="67"/>
      <c r="H936" s="67"/>
      <c r="I936" s="67"/>
      <c r="J936" s="68"/>
      <c r="K936" s="67"/>
      <c r="L936" s="67"/>
      <c r="M936" s="67"/>
      <c r="N936" s="67"/>
      <c r="O936" s="68"/>
    </row>
    <row r="937" spans="1:15" ht="49.5" customHeight="1" thickBot="1" x14ac:dyDescent="0.35">
      <c r="A937" s="71" t="s">
        <v>28</v>
      </c>
      <c r="B937" s="70" t="s">
        <v>29</v>
      </c>
      <c r="C937" s="187" t="s">
        <v>30</v>
      </c>
      <c r="D937" s="187" t="s">
        <v>31</v>
      </c>
      <c r="E937" s="463" t="s">
        <v>32</v>
      </c>
      <c r="F937" s="187" t="s">
        <v>33</v>
      </c>
      <c r="G937" s="187" t="s">
        <v>35</v>
      </c>
      <c r="H937" s="187" t="s">
        <v>36</v>
      </c>
      <c r="I937" s="187" t="s">
        <v>34</v>
      </c>
      <c r="J937" s="187" t="s">
        <v>37</v>
      </c>
      <c r="K937" s="198" t="s">
        <v>31</v>
      </c>
      <c r="L937" s="198" t="s">
        <v>35</v>
      </c>
      <c r="M937" s="198" t="s">
        <v>36</v>
      </c>
      <c r="N937" s="198" t="s">
        <v>34</v>
      </c>
      <c r="O937" s="198" t="s">
        <v>37</v>
      </c>
    </row>
    <row r="938" spans="1:15" ht="46.5" customHeight="1" x14ac:dyDescent="0.3">
      <c r="A938" s="108">
        <f>A929+1</f>
        <v>104</v>
      </c>
      <c r="B938" s="337"/>
      <c r="C938" s="312"/>
      <c r="D938" s="118"/>
      <c r="E938" s="199"/>
      <c r="F938" s="119"/>
      <c r="G938" s="133"/>
      <c r="H938" s="118"/>
      <c r="I938" s="312"/>
      <c r="J938" s="72" t="str">
        <f>IFERROR(AVERAGE(I938)," ")</f>
        <v xml:space="preserve"> </v>
      </c>
      <c r="K938" s="199">
        <f t="shared" ref="K938:K944" si="103">D938</f>
        <v>0</v>
      </c>
      <c r="L938" s="133"/>
      <c r="M938" s="118"/>
      <c r="N938" s="312"/>
      <c r="O938" s="72" t="str">
        <f>IFERROR(AVERAGE(N938)," ")</f>
        <v xml:space="preserve"> </v>
      </c>
    </row>
    <row r="939" spans="1:15" ht="38.25" customHeight="1" x14ac:dyDescent="0.3">
      <c r="A939" s="329"/>
      <c r="B939" s="333"/>
      <c r="C939" s="313"/>
      <c r="D939" s="118"/>
      <c r="E939" s="199"/>
      <c r="F939" s="119"/>
      <c r="G939" s="133"/>
      <c r="H939" s="118"/>
      <c r="I939" s="313"/>
      <c r="J939" s="315" t="str">
        <f>IFERROR(VLOOKUP(J938,'Datos Validaciones PAO'!$N$2:$O$102,2,TRUE)," ")</f>
        <v xml:space="preserve"> </v>
      </c>
      <c r="K939" s="199">
        <f t="shared" si="103"/>
        <v>0</v>
      </c>
      <c r="L939" s="133"/>
      <c r="M939" s="118"/>
      <c r="N939" s="313"/>
      <c r="O939" s="315" t="str">
        <f>IFERROR(VLOOKUP(O938,'Datos Validaciones PAO'!$N$2:$O$102,2,TRUE)," ")</f>
        <v xml:space="preserve"> </v>
      </c>
    </row>
    <row r="940" spans="1:15" ht="34.5" customHeight="1" x14ac:dyDescent="0.3">
      <c r="A940" s="330"/>
      <c r="B940" s="333"/>
      <c r="C940" s="313"/>
      <c r="D940" s="118"/>
      <c r="E940" s="199"/>
      <c r="F940" s="119"/>
      <c r="G940" s="133"/>
      <c r="H940" s="118"/>
      <c r="I940" s="313"/>
      <c r="J940" s="316"/>
      <c r="K940" s="199">
        <f t="shared" si="103"/>
        <v>0</v>
      </c>
      <c r="L940" s="133"/>
      <c r="M940" s="118"/>
      <c r="N940" s="313"/>
      <c r="O940" s="316"/>
    </row>
    <row r="941" spans="1:15" ht="33" customHeight="1" x14ac:dyDescent="0.3">
      <c r="A941" s="330"/>
      <c r="B941" s="333"/>
      <c r="C941" s="313"/>
      <c r="D941" s="118"/>
      <c r="E941" s="199"/>
      <c r="F941" s="119"/>
      <c r="G941" s="133"/>
      <c r="H941" s="118"/>
      <c r="I941" s="313"/>
      <c r="J941" s="316"/>
      <c r="K941" s="199">
        <f t="shared" si="103"/>
        <v>0</v>
      </c>
      <c r="L941" s="133"/>
      <c r="M941" s="118"/>
      <c r="N941" s="313"/>
      <c r="O941" s="316"/>
    </row>
    <row r="942" spans="1:15" ht="48.75" customHeight="1" x14ac:dyDescent="0.3">
      <c r="A942" s="330"/>
      <c r="B942" s="333"/>
      <c r="C942" s="313"/>
      <c r="D942" s="118"/>
      <c r="E942" s="199"/>
      <c r="F942" s="119"/>
      <c r="G942" s="133"/>
      <c r="H942" s="118"/>
      <c r="I942" s="313"/>
      <c r="J942" s="316"/>
      <c r="K942" s="199">
        <f t="shared" si="103"/>
        <v>0</v>
      </c>
      <c r="L942" s="133"/>
      <c r="M942" s="118"/>
      <c r="N942" s="313"/>
      <c r="O942" s="316"/>
    </row>
    <row r="943" spans="1:15" ht="33" customHeight="1" x14ac:dyDescent="0.3">
      <c r="A943" s="330"/>
      <c r="B943" s="333"/>
      <c r="C943" s="313"/>
      <c r="D943" s="118"/>
      <c r="E943" s="199"/>
      <c r="F943" s="119"/>
      <c r="G943" s="133"/>
      <c r="H943" s="118"/>
      <c r="I943" s="313"/>
      <c r="J943" s="316"/>
      <c r="K943" s="199">
        <f t="shared" si="103"/>
        <v>0</v>
      </c>
      <c r="L943" s="133"/>
      <c r="M943" s="118"/>
      <c r="N943" s="313"/>
      <c r="O943" s="316"/>
    </row>
    <row r="944" spans="1:15" ht="42.75" customHeight="1" thickBot="1" x14ac:dyDescent="0.35">
      <c r="A944" s="331"/>
      <c r="B944" s="334"/>
      <c r="C944" s="314"/>
      <c r="D944" s="118"/>
      <c r="E944" s="199"/>
      <c r="F944" s="119"/>
      <c r="G944" s="133"/>
      <c r="H944" s="118"/>
      <c r="I944" s="314"/>
      <c r="J944" s="317"/>
      <c r="K944" s="199">
        <f t="shared" si="103"/>
        <v>0</v>
      </c>
      <c r="L944" s="133"/>
      <c r="M944" s="118"/>
      <c r="N944" s="314"/>
      <c r="O944" s="317"/>
    </row>
    <row r="945" spans="1:15" ht="15.75" customHeight="1" thickBot="1" x14ac:dyDescent="0.35">
      <c r="A945" s="69" t="s">
        <v>27</v>
      </c>
      <c r="B945" s="335"/>
      <c r="C945" s="336"/>
      <c r="D945" s="336"/>
      <c r="E945" s="462"/>
      <c r="F945" s="67"/>
      <c r="G945" s="67"/>
      <c r="H945" s="67"/>
      <c r="I945" s="67"/>
      <c r="J945" s="68"/>
      <c r="K945" s="67"/>
      <c r="L945" s="67"/>
      <c r="M945" s="67"/>
      <c r="N945" s="67"/>
      <c r="O945" s="68"/>
    </row>
    <row r="946" spans="1:15" ht="49.5" customHeight="1" thickBot="1" x14ac:dyDescent="0.35">
      <c r="A946" s="71" t="s">
        <v>28</v>
      </c>
      <c r="B946" s="70" t="s">
        <v>29</v>
      </c>
      <c r="C946" s="187" t="s">
        <v>30</v>
      </c>
      <c r="D946" s="187" t="s">
        <v>31</v>
      </c>
      <c r="E946" s="463" t="s">
        <v>32</v>
      </c>
      <c r="F946" s="187" t="s">
        <v>33</v>
      </c>
      <c r="G946" s="187" t="s">
        <v>35</v>
      </c>
      <c r="H946" s="187" t="s">
        <v>36</v>
      </c>
      <c r="I946" s="187" t="s">
        <v>34</v>
      </c>
      <c r="J946" s="187" t="s">
        <v>37</v>
      </c>
      <c r="K946" s="198" t="s">
        <v>31</v>
      </c>
      <c r="L946" s="198" t="s">
        <v>35</v>
      </c>
      <c r="M946" s="198" t="s">
        <v>36</v>
      </c>
      <c r="N946" s="198" t="s">
        <v>34</v>
      </c>
      <c r="O946" s="198" t="s">
        <v>37</v>
      </c>
    </row>
    <row r="947" spans="1:15" ht="46.5" customHeight="1" x14ac:dyDescent="0.3">
      <c r="A947" s="108">
        <f>A938+1</f>
        <v>105</v>
      </c>
      <c r="B947" s="337"/>
      <c r="C947" s="312"/>
      <c r="D947" s="118"/>
      <c r="E947" s="199"/>
      <c r="F947" s="119"/>
      <c r="G947" s="133"/>
      <c r="H947" s="118"/>
      <c r="I947" s="312"/>
      <c r="J947" s="72" t="str">
        <f>IFERROR(AVERAGE(I947)," ")</f>
        <v xml:space="preserve"> </v>
      </c>
      <c r="K947" s="199">
        <f t="shared" ref="K947:K953" si="104">D947</f>
        <v>0</v>
      </c>
      <c r="L947" s="133"/>
      <c r="M947" s="118"/>
      <c r="N947" s="312"/>
      <c r="O947" s="72" t="str">
        <f>IFERROR(AVERAGE(N947)," ")</f>
        <v xml:space="preserve"> </v>
      </c>
    </row>
    <row r="948" spans="1:15" ht="38.25" customHeight="1" x14ac:dyDescent="0.3">
      <c r="A948" s="329"/>
      <c r="B948" s="333"/>
      <c r="C948" s="313"/>
      <c r="D948" s="118"/>
      <c r="E948" s="199"/>
      <c r="F948" s="119"/>
      <c r="G948" s="133"/>
      <c r="H948" s="118"/>
      <c r="I948" s="313"/>
      <c r="J948" s="315" t="str">
        <f>IFERROR(VLOOKUP(J947,'Datos Validaciones PAO'!$N$2:$O$102,2,TRUE)," ")</f>
        <v xml:space="preserve"> </v>
      </c>
      <c r="K948" s="199">
        <f t="shared" si="104"/>
        <v>0</v>
      </c>
      <c r="L948" s="133"/>
      <c r="M948" s="118"/>
      <c r="N948" s="313"/>
      <c r="O948" s="315" t="str">
        <f>IFERROR(VLOOKUP(O947,'Datos Validaciones PAO'!$N$2:$O$102,2,TRUE)," ")</f>
        <v xml:space="preserve"> </v>
      </c>
    </row>
    <row r="949" spans="1:15" ht="34.5" customHeight="1" x14ac:dyDescent="0.3">
      <c r="A949" s="330"/>
      <c r="B949" s="333"/>
      <c r="C949" s="313"/>
      <c r="D949" s="118"/>
      <c r="E949" s="199"/>
      <c r="F949" s="119"/>
      <c r="G949" s="133"/>
      <c r="H949" s="118"/>
      <c r="I949" s="313"/>
      <c r="J949" s="316"/>
      <c r="K949" s="199">
        <f t="shared" si="104"/>
        <v>0</v>
      </c>
      <c r="L949" s="133"/>
      <c r="M949" s="118"/>
      <c r="N949" s="313"/>
      <c r="O949" s="316"/>
    </row>
    <row r="950" spans="1:15" ht="33" customHeight="1" x14ac:dyDescent="0.3">
      <c r="A950" s="330"/>
      <c r="B950" s="333"/>
      <c r="C950" s="313"/>
      <c r="D950" s="118"/>
      <c r="E950" s="199"/>
      <c r="F950" s="119"/>
      <c r="G950" s="133"/>
      <c r="H950" s="118"/>
      <c r="I950" s="313"/>
      <c r="J950" s="316"/>
      <c r="K950" s="199">
        <f t="shared" si="104"/>
        <v>0</v>
      </c>
      <c r="L950" s="133"/>
      <c r="M950" s="118"/>
      <c r="N950" s="313"/>
      <c r="O950" s="316"/>
    </row>
    <row r="951" spans="1:15" ht="48.75" customHeight="1" x14ac:dyDescent="0.3">
      <c r="A951" s="330"/>
      <c r="B951" s="333"/>
      <c r="C951" s="313"/>
      <c r="D951" s="118"/>
      <c r="E951" s="199"/>
      <c r="F951" s="119"/>
      <c r="G951" s="133"/>
      <c r="H951" s="118"/>
      <c r="I951" s="313"/>
      <c r="J951" s="316"/>
      <c r="K951" s="199">
        <f t="shared" si="104"/>
        <v>0</v>
      </c>
      <c r="L951" s="133"/>
      <c r="M951" s="118"/>
      <c r="N951" s="313"/>
      <c r="O951" s="316"/>
    </row>
    <row r="952" spans="1:15" ht="33" customHeight="1" x14ac:dyDescent="0.3">
      <c r="A952" s="330"/>
      <c r="B952" s="333"/>
      <c r="C952" s="313"/>
      <c r="D952" s="118"/>
      <c r="E952" s="199"/>
      <c r="F952" s="119"/>
      <c r="G952" s="133"/>
      <c r="H952" s="118"/>
      <c r="I952" s="313"/>
      <c r="J952" s="316"/>
      <c r="K952" s="199">
        <f t="shared" si="104"/>
        <v>0</v>
      </c>
      <c r="L952" s="133"/>
      <c r="M952" s="118"/>
      <c r="N952" s="313"/>
      <c r="O952" s="316"/>
    </row>
    <row r="953" spans="1:15" ht="42.75" customHeight="1" thickBot="1" x14ac:dyDescent="0.35">
      <c r="A953" s="331"/>
      <c r="B953" s="334"/>
      <c r="C953" s="314"/>
      <c r="D953" s="118"/>
      <c r="E953" s="199"/>
      <c r="F953" s="119"/>
      <c r="G953" s="133"/>
      <c r="H953" s="118"/>
      <c r="I953" s="314"/>
      <c r="J953" s="317"/>
      <c r="K953" s="199">
        <f t="shared" si="104"/>
        <v>0</v>
      </c>
      <c r="L953" s="133"/>
      <c r="M953" s="118"/>
      <c r="N953" s="314"/>
      <c r="O953" s="317"/>
    </row>
    <row r="954" spans="1:15" ht="15.75" customHeight="1" thickBot="1" x14ac:dyDescent="0.35">
      <c r="A954" s="69" t="s">
        <v>27</v>
      </c>
      <c r="B954" s="335"/>
      <c r="C954" s="336"/>
      <c r="D954" s="336"/>
      <c r="E954" s="462"/>
      <c r="F954" s="67"/>
      <c r="G954" s="67"/>
      <c r="H954" s="67"/>
      <c r="I954" s="67"/>
      <c r="J954" s="68"/>
      <c r="K954" s="67"/>
      <c r="L954" s="67"/>
      <c r="M954" s="67"/>
      <c r="N954" s="67"/>
      <c r="O954" s="68"/>
    </row>
    <row r="955" spans="1:15" ht="49.5" customHeight="1" thickBot="1" x14ac:dyDescent="0.35">
      <c r="A955" s="71" t="s">
        <v>28</v>
      </c>
      <c r="B955" s="70" t="s">
        <v>29</v>
      </c>
      <c r="C955" s="187" t="s">
        <v>30</v>
      </c>
      <c r="D955" s="187" t="s">
        <v>31</v>
      </c>
      <c r="E955" s="463" t="s">
        <v>32</v>
      </c>
      <c r="F955" s="187" t="s">
        <v>33</v>
      </c>
      <c r="G955" s="187" t="s">
        <v>35</v>
      </c>
      <c r="H955" s="187" t="s">
        <v>36</v>
      </c>
      <c r="I955" s="187" t="s">
        <v>34</v>
      </c>
      <c r="J955" s="187" t="s">
        <v>37</v>
      </c>
      <c r="K955" s="198" t="s">
        <v>31</v>
      </c>
      <c r="L955" s="198" t="s">
        <v>35</v>
      </c>
      <c r="M955" s="198" t="s">
        <v>36</v>
      </c>
      <c r="N955" s="198" t="s">
        <v>34</v>
      </c>
      <c r="O955" s="198" t="s">
        <v>37</v>
      </c>
    </row>
    <row r="956" spans="1:15" ht="46.5" customHeight="1" x14ac:dyDescent="0.3">
      <c r="A956" s="108">
        <f>A947+1</f>
        <v>106</v>
      </c>
      <c r="B956" s="337"/>
      <c r="C956" s="312"/>
      <c r="D956" s="118"/>
      <c r="E956" s="199"/>
      <c r="F956" s="119"/>
      <c r="G956" s="133"/>
      <c r="H956" s="118"/>
      <c r="I956" s="312"/>
      <c r="J956" s="72" t="str">
        <f>IFERROR(AVERAGE(I956)," ")</f>
        <v xml:space="preserve"> </v>
      </c>
      <c r="K956" s="199">
        <f t="shared" ref="K956:K962" si="105">D956</f>
        <v>0</v>
      </c>
      <c r="L956" s="133"/>
      <c r="M956" s="118"/>
      <c r="N956" s="312"/>
      <c r="O956" s="72" t="str">
        <f>IFERROR(AVERAGE(N956)," ")</f>
        <v xml:space="preserve"> </v>
      </c>
    </row>
    <row r="957" spans="1:15" ht="38.25" customHeight="1" x14ac:dyDescent="0.3">
      <c r="A957" s="329"/>
      <c r="B957" s="333"/>
      <c r="C957" s="313"/>
      <c r="D957" s="118"/>
      <c r="E957" s="199"/>
      <c r="F957" s="119"/>
      <c r="G957" s="133"/>
      <c r="H957" s="118"/>
      <c r="I957" s="313"/>
      <c r="J957" s="315" t="str">
        <f>IFERROR(VLOOKUP(J956,'Datos Validaciones PAO'!$N$2:$O$102,2,TRUE)," ")</f>
        <v xml:space="preserve"> </v>
      </c>
      <c r="K957" s="199">
        <f t="shared" si="105"/>
        <v>0</v>
      </c>
      <c r="L957" s="133"/>
      <c r="M957" s="118"/>
      <c r="N957" s="313"/>
      <c r="O957" s="315" t="str">
        <f>IFERROR(VLOOKUP(O956,'Datos Validaciones PAO'!$N$2:$O$102,2,TRUE)," ")</f>
        <v xml:space="preserve"> </v>
      </c>
    </row>
    <row r="958" spans="1:15" ht="34.5" customHeight="1" x14ac:dyDescent="0.3">
      <c r="A958" s="330"/>
      <c r="B958" s="333"/>
      <c r="C958" s="313"/>
      <c r="D958" s="118"/>
      <c r="E958" s="199"/>
      <c r="F958" s="119"/>
      <c r="G958" s="133"/>
      <c r="H958" s="118"/>
      <c r="I958" s="313"/>
      <c r="J958" s="316"/>
      <c r="K958" s="199">
        <f t="shared" si="105"/>
        <v>0</v>
      </c>
      <c r="L958" s="133"/>
      <c r="M958" s="118"/>
      <c r="N958" s="313"/>
      <c r="O958" s="316"/>
    </row>
    <row r="959" spans="1:15" ht="33" customHeight="1" x14ac:dyDescent="0.3">
      <c r="A959" s="330"/>
      <c r="B959" s="333"/>
      <c r="C959" s="313"/>
      <c r="D959" s="118"/>
      <c r="E959" s="199"/>
      <c r="F959" s="119"/>
      <c r="G959" s="133"/>
      <c r="H959" s="118"/>
      <c r="I959" s="313"/>
      <c r="J959" s="316"/>
      <c r="K959" s="199">
        <f t="shared" si="105"/>
        <v>0</v>
      </c>
      <c r="L959" s="133"/>
      <c r="M959" s="118"/>
      <c r="N959" s="313"/>
      <c r="O959" s="316"/>
    </row>
    <row r="960" spans="1:15" ht="48.75" customHeight="1" x14ac:dyDescent="0.3">
      <c r="A960" s="330"/>
      <c r="B960" s="333"/>
      <c r="C960" s="313"/>
      <c r="D960" s="118"/>
      <c r="E960" s="199"/>
      <c r="F960" s="119"/>
      <c r="G960" s="133"/>
      <c r="H960" s="118"/>
      <c r="I960" s="313"/>
      <c r="J960" s="316"/>
      <c r="K960" s="199">
        <f t="shared" si="105"/>
        <v>0</v>
      </c>
      <c r="L960" s="133"/>
      <c r="M960" s="118"/>
      <c r="N960" s="313"/>
      <c r="O960" s="316"/>
    </row>
    <row r="961" spans="1:15" ht="33" customHeight="1" x14ac:dyDescent="0.3">
      <c r="A961" s="330"/>
      <c r="B961" s="333"/>
      <c r="C961" s="313"/>
      <c r="D961" s="118"/>
      <c r="E961" s="199"/>
      <c r="F961" s="119"/>
      <c r="G961" s="133"/>
      <c r="H961" s="118"/>
      <c r="I961" s="313"/>
      <c r="J961" s="316"/>
      <c r="K961" s="199">
        <f t="shared" si="105"/>
        <v>0</v>
      </c>
      <c r="L961" s="133"/>
      <c r="M961" s="118"/>
      <c r="N961" s="313"/>
      <c r="O961" s="316"/>
    </row>
    <row r="962" spans="1:15" ht="42.75" customHeight="1" thickBot="1" x14ac:dyDescent="0.35">
      <c r="A962" s="331"/>
      <c r="B962" s="334"/>
      <c r="C962" s="314"/>
      <c r="D962" s="118"/>
      <c r="E962" s="199"/>
      <c r="F962" s="119"/>
      <c r="G962" s="133"/>
      <c r="H962" s="118"/>
      <c r="I962" s="314"/>
      <c r="J962" s="317"/>
      <c r="K962" s="199">
        <f t="shared" si="105"/>
        <v>0</v>
      </c>
      <c r="L962" s="133"/>
      <c r="M962" s="118"/>
      <c r="N962" s="314"/>
      <c r="O962" s="317"/>
    </row>
    <row r="963" spans="1:15" ht="15.75" customHeight="1" thickBot="1" x14ac:dyDescent="0.35">
      <c r="A963" s="69" t="s">
        <v>27</v>
      </c>
      <c r="B963" s="335"/>
      <c r="C963" s="336"/>
      <c r="D963" s="336"/>
      <c r="E963" s="462"/>
      <c r="F963" s="67"/>
      <c r="G963" s="67"/>
      <c r="H963" s="67"/>
      <c r="I963" s="67"/>
      <c r="J963" s="68"/>
      <c r="K963" s="67"/>
      <c r="L963" s="67"/>
      <c r="M963" s="67"/>
      <c r="N963" s="67"/>
      <c r="O963" s="68"/>
    </row>
    <row r="964" spans="1:15" ht="49.5" customHeight="1" thickBot="1" x14ac:dyDescent="0.35">
      <c r="A964" s="71" t="s">
        <v>28</v>
      </c>
      <c r="B964" s="70" t="s">
        <v>29</v>
      </c>
      <c r="C964" s="187" t="s">
        <v>30</v>
      </c>
      <c r="D964" s="187" t="s">
        <v>31</v>
      </c>
      <c r="E964" s="463" t="s">
        <v>32</v>
      </c>
      <c r="F964" s="187" t="s">
        <v>33</v>
      </c>
      <c r="G964" s="187" t="s">
        <v>35</v>
      </c>
      <c r="H964" s="187" t="s">
        <v>36</v>
      </c>
      <c r="I964" s="187" t="s">
        <v>34</v>
      </c>
      <c r="J964" s="187" t="s">
        <v>37</v>
      </c>
      <c r="K964" s="198" t="s">
        <v>31</v>
      </c>
      <c r="L964" s="198" t="s">
        <v>35</v>
      </c>
      <c r="M964" s="198" t="s">
        <v>36</v>
      </c>
      <c r="N964" s="198" t="s">
        <v>34</v>
      </c>
      <c r="O964" s="198" t="s">
        <v>37</v>
      </c>
    </row>
    <row r="965" spans="1:15" ht="46.5" customHeight="1" x14ac:dyDescent="0.3">
      <c r="A965" s="108">
        <f>A956+1</f>
        <v>107</v>
      </c>
      <c r="B965" s="337"/>
      <c r="C965" s="184"/>
      <c r="D965" s="122"/>
      <c r="E965" s="199"/>
      <c r="F965" s="119"/>
      <c r="G965" s="133"/>
      <c r="H965" s="118"/>
      <c r="I965" s="312"/>
      <c r="J965" s="72" t="str">
        <f>IFERROR(AVERAGE(I965)," ")</f>
        <v xml:space="preserve"> </v>
      </c>
      <c r="K965" s="199">
        <f t="shared" ref="K965:K971" si="106">D965</f>
        <v>0</v>
      </c>
      <c r="L965" s="133"/>
      <c r="M965" s="118"/>
      <c r="N965" s="312"/>
      <c r="O965" s="72" t="str">
        <f>IFERROR(AVERAGE(N965)," ")</f>
        <v xml:space="preserve"> </v>
      </c>
    </row>
    <row r="966" spans="1:15" ht="38.25" customHeight="1" x14ac:dyDescent="0.3">
      <c r="A966" s="329"/>
      <c r="B966" s="333"/>
      <c r="C966" s="185"/>
      <c r="D966" s="118"/>
      <c r="E966" s="199"/>
      <c r="F966" s="119"/>
      <c r="G966" s="133"/>
      <c r="H966" s="118"/>
      <c r="I966" s="313"/>
      <c r="J966" s="315" t="str">
        <f>IFERROR(VLOOKUP(J965,'Datos Validaciones PAO'!$N$2:$O$102,2,TRUE)," ")</f>
        <v xml:space="preserve"> </v>
      </c>
      <c r="K966" s="199">
        <f t="shared" si="106"/>
        <v>0</v>
      </c>
      <c r="L966" s="133"/>
      <c r="M966" s="118"/>
      <c r="N966" s="313"/>
      <c r="O966" s="315" t="str">
        <f>IFERROR(VLOOKUP(O965,'Datos Validaciones PAO'!$N$2:$O$102,2,TRUE)," ")</f>
        <v xml:space="preserve"> </v>
      </c>
    </row>
    <row r="967" spans="1:15" ht="34.5" customHeight="1" x14ac:dyDescent="0.3">
      <c r="A967" s="330"/>
      <c r="B967" s="333"/>
      <c r="C967" s="185"/>
      <c r="D967" s="118"/>
      <c r="E967" s="199"/>
      <c r="F967" s="119"/>
      <c r="G967" s="133"/>
      <c r="H967" s="118"/>
      <c r="I967" s="313"/>
      <c r="J967" s="316"/>
      <c r="K967" s="199">
        <f t="shared" si="106"/>
        <v>0</v>
      </c>
      <c r="L967" s="133"/>
      <c r="M967" s="118"/>
      <c r="N967" s="313"/>
      <c r="O967" s="316"/>
    </row>
    <row r="968" spans="1:15" ht="33" customHeight="1" x14ac:dyDescent="0.3">
      <c r="A968" s="330"/>
      <c r="B968" s="333"/>
      <c r="C968" s="185"/>
      <c r="D968" s="118"/>
      <c r="E968" s="199"/>
      <c r="F968" s="119"/>
      <c r="G968" s="133"/>
      <c r="H968" s="118"/>
      <c r="I968" s="313"/>
      <c r="J968" s="316"/>
      <c r="K968" s="199">
        <f t="shared" si="106"/>
        <v>0</v>
      </c>
      <c r="L968" s="133"/>
      <c r="M968" s="118"/>
      <c r="N968" s="313"/>
      <c r="O968" s="316"/>
    </row>
    <row r="969" spans="1:15" ht="48.75" customHeight="1" x14ac:dyDescent="0.3">
      <c r="A969" s="330"/>
      <c r="B969" s="333"/>
      <c r="C969" s="185"/>
      <c r="D969" s="118"/>
      <c r="E969" s="199"/>
      <c r="F969" s="119"/>
      <c r="G969" s="133"/>
      <c r="H969" s="118"/>
      <c r="I969" s="313"/>
      <c r="J969" s="316"/>
      <c r="K969" s="199">
        <f t="shared" si="106"/>
        <v>0</v>
      </c>
      <c r="L969" s="133"/>
      <c r="M969" s="118"/>
      <c r="N969" s="313"/>
      <c r="O969" s="316"/>
    </row>
    <row r="970" spans="1:15" ht="33" customHeight="1" x14ac:dyDescent="0.3">
      <c r="A970" s="330"/>
      <c r="B970" s="333"/>
      <c r="C970" s="185"/>
      <c r="D970" s="118"/>
      <c r="E970" s="199"/>
      <c r="F970" s="119"/>
      <c r="G970" s="133"/>
      <c r="H970" s="118"/>
      <c r="I970" s="313"/>
      <c r="J970" s="316"/>
      <c r="K970" s="199">
        <f t="shared" si="106"/>
        <v>0</v>
      </c>
      <c r="L970" s="133"/>
      <c r="M970" s="118"/>
      <c r="N970" s="313"/>
      <c r="O970" s="316"/>
    </row>
    <row r="971" spans="1:15" ht="42.75" customHeight="1" thickBot="1" x14ac:dyDescent="0.35">
      <c r="A971" s="331"/>
      <c r="B971" s="334"/>
      <c r="C971" s="186"/>
      <c r="D971" s="118"/>
      <c r="E971" s="199"/>
      <c r="F971" s="119"/>
      <c r="G971" s="133"/>
      <c r="H971" s="118"/>
      <c r="I971" s="314"/>
      <c r="J971" s="317"/>
      <c r="K971" s="199">
        <f t="shared" si="106"/>
        <v>0</v>
      </c>
      <c r="L971" s="133"/>
      <c r="M971" s="118"/>
      <c r="N971" s="314"/>
      <c r="O971" s="317"/>
    </row>
    <row r="972" spans="1:15" ht="15.75" customHeight="1" thickBot="1" x14ac:dyDescent="0.35">
      <c r="A972" s="69" t="s">
        <v>27</v>
      </c>
      <c r="B972" s="335"/>
      <c r="C972" s="336"/>
      <c r="D972" s="336"/>
      <c r="E972" s="462"/>
      <c r="F972" s="67"/>
      <c r="G972" s="67"/>
      <c r="H972" s="67"/>
      <c r="I972" s="67"/>
      <c r="J972" s="68"/>
      <c r="K972" s="67"/>
      <c r="L972" s="67"/>
      <c r="M972" s="67"/>
      <c r="N972" s="67"/>
      <c r="O972" s="68"/>
    </row>
    <row r="973" spans="1:15" ht="49.5" customHeight="1" thickBot="1" x14ac:dyDescent="0.35">
      <c r="A973" s="71" t="s">
        <v>28</v>
      </c>
      <c r="B973" s="70" t="s">
        <v>29</v>
      </c>
      <c r="C973" s="187" t="s">
        <v>30</v>
      </c>
      <c r="D973" s="187" t="s">
        <v>31</v>
      </c>
      <c r="E973" s="463" t="s">
        <v>32</v>
      </c>
      <c r="F973" s="187" t="s">
        <v>33</v>
      </c>
      <c r="G973" s="187" t="s">
        <v>35</v>
      </c>
      <c r="H973" s="187" t="s">
        <v>36</v>
      </c>
      <c r="I973" s="187" t="s">
        <v>34</v>
      </c>
      <c r="J973" s="187" t="s">
        <v>37</v>
      </c>
      <c r="K973" s="198" t="s">
        <v>31</v>
      </c>
      <c r="L973" s="198" t="s">
        <v>35</v>
      </c>
      <c r="M973" s="198" t="s">
        <v>36</v>
      </c>
      <c r="N973" s="198" t="s">
        <v>34</v>
      </c>
      <c r="O973" s="198" t="s">
        <v>37</v>
      </c>
    </row>
    <row r="974" spans="1:15" ht="46.5" customHeight="1" x14ac:dyDescent="0.3">
      <c r="A974" s="108">
        <f>A965+1</f>
        <v>108</v>
      </c>
      <c r="B974" s="337"/>
      <c r="C974" s="312"/>
      <c r="D974" s="118"/>
      <c r="E974" s="199"/>
      <c r="F974" s="119"/>
      <c r="G974" s="133"/>
      <c r="H974" s="118"/>
      <c r="I974" s="312"/>
      <c r="J974" s="72" t="str">
        <f>IFERROR(AVERAGE(I974)," ")</f>
        <v xml:space="preserve"> </v>
      </c>
      <c r="K974" s="199">
        <f t="shared" ref="K974:K980" si="107">D974</f>
        <v>0</v>
      </c>
      <c r="L974" s="133"/>
      <c r="M974" s="118"/>
      <c r="N974" s="312"/>
      <c r="O974" s="72" t="str">
        <f>IFERROR(AVERAGE(N974)," ")</f>
        <v xml:space="preserve"> </v>
      </c>
    </row>
    <row r="975" spans="1:15" ht="38.25" customHeight="1" x14ac:dyDescent="0.3">
      <c r="A975" s="329"/>
      <c r="B975" s="333"/>
      <c r="C975" s="313"/>
      <c r="D975" s="118"/>
      <c r="E975" s="199"/>
      <c r="F975" s="119"/>
      <c r="G975" s="133"/>
      <c r="H975" s="118"/>
      <c r="I975" s="313"/>
      <c r="J975" s="315" t="str">
        <f>IFERROR(VLOOKUP(J974,'Datos Validaciones PAO'!$N$2:$O$102,2,TRUE)," ")</f>
        <v xml:space="preserve"> </v>
      </c>
      <c r="K975" s="199">
        <f t="shared" si="107"/>
        <v>0</v>
      </c>
      <c r="L975" s="133"/>
      <c r="M975" s="118"/>
      <c r="N975" s="313"/>
      <c r="O975" s="315" t="str">
        <f>IFERROR(VLOOKUP(O974,'Datos Validaciones PAO'!$N$2:$O$102,2,TRUE)," ")</f>
        <v xml:space="preserve"> </v>
      </c>
    </row>
    <row r="976" spans="1:15" ht="34.5" customHeight="1" x14ac:dyDescent="0.3">
      <c r="A976" s="330"/>
      <c r="B976" s="333"/>
      <c r="C976" s="313"/>
      <c r="D976" s="118"/>
      <c r="E976" s="199"/>
      <c r="F976" s="119"/>
      <c r="G976" s="133"/>
      <c r="H976" s="118"/>
      <c r="I976" s="313"/>
      <c r="J976" s="316"/>
      <c r="K976" s="199">
        <f t="shared" si="107"/>
        <v>0</v>
      </c>
      <c r="L976" s="133"/>
      <c r="M976" s="118"/>
      <c r="N976" s="313"/>
      <c r="O976" s="316"/>
    </row>
    <row r="977" spans="1:15" ht="33" customHeight="1" x14ac:dyDescent="0.3">
      <c r="A977" s="330"/>
      <c r="B977" s="333"/>
      <c r="C977" s="313"/>
      <c r="D977" s="118"/>
      <c r="E977" s="199"/>
      <c r="F977" s="119"/>
      <c r="G977" s="133"/>
      <c r="H977" s="118"/>
      <c r="I977" s="313"/>
      <c r="J977" s="316"/>
      <c r="K977" s="199">
        <f t="shared" si="107"/>
        <v>0</v>
      </c>
      <c r="L977" s="133"/>
      <c r="M977" s="118"/>
      <c r="N977" s="313"/>
      <c r="O977" s="316"/>
    </row>
    <row r="978" spans="1:15" ht="48.75" customHeight="1" x14ac:dyDescent="0.3">
      <c r="A978" s="330"/>
      <c r="B978" s="333"/>
      <c r="C978" s="313"/>
      <c r="D978" s="118"/>
      <c r="E978" s="199"/>
      <c r="F978" s="119"/>
      <c r="G978" s="133"/>
      <c r="H978" s="118"/>
      <c r="I978" s="313"/>
      <c r="J978" s="316"/>
      <c r="K978" s="199">
        <f t="shared" si="107"/>
        <v>0</v>
      </c>
      <c r="L978" s="133"/>
      <c r="M978" s="118"/>
      <c r="N978" s="313"/>
      <c r="O978" s="316"/>
    </row>
    <row r="979" spans="1:15" ht="33" customHeight="1" x14ac:dyDescent="0.3">
      <c r="A979" s="330"/>
      <c r="B979" s="333"/>
      <c r="C979" s="313"/>
      <c r="D979" s="118"/>
      <c r="E979" s="199"/>
      <c r="F979" s="119"/>
      <c r="G979" s="133"/>
      <c r="H979" s="118"/>
      <c r="I979" s="313"/>
      <c r="J979" s="316"/>
      <c r="K979" s="199">
        <f t="shared" si="107"/>
        <v>0</v>
      </c>
      <c r="L979" s="133"/>
      <c r="M979" s="118"/>
      <c r="N979" s="313"/>
      <c r="O979" s="316"/>
    </row>
    <row r="980" spans="1:15" ht="25.5" customHeight="1" thickBot="1" x14ac:dyDescent="0.35">
      <c r="A980" s="331"/>
      <c r="B980" s="334"/>
      <c r="C980" s="314"/>
      <c r="D980" s="118"/>
      <c r="E980" s="199"/>
      <c r="F980" s="119"/>
      <c r="G980" s="133"/>
      <c r="H980" s="118"/>
      <c r="I980" s="314"/>
      <c r="J980" s="317"/>
      <c r="K980" s="199">
        <f t="shared" si="107"/>
        <v>0</v>
      </c>
      <c r="L980" s="133"/>
      <c r="M980" s="118"/>
      <c r="N980" s="314"/>
      <c r="O980" s="317"/>
    </row>
    <row r="981" spans="1:15" ht="15.75" customHeight="1" thickBot="1" x14ac:dyDescent="0.35">
      <c r="A981" s="69" t="s">
        <v>27</v>
      </c>
      <c r="B981" s="335"/>
      <c r="C981" s="336"/>
      <c r="D981" s="336"/>
      <c r="E981" s="462"/>
      <c r="F981" s="67"/>
      <c r="G981" s="67"/>
      <c r="H981" s="67"/>
      <c r="I981" s="67"/>
      <c r="J981" s="68"/>
      <c r="K981" s="67"/>
      <c r="L981" s="67"/>
      <c r="M981" s="67"/>
      <c r="N981" s="67"/>
      <c r="O981" s="68"/>
    </row>
    <row r="982" spans="1:15" ht="49.5" customHeight="1" thickBot="1" x14ac:dyDescent="0.35">
      <c r="A982" s="71" t="s">
        <v>28</v>
      </c>
      <c r="B982" s="70" t="s">
        <v>29</v>
      </c>
      <c r="C982" s="187" t="s">
        <v>30</v>
      </c>
      <c r="D982" s="187" t="s">
        <v>31</v>
      </c>
      <c r="E982" s="463" t="s">
        <v>32</v>
      </c>
      <c r="F982" s="187" t="s">
        <v>33</v>
      </c>
      <c r="G982" s="187" t="s">
        <v>35</v>
      </c>
      <c r="H982" s="187" t="s">
        <v>36</v>
      </c>
      <c r="I982" s="187" t="s">
        <v>34</v>
      </c>
      <c r="J982" s="187" t="s">
        <v>37</v>
      </c>
      <c r="K982" s="198" t="s">
        <v>31</v>
      </c>
      <c r="L982" s="198" t="s">
        <v>35</v>
      </c>
      <c r="M982" s="198" t="s">
        <v>36</v>
      </c>
      <c r="N982" s="198" t="s">
        <v>34</v>
      </c>
      <c r="O982" s="198" t="s">
        <v>37</v>
      </c>
    </row>
    <row r="983" spans="1:15" ht="46.5" customHeight="1" x14ac:dyDescent="0.3">
      <c r="A983" s="108">
        <f>A974+1</f>
        <v>109</v>
      </c>
      <c r="B983" s="337"/>
      <c r="C983" s="312"/>
      <c r="D983" s="118"/>
      <c r="E983" s="199"/>
      <c r="F983" s="119"/>
      <c r="G983" s="133"/>
      <c r="H983" s="118"/>
      <c r="I983" s="312"/>
      <c r="J983" s="72" t="str">
        <f>IFERROR(AVERAGE(I983)," ")</f>
        <v xml:space="preserve"> </v>
      </c>
      <c r="K983" s="199">
        <f t="shared" ref="K983:K989" si="108">D983</f>
        <v>0</v>
      </c>
      <c r="L983" s="133"/>
      <c r="M983" s="118"/>
      <c r="N983" s="312"/>
      <c r="O983" s="72" t="str">
        <f>IFERROR(AVERAGE(N983)," ")</f>
        <v xml:space="preserve"> </v>
      </c>
    </row>
    <row r="984" spans="1:15" ht="38.25" customHeight="1" x14ac:dyDescent="0.3">
      <c r="A984" s="329"/>
      <c r="B984" s="333"/>
      <c r="C984" s="313"/>
      <c r="D984" s="118"/>
      <c r="E984" s="199"/>
      <c r="F984" s="119"/>
      <c r="G984" s="133"/>
      <c r="H984" s="118"/>
      <c r="I984" s="313"/>
      <c r="J984" s="315" t="str">
        <f>IFERROR(VLOOKUP(J983,'Datos Validaciones PAO'!$N$2:$O$102,2,TRUE)," ")</f>
        <v xml:space="preserve"> </v>
      </c>
      <c r="K984" s="199">
        <f t="shared" si="108"/>
        <v>0</v>
      </c>
      <c r="L984" s="133"/>
      <c r="M984" s="118"/>
      <c r="N984" s="313"/>
      <c r="O984" s="315" t="str">
        <f>IFERROR(VLOOKUP(O983,'Datos Validaciones PAO'!$N$2:$O$102,2,TRUE)," ")</f>
        <v xml:space="preserve"> </v>
      </c>
    </row>
    <row r="985" spans="1:15" ht="34.5" customHeight="1" x14ac:dyDescent="0.3">
      <c r="A985" s="330"/>
      <c r="B985" s="333"/>
      <c r="C985" s="313"/>
      <c r="D985" s="118"/>
      <c r="E985" s="199"/>
      <c r="F985" s="119"/>
      <c r="G985" s="133"/>
      <c r="H985" s="118"/>
      <c r="I985" s="313"/>
      <c r="J985" s="316"/>
      <c r="K985" s="199">
        <f t="shared" si="108"/>
        <v>0</v>
      </c>
      <c r="L985" s="133"/>
      <c r="M985" s="118"/>
      <c r="N985" s="313"/>
      <c r="O985" s="316"/>
    </row>
    <row r="986" spans="1:15" ht="33" customHeight="1" x14ac:dyDescent="0.3">
      <c r="A986" s="330"/>
      <c r="B986" s="333"/>
      <c r="C986" s="313"/>
      <c r="D986" s="118"/>
      <c r="E986" s="199"/>
      <c r="F986" s="119"/>
      <c r="G986" s="133"/>
      <c r="H986" s="118"/>
      <c r="I986" s="313"/>
      <c r="J986" s="316"/>
      <c r="K986" s="199">
        <f t="shared" si="108"/>
        <v>0</v>
      </c>
      <c r="L986" s="133"/>
      <c r="M986" s="118"/>
      <c r="N986" s="313"/>
      <c r="O986" s="316"/>
    </row>
    <row r="987" spans="1:15" ht="48.75" customHeight="1" x14ac:dyDescent="0.3">
      <c r="A987" s="330"/>
      <c r="B987" s="333"/>
      <c r="C987" s="313"/>
      <c r="D987" s="118"/>
      <c r="E987" s="199"/>
      <c r="F987" s="119"/>
      <c r="G987" s="133"/>
      <c r="H987" s="118"/>
      <c r="I987" s="313"/>
      <c r="J987" s="316"/>
      <c r="K987" s="199">
        <f t="shared" si="108"/>
        <v>0</v>
      </c>
      <c r="L987" s="133"/>
      <c r="M987" s="118"/>
      <c r="N987" s="313"/>
      <c r="O987" s="316"/>
    </row>
    <row r="988" spans="1:15" ht="33" customHeight="1" x14ac:dyDescent="0.3">
      <c r="A988" s="330"/>
      <c r="B988" s="333"/>
      <c r="C988" s="313"/>
      <c r="D988" s="118"/>
      <c r="E988" s="199"/>
      <c r="F988" s="119"/>
      <c r="G988" s="133"/>
      <c r="H988" s="118"/>
      <c r="I988" s="313"/>
      <c r="J988" s="316"/>
      <c r="K988" s="199">
        <f t="shared" si="108"/>
        <v>0</v>
      </c>
      <c r="L988" s="133"/>
      <c r="M988" s="118"/>
      <c r="N988" s="313"/>
      <c r="O988" s="316"/>
    </row>
    <row r="989" spans="1:15" ht="42.75" customHeight="1" thickBot="1" x14ac:dyDescent="0.35">
      <c r="A989" s="331"/>
      <c r="B989" s="334"/>
      <c r="C989" s="314"/>
      <c r="D989" s="118"/>
      <c r="E989" s="199"/>
      <c r="F989" s="119"/>
      <c r="G989" s="133"/>
      <c r="H989" s="118"/>
      <c r="I989" s="314"/>
      <c r="J989" s="317"/>
      <c r="K989" s="199">
        <f t="shared" si="108"/>
        <v>0</v>
      </c>
      <c r="L989" s="133"/>
      <c r="M989" s="118"/>
      <c r="N989" s="314"/>
      <c r="O989" s="317"/>
    </row>
    <row r="990" spans="1:15" ht="15.75" customHeight="1" thickBot="1" x14ac:dyDescent="0.35">
      <c r="A990" s="69" t="s">
        <v>27</v>
      </c>
      <c r="B990" s="335"/>
      <c r="C990" s="336"/>
      <c r="D990" s="336"/>
      <c r="E990" s="462"/>
      <c r="F990" s="67"/>
      <c r="G990" s="67"/>
      <c r="H990" s="67"/>
      <c r="I990" s="67"/>
      <c r="J990" s="68"/>
      <c r="K990" s="67"/>
      <c r="L990" s="67"/>
      <c r="M990" s="67"/>
      <c r="N990" s="67"/>
      <c r="O990" s="68"/>
    </row>
    <row r="991" spans="1:15" ht="49.5" customHeight="1" thickBot="1" x14ac:dyDescent="0.35">
      <c r="A991" s="71" t="s">
        <v>28</v>
      </c>
      <c r="B991" s="70" t="s">
        <v>29</v>
      </c>
      <c r="C991" s="187" t="s">
        <v>30</v>
      </c>
      <c r="D991" s="187" t="s">
        <v>31</v>
      </c>
      <c r="E991" s="463" t="s">
        <v>32</v>
      </c>
      <c r="F991" s="187" t="s">
        <v>33</v>
      </c>
      <c r="G991" s="187" t="s">
        <v>35</v>
      </c>
      <c r="H991" s="187" t="s">
        <v>36</v>
      </c>
      <c r="I991" s="187" t="s">
        <v>34</v>
      </c>
      <c r="J991" s="187" t="s">
        <v>37</v>
      </c>
      <c r="K991" s="198" t="s">
        <v>31</v>
      </c>
      <c r="L991" s="198" t="s">
        <v>35</v>
      </c>
      <c r="M991" s="198" t="s">
        <v>36</v>
      </c>
      <c r="N991" s="198" t="s">
        <v>34</v>
      </c>
      <c r="O991" s="198" t="s">
        <v>37</v>
      </c>
    </row>
    <row r="992" spans="1:15" ht="46.5" customHeight="1" x14ac:dyDescent="0.3">
      <c r="A992" s="108">
        <f>A983+1</f>
        <v>110</v>
      </c>
      <c r="B992" s="337"/>
      <c r="C992" s="312"/>
      <c r="D992" s="118"/>
      <c r="E992" s="199"/>
      <c r="F992" s="119"/>
      <c r="G992" s="133"/>
      <c r="H992" s="118"/>
      <c r="I992" s="312"/>
      <c r="J992" s="72" t="str">
        <f>IFERROR(AVERAGE(I992)," ")</f>
        <v xml:space="preserve"> </v>
      </c>
      <c r="K992" s="199">
        <f t="shared" ref="K992:K998" si="109">D992</f>
        <v>0</v>
      </c>
      <c r="L992" s="133"/>
      <c r="M992" s="118"/>
      <c r="N992" s="312"/>
      <c r="O992" s="72" t="str">
        <f>IFERROR(AVERAGE(N992)," ")</f>
        <v xml:space="preserve"> </v>
      </c>
    </row>
    <row r="993" spans="1:15" ht="38.25" customHeight="1" x14ac:dyDescent="0.3">
      <c r="A993" s="329"/>
      <c r="B993" s="333"/>
      <c r="C993" s="313"/>
      <c r="D993" s="118"/>
      <c r="E993" s="199"/>
      <c r="F993" s="119"/>
      <c r="G993" s="133"/>
      <c r="H993" s="118"/>
      <c r="I993" s="313"/>
      <c r="J993" s="315" t="str">
        <f>IFERROR(VLOOKUP(J992,'Datos Validaciones PAO'!$N$2:$O$102,2,TRUE)," ")</f>
        <v xml:space="preserve"> </v>
      </c>
      <c r="K993" s="199">
        <f t="shared" si="109"/>
        <v>0</v>
      </c>
      <c r="L993" s="133"/>
      <c r="M993" s="118"/>
      <c r="N993" s="313"/>
      <c r="O993" s="315" t="str">
        <f>IFERROR(VLOOKUP(O992,'Datos Validaciones PAO'!$N$2:$O$102,2,TRUE)," ")</f>
        <v xml:space="preserve"> </v>
      </c>
    </row>
    <row r="994" spans="1:15" ht="34.5" customHeight="1" x14ac:dyDescent="0.3">
      <c r="A994" s="330"/>
      <c r="B994" s="333"/>
      <c r="C994" s="313"/>
      <c r="D994" s="118"/>
      <c r="E994" s="199"/>
      <c r="F994" s="119"/>
      <c r="G994" s="133"/>
      <c r="H994" s="118"/>
      <c r="I994" s="313"/>
      <c r="J994" s="316"/>
      <c r="K994" s="199">
        <f t="shared" si="109"/>
        <v>0</v>
      </c>
      <c r="L994" s="133"/>
      <c r="M994" s="118"/>
      <c r="N994" s="313"/>
      <c r="O994" s="316"/>
    </row>
    <row r="995" spans="1:15" ht="33" customHeight="1" x14ac:dyDescent="0.3">
      <c r="A995" s="330"/>
      <c r="B995" s="333"/>
      <c r="C995" s="313"/>
      <c r="D995" s="118"/>
      <c r="E995" s="199"/>
      <c r="F995" s="119"/>
      <c r="G995" s="133"/>
      <c r="H995" s="118"/>
      <c r="I995" s="313"/>
      <c r="J995" s="316"/>
      <c r="K995" s="199">
        <f t="shared" si="109"/>
        <v>0</v>
      </c>
      <c r="L995" s="133"/>
      <c r="M995" s="118"/>
      <c r="N995" s="313"/>
      <c r="O995" s="316"/>
    </row>
    <row r="996" spans="1:15" ht="48.75" customHeight="1" x14ac:dyDescent="0.3">
      <c r="A996" s="330"/>
      <c r="B996" s="333"/>
      <c r="C996" s="313"/>
      <c r="D996" s="118"/>
      <c r="E996" s="199"/>
      <c r="F996" s="119"/>
      <c r="G996" s="133"/>
      <c r="H996" s="118"/>
      <c r="I996" s="313"/>
      <c r="J996" s="316"/>
      <c r="K996" s="199">
        <f t="shared" si="109"/>
        <v>0</v>
      </c>
      <c r="L996" s="133"/>
      <c r="M996" s="118"/>
      <c r="N996" s="313"/>
      <c r="O996" s="316"/>
    </row>
    <row r="997" spans="1:15" ht="33" customHeight="1" x14ac:dyDescent="0.3">
      <c r="A997" s="330"/>
      <c r="B997" s="333"/>
      <c r="C997" s="313"/>
      <c r="D997" s="118"/>
      <c r="E997" s="199"/>
      <c r="F997" s="119"/>
      <c r="G997" s="133"/>
      <c r="H997" s="118"/>
      <c r="I997" s="313"/>
      <c r="J997" s="316"/>
      <c r="K997" s="199">
        <f t="shared" si="109"/>
        <v>0</v>
      </c>
      <c r="L997" s="133"/>
      <c r="M997" s="118"/>
      <c r="N997" s="313"/>
      <c r="O997" s="316"/>
    </row>
    <row r="998" spans="1:15" ht="42.75" customHeight="1" thickBot="1" x14ac:dyDescent="0.35">
      <c r="A998" s="331"/>
      <c r="B998" s="334"/>
      <c r="C998" s="314"/>
      <c r="D998" s="118"/>
      <c r="E998" s="199"/>
      <c r="F998" s="119"/>
      <c r="G998" s="133"/>
      <c r="H998" s="118"/>
      <c r="I998" s="314"/>
      <c r="J998" s="317"/>
      <c r="K998" s="199">
        <f t="shared" si="109"/>
        <v>0</v>
      </c>
      <c r="L998" s="133"/>
      <c r="M998" s="118"/>
      <c r="N998" s="314"/>
      <c r="O998" s="317"/>
    </row>
    <row r="999" spans="1:15" ht="15.75" customHeight="1" thickBot="1" x14ac:dyDescent="0.35">
      <c r="A999" s="69" t="s">
        <v>27</v>
      </c>
      <c r="B999" s="335"/>
      <c r="C999" s="336"/>
      <c r="D999" s="336"/>
      <c r="E999" s="462"/>
      <c r="F999" s="67"/>
      <c r="G999" s="67"/>
      <c r="H999" s="67"/>
      <c r="I999" s="67"/>
      <c r="J999" s="68"/>
      <c r="K999" s="67"/>
      <c r="L999" s="67"/>
      <c r="M999" s="67"/>
      <c r="N999" s="67"/>
      <c r="O999" s="68"/>
    </row>
    <row r="1000" spans="1:15" ht="49.5" customHeight="1" thickBot="1" x14ac:dyDescent="0.35">
      <c r="A1000" s="71" t="s">
        <v>28</v>
      </c>
      <c r="B1000" s="70" t="s">
        <v>29</v>
      </c>
      <c r="C1000" s="187" t="s">
        <v>30</v>
      </c>
      <c r="D1000" s="187" t="s">
        <v>31</v>
      </c>
      <c r="E1000" s="463" t="s">
        <v>32</v>
      </c>
      <c r="F1000" s="187" t="s">
        <v>33</v>
      </c>
      <c r="G1000" s="187" t="s">
        <v>35</v>
      </c>
      <c r="H1000" s="187" t="s">
        <v>36</v>
      </c>
      <c r="I1000" s="187" t="s">
        <v>34</v>
      </c>
      <c r="J1000" s="187" t="s">
        <v>37</v>
      </c>
      <c r="K1000" s="198" t="s">
        <v>31</v>
      </c>
      <c r="L1000" s="198" t="s">
        <v>35</v>
      </c>
      <c r="M1000" s="198" t="s">
        <v>36</v>
      </c>
      <c r="N1000" s="198" t="s">
        <v>34</v>
      </c>
      <c r="O1000" s="198" t="s">
        <v>37</v>
      </c>
    </row>
    <row r="1001" spans="1:15" ht="46.5" customHeight="1" x14ac:dyDescent="0.3">
      <c r="A1001" s="108">
        <f>A992+1</f>
        <v>111</v>
      </c>
      <c r="B1001" s="337"/>
      <c r="C1001" s="312"/>
      <c r="D1001" s="118"/>
      <c r="E1001" s="199"/>
      <c r="F1001" s="119"/>
      <c r="G1001" s="133"/>
      <c r="H1001" s="118"/>
      <c r="I1001" s="312"/>
      <c r="J1001" s="72" t="str">
        <f>IFERROR(AVERAGE(I1001)," ")</f>
        <v xml:space="preserve"> </v>
      </c>
      <c r="K1001" s="199">
        <f t="shared" ref="K1001:K1007" si="110">D1001</f>
        <v>0</v>
      </c>
      <c r="L1001" s="133"/>
      <c r="M1001" s="118"/>
      <c r="N1001" s="312"/>
      <c r="O1001" s="72" t="str">
        <f>IFERROR(AVERAGE(N1001)," ")</f>
        <v xml:space="preserve"> </v>
      </c>
    </row>
    <row r="1002" spans="1:15" ht="38.25" customHeight="1" x14ac:dyDescent="0.3">
      <c r="A1002" s="329"/>
      <c r="B1002" s="333"/>
      <c r="C1002" s="313"/>
      <c r="D1002" s="118"/>
      <c r="E1002" s="199"/>
      <c r="F1002" s="119"/>
      <c r="G1002" s="133"/>
      <c r="H1002" s="118"/>
      <c r="I1002" s="313"/>
      <c r="J1002" s="315" t="str">
        <f>IFERROR(VLOOKUP(J1001,'Datos Validaciones PAO'!$N$2:$O$102,2,TRUE)," ")</f>
        <v xml:space="preserve"> </v>
      </c>
      <c r="K1002" s="199">
        <f t="shared" si="110"/>
        <v>0</v>
      </c>
      <c r="L1002" s="133"/>
      <c r="M1002" s="118"/>
      <c r="N1002" s="313"/>
      <c r="O1002" s="315" t="str">
        <f>IFERROR(VLOOKUP(O1001,'Datos Validaciones PAO'!$N$2:$O$102,2,TRUE)," ")</f>
        <v xml:space="preserve"> </v>
      </c>
    </row>
    <row r="1003" spans="1:15" ht="34.5" customHeight="1" x14ac:dyDescent="0.3">
      <c r="A1003" s="330"/>
      <c r="B1003" s="333"/>
      <c r="C1003" s="313"/>
      <c r="D1003" s="118"/>
      <c r="E1003" s="199"/>
      <c r="F1003" s="119"/>
      <c r="G1003" s="133"/>
      <c r="H1003" s="118"/>
      <c r="I1003" s="313"/>
      <c r="J1003" s="316"/>
      <c r="K1003" s="199">
        <f t="shared" si="110"/>
        <v>0</v>
      </c>
      <c r="L1003" s="133"/>
      <c r="M1003" s="118"/>
      <c r="N1003" s="313"/>
      <c r="O1003" s="316"/>
    </row>
    <row r="1004" spans="1:15" ht="33" customHeight="1" x14ac:dyDescent="0.3">
      <c r="A1004" s="330"/>
      <c r="B1004" s="333"/>
      <c r="C1004" s="313"/>
      <c r="D1004" s="118"/>
      <c r="E1004" s="199"/>
      <c r="F1004" s="119"/>
      <c r="G1004" s="133"/>
      <c r="H1004" s="118"/>
      <c r="I1004" s="313"/>
      <c r="J1004" s="316"/>
      <c r="K1004" s="199">
        <f t="shared" si="110"/>
        <v>0</v>
      </c>
      <c r="L1004" s="133"/>
      <c r="M1004" s="118"/>
      <c r="N1004" s="313"/>
      <c r="O1004" s="316"/>
    </row>
    <row r="1005" spans="1:15" ht="48.75" customHeight="1" x14ac:dyDescent="0.3">
      <c r="A1005" s="330"/>
      <c r="B1005" s="333"/>
      <c r="C1005" s="313"/>
      <c r="D1005" s="118"/>
      <c r="E1005" s="199"/>
      <c r="F1005" s="119"/>
      <c r="G1005" s="133"/>
      <c r="H1005" s="118"/>
      <c r="I1005" s="313"/>
      <c r="J1005" s="316"/>
      <c r="K1005" s="199">
        <f t="shared" si="110"/>
        <v>0</v>
      </c>
      <c r="L1005" s="133"/>
      <c r="M1005" s="118"/>
      <c r="N1005" s="313"/>
      <c r="O1005" s="316"/>
    </row>
    <row r="1006" spans="1:15" ht="33" customHeight="1" x14ac:dyDescent="0.3">
      <c r="A1006" s="330"/>
      <c r="B1006" s="333"/>
      <c r="C1006" s="313"/>
      <c r="D1006" s="118"/>
      <c r="E1006" s="199"/>
      <c r="F1006" s="119"/>
      <c r="G1006" s="133"/>
      <c r="H1006" s="118"/>
      <c r="I1006" s="313"/>
      <c r="J1006" s="316"/>
      <c r="K1006" s="199">
        <f t="shared" si="110"/>
        <v>0</v>
      </c>
      <c r="L1006" s="133"/>
      <c r="M1006" s="118"/>
      <c r="N1006" s="313"/>
      <c r="O1006" s="316"/>
    </row>
    <row r="1007" spans="1:15" ht="42.75" customHeight="1" thickBot="1" x14ac:dyDescent="0.35">
      <c r="A1007" s="331"/>
      <c r="B1007" s="334"/>
      <c r="C1007" s="314"/>
      <c r="D1007" s="118"/>
      <c r="E1007" s="199"/>
      <c r="F1007" s="119"/>
      <c r="G1007" s="133"/>
      <c r="H1007" s="118"/>
      <c r="I1007" s="314"/>
      <c r="J1007" s="317"/>
      <c r="K1007" s="199">
        <f t="shared" si="110"/>
        <v>0</v>
      </c>
      <c r="L1007" s="133"/>
      <c r="M1007" s="118"/>
      <c r="N1007" s="314"/>
      <c r="O1007" s="317"/>
    </row>
    <row r="1008" spans="1:15" ht="15.75" customHeight="1" thickBot="1" x14ac:dyDescent="0.35">
      <c r="A1008" s="69" t="s">
        <v>27</v>
      </c>
      <c r="B1008" s="335"/>
      <c r="C1008" s="336"/>
      <c r="D1008" s="336"/>
      <c r="E1008" s="462"/>
      <c r="F1008" s="67"/>
      <c r="G1008" s="67"/>
      <c r="H1008" s="67"/>
      <c r="I1008" s="67"/>
      <c r="J1008" s="68"/>
      <c r="K1008" s="67"/>
      <c r="L1008" s="67"/>
      <c r="M1008" s="67"/>
      <c r="N1008" s="67"/>
      <c r="O1008" s="68"/>
    </row>
    <row r="1009" spans="1:15" ht="49.5" customHeight="1" thickBot="1" x14ac:dyDescent="0.35">
      <c r="A1009" s="71" t="s">
        <v>28</v>
      </c>
      <c r="B1009" s="70" t="s">
        <v>29</v>
      </c>
      <c r="C1009" s="187" t="s">
        <v>30</v>
      </c>
      <c r="D1009" s="187" t="s">
        <v>31</v>
      </c>
      <c r="E1009" s="463" t="s">
        <v>32</v>
      </c>
      <c r="F1009" s="187" t="s">
        <v>33</v>
      </c>
      <c r="G1009" s="187" t="s">
        <v>35</v>
      </c>
      <c r="H1009" s="187" t="s">
        <v>36</v>
      </c>
      <c r="I1009" s="187" t="s">
        <v>34</v>
      </c>
      <c r="J1009" s="187" t="s">
        <v>37</v>
      </c>
      <c r="K1009" s="198" t="s">
        <v>31</v>
      </c>
      <c r="L1009" s="198" t="s">
        <v>35</v>
      </c>
      <c r="M1009" s="198" t="s">
        <v>36</v>
      </c>
      <c r="N1009" s="198" t="s">
        <v>34</v>
      </c>
      <c r="O1009" s="198" t="s">
        <v>37</v>
      </c>
    </row>
    <row r="1010" spans="1:15" ht="46.5" customHeight="1" x14ac:dyDescent="0.3">
      <c r="A1010" s="108">
        <f>A1001+1</f>
        <v>112</v>
      </c>
      <c r="B1010" s="337"/>
      <c r="C1010" s="312"/>
      <c r="D1010" s="118"/>
      <c r="E1010" s="199"/>
      <c r="F1010" s="119"/>
      <c r="G1010" s="133"/>
      <c r="H1010" s="118"/>
      <c r="I1010" s="312"/>
      <c r="J1010" s="72" t="str">
        <f>IFERROR(AVERAGE(I1010)," ")</f>
        <v xml:space="preserve"> </v>
      </c>
      <c r="K1010" s="199">
        <f t="shared" ref="K1010:K1016" si="111">D1010</f>
        <v>0</v>
      </c>
      <c r="L1010" s="133"/>
      <c r="M1010" s="118"/>
      <c r="N1010" s="312"/>
      <c r="O1010" s="72" t="str">
        <f>IFERROR(AVERAGE(N1010)," ")</f>
        <v xml:space="preserve"> </v>
      </c>
    </row>
    <row r="1011" spans="1:15" ht="38.25" customHeight="1" x14ac:dyDescent="0.3">
      <c r="A1011" s="329"/>
      <c r="B1011" s="333"/>
      <c r="C1011" s="313"/>
      <c r="D1011" s="118"/>
      <c r="E1011" s="199"/>
      <c r="F1011" s="119"/>
      <c r="G1011" s="133"/>
      <c r="H1011" s="118"/>
      <c r="I1011" s="313"/>
      <c r="J1011" s="315" t="str">
        <f>IFERROR(VLOOKUP(J1010,'Datos Validaciones PAO'!$N$2:$O$102,2,TRUE)," ")</f>
        <v xml:space="preserve"> </v>
      </c>
      <c r="K1011" s="199">
        <f t="shared" si="111"/>
        <v>0</v>
      </c>
      <c r="L1011" s="133"/>
      <c r="M1011" s="118"/>
      <c r="N1011" s="313"/>
      <c r="O1011" s="315" t="str">
        <f>IFERROR(VLOOKUP(O1010,'Datos Validaciones PAO'!$N$2:$O$102,2,TRUE)," ")</f>
        <v xml:space="preserve"> </v>
      </c>
    </row>
    <row r="1012" spans="1:15" ht="34.5" customHeight="1" x14ac:dyDescent="0.3">
      <c r="A1012" s="330"/>
      <c r="B1012" s="333"/>
      <c r="C1012" s="313"/>
      <c r="D1012" s="118"/>
      <c r="E1012" s="199"/>
      <c r="F1012" s="119"/>
      <c r="G1012" s="133"/>
      <c r="H1012" s="118"/>
      <c r="I1012" s="313"/>
      <c r="J1012" s="316"/>
      <c r="K1012" s="199">
        <f t="shared" si="111"/>
        <v>0</v>
      </c>
      <c r="L1012" s="133"/>
      <c r="M1012" s="118"/>
      <c r="N1012" s="313"/>
      <c r="O1012" s="316"/>
    </row>
    <row r="1013" spans="1:15" ht="33" customHeight="1" x14ac:dyDescent="0.3">
      <c r="A1013" s="330"/>
      <c r="B1013" s="333"/>
      <c r="C1013" s="313"/>
      <c r="D1013" s="118"/>
      <c r="E1013" s="199"/>
      <c r="F1013" s="119"/>
      <c r="G1013" s="133"/>
      <c r="H1013" s="118"/>
      <c r="I1013" s="313"/>
      <c r="J1013" s="316"/>
      <c r="K1013" s="199">
        <f t="shared" si="111"/>
        <v>0</v>
      </c>
      <c r="L1013" s="133"/>
      <c r="M1013" s="118"/>
      <c r="N1013" s="313"/>
      <c r="O1013" s="316"/>
    </row>
    <row r="1014" spans="1:15" ht="48.75" customHeight="1" x14ac:dyDescent="0.3">
      <c r="A1014" s="330"/>
      <c r="B1014" s="333"/>
      <c r="C1014" s="313"/>
      <c r="D1014" s="118"/>
      <c r="E1014" s="199"/>
      <c r="F1014" s="119"/>
      <c r="G1014" s="133"/>
      <c r="H1014" s="118"/>
      <c r="I1014" s="313"/>
      <c r="J1014" s="316"/>
      <c r="K1014" s="199">
        <f t="shared" si="111"/>
        <v>0</v>
      </c>
      <c r="L1014" s="133"/>
      <c r="M1014" s="118"/>
      <c r="N1014" s="313"/>
      <c r="O1014" s="316"/>
    </row>
    <row r="1015" spans="1:15" ht="33" customHeight="1" x14ac:dyDescent="0.3">
      <c r="A1015" s="330"/>
      <c r="B1015" s="333"/>
      <c r="C1015" s="313"/>
      <c r="D1015" s="118"/>
      <c r="E1015" s="199"/>
      <c r="F1015" s="119"/>
      <c r="G1015" s="133"/>
      <c r="H1015" s="118"/>
      <c r="I1015" s="313"/>
      <c r="J1015" s="316"/>
      <c r="K1015" s="199">
        <f t="shared" si="111"/>
        <v>0</v>
      </c>
      <c r="L1015" s="133"/>
      <c r="M1015" s="118"/>
      <c r="N1015" s="313"/>
      <c r="O1015" s="316"/>
    </row>
    <row r="1016" spans="1:15" ht="42.75" customHeight="1" thickBot="1" x14ac:dyDescent="0.35">
      <c r="A1016" s="331"/>
      <c r="B1016" s="334"/>
      <c r="C1016" s="314"/>
      <c r="D1016" s="118"/>
      <c r="E1016" s="199"/>
      <c r="F1016" s="119"/>
      <c r="G1016" s="133"/>
      <c r="H1016" s="118"/>
      <c r="I1016" s="314"/>
      <c r="J1016" s="317"/>
      <c r="K1016" s="199">
        <f t="shared" si="111"/>
        <v>0</v>
      </c>
      <c r="L1016" s="133"/>
      <c r="M1016" s="118"/>
      <c r="N1016" s="314"/>
      <c r="O1016" s="317"/>
    </row>
    <row r="1017" spans="1:15" ht="15.75" customHeight="1" thickBot="1" x14ac:dyDescent="0.35">
      <c r="A1017" s="69" t="s">
        <v>27</v>
      </c>
      <c r="B1017" s="335"/>
      <c r="C1017" s="336"/>
      <c r="D1017" s="336"/>
      <c r="E1017" s="462"/>
      <c r="F1017" s="67"/>
      <c r="G1017" s="67"/>
      <c r="H1017" s="67"/>
      <c r="I1017" s="67"/>
      <c r="J1017" s="68"/>
      <c r="K1017" s="67"/>
      <c r="L1017" s="67"/>
      <c r="M1017" s="67"/>
      <c r="N1017" s="67"/>
      <c r="O1017" s="68"/>
    </row>
    <row r="1018" spans="1:15" ht="49.5" customHeight="1" thickBot="1" x14ac:dyDescent="0.35">
      <c r="A1018" s="71" t="s">
        <v>28</v>
      </c>
      <c r="B1018" s="70" t="s">
        <v>29</v>
      </c>
      <c r="C1018" s="187" t="s">
        <v>30</v>
      </c>
      <c r="D1018" s="187" t="s">
        <v>31</v>
      </c>
      <c r="E1018" s="463" t="s">
        <v>32</v>
      </c>
      <c r="F1018" s="187" t="s">
        <v>33</v>
      </c>
      <c r="G1018" s="187" t="s">
        <v>35</v>
      </c>
      <c r="H1018" s="187" t="s">
        <v>36</v>
      </c>
      <c r="I1018" s="187" t="s">
        <v>34</v>
      </c>
      <c r="J1018" s="187" t="s">
        <v>37</v>
      </c>
      <c r="K1018" s="198" t="s">
        <v>31</v>
      </c>
      <c r="L1018" s="198" t="s">
        <v>35</v>
      </c>
      <c r="M1018" s="198" t="s">
        <v>36</v>
      </c>
      <c r="N1018" s="198" t="s">
        <v>34</v>
      </c>
      <c r="O1018" s="198" t="s">
        <v>37</v>
      </c>
    </row>
    <row r="1019" spans="1:15" ht="46.5" customHeight="1" x14ac:dyDescent="0.3">
      <c r="A1019" s="108">
        <f>A1010+1</f>
        <v>113</v>
      </c>
      <c r="B1019" s="337"/>
      <c r="C1019" s="312"/>
      <c r="D1019" s="118"/>
      <c r="E1019" s="199"/>
      <c r="F1019" s="119"/>
      <c r="G1019" s="133"/>
      <c r="H1019" s="118"/>
      <c r="I1019" s="312"/>
      <c r="J1019" s="72" t="str">
        <f>IFERROR(AVERAGE(I1019)," ")</f>
        <v xml:space="preserve"> </v>
      </c>
      <c r="K1019" s="199">
        <f t="shared" ref="K1019:K1025" si="112">D1019</f>
        <v>0</v>
      </c>
      <c r="L1019" s="133"/>
      <c r="M1019" s="118"/>
      <c r="N1019" s="312"/>
      <c r="O1019" s="72" t="str">
        <f>IFERROR(AVERAGE(N1019)," ")</f>
        <v xml:space="preserve"> </v>
      </c>
    </row>
    <row r="1020" spans="1:15" ht="38.25" customHeight="1" x14ac:dyDescent="0.3">
      <c r="A1020" s="329"/>
      <c r="B1020" s="333"/>
      <c r="C1020" s="313"/>
      <c r="D1020" s="118"/>
      <c r="E1020" s="199"/>
      <c r="F1020" s="119"/>
      <c r="G1020" s="133"/>
      <c r="H1020" s="118"/>
      <c r="I1020" s="313"/>
      <c r="J1020" s="315" t="str">
        <f>IFERROR(VLOOKUP(J1019,'Datos Validaciones PAO'!$N$2:$O$102,2,TRUE)," ")</f>
        <v xml:space="preserve"> </v>
      </c>
      <c r="K1020" s="199">
        <f t="shared" si="112"/>
        <v>0</v>
      </c>
      <c r="L1020" s="133"/>
      <c r="M1020" s="118"/>
      <c r="N1020" s="313"/>
      <c r="O1020" s="315" t="str">
        <f>IFERROR(VLOOKUP(O1019,'Datos Validaciones PAO'!$N$2:$O$102,2,TRUE)," ")</f>
        <v xml:space="preserve"> </v>
      </c>
    </row>
    <row r="1021" spans="1:15" ht="34.5" customHeight="1" x14ac:dyDescent="0.3">
      <c r="A1021" s="330"/>
      <c r="B1021" s="333"/>
      <c r="C1021" s="313"/>
      <c r="D1021" s="118"/>
      <c r="E1021" s="199"/>
      <c r="F1021" s="119"/>
      <c r="G1021" s="133"/>
      <c r="H1021" s="118"/>
      <c r="I1021" s="313"/>
      <c r="J1021" s="316"/>
      <c r="K1021" s="199">
        <f t="shared" si="112"/>
        <v>0</v>
      </c>
      <c r="L1021" s="133"/>
      <c r="M1021" s="118"/>
      <c r="N1021" s="313"/>
      <c r="O1021" s="316"/>
    </row>
    <row r="1022" spans="1:15" ht="33" customHeight="1" x14ac:dyDescent="0.3">
      <c r="A1022" s="330"/>
      <c r="B1022" s="333"/>
      <c r="C1022" s="313"/>
      <c r="D1022" s="118"/>
      <c r="E1022" s="199"/>
      <c r="F1022" s="119"/>
      <c r="G1022" s="133"/>
      <c r="H1022" s="118"/>
      <c r="I1022" s="313"/>
      <c r="J1022" s="316"/>
      <c r="K1022" s="199">
        <f t="shared" si="112"/>
        <v>0</v>
      </c>
      <c r="L1022" s="133"/>
      <c r="M1022" s="118"/>
      <c r="N1022" s="313"/>
      <c r="O1022" s="316"/>
    </row>
    <row r="1023" spans="1:15" ht="48.75" customHeight="1" x14ac:dyDescent="0.3">
      <c r="A1023" s="330"/>
      <c r="B1023" s="333"/>
      <c r="C1023" s="313"/>
      <c r="D1023" s="118"/>
      <c r="E1023" s="199"/>
      <c r="F1023" s="119"/>
      <c r="G1023" s="133"/>
      <c r="H1023" s="118"/>
      <c r="I1023" s="313"/>
      <c r="J1023" s="316"/>
      <c r="K1023" s="199">
        <f t="shared" si="112"/>
        <v>0</v>
      </c>
      <c r="L1023" s="133"/>
      <c r="M1023" s="118"/>
      <c r="N1023" s="313"/>
      <c r="O1023" s="316"/>
    </row>
    <row r="1024" spans="1:15" ht="33" customHeight="1" x14ac:dyDescent="0.3">
      <c r="A1024" s="330"/>
      <c r="B1024" s="333"/>
      <c r="C1024" s="313"/>
      <c r="D1024" s="118"/>
      <c r="E1024" s="199"/>
      <c r="F1024" s="119"/>
      <c r="G1024" s="133"/>
      <c r="H1024" s="118"/>
      <c r="I1024" s="313"/>
      <c r="J1024" s="316"/>
      <c r="K1024" s="199">
        <f t="shared" si="112"/>
        <v>0</v>
      </c>
      <c r="L1024" s="133"/>
      <c r="M1024" s="118"/>
      <c r="N1024" s="313"/>
      <c r="O1024" s="316"/>
    </row>
    <row r="1025" spans="1:15" ht="42.75" customHeight="1" thickBot="1" x14ac:dyDescent="0.35">
      <c r="A1025" s="331"/>
      <c r="B1025" s="334"/>
      <c r="C1025" s="314"/>
      <c r="D1025" s="118"/>
      <c r="E1025" s="199"/>
      <c r="F1025" s="119"/>
      <c r="G1025" s="133"/>
      <c r="H1025" s="118"/>
      <c r="I1025" s="314"/>
      <c r="J1025" s="317"/>
      <c r="K1025" s="199">
        <f t="shared" si="112"/>
        <v>0</v>
      </c>
      <c r="L1025" s="133"/>
      <c r="M1025" s="118"/>
      <c r="N1025" s="314"/>
      <c r="O1025" s="317"/>
    </row>
    <row r="1026" spans="1:15" ht="15.75" customHeight="1" thickBot="1" x14ac:dyDescent="0.35">
      <c r="A1026" s="69" t="s">
        <v>27</v>
      </c>
      <c r="B1026" s="335"/>
      <c r="C1026" s="336"/>
      <c r="D1026" s="336"/>
      <c r="E1026" s="462"/>
      <c r="F1026" s="67"/>
      <c r="G1026" s="67"/>
      <c r="H1026" s="67"/>
      <c r="I1026" s="67"/>
      <c r="J1026" s="68"/>
      <c r="K1026" s="67"/>
      <c r="L1026" s="67"/>
      <c r="M1026" s="67"/>
      <c r="N1026" s="67"/>
      <c r="O1026" s="68"/>
    </row>
    <row r="1027" spans="1:15" ht="49.5" customHeight="1" thickBot="1" x14ac:dyDescent="0.35">
      <c r="A1027" s="71" t="s">
        <v>28</v>
      </c>
      <c r="B1027" s="70" t="s">
        <v>29</v>
      </c>
      <c r="C1027" s="187" t="s">
        <v>30</v>
      </c>
      <c r="D1027" s="187" t="s">
        <v>31</v>
      </c>
      <c r="E1027" s="463" t="s">
        <v>32</v>
      </c>
      <c r="F1027" s="187" t="s">
        <v>33</v>
      </c>
      <c r="G1027" s="187" t="s">
        <v>35</v>
      </c>
      <c r="H1027" s="187" t="s">
        <v>36</v>
      </c>
      <c r="I1027" s="187" t="s">
        <v>34</v>
      </c>
      <c r="J1027" s="187" t="s">
        <v>37</v>
      </c>
      <c r="K1027" s="198" t="s">
        <v>31</v>
      </c>
      <c r="L1027" s="198" t="s">
        <v>35</v>
      </c>
      <c r="M1027" s="198" t="s">
        <v>36</v>
      </c>
      <c r="N1027" s="198" t="s">
        <v>34</v>
      </c>
      <c r="O1027" s="198" t="s">
        <v>37</v>
      </c>
    </row>
    <row r="1028" spans="1:15" ht="46.5" customHeight="1" x14ac:dyDescent="0.3">
      <c r="A1028" s="108">
        <f>A1019+1</f>
        <v>114</v>
      </c>
      <c r="B1028" s="337"/>
      <c r="C1028" s="312"/>
      <c r="D1028" s="118"/>
      <c r="E1028" s="199"/>
      <c r="F1028" s="119"/>
      <c r="G1028" s="133"/>
      <c r="H1028" s="118"/>
      <c r="I1028" s="312"/>
      <c r="J1028" s="72" t="str">
        <f>IFERROR(AVERAGE(I1028)," ")</f>
        <v xml:space="preserve"> </v>
      </c>
      <c r="K1028" s="199">
        <f t="shared" ref="K1028:K1034" si="113">D1028</f>
        <v>0</v>
      </c>
      <c r="L1028" s="133"/>
      <c r="M1028" s="118"/>
      <c r="N1028" s="312"/>
      <c r="O1028" s="72" t="str">
        <f>IFERROR(AVERAGE(N1028)," ")</f>
        <v xml:space="preserve"> </v>
      </c>
    </row>
    <row r="1029" spans="1:15" ht="38.25" customHeight="1" x14ac:dyDescent="0.3">
      <c r="A1029" s="329"/>
      <c r="B1029" s="333"/>
      <c r="C1029" s="313"/>
      <c r="D1029" s="118"/>
      <c r="E1029" s="199"/>
      <c r="F1029" s="119"/>
      <c r="G1029" s="133"/>
      <c r="H1029" s="118"/>
      <c r="I1029" s="313"/>
      <c r="J1029" s="315" t="str">
        <f>IFERROR(VLOOKUP(J1028,'Datos Validaciones PAO'!$N$2:$O$102,2,TRUE)," ")</f>
        <v xml:space="preserve"> </v>
      </c>
      <c r="K1029" s="199">
        <f t="shared" si="113"/>
        <v>0</v>
      </c>
      <c r="L1029" s="133"/>
      <c r="M1029" s="118"/>
      <c r="N1029" s="313"/>
      <c r="O1029" s="315" t="str">
        <f>IFERROR(VLOOKUP(O1028,'Datos Validaciones PAO'!$N$2:$O$102,2,TRUE)," ")</f>
        <v xml:space="preserve"> </v>
      </c>
    </row>
    <row r="1030" spans="1:15" ht="34.5" customHeight="1" x14ac:dyDescent="0.3">
      <c r="A1030" s="330"/>
      <c r="B1030" s="333"/>
      <c r="C1030" s="313"/>
      <c r="D1030" s="118"/>
      <c r="E1030" s="199"/>
      <c r="F1030" s="119"/>
      <c r="G1030" s="133"/>
      <c r="H1030" s="118"/>
      <c r="I1030" s="313"/>
      <c r="J1030" s="316"/>
      <c r="K1030" s="199">
        <f t="shared" si="113"/>
        <v>0</v>
      </c>
      <c r="L1030" s="133"/>
      <c r="M1030" s="118"/>
      <c r="N1030" s="313"/>
      <c r="O1030" s="316"/>
    </row>
    <row r="1031" spans="1:15" ht="33" customHeight="1" x14ac:dyDescent="0.3">
      <c r="A1031" s="330"/>
      <c r="B1031" s="333"/>
      <c r="C1031" s="313"/>
      <c r="D1031" s="118"/>
      <c r="E1031" s="199"/>
      <c r="F1031" s="119"/>
      <c r="G1031" s="133"/>
      <c r="H1031" s="118"/>
      <c r="I1031" s="313"/>
      <c r="J1031" s="316"/>
      <c r="K1031" s="199">
        <f t="shared" si="113"/>
        <v>0</v>
      </c>
      <c r="L1031" s="133"/>
      <c r="M1031" s="118"/>
      <c r="N1031" s="313"/>
      <c r="O1031" s="316"/>
    </row>
    <row r="1032" spans="1:15" ht="48.75" customHeight="1" x14ac:dyDescent="0.3">
      <c r="A1032" s="330"/>
      <c r="B1032" s="333"/>
      <c r="C1032" s="313"/>
      <c r="D1032" s="118"/>
      <c r="E1032" s="199"/>
      <c r="F1032" s="119"/>
      <c r="G1032" s="133"/>
      <c r="H1032" s="118"/>
      <c r="I1032" s="313"/>
      <c r="J1032" s="316"/>
      <c r="K1032" s="199">
        <f t="shared" si="113"/>
        <v>0</v>
      </c>
      <c r="L1032" s="133"/>
      <c r="M1032" s="118"/>
      <c r="N1032" s="313"/>
      <c r="O1032" s="316"/>
    </row>
    <row r="1033" spans="1:15" ht="33" customHeight="1" x14ac:dyDescent="0.3">
      <c r="A1033" s="330"/>
      <c r="B1033" s="333"/>
      <c r="C1033" s="313"/>
      <c r="D1033" s="118"/>
      <c r="E1033" s="199"/>
      <c r="F1033" s="119"/>
      <c r="G1033" s="133"/>
      <c r="H1033" s="118"/>
      <c r="I1033" s="313"/>
      <c r="J1033" s="316"/>
      <c r="K1033" s="199">
        <f t="shared" si="113"/>
        <v>0</v>
      </c>
      <c r="L1033" s="133"/>
      <c r="M1033" s="118"/>
      <c r="N1033" s="313"/>
      <c r="O1033" s="316"/>
    </row>
    <row r="1034" spans="1:15" ht="42.75" customHeight="1" thickBot="1" x14ac:dyDescent="0.35">
      <c r="A1034" s="331"/>
      <c r="B1034" s="334"/>
      <c r="C1034" s="314"/>
      <c r="D1034" s="118"/>
      <c r="E1034" s="199"/>
      <c r="F1034" s="119"/>
      <c r="G1034" s="133"/>
      <c r="H1034" s="118"/>
      <c r="I1034" s="314"/>
      <c r="J1034" s="317"/>
      <c r="K1034" s="199">
        <f t="shared" si="113"/>
        <v>0</v>
      </c>
      <c r="L1034" s="133"/>
      <c r="M1034" s="118"/>
      <c r="N1034" s="314"/>
      <c r="O1034" s="317"/>
    </row>
    <row r="1035" spans="1:15" ht="15.75" customHeight="1" thickBot="1" x14ac:dyDescent="0.35">
      <c r="A1035" s="69" t="s">
        <v>27</v>
      </c>
      <c r="B1035" s="335"/>
      <c r="C1035" s="336"/>
      <c r="D1035" s="336"/>
      <c r="E1035" s="462"/>
      <c r="F1035" s="67"/>
      <c r="G1035" s="67"/>
      <c r="H1035" s="67"/>
      <c r="I1035" s="67"/>
      <c r="J1035" s="68"/>
      <c r="K1035" s="67"/>
      <c r="L1035" s="67"/>
      <c r="M1035" s="67"/>
      <c r="N1035" s="67"/>
      <c r="O1035" s="68"/>
    </row>
    <row r="1036" spans="1:15" ht="49.5" customHeight="1" thickBot="1" x14ac:dyDescent="0.35">
      <c r="A1036" s="71" t="s">
        <v>28</v>
      </c>
      <c r="B1036" s="70" t="s">
        <v>29</v>
      </c>
      <c r="C1036" s="187" t="s">
        <v>30</v>
      </c>
      <c r="D1036" s="187" t="s">
        <v>31</v>
      </c>
      <c r="E1036" s="463" t="s">
        <v>32</v>
      </c>
      <c r="F1036" s="187" t="s">
        <v>33</v>
      </c>
      <c r="G1036" s="187" t="s">
        <v>35</v>
      </c>
      <c r="H1036" s="187" t="s">
        <v>36</v>
      </c>
      <c r="I1036" s="187" t="s">
        <v>34</v>
      </c>
      <c r="J1036" s="187" t="s">
        <v>37</v>
      </c>
      <c r="K1036" s="198" t="s">
        <v>31</v>
      </c>
      <c r="L1036" s="198" t="s">
        <v>35</v>
      </c>
      <c r="M1036" s="198" t="s">
        <v>36</v>
      </c>
      <c r="N1036" s="198" t="s">
        <v>34</v>
      </c>
      <c r="O1036" s="198" t="s">
        <v>37</v>
      </c>
    </row>
    <row r="1037" spans="1:15" ht="46.5" customHeight="1" x14ac:dyDescent="0.3">
      <c r="A1037" s="108">
        <f>A1028+1</f>
        <v>115</v>
      </c>
      <c r="B1037" s="337"/>
      <c r="C1037" s="312"/>
      <c r="D1037" s="118"/>
      <c r="E1037" s="199"/>
      <c r="F1037" s="119"/>
      <c r="G1037" s="133"/>
      <c r="H1037" s="118"/>
      <c r="I1037" s="312"/>
      <c r="J1037" s="72" t="str">
        <f>IFERROR(AVERAGE(I1037)," ")</f>
        <v xml:space="preserve"> </v>
      </c>
      <c r="K1037" s="199">
        <f t="shared" ref="K1037:K1043" si="114">D1037</f>
        <v>0</v>
      </c>
      <c r="L1037" s="133"/>
      <c r="M1037" s="118"/>
      <c r="N1037" s="312"/>
      <c r="O1037" s="72" t="str">
        <f>IFERROR(AVERAGE(N1037)," ")</f>
        <v xml:space="preserve"> </v>
      </c>
    </row>
    <row r="1038" spans="1:15" ht="38.25" customHeight="1" x14ac:dyDescent="0.3">
      <c r="A1038" s="329"/>
      <c r="B1038" s="333"/>
      <c r="C1038" s="313"/>
      <c r="D1038" s="118"/>
      <c r="E1038" s="199"/>
      <c r="F1038" s="119"/>
      <c r="G1038" s="133"/>
      <c r="H1038" s="118"/>
      <c r="I1038" s="313"/>
      <c r="J1038" s="315" t="str">
        <f>IFERROR(VLOOKUP(J1037,'Datos Validaciones PAO'!$N$2:$O$102,2,TRUE)," ")</f>
        <v xml:space="preserve"> </v>
      </c>
      <c r="K1038" s="199">
        <f t="shared" si="114"/>
        <v>0</v>
      </c>
      <c r="L1038" s="133"/>
      <c r="M1038" s="118"/>
      <c r="N1038" s="313"/>
      <c r="O1038" s="315" t="str">
        <f>IFERROR(VLOOKUP(O1037,'Datos Validaciones PAO'!$N$2:$O$102,2,TRUE)," ")</f>
        <v xml:space="preserve"> </v>
      </c>
    </row>
    <row r="1039" spans="1:15" ht="34.5" customHeight="1" x14ac:dyDescent="0.3">
      <c r="A1039" s="330"/>
      <c r="B1039" s="333"/>
      <c r="C1039" s="313"/>
      <c r="D1039" s="118"/>
      <c r="E1039" s="199"/>
      <c r="F1039" s="119"/>
      <c r="G1039" s="133"/>
      <c r="H1039" s="118"/>
      <c r="I1039" s="313"/>
      <c r="J1039" s="316"/>
      <c r="K1039" s="199">
        <f t="shared" si="114"/>
        <v>0</v>
      </c>
      <c r="L1039" s="133"/>
      <c r="M1039" s="118"/>
      <c r="N1039" s="313"/>
      <c r="O1039" s="316"/>
    </row>
    <row r="1040" spans="1:15" ht="33" customHeight="1" x14ac:dyDescent="0.3">
      <c r="A1040" s="330"/>
      <c r="B1040" s="333"/>
      <c r="C1040" s="313"/>
      <c r="D1040" s="118"/>
      <c r="E1040" s="199"/>
      <c r="F1040" s="119"/>
      <c r="G1040" s="133"/>
      <c r="H1040" s="118"/>
      <c r="I1040" s="313"/>
      <c r="J1040" s="316"/>
      <c r="K1040" s="199">
        <f t="shared" si="114"/>
        <v>0</v>
      </c>
      <c r="L1040" s="133"/>
      <c r="M1040" s="118"/>
      <c r="N1040" s="313"/>
      <c r="O1040" s="316"/>
    </row>
    <row r="1041" spans="1:15" ht="48.75" customHeight="1" x14ac:dyDescent="0.3">
      <c r="A1041" s="330"/>
      <c r="B1041" s="333"/>
      <c r="C1041" s="313"/>
      <c r="D1041" s="118"/>
      <c r="E1041" s="199"/>
      <c r="F1041" s="119"/>
      <c r="G1041" s="133"/>
      <c r="H1041" s="118"/>
      <c r="I1041" s="313"/>
      <c r="J1041" s="316"/>
      <c r="K1041" s="199">
        <f t="shared" si="114"/>
        <v>0</v>
      </c>
      <c r="L1041" s="133"/>
      <c r="M1041" s="118"/>
      <c r="N1041" s="313"/>
      <c r="O1041" s="316"/>
    </row>
    <row r="1042" spans="1:15" ht="33" customHeight="1" x14ac:dyDescent="0.3">
      <c r="A1042" s="330"/>
      <c r="B1042" s="333"/>
      <c r="C1042" s="313"/>
      <c r="D1042" s="118"/>
      <c r="E1042" s="199"/>
      <c r="F1042" s="119"/>
      <c r="G1042" s="133"/>
      <c r="H1042" s="118"/>
      <c r="I1042" s="313"/>
      <c r="J1042" s="316"/>
      <c r="K1042" s="199">
        <f t="shared" si="114"/>
        <v>0</v>
      </c>
      <c r="L1042" s="133"/>
      <c r="M1042" s="118"/>
      <c r="N1042" s="313"/>
      <c r="O1042" s="316"/>
    </row>
    <row r="1043" spans="1:15" ht="42.75" customHeight="1" thickBot="1" x14ac:dyDescent="0.35">
      <c r="A1043" s="331"/>
      <c r="B1043" s="334"/>
      <c r="C1043" s="314"/>
      <c r="D1043" s="118"/>
      <c r="E1043" s="199"/>
      <c r="F1043" s="119"/>
      <c r="G1043" s="133"/>
      <c r="H1043" s="118"/>
      <c r="I1043" s="314"/>
      <c r="J1043" s="317"/>
      <c r="K1043" s="199">
        <f t="shared" si="114"/>
        <v>0</v>
      </c>
      <c r="L1043" s="133"/>
      <c r="M1043" s="118"/>
      <c r="N1043" s="314"/>
      <c r="O1043" s="317"/>
    </row>
    <row r="1044" spans="1:15" ht="15.75" customHeight="1" thickBot="1" x14ac:dyDescent="0.35">
      <c r="A1044" s="69" t="s">
        <v>27</v>
      </c>
      <c r="B1044" s="335"/>
      <c r="C1044" s="336"/>
      <c r="D1044" s="336"/>
      <c r="E1044" s="462"/>
      <c r="F1044" s="67"/>
      <c r="G1044" s="67"/>
      <c r="H1044" s="67"/>
      <c r="I1044" s="67"/>
      <c r="J1044" s="68"/>
      <c r="K1044" s="67"/>
      <c r="L1044" s="67"/>
      <c r="M1044" s="67"/>
      <c r="N1044" s="67"/>
      <c r="O1044" s="68"/>
    </row>
    <row r="1045" spans="1:15" ht="49.5" customHeight="1" thickBot="1" x14ac:dyDescent="0.35">
      <c r="A1045" s="71" t="s">
        <v>28</v>
      </c>
      <c r="B1045" s="70" t="s">
        <v>29</v>
      </c>
      <c r="C1045" s="187" t="s">
        <v>30</v>
      </c>
      <c r="D1045" s="187" t="s">
        <v>31</v>
      </c>
      <c r="E1045" s="463" t="s">
        <v>32</v>
      </c>
      <c r="F1045" s="187" t="s">
        <v>33</v>
      </c>
      <c r="G1045" s="187" t="s">
        <v>35</v>
      </c>
      <c r="H1045" s="187" t="s">
        <v>36</v>
      </c>
      <c r="I1045" s="187" t="s">
        <v>34</v>
      </c>
      <c r="J1045" s="187" t="s">
        <v>37</v>
      </c>
      <c r="K1045" s="198" t="s">
        <v>31</v>
      </c>
      <c r="L1045" s="198" t="s">
        <v>35</v>
      </c>
      <c r="M1045" s="198" t="s">
        <v>36</v>
      </c>
      <c r="N1045" s="198" t="s">
        <v>34</v>
      </c>
      <c r="O1045" s="198" t="s">
        <v>37</v>
      </c>
    </row>
    <row r="1046" spans="1:15" ht="46.5" customHeight="1" x14ac:dyDescent="0.3">
      <c r="A1046" s="108">
        <f>A1037+1</f>
        <v>116</v>
      </c>
      <c r="B1046" s="337"/>
      <c r="C1046" s="312"/>
      <c r="D1046" s="118"/>
      <c r="E1046" s="199"/>
      <c r="F1046" s="119"/>
      <c r="G1046" s="133"/>
      <c r="H1046" s="118"/>
      <c r="I1046" s="312"/>
      <c r="J1046" s="72" t="str">
        <f>IFERROR(AVERAGE(I1046)," ")</f>
        <v xml:space="preserve"> </v>
      </c>
      <c r="K1046" s="199">
        <f t="shared" ref="K1046:K1052" si="115">D1046</f>
        <v>0</v>
      </c>
      <c r="L1046" s="133"/>
      <c r="M1046" s="118"/>
      <c r="N1046" s="312"/>
      <c r="O1046" s="72" t="str">
        <f>IFERROR(AVERAGE(N1046)," ")</f>
        <v xml:space="preserve"> </v>
      </c>
    </row>
    <row r="1047" spans="1:15" ht="38.25" customHeight="1" x14ac:dyDescent="0.3">
      <c r="A1047" s="329"/>
      <c r="B1047" s="333"/>
      <c r="C1047" s="313"/>
      <c r="D1047" s="118"/>
      <c r="E1047" s="199"/>
      <c r="F1047" s="119"/>
      <c r="G1047" s="133"/>
      <c r="H1047" s="118"/>
      <c r="I1047" s="313"/>
      <c r="J1047" s="315" t="str">
        <f>IFERROR(VLOOKUP(J1046,'Datos Validaciones PAO'!$N$2:$O$102,2,TRUE)," ")</f>
        <v xml:space="preserve"> </v>
      </c>
      <c r="K1047" s="199">
        <f t="shared" si="115"/>
        <v>0</v>
      </c>
      <c r="L1047" s="133"/>
      <c r="M1047" s="118"/>
      <c r="N1047" s="313"/>
      <c r="O1047" s="315" t="str">
        <f>IFERROR(VLOOKUP(O1046,'Datos Validaciones PAO'!$N$2:$O$102,2,TRUE)," ")</f>
        <v xml:space="preserve"> </v>
      </c>
    </row>
    <row r="1048" spans="1:15" ht="34.5" customHeight="1" x14ac:dyDescent="0.3">
      <c r="A1048" s="330"/>
      <c r="B1048" s="333"/>
      <c r="C1048" s="313"/>
      <c r="D1048" s="118"/>
      <c r="E1048" s="199"/>
      <c r="F1048" s="119"/>
      <c r="G1048" s="133"/>
      <c r="H1048" s="118"/>
      <c r="I1048" s="313"/>
      <c r="J1048" s="316"/>
      <c r="K1048" s="199">
        <f t="shared" si="115"/>
        <v>0</v>
      </c>
      <c r="L1048" s="133"/>
      <c r="M1048" s="118"/>
      <c r="N1048" s="313"/>
      <c r="O1048" s="316"/>
    </row>
    <row r="1049" spans="1:15" ht="33" customHeight="1" x14ac:dyDescent="0.3">
      <c r="A1049" s="330"/>
      <c r="B1049" s="333"/>
      <c r="C1049" s="313"/>
      <c r="D1049" s="118"/>
      <c r="E1049" s="199"/>
      <c r="F1049" s="119"/>
      <c r="G1049" s="133"/>
      <c r="H1049" s="118"/>
      <c r="I1049" s="313"/>
      <c r="J1049" s="316"/>
      <c r="K1049" s="199">
        <f t="shared" si="115"/>
        <v>0</v>
      </c>
      <c r="L1049" s="133"/>
      <c r="M1049" s="118"/>
      <c r="N1049" s="313"/>
      <c r="O1049" s="316"/>
    </row>
    <row r="1050" spans="1:15" ht="48.75" customHeight="1" x14ac:dyDescent="0.3">
      <c r="A1050" s="330"/>
      <c r="B1050" s="333"/>
      <c r="C1050" s="313"/>
      <c r="D1050" s="118"/>
      <c r="E1050" s="199"/>
      <c r="F1050" s="119"/>
      <c r="G1050" s="133"/>
      <c r="H1050" s="118"/>
      <c r="I1050" s="313"/>
      <c r="J1050" s="316"/>
      <c r="K1050" s="199">
        <f t="shared" si="115"/>
        <v>0</v>
      </c>
      <c r="L1050" s="133"/>
      <c r="M1050" s="118"/>
      <c r="N1050" s="313"/>
      <c r="O1050" s="316"/>
    </row>
    <row r="1051" spans="1:15" ht="33" customHeight="1" x14ac:dyDescent="0.3">
      <c r="A1051" s="330"/>
      <c r="B1051" s="333"/>
      <c r="C1051" s="313"/>
      <c r="D1051" s="118"/>
      <c r="E1051" s="199"/>
      <c r="F1051" s="119"/>
      <c r="G1051" s="133"/>
      <c r="H1051" s="118"/>
      <c r="I1051" s="313"/>
      <c r="J1051" s="316"/>
      <c r="K1051" s="199">
        <f t="shared" si="115"/>
        <v>0</v>
      </c>
      <c r="L1051" s="133"/>
      <c r="M1051" s="118"/>
      <c r="N1051" s="313"/>
      <c r="O1051" s="316"/>
    </row>
    <row r="1052" spans="1:15" ht="42.75" customHeight="1" thickBot="1" x14ac:dyDescent="0.35">
      <c r="A1052" s="331"/>
      <c r="B1052" s="334"/>
      <c r="C1052" s="314"/>
      <c r="D1052" s="118"/>
      <c r="E1052" s="199"/>
      <c r="F1052" s="119"/>
      <c r="G1052" s="133"/>
      <c r="H1052" s="118"/>
      <c r="I1052" s="314"/>
      <c r="J1052" s="317"/>
      <c r="K1052" s="199">
        <f t="shared" si="115"/>
        <v>0</v>
      </c>
      <c r="L1052" s="133"/>
      <c r="M1052" s="118"/>
      <c r="N1052" s="314"/>
      <c r="O1052" s="317"/>
    </row>
    <row r="1053" spans="1:15" ht="15.75" customHeight="1" thickBot="1" x14ac:dyDescent="0.35">
      <c r="A1053" s="69" t="s">
        <v>27</v>
      </c>
      <c r="B1053" s="335"/>
      <c r="C1053" s="336"/>
      <c r="D1053" s="336"/>
      <c r="E1053" s="462"/>
      <c r="F1053" s="67"/>
      <c r="G1053" s="67"/>
      <c r="H1053" s="67"/>
      <c r="I1053" s="67"/>
      <c r="J1053" s="68"/>
      <c r="K1053" s="67"/>
      <c r="L1053" s="67"/>
      <c r="M1053" s="67"/>
      <c r="N1053" s="67"/>
      <c r="O1053" s="68"/>
    </row>
    <row r="1054" spans="1:15" ht="49.5" customHeight="1" thickBot="1" x14ac:dyDescent="0.35">
      <c r="A1054" s="71" t="s">
        <v>28</v>
      </c>
      <c r="B1054" s="70" t="s">
        <v>29</v>
      </c>
      <c r="C1054" s="187" t="s">
        <v>30</v>
      </c>
      <c r="D1054" s="187" t="s">
        <v>31</v>
      </c>
      <c r="E1054" s="463" t="s">
        <v>32</v>
      </c>
      <c r="F1054" s="187" t="s">
        <v>33</v>
      </c>
      <c r="G1054" s="187" t="s">
        <v>35</v>
      </c>
      <c r="H1054" s="187" t="s">
        <v>36</v>
      </c>
      <c r="I1054" s="187" t="s">
        <v>34</v>
      </c>
      <c r="J1054" s="187" t="s">
        <v>37</v>
      </c>
      <c r="K1054" s="198" t="s">
        <v>31</v>
      </c>
      <c r="L1054" s="198" t="s">
        <v>35</v>
      </c>
      <c r="M1054" s="198" t="s">
        <v>36</v>
      </c>
      <c r="N1054" s="198" t="s">
        <v>34</v>
      </c>
      <c r="O1054" s="198" t="s">
        <v>37</v>
      </c>
    </row>
    <row r="1055" spans="1:15" ht="46.5" customHeight="1" x14ac:dyDescent="0.3">
      <c r="A1055" s="108">
        <f>A1046+1</f>
        <v>117</v>
      </c>
      <c r="B1055" s="337"/>
      <c r="C1055" s="312"/>
      <c r="D1055" s="118"/>
      <c r="E1055" s="199"/>
      <c r="F1055" s="119"/>
      <c r="G1055" s="133"/>
      <c r="H1055" s="118"/>
      <c r="I1055" s="312"/>
      <c r="J1055" s="72" t="str">
        <f>IFERROR(AVERAGE(I1055)," ")</f>
        <v xml:space="preserve"> </v>
      </c>
      <c r="K1055" s="199">
        <f t="shared" ref="K1055:K1061" si="116">D1055</f>
        <v>0</v>
      </c>
      <c r="L1055" s="133"/>
      <c r="M1055" s="118"/>
      <c r="N1055" s="312"/>
      <c r="O1055" s="72" t="str">
        <f>IFERROR(AVERAGE(N1055)," ")</f>
        <v xml:space="preserve"> </v>
      </c>
    </row>
    <row r="1056" spans="1:15" ht="38.25" customHeight="1" x14ac:dyDescent="0.3">
      <c r="A1056" s="329"/>
      <c r="B1056" s="333"/>
      <c r="C1056" s="313"/>
      <c r="D1056" s="118"/>
      <c r="E1056" s="199"/>
      <c r="F1056" s="119"/>
      <c r="G1056" s="133"/>
      <c r="H1056" s="118"/>
      <c r="I1056" s="313"/>
      <c r="J1056" s="315" t="str">
        <f>IFERROR(VLOOKUP(J1055,'Datos Validaciones PAO'!$N$2:$O$102,2,TRUE)," ")</f>
        <v xml:space="preserve"> </v>
      </c>
      <c r="K1056" s="199">
        <f t="shared" si="116"/>
        <v>0</v>
      </c>
      <c r="L1056" s="133"/>
      <c r="M1056" s="118"/>
      <c r="N1056" s="313"/>
      <c r="O1056" s="315" t="str">
        <f>IFERROR(VLOOKUP(O1055,'Datos Validaciones PAO'!$N$2:$O$102,2,TRUE)," ")</f>
        <v xml:space="preserve"> </v>
      </c>
    </row>
    <row r="1057" spans="1:15" ht="34.5" customHeight="1" x14ac:dyDescent="0.3">
      <c r="A1057" s="330"/>
      <c r="B1057" s="333"/>
      <c r="C1057" s="313"/>
      <c r="D1057" s="118"/>
      <c r="E1057" s="199"/>
      <c r="F1057" s="119"/>
      <c r="G1057" s="133"/>
      <c r="H1057" s="118"/>
      <c r="I1057" s="313"/>
      <c r="J1057" s="316"/>
      <c r="K1057" s="199">
        <f t="shared" si="116"/>
        <v>0</v>
      </c>
      <c r="L1057" s="133"/>
      <c r="M1057" s="118"/>
      <c r="N1057" s="313"/>
      <c r="O1057" s="316"/>
    </row>
    <row r="1058" spans="1:15" ht="33" customHeight="1" x14ac:dyDescent="0.3">
      <c r="A1058" s="330"/>
      <c r="B1058" s="333"/>
      <c r="C1058" s="313"/>
      <c r="D1058" s="118"/>
      <c r="E1058" s="199"/>
      <c r="F1058" s="119"/>
      <c r="G1058" s="133"/>
      <c r="H1058" s="118"/>
      <c r="I1058" s="313"/>
      <c r="J1058" s="316"/>
      <c r="K1058" s="199">
        <f t="shared" si="116"/>
        <v>0</v>
      </c>
      <c r="L1058" s="133"/>
      <c r="M1058" s="118"/>
      <c r="N1058" s="313"/>
      <c r="O1058" s="316"/>
    </row>
    <row r="1059" spans="1:15" ht="48.75" customHeight="1" x14ac:dyDescent="0.3">
      <c r="A1059" s="330"/>
      <c r="B1059" s="333"/>
      <c r="C1059" s="313"/>
      <c r="D1059" s="118"/>
      <c r="E1059" s="199"/>
      <c r="F1059" s="119"/>
      <c r="G1059" s="133"/>
      <c r="H1059" s="118"/>
      <c r="I1059" s="313"/>
      <c r="J1059" s="316"/>
      <c r="K1059" s="199">
        <f t="shared" si="116"/>
        <v>0</v>
      </c>
      <c r="L1059" s="133"/>
      <c r="M1059" s="118"/>
      <c r="N1059" s="313"/>
      <c r="O1059" s="316"/>
    </row>
    <row r="1060" spans="1:15" ht="33" customHeight="1" x14ac:dyDescent="0.3">
      <c r="A1060" s="330"/>
      <c r="B1060" s="333"/>
      <c r="C1060" s="313"/>
      <c r="D1060" s="118"/>
      <c r="E1060" s="199"/>
      <c r="F1060" s="119"/>
      <c r="G1060" s="133"/>
      <c r="H1060" s="118"/>
      <c r="I1060" s="313"/>
      <c r="J1060" s="316"/>
      <c r="K1060" s="199">
        <f t="shared" si="116"/>
        <v>0</v>
      </c>
      <c r="L1060" s="133"/>
      <c r="M1060" s="118"/>
      <c r="N1060" s="313"/>
      <c r="O1060" s="316"/>
    </row>
    <row r="1061" spans="1:15" ht="42.75" customHeight="1" thickBot="1" x14ac:dyDescent="0.35">
      <c r="A1061" s="331"/>
      <c r="B1061" s="334"/>
      <c r="C1061" s="314"/>
      <c r="D1061" s="118"/>
      <c r="E1061" s="199"/>
      <c r="F1061" s="119"/>
      <c r="G1061" s="133"/>
      <c r="H1061" s="118"/>
      <c r="I1061" s="314"/>
      <c r="J1061" s="317"/>
      <c r="K1061" s="199">
        <f t="shared" si="116"/>
        <v>0</v>
      </c>
      <c r="L1061" s="133"/>
      <c r="M1061" s="118"/>
      <c r="N1061" s="314"/>
      <c r="O1061" s="317"/>
    </row>
    <row r="1062" spans="1:15" ht="15.75" customHeight="1" thickBot="1" x14ac:dyDescent="0.35">
      <c r="A1062" s="69" t="s">
        <v>27</v>
      </c>
      <c r="B1062" s="335"/>
      <c r="C1062" s="336"/>
      <c r="D1062" s="336"/>
      <c r="E1062" s="462"/>
      <c r="F1062" s="67"/>
      <c r="G1062" s="67"/>
      <c r="H1062" s="67"/>
      <c r="I1062" s="67"/>
      <c r="J1062" s="68"/>
      <c r="K1062" s="67"/>
      <c r="L1062" s="67"/>
      <c r="M1062" s="67"/>
      <c r="N1062" s="67"/>
      <c r="O1062" s="68"/>
    </row>
    <row r="1063" spans="1:15" ht="49.5" customHeight="1" thickBot="1" x14ac:dyDescent="0.35">
      <c r="A1063" s="71" t="s">
        <v>28</v>
      </c>
      <c r="B1063" s="70" t="s">
        <v>29</v>
      </c>
      <c r="C1063" s="187" t="s">
        <v>30</v>
      </c>
      <c r="D1063" s="187" t="s">
        <v>31</v>
      </c>
      <c r="E1063" s="463" t="s">
        <v>32</v>
      </c>
      <c r="F1063" s="187" t="s">
        <v>33</v>
      </c>
      <c r="G1063" s="187" t="s">
        <v>35</v>
      </c>
      <c r="H1063" s="187" t="s">
        <v>36</v>
      </c>
      <c r="I1063" s="187" t="s">
        <v>34</v>
      </c>
      <c r="J1063" s="187" t="s">
        <v>37</v>
      </c>
      <c r="K1063" s="198" t="s">
        <v>31</v>
      </c>
      <c r="L1063" s="198" t="s">
        <v>35</v>
      </c>
      <c r="M1063" s="198" t="s">
        <v>36</v>
      </c>
      <c r="N1063" s="198" t="s">
        <v>34</v>
      </c>
      <c r="O1063" s="198" t="s">
        <v>37</v>
      </c>
    </row>
    <row r="1064" spans="1:15" ht="46.5" customHeight="1" x14ac:dyDescent="0.3">
      <c r="A1064" s="108">
        <f>A1055+1</f>
        <v>118</v>
      </c>
      <c r="B1064" s="337"/>
      <c r="C1064" s="312"/>
      <c r="D1064" s="118"/>
      <c r="E1064" s="199"/>
      <c r="F1064" s="119"/>
      <c r="G1064" s="133"/>
      <c r="H1064" s="118"/>
      <c r="I1064" s="312"/>
      <c r="J1064" s="72" t="str">
        <f>IFERROR(AVERAGE(I1064)," ")</f>
        <v xml:space="preserve"> </v>
      </c>
      <c r="K1064" s="199">
        <f t="shared" ref="K1064:K1070" si="117">D1064</f>
        <v>0</v>
      </c>
      <c r="L1064" s="133"/>
      <c r="M1064" s="118"/>
      <c r="N1064" s="312"/>
      <c r="O1064" s="72" t="str">
        <f>IFERROR(AVERAGE(N1064)," ")</f>
        <v xml:space="preserve"> </v>
      </c>
    </row>
    <row r="1065" spans="1:15" ht="38.25" customHeight="1" x14ac:dyDescent="0.3">
      <c r="A1065" s="329"/>
      <c r="B1065" s="333"/>
      <c r="C1065" s="313"/>
      <c r="D1065" s="118"/>
      <c r="E1065" s="199"/>
      <c r="F1065" s="119"/>
      <c r="G1065" s="133"/>
      <c r="H1065" s="118"/>
      <c r="I1065" s="313"/>
      <c r="J1065" s="315" t="str">
        <f>IFERROR(VLOOKUP(J1064,'Datos Validaciones PAO'!$N$2:$O$102,2,TRUE)," ")</f>
        <v xml:space="preserve"> </v>
      </c>
      <c r="K1065" s="199">
        <f t="shared" si="117"/>
        <v>0</v>
      </c>
      <c r="L1065" s="133"/>
      <c r="M1065" s="118"/>
      <c r="N1065" s="313"/>
      <c r="O1065" s="315" t="str">
        <f>IFERROR(VLOOKUP(O1064,'Datos Validaciones PAO'!$N$2:$O$102,2,TRUE)," ")</f>
        <v xml:space="preserve"> </v>
      </c>
    </row>
    <row r="1066" spans="1:15" ht="34.5" customHeight="1" x14ac:dyDescent="0.3">
      <c r="A1066" s="330"/>
      <c r="B1066" s="333"/>
      <c r="C1066" s="313"/>
      <c r="D1066" s="118"/>
      <c r="E1066" s="199"/>
      <c r="F1066" s="119"/>
      <c r="G1066" s="133"/>
      <c r="H1066" s="118"/>
      <c r="I1066" s="313"/>
      <c r="J1066" s="316"/>
      <c r="K1066" s="199">
        <f t="shared" si="117"/>
        <v>0</v>
      </c>
      <c r="L1066" s="133"/>
      <c r="M1066" s="118"/>
      <c r="N1066" s="313"/>
      <c r="O1066" s="316"/>
    </row>
    <row r="1067" spans="1:15" ht="33" customHeight="1" x14ac:dyDescent="0.3">
      <c r="A1067" s="330"/>
      <c r="B1067" s="333"/>
      <c r="C1067" s="313"/>
      <c r="D1067" s="118"/>
      <c r="E1067" s="199"/>
      <c r="F1067" s="119"/>
      <c r="G1067" s="133"/>
      <c r="H1067" s="118"/>
      <c r="I1067" s="313"/>
      <c r="J1067" s="316"/>
      <c r="K1067" s="199">
        <f t="shared" si="117"/>
        <v>0</v>
      </c>
      <c r="L1067" s="133"/>
      <c r="M1067" s="118"/>
      <c r="N1067" s="313"/>
      <c r="O1067" s="316"/>
    </row>
    <row r="1068" spans="1:15" ht="48.75" customHeight="1" x14ac:dyDescent="0.3">
      <c r="A1068" s="330"/>
      <c r="B1068" s="333"/>
      <c r="C1068" s="313"/>
      <c r="D1068" s="118"/>
      <c r="E1068" s="199"/>
      <c r="F1068" s="119"/>
      <c r="G1068" s="133"/>
      <c r="H1068" s="118"/>
      <c r="I1068" s="313"/>
      <c r="J1068" s="316"/>
      <c r="K1068" s="199">
        <f t="shared" si="117"/>
        <v>0</v>
      </c>
      <c r="L1068" s="133"/>
      <c r="M1068" s="118"/>
      <c r="N1068" s="313"/>
      <c r="O1068" s="316"/>
    </row>
    <row r="1069" spans="1:15" ht="33" customHeight="1" x14ac:dyDescent="0.3">
      <c r="A1069" s="330"/>
      <c r="B1069" s="333"/>
      <c r="C1069" s="313"/>
      <c r="D1069" s="118"/>
      <c r="E1069" s="199"/>
      <c r="F1069" s="119"/>
      <c r="G1069" s="133"/>
      <c r="H1069" s="118"/>
      <c r="I1069" s="313"/>
      <c r="J1069" s="316"/>
      <c r="K1069" s="199">
        <f t="shared" si="117"/>
        <v>0</v>
      </c>
      <c r="L1069" s="133"/>
      <c r="M1069" s="118"/>
      <c r="N1069" s="313"/>
      <c r="O1069" s="316"/>
    </row>
    <row r="1070" spans="1:15" ht="25.5" customHeight="1" thickBot="1" x14ac:dyDescent="0.35">
      <c r="A1070" s="331"/>
      <c r="B1070" s="334"/>
      <c r="C1070" s="314"/>
      <c r="D1070" s="118"/>
      <c r="E1070" s="199"/>
      <c r="F1070" s="119"/>
      <c r="G1070" s="133"/>
      <c r="H1070" s="118"/>
      <c r="I1070" s="314"/>
      <c r="J1070" s="317"/>
      <c r="K1070" s="199">
        <f t="shared" si="117"/>
        <v>0</v>
      </c>
      <c r="L1070" s="133"/>
      <c r="M1070" s="118"/>
      <c r="N1070" s="314"/>
      <c r="O1070" s="317"/>
    </row>
    <row r="1071" spans="1:15" ht="15.75" customHeight="1" thickBot="1" x14ac:dyDescent="0.35">
      <c r="A1071" s="69" t="s">
        <v>27</v>
      </c>
      <c r="B1071" s="335"/>
      <c r="C1071" s="336"/>
      <c r="D1071" s="336"/>
      <c r="E1071" s="462"/>
      <c r="F1071" s="67"/>
      <c r="G1071" s="67"/>
      <c r="H1071" s="67"/>
      <c r="I1071" s="67"/>
      <c r="J1071" s="68"/>
      <c r="K1071" s="67"/>
      <c r="L1071" s="67"/>
      <c r="M1071" s="67"/>
      <c r="N1071" s="67"/>
      <c r="O1071" s="68"/>
    </row>
    <row r="1072" spans="1:15" ht="49.5" customHeight="1" thickBot="1" x14ac:dyDescent="0.35">
      <c r="A1072" s="71" t="s">
        <v>28</v>
      </c>
      <c r="B1072" s="70" t="s">
        <v>29</v>
      </c>
      <c r="C1072" s="187" t="s">
        <v>30</v>
      </c>
      <c r="D1072" s="187" t="s">
        <v>31</v>
      </c>
      <c r="E1072" s="463" t="s">
        <v>32</v>
      </c>
      <c r="F1072" s="187" t="s">
        <v>33</v>
      </c>
      <c r="G1072" s="187" t="s">
        <v>35</v>
      </c>
      <c r="H1072" s="187" t="s">
        <v>36</v>
      </c>
      <c r="I1072" s="187" t="s">
        <v>34</v>
      </c>
      <c r="J1072" s="187" t="s">
        <v>37</v>
      </c>
      <c r="K1072" s="198" t="s">
        <v>31</v>
      </c>
      <c r="L1072" s="198" t="s">
        <v>35</v>
      </c>
      <c r="M1072" s="198" t="s">
        <v>36</v>
      </c>
      <c r="N1072" s="198" t="s">
        <v>34</v>
      </c>
      <c r="O1072" s="198" t="s">
        <v>37</v>
      </c>
    </row>
    <row r="1073" spans="1:15" ht="46.5" customHeight="1" x14ac:dyDescent="0.3">
      <c r="A1073" s="108">
        <f>A1064+1</f>
        <v>119</v>
      </c>
      <c r="B1073" s="337"/>
      <c r="C1073" s="312"/>
      <c r="D1073" s="118"/>
      <c r="E1073" s="199"/>
      <c r="F1073" s="119"/>
      <c r="G1073" s="133"/>
      <c r="H1073" s="118"/>
      <c r="I1073" s="312"/>
      <c r="J1073" s="72" t="str">
        <f>IFERROR(AVERAGE(I1073)," ")</f>
        <v xml:space="preserve"> </v>
      </c>
      <c r="K1073" s="199">
        <f t="shared" ref="K1073:K1079" si="118">D1073</f>
        <v>0</v>
      </c>
      <c r="L1073" s="133"/>
      <c r="M1073" s="118"/>
      <c r="N1073" s="312"/>
      <c r="O1073" s="72" t="str">
        <f>IFERROR(AVERAGE(N1073)," ")</f>
        <v xml:space="preserve"> </v>
      </c>
    </row>
    <row r="1074" spans="1:15" ht="38.25" customHeight="1" x14ac:dyDescent="0.3">
      <c r="A1074" s="329"/>
      <c r="B1074" s="333"/>
      <c r="C1074" s="313"/>
      <c r="D1074" s="118"/>
      <c r="E1074" s="199"/>
      <c r="F1074" s="119"/>
      <c r="G1074" s="133"/>
      <c r="H1074" s="118"/>
      <c r="I1074" s="313"/>
      <c r="J1074" s="315" t="str">
        <f>IFERROR(VLOOKUP(J1073,'Datos Validaciones PAO'!$N$2:$O$102,2,TRUE)," ")</f>
        <v xml:space="preserve"> </v>
      </c>
      <c r="K1074" s="199">
        <f t="shared" si="118"/>
        <v>0</v>
      </c>
      <c r="L1074" s="133"/>
      <c r="M1074" s="118"/>
      <c r="N1074" s="313"/>
      <c r="O1074" s="315" t="str">
        <f>IFERROR(VLOOKUP(O1073,'Datos Validaciones PAO'!$N$2:$O$102,2,TRUE)," ")</f>
        <v xml:space="preserve"> </v>
      </c>
    </row>
    <row r="1075" spans="1:15" ht="34.5" customHeight="1" x14ac:dyDescent="0.3">
      <c r="A1075" s="330"/>
      <c r="B1075" s="333"/>
      <c r="C1075" s="313"/>
      <c r="D1075" s="118"/>
      <c r="E1075" s="199"/>
      <c r="F1075" s="119"/>
      <c r="G1075" s="133"/>
      <c r="H1075" s="118"/>
      <c r="I1075" s="313"/>
      <c r="J1075" s="316"/>
      <c r="K1075" s="199">
        <f t="shared" si="118"/>
        <v>0</v>
      </c>
      <c r="L1075" s="133"/>
      <c r="M1075" s="118"/>
      <c r="N1075" s="313"/>
      <c r="O1075" s="316"/>
    </row>
    <row r="1076" spans="1:15" ht="33" customHeight="1" x14ac:dyDescent="0.3">
      <c r="A1076" s="330"/>
      <c r="B1076" s="333"/>
      <c r="C1076" s="313"/>
      <c r="D1076" s="118"/>
      <c r="E1076" s="199"/>
      <c r="F1076" s="119"/>
      <c r="G1076" s="133"/>
      <c r="H1076" s="118"/>
      <c r="I1076" s="313"/>
      <c r="J1076" s="316"/>
      <c r="K1076" s="199">
        <f t="shared" si="118"/>
        <v>0</v>
      </c>
      <c r="L1076" s="133"/>
      <c r="M1076" s="118"/>
      <c r="N1076" s="313"/>
      <c r="O1076" s="316"/>
    </row>
    <row r="1077" spans="1:15" ht="48.75" customHeight="1" x14ac:dyDescent="0.3">
      <c r="A1077" s="330"/>
      <c r="B1077" s="333"/>
      <c r="C1077" s="313"/>
      <c r="D1077" s="118"/>
      <c r="E1077" s="199"/>
      <c r="F1077" s="119"/>
      <c r="G1077" s="133"/>
      <c r="H1077" s="118"/>
      <c r="I1077" s="313"/>
      <c r="J1077" s="316"/>
      <c r="K1077" s="199">
        <f t="shared" si="118"/>
        <v>0</v>
      </c>
      <c r="L1077" s="133"/>
      <c r="M1077" s="118"/>
      <c r="N1077" s="313"/>
      <c r="O1077" s="316"/>
    </row>
    <row r="1078" spans="1:15" ht="33" customHeight="1" x14ac:dyDescent="0.3">
      <c r="A1078" s="330"/>
      <c r="B1078" s="333"/>
      <c r="C1078" s="313"/>
      <c r="D1078" s="118"/>
      <c r="E1078" s="199"/>
      <c r="F1078" s="119"/>
      <c r="G1078" s="133"/>
      <c r="H1078" s="118"/>
      <c r="I1078" s="313"/>
      <c r="J1078" s="316"/>
      <c r="K1078" s="199">
        <f t="shared" si="118"/>
        <v>0</v>
      </c>
      <c r="L1078" s="133"/>
      <c r="M1078" s="118"/>
      <c r="N1078" s="313"/>
      <c r="O1078" s="316"/>
    </row>
    <row r="1079" spans="1:15" ht="42.75" customHeight="1" thickBot="1" x14ac:dyDescent="0.35">
      <c r="A1079" s="331"/>
      <c r="B1079" s="334"/>
      <c r="C1079" s="314"/>
      <c r="D1079" s="118"/>
      <c r="E1079" s="199"/>
      <c r="F1079" s="119"/>
      <c r="G1079" s="133"/>
      <c r="H1079" s="118"/>
      <c r="I1079" s="314"/>
      <c r="J1079" s="317"/>
      <c r="K1079" s="199">
        <f t="shared" si="118"/>
        <v>0</v>
      </c>
      <c r="L1079" s="133"/>
      <c r="M1079" s="118"/>
      <c r="N1079" s="314"/>
      <c r="O1079" s="317"/>
    </row>
    <row r="1080" spans="1:15" ht="15.75" customHeight="1" thickBot="1" x14ac:dyDescent="0.35">
      <c r="A1080" s="69" t="s">
        <v>27</v>
      </c>
      <c r="B1080" s="335"/>
      <c r="C1080" s="336"/>
      <c r="D1080" s="336"/>
      <c r="E1080" s="462"/>
      <c r="F1080" s="67"/>
      <c r="G1080" s="67"/>
      <c r="H1080" s="67"/>
      <c r="I1080" s="67"/>
      <c r="J1080" s="68"/>
      <c r="K1080" s="67"/>
      <c r="L1080" s="67"/>
      <c r="M1080" s="67"/>
      <c r="N1080" s="67"/>
      <c r="O1080" s="68"/>
    </row>
    <row r="1081" spans="1:15" ht="49.5" customHeight="1" thickBot="1" x14ac:dyDescent="0.35">
      <c r="A1081" s="71" t="s">
        <v>28</v>
      </c>
      <c r="B1081" s="70" t="s">
        <v>29</v>
      </c>
      <c r="C1081" s="187" t="s">
        <v>30</v>
      </c>
      <c r="D1081" s="187" t="s">
        <v>31</v>
      </c>
      <c r="E1081" s="463" t="s">
        <v>32</v>
      </c>
      <c r="F1081" s="187" t="s">
        <v>33</v>
      </c>
      <c r="G1081" s="187" t="s">
        <v>35</v>
      </c>
      <c r="H1081" s="187" t="s">
        <v>36</v>
      </c>
      <c r="I1081" s="187" t="s">
        <v>34</v>
      </c>
      <c r="J1081" s="187" t="s">
        <v>37</v>
      </c>
      <c r="K1081" s="198" t="s">
        <v>31</v>
      </c>
      <c r="L1081" s="198" t="s">
        <v>35</v>
      </c>
      <c r="M1081" s="198" t="s">
        <v>36</v>
      </c>
      <c r="N1081" s="198" t="s">
        <v>34</v>
      </c>
      <c r="O1081" s="198" t="s">
        <v>37</v>
      </c>
    </row>
    <row r="1082" spans="1:15" ht="46.5" customHeight="1" x14ac:dyDescent="0.3">
      <c r="A1082" s="108">
        <f>A1073+1</f>
        <v>120</v>
      </c>
      <c r="B1082" s="337"/>
      <c r="C1082" s="312"/>
      <c r="D1082" s="118"/>
      <c r="E1082" s="199"/>
      <c r="F1082" s="119"/>
      <c r="G1082" s="133"/>
      <c r="H1082" s="118"/>
      <c r="I1082" s="312"/>
      <c r="J1082" s="72" t="str">
        <f>IFERROR(AVERAGE(I1082)," ")</f>
        <v xml:space="preserve"> </v>
      </c>
      <c r="K1082" s="199">
        <f t="shared" ref="K1082:K1088" si="119">D1082</f>
        <v>0</v>
      </c>
      <c r="L1082" s="133"/>
      <c r="M1082" s="118"/>
      <c r="N1082" s="312"/>
      <c r="O1082" s="72" t="str">
        <f>IFERROR(AVERAGE(N1082)," ")</f>
        <v xml:space="preserve"> </v>
      </c>
    </row>
    <row r="1083" spans="1:15" ht="38.25" customHeight="1" x14ac:dyDescent="0.3">
      <c r="A1083" s="329"/>
      <c r="B1083" s="333"/>
      <c r="C1083" s="313"/>
      <c r="D1083" s="118"/>
      <c r="E1083" s="199"/>
      <c r="F1083" s="119"/>
      <c r="G1083" s="133"/>
      <c r="H1083" s="118"/>
      <c r="I1083" s="313"/>
      <c r="J1083" s="315" t="str">
        <f>IFERROR(VLOOKUP(J1082,'Datos Validaciones PAO'!$N$2:$O$102,2,TRUE)," ")</f>
        <v xml:space="preserve"> </v>
      </c>
      <c r="K1083" s="199">
        <f t="shared" si="119"/>
        <v>0</v>
      </c>
      <c r="L1083" s="133"/>
      <c r="M1083" s="118"/>
      <c r="N1083" s="313"/>
      <c r="O1083" s="315" t="str">
        <f>IFERROR(VLOOKUP(O1082,'Datos Validaciones PAO'!$N$2:$O$102,2,TRUE)," ")</f>
        <v xml:space="preserve"> </v>
      </c>
    </row>
    <row r="1084" spans="1:15" ht="34.5" customHeight="1" x14ac:dyDescent="0.3">
      <c r="A1084" s="330"/>
      <c r="B1084" s="333"/>
      <c r="C1084" s="313"/>
      <c r="D1084" s="118"/>
      <c r="E1084" s="199"/>
      <c r="F1084" s="119"/>
      <c r="G1084" s="133"/>
      <c r="H1084" s="118"/>
      <c r="I1084" s="313"/>
      <c r="J1084" s="316"/>
      <c r="K1084" s="199">
        <f t="shared" si="119"/>
        <v>0</v>
      </c>
      <c r="L1084" s="133"/>
      <c r="M1084" s="118"/>
      <c r="N1084" s="313"/>
      <c r="O1084" s="316"/>
    </row>
    <row r="1085" spans="1:15" ht="33" customHeight="1" x14ac:dyDescent="0.3">
      <c r="A1085" s="330"/>
      <c r="B1085" s="333"/>
      <c r="C1085" s="313"/>
      <c r="D1085" s="118"/>
      <c r="E1085" s="199"/>
      <c r="F1085" s="119"/>
      <c r="G1085" s="133"/>
      <c r="H1085" s="118"/>
      <c r="I1085" s="313"/>
      <c r="J1085" s="316"/>
      <c r="K1085" s="199">
        <f t="shared" si="119"/>
        <v>0</v>
      </c>
      <c r="L1085" s="133"/>
      <c r="M1085" s="118"/>
      <c r="N1085" s="313"/>
      <c r="O1085" s="316"/>
    </row>
    <row r="1086" spans="1:15" ht="48.75" customHeight="1" x14ac:dyDescent="0.3">
      <c r="A1086" s="330"/>
      <c r="B1086" s="333"/>
      <c r="C1086" s="313"/>
      <c r="D1086" s="118"/>
      <c r="E1086" s="199"/>
      <c r="F1086" s="119"/>
      <c r="G1086" s="133"/>
      <c r="H1086" s="118"/>
      <c r="I1086" s="313"/>
      <c r="J1086" s="316"/>
      <c r="K1086" s="199">
        <f t="shared" si="119"/>
        <v>0</v>
      </c>
      <c r="L1086" s="133"/>
      <c r="M1086" s="118"/>
      <c r="N1086" s="313"/>
      <c r="O1086" s="316"/>
    </row>
    <row r="1087" spans="1:15" ht="33" customHeight="1" x14ac:dyDescent="0.3">
      <c r="A1087" s="330"/>
      <c r="B1087" s="333"/>
      <c r="C1087" s="313"/>
      <c r="D1087" s="118"/>
      <c r="E1087" s="199"/>
      <c r="F1087" s="119"/>
      <c r="G1087" s="133"/>
      <c r="H1087" s="118"/>
      <c r="I1087" s="313"/>
      <c r="J1087" s="316"/>
      <c r="K1087" s="199">
        <f t="shared" si="119"/>
        <v>0</v>
      </c>
      <c r="L1087" s="133"/>
      <c r="M1087" s="118"/>
      <c r="N1087" s="313"/>
      <c r="O1087" s="316"/>
    </row>
    <row r="1088" spans="1:15" ht="42.75" customHeight="1" thickBot="1" x14ac:dyDescent="0.35">
      <c r="A1088" s="331"/>
      <c r="B1088" s="334"/>
      <c r="C1088" s="314"/>
      <c r="D1088" s="118"/>
      <c r="E1088" s="199"/>
      <c r="F1088" s="119"/>
      <c r="G1088" s="133"/>
      <c r="H1088" s="118"/>
      <c r="I1088" s="314"/>
      <c r="J1088" s="317"/>
      <c r="K1088" s="199">
        <f t="shared" si="119"/>
        <v>0</v>
      </c>
      <c r="L1088" s="133"/>
      <c r="M1088" s="118"/>
      <c r="N1088" s="314"/>
      <c r="O1088" s="317"/>
    </row>
    <row r="1089" spans="1:15" thickBot="1" x14ac:dyDescent="0.35">
      <c r="A1089" s="74"/>
      <c r="B1089" s="74"/>
      <c r="C1089" s="74"/>
      <c r="D1089" s="74"/>
      <c r="F1089" s="74"/>
      <c r="G1089" s="74"/>
      <c r="H1089" s="74"/>
      <c r="I1089" s="74"/>
      <c r="J1089" s="74"/>
      <c r="K1089" s="74"/>
      <c r="L1089" s="74"/>
      <c r="M1089" s="74"/>
      <c r="N1089" s="74"/>
      <c r="O1089" s="74"/>
    </row>
    <row r="1090" spans="1:15" ht="14.4" x14ac:dyDescent="0.3">
      <c r="H1090" s="125" t="s">
        <v>40</v>
      </c>
      <c r="J1090" s="126">
        <f>COUNTIF($J$1:$J1088,"Meta Cumplida (MC)")</f>
        <v>4</v>
      </c>
      <c r="M1090" s="125" t="s">
        <v>40</v>
      </c>
      <c r="O1090" s="126">
        <f>COUNTIF($J$1:$J1088,"Meta Cumplida (MC)")</f>
        <v>4</v>
      </c>
    </row>
    <row r="1091" spans="1:15" ht="14.4" x14ac:dyDescent="0.3">
      <c r="H1091" s="127" t="s">
        <v>39</v>
      </c>
      <c r="J1091" s="128">
        <f>COUNTIF($J$1:$J$1088,"Meta Parcialmente Cumplida (MPC)")</f>
        <v>19</v>
      </c>
      <c r="M1091" s="127" t="s">
        <v>39</v>
      </c>
      <c r="O1091" s="128">
        <f>COUNTIF($O$1:$O$1088,"Meta Parcialmente Cumplida (MPC)")</f>
        <v>0</v>
      </c>
    </row>
    <row r="1092" spans="1:15" thickBot="1" x14ac:dyDescent="0.35">
      <c r="H1092" s="129" t="s">
        <v>38</v>
      </c>
      <c r="J1092" s="130">
        <f>COUNTIF($J$1:$J$1088,"Meta No Cumplida (MNC)")</f>
        <v>7</v>
      </c>
      <c r="M1092" s="129" t="s">
        <v>38</v>
      </c>
      <c r="O1092" s="130">
        <f>COUNTIF($J$1:$J$1088,"Meta No Cumplida (MNC)")</f>
        <v>7</v>
      </c>
    </row>
    <row r="1093" spans="1:15" ht="22.5" customHeight="1" x14ac:dyDescent="0.3"/>
    <row r="1094" spans="1:15" ht="28.5" customHeight="1" x14ac:dyDescent="0.3"/>
    <row r="1095" spans="1:15" ht="60.75" customHeight="1" x14ac:dyDescent="0.3"/>
    <row r="1096" spans="1:15" ht="39.75" customHeight="1" x14ac:dyDescent="0.3"/>
    <row r="1097" spans="1:15" ht="20.25" customHeight="1" x14ac:dyDescent="0.3"/>
    <row r="1098" spans="1:15" ht="20.25" customHeight="1" x14ac:dyDescent="0.3"/>
    <row r="1099" spans="1:15" ht="22.5" customHeight="1" x14ac:dyDescent="0.3"/>
    <row r="1100" spans="1:15" ht="28.5" customHeight="1" x14ac:dyDescent="0.3"/>
    <row r="1101" spans="1:15" ht="15.75" customHeight="1" x14ac:dyDescent="0.3"/>
    <row r="1102" spans="1:15" ht="60.75" customHeight="1" x14ac:dyDescent="0.3"/>
    <row r="1103" spans="1:15" ht="39.75" customHeight="1" x14ac:dyDescent="0.3"/>
    <row r="1104" spans="1:15" ht="20.25" customHeight="1" x14ac:dyDescent="0.3"/>
    <row r="1105" ht="20.25" customHeight="1" x14ac:dyDescent="0.3"/>
    <row r="1106" ht="22.5" customHeight="1" x14ac:dyDescent="0.3"/>
    <row r="1107" ht="28.5" customHeight="1" x14ac:dyDescent="0.3"/>
    <row r="1108" ht="15.75" customHeight="1" x14ac:dyDescent="0.3"/>
    <row r="1109" ht="60.75" customHeight="1" x14ac:dyDescent="0.3"/>
    <row r="1110" ht="39.75" customHeight="1" x14ac:dyDescent="0.3"/>
    <row r="1111" ht="20.25" customHeight="1" x14ac:dyDescent="0.3"/>
    <row r="1112" ht="20.25" customHeight="1" x14ac:dyDescent="0.3"/>
    <row r="1113" ht="22.5" customHeight="1" x14ac:dyDescent="0.3"/>
    <row r="1114" ht="28.5" customHeight="1" x14ac:dyDescent="0.3"/>
    <row r="1115" ht="15.75" customHeight="1" x14ac:dyDescent="0.3"/>
    <row r="1116" ht="60.75" customHeight="1" x14ac:dyDescent="0.3"/>
    <row r="1117" ht="39.75" customHeight="1" x14ac:dyDescent="0.3"/>
    <row r="1118" ht="20.25" customHeight="1" x14ac:dyDescent="0.3"/>
    <row r="1119" ht="20.25" customHeight="1" x14ac:dyDescent="0.3"/>
    <row r="1120" ht="22.5" customHeight="1" x14ac:dyDescent="0.3"/>
    <row r="1121" ht="28.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spans="1:3" ht="15.75" customHeight="1" x14ac:dyDescent="0.3"/>
    <row r="1186" spans="1:3" ht="15.75" customHeight="1" x14ac:dyDescent="0.3"/>
    <row r="1187" spans="1:3" ht="15.75" customHeight="1" x14ac:dyDescent="0.3"/>
    <row r="1188" spans="1:3" ht="15.75" customHeight="1" x14ac:dyDescent="0.3"/>
    <row r="1189" spans="1:3" ht="15.75" customHeight="1" x14ac:dyDescent="0.3"/>
    <row r="1190" spans="1:3" ht="15.75" customHeight="1" x14ac:dyDescent="0.3"/>
    <row r="1191" spans="1:3" ht="15.75" customHeight="1" x14ac:dyDescent="0.3"/>
    <row r="1192" spans="1:3" ht="15.75" customHeight="1" x14ac:dyDescent="0.3"/>
    <row r="1193" spans="1:3" ht="15.75" customHeight="1" x14ac:dyDescent="0.3"/>
    <row r="1194" spans="1:3" ht="15.75" customHeight="1" x14ac:dyDescent="0.3"/>
    <row r="1195" spans="1:3" ht="15.75" customHeight="1" x14ac:dyDescent="0.3"/>
    <row r="1196" spans="1:3" ht="15.75" customHeight="1" x14ac:dyDescent="0.3"/>
    <row r="1197" spans="1:3" ht="15.75" customHeight="1" x14ac:dyDescent="0.3"/>
    <row r="1198" spans="1:3" ht="15.75" customHeight="1" x14ac:dyDescent="0.3"/>
    <row r="1199" spans="1:3" ht="15.75" customHeight="1" x14ac:dyDescent="0.3"/>
    <row r="1200" spans="1:3" ht="15.75" customHeight="1" x14ac:dyDescent="0.3">
      <c r="A1200" s="1"/>
      <c r="C1200" s="1"/>
    </row>
    <row r="1201" spans="1:3" ht="15.75" customHeight="1" x14ac:dyDescent="0.3">
      <c r="A1201" s="1"/>
      <c r="C1201" s="1"/>
    </row>
    <row r="1202" spans="1:3" ht="15.75" customHeight="1" x14ac:dyDescent="0.3">
      <c r="A1202" s="1"/>
      <c r="C1202" s="1"/>
    </row>
    <row r="1203" spans="1:3" ht="15.75" customHeight="1" x14ac:dyDescent="0.3">
      <c r="A1203" s="1"/>
      <c r="C1203" s="1"/>
    </row>
    <row r="1204" spans="1:3" ht="15.75" customHeight="1" x14ac:dyDescent="0.3">
      <c r="A1204" s="1"/>
      <c r="C1204" s="1"/>
    </row>
    <row r="1205" spans="1:3" ht="15.75" customHeight="1" x14ac:dyDescent="0.3">
      <c r="A1205" s="1"/>
      <c r="C1205" s="1"/>
    </row>
    <row r="1206" spans="1:3" ht="15.75" customHeight="1" x14ac:dyDescent="0.3">
      <c r="A1206" s="1"/>
      <c r="C1206" s="1"/>
    </row>
    <row r="1207" spans="1:3" ht="15.75" customHeight="1" x14ac:dyDescent="0.3">
      <c r="A1207" s="1"/>
      <c r="C1207" s="1"/>
    </row>
    <row r="1208" spans="1:3" ht="15.75" customHeight="1" x14ac:dyDescent="0.3">
      <c r="A1208" s="1"/>
      <c r="C1208" s="1"/>
    </row>
    <row r="1209" spans="1:3" ht="15.75" customHeight="1" x14ac:dyDescent="0.3">
      <c r="A1209" s="1"/>
      <c r="C1209" s="1"/>
    </row>
    <row r="1210" spans="1:3" ht="15.75" customHeight="1" x14ac:dyDescent="0.3">
      <c r="A1210" s="1"/>
      <c r="C1210" s="1"/>
    </row>
    <row r="1211" spans="1:3" ht="15.75" customHeight="1" x14ac:dyDescent="0.3">
      <c r="A1211" s="1"/>
      <c r="C1211" s="1"/>
    </row>
    <row r="1212" spans="1:3" ht="15.75" customHeight="1" x14ac:dyDescent="0.3">
      <c r="A1212" s="1"/>
      <c r="C1212" s="1"/>
    </row>
    <row r="1213" spans="1:3" ht="15.75" customHeight="1" x14ac:dyDescent="0.3">
      <c r="A1213" s="1"/>
      <c r="C1213" s="1"/>
    </row>
    <row r="1214" spans="1:3" ht="15.75" customHeight="1" x14ac:dyDescent="0.3">
      <c r="A1214" s="1"/>
      <c r="C1214" s="1"/>
    </row>
    <row r="1215" spans="1:3" ht="15.75" customHeight="1" x14ac:dyDescent="0.3">
      <c r="A1215" s="1"/>
      <c r="C1215" s="1"/>
    </row>
    <row r="1216" spans="1:3" ht="15.75" customHeight="1" x14ac:dyDescent="0.3">
      <c r="A1216" s="1"/>
      <c r="C1216" s="1"/>
    </row>
    <row r="1217" spans="1:3" ht="15.75" customHeight="1" x14ac:dyDescent="0.3">
      <c r="A1217" s="1"/>
      <c r="C1217" s="1"/>
    </row>
    <row r="1218" spans="1:3" ht="15.75" customHeight="1" x14ac:dyDescent="0.3">
      <c r="A1218" s="1"/>
      <c r="C1218" s="1"/>
    </row>
    <row r="1219" spans="1:3" ht="15.75" customHeight="1" x14ac:dyDescent="0.3">
      <c r="A1219" s="1"/>
      <c r="C1219" s="1"/>
    </row>
    <row r="1220" spans="1:3" ht="15.75" customHeight="1" x14ac:dyDescent="0.3">
      <c r="A1220" s="1"/>
      <c r="C1220" s="1"/>
    </row>
    <row r="1221" spans="1:3" ht="15.75" customHeight="1" x14ac:dyDescent="0.3">
      <c r="A1221" s="1"/>
      <c r="C1221" s="1"/>
    </row>
    <row r="1222" spans="1:3" ht="15.75" customHeight="1" x14ac:dyDescent="0.3">
      <c r="A1222" s="1"/>
      <c r="C1222" s="1"/>
    </row>
    <row r="1223" spans="1:3" ht="15.75" customHeight="1" x14ac:dyDescent="0.3">
      <c r="A1223" s="1"/>
      <c r="C1223" s="1"/>
    </row>
    <row r="1224" spans="1:3" ht="15.75" customHeight="1" x14ac:dyDescent="0.3">
      <c r="A1224" s="1"/>
      <c r="C1224" s="1"/>
    </row>
    <row r="1225" spans="1:3" ht="15.75" customHeight="1" x14ac:dyDescent="0.3">
      <c r="A1225" s="1"/>
      <c r="C1225" s="1"/>
    </row>
    <row r="1226" spans="1:3" ht="15.75" customHeight="1" x14ac:dyDescent="0.3">
      <c r="A1226" s="1"/>
      <c r="C1226" s="1"/>
    </row>
    <row r="1227" spans="1:3" ht="15.75" customHeight="1" x14ac:dyDescent="0.3">
      <c r="A1227" s="1"/>
      <c r="C1227" s="1"/>
    </row>
    <row r="1228" spans="1:3" ht="15.75" customHeight="1" x14ac:dyDescent="0.3">
      <c r="A1228" s="1"/>
      <c r="C1228" s="1"/>
    </row>
    <row r="1229" spans="1:3" ht="15.75" customHeight="1" x14ac:dyDescent="0.3">
      <c r="A1229" s="1"/>
      <c r="C1229" s="1"/>
    </row>
    <row r="1230" spans="1:3" ht="15.75" customHeight="1" x14ac:dyDescent="0.3">
      <c r="A1230" s="1"/>
      <c r="C1230" s="1"/>
    </row>
    <row r="1231" spans="1:3" ht="15.75" customHeight="1" x14ac:dyDescent="0.3">
      <c r="A1231" s="1"/>
      <c r="C1231" s="1"/>
    </row>
    <row r="1232" spans="1:3" ht="15.75" customHeight="1" x14ac:dyDescent="0.3">
      <c r="A1232" s="1"/>
      <c r="C1232" s="1"/>
    </row>
    <row r="1233" spans="1:3" ht="15.75" customHeight="1" x14ac:dyDescent="0.3">
      <c r="A1233" s="1"/>
      <c r="C1233" s="1"/>
    </row>
    <row r="1234" spans="1:3" ht="15.75" customHeight="1" x14ac:dyDescent="0.3">
      <c r="A1234" s="1"/>
      <c r="C1234" s="1"/>
    </row>
    <row r="1235" spans="1:3" ht="15.75" customHeight="1" x14ac:dyDescent="0.3">
      <c r="A1235" s="1"/>
      <c r="C1235" s="1"/>
    </row>
    <row r="1236" spans="1:3" ht="15.75" customHeight="1" x14ac:dyDescent="0.3">
      <c r="A1236" s="1"/>
      <c r="C1236" s="1"/>
    </row>
    <row r="1237" spans="1:3" ht="15.75" customHeight="1" x14ac:dyDescent="0.3">
      <c r="A1237" s="1"/>
      <c r="C1237" s="1"/>
    </row>
    <row r="1238" spans="1:3" ht="15.75" customHeight="1" x14ac:dyDescent="0.3">
      <c r="A1238" s="1"/>
      <c r="C1238" s="1"/>
    </row>
    <row r="1239" spans="1:3" ht="15.75" customHeight="1" x14ac:dyDescent="0.3">
      <c r="A1239" s="1"/>
      <c r="C1239" s="1"/>
    </row>
    <row r="1240" spans="1:3" ht="15.75" customHeight="1" x14ac:dyDescent="0.3">
      <c r="A1240" s="1"/>
      <c r="C1240" s="1"/>
    </row>
    <row r="1241" spans="1:3" ht="15.75" customHeight="1" x14ac:dyDescent="0.3">
      <c r="A1241" s="1"/>
      <c r="C1241" s="1"/>
    </row>
    <row r="1242" spans="1:3" ht="15.75" customHeight="1" x14ac:dyDescent="0.3">
      <c r="A1242" s="1"/>
      <c r="C1242" s="1"/>
    </row>
    <row r="1243" spans="1:3" ht="15.75" customHeight="1" x14ac:dyDescent="0.3">
      <c r="A1243" s="1"/>
      <c r="C1243" s="1"/>
    </row>
    <row r="1244" spans="1:3" ht="15.75" customHeight="1" x14ac:dyDescent="0.3">
      <c r="A1244" s="1"/>
      <c r="C1244" s="1"/>
    </row>
    <row r="1245" spans="1:3" ht="15.75" customHeight="1" x14ac:dyDescent="0.3">
      <c r="A1245" s="1"/>
      <c r="C1245" s="1"/>
    </row>
    <row r="1246" spans="1:3" ht="15.75" customHeight="1" x14ac:dyDescent="0.3">
      <c r="A1246" s="1"/>
      <c r="C1246" s="1"/>
    </row>
    <row r="1247" spans="1:3" ht="15.75" customHeight="1" x14ac:dyDescent="0.3">
      <c r="A1247" s="1"/>
      <c r="C1247" s="1"/>
    </row>
    <row r="1248" spans="1:3" ht="15.75" customHeight="1" x14ac:dyDescent="0.3">
      <c r="A1248" s="1"/>
      <c r="C1248" s="1"/>
    </row>
    <row r="1249" spans="1:3" ht="15.75" customHeight="1" x14ac:dyDescent="0.3">
      <c r="A1249" s="1"/>
      <c r="C1249" s="1"/>
    </row>
    <row r="1250" spans="1:3" ht="15.75" customHeight="1" x14ac:dyDescent="0.3">
      <c r="A1250" s="1"/>
      <c r="C1250" s="1"/>
    </row>
    <row r="1251" spans="1:3" ht="15.75" customHeight="1" x14ac:dyDescent="0.3">
      <c r="A1251" s="1"/>
      <c r="C1251" s="1"/>
    </row>
    <row r="1252" spans="1:3" ht="15.75" customHeight="1" x14ac:dyDescent="0.3">
      <c r="A1252" s="1"/>
      <c r="C1252" s="1"/>
    </row>
    <row r="1253" spans="1:3" ht="15.75" customHeight="1" x14ac:dyDescent="0.3">
      <c r="A1253" s="1"/>
      <c r="C1253" s="1"/>
    </row>
    <row r="1254" spans="1:3" ht="15.75" customHeight="1" x14ac:dyDescent="0.3">
      <c r="A1254" s="1"/>
      <c r="C1254" s="1"/>
    </row>
    <row r="1255" spans="1:3" ht="15.75" customHeight="1" x14ac:dyDescent="0.3">
      <c r="A1255" s="1"/>
      <c r="C1255" s="1"/>
    </row>
    <row r="1256" spans="1:3" ht="15.75" customHeight="1" x14ac:dyDescent="0.3">
      <c r="A1256" s="1"/>
      <c r="C1256" s="1"/>
    </row>
    <row r="1257" spans="1:3" ht="15.75" customHeight="1" x14ac:dyDescent="0.3">
      <c r="A1257" s="1"/>
      <c r="C1257" s="1"/>
    </row>
    <row r="1258" spans="1:3" ht="15.75" customHeight="1" x14ac:dyDescent="0.3">
      <c r="A1258" s="1"/>
      <c r="C1258" s="1"/>
    </row>
    <row r="1259" spans="1:3" ht="15.75" customHeight="1" x14ac:dyDescent="0.3">
      <c r="A1259" s="1"/>
      <c r="C1259" s="1"/>
    </row>
    <row r="1260" spans="1:3" ht="15.75" customHeight="1" x14ac:dyDescent="0.3">
      <c r="A1260" s="1"/>
      <c r="C1260" s="1"/>
    </row>
    <row r="1261" spans="1:3" ht="15.75" customHeight="1" x14ac:dyDescent="0.3">
      <c r="A1261" s="1"/>
      <c r="C1261" s="1"/>
    </row>
    <row r="1262" spans="1:3" ht="15.75" customHeight="1" x14ac:dyDescent="0.3">
      <c r="A1262" s="1"/>
      <c r="C1262" s="1"/>
    </row>
    <row r="1263" spans="1:3" ht="15.75" customHeight="1" x14ac:dyDescent="0.3">
      <c r="A1263" s="1"/>
      <c r="C1263" s="1"/>
    </row>
    <row r="1264" spans="1:3" ht="15.75" customHeight="1" x14ac:dyDescent="0.3">
      <c r="A1264" s="1"/>
      <c r="C1264" s="1"/>
    </row>
    <row r="1265" spans="1:3" ht="15.75" customHeight="1" x14ac:dyDescent="0.3">
      <c r="A1265" s="1"/>
      <c r="C1265" s="1"/>
    </row>
    <row r="1266" spans="1:3" ht="15.75" customHeight="1" x14ac:dyDescent="0.3">
      <c r="A1266" s="1"/>
      <c r="C1266" s="1"/>
    </row>
    <row r="1267" spans="1:3" ht="15.75" customHeight="1" x14ac:dyDescent="0.3">
      <c r="A1267" s="1"/>
      <c r="C1267" s="1"/>
    </row>
    <row r="1268" spans="1:3" ht="15.75" customHeight="1" x14ac:dyDescent="0.3">
      <c r="A1268" s="1"/>
      <c r="C1268" s="1"/>
    </row>
    <row r="1269" spans="1:3" ht="15.75" customHeight="1" x14ac:dyDescent="0.3">
      <c r="A1269" s="1"/>
      <c r="C1269" s="1"/>
    </row>
    <row r="1270" spans="1:3" ht="15.75" customHeight="1" x14ac:dyDescent="0.3">
      <c r="A1270" s="1"/>
      <c r="C1270" s="1"/>
    </row>
    <row r="1271" spans="1:3" ht="15.75" customHeight="1" x14ac:dyDescent="0.3">
      <c r="A1271" s="1"/>
      <c r="C1271" s="1"/>
    </row>
    <row r="1272" spans="1:3" ht="15.75" customHeight="1" x14ac:dyDescent="0.3">
      <c r="A1272" s="1"/>
      <c r="C1272" s="1"/>
    </row>
    <row r="1273" spans="1:3" ht="15.75" customHeight="1" x14ac:dyDescent="0.3">
      <c r="A1273" s="1"/>
      <c r="C1273" s="1"/>
    </row>
    <row r="1274" spans="1:3" ht="15.75" customHeight="1" x14ac:dyDescent="0.3">
      <c r="A1274" s="1"/>
      <c r="C1274" s="1"/>
    </row>
    <row r="1275" spans="1:3" ht="15.75" customHeight="1" x14ac:dyDescent="0.3">
      <c r="A1275" s="1"/>
      <c r="C1275" s="1"/>
    </row>
    <row r="1276" spans="1:3" ht="15.75" customHeight="1" x14ac:dyDescent="0.3">
      <c r="A1276" s="1"/>
      <c r="C1276" s="1"/>
    </row>
    <row r="1277" spans="1:3" ht="15.75" customHeight="1" x14ac:dyDescent="0.3">
      <c r="A1277" s="1"/>
      <c r="C1277" s="1"/>
    </row>
    <row r="1278" spans="1:3" ht="15.75" customHeight="1" x14ac:dyDescent="0.3">
      <c r="A1278" s="1"/>
      <c r="C1278" s="1"/>
    </row>
    <row r="1279" spans="1:3" ht="15.75" customHeight="1" x14ac:dyDescent="0.3">
      <c r="A1279" s="1"/>
      <c r="C1279" s="1"/>
    </row>
    <row r="1280" spans="1:3" ht="15.75" customHeight="1" x14ac:dyDescent="0.3">
      <c r="A1280" s="1"/>
      <c r="C1280" s="1"/>
    </row>
    <row r="1281" spans="1:3" ht="15.75" customHeight="1" x14ac:dyDescent="0.3">
      <c r="A1281" s="1"/>
      <c r="C1281" s="1"/>
    </row>
    <row r="1282" spans="1:3" ht="15.75" customHeight="1" x14ac:dyDescent="0.3">
      <c r="A1282" s="1"/>
      <c r="C1282" s="1"/>
    </row>
    <row r="1283" spans="1:3" ht="15.75" customHeight="1" x14ac:dyDescent="0.3">
      <c r="A1283" s="1"/>
      <c r="C1283" s="1"/>
    </row>
    <row r="1284" spans="1:3" ht="15.75" customHeight="1" x14ac:dyDescent="0.3">
      <c r="A1284" s="1"/>
      <c r="C1284" s="1"/>
    </row>
    <row r="1285" spans="1:3" ht="15.75" customHeight="1" x14ac:dyDescent="0.3">
      <c r="A1285" s="1"/>
      <c r="C1285" s="1"/>
    </row>
    <row r="1286" spans="1:3" ht="15.75" customHeight="1" x14ac:dyDescent="0.3">
      <c r="A1286" s="1"/>
      <c r="C1286" s="1"/>
    </row>
    <row r="1287" spans="1:3" ht="15.75" customHeight="1" x14ac:dyDescent="0.3">
      <c r="A1287" s="1"/>
      <c r="C1287" s="1"/>
    </row>
    <row r="1288" spans="1:3" ht="15.75" customHeight="1" x14ac:dyDescent="0.3">
      <c r="A1288" s="1"/>
      <c r="C1288" s="1"/>
    </row>
    <row r="1289" spans="1:3" ht="15.75" customHeight="1" x14ac:dyDescent="0.3">
      <c r="A1289" s="1"/>
      <c r="C1289" s="1"/>
    </row>
    <row r="1290" spans="1:3" ht="15.75" customHeight="1" x14ac:dyDescent="0.3">
      <c r="A1290" s="1"/>
      <c r="C1290" s="1"/>
    </row>
    <row r="1291" spans="1:3" ht="15.75" customHeight="1" x14ac:dyDescent="0.3">
      <c r="A1291" s="1"/>
      <c r="C1291" s="1"/>
    </row>
    <row r="1292" spans="1:3" ht="15.75" customHeight="1" x14ac:dyDescent="0.3">
      <c r="A1292" s="1"/>
      <c r="C1292" s="1"/>
    </row>
    <row r="1293" spans="1:3" ht="15.75" customHeight="1" x14ac:dyDescent="0.3">
      <c r="A1293" s="1"/>
      <c r="C1293" s="1"/>
    </row>
    <row r="1294" spans="1:3" ht="15.75" customHeight="1" x14ac:dyDescent="0.3">
      <c r="A1294" s="1"/>
      <c r="C1294" s="1"/>
    </row>
    <row r="1295" spans="1:3" ht="15.75" customHeight="1" x14ac:dyDescent="0.3">
      <c r="A1295" s="1"/>
      <c r="C1295" s="1"/>
    </row>
    <row r="1296" spans="1:3" ht="15.75" customHeight="1" x14ac:dyDescent="0.3">
      <c r="A1296" s="1"/>
      <c r="C1296" s="1"/>
    </row>
    <row r="1297" spans="1:3" ht="15.75" customHeight="1" x14ac:dyDescent="0.3">
      <c r="A1297" s="1"/>
      <c r="C1297" s="1"/>
    </row>
    <row r="1298" spans="1:3" ht="15.75" customHeight="1" x14ac:dyDescent="0.3">
      <c r="A1298" s="1"/>
      <c r="C1298" s="1"/>
    </row>
    <row r="1299" spans="1:3" ht="15.75" customHeight="1" x14ac:dyDescent="0.3">
      <c r="A1299" s="1"/>
      <c r="C1299" s="1"/>
    </row>
    <row r="1300" spans="1:3" ht="15.75" customHeight="1" x14ac:dyDescent="0.3">
      <c r="A1300" s="1"/>
      <c r="C1300" s="1"/>
    </row>
    <row r="1301" spans="1:3" ht="15.75" customHeight="1" x14ac:dyDescent="0.3">
      <c r="A1301" s="1"/>
      <c r="C1301" s="1"/>
    </row>
    <row r="1302" spans="1:3" ht="15.75" customHeight="1" x14ac:dyDescent="0.3">
      <c r="A1302" s="1"/>
      <c r="C1302" s="1"/>
    </row>
    <row r="1303" spans="1:3" ht="15.75" customHeight="1" x14ac:dyDescent="0.3">
      <c r="A1303" s="1"/>
      <c r="C1303" s="1"/>
    </row>
    <row r="1304" spans="1:3" ht="15.75" customHeight="1" x14ac:dyDescent="0.3">
      <c r="A1304" s="1"/>
      <c r="C1304" s="1"/>
    </row>
    <row r="1305" spans="1:3" ht="15.75" customHeight="1" x14ac:dyDescent="0.3">
      <c r="A1305" s="1"/>
      <c r="C1305" s="1"/>
    </row>
    <row r="1306" spans="1:3" ht="15.75" customHeight="1" x14ac:dyDescent="0.3">
      <c r="A1306" s="1"/>
      <c r="C1306" s="1"/>
    </row>
    <row r="1307" spans="1:3" ht="15.75" customHeight="1" x14ac:dyDescent="0.3">
      <c r="A1307" s="1"/>
      <c r="C1307" s="1"/>
    </row>
    <row r="1308" spans="1:3" ht="15.75" customHeight="1" x14ac:dyDescent="0.3">
      <c r="A1308" s="1"/>
      <c r="C1308" s="1"/>
    </row>
    <row r="1309" spans="1:3" ht="15.75" customHeight="1" x14ac:dyDescent="0.3">
      <c r="A1309" s="1"/>
      <c r="C1309" s="1"/>
    </row>
    <row r="1310" spans="1:3" ht="15.75" customHeight="1" x14ac:dyDescent="0.3">
      <c r="A1310" s="1"/>
      <c r="C1310" s="1"/>
    </row>
    <row r="1311" spans="1:3" ht="15.75" customHeight="1" x14ac:dyDescent="0.3">
      <c r="A1311" s="1"/>
      <c r="C1311" s="1"/>
    </row>
    <row r="1312" spans="1:3" ht="15.75" customHeight="1" x14ac:dyDescent="0.3">
      <c r="A1312" s="1"/>
      <c r="C1312" s="1"/>
    </row>
    <row r="1313" spans="1:3" ht="15.75" customHeight="1" x14ac:dyDescent="0.3">
      <c r="A1313" s="1"/>
      <c r="C1313" s="1"/>
    </row>
    <row r="1314" spans="1:3" ht="15.75" customHeight="1" x14ac:dyDescent="0.3">
      <c r="A1314" s="1"/>
      <c r="C1314" s="1"/>
    </row>
    <row r="1315" spans="1:3" ht="15.75" customHeight="1" x14ac:dyDescent="0.3">
      <c r="A1315" s="1"/>
      <c r="C1315" s="1"/>
    </row>
    <row r="1316" spans="1:3" ht="15.75" customHeight="1" x14ac:dyDescent="0.3">
      <c r="A1316" s="1"/>
      <c r="C1316" s="1"/>
    </row>
    <row r="1317" spans="1:3" ht="15.75" customHeight="1" x14ac:dyDescent="0.3">
      <c r="A1317" s="1"/>
      <c r="C1317" s="1"/>
    </row>
    <row r="1318" spans="1:3" ht="15.75" customHeight="1" x14ac:dyDescent="0.3">
      <c r="A1318" s="1"/>
      <c r="C1318" s="1"/>
    </row>
    <row r="1319" spans="1:3" ht="15.75" customHeight="1" x14ac:dyDescent="0.3">
      <c r="A1319" s="1"/>
      <c r="C1319" s="1"/>
    </row>
    <row r="1320" spans="1:3" ht="15.75" customHeight="1" x14ac:dyDescent="0.3">
      <c r="A1320" s="1"/>
      <c r="C1320" s="1"/>
    </row>
    <row r="1321" spans="1:3" ht="15.75" customHeight="1" x14ac:dyDescent="0.3">
      <c r="A1321" s="1"/>
      <c r="C1321" s="1"/>
    </row>
    <row r="1322" spans="1:3" ht="15.75" customHeight="1" x14ac:dyDescent="0.3">
      <c r="A1322" s="1"/>
      <c r="C1322" s="1"/>
    </row>
    <row r="1323" spans="1:3" ht="15.75" customHeight="1" x14ac:dyDescent="0.3">
      <c r="A1323" s="1"/>
      <c r="C1323" s="1"/>
    </row>
    <row r="1324" spans="1:3" ht="15.75" customHeight="1" x14ac:dyDescent="0.3">
      <c r="A1324" s="1"/>
      <c r="C1324" s="1"/>
    </row>
    <row r="1325" spans="1:3" ht="15.75" customHeight="1" x14ac:dyDescent="0.3">
      <c r="A1325" s="1"/>
      <c r="C1325" s="1"/>
    </row>
    <row r="1326" spans="1:3" ht="15.75" customHeight="1" x14ac:dyDescent="0.3">
      <c r="A1326" s="1"/>
      <c r="C1326" s="1"/>
    </row>
    <row r="1327" spans="1:3" ht="15.75" customHeight="1" x14ac:dyDescent="0.3">
      <c r="A1327" s="1"/>
      <c r="C1327" s="1"/>
    </row>
    <row r="1328" spans="1:3"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row r="2026" ht="15.75" customHeight="1" x14ac:dyDescent="0.3"/>
    <row r="2027" ht="15.75" customHeight="1" x14ac:dyDescent="0.3"/>
    <row r="2028" ht="15.75" customHeight="1" x14ac:dyDescent="0.3"/>
    <row r="2029" ht="15.75" customHeight="1" x14ac:dyDescent="0.3"/>
    <row r="2030" ht="15.75" customHeight="1" x14ac:dyDescent="0.3"/>
    <row r="2031" ht="15.75" customHeight="1" x14ac:dyDescent="0.3"/>
    <row r="2032" ht="15.75" customHeight="1" x14ac:dyDescent="0.3"/>
    <row r="2033" ht="15.75" customHeight="1" x14ac:dyDescent="0.3"/>
    <row r="2034" ht="15.75" customHeight="1" x14ac:dyDescent="0.3"/>
    <row r="2035" ht="15.75" customHeight="1" x14ac:dyDescent="0.3"/>
    <row r="2036" ht="15.75" customHeight="1" x14ac:dyDescent="0.3"/>
    <row r="2037" ht="15.75" customHeight="1" x14ac:dyDescent="0.3"/>
    <row r="2038" ht="15.75" customHeight="1" x14ac:dyDescent="0.3"/>
    <row r="2039" ht="15.75" customHeight="1" x14ac:dyDescent="0.3"/>
    <row r="2040" ht="15.75" customHeight="1" x14ac:dyDescent="0.3"/>
    <row r="2041" ht="15.75" customHeight="1" x14ac:dyDescent="0.3"/>
    <row r="2042" ht="15.75" customHeight="1" x14ac:dyDescent="0.3"/>
    <row r="2043" ht="15.75" customHeight="1" x14ac:dyDescent="0.3"/>
    <row r="2044" ht="15.75" customHeight="1" x14ac:dyDescent="0.3"/>
    <row r="2045" ht="15.75" customHeight="1" x14ac:dyDescent="0.3"/>
    <row r="2046" ht="15.75" customHeight="1" x14ac:dyDescent="0.3"/>
    <row r="2047" ht="15.75" customHeight="1" x14ac:dyDescent="0.3"/>
    <row r="2048" ht="15.75" customHeight="1" x14ac:dyDescent="0.3"/>
    <row r="2049" ht="15.75" customHeight="1" x14ac:dyDescent="0.3"/>
    <row r="2050" ht="15.75" customHeight="1" x14ac:dyDescent="0.3"/>
    <row r="2051" ht="15.75" customHeight="1" x14ac:dyDescent="0.3"/>
    <row r="2052" ht="15.75" customHeight="1" x14ac:dyDescent="0.3"/>
    <row r="2053" ht="15.75" customHeight="1" x14ac:dyDescent="0.3"/>
    <row r="2054" ht="15.75" customHeight="1" x14ac:dyDescent="0.3"/>
    <row r="2055" ht="15.75" customHeight="1" x14ac:dyDescent="0.3"/>
    <row r="2056" ht="15.75" customHeight="1" x14ac:dyDescent="0.3"/>
    <row r="2057" ht="15.75" customHeight="1" x14ac:dyDescent="0.3"/>
    <row r="2058" ht="15.75" customHeight="1" x14ac:dyDescent="0.3"/>
    <row r="2059" ht="15.75" customHeight="1" x14ac:dyDescent="0.3"/>
    <row r="2060" ht="15.75" customHeight="1" x14ac:dyDescent="0.3"/>
    <row r="2061" ht="15.75" customHeight="1" x14ac:dyDescent="0.3"/>
    <row r="2062" ht="15.75" customHeight="1" x14ac:dyDescent="0.3"/>
    <row r="2063" ht="15.75" customHeight="1" x14ac:dyDescent="0.3"/>
    <row r="2064" ht="15.75" customHeight="1" x14ac:dyDescent="0.3"/>
    <row r="2065" ht="15.75" customHeight="1" x14ac:dyDescent="0.3"/>
    <row r="2066" ht="15.75" customHeight="1" x14ac:dyDescent="0.3"/>
    <row r="2067" ht="15.75" customHeight="1" x14ac:dyDescent="0.3"/>
    <row r="2068" ht="15.75" customHeight="1" x14ac:dyDescent="0.3"/>
    <row r="2069" ht="15.75" customHeight="1" x14ac:dyDescent="0.3"/>
    <row r="2070" ht="15.75" customHeight="1" x14ac:dyDescent="0.3"/>
    <row r="2071" ht="15.75" customHeight="1" x14ac:dyDescent="0.3"/>
    <row r="2072" ht="15.75" customHeight="1" x14ac:dyDescent="0.3"/>
    <row r="2073" ht="15.75" customHeight="1" x14ac:dyDescent="0.3"/>
    <row r="2074" ht="15.75" customHeight="1" x14ac:dyDescent="0.3"/>
    <row r="2075" ht="15.75" customHeight="1" x14ac:dyDescent="0.3"/>
    <row r="2076" ht="15.75" customHeight="1" x14ac:dyDescent="0.3"/>
    <row r="2077" ht="15.75" customHeight="1" x14ac:dyDescent="0.3"/>
    <row r="2078" ht="15.75" customHeight="1" x14ac:dyDescent="0.3"/>
    <row r="2079" ht="15.75" customHeight="1" x14ac:dyDescent="0.3"/>
    <row r="2080" ht="15.75" customHeight="1" x14ac:dyDescent="0.3"/>
    <row r="2081" ht="15.75" customHeight="1" x14ac:dyDescent="0.3"/>
    <row r="2082" ht="15.75" customHeight="1" x14ac:dyDescent="0.3"/>
    <row r="2083" ht="15.75" customHeight="1" x14ac:dyDescent="0.3"/>
    <row r="2084" ht="15.75" customHeight="1" x14ac:dyDescent="0.3"/>
    <row r="2085" ht="15.75" customHeight="1" x14ac:dyDescent="0.3"/>
    <row r="2086" ht="15.75" customHeight="1" x14ac:dyDescent="0.3"/>
    <row r="2087" ht="15.75" customHeight="1" x14ac:dyDescent="0.3"/>
    <row r="2088" ht="15.75" customHeight="1" x14ac:dyDescent="0.3"/>
    <row r="2089" ht="15.75" customHeight="1" x14ac:dyDescent="0.3"/>
    <row r="2090" ht="15.75" customHeight="1" x14ac:dyDescent="0.3"/>
    <row r="2091" ht="15.75" customHeight="1" x14ac:dyDescent="0.3"/>
    <row r="2092" ht="15.75" customHeight="1" x14ac:dyDescent="0.3"/>
    <row r="2093" ht="15.75" customHeight="1" x14ac:dyDescent="0.3"/>
    <row r="2094" ht="15.75" customHeight="1" x14ac:dyDescent="0.3"/>
    <row r="2095" ht="15.75" customHeight="1" x14ac:dyDescent="0.3"/>
    <row r="2096" ht="15.75" customHeight="1" x14ac:dyDescent="0.3"/>
    <row r="2097" ht="15.75" customHeight="1" x14ac:dyDescent="0.3"/>
    <row r="2098" ht="15.75" customHeight="1" x14ac:dyDescent="0.3"/>
  </sheetData>
  <sheetProtection selectLockedCells="1" selectUnlockedCells="1"/>
  <mergeCells count="967">
    <mergeCell ref="B1080:D1080"/>
    <mergeCell ref="B1073:B1079"/>
    <mergeCell ref="C1073:C1079"/>
    <mergeCell ref="B1044:D1044"/>
    <mergeCell ref="I1046:I1052"/>
    <mergeCell ref="B882:D882"/>
    <mergeCell ref="I884:I890"/>
    <mergeCell ref="B911:B917"/>
    <mergeCell ref="C911:C917"/>
    <mergeCell ref="B884:B890"/>
    <mergeCell ref="C884:C890"/>
    <mergeCell ref="B1017:D1017"/>
    <mergeCell ref="I1019:I1025"/>
    <mergeCell ref="B1026:D1026"/>
    <mergeCell ref="B1019:B1025"/>
    <mergeCell ref="C1019:C1025"/>
    <mergeCell ref="B992:B998"/>
    <mergeCell ref="C992:C998"/>
    <mergeCell ref="B963:D963"/>
    <mergeCell ref="B990:D990"/>
    <mergeCell ref="I992:I998"/>
    <mergeCell ref="B909:D909"/>
    <mergeCell ref="I938:I944"/>
    <mergeCell ref="B774:D774"/>
    <mergeCell ref="B693:D693"/>
    <mergeCell ref="I695:I701"/>
    <mergeCell ref="B702:D702"/>
    <mergeCell ref="B695:B701"/>
    <mergeCell ref="C695:C701"/>
    <mergeCell ref="B828:D828"/>
    <mergeCell ref="I830:I836"/>
    <mergeCell ref="B936:D936"/>
    <mergeCell ref="B855:D855"/>
    <mergeCell ref="I857:I863"/>
    <mergeCell ref="B864:D864"/>
    <mergeCell ref="K6:O7"/>
    <mergeCell ref="G6:J7"/>
    <mergeCell ref="B801:D801"/>
    <mergeCell ref="I803:I809"/>
    <mergeCell ref="B810:D810"/>
    <mergeCell ref="B803:B809"/>
    <mergeCell ref="C803:C809"/>
    <mergeCell ref="G54:G55"/>
    <mergeCell ref="G56:G57"/>
    <mergeCell ref="H56:H57"/>
    <mergeCell ref="B747:D747"/>
    <mergeCell ref="I749:I755"/>
    <mergeCell ref="B756:D756"/>
    <mergeCell ref="B749:B755"/>
    <mergeCell ref="C749:C755"/>
    <mergeCell ref="B720:D720"/>
    <mergeCell ref="I722:I728"/>
    <mergeCell ref="B585:D585"/>
    <mergeCell ref="I587:I593"/>
    <mergeCell ref="B594:D594"/>
    <mergeCell ref="B587:B593"/>
    <mergeCell ref="C587:C593"/>
    <mergeCell ref="B668:B674"/>
    <mergeCell ref="C668:C674"/>
    <mergeCell ref="B612:D612"/>
    <mergeCell ref="I614:I620"/>
    <mergeCell ref="B639:D639"/>
    <mergeCell ref="I641:I647"/>
    <mergeCell ref="B648:D648"/>
    <mergeCell ref="B641:B647"/>
    <mergeCell ref="C641:C647"/>
    <mergeCell ref="B666:D666"/>
    <mergeCell ref="I668:I674"/>
    <mergeCell ref="B477:D477"/>
    <mergeCell ref="I479:I485"/>
    <mergeCell ref="B486:D486"/>
    <mergeCell ref="B479:B485"/>
    <mergeCell ref="C479:C485"/>
    <mergeCell ref="B560:B566"/>
    <mergeCell ref="C560:C566"/>
    <mergeCell ref="B504:D504"/>
    <mergeCell ref="I506:I512"/>
    <mergeCell ref="B513:D513"/>
    <mergeCell ref="B506:B512"/>
    <mergeCell ref="C506:C512"/>
    <mergeCell ref="B531:D531"/>
    <mergeCell ref="I533:I539"/>
    <mergeCell ref="B540:D540"/>
    <mergeCell ref="B533:B539"/>
    <mergeCell ref="C533:C539"/>
    <mergeCell ref="B558:D558"/>
    <mergeCell ref="I560:I566"/>
    <mergeCell ref="B423:D423"/>
    <mergeCell ref="I425:I431"/>
    <mergeCell ref="B425:B431"/>
    <mergeCell ref="C425:C431"/>
    <mergeCell ref="B398:B404"/>
    <mergeCell ref="B450:D450"/>
    <mergeCell ref="I452:I458"/>
    <mergeCell ref="B459:D459"/>
    <mergeCell ref="I461:I467"/>
    <mergeCell ref="B369:D369"/>
    <mergeCell ref="B353:B359"/>
    <mergeCell ref="C353:C359"/>
    <mergeCell ref="B396:D396"/>
    <mergeCell ref="C398:C404"/>
    <mergeCell ref="I398:I404"/>
    <mergeCell ref="B405:D405"/>
    <mergeCell ref="I407:I413"/>
    <mergeCell ref="B414:D414"/>
    <mergeCell ref="B371:B377"/>
    <mergeCell ref="C371:C377"/>
    <mergeCell ref="B52:D52"/>
    <mergeCell ref="B135:B141"/>
    <mergeCell ref="C135:C141"/>
    <mergeCell ref="B99:B105"/>
    <mergeCell ref="C99:C105"/>
    <mergeCell ref="B63:B69"/>
    <mergeCell ref="C63:C69"/>
    <mergeCell ref="B18:B24"/>
    <mergeCell ref="B189:D189"/>
    <mergeCell ref="B151:D151"/>
    <mergeCell ref="B173:B179"/>
    <mergeCell ref="B27:B33"/>
    <mergeCell ref="B115:D115"/>
    <mergeCell ref="B106:D106"/>
    <mergeCell ref="B97:D97"/>
    <mergeCell ref="B88:D88"/>
    <mergeCell ref="B79:D79"/>
    <mergeCell ref="A1074:A1079"/>
    <mergeCell ref="A1020:A1025"/>
    <mergeCell ref="A993:A998"/>
    <mergeCell ref="A966:A971"/>
    <mergeCell ref="A939:A944"/>
    <mergeCell ref="A912:A917"/>
    <mergeCell ref="A885:A890"/>
    <mergeCell ref="A858:A863"/>
    <mergeCell ref="A831:A836"/>
    <mergeCell ref="B225:D225"/>
    <mergeCell ref="B209:B215"/>
    <mergeCell ref="B261:D261"/>
    <mergeCell ref="A615:A620"/>
    <mergeCell ref="A588:A593"/>
    <mergeCell ref="A561:A566"/>
    <mergeCell ref="A534:A539"/>
    <mergeCell ref="A507:A512"/>
    <mergeCell ref="A480:A485"/>
    <mergeCell ref="A453:A458"/>
    <mergeCell ref="A426:A431"/>
    <mergeCell ref="A399:A404"/>
    <mergeCell ref="A372:A377"/>
    <mergeCell ref="A354:A359"/>
    <mergeCell ref="A318:A323"/>
    <mergeCell ref="A282:A287"/>
    <mergeCell ref="A246:A251"/>
    <mergeCell ref="B297:D297"/>
    <mergeCell ref="B281:B287"/>
    <mergeCell ref="B333:D333"/>
    <mergeCell ref="B342:D342"/>
    <mergeCell ref="B351:D351"/>
    <mergeCell ref="B360:D360"/>
    <mergeCell ref="B317:B323"/>
    <mergeCell ref="J1074:J1079"/>
    <mergeCell ref="B1082:B1088"/>
    <mergeCell ref="C1082:C1088"/>
    <mergeCell ref="A1083:A1088"/>
    <mergeCell ref="J1083:J1088"/>
    <mergeCell ref="B1046:B1052"/>
    <mergeCell ref="C1046:C1052"/>
    <mergeCell ref="A1047:A1052"/>
    <mergeCell ref="J1047:J1052"/>
    <mergeCell ref="B1055:B1061"/>
    <mergeCell ref="C1055:C1061"/>
    <mergeCell ref="A1056:A1061"/>
    <mergeCell ref="J1056:J1061"/>
    <mergeCell ref="B1064:B1070"/>
    <mergeCell ref="C1064:C1070"/>
    <mergeCell ref="A1065:A1070"/>
    <mergeCell ref="J1065:J1070"/>
    <mergeCell ref="I1082:I1088"/>
    <mergeCell ref="B1053:D1053"/>
    <mergeCell ref="I1055:I1061"/>
    <mergeCell ref="B1062:D1062"/>
    <mergeCell ref="I1064:I1070"/>
    <mergeCell ref="B1071:D1071"/>
    <mergeCell ref="I1073:I1079"/>
    <mergeCell ref="J1020:J1025"/>
    <mergeCell ref="B1028:B1034"/>
    <mergeCell ref="C1028:C1034"/>
    <mergeCell ref="A1029:A1034"/>
    <mergeCell ref="J1029:J1034"/>
    <mergeCell ref="B1037:B1043"/>
    <mergeCell ref="C1037:C1043"/>
    <mergeCell ref="A1038:A1043"/>
    <mergeCell ref="J1038:J1043"/>
    <mergeCell ref="I1028:I1034"/>
    <mergeCell ref="B1035:D1035"/>
    <mergeCell ref="I1037:I1043"/>
    <mergeCell ref="J993:J998"/>
    <mergeCell ref="B1001:B1007"/>
    <mergeCell ref="C1001:C1007"/>
    <mergeCell ref="A1002:A1007"/>
    <mergeCell ref="J1002:J1007"/>
    <mergeCell ref="B1010:B1016"/>
    <mergeCell ref="C1010:C1016"/>
    <mergeCell ref="A1011:A1016"/>
    <mergeCell ref="J1011:J1016"/>
    <mergeCell ref="I1001:I1007"/>
    <mergeCell ref="B1008:D1008"/>
    <mergeCell ref="I1010:I1016"/>
    <mergeCell ref="B999:D999"/>
    <mergeCell ref="J966:J971"/>
    <mergeCell ref="B974:B980"/>
    <mergeCell ref="C974:C980"/>
    <mergeCell ref="A975:A980"/>
    <mergeCell ref="J975:J980"/>
    <mergeCell ref="B983:B989"/>
    <mergeCell ref="C983:C989"/>
    <mergeCell ref="A984:A989"/>
    <mergeCell ref="J984:J989"/>
    <mergeCell ref="I974:I980"/>
    <mergeCell ref="B981:D981"/>
    <mergeCell ref="I983:I989"/>
    <mergeCell ref="I965:I971"/>
    <mergeCell ref="B972:D972"/>
    <mergeCell ref="B965:B971"/>
    <mergeCell ref="J939:J944"/>
    <mergeCell ref="B947:B953"/>
    <mergeCell ref="C947:C953"/>
    <mergeCell ref="A948:A953"/>
    <mergeCell ref="J948:J953"/>
    <mergeCell ref="B956:B962"/>
    <mergeCell ref="C956:C962"/>
    <mergeCell ref="A957:A962"/>
    <mergeCell ref="J957:J962"/>
    <mergeCell ref="B945:D945"/>
    <mergeCell ref="I947:I953"/>
    <mergeCell ref="B954:D954"/>
    <mergeCell ref="I956:I962"/>
    <mergeCell ref="B938:B944"/>
    <mergeCell ref="C938:C944"/>
    <mergeCell ref="J912:J917"/>
    <mergeCell ref="B920:B926"/>
    <mergeCell ref="C920:C926"/>
    <mergeCell ref="A921:A926"/>
    <mergeCell ref="J921:J926"/>
    <mergeCell ref="B929:B935"/>
    <mergeCell ref="C929:C935"/>
    <mergeCell ref="A930:A935"/>
    <mergeCell ref="J930:J935"/>
    <mergeCell ref="I920:I926"/>
    <mergeCell ref="B927:D927"/>
    <mergeCell ref="I929:I935"/>
    <mergeCell ref="I911:I917"/>
    <mergeCell ref="B918:D918"/>
    <mergeCell ref="J885:J890"/>
    <mergeCell ref="B893:B899"/>
    <mergeCell ref="A894:A899"/>
    <mergeCell ref="J894:J899"/>
    <mergeCell ref="B902:B908"/>
    <mergeCell ref="C902:C908"/>
    <mergeCell ref="A903:A908"/>
    <mergeCell ref="J903:J908"/>
    <mergeCell ref="B891:D891"/>
    <mergeCell ref="I893:I899"/>
    <mergeCell ref="B900:D900"/>
    <mergeCell ref="I902:I908"/>
    <mergeCell ref="J858:J863"/>
    <mergeCell ref="B866:B872"/>
    <mergeCell ref="C866:C872"/>
    <mergeCell ref="A867:A872"/>
    <mergeCell ref="J867:J872"/>
    <mergeCell ref="B875:B881"/>
    <mergeCell ref="C875:C881"/>
    <mergeCell ref="A876:A881"/>
    <mergeCell ref="J876:J881"/>
    <mergeCell ref="I866:I872"/>
    <mergeCell ref="B873:D873"/>
    <mergeCell ref="I875:I881"/>
    <mergeCell ref="B857:B863"/>
    <mergeCell ref="C857:C863"/>
    <mergeCell ref="J831:J836"/>
    <mergeCell ref="B839:B845"/>
    <mergeCell ref="C839:C845"/>
    <mergeCell ref="A840:A845"/>
    <mergeCell ref="J840:J845"/>
    <mergeCell ref="B848:B854"/>
    <mergeCell ref="C848:C854"/>
    <mergeCell ref="A849:A854"/>
    <mergeCell ref="J849:J854"/>
    <mergeCell ref="B837:D837"/>
    <mergeCell ref="I839:I845"/>
    <mergeCell ref="B846:D846"/>
    <mergeCell ref="I848:I854"/>
    <mergeCell ref="B830:B836"/>
    <mergeCell ref="C830:C836"/>
    <mergeCell ref="J804:J809"/>
    <mergeCell ref="B812:B818"/>
    <mergeCell ref="C812:C818"/>
    <mergeCell ref="A813:A818"/>
    <mergeCell ref="J813:J818"/>
    <mergeCell ref="B821:B827"/>
    <mergeCell ref="C821:C827"/>
    <mergeCell ref="A822:A827"/>
    <mergeCell ref="J822:J827"/>
    <mergeCell ref="I812:I818"/>
    <mergeCell ref="B819:D819"/>
    <mergeCell ref="I821:I827"/>
    <mergeCell ref="A804:A809"/>
    <mergeCell ref="J777:J782"/>
    <mergeCell ref="B785:B791"/>
    <mergeCell ref="C785:C791"/>
    <mergeCell ref="A786:A791"/>
    <mergeCell ref="J786:J791"/>
    <mergeCell ref="B794:B800"/>
    <mergeCell ref="A795:A800"/>
    <mergeCell ref="J795:J800"/>
    <mergeCell ref="I785:I791"/>
    <mergeCell ref="B792:D792"/>
    <mergeCell ref="I794:I800"/>
    <mergeCell ref="A777:A782"/>
    <mergeCell ref="I776:I782"/>
    <mergeCell ref="B783:D783"/>
    <mergeCell ref="B776:B782"/>
    <mergeCell ref="C776:C782"/>
    <mergeCell ref="J750:J755"/>
    <mergeCell ref="B758:B764"/>
    <mergeCell ref="A759:A764"/>
    <mergeCell ref="J759:J764"/>
    <mergeCell ref="B767:B773"/>
    <mergeCell ref="C767:C773"/>
    <mergeCell ref="A768:A773"/>
    <mergeCell ref="J768:J773"/>
    <mergeCell ref="C758:C764"/>
    <mergeCell ref="I758:I764"/>
    <mergeCell ref="B765:D765"/>
    <mergeCell ref="I767:I773"/>
    <mergeCell ref="A750:A755"/>
    <mergeCell ref="J723:J728"/>
    <mergeCell ref="B731:B737"/>
    <mergeCell ref="C731:C737"/>
    <mergeCell ref="A732:A737"/>
    <mergeCell ref="J732:J737"/>
    <mergeCell ref="B740:B746"/>
    <mergeCell ref="C740:C746"/>
    <mergeCell ref="A741:A746"/>
    <mergeCell ref="J741:J746"/>
    <mergeCell ref="B729:D729"/>
    <mergeCell ref="I731:I737"/>
    <mergeCell ref="B738:D738"/>
    <mergeCell ref="I740:I746"/>
    <mergeCell ref="A723:A728"/>
    <mergeCell ref="B722:B728"/>
    <mergeCell ref="J696:J701"/>
    <mergeCell ref="B704:B710"/>
    <mergeCell ref="C704:C710"/>
    <mergeCell ref="A705:A710"/>
    <mergeCell ref="J705:J710"/>
    <mergeCell ref="B713:B719"/>
    <mergeCell ref="C713:C719"/>
    <mergeCell ref="A714:A719"/>
    <mergeCell ref="J714:J719"/>
    <mergeCell ref="I704:I710"/>
    <mergeCell ref="B711:D711"/>
    <mergeCell ref="I713:I719"/>
    <mergeCell ref="A696:A701"/>
    <mergeCell ref="J669:J674"/>
    <mergeCell ref="B677:B683"/>
    <mergeCell ref="C677:C683"/>
    <mergeCell ref="A678:A683"/>
    <mergeCell ref="J678:J683"/>
    <mergeCell ref="B686:B692"/>
    <mergeCell ref="C686:C692"/>
    <mergeCell ref="A687:A692"/>
    <mergeCell ref="J687:J692"/>
    <mergeCell ref="B675:D675"/>
    <mergeCell ref="I677:I683"/>
    <mergeCell ref="B684:D684"/>
    <mergeCell ref="I686:I692"/>
    <mergeCell ref="A669:A674"/>
    <mergeCell ref="J642:J647"/>
    <mergeCell ref="B650:B656"/>
    <mergeCell ref="C650:C656"/>
    <mergeCell ref="A651:A656"/>
    <mergeCell ref="J651:J656"/>
    <mergeCell ref="B659:B665"/>
    <mergeCell ref="C659:C665"/>
    <mergeCell ref="A660:A665"/>
    <mergeCell ref="J660:J665"/>
    <mergeCell ref="I650:I656"/>
    <mergeCell ref="B657:D657"/>
    <mergeCell ref="I659:I665"/>
    <mergeCell ref="A642:A647"/>
    <mergeCell ref="J615:J620"/>
    <mergeCell ref="B623:B629"/>
    <mergeCell ref="A624:A629"/>
    <mergeCell ref="J624:J629"/>
    <mergeCell ref="B632:B638"/>
    <mergeCell ref="C632:C638"/>
    <mergeCell ref="A633:A638"/>
    <mergeCell ref="J633:J638"/>
    <mergeCell ref="B621:D621"/>
    <mergeCell ref="I623:I629"/>
    <mergeCell ref="B630:D630"/>
    <mergeCell ref="I632:I638"/>
    <mergeCell ref="B614:B620"/>
    <mergeCell ref="C614:C620"/>
    <mergeCell ref="J588:J593"/>
    <mergeCell ref="B596:B602"/>
    <mergeCell ref="C596:C602"/>
    <mergeCell ref="A597:A602"/>
    <mergeCell ref="J597:J602"/>
    <mergeCell ref="B605:B611"/>
    <mergeCell ref="C605:C611"/>
    <mergeCell ref="A606:A611"/>
    <mergeCell ref="J606:J611"/>
    <mergeCell ref="I596:I602"/>
    <mergeCell ref="B603:D603"/>
    <mergeCell ref="I605:I611"/>
    <mergeCell ref="J561:J566"/>
    <mergeCell ref="B569:B575"/>
    <mergeCell ref="C569:C575"/>
    <mergeCell ref="A570:A575"/>
    <mergeCell ref="J570:J575"/>
    <mergeCell ref="B578:B584"/>
    <mergeCell ref="C578:C584"/>
    <mergeCell ref="A579:A584"/>
    <mergeCell ref="J579:J584"/>
    <mergeCell ref="B567:D567"/>
    <mergeCell ref="I569:I575"/>
    <mergeCell ref="B576:D576"/>
    <mergeCell ref="I578:I584"/>
    <mergeCell ref="J534:J539"/>
    <mergeCell ref="B542:B548"/>
    <mergeCell ref="C542:C548"/>
    <mergeCell ref="A543:A548"/>
    <mergeCell ref="J543:J548"/>
    <mergeCell ref="B551:B557"/>
    <mergeCell ref="A552:A557"/>
    <mergeCell ref="J552:J557"/>
    <mergeCell ref="I542:I548"/>
    <mergeCell ref="B549:D549"/>
    <mergeCell ref="I551:I557"/>
    <mergeCell ref="J507:J512"/>
    <mergeCell ref="B515:B521"/>
    <mergeCell ref="C515:C521"/>
    <mergeCell ref="A516:A521"/>
    <mergeCell ref="J516:J521"/>
    <mergeCell ref="B524:B530"/>
    <mergeCell ref="C524:C530"/>
    <mergeCell ref="A525:A530"/>
    <mergeCell ref="J525:J530"/>
    <mergeCell ref="I515:I521"/>
    <mergeCell ref="B522:D522"/>
    <mergeCell ref="I524:I530"/>
    <mergeCell ref="J480:J485"/>
    <mergeCell ref="B488:B494"/>
    <mergeCell ref="C488:C494"/>
    <mergeCell ref="A489:A494"/>
    <mergeCell ref="J489:J494"/>
    <mergeCell ref="B497:B503"/>
    <mergeCell ref="C497:C503"/>
    <mergeCell ref="A498:A503"/>
    <mergeCell ref="J498:J503"/>
    <mergeCell ref="I488:I494"/>
    <mergeCell ref="B495:D495"/>
    <mergeCell ref="I497:I503"/>
    <mergeCell ref="J453:J458"/>
    <mergeCell ref="B461:B467"/>
    <mergeCell ref="C461:C467"/>
    <mergeCell ref="A462:A467"/>
    <mergeCell ref="J462:J467"/>
    <mergeCell ref="B470:B476"/>
    <mergeCell ref="C470:C476"/>
    <mergeCell ref="A471:A476"/>
    <mergeCell ref="J471:J476"/>
    <mergeCell ref="B468:D468"/>
    <mergeCell ref="I470:I476"/>
    <mergeCell ref="B452:B458"/>
    <mergeCell ref="J426:J431"/>
    <mergeCell ref="B434:B440"/>
    <mergeCell ref="C434:C440"/>
    <mergeCell ref="A435:A440"/>
    <mergeCell ref="J435:J440"/>
    <mergeCell ref="B443:B449"/>
    <mergeCell ref="C443:C449"/>
    <mergeCell ref="A444:A449"/>
    <mergeCell ref="J444:J449"/>
    <mergeCell ref="B432:D432"/>
    <mergeCell ref="I434:I440"/>
    <mergeCell ref="B441:D441"/>
    <mergeCell ref="I443:I449"/>
    <mergeCell ref="J399:J404"/>
    <mergeCell ref="B407:B413"/>
    <mergeCell ref="C407:C413"/>
    <mergeCell ref="A408:A413"/>
    <mergeCell ref="J408:J413"/>
    <mergeCell ref="B416:B422"/>
    <mergeCell ref="C416:C422"/>
    <mergeCell ref="A417:A422"/>
    <mergeCell ref="J417:J422"/>
    <mergeCell ref="I416:I422"/>
    <mergeCell ref="J372:J377"/>
    <mergeCell ref="B380:B386"/>
    <mergeCell ref="A381:A386"/>
    <mergeCell ref="J381:J386"/>
    <mergeCell ref="B389:B395"/>
    <mergeCell ref="C389:C395"/>
    <mergeCell ref="A390:A395"/>
    <mergeCell ref="J390:J395"/>
    <mergeCell ref="I371:I377"/>
    <mergeCell ref="B378:D378"/>
    <mergeCell ref="I380:I386"/>
    <mergeCell ref="B387:D387"/>
    <mergeCell ref="I389:I395"/>
    <mergeCell ref="J354:J359"/>
    <mergeCell ref="B362:B368"/>
    <mergeCell ref="C362:C368"/>
    <mergeCell ref="A363:A368"/>
    <mergeCell ref="J363:J368"/>
    <mergeCell ref="B335:B341"/>
    <mergeCell ref="C335:C341"/>
    <mergeCell ref="A336:A341"/>
    <mergeCell ref="J336:J341"/>
    <mergeCell ref="B344:B350"/>
    <mergeCell ref="C344:C350"/>
    <mergeCell ref="A345:A350"/>
    <mergeCell ref="J345:J350"/>
    <mergeCell ref="I362:I368"/>
    <mergeCell ref="I335:I341"/>
    <mergeCell ref="I344:I350"/>
    <mergeCell ref="I353:I359"/>
    <mergeCell ref="J318:J323"/>
    <mergeCell ref="B326:B332"/>
    <mergeCell ref="C326:C332"/>
    <mergeCell ref="A327:A332"/>
    <mergeCell ref="J327:J332"/>
    <mergeCell ref="B299:B305"/>
    <mergeCell ref="C299:C305"/>
    <mergeCell ref="A300:A305"/>
    <mergeCell ref="J300:J305"/>
    <mergeCell ref="B308:B314"/>
    <mergeCell ref="C308:C314"/>
    <mergeCell ref="A309:A314"/>
    <mergeCell ref="J309:J314"/>
    <mergeCell ref="I299:I305"/>
    <mergeCell ref="B306:D306"/>
    <mergeCell ref="I308:I314"/>
    <mergeCell ref="B315:D315"/>
    <mergeCell ref="I317:I323"/>
    <mergeCell ref="B324:D324"/>
    <mergeCell ref="I326:I332"/>
    <mergeCell ref="C317:C323"/>
    <mergeCell ref="J282:J287"/>
    <mergeCell ref="B290:B296"/>
    <mergeCell ref="C290:C296"/>
    <mergeCell ref="A291:A296"/>
    <mergeCell ref="J291:J296"/>
    <mergeCell ref="B263:B269"/>
    <mergeCell ref="C263:C269"/>
    <mergeCell ref="A264:A269"/>
    <mergeCell ref="J264:J269"/>
    <mergeCell ref="B272:B278"/>
    <mergeCell ref="C272:C278"/>
    <mergeCell ref="A273:A278"/>
    <mergeCell ref="J273:J278"/>
    <mergeCell ref="I290:I296"/>
    <mergeCell ref="I263:I269"/>
    <mergeCell ref="B270:D270"/>
    <mergeCell ref="I272:I278"/>
    <mergeCell ref="B279:D279"/>
    <mergeCell ref="I281:I287"/>
    <mergeCell ref="B288:D288"/>
    <mergeCell ref="J246:J251"/>
    <mergeCell ref="B254:B260"/>
    <mergeCell ref="C254:C260"/>
    <mergeCell ref="A255:A260"/>
    <mergeCell ref="J255:J260"/>
    <mergeCell ref="B227:B233"/>
    <mergeCell ref="C227:C233"/>
    <mergeCell ref="A228:A233"/>
    <mergeCell ref="J228:J233"/>
    <mergeCell ref="B236:B242"/>
    <mergeCell ref="C236:C242"/>
    <mergeCell ref="A237:A242"/>
    <mergeCell ref="J237:J242"/>
    <mergeCell ref="I227:I233"/>
    <mergeCell ref="B234:D234"/>
    <mergeCell ref="I236:I242"/>
    <mergeCell ref="B243:D243"/>
    <mergeCell ref="I245:I251"/>
    <mergeCell ref="B252:D252"/>
    <mergeCell ref="I254:I260"/>
    <mergeCell ref="B245:B251"/>
    <mergeCell ref="C245:C251"/>
    <mergeCell ref="A210:A215"/>
    <mergeCell ref="J210:J215"/>
    <mergeCell ref="B218:B224"/>
    <mergeCell ref="C218:C224"/>
    <mergeCell ref="A219:A224"/>
    <mergeCell ref="J219:J224"/>
    <mergeCell ref="B191:B197"/>
    <mergeCell ref="C191:C197"/>
    <mergeCell ref="A192:A197"/>
    <mergeCell ref="J192:J197"/>
    <mergeCell ref="B200:B206"/>
    <mergeCell ref="C200:C206"/>
    <mergeCell ref="A201:A206"/>
    <mergeCell ref="J201:J206"/>
    <mergeCell ref="I191:I197"/>
    <mergeCell ref="B198:D198"/>
    <mergeCell ref="I200:I206"/>
    <mergeCell ref="B207:D207"/>
    <mergeCell ref="I209:I215"/>
    <mergeCell ref="B216:D216"/>
    <mergeCell ref="I218:I224"/>
    <mergeCell ref="C209:C215"/>
    <mergeCell ref="A174:A179"/>
    <mergeCell ref="J174:J179"/>
    <mergeCell ref="B182:B188"/>
    <mergeCell ref="C182:C188"/>
    <mergeCell ref="A183:A188"/>
    <mergeCell ref="J183:J188"/>
    <mergeCell ref="C173:C179"/>
    <mergeCell ref="B153:B161"/>
    <mergeCell ref="C153:C161"/>
    <mergeCell ref="A154:A161"/>
    <mergeCell ref="J154:J161"/>
    <mergeCell ref="B164:B170"/>
    <mergeCell ref="C164:C170"/>
    <mergeCell ref="A165:A170"/>
    <mergeCell ref="J165:J170"/>
    <mergeCell ref="B171:D171"/>
    <mergeCell ref="I173:I179"/>
    <mergeCell ref="B180:D180"/>
    <mergeCell ref="I182:I188"/>
    <mergeCell ref="I153:I161"/>
    <mergeCell ref="B162:D162"/>
    <mergeCell ref="I164:I170"/>
    <mergeCell ref="G153:G161"/>
    <mergeCell ref="H153:H161"/>
    <mergeCell ref="A136:A141"/>
    <mergeCell ref="J136:J141"/>
    <mergeCell ref="B144:B150"/>
    <mergeCell ref="C144:C150"/>
    <mergeCell ref="A145:A150"/>
    <mergeCell ref="J145:J150"/>
    <mergeCell ref="B117:B123"/>
    <mergeCell ref="C117:C123"/>
    <mergeCell ref="A118:A123"/>
    <mergeCell ref="J118:J123"/>
    <mergeCell ref="B126:B132"/>
    <mergeCell ref="C126:C132"/>
    <mergeCell ref="A127:A132"/>
    <mergeCell ref="J127:J132"/>
    <mergeCell ref="I117:I123"/>
    <mergeCell ref="I126:I132"/>
    <mergeCell ref="I135:I141"/>
    <mergeCell ref="I144:I150"/>
    <mergeCell ref="B124:D124"/>
    <mergeCell ref="B133:D133"/>
    <mergeCell ref="B142:D142"/>
    <mergeCell ref="A100:A105"/>
    <mergeCell ref="J100:J105"/>
    <mergeCell ref="B108:B114"/>
    <mergeCell ref="A109:A114"/>
    <mergeCell ref="J109:J114"/>
    <mergeCell ref="B81:B87"/>
    <mergeCell ref="C81:C87"/>
    <mergeCell ref="A82:A87"/>
    <mergeCell ref="J82:J87"/>
    <mergeCell ref="B90:B96"/>
    <mergeCell ref="C90:C96"/>
    <mergeCell ref="A91:A96"/>
    <mergeCell ref="J91:J96"/>
    <mergeCell ref="I81:I87"/>
    <mergeCell ref="I90:I96"/>
    <mergeCell ref="I99:I105"/>
    <mergeCell ref="I108:I114"/>
    <mergeCell ref="C108:C114"/>
    <mergeCell ref="A64:A69"/>
    <mergeCell ref="J64:J69"/>
    <mergeCell ref="B72:B78"/>
    <mergeCell ref="C72:C78"/>
    <mergeCell ref="A73:A78"/>
    <mergeCell ref="J73:J78"/>
    <mergeCell ref="A37:A42"/>
    <mergeCell ref="B36:B42"/>
    <mergeCell ref="B45:B51"/>
    <mergeCell ref="C45:C51"/>
    <mergeCell ref="A46:A51"/>
    <mergeCell ref="J46:J51"/>
    <mergeCell ref="B54:B60"/>
    <mergeCell ref="C54:C60"/>
    <mergeCell ref="A55:A60"/>
    <mergeCell ref="J55:J60"/>
    <mergeCell ref="I72:I78"/>
    <mergeCell ref="I63:I69"/>
    <mergeCell ref="I54:I60"/>
    <mergeCell ref="I45:I51"/>
    <mergeCell ref="I36:I42"/>
    <mergeCell ref="B43:D43"/>
    <mergeCell ref="B70:D70"/>
    <mergeCell ref="B61:D61"/>
    <mergeCell ref="A28:A33"/>
    <mergeCell ref="C27:C33"/>
    <mergeCell ref="J37:J42"/>
    <mergeCell ref="J19:J24"/>
    <mergeCell ref="J28:J33"/>
    <mergeCell ref="I18:I24"/>
    <mergeCell ref="I27:I33"/>
    <mergeCell ref="B34:D34"/>
    <mergeCell ref="B25:D25"/>
    <mergeCell ref="C36:C42"/>
    <mergeCell ref="A6:F6"/>
    <mergeCell ref="J10:J15"/>
    <mergeCell ref="A10:A15"/>
    <mergeCell ref="B9:B15"/>
    <mergeCell ref="C9:C15"/>
    <mergeCell ref="I9:I15"/>
    <mergeCell ref="C18:C24"/>
    <mergeCell ref="A19:A24"/>
    <mergeCell ref="B16:D16"/>
    <mergeCell ref="B7:D7"/>
    <mergeCell ref="N9:N15"/>
    <mergeCell ref="O10:O15"/>
    <mergeCell ref="N18:N24"/>
    <mergeCell ref="O19:O24"/>
    <mergeCell ref="N27:N33"/>
    <mergeCell ref="O28:O33"/>
    <mergeCell ref="N36:N42"/>
    <mergeCell ref="O37:O42"/>
    <mergeCell ref="N45:N51"/>
    <mergeCell ref="O46:O51"/>
    <mergeCell ref="N54:N60"/>
    <mergeCell ref="O55:O60"/>
    <mergeCell ref="N63:N69"/>
    <mergeCell ref="O64:O69"/>
    <mergeCell ref="N72:N78"/>
    <mergeCell ref="O73:O78"/>
    <mergeCell ref="N81:N87"/>
    <mergeCell ref="O82:O87"/>
    <mergeCell ref="N90:N96"/>
    <mergeCell ref="O91:O96"/>
    <mergeCell ref="N99:N105"/>
    <mergeCell ref="O100:O105"/>
    <mergeCell ref="N108:N114"/>
    <mergeCell ref="O109:O114"/>
    <mergeCell ref="N117:N123"/>
    <mergeCell ref="O118:O123"/>
    <mergeCell ref="N126:N132"/>
    <mergeCell ref="O127:O132"/>
    <mergeCell ref="N135:N141"/>
    <mergeCell ref="O136:O141"/>
    <mergeCell ref="N144:N150"/>
    <mergeCell ref="O145:O150"/>
    <mergeCell ref="N153:N161"/>
    <mergeCell ref="O154:O161"/>
    <mergeCell ref="N164:N170"/>
    <mergeCell ref="O165:O170"/>
    <mergeCell ref="N173:N179"/>
    <mergeCell ref="O174:O179"/>
    <mergeCell ref="N182:N188"/>
    <mergeCell ref="O183:O188"/>
    <mergeCell ref="N191:N197"/>
    <mergeCell ref="O192:O197"/>
    <mergeCell ref="N200:N206"/>
    <mergeCell ref="O201:O206"/>
    <mergeCell ref="N209:N215"/>
    <mergeCell ref="O210:O215"/>
    <mergeCell ref="N218:N224"/>
    <mergeCell ref="O219:O224"/>
    <mergeCell ref="N227:N233"/>
    <mergeCell ref="O228:O233"/>
    <mergeCell ref="N236:N242"/>
    <mergeCell ref="O237:O242"/>
    <mergeCell ref="N245:N251"/>
    <mergeCell ref="O246:O251"/>
    <mergeCell ref="N254:N260"/>
    <mergeCell ref="O255:O260"/>
    <mergeCell ref="N263:N269"/>
    <mergeCell ref="O264:O269"/>
    <mergeCell ref="N272:N278"/>
    <mergeCell ref="O273:O278"/>
    <mergeCell ref="N281:N287"/>
    <mergeCell ref="O282:O287"/>
    <mergeCell ref="N290:N296"/>
    <mergeCell ref="O291:O296"/>
    <mergeCell ref="N299:N305"/>
    <mergeCell ref="O300:O305"/>
    <mergeCell ref="N308:N314"/>
    <mergeCell ref="O309:O314"/>
    <mergeCell ref="N317:N323"/>
    <mergeCell ref="O318:O323"/>
    <mergeCell ref="N326:N332"/>
    <mergeCell ref="O327:O332"/>
    <mergeCell ref="N335:N341"/>
    <mergeCell ref="O336:O341"/>
    <mergeCell ref="N344:N350"/>
    <mergeCell ref="O345:O350"/>
    <mergeCell ref="N353:N359"/>
    <mergeCell ref="O354:O359"/>
    <mergeCell ref="N362:N368"/>
    <mergeCell ref="O363:O368"/>
    <mergeCell ref="N371:N377"/>
    <mergeCell ref="O372:O377"/>
    <mergeCell ref="N380:N386"/>
    <mergeCell ref="O381:O386"/>
    <mergeCell ref="N389:N395"/>
    <mergeCell ref="O390:O395"/>
    <mergeCell ref="N398:N404"/>
    <mergeCell ref="O399:O404"/>
    <mergeCell ref="N407:N413"/>
    <mergeCell ref="O408:O413"/>
    <mergeCell ref="N416:N422"/>
    <mergeCell ref="O417:O422"/>
    <mergeCell ref="N425:N431"/>
    <mergeCell ref="O426:O431"/>
    <mergeCell ref="N434:N440"/>
    <mergeCell ref="O435:O440"/>
    <mergeCell ref="N443:N449"/>
    <mergeCell ref="O444:O449"/>
    <mergeCell ref="N452:N458"/>
    <mergeCell ref="O453:O458"/>
    <mergeCell ref="N461:N467"/>
    <mergeCell ref="O462:O467"/>
    <mergeCell ref="N470:N476"/>
    <mergeCell ref="O471:O476"/>
    <mergeCell ref="N479:N485"/>
    <mergeCell ref="O480:O485"/>
    <mergeCell ref="N488:N494"/>
    <mergeCell ref="O489:O494"/>
    <mergeCell ref="N497:N503"/>
    <mergeCell ref="O498:O503"/>
    <mergeCell ref="N506:N512"/>
    <mergeCell ref="O507:O512"/>
    <mergeCell ref="N515:N521"/>
    <mergeCell ref="O516:O521"/>
    <mergeCell ref="N524:N530"/>
    <mergeCell ref="O525:O530"/>
    <mergeCell ref="N533:N539"/>
    <mergeCell ref="O534:O539"/>
    <mergeCell ref="N542:N548"/>
    <mergeCell ref="O543:O548"/>
    <mergeCell ref="N551:N557"/>
    <mergeCell ref="O552:O557"/>
    <mergeCell ref="N560:N566"/>
    <mergeCell ref="O561:O566"/>
    <mergeCell ref="N569:N575"/>
    <mergeCell ref="O570:O575"/>
    <mergeCell ref="N578:N584"/>
    <mergeCell ref="O579:O584"/>
    <mergeCell ref="N587:N593"/>
    <mergeCell ref="O588:O593"/>
    <mergeCell ref="N596:N602"/>
    <mergeCell ref="O597:O602"/>
    <mergeCell ref="N605:N611"/>
    <mergeCell ref="O606:O611"/>
    <mergeCell ref="N614:N620"/>
    <mergeCell ref="O615:O620"/>
    <mergeCell ref="N623:N629"/>
    <mergeCell ref="O624:O629"/>
    <mergeCell ref="N632:N638"/>
    <mergeCell ref="O633:O638"/>
    <mergeCell ref="N641:N647"/>
    <mergeCell ref="O642:O647"/>
    <mergeCell ref="N650:N656"/>
    <mergeCell ref="O651:O656"/>
    <mergeCell ref="N659:N665"/>
    <mergeCell ref="O660:O665"/>
    <mergeCell ref="N668:N674"/>
    <mergeCell ref="O669:O674"/>
    <mergeCell ref="N677:N683"/>
    <mergeCell ref="O678:O683"/>
    <mergeCell ref="N686:N692"/>
    <mergeCell ref="O687:O692"/>
    <mergeCell ref="N695:N701"/>
    <mergeCell ref="O696:O701"/>
    <mergeCell ref="N704:N710"/>
    <mergeCell ref="O705:O710"/>
    <mergeCell ref="N713:N719"/>
    <mergeCell ref="O714:O719"/>
    <mergeCell ref="N722:N728"/>
    <mergeCell ref="O723:O728"/>
    <mergeCell ref="N731:N737"/>
    <mergeCell ref="O732:O737"/>
    <mergeCell ref="N740:N746"/>
    <mergeCell ref="O741:O746"/>
    <mergeCell ref="N749:N755"/>
    <mergeCell ref="O750:O755"/>
    <mergeCell ref="N758:N764"/>
    <mergeCell ref="O759:O764"/>
    <mergeCell ref="N767:N773"/>
    <mergeCell ref="O768:O773"/>
    <mergeCell ref="N776:N782"/>
    <mergeCell ref="O777:O782"/>
    <mergeCell ref="N785:N791"/>
    <mergeCell ref="O786:O791"/>
    <mergeCell ref="N794:N800"/>
    <mergeCell ref="O795:O800"/>
    <mergeCell ref="N803:N809"/>
    <mergeCell ref="O804:O809"/>
    <mergeCell ref="N812:N818"/>
    <mergeCell ref="O813:O818"/>
    <mergeCell ref="N821:N827"/>
    <mergeCell ref="O822:O827"/>
    <mergeCell ref="N830:N836"/>
    <mergeCell ref="O831:O836"/>
    <mergeCell ref="N839:N845"/>
    <mergeCell ref="O840:O845"/>
    <mergeCell ref="N848:N854"/>
    <mergeCell ref="O849:O854"/>
    <mergeCell ref="N857:N863"/>
    <mergeCell ref="O858:O863"/>
    <mergeCell ref="N866:N872"/>
    <mergeCell ref="O867:O872"/>
    <mergeCell ref="N875:N881"/>
    <mergeCell ref="O876:O881"/>
    <mergeCell ref="N884:N890"/>
    <mergeCell ref="O885:O890"/>
    <mergeCell ref="N893:N899"/>
    <mergeCell ref="O894:O899"/>
    <mergeCell ref="N902:N908"/>
    <mergeCell ref="O903:O908"/>
    <mergeCell ref="N911:N917"/>
    <mergeCell ref="O912:O917"/>
    <mergeCell ref="N920:N926"/>
    <mergeCell ref="O921:O926"/>
    <mergeCell ref="N929:N935"/>
    <mergeCell ref="O930:O935"/>
    <mergeCell ref="N938:N944"/>
    <mergeCell ref="O939:O944"/>
    <mergeCell ref="N1010:N1016"/>
    <mergeCell ref="O1011:O1016"/>
    <mergeCell ref="N1019:N1025"/>
    <mergeCell ref="O1020:O1025"/>
    <mergeCell ref="N1028:N1034"/>
    <mergeCell ref="O1029:O1034"/>
    <mergeCell ref="N947:N953"/>
    <mergeCell ref="O948:O953"/>
    <mergeCell ref="N956:N962"/>
    <mergeCell ref="O957:O962"/>
    <mergeCell ref="N965:N971"/>
    <mergeCell ref="O966:O971"/>
    <mergeCell ref="N974:N980"/>
    <mergeCell ref="O975:O980"/>
    <mergeCell ref="N983:N989"/>
    <mergeCell ref="O984:O989"/>
    <mergeCell ref="N1082:N1088"/>
    <mergeCell ref="O1083:O1088"/>
    <mergeCell ref="S7:T7"/>
    <mergeCell ref="S12:T12"/>
    <mergeCell ref="S18:T18"/>
    <mergeCell ref="A1:O1"/>
    <mergeCell ref="A2:O2"/>
    <mergeCell ref="A3:O3"/>
    <mergeCell ref="A4:O4"/>
    <mergeCell ref="A5:O5"/>
    <mergeCell ref="N1037:N1043"/>
    <mergeCell ref="O1038:O1043"/>
    <mergeCell ref="N1046:N1052"/>
    <mergeCell ref="O1047:O1052"/>
    <mergeCell ref="N1055:N1061"/>
    <mergeCell ref="O1056:O1061"/>
    <mergeCell ref="N1064:N1070"/>
    <mergeCell ref="O1065:O1070"/>
    <mergeCell ref="N1073:N1079"/>
    <mergeCell ref="O1074:O1079"/>
    <mergeCell ref="N992:N998"/>
    <mergeCell ref="O993:O998"/>
    <mergeCell ref="N1001:N1007"/>
    <mergeCell ref="O1002:O1007"/>
  </mergeCells>
  <conditionalFormatting sqref="T19">
    <cfRule type="containsText" dxfId="6436" priority="1" operator="containsText" text="Revisar">
      <formula>NOT(ISERROR(SEARCH("Revisar",T19)))</formula>
    </cfRule>
    <cfRule type="containsText" dxfId="6435" priority="2" operator="containsText" text="Completado">
      <formula>NOT(ISERROR(SEARCH("Completado",T19)))</formula>
    </cfRule>
  </conditionalFormatting>
  <pageMargins left="0.7" right="0.7" top="0.75" bottom="0.75" header="0" footer="0"/>
  <pageSetup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Title="Elija un Dato Correcto" error="Elija un objetivo del listado despegable. No permite el ingreso de datos no validados." promptTitle="Elija el Objetivo Estratégico" prompt="Elija el objetivo estratégico que mejor se relacione al objetivo táctico/operativo que desea formular." xr:uid="{00000000-0002-0000-0100-000000000000}">
          <x14:formula1>
            <xm:f>'Datos Validaciones PAO'!$A$2:$A$23</xm:f>
          </x14:formula1>
          <xm:sqref>B25 B34 B43 B52 B61 B70 B79 B369 B378 B1008 B1044 B1053 B1062 B1071 B16 B7 B124 B133 B142 B387 B396 B405 B414 B423 B360 B468 B477 B486 B441 B450 B97 B106 B88 B115 B162 B171 B180 B151 B432 B459 B504 B513 B522 B495 B540 B549 B558 B567 B576 B585 B594 B531 B639 B648 B657 B612 B621 B198 B207 B216 B225 B234 B243 B252 B189 B297 B306 B315 B270 B279 B261 B288 B333 B342 B351 B324 B603 B630 B675 B684 B693 B666 B711 B720 B729 B738 B747 B756 B765 B702 B810 B819 B828 B783 B792 B774 B801 B846 B855 B864 B837 B882 B891 B900 B909 B918 B927 B936 B873 B981 B990 B999 B954 B963 B945 B972 B1017 B1026 B1035 B1080</xm:sqref>
        </x14:dataValidation>
        <x14:dataValidation type="list" allowBlank="1" showInputMessage="1" showErrorMessage="1" errorTitle="Elija un porcentaje" promptTitle="Porcentaje de Cumplimiento" prompt="Elija el porcentaje correspondiente con el estado de la actividad" xr:uid="{00000000-0002-0000-0100-000001000000}">
          <x14:formula1>
            <xm:f>'Datos Validaciones PAO'!$N$2:$N$102</xm:f>
          </x14:formula1>
          <xm:sqref>I9:I15 I1082:I1088 I1073:I1079 I1064:I1070 I1055:I1061 I1046:I1052 I1037:I1043 I1028:I1034 I1019:I1025 I1010:I1016 I1001:I1007 I992:I998 I983:I989 I974:I980 I965:I971 I956:I962 I947:I953 I938:I944 I929:I935 I920:I926 I911:I917 I902:I908 I893:I899 I884:I890 I875:I881 I866:I872 I857:I863 I848:I854 I839:I845 I830:I836 I821:I827 I812:I818 I803:I809 I794:I800 I785:I791 I776:I782 I767:I773 I758:I764 I749:I755 I740:I746 I731:I737 I722:I728 I713:I719 I704:I710 I695:I701 I686:I692 I677:I683 I668:I674 I659:I665 I650:I656 I641:I647 I632:I638 I623:I629 I614:I620 I605:I611 I596:I602 I587:I593 I578:I584 I569:I575 I560:I566 I551:I557 I542:I548 I533:I539 I524:I530 I515:I521 I506:I512 I497:I503 I488:I494 I479:I485 I470:I476 I461:I467 I452:I458 I443:I449 I434:I440 I425:I431 I416:I422 I407:I413 I398:I404 I389:I395 I380:I386 I371:I377 I362:I368 I353:I359 I344:I350 I335:I341 I326:I332 I317:I323 I308:I314 I299:I305 I290:I296 I281:I287 I272:I278 I263:I269 I254:I260 I245:I251 I236:I242 I227:I233 I218:I224 I209:I215 I200:I206 I191:I197 I182:I188 I173:I179 I164:I170 I153:I161 I144:I150 I135:I141 I126:I132 I117:I123 I108:I114 I99:I105 I90:I96 I81:I87 I72:I78 I63:I69 I54:I60 I45:I51 I36:I42 I27:I33 I18:I24 N1082:N1088 N1073:N1079 N1064:N1070 N1055:N1061 N1046:N1052 N1037:N1043 N1028:N1034 N1019:N1025 N1010:N1016 N1001:N1007 N992:N998 N983:N989 N974:N980 N965:N971 N956:N962 N947:N953 N938:N944 N929:N935 N920:N926 N911:N917 N902:N908 N893:N899 N884:N890 N875:N881 N866:N872 N857:N863 N848:N854 N839:N845 N830:N836 N821:N827 N812:N818 N803:N809 N794:N800 N785:N791 N776:N782 N767:N773 N758:N764 N749:N755 N740:N746 N731:N737 N722:N728 N713:N719 N704:N710 N695:N701 N686:N692 N677:N683 N668:N674 N659:N665 N650:N656 N641:N647 N632:N638 N623:N629 N614:N620 N605:N611 N596:N602 N587:N593 N578:N584 N569:N575 N560:N566 N551:N557 N542:N548 N533:N539 N524:N530 N515:N521 N506:N512 N497:N503 N488:N494 N479:N485 N470:N476 N461:N467 N452:N458 N443:N449 N434:N440 N425:N431 N416:N422 N407:N413 N398:N404 N389:N395 N380:N386 N371:N377 N362:N368 N353:N359 N344:N350 N335:N341 N326:N332 N317:N323 N308:N314 N299:N305 N290:N296 N281:N287 N272:N278 N263:N269 N254:N260 N245:N251 N236:N242 N227:N233 N218:N224 N209:N215 N200:N206 N191:N197 N182:N188 N173:N179 N164:N170 N153:N161 N144:N150 N135:N141 N126:N132 N117:N123 N108:N114 N99:N105 N90:N96 N81:N87 N72:N78 N63:N69 N54:N60 N45:N51 N36:N42 N27:N33 N18:N24 N9:N15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15"/>
  <sheetViews>
    <sheetView zoomScale="110" zoomScaleNormal="110" workbookViewId="0">
      <selection activeCell="A12" sqref="A12"/>
    </sheetView>
  </sheetViews>
  <sheetFormatPr baseColWidth="10" defaultColWidth="9.109375" defaultRowHeight="14.4" x14ac:dyDescent="0.3"/>
  <cols>
    <col min="1" max="1" width="23.109375" customWidth="1"/>
    <col min="2" max="2" width="12.44140625" customWidth="1"/>
    <col min="3" max="3" width="11.44140625" customWidth="1"/>
    <col min="4" max="4" width="11.33203125" customWidth="1"/>
    <col min="5" max="5" width="12.109375" customWidth="1"/>
    <col min="6" max="6" width="11.109375" customWidth="1"/>
    <col min="8" max="8" width="10.33203125" customWidth="1"/>
    <col min="9" max="9" width="11.33203125" customWidth="1"/>
    <col min="10" max="10" width="7.88671875" customWidth="1"/>
    <col min="11" max="11" width="7" customWidth="1"/>
    <col min="12" max="12" width="5.6640625" customWidth="1"/>
    <col min="13" max="13" width="18" customWidth="1"/>
    <col min="14" max="14" width="11.5546875" style="66" customWidth="1"/>
    <col min="15" max="15" width="10.88671875" customWidth="1"/>
    <col min="16" max="16" width="10.44140625" customWidth="1"/>
  </cols>
  <sheetData>
    <row r="1" spans="1:15" x14ac:dyDescent="0.3">
      <c r="A1" t="s">
        <v>41</v>
      </c>
      <c r="N1" s="66" t="s">
        <v>42</v>
      </c>
    </row>
    <row r="2" spans="1:15" x14ac:dyDescent="0.3">
      <c r="A2" s="109" t="s">
        <v>475</v>
      </c>
      <c r="N2" s="66">
        <v>0</v>
      </c>
      <c r="O2" t="s">
        <v>43</v>
      </c>
    </row>
    <row r="3" spans="1:15" x14ac:dyDescent="0.3">
      <c r="A3" s="109" t="s">
        <v>476</v>
      </c>
      <c r="N3" s="66">
        <v>0.01</v>
      </c>
      <c r="O3" t="s">
        <v>44</v>
      </c>
    </row>
    <row r="4" spans="1:15" x14ac:dyDescent="0.3">
      <c r="A4" s="109" t="s">
        <v>477</v>
      </c>
      <c r="N4" s="66">
        <v>0.02</v>
      </c>
      <c r="O4" t="s">
        <v>44</v>
      </c>
    </row>
    <row r="5" spans="1:15" x14ac:dyDescent="0.3">
      <c r="A5" s="109" t="s">
        <v>478</v>
      </c>
      <c r="N5" s="66">
        <v>0.03</v>
      </c>
      <c r="O5" t="s">
        <v>44</v>
      </c>
    </row>
    <row r="6" spans="1:15" x14ac:dyDescent="0.3">
      <c r="A6" s="109" t="s">
        <v>479</v>
      </c>
      <c r="N6" s="66">
        <v>0.04</v>
      </c>
      <c r="O6" t="s">
        <v>44</v>
      </c>
    </row>
    <row r="7" spans="1:15" x14ac:dyDescent="0.3">
      <c r="A7" s="109" t="s">
        <v>480</v>
      </c>
      <c r="N7" s="66">
        <v>0.05</v>
      </c>
      <c r="O7" t="s">
        <v>44</v>
      </c>
    </row>
    <row r="8" spans="1:15" x14ac:dyDescent="0.3">
      <c r="A8" s="109" t="s">
        <v>481</v>
      </c>
      <c r="N8" s="66">
        <v>0.06</v>
      </c>
      <c r="O8" t="s">
        <v>44</v>
      </c>
    </row>
    <row r="9" spans="1:15" x14ac:dyDescent="0.3">
      <c r="A9" s="109" t="s">
        <v>482</v>
      </c>
      <c r="N9" s="66">
        <v>7.0000000000000007E-2</v>
      </c>
      <c r="O9" t="s">
        <v>44</v>
      </c>
    </row>
    <row r="10" spans="1:15" x14ac:dyDescent="0.3">
      <c r="A10" s="109" t="s">
        <v>483</v>
      </c>
      <c r="N10" s="66">
        <v>0.08</v>
      </c>
      <c r="O10" t="s">
        <v>44</v>
      </c>
    </row>
    <row r="11" spans="1:15" x14ac:dyDescent="0.3">
      <c r="A11" s="109" t="s">
        <v>484</v>
      </c>
      <c r="N11" s="66">
        <v>0.09</v>
      </c>
      <c r="O11" t="s">
        <v>44</v>
      </c>
    </row>
    <row r="12" spans="1:15" x14ac:dyDescent="0.3">
      <c r="N12" s="66">
        <v>0.1</v>
      </c>
      <c r="O12" t="s">
        <v>44</v>
      </c>
    </row>
    <row r="13" spans="1:15" x14ac:dyDescent="0.3">
      <c r="A13" s="109" t="s">
        <v>458</v>
      </c>
      <c r="N13" s="66">
        <v>0.11</v>
      </c>
      <c r="O13" t="s">
        <v>44</v>
      </c>
    </row>
    <row r="14" spans="1:15" x14ac:dyDescent="0.3">
      <c r="A14" t="s">
        <v>459</v>
      </c>
      <c r="N14" s="66">
        <v>0.12</v>
      </c>
      <c r="O14" t="s">
        <v>44</v>
      </c>
    </row>
    <row r="15" spans="1:15" x14ac:dyDescent="0.3">
      <c r="A15" s="109" t="s">
        <v>468</v>
      </c>
      <c r="N15" s="66">
        <v>0.13</v>
      </c>
      <c r="O15" t="s">
        <v>44</v>
      </c>
    </row>
    <row r="16" spans="1:15" x14ac:dyDescent="0.3">
      <c r="A16" s="109" t="s">
        <v>469</v>
      </c>
      <c r="B16" s="65"/>
      <c r="N16" s="66">
        <v>0.14000000000000001</v>
      </c>
      <c r="O16" t="s">
        <v>44</v>
      </c>
    </row>
    <row r="17" spans="1:15" x14ac:dyDescent="0.3">
      <c r="A17" s="109" t="s">
        <v>470</v>
      </c>
      <c r="N17" s="66">
        <v>0.15</v>
      </c>
      <c r="O17" t="s">
        <v>44</v>
      </c>
    </row>
    <row r="18" spans="1:15" x14ac:dyDescent="0.3">
      <c r="A18" s="109" t="s">
        <v>471</v>
      </c>
      <c r="B18" s="65"/>
      <c r="N18" s="66">
        <v>0.16</v>
      </c>
      <c r="O18" t="s">
        <v>44</v>
      </c>
    </row>
    <row r="19" spans="1:15" x14ac:dyDescent="0.3">
      <c r="A19" s="109" t="s">
        <v>472</v>
      </c>
      <c r="N19" s="66">
        <v>0.17</v>
      </c>
      <c r="O19" t="s">
        <v>44</v>
      </c>
    </row>
    <row r="20" spans="1:15" x14ac:dyDescent="0.3">
      <c r="A20" s="109" t="s">
        <v>473</v>
      </c>
      <c r="N20" s="66">
        <v>0.18</v>
      </c>
      <c r="O20" t="s">
        <v>44</v>
      </c>
    </row>
    <row r="21" spans="1:15" x14ac:dyDescent="0.3">
      <c r="A21" s="109" t="s">
        <v>474</v>
      </c>
      <c r="N21" s="66">
        <v>0.19</v>
      </c>
      <c r="O21" t="s">
        <v>44</v>
      </c>
    </row>
    <row r="22" spans="1:15" x14ac:dyDescent="0.3">
      <c r="N22" s="66">
        <v>0.2</v>
      </c>
      <c r="O22" t="s">
        <v>44</v>
      </c>
    </row>
    <row r="23" spans="1:15" x14ac:dyDescent="0.3">
      <c r="N23" s="66">
        <v>0.21</v>
      </c>
      <c r="O23" t="s">
        <v>44</v>
      </c>
    </row>
    <row r="24" spans="1:15" x14ac:dyDescent="0.3">
      <c r="N24" s="66">
        <v>0.22</v>
      </c>
      <c r="O24" t="s">
        <v>44</v>
      </c>
    </row>
    <row r="25" spans="1:15" x14ac:dyDescent="0.3">
      <c r="N25" s="66">
        <v>0.23</v>
      </c>
      <c r="O25" t="s">
        <v>44</v>
      </c>
    </row>
    <row r="26" spans="1:15" x14ac:dyDescent="0.3">
      <c r="N26" s="66">
        <v>0.24</v>
      </c>
      <c r="O26" t="s">
        <v>44</v>
      </c>
    </row>
    <row r="27" spans="1:15" x14ac:dyDescent="0.3">
      <c r="N27" s="66">
        <v>0.25</v>
      </c>
      <c r="O27" t="s">
        <v>44</v>
      </c>
    </row>
    <row r="28" spans="1:15" x14ac:dyDescent="0.3">
      <c r="N28" s="66">
        <v>0.26</v>
      </c>
      <c r="O28" t="s">
        <v>44</v>
      </c>
    </row>
    <row r="29" spans="1:15" x14ac:dyDescent="0.3">
      <c r="N29" s="66">
        <v>0.27</v>
      </c>
      <c r="O29" t="s">
        <v>44</v>
      </c>
    </row>
    <row r="30" spans="1:15" x14ac:dyDescent="0.3">
      <c r="N30" s="66">
        <v>0.28000000000000003</v>
      </c>
      <c r="O30" t="s">
        <v>44</v>
      </c>
    </row>
    <row r="31" spans="1:15" x14ac:dyDescent="0.3">
      <c r="N31" s="66">
        <v>0.28999999999999998</v>
      </c>
      <c r="O31" t="s">
        <v>44</v>
      </c>
    </row>
    <row r="32" spans="1:15" x14ac:dyDescent="0.3">
      <c r="N32" s="66">
        <v>0.3</v>
      </c>
      <c r="O32" t="s">
        <v>44</v>
      </c>
    </row>
    <row r="33" spans="14:15" x14ac:dyDescent="0.3">
      <c r="N33" s="66">
        <v>0.31</v>
      </c>
      <c r="O33" t="s">
        <v>44</v>
      </c>
    </row>
    <row r="34" spans="14:15" x14ac:dyDescent="0.3">
      <c r="N34" s="66">
        <v>0.32</v>
      </c>
      <c r="O34" t="s">
        <v>44</v>
      </c>
    </row>
    <row r="35" spans="14:15" x14ac:dyDescent="0.3">
      <c r="N35" s="66">
        <v>0.33</v>
      </c>
      <c r="O35" t="s">
        <v>44</v>
      </c>
    </row>
    <row r="36" spans="14:15" x14ac:dyDescent="0.3">
      <c r="N36" s="66">
        <v>0.34</v>
      </c>
      <c r="O36" t="s">
        <v>44</v>
      </c>
    </row>
    <row r="37" spans="14:15" x14ac:dyDescent="0.3">
      <c r="N37" s="66">
        <v>0.35</v>
      </c>
      <c r="O37" t="s">
        <v>44</v>
      </c>
    </row>
    <row r="38" spans="14:15" x14ac:dyDescent="0.3">
      <c r="N38" s="66">
        <v>0.36</v>
      </c>
      <c r="O38" t="s">
        <v>44</v>
      </c>
    </row>
    <row r="39" spans="14:15" x14ac:dyDescent="0.3">
      <c r="N39" s="66">
        <v>0.37</v>
      </c>
      <c r="O39" t="s">
        <v>44</v>
      </c>
    </row>
    <row r="40" spans="14:15" x14ac:dyDescent="0.3">
      <c r="N40" s="66">
        <v>0.38</v>
      </c>
      <c r="O40" t="s">
        <v>44</v>
      </c>
    </row>
    <row r="41" spans="14:15" x14ac:dyDescent="0.3">
      <c r="N41" s="66">
        <v>0.39</v>
      </c>
      <c r="O41" t="s">
        <v>44</v>
      </c>
    </row>
    <row r="42" spans="14:15" x14ac:dyDescent="0.3">
      <c r="N42" s="66">
        <v>0.4</v>
      </c>
      <c r="O42" t="s">
        <v>44</v>
      </c>
    </row>
    <row r="43" spans="14:15" x14ac:dyDescent="0.3">
      <c r="N43" s="66">
        <v>0.41</v>
      </c>
      <c r="O43" t="s">
        <v>44</v>
      </c>
    </row>
    <row r="44" spans="14:15" x14ac:dyDescent="0.3">
      <c r="N44" s="66">
        <v>0.42</v>
      </c>
      <c r="O44" t="s">
        <v>44</v>
      </c>
    </row>
    <row r="45" spans="14:15" x14ac:dyDescent="0.3">
      <c r="N45" s="66">
        <v>0.43</v>
      </c>
      <c r="O45" t="s">
        <v>44</v>
      </c>
    </row>
    <row r="46" spans="14:15" x14ac:dyDescent="0.3">
      <c r="N46" s="66">
        <v>0.44</v>
      </c>
      <c r="O46" t="s">
        <v>44</v>
      </c>
    </row>
    <row r="47" spans="14:15" x14ac:dyDescent="0.3">
      <c r="N47" s="66">
        <v>0.45</v>
      </c>
      <c r="O47" t="s">
        <v>44</v>
      </c>
    </row>
    <row r="48" spans="14:15" x14ac:dyDescent="0.3">
      <c r="N48" s="66">
        <v>0.46</v>
      </c>
      <c r="O48" t="s">
        <v>44</v>
      </c>
    </row>
    <row r="49" spans="10:15" x14ac:dyDescent="0.3">
      <c r="N49" s="66">
        <v>0.47</v>
      </c>
      <c r="O49" t="s">
        <v>44</v>
      </c>
    </row>
    <row r="50" spans="10:15" x14ac:dyDescent="0.3">
      <c r="N50" s="66">
        <v>0.48</v>
      </c>
      <c r="O50" t="s">
        <v>44</v>
      </c>
    </row>
    <row r="51" spans="10:15" x14ac:dyDescent="0.3">
      <c r="N51" s="66">
        <v>0.49</v>
      </c>
      <c r="O51" t="s">
        <v>44</v>
      </c>
    </row>
    <row r="52" spans="10:15" x14ac:dyDescent="0.3">
      <c r="N52" s="66">
        <v>0.5</v>
      </c>
      <c r="O52" t="s">
        <v>44</v>
      </c>
    </row>
    <row r="53" spans="10:15" x14ac:dyDescent="0.3">
      <c r="N53" s="66">
        <v>0.51</v>
      </c>
      <c r="O53" t="s">
        <v>44</v>
      </c>
    </row>
    <row r="54" spans="10:15" x14ac:dyDescent="0.3">
      <c r="N54" s="66">
        <v>0.52</v>
      </c>
      <c r="O54" t="s">
        <v>44</v>
      </c>
    </row>
    <row r="55" spans="10:15" x14ac:dyDescent="0.3">
      <c r="J55" t="s">
        <v>46</v>
      </c>
      <c r="N55" s="66">
        <v>0.53</v>
      </c>
      <c r="O55" t="s">
        <v>44</v>
      </c>
    </row>
    <row r="56" spans="10:15" x14ac:dyDescent="0.3">
      <c r="J56" t="s">
        <v>45</v>
      </c>
      <c r="N56" s="66">
        <v>0.54</v>
      </c>
      <c r="O56" t="s">
        <v>44</v>
      </c>
    </row>
    <row r="57" spans="10:15" x14ac:dyDescent="0.3">
      <c r="J57" t="s">
        <v>44</v>
      </c>
      <c r="N57" s="66">
        <v>0.55000000000000004</v>
      </c>
      <c r="O57" t="s">
        <v>44</v>
      </c>
    </row>
    <row r="58" spans="10:15" x14ac:dyDescent="0.3">
      <c r="J58" t="s">
        <v>43</v>
      </c>
      <c r="N58" s="66">
        <v>0.56000000000000005</v>
      </c>
      <c r="O58" t="s">
        <v>44</v>
      </c>
    </row>
    <row r="59" spans="10:15" x14ac:dyDescent="0.3">
      <c r="N59" s="66">
        <v>0.56999999999999995</v>
      </c>
      <c r="O59" t="s">
        <v>44</v>
      </c>
    </row>
    <row r="60" spans="10:15" x14ac:dyDescent="0.3">
      <c r="N60" s="66">
        <v>0.57999999999999996</v>
      </c>
      <c r="O60" t="s">
        <v>44</v>
      </c>
    </row>
    <row r="61" spans="10:15" x14ac:dyDescent="0.3">
      <c r="N61" s="66">
        <v>0.59</v>
      </c>
      <c r="O61" t="s">
        <v>44</v>
      </c>
    </row>
    <row r="62" spans="10:15" x14ac:dyDescent="0.3">
      <c r="N62" s="66">
        <v>0.6</v>
      </c>
      <c r="O62" t="s">
        <v>44</v>
      </c>
    </row>
    <row r="63" spans="10:15" x14ac:dyDescent="0.3">
      <c r="N63" s="66">
        <v>0.61</v>
      </c>
      <c r="O63" t="s">
        <v>44</v>
      </c>
    </row>
    <row r="64" spans="10:15" x14ac:dyDescent="0.3">
      <c r="N64" s="66">
        <v>0.62</v>
      </c>
      <c r="O64" t="s">
        <v>44</v>
      </c>
    </row>
    <row r="65" spans="14:15" x14ac:dyDescent="0.3">
      <c r="N65" s="66">
        <v>0.63</v>
      </c>
      <c r="O65" t="s">
        <v>44</v>
      </c>
    </row>
    <row r="66" spans="14:15" x14ac:dyDescent="0.3">
      <c r="N66" s="66">
        <v>0.64</v>
      </c>
      <c r="O66" t="s">
        <v>44</v>
      </c>
    </row>
    <row r="67" spans="14:15" x14ac:dyDescent="0.3">
      <c r="N67" s="66">
        <v>0.65</v>
      </c>
      <c r="O67" t="s">
        <v>44</v>
      </c>
    </row>
    <row r="68" spans="14:15" x14ac:dyDescent="0.3">
      <c r="N68" s="66">
        <v>0.66</v>
      </c>
      <c r="O68" t="s">
        <v>44</v>
      </c>
    </row>
    <row r="69" spans="14:15" x14ac:dyDescent="0.3">
      <c r="N69" s="66">
        <v>0.67</v>
      </c>
      <c r="O69" t="s">
        <v>44</v>
      </c>
    </row>
    <row r="70" spans="14:15" x14ac:dyDescent="0.3">
      <c r="N70" s="66">
        <v>0.68</v>
      </c>
      <c r="O70" t="s">
        <v>44</v>
      </c>
    </row>
    <row r="71" spans="14:15" x14ac:dyDescent="0.3">
      <c r="N71" s="66">
        <v>0.69</v>
      </c>
      <c r="O71" t="s">
        <v>44</v>
      </c>
    </row>
    <row r="72" spans="14:15" x14ac:dyDescent="0.3">
      <c r="N72" s="66">
        <v>0.7</v>
      </c>
      <c r="O72" t="s">
        <v>44</v>
      </c>
    </row>
    <row r="73" spans="14:15" x14ac:dyDescent="0.3">
      <c r="N73" s="66">
        <v>0.71</v>
      </c>
      <c r="O73" t="s">
        <v>44</v>
      </c>
    </row>
    <row r="74" spans="14:15" x14ac:dyDescent="0.3">
      <c r="N74" s="66">
        <v>0.72</v>
      </c>
      <c r="O74" t="s">
        <v>44</v>
      </c>
    </row>
    <row r="75" spans="14:15" x14ac:dyDescent="0.3">
      <c r="N75" s="66">
        <v>0.73</v>
      </c>
      <c r="O75" t="s">
        <v>44</v>
      </c>
    </row>
    <row r="76" spans="14:15" x14ac:dyDescent="0.3">
      <c r="N76" s="66">
        <v>0.74</v>
      </c>
      <c r="O76" t="s">
        <v>44</v>
      </c>
    </row>
    <row r="77" spans="14:15" x14ac:dyDescent="0.3">
      <c r="N77" s="66">
        <v>0.75</v>
      </c>
      <c r="O77" t="s">
        <v>44</v>
      </c>
    </row>
    <row r="78" spans="14:15" x14ac:dyDescent="0.3">
      <c r="N78" s="66">
        <v>0.76</v>
      </c>
      <c r="O78" t="s">
        <v>44</v>
      </c>
    </row>
    <row r="79" spans="14:15" x14ac:dyDescent="0.3">
      <c r="N79" s="66">
        <v>0.77</v>
      </c>
      <c r="O79" t="s">
        <v>44</v>
      </c>
    </row>
    <row r="80" spans="14:15" x14ac:dyDescent="0.3">
      <c r="N80" s="66">
        <v>0.78</v>
      </c>
      <c r="O80" t="s">
        <v>44</v>
      </c>
    </row>
    <row r="81" spans="14:15" x14ac:dyDescent="0.3">
      <c r="N81" s="66">
        <v>0.79</v>
      </c>
      <c r="O81" t="s">
        <v>44</v>
      </c>
    </row>
    <row r="82" spans="14:15" x14ac:dyDescent="0.3">
      <c r="N82" s="66">
        <v>0.8</v>
      </c>
      <c r="O82" t="s">
        <v>44</v>
      </c>
    </row>
    <row r="83" spans="14:15" x14ac:dyDescent="0.3">
      <c r="N83" s="66">
        <v>0.81</v>
      </c>
      <c r="O83" t="s">
        <v>44</v>
      </c>
    </row>
    <row r="84" spans="14:15" x14ac:dyDescent="0.3">
      <c r="N84" s="66">
        <v>0.82</v>
      </c>
      <c r="O84" t="s">
        <v>44</v>
      </c>
    </row>
    <row r="85" spans="14:15" x14ac:dyDescent="0.3">
      <c r="N85" s="66">
        <v>0.83</v>
      </c>
      <c r="O85" t="s">
        <v>44</v>
      </c>
    </row>
    <row r="86" spans="14:15" x14ac:dyDescent="0.3">
      <c r="N86" s="66">
        <v>0.84</v>
      </c>
      <c r="O86" t="s">
        <v>44</v>
      </c>
    </row>
    <row r="87" spans="14:15" x14ac:dyDescent="0.3">
      <c r="N87" s="66">
        <v>0.85</v>
      </c>
      <c r="O87" t="s">
        <v>44</v>
      </c>
    </row>
    <row r="88" spans="14:15" x14ac:dyDescent="0.3">
      <c r="N88" s="66">
        <v>0.86</v>
      </c>
      <c r="O88" t="s">
        <v>44</v>
      </c>
    </row>
    <row r="89" spans="14:15" x14ac:dyDescent="0.3">
      <c r="N89" s="66">
        <v>0.87</v>
      </c>
      <c r="O89" t="s">
        <v>44</v>
      </c>
    </row>
    <row r="90" spans="14:15" x14ac:dyDescent="0.3">
      <c r="N90" s="66">
        <v>0.88</v>
      </c>
      <c r="O90" t="s">
        <v>44</v>
      </c>
    </row>
    <row r="91" spans="14:15" x14ac:dyDescent="0.3">
      <c r="N91" s="66">
        <v>0.89</v>
      </c>
      <c r="O91" t="s">
        <v>44</v>
      </c>
    </row>
    <row r="92" spans="14:15" x14ac:dyDescent="0.3">
      <c r="N92" s="66">
        <v>0.9</v>
      </c>
      <c r="O92" t="s">
        <v>44</v>
      </c>
    </row>
    <row r="93" spans="14:15" x14ac:dyDescent="0.3">
      <c r="N93" s="66">
        <v>0.91</v>
      </c>
      <c r="O93" t="s">
        <v>44</v>
      </c>
    </row>
    <row r="94" spans="14:15" x14ac:dyDescent="0.3">
      <c r="N94" s="66">
        <v>0.92</v>
      </c>
      <c r="O94" t="s">
        <v>44</v>
      </c>
    </row>
    <row r="95" spans="14:15" x14ac:dyDescent="0.3">
      <c r="N95" s="66">
        <v>0.93</v>
      </c>
      <c r="O95" t="s">
        <v>44</v>
      </c>
    </row>
    <row r="96" spans="14:15" x14ac:dyDescent="0.3">
      <c r="N96" s="66">
        <v>0.94</v>
      </c>
      <c r="O96" t="s">
        <v>44</v>
      </c>
    </row>
    <row r="97" spans="14:15" x14ac:dyDescent="0.3">
      <c r="N97" s="66">
        <v>0.95</v>
      </c>
      <c r="O97" t="s">
        <v>44</v>
      </c>
    </row>
    <row r="98" spans="14:15" x14ac:dyDescent="0.3">
      <c r="N98" s="66">
        <v>0.96</v>
      </c>
      <c r="O98" t="s">
        <v>44</v>
      </c>
    </row>
    <row r="99" spans="14:15" x14ac:dyDescent="0.3">
      <c r="N99" s="66">
        <v>0.97</v>
      </c>
      <c r="O99" t="s">
        <v>44</v>
      </c>
    </row>
    <row r="100" spans="14:15" x14ac:dyDescent="0.3">
      <c r="N100" s="66">
        <v>0.98</v>
      </c>
      <c r="O100" t="s">
        <v>44</v>
      </c>
    </row>
    <row r="101" spans="14:15" x14ac:dyDescent="0.3">
      <c r="N101" s="197">
        <v>0.99</v>
      </c>
      <c r="O101" t="s">
        <v>44</v>
      </c>
    </row>
    <row r="102" spans="14:15" x14ac:dyDescent="0.3">
      <c r="N102" s="66">
        <v>1</v>
      </c>
      <c r="O102" t="s">
        <v>45</v>
      </c>
    </row>
    <row r="103" spans="14:15" x14ac:dyDescent="0.3">
      <c r="N103" s="66">
        <v>1.01</v>
      </c>
      <c r="O103" t="s">
        <v>466</v>
      </c>
    </row>
    <row r="104" spans="14:15" x14ac:dyDescent="0.3">
      <c r="N104" s="66">
        <v>1.02</v>
      </c>
    </row>
    <row r="105" spans="14:15" x14ac:dyDescent="0.3">
      <c r="N105" s="66">
        <v>1.03</v>
      </c>
    </row>
    <row r="106" spans="14:15" x14ac:dyDescent="0.3">
      <c r="N106" s="66">
        <v>1.03999999999999</v>
      </c>
    </row>
    <row r="107" spans="14:15" x14ac:dyDescent="0.3">
      <c r="N107" s="66">
        <v>1.0499999999999901</v>
      </c>
    </row>
    <row r="108" spans="14:15" x14ac:dyDescent="0.3">
      <c r="N108" s="66">
        <v>1.0599999999999901</v>
      </c>
    </row>
    <row r="109" spans="14:15" x14ac:dyDescent="0.3">
      <c r="N109" s="66">
        <v>1.0699999999999901</v>
      </c>
    </row>
    <row r="110" spans="14:15" x14ac:dyDescent="0.3">
      <c r="N110" s="66">
        <v>1.0799999999999901</v>
      </c>
    </row>
    <row r="111" spans="14:15" x14ac:dyDescent="0.3">
      <c r="N111" s="66">
        <v>1.0899999999999901</v>
      </c>
    </row>
    <row r="112" spans="14:15" x14ac:dyDescent="0.3">
      <c r="N112" s="66">
        <v>1.0999999999999901</v>
      </c>
    </row>
    <row r="113" spans="14:14" x14ac:dyDescent="0.3">
      <c r="N113" s="66">
        <v>1.1099999999999901</v>
      </c>
    </row>
    <row r="114" spans="14:14" x14ac:dyDescent="0.3">
      <c r="N114" s="66">
        <v>1.1199999999999899</v>
      </c>
    </row>
    <row r="115" spans="14:14" x14ac:dyDescent="0.3">
      <c r="N115" s="66">
        <v>1.1299999999999899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1088"/>
  <sheetViews>
    <sheetView showGridLines="0" zoomScale="89" zoomScaleNormal="89" workbookViewId="0">
      <pane ySplit="7" topLeftCell="A26" activePane="bottomLeft" state="frozen"/>
      <selection pane="bottomLeft" activeCell="B49" sqref="B49"/>
    </sheetView>
  </sheetViews>
  <sheetFormatPr baseColWidth="10" defaultColWidth="14.44140625" defaultRowHeight="20.25" customHeight="1" x14ac:dyDescent="0.3"/>
  <cols>
    <col min="1" max="1" width="25.33203125" style="79" customWidth="1"/>
    <col min="2" max="2" width="43" style="79" customWidth="1"/>
    <col min="3" max="3" width="26" style="79" customWidth="1"/>
    <col min="4" max="4" width="32.6640625" style="79" customWidth="1"/>
    <col min="5" max="5" width="33.44140625" style="79" customWidth="1"/>
    <col min="6" max="6" width="14.109375" style="79" customWidth="1"/>
    <col min="7" max="7" width="19.109375" style="79" customWidth="1"/>
    <col min="8" max="8" width="26" style="79" customWidth="1"/>
    <col min="9" max="9" width="13.88671875" style="79" customWidth="1"/>
    <col min="11" max="11" width="4.88671875" style="176" hidden="1" customWidth="1"/>
    <col min="12" max="12" width="24.44140625" style="135" bestFit="1" customWidth="1"/>
    <col min="13" max="13" width="3.5546875" style="135" customWidth="1"/>
    <col min="14" max="27" width="22.109375" style="79" customWidth="1"/>
    <col min="28" max="16384" width="14.44140625" style="79"/>
  </cols>
  <sheetData>
    <row r="1" spans="1:27" ht="20.25" customHeight="1" x14ac:dyDescent="0.3">
      <c r="A1" s="366" t="s">
        <v>26</v>
      </c>
      <c r="B1" s="367"/>
      <c r="C1" s="367"/>
      <c r="D1" s="367"/>
      <c r="E1" s="367"/>
      <c r="F1" s="367"/>
      <c r="G1" s="367"/>
      <c r="H1" s="367"/>
      <c r="I1" s="367"/>
    </row>
    <row r="2" spans="1:27" ht="20.25" customHeight="1" x14ac:dyDescent="0.3">
      <c r="A2" s="366" t="s">
        <v>47</v>
      </c>
      <c r="B2" s="367"/>
      <c r="C2" s="367"/>
      <c r="D2" s="367"/>
      <c r="E2" s="367"/>
      <c r="F2" s="367"/>
      <c r="G2" s="367"/>
      <c r="H2" s="367"/>
      <c r="I2" s="367"/>
    </row>
    <row r="3" spans="1:27" ht="20.25" customHeight="1" x14ac:dyDescent="0.3">
      <c r="A3" s="366" t="str">
        <f>'PAO 2022'!A4</f>
        <v>Imprenta Nacional</v>
      </c>
      <c r="B3" s="367"/>
      <c r="C3" s="367"/>
      <c r="D3" s="367"/>
      <c r="E3" s="367"/>
      <c r="F3" s="367"/>
      <c r="G3" s="367"/>
      <c r="H3" s="367"/>
      <c r="I3" s="367"/>
    </row>
    <row r="4" spans="1:27" ht="20.25" customHeight="1" x14ac:dyDescent="0.3">
      <c r="A4" s="366" t="s">
        <v>48</v>
      </c>
      <c r="B4" s="367"/>
      <c r="C4" s="367"/>
      <c r="D4" s="367"/>
      <c r="E4" s="367"/>
      <c r="F4" s="367"/>
      <c r="G4" s="367"/>
      <c r="H4" s="367"/>
      <c r="I4" s="367"/>
    </row>
    <row r="5" spans="1:27" ht="20.25" customHeight="1" thickBot="1" x14ac:dyDescent="0.35">
      <c r="A5" s="366" t="s">
        <v>49</v>
      </c>
      <c r="B5" s="367"/>
      <c r="C5" s="367"/>
      <c r="D5" s="367"/>
      <c r="E5" s="367"/>
      <c r="F5" s="367"/>
      <c r="G5" s="367"/>
      <c r="H5" s="367"/>
      <c r="I5" s="367"/>
    </row>
    <row r="6" spans="1:27" ht="26.25" customHeight="1" thickBot="1" x14ac:dyDescent="0.35">
      <c r="A6" s="357" t="s">
        <v>50</v>
      </c>
      <c r="B6" s="357" t="s">
        <v>51</v>
      </c>
      <c r="C6" s="357" t="s">
        <v>52</v>
      </c>
      <c r="D6" s="357" t="s">
        <v>53</v>
      </c>
      <c r="E6" s="357" t="s">
        <v>54</v>
      </c>
      <c r="F6" s="359" t="s">
        <v>55</v>
      </c>
      <c r="G6" s="360"/>
      <c r="H6" s="368" t="s">
        <v>56</v>
      </c>
      <c r="I6" s="361" t="s">
        <v>57</v>
      </c>
      <c r="K6" s="172"/>
    </row>
    <row r="7" spans="1:27" ht="20.25" customHeight="1" thickBot="1" x14ac:dyDescent="0.35">
      <c r="A7" s="358"/>
      <c r="B7" s="358"/>
      <c r="C7" s="358"/>
      <c r="D7" s="358"/>
      <c r="E7" s="358"/>
      <c r="F7" s="3" t="s">
        <v>58</v>
      </c>
      <c r="G7" s="3" t="s">
        <v>59</v>
      </c>
      <c r="H7" s="369"/>
      <c r="I7" s="362"/>
    </row>
    <row r="8" spans="1:27" s="80" customFormat="1" ht="20.25" customHeight="1" thickBot="1" x14ac:dyDescent="0.3">
      <c r="A8" s="73" t="s">
        <v>60</v>
      </c>
      <c r="B8" s="370">
        <f>+'PAO 2022'!B7</f>
        <v>0</v>
      </c>
      <c r="C8" s="371"/>
      <c r="D8" s="371"/>
      <c r="E8" s="371"/>
      <c r="F8" s="371"/>
      <c r="G8" s="371"/>
      <c r="H8" s="371"/>
      <c r="I8" s="371"/>
      <c r="J8" s="135"/>
      <c r="K8" s="176"/>
      <c r="L8" s="135"/>
      <c r="M8" s="135"/>
      <c r="N8" s="135"/>
      <c r="O8" s="135"/>
      <c r="P8" s="135"/>
      <c r="Q8" s="135"/>
      <c r="R8" s="135"/>
      <c r="S8" s="135"/>
      <c r="T8" s="135"/>
      <c r="U8" s="135"/>
      <c r="V8" s="135"/>
      <c r="W8" s="135"/>
      <c r="X8" s="135"/>
      <c r="Y8" s="135"/>
      <c r="Z8" s="135"/>
      <c r="AA8" s="135"/>
    </row>
    <row r="9" spans="1:27" ht="33" customHeight="1" x14ac:dyDescent="0.3">
      <c r="A9" s="92" t="s">
        <v>61</v>
      </c>
      <c r="B9" s="363" t="str">
        <f>CONCATENATE('PAO 2022'!A9,". ",'PAO 2022'!A10)</f>
        <v>1. Contar con  recursos que nos permitan efectuar el cambio o reparación del montacargas en forma expedita cuando este sufra algun tipo de problema que le impida un normal funcionamiento.</v>
      </c>
      <c r="C9" s="364"/>
      <c r="D9" s="364"/>
      <c r="E9" s="364"/>
      <c r="F9" s="364"/>
      <c r="G9" s="364"/>
      <c r="H9" s="364"/>
      <c r="I9" s="365"/>
      <c r="K9" s="177"/>
      <c r="N9" s="81"/>
      <c r="O9" s="81"/>
      <c r="P9" s="81"/>
      <c r="Q9" s="81"/>
      <c r="R9" s="81"/>
      <c r="S9" s="81"/>
      <c r="T9" s="81"/>
      <c r="U9" s="81"/>
      <c r="V9" s="81"/>
      <c r="W9" s="81"/>
      <c r="X9" s="81"/>
      <c r="Y9" s="81"/>
      <c r="Z9" s="81"/>
      <c r="AA9" s="81"/>
    </row>
    <row r="10" spans="1:27" ht="64.8" customHeight="1" x14ac:dyDescent="0.3">
      <c r="A10" s="94" t="str">
        <f>CONCATENATE('PAO 2022'!A9,". ", "1")</f>
        <v>1. 1</v>
      </c>
      <c r="B10" s="116" t="s">
        <v>524</v>
      </c>
      <c r="C10" s="116" t="s">
        <v>525</v>
      </c>
      <c r="D10" s="116" t="s">
        <v>526</v>
      </c>
      <c r="E10" s="117" t="s">
        <v>527</v>
      </c>
      <c r="F10" s="355" t="s">
        <v>133</v>
      </c>
      <c r="G10" s="356"/>
      <c r="H10" s="123" t="s">
        <v>502</v>
      </c>
      <c r="I10" s="124"/>
      <c r="K10" s="176">
        <f t="shared" ref="K10:K16" si="0">IF(B10&lt;1,0, 1)</f>
        <v>1</v>
      </c>
      <c r="L10" s="354" t="str">
        <f>A3</f>
        <v>Imprenta Nacional</v>
      </c>
      <c r="M10" s="354"/>
    </row>
    <row r="11" spans="1:27" ht="14.4" x14ac:dyDescent="0.3">
      <c r="A11" s="94" t="str">
        <f>CONCATENATE('PAO 2022'!A9,". ", "2")</f>
        <v>1. 2</v>
      </c>
      <c r="B11" s="116"/>
      <c r="C11" s="116"/>
      <c r="D11" s="116"/>
      <c r="E11" s="117"/>
      <c r="F11" s="355" t="str">
        <f>IFERROR(VLOOKUP(B11,'Validaciones SEVRI'!$D$2:$E$118,2,FALSE)," ")</f>
        <v xml:space="preserve"> </v>
      </c>
      <c r="G11" s="356"/>
      <c r="H11" s="123"/>
      <c r="I11" s="124"/>
      <c r="K11" s="176">
        <f t="shared" si="0"/>
        <v>0</v>
      </c>
      <c r="L11" s="175" t="s">
        <v>62</v>
      </c>
      <c r="M11" s="175">
        <f>K1088</f>
        <v>30</v>
      </c>
    </row>
    <row r="12" spans="1:27" ht="14.4" x14ac:dyDescent="0.3">
      <c r="A12" s="94" t="str">
        <f>CONCATENATE('PAO 2022'!A9,". ","3")</f>
        <v>1. 3</v>
      </c>
      <c r="B12" s="116"/>
      <c r="C12" s="116"/>
      <c r="D12" s="116"/>
      <c r="E12" s="117"/>
      <c r="F12" s="355" t="str">
        <f>IFERROR(VLOOKUP(B12,'Validaciones SEVRI'!$D$2:$E$118,2,FALSE)," ")</f>
        <v xml:space="preserve"> </v>
      </c>
      <c r="G12" s="356"/>
      <c r="H12" s="123"/>
      <c r="I12" s="124"/>
      <c r="K12" s="176">
        <f t="shared" si="0"/>
        <v>0</v>
      </c>
    </row>
    <row r="13" spans="1:27" ht="14.4" x14ac:dyDescent="0.3">
      <c r="A13" s="94" t="str">
        <f>CONCATENATE('PAO 2022'!A9,". ", "4")</f>
        <v>1. 4</v>
      </c>
      <c r="B13" s="116"/>
      <c r="C13" s="116"/>
      <c r="D13" s="116"/>
      <c r="E13" s="117"/>
      <c r="F13" s="355" t="str">
        <f>IFERROR(VLOOKUP(B13,'Validaciones SEVRI'!$D$2:$E$118,2,FALSE)," ")</f>
        <v xml:space="preserve"> </v>
      </c>
      <c r="G13" s="356"/>
      <c r="H13" s="123"/>
      <c r="I13" s="124"/>
      <c r="K13" s="176">
        <f t="shared" si="0"/>
        <v>0</v>
      </c>
    </row>
    <row r="14" spans="1:27" ht="14.4" x14ac:dyDescent="0.3">
      <c r="A14" s="94" t="str">
        <f>CONCATENATE('PAO 2022'!A9,". ", "5")</f>
        <v>1. 5</v>
      </c>
      <c r="B14" s="116"/>
      <c r="C14" s="116"/>
      <c r="D14" s="116"/>
      <c r="E14" s="117"/>
      <c r="F14" s="355" t="str">
        <f>IFERROR(VLOOKUP(B14,'Validaciones SEVRI'!$D$2:$E$118,2,FALSE)," ")</f>
        <v xml:space="preserve"> </v>
      </c>
      <c r="G14" s="356"/>
      <c r="H14" s="123"/>
      <c r="I14" s="124"/>
      <c r="K14" s="176">
        <f t="shared" si="0"/>
        <v>0</v>
      </c>
    </row>
    <row r="15" spans="1:27" ht="14.4" x14ac:dyDescent="0.3">
      <c r="A15" s="94" t="str">
        <f>CONCATENATE('PAO 2022'!A9,". ", "6")</f>
        <v>1. 6</v>
      </c>
      <c r="B15" s="116"/>
      <c r="C15" s="116"/>
      <c r="D15" s="116"/>
      <c r="E15" s="117"/>
      <c r="F15" s="355" t="str">
        <f>IFERROR(VLOOKUP(B15,'Validaciones SEVRI'!$D$2:$E$118,2,FALSE)," ")</f>
        <v xml:space="preserve"> </v>
      </c>
      <c r="G15" s="356"/>
      <c r="H15" s="123"/>
      <c r="I15" s="124"/>
      <c r="K15" s="176">
        <f t="shared" si="0"/>
        <v>0</v>
      </c>
    </row>
    <row r="16" spans="1:27" ht="15" thickBot="1" x14ac:dyDescent="0.35">
      <c r="A16" s="94" t="str">
        <f>CONCATENATE('PAO 2022'!A9,". ", "7")</f>
        <v>1. 7</v>
      </c>
      <c r="B16" s="116"/>
      <c r="C16" s="116"/>
      <c r="D16" s="116"/>
      <c r="E16" s="117"/>
      <c r="F16" s="355" t="str">
        <f>IFERROR(VLOOKUP(B16,'Validaciones SEVRI'!$D$2:$E$118,2,FALSE)," ")</f>
        <v xml:space="preserve"> </v>
      </c>
      <c r="G16" s="356"/>
      <c r="H16" s="123"/>
      <c r="I16" s="124"/>
      <c r="K16" s="176">
        <f t="shared" si="0"/>
        <v>0</v>
      </c>
    </row>
    <row r="17" spans="1:27" s="80" customFormat="1" ht="20.25" customHeight="1" thickBot="1" x14ac:dyDescent="0.3">
      <c r="A17" s="73" t="s">
        <v>60</v>
      </c>
      <c r="B17" s="370">
        <f>+'PAO 2022'!B16</f>
        <v>0</v>
      </c>
      <c r="C17" s="371"/>
      <c r="D17" s="371"/>
      <c r="E17" s="371"/>
      <c r="F17" s="371"/>
      <c r="G17" s="371"/>
      <c r="H17" s="371"/>
      <c r="I17" s="371"/>
      <c r="J17" s="135"/>
      <c r="K17" s="176"/>
      <c r="L17" s="135"/>
      <c r="M17" s="135"/>
      <c r="N17" s="135"/>
      <c r="O17" s="135"/>
      <c r="P17" s="135"/>
      <c r="Q17" s="135"/>
      <c r="R17" s="135"/>
      <c r="S17" s="135"/>
      <c r="T17" s="135"/>
      <c r="U17" s="135"/>
      <c r="V17" s="135"/>
      <c r="W17" s="135"/>
      <c r="X17" s="135"/>
      <c r="Y17" s="135"/>
      <c r="Z17" s="135"/>
      <c r="AA17" s="135"/>
    </row>
    <row r="18" spans="1:27" ht="26.25" customHeight="1" x14ac:dyDescent="0.3">
      <c r="A18" s="92" t="s">
        <v>61</v>
      </c>
      <c r="B18" s="363" t="str">
        <f>CONCATENATE('PAO 2022'!A18,". ",'PAO 2022'!A19)</f>
        <v>2. Realizar las gestiones para obtener el derecho de circulación del montacargas</v>
      </c>
      <c r="C18" s="364"/>
      <c r="D18" s="364"/>
      <c r="E18" s="364"/>
      <c r="F18" s="364"/>
      <c r="G18" s="364"/>
      <c r="H18" s="364"/>
      <c r="I18" s="365"/>
      <c r="K18" s="177"/>
      <c r="L18" s="173"/>
      <c r="M18" s="173"/>
      <c r="N18" s="81"/>
      <c r="O18" s="81"/>
      <c r="P18" s="81"/>
      <c r="Q18" s="81"/>
      <c r="R18" s="81"/>
      <c r="S18" s="81"/>
      <c r="T18" s="81"/>
      <c r="U18" s="81"/>
      <c r="V18" s="81"/>
      <c r="W18" s="81"/>
      <c r="X18" s="81"/>
      <c r="Y18" s="81"/>
      <c r="Z18" s="81"/>
      <c r="AA18" s="81"/>
    </row>
    <row r="19" spans="1:27" ht="52.8" x14ac:dyDescent="0.3">
      <c r="A19" s="94" t="str">
        <f>CONCATENATE('PAO 2022'!A18,". ", "1")</f>
        <v>2. 1</v>
      </c>
      <c r="B19" s="116" t="s">
        <v>524</v>
      </c>
      <c r="C19" s="116" t="s">
        <v>525</v>
      </c>
      <c r="D19" s="116" t="s">
        <v>526</v>
      </c>
      <c r="E19" s="117" t="s">
        <v>527</v>
      </c>
      <c r="F19" s="355" t="s">
        <v>133</v>
      </c>
      <c r="G19" s="356"/>
      <c r="H19" s="123" t="s">
        <v>502</v>
      </c>
      <c r="I19" s="124"/>
      <c r="K19" s="176">
        <f t="shared" ref="K19:K25" si="1">IF(B19&lt;1,0, 1)</f>
        <v>1</v>
      </c>
    </row>
    <row r="20" spans="1:27" ht="14.4" x14ac:dyDescent="0.3">
      <c r="A20" s="94" t="str">
        <f>CONCATENATE('PAO 2022'!A18,". ", "2")</f>
        <v>2. 2</v>
      </c>
      <c r="B20" s="116"/>
      <c r="C20" s="116"/>
      <c r="D20" s="116"/>
      <c r="E20" s="117"/>
      <c r="F20" s="355" t="str">
        <f>IFERROR(VLOOKUP(B20,'Validaciones SEVRI'!$D$2:$E$118,2,FALSE)," ")</f>
        <v xml:space="preserve"> </v>
      </c>
      <c r="G20" s="356"/>
      <c r="H20" s="123"/>
      <c r="I20" s="124"/>
      <c r="K20" s="176">
        <f t="shared" si="1"/>
        <v>0</v>
      </c>
    </row>
    <row r="21" spans="1:27" ht="14.4" x14ac:dyDescent="0.3">
      <c r="A21" s="94" t="str">
        <f>CONCATENATE('PAO 2022'!A18,". ","3")</f>
        <v>2. 3</v>
      </c>
      <c r="B21" s="116"/>
      <c r="C21" s="116"/>
      <c r="D21" s="116"/>
      <c r="E21" s="117"/>
      <c r="F21" s="355" t="str">
        <f>IFERROR(VLOOKUP(B21,'Validaciones SEVRI'!$D$2:$E$118,2,FALSE)," ")</f>
        <v xml:space="preserve"> </v>
      </c>
      <c r="G21" s="356"/>
      <c r="H21" s="123"/>
      <c r="I21" s="124"/>
      <c r="K21" s="176">
        <f t="shared" si="1"/>
        <v>0</v>
      </c>
    </row>
    <row r="22" spans="1:27" ht="14.4" x14ac:dyDescent="0.3">
      <c r="A22" s="94" t="str">
        <f>CONCATENATE('PAO 2022'!A18,". ", "4")</f>
        <v>2. 4</v>
      </c>
      <c r="B22" s="116"/>
      <c r="C22" s="116"/>
      <c r="D22" s="116"/>
      <c r="E22" s="117"/>
      <c r="F22" s="355" t="str">
        <f>IFERROR(VLOOKUP(B22,'Validaciones SEVRI'!$D$2:$E$118,2,FALSE)," ")</f>
        <v xml:space="preserve"> </v>
      </c>
      <c r="G22" s="356"/>
      <c r="H22" s="123"/>
      <c r="I22" s="124"/>
      <c r="K22" s="176">
        <f t="shared" si="1"/>
        <v>0</v>
      </c>
    </row>
    <row r="23" spans="1:27" ht="14.4" x14ac:dyDescent="0.3">
      <c r="A23" s="94" t="str">
        <f>CONCATENATE('PAO 2022'!A18,". ", "5")</f>
        <v>2. 5</v>
      </c>
      <c r="B23" s="116"/>
      <c r="C23" s="116"/>
      <c r="D23" s="116"/>
      <c r="E23" s="117"/>
      <c r="F23" s="355" t="str">
        <f>IFERROR(VLOOKUP(B23,'Validaciones SEVRI'!$D$2:$E$118,2,FALSE)," ")</f>
        <v xml:space="preserve"> </v>
      </c>
      <c r="G23" s="356"/>
      <c r="H23" s="123"/>
      <c r="I23" s="124"/>
      <c r="K23" s="176">
        <f t="shared" si="1"/>
        <v>0</v>
      </c>
    </row>
    <row r="24" spans="1:27" ht="14.4" x14ac:dyDescent="0.3">
      <c r="A24" s="94" t="str">
        <f>CONCATENATE('PAO 2022'!A18,". ", "6")</f>
        <v>2. 6</v>
      </c>
      <c r="B24" s="116"/>
      <c r="C24" s="116"/>
      <c r="D24" s="116"/>
      <c r="E24" s="117"/>
      <c r="F24" s="355" t="str">
        <f>IFERROR(VLOOKUP(B24,'Validaciones SEVRI'!$D$2:$E$118,2,FALSE)," ")</f>
        <v xml:space="preserve"> </v>
      </c>
      <c r="G24" s="356"/>
      <c r="H24" s="123"/>
      <c r="I24" s="124"/>
      <c r="K24" s="176">
        <f t="shared" si="1"/>
        <v>0</v>
      </c>
    </row>
    <row r="25" spans="1:27" ht="15" thickBot="1" x14ac:dyDescent="0.35">
      <c r="A25" s="94" t="str">
        <f>CONCATENATE('PAO 2022'!A18,". ", "7")</f>
        <v>2. 7</v>
      </c>
      <c r="B25" s="116"/>
      <c r="C25" s="116"/>
      <c r="D25" s="116"/>
      <c r="E25" s="117"/>
      <c r="F25" s="355" t="str">
        <f>IFERROR(VLOOKUP(B25,'Validaciones SEVRI'!$D$2:$E$118,2,FALSE)," ")</f>
        <v xml:space="preserve"> </v>
      </c>
      <c r="G25" s="356"/>
      <c r="H25" s="123"/>
      <c r="I25" s="124"/>
      <c r="K25" s="176">
        <f t="shared" si="1"/>
        <v>0</v>
      </c>
    </row>
    <row r="26" spans="1:27" s="80" customFormat="1" ht="20.25" customHeight="1" thickBot="1" x14ac:dyDescent="0.3">
      <c r="A26" s="73" t="s">
        <v>60</v>
      </c>
      <c r="B26" s="370">
        <f>+'PAO 2022'!B25</f>
        <v>0</v>
      </c>
      <c r="C26" s="371"/>
      <c r="D26" s="371"/>
      <c r="E26" s="371"/>
      <c r="F26" s="371"/>
      <c r="G26" s="371"/>
      <c r="H26" s="371"/>
      <c r="I26" s="371"/>
      <c r="J26" s="135"/>
      <c r="K26" s="176"/>
      <c r="L26" s="135"/>
      <c r="M26" s="135"/>
      <c r="N26" s="135"/>
      <c r="O26" s="135"/>
      <c r="P26" s="135"/>
      <c r="Q26" s="135"/>
      <c r="R26" s="135"/>
      <c r="S26" s="135"/>
      <c r="T26" s="135"/>
      <c r="U26" s="135"/>
      <c r="V26" s="135"/>
      <c r="W26" s="135"/>
      <c r="X26" s="135"/>
      <c r="Y26" s="135"/>
      <c r="Z26" s="135"/>
      <c r="AA26" s="135"/>
    </row>
    <row r="27" spans="1:27" ht="20.25" customHeight="1" x14ac:dyDescent="0.3">
      <c r="A27" s="92" t="s">
        <v>61</v>
      </c>
      <c r="B27" s="363" t="str">
        <f>CONCATENATE('PAO 2022'!A27,". ",'PAO 2022'!A28)</f>
        <v>3. Contar con combustible y lubricantes para la operación del montacargas</v>
      </c>
      <c r="C27" s="364"/>
      <c r="D27" s="364"/>
      <c r="E27" s="364"/>
      <c r="F27" s="364"/>
      <c r="G27" s="364"/>
      <c r="H27" s="364"/>
      <c r="I27" s="365"/>
      <c r="K27" s="177"/>
      <c r="L27" s="173"/>
      <c r="M27" s="173"/>
      <c r="N27" s="81"/>
      <c r="O27" s="81"/>
      <c r="P27" s="81"/>
      <c r="Q27" s="81"/>
      <c r="R27" s="81"/>
      <c r="S27" s="81"/>
      <c r="T27" s="81"/>
      <c r="U27" s="81"/>
      <c r="V27" s="81"/>
      <c r="W27" s="81"/>
      <c r="X27" s="81"/>
      <c r="Y27" s="81"/>
      <c r="Z27" s="81"/>
      <c r="AA27" s="81"/>
    </row>
    <row r="28" spans="1:27" ht="60" customHeight="1" x14ac:dyDescent="0.3">
      <c r="A28" s="94" t="str">
        <f>CONCATENATE('PAO 2022'!A27,". ", "1")</f>
        <v>3. 1</v>
      </c>
      <c r="B28" s="116" t="s">
        <v>524</v>
      </c>
      <c r="C28" s="116" t="s">
        <v>525</v>
      </c>
      <c r="D28" s="116" t="s">
        <v>526</v>
      </c>
      <c r="E28" s="117" t="s">
        <v>527</v>
      </c>
      <c r="F28" s="355" t="s">
        <v>133</v>
      </c>
      <c r="G28" s="356"/>
      <c r="H28" s="123" t="s">
        <v>502</v>
      </c>
      <c r="I28" s="124"/>
      <c r="K28" s="176">
        <f t="shared" ref="K28:K34" si="2">IF(B28&lt;1,0, 1)</f>
        <v>1</v>
      </c>
    </row>
    <row r="29" spans="1:27" ht="20.25" customHeight="1" x14ac:dyDescent="0.3">
      <c r="A29" s="94" t="str">
        <f>CONCATENATE('PAO 2022'!A27,". ", "2")</f>
        <v>3. 2</v>
      </c>
      <c r="B29" s="116"/>
      <c r="C29" s="116"/>
      <c r="D29" s="116"/>
      <c r="E29" s="117"/>
      <c r="F29" s="355" t="str">
        <f>IFERROR(VLOOKUP(B29,'Validaciones SEVRI'!$D$2:$E$118,2,FALSE)," ")</f>
        <v xml:space="preserve"> </v>
      </c>
      <c r="G29" s="356"/>
      <c r="H29" s="123"/>
      <c r="I29" s="124"/>
      <c r="K29" s="176">
        <f t="shared" si="2"/>
        <v>0</v>
      </c>
    </row>
    <row r="30" spans="1:27" ht="20.25" customHeight="1" x14ac:dyDescent="0.3">
      <c r="A30" s="94" t="str">
        <f>CONCATENATE('PAO 2022'!A27,". ","3")</f>
        <v>3. 3</v>
      </c>
      <c r="B30" s="116"/>
      <c r="C30" s="116"/>
      <c r="D30" s="116"/>
      <c r="E30" s="117"/>
      <c r="F30" s="355" t="str">
        <f>IFERROR(VLOOKUP(B30,'Validaciones SEVRI'!$D$2:$E$118,2,FALSE)," ")</f>
        <v xml:space="preserve"> </v>
      </c>
      <c r="G30" s="356"/>
      <c r="H30" s="123"/>
      <c r="I30" s="124"/>
      <c r="K30" s="176">
        <f t="shared" si="2"/>
        <v>0</v>
      </c>
    </row>
    <row r="31" spans="1:27" ht="20.25" customHeight="1" x14ac:dyDescent="0.3">
      <c r="A31" s="94" t="str">
        <f>CONCATENATE('PAO 2022'!A27,". ", "4")</f>
        <v>3. 4</v>
      </c>
      <c r="B31" s="116"/>
      <c r="C31" s="116"/>
      <c r="D31" s="116"/>
      <c r="E31" s="117"/>
      <c r="F31" s="355" t="str">
        <f>IFERROR(VLOOKUP(B31,'Validaciones SEVRI'!$D$2:$E$118,2,FALSE)," ")</f>
        <v xml:space="preserve"> </v>
      </c>
      <c r="G31" s="356"/>
      <c r="H31" s="123"/>
      <c r="I31" s="124"/>
      <c r="K31" s="176">
        <f t="shared" si="2"/>
        <v>0</v>
      </c>
    </row>
    <row r="32" spans="1:27" ht="20.25" customHeight="1" x14ac:dyDescent="0.3">
      <c r="A32" s="94" t="str">
        <f>CONCATENATE('PAO 2022'!A27,". ", "5")</f>
        <v>3. 5</v>
      </c>
      <c r="B32" s="116"/>
      <c r="C32" s="116"/>
      <c r="D32" s="116"/>
      <c r="E32" s="117"/>
      <c r="F32" s="355" t="str">
        <f>IFERROR(VLOOKUP(B32,'Validaciones SEVRI'!$D$2:$E$118,2,FALSE)," ")</f>
        <v xml:space="preserve"> </v>
      </c>
      <c r="G32" s="356"/>
      <c r="H32" s="123"/>
      <c r="I32" s="124"/>
      <c r="K32" s="176">
        <f t="shared" si="2"/>
        <v>0</v>
      </c>
    </row>
    <row r="33" spans="1:27" ht="20.25" customHeight="1" x14ac:dyDescent="0.3">
      <c r="A33" s="94" t="str">
        <f>CONCATENATE('PAO 2022'!A27,". ", "6")</f>
        <v>3. 6</v>
      </c>
      <c r="B33" s="116"/>
      <c r="C33" s="116"/>
      <c r="D33" s="116"/>
      <c r="E33" s="117"/>
      <c r="F33" s="355" t="str">
        <f>IFERROR(VLOOKUP(B33,'Validaciones SEVRI'!$D$2:$E$118,2,FALSE)," ")</f>
        <v xml:space="preserve"> </v>
      </c>
      <c r="G33" s="356"/>
      <c r="H33" s="123"/>
      <c r="I33" s="124"/>
      <c r="K33" s="176">
        <f t="shared" si="2"/>
        <v>0</v>
      </c>
    </row>
    <row r="34" spans="1:27" ht="20.25" customHeight="1" thickBot="1" x14ac:dyDescent="0.35">
      <c r="A34" s="94" t="str">
        <f>CONCATENATE('PAO 2022'!A27,". ", "7")</f>
        <v>3. 7</v>
      </c>
      <c r="B34" s="116"/>
      <c r="C34" s="116"/>
      <c r="D34" s="116"/>
      <c r="E34" s="117"/>
      <c r="F34" s="355" t="str">
        <f>IFERROR(VLOOKUP(B34,'Validaciones SEVRI'!$D$2:$E$118,2,FALSE)," ")</f>
        <v xml:space="preserve"> </v>
      </c>
      <c r="G34" s="356"/>
      <c r="H34" s="123"/>
      <c r="I34" s="124"/>
      <c r="K34" s="176">
        <f t="shared" si="2"/>
        <v>0</v>
      </c>
    </row>
    <row r="35" spans="1:27" s="80" customFormat="1" ht="20.25" customHeight="1" thickBot="1" x14ac:dyDescent="0.3">
      <c r="A35" s="73" t="s">
        <v>60</v>
      </c>
      <c r="B35" s="370">
        <f>+'PAO 2022'!B34</f>
        <v>0</v>
      </c>
      <c r="C35" s="371"/>
      <c r="D35" s="371"/>
      <c r="E35" s="371"/>
      <c r="F35" s="371"/>
      <c r="G35" s="371"/>
      <c r="H35" s="371"/>
      <c r="I35" s="371"/>
      <c r="J35" s="135"/>
      <c r="K35" s="176"/>
      <c r="L35" s="135"/>
      <c r="M35" s="135"/>
      <c r="N35" s="135"/>
      <c r="O35" s="135"/>
      <c r="P35" s="135"/>
      <c r="Q35" s="135"/>
      <c r="R35" s="135"/>
      <c r="S35" s="135"/>
      <c r="T35" s="135"/>
      <c r="U35" s="135"/>
      <c r="V35" s="135"/>
      <c r="W35" s="135"/>
      <c r="X35" s="135"/>
      <c r="Y35" s="135"/>
      <c r="Z35" s="135"/>
      <c r="AA35" s="135"/>
    </row>
    <row r="36" spans="1:27" ht="20.25" customHeight="1" x14ac:dyDescent="0.3">
      <c r="A36" s="92" t="s">
        <v>61</v>
      </c>
      <c r="B36" s="363" t="str">
        <f>CONCATENATE('PAO 2022'!A36,". ",'PAO 2022'!A37)</f>
        <v>4. Mantener el equipo asegurado con la poliza correspondiente</v>
      </c>
      <c r="C36" s="364"/>
      <c r="D36" s="364"/>
      <c r="E36" s="364"/>
      <c r="F36" s="364"/>
      <c r="G36" s="364"/>
      <c r="H36" s="364"/>
      <c r="I36" s="365"/>
      <c r="K36" s="177"/>
      <c r="L36" s="173"/>
      <c r="M36" s="173"/>
      <c r="N36" s="81"/>
      <c r="O36" s="81"/>
      <c r="P36" s="81"/>
      <c r="Q36" s="81"/>
      <c r="R36" s="81"/>
      <c r="S36" s="81"/>
      <c r="T36" s="81"/>
      <c r="U36" s="81"/>
      <c r="V36" s="81"/>
      <c r="W36" s="81"/>
      <c r="X36" s="81"/>
      <c r="Y36" s="81"/>
      <c r="Z36" s="81"/>
      <c r="AA36" s="81"/>
    </row>
    <row r="37" spans="1:27" ht="81.599999999999994" customHeight="1" x14ac:dyDescent="0.3">
      <c r="A37" s="94" t="str">
        <f>CONCATENATE('PAO 2022'!A36,". ", "1")</f>
        <v>4. 1</v>
      </c>
      <c r="B37" s="116" t="s">
        <v>524</v>
      </c>
      <c r="C37" s="116" t="s">
        <v>525</v>
      </c>
      <c r="D37" s="116" t="s">
        <v>526</v>
      </c>
      <c r="E37" s="117" t="s">
        <v>527</v>
      </c>
      <c r="F37" s="355" t="s">
        <v>133</v>
      </c>
      <c r="G37" s="356"/>
      <c r="H37" s="123" t="s">
        <v>502</v>
      </c>
      <c r="I37" s="124"/>
      <c r="K37" s="176">
        <f t="shared" ref="K37:K43" si="3">IF(B37&lt;1,0, 1)</f>
        <v>1</v>
      </c>
    </row>
    <row r="38" spans="1:27" ht="20.25" customHeight="1" x14ac:dyDescent="0.3">
      <c r="A38" s="94" t="str">
        <f>CONCATENATE('PAO 2022'!A36,". ", "2")</f>
        <v>4. 2</v>
      </c>
      <c r="B38" s="116"/>
      <c r="C38" s="116"/>
      <c r="D38" s="116"/>
      <c r="E38" s="117"/>
      <c r="F38" s="355" t="str">
        <f>IFERROR(VLOOKUP(B38,'Validaciones SEVRI'!$D$2:$E$118,2,FALSE)," ")</f>
        <v xml:space="preserve"> </v>
      </c>
      <c r="G38" s="356"/>
      <c r="H38" s="123"/>
      <c r="I38" s="124"/>
      <c r="K38" s="176">
        <f t="shared" si="3"/>
        <v>0</v>
      </c>
    </row>
    <row r="39" spans="1:27" ht="20.25" customHeight="1" x14ac:dyDescent="0.3">
      <c r="A39" s="94" t="str">
        <f>CONCATENATE('PAO 2022'!A36,". ","3")</f>
        <v>4. 3</v>
      </c>
      <c r="B39" s="116"/>
      <c r="C39" s="116"/>
      <c r="D39" s="116"/>
      <c r="E39" s="117"/>
      <c r="F39" s="355" t="str">
        <f>IFERROR(VLOOKUP(B39,'Validaciones SEVRI'!$D$2:$E$118,2,FALSE)," ")</f>
        <v xml:space="preserve"> </v>
      </c>
      <c r="G39" s="356"/>
      <c r="H39" s="123"/>
      <c r="I39" s="124"/>
      <c r="K39" s="176">
        <f t="shared" si="3"/>
        <v>0</v>
      </c>
    </row>
    <row r="40" spans="1:27" ht="20.25" customHeight="1" x14ac:dyDescent="0.3">
      <c r="A40" s="94" t="str">
        <f>CONCATENATE('PAO 2022'!A36,". ", "4")</f>
        <v>4. 4</v>
      </c>
      <c r="B40" s="116"/>
      <c r="C40" s="116"/>
      <c r="D40" s="116"/>
      <c r="E40" s="117"/>
      <c r="F40" s="355" t="str">
        <f>IFERROR(VLOOKUP(B40,'Validaciones SEVRI'!$D$2:$E$118,2,FALSE)," ")</f>
        <v xml:space="preserve"> </v>
      </c>
      <c r="G40" s="356"/>
      <c r="H40" s="123"/>
      <c r="I40" s="124"/>
      <c r="K40" s="176">
        <f t="shared" si="3"/>
        <v>0</v>
      </c>
    </row>
    <row r="41" spans="1:27" ht="20.25" customHeight="1" x14ac:dyDescent="0.3">
      <c r="A41" s="94" t="str">
        <f>CONCATENATE('PAO 2022'!A36,". ", "5")</f>
        <v>4. 5</v>
      </c>
      <c r="B41" s="116"/>
      <c r="C41" s="116"/>
      <c r="D41" s="116"/>
      <c r="E41" s="117"/>
      <c r="F41" s="355" t="str">
        <f>IFERROR(VLOOKUP(B41,'Validaciones SEVRI'!$D$2:$E$118,2,FALSE)," ")</f>
        <v xml:space="preserve"> </v>
      </c>
      <c r="G41" s="356"/>
      <c r="H41" s="123"/>
      <c r="I41" s="124"/>
      <c r="K41" s="176">
        <f t="shared" si="3"/>
        <v>0</v>
      </c>
    </row>
    <row r="42" spans="1:27" ht="20.25" customHeight="1" x14ac:dyDescent="0.3">
      <c r="A42" s="94" t="str">
        <f>CONCATENATE('PAO 2022'!A36,". ", "6")</f>
        <v>4. 6</v>
      </c>
      <c r="B42" s="116"/>
      <c r="C42" s="116"/>
      <c r="D42" s="116"/>
      <c r="E42" s="117"/>
      <c r="F42" s="355" t="str">
        <f>IFERROR(VLOOKUP(B42,'Validaciones SEVRI'!$D$2:$E$118,2,FALSE)," ")</f>
        <v xml:space="preserve"> </v>
      </c>
      <c r="G42" s="356"/>
      <c r="H42" s="123"/>
      <c r="I42" s="124"/>
      <c r="K42" s="176">
        <f t="shared" si="3"/>
        <v>0</v>
      </c>
    </row>
    <row r="43" spans="1:27" ht="20.25" customHeight="1" thickBot="1" x14ac:dyDescent="0.35">
      <c r="A43" s="94" t="str">
        <f>CONCATENATE('PAO 2022'!A36,". ", "7")</f>
        <v>4. 7</v>
      </c>
      <c r="B43" s="116"/>
      <c r="C43" s="116"/>
      <c r="D43" s="116"/>
      <c r="E43" s="117"/>
      <c r="F43" s="355" t="str">
        <f>IFERROR(VLOOKUP(B43,'Validaciones SEVRI'!$D$2:$E$118,2,FALSE)," ")</f>
        <v xml:space="preserve"> </v>
      </c>
      <c r="G43" s="356"/>
      <c r="H43" s="123"/>
      <c r="I43" s="124"/>
      <c r="K43" s="176">
        <f t="shared" si="3"/>
        <v>0</v>
      </c>
    </row>
    <row r="44" spans="1:27" s="80" customFormat="1" ht="20.25" customHeight="1" thickBot="1" x14ac:dyDescent="0.3">
      <c r="A44" s="73" t="s">
        <v>60</v>
      </c>
      <c r="B44" s="370">
        <f>+'PAO 2022'!B43</f>
        <v>0</v>
      </c>
      <c r="C44" s="371"/>
      <c r="D44" s="371"/>
      <c r="E44" s="371"/>
      <c r="F44" s="371"/>
      <c r="G44" s="371"/>
      <c r="H44" s="371"/>
      <c r="I44" s="371"/>
      <c r="J44" s="135"/>
      <c r="K44" s="176"/>
      <c r="L44" s="135"/>
      <c r="M44" s="135"/>
      <c r="N44" s="135"/>
      <c r="O44" s="135"/>
      <c r="P44" s="135"/>
      <c r="Q44" s="135"/>
      <c r="R44" s="135"/>
      <c r="S44" s="135"/>
      <c r="T44" s="135"/>
      <c r="U44" s="135"/>
      <c r="V44" s="135"/>
      <c r="W44" s="135"/>
      <c r="X44" s="135"/>
      <c r="Y44" s="135"/>
      <c r="Z44" s="135"/>
      <c r="AA44" s="135"/>
    </row>
    <row r="45" spans="1:27" ht="20.25" customHeight="1" x14ac:dyDescent="0.3">
      <c r="A45" s="92" t="s">
        <v>61</v>
      </c>
      <c r="B45" s="363" t="str">
        <f>CONCATENATE('PAO 2022'!A45,". ",'PAO 2022'!A46)</f>
        <v>5. Garantizar el convivio cultural de los funcionarios de la Imprenta Nacional</v>
      </c>
      <c r="C45" s="364"/>
      <c r="D45" s="364"/>
      <c r="E45" s="364"/>
      <c r="F45" s="364"/>
      <c r="G45" s="364"/>
      <c r="H45" s="364"/>
      <c r="I45" s="365"/>
      <c r="K45" s="177"/>
      <c r="L45" s="173"/>
      <c r="M45" s="173"/>
      <c r="N45" s="81"/>
      <c r="O45" s="81"/>
      <c r="P45" s="81"/>
      <c r="Q45" s="81"/>
      <c r="R45" s="81"/>
      <c r="S45" s="81"/>
      <c r="T45" s="81"/>
      <c r="U45" s="81"/>
      <c r="V45" s="81"/>
      <c r="W45" s="81"/>
      <c r="X45" s="81"/>
      <c r="Y45" s="81"/>
      <c r="Z45" s="81"/>
      <c r="AA45" s="81"/>
    </row>
    <row r="46" spans="1:27" ht="32.4" customHeight="1" x14ac:dyDescent="0.3">
      <c r="A46" s="94" t="str">
        <f>CONCATENATE('PAO 2022'!A45,". ", "1")</f>
        <v>5. 1</v>
      </c>
      <c r="B46" s="116" t="s">
        <v>255</v>
      </c>
      <c r="C46" s="116" t="s">
        <v>635</v>
      </c>
      <c r="D46" s="116" t="s">
        <v>636</v>
      </c>
      <c r="E46" s="117" t="s">
        <v>637</v>
      </c>
      <c r="F46" s="355" t="str">
        <f>IFERROR(VLOOKUP(B46,'Validaciones SEVRI'!$D$2:$E$118,2,FALSE)," ")</f>
        <v>R002 Presupuestario</v>
      </c>
      <c r="G46" s="356"/>
      <c r="H46" s="123" t="s">
        <v>509</v>
      </c>
      <c r="I46" s="124"/>
      <c r="K46" s="176">
        <f t="shared" ref="K46:K52" si="4">IF(B46&lt;1,0, 1)</f>
        <v>1</v>
      </c>
    </row>
    <row r="47" spans="1:27" ht="20.25" customHeight="1" x14ac:dyDescent="0.3">
      <c r="A47" s="94" t="str">
        <f>CONCATENATE('PAO 2022'!A45,". ", "2")</f>
        <v>5. 2</v>
      </c>
      <c r="B47" s="116"/>
      <c r="C47" s="116"/>
      <c r="D47" s="116"/>
      <c r="E47" s="117"/>
      <c r="F47" s="355" t="str">
        <f>IFERROR(VLOOKUP(B47,'Validaciones SEVRI'!$D$2:$E$118,2,FALSE)," ")</f>
        <v xml:space="preserve"> </v>
      </c>
      <c r="G47" s="356"/>
      <c r="H47" s="123"/>
      <c r="I47" s="124"/>
      <c r="K47" s="176">
        <f t="shared" si="4"/>
        <v>0</v>
      </c>
    </row>
    <row r="48" spans="1:27" ht="20.25" customHeight="1" x14ac:dyDescent="0.3">
      <c r="A48" s="94" t="str">
        <f>CONCATENATE('PAO 2022'!A45,". ","3")</f>
        <v>5. 3</v>
      </c>
      <c r="B48" s="116"/>
      <c r="C48" s="116"/>
      <c r="D48" s="116"/>
      <c r="E48" s="117"/>
      <c r="F48" s="355" t="str">
        <f>IFERROR(VLOOKUP(B48,'Validaciones SEVRI'!$D$2:$E$118,2,FALSE)," ")</f>
        <v xml:space="preserve"> </v>
      </c>
      <c r="G48" s="356"/>
      <c r="H48" s="123"/>
      <c r="I48" s="124"/>
      <c r="K48" s="176">
        <f t="shared" si="4"/>
        <v>0</v>
      </c>
    </row>
    <row r="49" spans="1:27" ht="20.25" customHeight="1" x14ac:dyDescent="0.3">
      <c r="A49" s="94" t="str">
        <f>CONCATENATE('PAO 2022'!A45,". ", "4")</f>
        <v>5. 4</v>
      </c>
      <c r="B49" s="116"/>
      <c r="C49" s="116"/>
      <c r="D49" s="116"/>
      <c r="E49" s="117"/>
      <c r="F49" s="355" t="str">
        <f>IFERROR(VLOOKUP(B49,'Validaciones SEVRI'!$D$2:$E$118,2,FALSE)," ")</f>
        <v xml:space="preserve"> </v>
      </c>
      <c r="G49" s="356"/>
      <c r="H49" s="123"/>
      <c r="I49" s="124"/>
      <c r="K49" s="176">
        <f t="shared" si="4"/>
        <v>0</v>
      </c>
    </row>
    <row r="50" spans="1:27" ht="20.25" customHeight="1" x14ac:dyDescent="0.3">
      <c r="A50" s="94" t="str">
        <f>CONCATENATE('PAO 2022'!A45,". ", "5")</f>
        <v>5. 5</v>
      </c>
      <c r="B50" s="116"/>
      <c r="C50" s="116"/>
      <c r="D50" s="116"/>
      <c r="E50" s="117"/>
      <c r="F50" s="355" t="str">
        <f>IFERROR(VLOOKUP(B50,'Validaciones SEVRI'!$D$2:$E$118,2,FALSE)," ")</f>
        <v xml:space="preserve"> </v>
      </c>
      <c r="G50" s="356"/>
      <c r="H50" s="123"/>
      <c r="I50" s="124"/>
      <c r="K50" s="176">
        <f t="shared" si="4"/>
        <v>0</v>
      </c>
    </row>
    <row r="51" spans="1:27" ht="20.25" customHeight="1" x14ac:dyDescent="0.3">
      <c r="A51" s="94" t="str">
        <f>CONCATENATE('PAO 2022'!A45,". ", "6")</f>
        <v>5. 6</v>
      </c>
      <c r="B51" s="116"/>
      <c r="C51" s="116"/>
      <c r="D51" s="116"/>
      <c r="E51" s="117"/>
      <c r="F51" s="355" t="str">
        <f>IFERROR(VLOOKUP(B51,'Validaciones SEVRI'!$D$2:$E$118,2,FALSE)," ")</f>
        <v xml:space="preserve"> </v>
      </c>
      <c r="G51" s="356"/>
      <c r="H51" s="123"/>
      <c r="I51" s="124"/>
      <c r="K51" s="176">
        <f t="shared" si="4"/>
        <v>0</v>
      </c>
    </row>
    <row r="52" spans="1:27" ht="20.25" customHeight="1" thickBot="1" x14ac:dyDescent="0.35">
      <c r="A52" s="94" t="str">
        <f>CONCATENATE('PAO 2022'!A45,". ", "7")</f>
        <v>5. 7</v>
      </c>
      <c r="B52" s="116"/>
      <c r="C52" s="116"/>
      <c r="D52" s="116"/>
      <c r="E52" s="117"/>
      <c r="F52" s="355" t="str">
        <f>IFERROR(VLOOKUP(B52,'Validaciones SEVRI'!$D$2:$E$118,2,FALSE)," ")</f>
        <v xml:space="preserve"> </v>
      </c>
      <c r="G52" s="356"/>
      <c r="H52" s="123"/>
      <c r="I52" s="124"/>
      <c r="K52" s="176">
        <f t="shared" si="4"/>
        <v>0</v>
      </c>
    </row>
    <row r="53" spans="1:27" s="80" customFormat="1" ht="20.25" customHeight="1" thickBot="1" x14ac:dyDescent="0.3">
      <c r="A53" s="73" t="s">
        <v>60</v>
      </c>
      <c r="B53" s="370">
        <f>+'PAO 2022'!B52</f>
        <v>0</v>
      </c>
      <c r="C53" s="371"/>
      <c r="D53" s="371"/>
      <c r="E53" s="371"/>
      <c r="F53" s="371"/>
      <c r="G53" s="371"/>
      <c r="H53" s="371"/>
      <c r="I53" s="371"/>
      <c r="J53" s="135"/>
      <c r="K53" s="176"/>
      <c r="L53" s="135"/>
      <c r="M53" s="135"/>
      <c r="N53" s="135"/>
      <c r="O53" s="135"/>
      <c r="P53" s="135"/>
      <c r="Q53" s="135"/>
      <c r="R53" s="135"/>
      <c r="S53" s="135"/>
      <c r="T53" s="135"/>
      <c r="U53" s="135"/>
      <c r="V53" s="135"/>
      <c r="W53" s="135"/>
      <c r="X53" s="135"/>
      <c r="Y53" s="135"/>
      <c r="Z53" s="135"/>
      <c r="AA53" s="135"/>
    </row>
    <row r="54" spans="1:27" ht="20.25" customHeight="1" x14ac:dyDescent="0.3">
      <c r="A54" s="92" t="s">
        <v>61</v>
      </c>
      <c r="B54" s="363" t="str">
        <f>CONCATENATE('PAO 2022'!A54,". ",'PAO 2022'!A55)</f>
        <v>6. Asegurar la calidad del principal insumo de producción asi como la efectividad y fiscalización del contrato en vigencia.</v>
      </c>
      <c r="C54" s="364"/>
      <c r="D54" s="364"/>
      <c r="E54" s="364"/>
      <c r="F54" s="364"/>
      <c r="G54" s="364"/>
      <c r="H54" s="364"/>
      <c r="I54" s="365"/>
      <c r="K54" s="177"/>
      <c r="L54" s="173"/>
      <c r="M54" s="173"/>
      <c r="N54" s="81"/>
      <c r="O54" s="81"/>
      <c r="P54" s="81"/>
      <c r="Q54" s="81"/>
      <c r="R54" s="81"/>
      <c r="S54" s="81"/>
      <c r="T54" s="81"/>
      <c r="U54" s="81"/>
      <c r="V54" s="81"/>
      <c r="W54" s="81"/>
      <c r="X54" s="81"/>
      <c r="Y54" s="81"/>
      <c r="Z54" s="81"/>
      <c r="AA54" s="81"/>
    </row>
    <row r="55" spans="1:27" ht="138.6" customHeight="1" x14ac:dyDescent="0.3">
      <c r="A55" s="94" t="str">
        <f>CONCATENATE('PAO 2022'!A54,". ", "1")</f>
        <v>6. 1</v>
      </c>
      <c r="B55" s="116" t="s">
        <v>528</v>
      </c>
      <c r="C55" s="210" t="s">
        <v>529</v>
      </c>
      <c r="D55" s="210" t="s">
        <v>530</v>
      </c>
      <c r="E55" s="211" t="s">
        <v>531</v>
      </c>
      <c r="F55" s="355" t="s">
        <v>134</v>
      </c>
      <c r="G55" s="356"/>
      <c r="H55" s="123" t="s">
        <v>512</v>
      </c>
      <c r="I55" s="124"/>
      <c r="K55" s="176">
        <f t="shared" ref="K55:K61" si="5">IF(B55&lt;1,0, 1)</f>
        <v>1</v>
      </c>
    </row>
    <row r="56" spans="1:27" ht="20.25" customHeight="1" x14ac:dyDescent="0.3">
      <c r="A56" s="94" t="str">
        <f>CONCATENATE('PAO 2022'!A54,". ", "2")</f>
        <v>6. 2</v>
      </c>
      <c r="B56" s="116"/>
      <c r="C56" s="116"/>
      <c r="D56" s="116"/>
      <c r="E56" s="117"/>
      <c r="F56" s="355" t="str">
        <f>IFERROR(VLOOKUP(B56,'Validaciones SEVRI'!$D$2:$E$118,2,FALSE)," ")</f>
        <v xml:space="preserve"> </v>
      </c>
      <c r="G56" s="356"/>
      <c r="H56" s="123"/>
      <c r="I56" s="124"/>
      <c r="K56" s="176">
        <f t="shared" si="5"/>
        <v>0</v>
      </c>
    </row>
    <row r="57" spans="1:27" ht="20.25" customHeight="1" x14ac:dyDescent="0.3">
      <c r="A57" s="94" t="str">
        <f>CONCATENATE('PAO 2022'!A54,". ","3")</f>
        <v>6. 3</v>
      </c>
      <c r="B57" s="116"/>
      <c r="C57" s="116"/>
      <c r="D57" s="116"/>
      <c r="E57" s="117"/>
      <c r="F57" s="355" t="str">
        <f>IFERROR(VLOOKUP(B57,'Validaciones SEVRI'!$D$2:$E$118,2,FALSE)," ")</f>
        <v xml:space="preserve"> </v>
      </c>
      <c r="G57" s="356"/>
      <c r="H57" s="123"/>
      <c r="I57" s="124"/>
      <c r="K57" s="176">
        <f t="shared" si="5"/>
        <v>0</v>
      </c>
    </row>
    <row r="58" spans="1:27" ht="20.25" customHeight="1" x14ac:dyDescent="0.3">
      <c r="A58" s="94" t="str">
        <f>CONCATENATE('PAO 2022'!A54,". ", "4")</f>
        <v>6. 4</v>
      </c>
      <c r="B58" s="116"/>
      <c r="C58" s="116"/>
      <c r="D58" s="116"/>
      <c r="E58" s="117"/>
      <c r="F58" s="355" t="str">
        <f>IFERROR(VLOOKUP(B58,'Validaciones SEVRI'!$D$2:$E$118,2,FALSE)," ")</f>
        <v xml:space="preserve"> </v>
      </c>
      <c r="G58" s="356"/>
      <c r="H58" s="123"/>
      <c r="I58" s="124"/>
      <c r="K58" s="176">
        <f t="shared" si="5"/>
        <v>0</v>
      </c>
    </row>
    <row r="59" spans="1:27" ht="20.25" customHeight="1" x14ac:dyDescent="0.3">
      <c r="A59" s="94" t="str">
        <f>CONCATENATE('PAO 2022'!A54,". ", "5")</f>
        <v>6. 5</v>
      </c>
      <c r="B59" s="116"/>
      <c r="C59" s="116"/>
      <c r="D59" s="116"/>
      <c r="E59" s="117"/>
      <c r="F59" s="355" t="str">
        <f>IFERROR(VLOOKUP(B59,'Validaciones SEVRI'!$D$2:$E$118,2,FALSE)," ")</f>
        <v xml:space="preserve"> </v>
      </c>
      <c r="G59" s="356"/>
      <c r="H59" s="123"/>
      <c r="I59" s="124"/>
      <c r="K59" s="176">
        <f t="shared" si="5"/>
        <v>0</v>
      </c>
    </row>
    <row r="60" spans="1:27" ht="20.25" customHeight="1" x14ac:dyDescent="0.3">
      <c r="A60" s="94" t="str">
        <f>CONCATENATE('PAO 2022'!A54,". ", "6")</f>
        <v>6. 6</v>
      </c>
      <c r="B60" s="116"/>
      <c r="C60" s="116"/>
      <c r="D60" s="116"/>
      <c r="E60" s="117"/>
      <c r="F60" s="355" t="str">
        <f>IFERROR(VLOOKUP(B60,'Validaciones SEVRI'!$D$2:$E$118,2,FALSE)," ")</f>
        <v xml:space="preserve"> </v>
      </c>
      <c r="G60" s="356"/>
      <c r="H60" s="123"/>
      <c r="I60" s="124"/>
      <c r="K60" s="176">
        <f t="shared" si="5"/>
        <v>0</v>
      </c>
    </row>
    <row r="61" spans="1:27" ht="20.25" customHeight="1" thickBot="1" x14ac:dyDescent="0.35">
      <c r="A61" s="94" t="str">
        <f>CONCATENATE('PAO 2022'!A54,". ", "7")</f>
        <v>6. 7</v>
      </c>
      <c r="B61" s="116"/>
      <c r="C61" s="116"/>
      <c r="D61" s="116"/>
      <c r="E61" s="117"/>
      <c r="F61" s="355" t="str">
        <f>IFERROR(VLOOKUP(B61,'Validaciones SEVRI'!$D$2:$E$118,2,FALSE)," ")</f>
        <v xml:space="preserve"> </v>
      </c>
      <c r="G61" s="356"/>
      <c r="H61" s="123"/>
      <c r="I61" s="124"/>
      <c r="K61" s="176">
        <f t="shared" si="5"/>
        <v>0</v>
      </c>
    </row>
    <row r="62" spans="1:27" s="80" customFormat="1" ht="20.25" customHeight="1" thickBot="1" x14ac:dyDescent="0.3">
      <c r="A62" s="73" t="s">
        <v>60</v>
      </c>
      <c r="B62" s="370">
        <f>+'PAO 2022'!B61</f>
        <v>0</v>
      </c>
      <c r="C62" s="371"/>
      <c r="D62" s="371"/>
      <c r="E62" s="371"/>
      <c r="F62" s="371"/>
      <c r="G62" s="371"/>
      <c r="H62" s="371"/>
      <c r="I62" s="371"/>
      <c r="J62" s="135"/>
      <c r="K62" s="176"/>
      <c r="L62" s="135"/>
      <c r="M62" s="135"/>
      <c r="N62" s="135"/>
      <c r="O62" s="135"/>
      <c r="P62" s="135"/>
      <c r="Q62" s="135"/>
      <c r="R62" s="135"/>
      <c r="S62" s="135"/>
      <c r="T62" s="135"/>
      <c r="U62" s="135"/>
      <c r="V62" s="135"/>
      <c r="W62" s="135"/>
      <c r="X62" s="135"/>
      <c r="Y62" s="135"/>
      <c r="Z62" s="135"/>
      <c r="AA62" s="135"/>
    </row>
    <row r="63" spans="1:27" ht="20.25" customHeight="1" x14ac:dyDescent="0.3">
      <c r="A63" s="92" t="s">
        <v>61</v>
      </c>
      <c r="B63" s="363" t="str">
        <f>CONCATENATE('PAO 2022'!A63,". ",'PAO 2022'!A64)</f>
        <v>7.  Brindar al personal las condiciones de salud ocupacional y seguridad requeridas para el desempeño de sus funciones.</v>
      </c>
      <c r="C63" s="364"/>
      <c r="D63" s="364"/>
      <c r="E63" s="364"/>
      <c r="F63" s="364"/>
      <c r="G63" s="364"/>
      <c r="H63" s="364"/>
      <c r="I63" s="365"/>
      <c r="K63" s="177"/>
      <c r="L63" s="173"/>
      <c r="M63" s="173"/>
      <c r="N63" s="81"/>
      <c r="O63" s="81"/>
      <c r="P63" s="81"/>
      <c r="Q63" s="81"/>
      <c r="R63" s="81"/>
      <c r="S63" s="81"/>
      <c r="T63" s="81"/>
      <c r="U63" s="81"/>
      <c r="V63" s="81"/>
      <c r="W63" s="81"/>
      <c r="X63" s="81"/>
      <c r="Y63" s="81"/>
      <c r="Z63" s="81"/>
      <c r="AA63" s="81"/>
    </row>
    <row r="64" spans="1:27" ht="200.4" customHeight="1" x14ac:dyDescent="0.3">
      <c r="A64" s="94" t="str">
        <f>CONCATENATE('PAO 2022'!A63,". ", "1")</f>
        <v>7. 1</v>
      </c>
      <c r="B64" s="116" t="s">
        <v>533</v>
      </c>
      <c r="C64" s="210" t="s">
        <v>534</v>
      </c>
      <c r="D64" s="116" t="s">
        <v>535</v>
      </c>
      <c r="E64" s="117" t="s">
        <v>536</v>
      </c>
      <c r="F64" s="355" t="s">
        <v>135</v>
      </c>
      <c r="G64" s="356"/>
      <c r="H64" s="123" t="s">
        <v>512</v>
      </c>
      <c r="I64" s="124"/>
      <c r="K64" s="176">
        <f t="shared" ref="K64:K70" si="6">IF(B64&lt;1,0, 1)</f>
        <v>1</v>
      </c>
    </row>
    <row r="65" spans="1:27" ht="20.25" customHeight="1" x14ac:dyDescent="0.3">
      <c r="A65" s="94" t="str">
        <f>CONCATENATE('PAO 2022'!A63,". ", "2")</f>
        <v>7. 2</v>
      </c>
      <c r="B65" s="116"/>
      <c r="C65" s="116"/>
      <c r="D65" s="116"/>
      <c r="E65" s="117"/>
      <c r="F65" s="355" t="str">
        <f>IFERROR(VLOOKUP(B65,'Validaciones SEVRI'!$D$2:$E$118,2,FALSE)," ")</f>
        <v xml:space="preserve"> </v>
      </c>
      <c r="G65" s="356"/>
      <c r="H65" s="123"/>
      <c r="I65" s="124"/>
      <c r="K65" s="176">
        <f t="shared" si="6"/>
        <v>0</v>
      </c>
    </row>
    <row r="66" spans="1:27" ht="20.25" customHeight="1" x14ac:dyDescent="0.3">
      <c r="A66" s="94" t="str">
        <f>CONCATENATE('PAO 2022'!A63,". ","3")</f>
        <v>7. 3</v>
      </c>
      <c r="B66" s="116"/>
      <c r="C66" s="116"/>
      <c r="D66" s="116"/>
      <c r="E66" s="117"/>
      <c r="F66" s="355" t="str">
        <f>IFERROR(VLOOKUP(B66,'Validaciones SEVRI'!$D$2:$E$118,2,FALSE)," ")</f>
        <v xml:space="preserve"> </v>
      </c>
      <c r="G66" s="356"/>
      <c r="H66" s="123"/>
      <c r="I66" s="124"/>
      <c r="K66" s="176">
        <f t="shared" si="6"/>
        <v>0</v>
      </c>
    </row>
    <row r="67" spans="1:27" ht="20.25" customHeight="1" x14ac:dyDescent="0.3">
      <c r="A67" s="94" t="str">
        <f>CONCATENATE('PAO 2022'!A63,". ", "4")</f>
        <v>7. 4</v>
      </c>
      <c r="B67" s="116"/>
      <c r="C67" s="116"/>
      <c r="D67" s="116"/>
      <c r="E67" s="117"/>
      <c r="F67" s="355" t="str">
        <f>IFERROR(VLOOKUP(B67,'Validaciones SEVRI'!$D$2:$E$118,2,FALSE)," ")</f>
        <v xml:space="preserve"> </v>
      </c>
      <c r="G67" s="356"/>
      <c r="H67" s="123"/>
      <c r="I67" s="124"/>
      <c r="K67" s="176">
        <f t="shared" si="6"/>
        <v>0</v>
      </c>
    </row>
    <row r="68" spans="1:27" ht="20.25" customHeight="1" x14ac:dyDescent="0.3">
      <c r="A68" s="94" t="str">
        <f>CONCATENATE('PAO 2022'!A63,". ", "5")</f>
        <v>7. 5</v>
      </c>
      <c r="B68" s="116"/>
      <c r="C68" s="116"/>
      <c r="D68" s="116"/>
      <c r="E68" s="117"/>
      <c r="F68" s="355" t="str">
        <f>IFERROR(VLOOKUP(B68,'Validaciones SEVRI'!$D$2:$E$118,2,FALSE)," ")</f>
        <v xml:space="preserve"> </v>
      </c>
      <c r="G68" s="356"/>
      <c r="H68" s="123"/>
      <c r="I68" s="124"/>
      <c r="K68" s="176">
        <f t="shared" si="6"/>
        <v>0</v>
      </c>
    </row>
    <row r="69" spans="1:27" ht="20.25" customHeight="1" x14ac:dyDescent="0.3">
      <c r="A69" s="94" t="str">
        <f>CONCATENATE('PAO 2022'!A63,". ", "6")</f>
        <v>7. 6</v>
      </c>
      <c r="B69" s="116"/>
      <c r="C69" s="116"/>
      <c r="D69" s="116"/>
      <c r="E69" s="117"/>
      <c r="F69" s="355" t="str">
        <f>IFERROR(VLOOKUP(B69,'Validaciones SEVRI'!$D$2:$E$118,2,FALSE)," ")</f>
        <v xml:space="preserve"> </v>
      </c>
      <c r="G69" s="356"/>
      <c r="H69" s="123"/>
      <c r="I69" s="124"/>
      <c r="K69" s="176">
        <f t="shared" si="6"/>
        <v>0</v>
      </c>
    </row>
    <row r="70" spans="1:27" ht="20.25" customHeight="1" thickBot="1" x14ac:dyDescent="0.35">
      <c r="A70" s="94" t="str">
        <f>CONCATENATE('PAO 2022'!A63,". ", "7")</f>
        <v>7. 7</v>
      </c>
      <c r="B70" s="116"/>
      <c r="C70" s="116"/>
      <c r="D70" s="116"/>
      <c r="E70" s="117"/>
      <c r="F70" s="355" t="str">
        <f>IFERROR(VLOOKUP(B70,'Validaciones SEVRI'!$D$2:$E$118,2,FALSE)," ")</f>
        <v xml:space="preserve"> </v>
      </c>
      <c r="G70" s="356"/>
      <c r="H70" s="123"/>
      <c r="I70" s="124"/>
      <c r="K70" s="176">
        <f t="shared" si="6"/>
        <v>0</v>
      </c>
    </row>
    <row r="71" spans="1:27" s="80" customFormat="1" ht="20.25" customHeight="1" thickBot="1" x14ac:dyDescent="0.3">
      <c r="A71" s="73" t="s">
        <v>60</v>
      </c>
      <c r="B71" s="370">
        <f>+'PAO 2022'!B70</f>
        <v>0</v>
      </c>
      <c r="C71" s="371"/>
      <c r="D71" s="371"/>
      <c r="E71" s="371"/>
      <c r="F71" s="371"/>
      <c r="G71" s="371"/>
      <c r="H71" s="371"/>
      <c r="I71" s="371"/>
      <c r="J71" s="135"/>
      <c r="K71" s="176"/>
      <c r="L71" s="135"/>
      <c r="M71" s="135"/>
      <c r="N71" s="135"/>
      <c r="O71" s="135"/>
      <c r="P71" s="135"/>
      <c r="Q71" s="135"/>
      <c r="R71" s="135"/>
      <c r="S71" s="135"/>
      <c r="T71" s="135"/>
      <c r="U71" s="135"/>
      <c r="V71" s="135"/>
      <c r="W71" s="135"/>
      <c r="X71" s="135"/>
      <c r="Y71" s="135"/>
      <c r="Z71" s="135"/>
      <c r="AA71" s="135"/>
    </row>
    <row r="72" spans="1:27" ht="20.25" customHeight="1" x14ac:dyDescent="0.3">
      <c r="A72" s="92" t="s">
        <v>61</v>
      </c>
      <c r="B72" s="363" t="str">
        <f>CONCATENATE('PAO 2022'!A72,". ",'PAO 2022'!A73)</f>
        <v xml:space="preserve">8. Contar con un sistema de producción de Diarios Oficiales que facilite el desarrollo eficiente de los servicios de publicación. </v>
      </c>
      <c r="C72" s="364"/>
      <c r="D72" s="364"/>
      <c r="E72" s="364"/>
      <c r="F72" s="364"/>
      <c r="G72" s="364"/>
      <c r="H72" s="364"/>
      <c r="I72" s="365"/>
      <c r="K72" s="177"/>
      <c r="L72" s="173"/>
      <c r="M72" s="173"/>
      <c r="N72" s="81"/>
      <c r="O72" s="81"/>
      <c r="P72" s="81"/>
      <c r="Q72" s="81"/>
      <c r="R72" s="81"/>
      <c r="S72" s="81"/>
      <c r="T72" s="81"/>
      <c r="U72" s="81"/>
      <c r="V72" s="81"/>
      <c r="W72" s="81"/>
      <c r="X72" s="81"/>
      <c r="Y72" s="81"/>
      <c r="Z72" s="81"/>
      <c r="AA72" s="81"/>
    </row>
    <row r="73" spans="1:27" ht="88.2" customHeight="1" x14ac:dyDescent="0.3">
      <c r="A73" s="94" t="str">
        <f>CONCATENATE('PAO 2022'!A72,". ", "1")</f>
        <v>8. 1</v>
      </c>
      <c r="B73" s="116" t="s">
        <v>537</v>
      </c>
      <c r="C73" s="210" t="s">
        <v>538</v>
      </c>
      <c r="D73" s="210" t="s">
        <v>539</v>
      </c>
      <c r="E73" s="210" t="s">
        <v>540</v>
      </c>
      <c r="F73" s="355" t="s">
        <v>541</v>
      </c>
      <c r="G73" s="356"/>
      <c r="H73" s="123" t="s">
        <v>512</v>
      </c>
      <c r="I73" s="124"/>
      <c r="K73" s="176">
        <f t="shared" ref="K73:K79" si="7">IF(B73&lt;1,0, 1)</f>
        <v>1</v>
      </c>
    </row>
    <row r="74" spans="1:27" ht="20.25" customHeight="1" x14ac:dyDescent="0.3">
      <c r="A74" s="94" t="str">
        <f>CONCATENATE('PAO 2022'!A72,". ", "2")</f>
        <v>8. 2</v>
      </c>
      <c r="B74" s="116"/>
      <c r="C74" s="116"/>
      <c r="D74" s="116"/>
      <c r="E74" s="117"/>
      <c r="F74" s="355" t="str">
        <f>IFERROR(VLOOKUP(B74,'Validaciones SEVRI'!$D$2:$E$118,2,FALSE)," ")</f>
        <v xml:space="preserve"> </v>
      </c>
      <c r="G74" s="356"/>
      <c r="H74" s="123"/>
      <c r="I74" s="124"/>
      <c r="K74" s="176">
        <f t="shared" si="7"/>
        <v>0</v>
      </c>
    </row>
    <row r="75" spans="1:27" ht="20.25" customHeight="1" x14ac:dyDescent="0.3">
      <c r="A75" s="94" t="str">
        <f>CONCATENATE('PAO 2022'!A72,". ","3")</f>
        <v>8. 3</v>
      </c>
      <c r="B75" s="116"/>
      <c r="C75" s="116"/>
      <c r="D75" s="116"/>
      <c r="E75" s="117"/>
      <c r="F75" s="355" t="str">
        <f>IFERROR(VLOOKUP(B75,'Validaciones SEVRI'!$D$2:$E$118,2,FALSE)," ")</f>
        <v xml:space="preserve"> </v>
      </c>
      <c r="G75" s="356"/>
      <c r="H75" s="123"/>
      <c r="I75" s="124"/>
      <c r="K75" s="176">
        <f t="shared" si="7"/>
        <v>0</v>
      </c>
    </row>
    <row r="76" spans="1:27" ht="20.25" customHeight="1" x14ac:dyDescent="0.3">
      <c r="A76" s="94" t="str">
        <f>CONCATENATE('PAO 2022'!A72,". ", "4")</f>
        <v>8. 4</v>
      </c>
      <c r="B76" s="116"/>
      <c r="C76" s="116"/>
      <c r="D76" s="116"/>
      <c r="E76" s="117"/>
      <c r="F76" s="355" t="str">
        <f>IFERROR(VLOOKUP(B76,'Validaciones SEVRI'!$D$2:$E$118,2,FALSE)," ")</f>
        <v xml:space="preserve"> </v>
      </c>
      <c r="G76" s="356"/>
      <c r="H76" s="123"/>
      <c r="I76" s="124"/>
      <c r="K76" s="176">
        <f t="shared" si="7"/>
        <v>0</v>
      </c>
    </row>
    <row r="77" spans="1:27" ht="20.25" customHeight="1" x14ac:dyDescent="0.3">
      <c r="A77" s="94" t="str">
        <f>CONCATENATE('PAO 2022'!A72,". ", "5")</f>
        <v>8. 5</v>
      </c>
      <c r="B77" s="116"/>
      <c r="C77" s="116"/>
      <c r="D77" s="116"/>
      <c r="E77" s="117"/>
      <c r="F77" s="355" t="str">
        <f>IFERROR(VLOOKUP(B77,'Validaciones SEVRI'!$D$2:$E$118,2,FALSE)," ")</f>
        <v xml:space="preserve"> </v>
      </c>
      <c r="G77" s="356"/>
      <c r="H77" s="123"/>
      <c r="I77" s="124"/>
      <c r="K77" s="176">
        <f t="shared" si="7"/>
        <v>0</v>
      </c>
    </row>
    <row r="78" spans="1:27" ht="20.25" customHeight="1" x14ac:dyDescent="0.3">
      <c r="A78" s="94" t="str">
        <f>CONCATENATE('PAO 2022'!A72,". ", "6")</f>
        <v>8. 6</v>
      </c>
      <c r="B78" s="116"/>
      <c r="C78" s="116"/>
      <c r="D78" s="116"/>
      <c r="E78" s="117"/>
      <c r="F78" s="355" t="str">
        <f>IFERROR(VLOOKUP(B78,'Validaciones SEVRI'!$D$2:$E$118,2,FALSE)," ")</f>
        <v xml:space="preserve"> </v>
      </c>
      <c r="G78" s="356"/>
      <c r="H78" s="123"/>
      <c r="I78" s="124"/>
      <c r="K78" s="176">
        <f t="shared" si="7"/>
        <v>0</v>
      </c>
    </row>
    <row r="79" spans="1:27" ht="20.25" customHeight="1" thickBot="1" x14ac:dyDescent="0.35">
      <c r="A79" s="94" t="str">
        <f>CONCATENATE('PAO 2022'!A72,". ", "7")</f>
        <v>8. 7</v>
      </c>
      <c r="B79" s="116"/>
      <c r="C79" s="116"/>
      <c r="D79" s="116"/>
      <c r="E79" s="117"/>
      <c r="F79" s="355" t="str">
        <f>IFERROR(VLOOKUP(B79,'Validaciones SEVRI'!$D$2:$E$118,2,FALSE)," ")</f>
        <v xml:space="preserve"> </v>
      </c>
      <c r="G79" s="356"/>
      <c r="H79" s="123"/>
      <c r="I79" s="124"/>
      <c r="K79" s="176">
        <f t="shared" si="7"/>
        <v>0</v>
      </c>
    </row>
    <row r="80" spans="1:27" s="80" customFormat="1" ht="20.25" customHeight="1" thickBot="1" x14ac:dyDescent="0.3">
      <c r="A80" s="73" t="s">
        <v>60</v>
      </c>
      <c r="B80" s="370">
        <f>+'PAO 2022'!B79</f>
        <v>0</v>
      </c>
      <c r="C80" s="371"/>
      <c r="D80" s="371"/>
      <c r="E80" s="371"/>
      <c r="F80" s="371"/>
      <c r="G80" s="371"/>
      <c r="H80" s="371"/>
      <c r="I80" s="371"/>
      <c r="J80" s="135"/>
      <c r="K80" s="176"/>
      <c r="L80" s="135"/>
      <c r="M80" s="135"/>
      <c r="N80" s="135"/>
      <c r="O80" s="135"/>
      <c r="P80" s="135"/>
      <c r="Q80" s="135"/>
      <c r="R80" s="135"/>
      <c r="S80" s="135"/>
      <c r="T80" s="135"/>
      <c r="U80" s="135"/>
      <c r="V80" s="135"/>
      <c r="W80" s="135"/>
      <c r="X80" s="135"/>
      <c r="Y80" s="135"/>
      <c r="Z80" s="135"/>
      <c r="AA80" s="135"/>
    </row>
    <row r="81" spans="1:27" ht="20.25" customHeight="1" x14ac:dyDescent="0.3">
      <c r="A81" s="92" t="s">
        <v>61</v>
      </c>
      <c r="B81" s="363" t="str">
        <f>CONCATENATE('PAO 2022'!A81,". ",'PAO 2022'!A82)</f>
        <v xml:space="preserve">9. Contar con una empresa que brinde los servicios de mantenimiento correctivo y preventivo para las impresoras de punto de venta y escaner del departamento de Diarios Oficiales. </v>
      </c>
      <c r="C81" s="364"/>
      <c r="D81" s="364"/>
      <c r="E81" s="364"/>
      <c r="F81" s="364"/>
      <c r="G81" s="364"/>
      <c r="H81" s="364"/>
      <c r="I81" s="365"/>
      <c r="K81" s="177"/>
      <c r="L81" s="173"/>
      <c r="M81" s="173"/>
      <c r="N81" s="81"/>
      <c r="O81" s="81"/>
      <c r="P81" s="81"/>
      <c r="Q81" s="81"/>
      <c r="R81" s="81"/>
      <c r="S81" s="81"/>
      <c r="T81" s="81"/>
      <c r="U81" s="81"/>
      <c r="V81" s="81"/>
      <c r="W81" s="81"/>
      <c r="X81" s="81"/>
      <c r="Y81" s="81"/>
      <c r="Z81" s="81"/>
      <c r="AA81" s="81"/>
    </row>
    <row r="82" spans="1:27" ht="76.2" customHeight="1" x14ac:dyDescent="0.3">
      <c r="A82" s="94" t="str">
        <f>CONCATENATE('PAO 2022'!A81,". ", "1")</f>
        <v>9. 1</v>
      </c>
      <c r="B82" s="116" t="s">
        <v>542</v>
      </c>
      <c r="C82" s="210" t="s">
        <v>543</v>
      </c>
      <c r="D82" s="210" t="s">
        <v>544</v>
      </c>
      <c r="E82" s="117" t="s">
        <v>638</v>
      </c>
      <c r="F82" s="355" t="s">
        <v>134</v>
      </c>
      <c r="G82" s="356"/>
      <c r="H82" s="123" t="s">
        <v>516</v>
      </c>
      <c r="I82" s="124"/>
      <c r="K82" s="176">
        <f t="shared" ref="K82:K88" si="8">IF(B82&lt;1,0, 1)</f>
        <v>1</v>
      </c>
    </row>
    <row r="83" spans="1:27" ht="20.25" customHeight="1" x14ac:dyDescent="0.3">
      <c r="A83" s="94" t="str">
        <f>CONCATENATE('PAO 2022'!A81,". ", "2")</f>
        <v>9. 2</v>
      </c>
      <c r="B83" s="116"/>
      <c r="C83" s="116"/>
      <c r="D83" s="116"/>
      <c r="E83" s="117"/>
      <c r="F83" s="355" t="str">
        <f>IFERROR(VLOOKUP(B83,'Validaciones SEVRI'!$D$2:$E$118,2,FALSE)," ")</f>
        <v xml:space="preserve"> </v>
      </c>
      <c r="G83" s="356"/>
      <c r="H83" s="123"/>
      <c r="I83" s="124"/>
      <c r="K83" s="176">
        <f t="shared" si="8"/>
        <v>0</v>
      </c>
    </row>
    <row r="84" spans="1:27" ht="20.25" customHeight="1" x14ac:dyDescent="0.3">
      <c r="A84" s="94" t="str">
        <f>CONCATENATE('PAO 2022'!A81,". ","3")</f>
        <v>9. 3</v>
      </c>
      <c r="B84" s="116"/>
      <c r="C84" s="116"/>
      <c r="D84" s="116"/>
      <c r="E84" s="117"/>
      <c r="F84" s="355" t="str">
        <f>IFERROR(VLOOKUP(B84,'Validaciones SEVRI'!$D$2:$E$118,2,FALSE)," ")</f>
        <v xml:space="preserve"> </v>
      </c>
      <c r="G84" s="356"/>
      <c r="H84" s="123"/>
      <c r="I84" s="124"/>
      <c r="K84" s="176">
        <f t="shared" si="8"/>
        <v>0</v>
      </c>
    </row>
    <row r="85" spans="1:27" ht="20.25" customHeight="1" x14ac:dyDescent="0.3">
      <c r="A85" s="94" t="str">
        <f>CONCATENATE('PAO 2022'!A81,". ", "4")</f>
        <v>9. 4</v>
      </c>
      <c r="B85" s="116"/>
      <c r="C85" s="116"/>
      <c r="D85" s="116"/>
      <c r="E85" s="117"/>
      <c r="F85" s="355" t="str">
        <f>IFERROR(VLOOKUP(B85,'Validaciones SEVRI'!$D$2:$E$118,2,FALSE)," ")</f>
        <v xml:space="preserve"> </v>
      </c>
      <c r="G85" s="356"/>
      <c r="H85" s="123"/>
      <c r="I85" s="124"/>
      <c r="K85" s="176">
        <f t="shared" si="8"/>
        <v>0</v>
      </c>
    </row>
    <row r="86" spans="1:27" ht="20.25" customHeight="1" x14ac:dyDescent="0.3">
      <c r="A86" s="94" t="str">
        <f>CONCATENATE('PAO 2022'!A81,". ", "5")</f>
        <v>9. 5</v>
      </c>
      <c r="B86" s="116"/>
      <c r="C86" s="116"/>
      <c r="D86" s="116"/>
      <c r="E86" s="117"/>
      <c r="F86" s="355" t="str">
        <f>IFERROR(VLOOKUP(B86,'Validaciones SEVRI'!$D$2:$E$118,2,FALSE)," ")</f>
        <v xml:space="preserve"> </v>
      </c>
      <c r="G86" s="356"/>
      <c r="H86" s="123"/>
      <c r="I86" s="124"/>
      <c r="K86" s="176">
        <f t="shared" si="8"/>
        <v>0</v>
      </c>
    </row>
    <row r="87" spans="1:27" ht="20.25" customHeight="1" x14ac:dyDescent="0.3">
      <c r="A87" s="94" t="str">
        <f>CONCATENATE('PAO 2022'!A81,". ", "6")</f>
        <v>9. 6</v>
      </c>
      <c r="B87" s="116"/>
      <c r="C87" s="116"/>
      <c r="D87" s="116"/>
      <c r="E87" s="117"/>
      <c r="F87" s="355" t="str">
        <f>IFERROR(VLOOKUP(B87,'Validaciones SEVRI'!$D$2:$E$118,2,FALSE)," ")</f>
        <v xml:space="preserve"> </v>
      </c>
      <c r="G87" s="356"/>
      <c r="H87" s="123"/>
      <c r="I87" s="124"/>
      <c r="K87" s="176">
        <f t="shared" si="8"/>
        <v>0</v>
      </c>
    </row>
    <row r="88" spans="1:27" ht="20.25" customHeight="1" thickBot="1" x14ac:dyDescent="0.35">
      <c r="A88" s="94" t="str">
        <f>CONCATENATE('PAO 2022'!A81,". ", "7")</f>
        <v>9. 7</v>
      </c>
      <c r="B88" s="116"/>
      <c r="C88" s="116"/>
      <c r="D88" s="116"/>
      <c r="E88" s="117"/>
      <c r="F88" s="355" t="str">
        <f>IFERROR(VLOOKUP(B88,'Validaciones SEVRI'!$D$2:$E$118,2,FALSE)," ")</f>
        <v xml:space="preserve"> </v>
      </c>
      <c r="G88" s="356"/>
      <c r="H88" s="123"/>
      <c r="I88" s="124"/>
      <c r="K88" s="176">
        <f t="shared" si="8"/>
        <v>0</v>
      </c>
    </row>
    <row r="89" spans="1:27" s="80" customFormat="1" ht="20.25" customHeight="1" thickBot="1" x14ac:dyDescent="0.3">
      <c r="A89" s="73" t="s">
        <v>60</v>
      </c>
      <c r="B89" s="370">
        <f>+'PAO 2022'!B88</f>
        <v>0</v>
      </c>
      <c r="C89" s="371"/>
      <c r="D89" s="371"/>
      <c r="E89" s="371"/>
      <c r="F89" s="371"/>
      <c r="G89" s="371"/>
      <c r="H89" s="371"/>
      <c r="I89" s="371"/>
      <c r="J89" s="135"/>
      <c r="K89" s="176"/>
      <c r="L89" s="135"/>
      <c r="M89" s="135"/>
      <c r="N89" s="135"/>
      <c r="O89" s="135"/>
      <c r="P89" s="135"/>
      <c r="Q89" s="135"/>
      <c r="R89" s="135"/>
      <c r="S89" s="135"/>
      <c r="T89" s="135"/>
      <c r="U89" s="135"/>
      <c r="V89" s="135"/>
      <c r="W89" s="135"/>
      <c r="X89" s="135"/>
      <c r="Y89" s="135"/>
      <c r="Z89" s="135"/>
      <c r="AA89" s="135"/>
    </row>
    <row r="90" spans="1:27" ht="20.25" customHeight="1" x14ac:dyDescent="0.3">
      <c r="A90" s="92" t="s">
        <v>61</v>
      </c>
      <c r="B90" s="363" t="str">
        <f>CONCATENATE('PAO 2022'!A90,". ",'PAO 2022'!A91)</f>
        <v xml:space="preserve">10. Dotar a los funcionarios del departamento de Diarios Oficiales con las herramientas de trabajo requeridas y según las necesidaes existentes. </v>
      </c>
      <c r="C90" s="364"/>
      <c r="D90" s="364"/>
      <c r="E90" s="364"/>
      <c r="F90" s="364"/>
      <c r="G90" s="364"/>
      <c r="H90" s="364"/>
      <c r="I90" s="365"/>
      <c r="K90" s="177"/>
      <c r="L90" s="173"/>
      <c r="M90" s="173"/>
      <c r="N90" s="81"/>
      <c r="O90" s="81"/>
      <c r="P90" s="81"/>
      <c r="Q90" s="81"/>
      <c r="R90" s="81"/>
      <c r="S90" s="81"/>
      <c r="T90" s="81"/>
      <c r="U90" s="81"/>
      <c r="V90" s="81"/>
      <c r="W90" s="81"/>
      <c r="X90" s="81"/>
      <c r="Y90" s="81"/>
      <c r="Z90" s="81"/>
      <c r="AA90" s="81"/>
    </row>
    <row r="91" spans="1:27" ht="141" customHeight="1" x14ac:dyDescent="0.3">
      <c r="A91" s="94" t="str">
        <f>CONCATENATE('PAO 2022'!A90,". ", "1")</f>
        <v>10. 1</v>
      </c>
      <c r="B91" s="116" t="s">
        <v>545</v>
      </c>
      <c r="C91" s="210" t="s">
        <v>546</v>
      </c>
      <c r="D91" s="210" t="s">
        <v>547</v>
      </c>
      <c r="E91" s="211" t="s">
        <v>548</v>
      </c>
      <c r="F91" s="355" t="s">
        <v>136</v>
      </c>
      <c r="G91" s="356"/>
      <c r="H91" s="123" t="s">
        <v>516</v>
      </c>
      <c r="I91" s="124"/>
      <c r="K91" s="176">
        <f t="shared" ref="K91:K97" si="9">IF(B91&lt;1,0, 1)</f>
        <v>1</v>
      </c>
    </row>
    <row r="92" spans="1:27" ht="20.25" customHeight="1" x14ac:dyDescent="0.3">
      <c r="A92" s="94" t="str">
        <f>CONCATENATE('PAO 2022'!A90,". ", "2")</f>
        <v>10. 2</v>
      </c>
      <c r="B92" s="116"/>
      <c r="C92" s="116"/>
      <c r="D92" s="116"/>
      <c r="E92" s="117"/>
      <c r="F92" s="355" t="str">
        <f>IFERROR(VLOOKUP(B92,'Validaciones SEVRI'!$D$2:$E$118,2,FALSE)," ")</f>
        <v xml:space="preserve"> </v>
      </c>
      <c r="G92" s="356"/>
      <c r="H92" s="123"/>
      <c r="I92" s="124"/>
      <c r="K92" s="176">
        <f t="shared" si="9"/>
        <v>0</v>
      </c>
    </row>
    <row r="93" spans="1:27" ht="20.25" customHeight="1" x14ac:dyDescent="0.3">
      <c r="A93" s="94" t="str">
        <f>CONCATENATE('PAO 2022'!A90,". ","3")</f>
        <v>10. 3</v>
      </c>
      <c r="B93" s="116"/>
      <c r="C93" s="116"/>
      <c r="D93" s="116"/>
      <c r="E93" s="117"/>
      <c r="F93" s="355" t="str">
        <f>IFERROR(VLOOKUP(B93,'Validaciones SEVRI'!$D$2:$E$118,2,FALSE)," ")</f>
        <v xml:space="preserve"> </v>
      </c>
      <c r="G93" s="356"/>
      <c r="H93" s="123"/>
      <c r="I93" s="124"/>
      <c r="K93" s="176">
        <f t="shared" si="9"/>
        <v>0</v>
      </c>
    </row>
    <row r="94" spans="1:27" ht="20.25" customHeight="1" x14ac:dyDescent="0.3">
      <c r="A94" s="94" t="str">
        <f>CONCATENATE('PAO 2022'!A90,". ", "4")</f>
        <v>10. 4</v>
      </c>
      <c r="B94" s="116"/>
      <c r="C94" s="116"/>
      <c r="D94" s="116"/>
      <c r="E94" s="117"/>
      <c r="F94" s="355" t="str">
        <f>IFERROR(VLOOKUP(B94,'Validaciones SEVRI'!$D$2:$E$118,2,FALSE)," ")</f>
        <v xml:space="preserve"> </v>
      </c>
      <c r="G94" s="356"/>
      <c r="H94" s="123"/>
      <c r="I94" s="124"/>
      <c r="K94" s="176">
        <f t="shared" si="9"/>
        <v>0</v>
      </c>
    </row>
    <row r="95" spans="1:27" ht="20.25" customHeight="1" x14ac:dyDescent="0.3">
      <c r="A95" s="94" t="str">
        <f>CONCATENATE('PAO 2022'!A90,". ", "5")</f>
        <v>10. 5</v>
      </c>
      <c r="B95" s="116"/>
      <c r="C95" s="116"/>
      <c r="D95" s="116"/>
      <c r="E95" s="117"/>
      <c r="F95" s="355" t="str">
        <f>IFERROR(VLOOKUP(B95,'Validaciones SEVRI'!$D$2:$E$118,2,FALSE)," ")</f>
        <v xml:space="preserve"> </v>
      </c>
      <c r="G95" s="356"/>
      <c r="H95" s="123"/>
      <c r="I95" s="124"/>
      <c r="K95" s="176">
        <f t="shared" si="9"/>
        <v>0</v>
      </c>
    </row>
    <row r="96" spans="1:27" ht="20.25" customHeight="1" x14ac:dyDescent="0.3">
      <c r="A96" s="94" t="str">
        <f>CONCATENATE('PAO 2022'!A90,". ", "6")</f>
        <v>10. 6</v>
      </c>
      <c r="B96" s="116"/>
      <c r="C96" s="116"/>
      <c r="D96" s="116"/>
      <c r="E96" s="117"/>
      <c r="F96" s="355" t="str">
        <f>IFERROR(VLOOKUP(B96,'Validaciones SEVRI'!$D$2:$E$118,2,FALSE)," ")</f>
        <v xml:space="preserve"> </v>
      </c>
      <c r="G96" s="356"/>
      <c r="H96" s="123"/>
      <c r="I96" s="124"/>
      <c r="K96" s="176">
        <f t="shared" si="9"/>
        <v>0</v>
      </c>
    </row>
    <row r="97" spans="1:27" ht="20.25" customHeight="1" thickBot="1" x14ac:dyDescent="0.35">
      <c r="A97" s="94" t="str">
        <f>CONCATENATE('PAO 2022'!A90,". ", "7")</f>
        <v>10. 7</v>
      </c>
      <c r="B97" s="116"/>
      <c r="C97" s="116"/>
      <c r="D97" s="116"/>
      <c r="E97" s="117"/>
      <c r="F97" s="355" t="str">
        <f>IFERROR(VLOOKUP(B97,'Validaciones SEVRI'!$D$2:$E$118,2,FALSE)," ")</f>
        <v xml:space="preserve"> </v>
      </c>
      <c r="G97" s="356"/>
      <c r="H97" s="123"/>
      <c r="I97" s="124"/>
      <c r="K97" s="176">
        <f t="shared" si="9"/>
        <v>0</v>
      </c>
    </row>
    <row r="98" spans="1:27" s="80" customFormat="1" ht="20.25" customHeight="1" thickBot="1" x14ac:dyDescent="0.3">
      <c r="A98" s="73" t="s">
        <v>60</v>
      </c>
      <c r="B98" s="370">
        <f>+'PAO 2022'!B97</f>
        <v>0</v>
      </c>
      <c r="C98" s="371"/>
      <c r="D98" s="371"/>
      <c r="E98" s="371"/>
      <c r="F98" s="371"/>
      <c r="G98" s="371"/>
      <c r="H98" s="371"/>
      <c r="I98" s="371"/>
      <c r="J98" s="135"/>
      <c r="K98" s="176"/>
      <c r="L98" s="135"/>
      <c r="M98" s="135"/>
      <c r="N98" s="135"/>
      <c r="O98" s="135"/>
      <c r="P98" s="135"/>
      <c r="Q98" s="135"/>
      <c r="R98" s="135"/>
      <c r="S98" s="135"/>
      <c r="T98" s="135"/>
      <c r="U98" s="135"/>
      <c r="V98" s="135"/>
      <c r="W98" s="135"/>
      <c r="X98" s="135"/>
      <c r="Y98" s="135"/>
      <c r="Z98" s="135"/>
      <c r="AA98" s="135"/>
    </row>
    <row r="99" spans="1:27" ht="20.25" customHeight="1" x14ac:dyDescent="0.3">
      <c r="A99" s="92" t="s">
        <v>61</v>
      </c>
      <c r="B99" s="363" t="str">
        <f>CONCATENATE('PAO 2022'!A99,". ",'PAO 2022'!A100)</f>
        <v>11. Cumplir con normativa de salud ocupacional y ambiental que permitan una protección óptima de los trabajadores de la Imprenta Nacional.</v>
      </c>
      <c r="C99" s="364"/>
      <c r="D99" s="364"/>
      <c r="E99" s="364"/>
      <c r="F99" s="364"/>
      <c r="G99" s="364"/>
      <c r="H99" s="364"/>
      <c r="I99" s="365"/>
      <c r="K99" s="177"/>
      <c r="L99" s="173"/>
      <c r="M99" s="173"/>
      <c r="N99" s="81"/>
      <c r="O99" s="81"/>
      <c r="P99" s="81"/>
      <c r="Q99" s="81"/>
      <c r="R99" s="81"/>
      <c r="S99" s="81"/>
      <c r="T99" s="81"/>
      <c r="U99" s="81"/>
      <c r="V99" s="81"/>
      <c r="W99" s="81"/>
      <c r="X99" s="81"/>
      <c r="Y99" s="81"/>
      <c r="Z99" s="81"/>
      <c r="AA99" s="81"/>
    </row>
    <row r="100" spans="1:27" ht="145.80000000000001" customHeight="1" x14ac:dyDescent="0.3">
      <c r="A100" s="94" t="str">
        <f>CONCATENATE('PAO 2022'!A99,". ", "1")</f>
        <v>11. 1</v>
      </c>
      <c r="B100" s="116" t="s">
        <v>549</v>
      </c>
      <c r="C100" s="210" t="s">
        <v>550</v>
      </c>
      <c r="D100" s="210" t="s">
        <v>551</v>
      </c>
      <c r="E100" s="210" t="s">
        <v>552</v>
      </c>
      <c r="F100" s="355" t="s">
        <v>553</v>
      </c>
      <c r="G100" s="356"/>
      <c r="H100" s="123" t="s">
        <v>521</v>
      </c>
      <c r="I100" s="124"/>
      <c r="K100" s="176">
        <f t="shared" ref="K100:K106" si="10">IF(B100&lt;1,0, 1)</f>
        <v>1</v>
      </c>
    </row>
    <row r="101" spans="1:27" ht="20.25" customHeight="1" x14ac:dyDescent="0.3">
      <c r="A101" s="94" t="str">
        <f>CONCATENATE('PAO 2022'!A99,". ", "2")</f>
        <v>11. 2</v>
      </c>
      <c r="B101" s="116"/>
      <c r="C101" s="116"/>
      <c r="D101" s="116"/>
      <c r="E101" s="117"/>
      <c r="F101" s="355" t="str">
        <f>IFERROR(VLOOKUP(B101,'Validaciones SEVRI'!$D$2:$E$118,2,FALSE)," ")</f>
        <v xml:space="preserve"> </v>
      </c>
      <c r="G101" s="356"/>
      <c r="H101" s="123"/>
      <c r="I101" s="124"/>
      <c r="K101" s="176">
        <f t="shared" si="10"/>
        <v>0</v>
      </c>
    </row>
    <row r="102" spans="1:27" ht="20.25" customHeight="1" x14ac:dyDescent="0.3">
      <c r="A102" s="94" t="str">
        <f>CONCATENATE('PAO 2022'!A99,". ","3")</f>
        <v>11. 3</v>
      </c>
      <c r="B102" s="116"/>
      <c r="C102" s="116"/>
      <c r="D102" s="116"/>
      <c r="E102" s="117"/>
      <c r="F102" s="355" t="str">
        <f>IFERROR(VLOOKUP(B102,'Validaciones SEVRI'!$D$2:$E$118,2,FALSE)," ")</f>
        <v xml:space="preserve"> </v>
      </c>
      <c r="G102" s="356"/>
      <c r="H102" s="123"/>
      <c r="I102" s="124"/>
      <c r="K102" s="176">
        <f t="shared" si="10"/>
        <v>0</v>
      </c>
    </row>
    <row r="103" spans="1:27" ht="20.25" customHeight="1" x14ac:dyDescent="0.3">
      <c r="A103" s="94" t="str">
        <f>CONCATENATE('PAO 2022'!A99,". ", "4")</f>
        <v>11. 4</v>
      </c>
      <c r="B103" s="116"/>
      <c r="C103" s="116"/>
      <c r="D103" s="116"/>
      <c r="E103" s="117"/>
      <c r="F103" s="355" t="str">
        <f>IFERROR(VLOOKUP(B103,'Validaciones SEVRI'!$D$2:$E$118,2,FALSE)," ")</f>
        <v xml:space="preserve"> </v>
      </c>
      <c r="G103" s="356"/>
      <c r="H103" s="123"/>
      <c r="I103" s="124"/>
      <c r="K103" s="176">
        <f t="shared" si="10"/>
        <v>0</v>
      </c>
    </row>
    <row r="104" spans="1:27" ht="20.25" customHeight="1" x14ac:dyDescent="0.3">
      <c r="A104" s="94" t="str">
        <f>CONCATENATE('PAO 2022'!A99,". ", "5")</f>
        <v>11. 5</v>
      </c>
      <c r="B104" s="116"/>
      <c r="C104" s="116"/>
      <c r="D104" s="116"/>
      <c r="E104" s="117"/>
      <c r="F104" s="355" t="str">
        <f>IFERROR(VLOOKUP(B104,'Validaciones SEVRI'!$D$2:$E$118,2,FALSE)," ")</f>
        <v xml:space="preserve"> </v>
      </c>
      <c r="G104" s="356"/>
      <c r="H104" s="123"/>
      <c r="I104" s="124"/>
      <c r="K104" s="176">
        <f t="shared" si="10"/>
        <v>0</v>
      </c>
    </row>
    <row r="105" spans="1:27" ht="20.25" customHeight="1" x14ac:dyDescent="0.3">
      <c r="A105" s="94" t="str">
        <f>CONCATENATE('PAO 2022'!A99,". ", "6")</f>
        <v>11. 6</v>
      </c>
      <c r="B105" s="116"/>
      <c r="C105" s="116"/>
      <c r="D105" s="116"/>
      <c r="E105" s="117"/>
      <c r="F105" s="355" t="str">
        <f>IFERROR(VLOOKUP(B105,'Validaciones SEVRI'!$D$2:$E$118,2,FALSE)," ")</f>
        <v xml:space="preserve"> </v>
      </c>
      <c r="G105" s="356"/>
      <c r="H105" s="123"/>
      <c r="I105" s="124"/>
      <c r="K105" s="176">
        <f t="shared" si="10"/>
        <v>0</v>
      </c>
    </row>
    <row r="106" spans="1:27" ht="20.25" customHeight="1" thickBot="1" x14ac:dyDescent="0.35">
      <c r="A106" s="94" t="str">
        <f>CONCATENATE('PAO 2022'!A99,". ", "7")</f>
        <v>11. 7</v>
      </c>
      <c r="B106" s="116"/>
      <c r="C106" s="116"/>
      <c r="D106" s="116"/>
      <c r="E106" s="117"/>
      <c r="F106" s="355" t="str">
        <f>IFERROR(VLOOKUP(B106,'Validaciones SEVRI'!$D$2:$E$118,2,FALSE)," ")</f>
        <v xml:space="preserve"> </v>
      </c>
      <c r="G106" s="356"/>
      <c r="H106" s="123"/>
      <c r="I106" s="124"/>
      <c r="K106" s="176">
        <f t="shared" si="10"/>
        <v>0</v>
      </c>
    </row>
    <row r="107" spans="1:27" s="80" customFormat="1" ht="20.25" customHeight="1" thickBot="1" x14ac:dyDescent="0.3">
      <c r="A107" s="73" t="s">
        <v>60</v>
      </c>
      <c r="B107" s="370">
        <f>+'PAO 2022'!B106</f>
        <v>0</v>
      </c>
      <c r="C107" s="371"/>
      <c r="D107" s="371"/>
      <c r="E107" s="371"/>
      <c r="F107" s="371"/>
      <c r="G107" s="371"/>
      <c r="H107" s="371"/>
      <c r="I107" s="371"/>
      <c r="J107" s="135"/>
      <c r="K107" s="176"/>
      <c r="L107" s="135"/>
      <c r="M107" s="135"/>
      <c r="N107" s="135"/>
      <c r="O107" s="135"/>
      <c r="P107" s="135"/>
      <c r="Q107" s="135"/>
      <c r="R107" s="135"/>
      <c r="S107" s="135"/>
      <c r="T107" s="135"/>
      <c r="U107" s="135"/>
      <c r="V107" s="135"/>
      <c r="W107" s="135"/>
      <c r="X107" s="135"/>
      <c r="Y107" s="135"/>
      <c r="Z107" s="135"/>
      <c r="AA107" s="135"/>
    </row>
    <row r="108" spans="1:27" ht="20.25" customHeight="1" x14ac:dyDescent="0.3">
      <c r="A108" s="92" t="s">
        <v>61</v>
      </c>
      <c r="B108" s="363" t="str">
        <f>CONCATENATE('PAO 2022'!A108,". ",'PAO 2022'!A109)</f>
        <v>12. Suplir a los trabajadores del área de Producción de los implementos y condiciones necesarios que permitan garantizar su protección física.</v>
      </c>
      <c r="C108" s="364"/>
      <c r="D108" s="364"/>
      <c r="E108" s="364"/>
      <c r="F108" s="364"/>
      <c r="G108" s="364"/>
      <c r="H108" s="364"/>
      <c r="I108" s="365"/>
      <c r="K108" s="177"/>
      <c r="L108" s="173"/>
      <c r="M108" s="173"/>
      <c r="N108" s="81"/>
      <c r="O108" s="81"/>
      <c r="P108" s="81"/>
      <c r="Q108" s="81"/>
      <c r="R108" s="81"/>
      <c r="S108" s="81"/>
      <c r="T108" s="81"/>
      <c r="U108" s="81"/>
      <c r="V108" s="81"/>
      <c r="W108" s="81"/>
      <c r="X108" s="81"/>
      <c r="Y108" s="81"/>
      <c r="Z108" s="81"/>
      <c r="AA108" s="81"/>
    </row>
    <row r="109" spans="1:27" ht="159.6" customHeight="1" x14ac:dyDescent="0.3">
      <c r="A109" s="94" t="str">
        <f>CONCATENATE('PAO 2022'!A108,". ", "1")</f>
        <v>12. 1</v>
      </c>
      <c r="B109" s="116" t="s">
        <v>554</v>
      </c>
      <c r="C109" s="210" t="s">
        <v>555</v>
      </c>
      <c r="D109" s="210" t="s">
        <v>556</v>
      </c>
      <c r="E109" s="211" t="s">
        <v>557</v>
      </c>
      <c r="F109" s="355" t="s">
        <v>133</v>
      </c>
      <c r="G109" s="356"/>
      <c r="H109" s="123" t="s">
        <v>521</v>
      </c>
      <c r="I109" s="124"/>
      <c r="K109" s="176">
        <f t="shared" ref="K109:K115" si="11">IF(B109&lt;1,0, 1)</f>
        <v>1</v>
      </c>
    </row>
    <row r="110" spans="1:27" ht="20.25" customHeight="1" x14ac:dyDescent="0.3">
      <c r="A110" s="94" t="str">
        <f>CONCATENATE('PAO 2022'!A108,". ", "2")</f>
        <v>12. 2</v>
      </c>
      <c r="B110" s="116"/>
      <c r="C110" s="116"/>
      <c r="D110" s="116"/>
      <c r="E110" s="117"/>
      <c r="F110" s="355" t="str">
        <f>IFERROR(VLOOKUP(B110,'Validaciones SEVRI'!$D$2:$E$118,2,FALSE)," ")</f>
        <v xml:space="preserve"> </v>
      </c>
      <c r="G110" s="356"/>
      <c r="H110" s="123"/>
      <c r="I110" s="124"/>
      <c r="K110" s="176">
        <f t="shared" si="11"/>
        <v>0</v>
      </c>
    </row>
    <row r="111" spans="1:27" ht="20.25" customHeight="1" x14ac:dyDescent="0.3">
      <c r="A111" s="94" t="str">
        <f>CONCATENATE('PAO 2022'!A108,". ","3")</f>
        <v>12. 3</v>
      </c>
      <c r="B111" s="116"/>
      <c r="C111" s="116"/>
      <c r="D111" s="116"/>
      <c r="E111" s="117"/>
      <c r="F111" s="355" t="str">
        <f>IFERROR(VLOOKUP(B111,'Validaciones SEVRI'!$D$2:$E$118,2,FALSE)," ")</f>
        <v xml:space="preserve"> </v>
      </c>
      <c r="G111" s="356"/>
      <c r="H111" s="123"/>
      <c r="I111" s="124"/>
      <c r="K111" s="176">
        <f t="shared" si="11"/>
        <v>0</v>
      </c>
    </row>
    <row r="112" spans="1:27" ht="20.25" customHeight="1" x14ac:dyDescent="0.3">
      <c r="A112" s="94" t="str">
        <f>CONCATENATE('PAO 2022'!A108,". ", "4")</f>
        <v>12. 4</v>
      </c>
      <c r="B112" s="116"/>
      <c r="C112" s="116"/>
      <c r="D112" s="116"/>
      <c r="E112" s="117"/>
      <c r="F112" s="355" t="str">
        <f>IFERROR(VLOOKUP(B112,'Validaciones SEVRI'!$D$2:$E$118,2,FALSE)," ")</f>
        <v xml:space="preserve"> </v>
      </c>
      <c r="G112" s="356"/>
      <c r="H112" s="123"/>
      <c r="I112" s="124"/>
      <c r="K112" s="176">
        <f t="shared" si="11"/>
        <v>0</v>
      </c>
    </row>
    <row r="113" spans="1:27" ht="20.25" customHeight="1" x14ac:dyDescent="0.3">
      <c r="A113" s="94" t="str">
        <f>CONCATENATE('PAO 2022'!A108,". ", "5")</f>
        <v>12. 5</v>
      </c>
      <c r="B113" s="116"/>
      <c r="C113" s="116"/>
      <c r="D113" s="116"/>
      <c r="E113" s="117"/>
      <c r="F113" s="355" t="str">
        <f>IFERROR(VLOOKUP(B113,'Validaciones SEVRI'!$D$2:$E$118,2,FALSE)," ")</f>
        <v xml:space="preserve"> </v>
      </c>
      <c r="G113" s="356"/>
      <c r="H113" s="123"/>
      <c r="I113" s="124"/>
      <c r="K113" s="176">
        <f t="shared" si="11"/>
        <v>0</v>
      </c>
    </row>
    <row r="114" spans="1:27" ht="20.25" customHeight="1" x14ac:dyDescent="0.3">
      <c r="A114" s="94" t="str">
        <f>CONCATENATE('PAO 2022'!A108,". ", "6")</f>
        <v>12. 6</v>
      </c>
      <c r="B114" s="116"/>
      <c r="C114" s="116"/>
      <c r="D114" s="116"/>
      <c r="E114" s="117"/>
      <c r="F114" s="355" t="str">
        <f>IFERROR(VLOOKUP(B114,'Validaciones SEVRI'!$D$2:$E$118,2,FALSE)," ")</f>
        <v xml:space="preserve"> </v>
      </c>
      <c r="G114" s="356"/>
      <c r="H114" s="123"/>
      <c r="I114" s="124"/>
      <c r="K114" s="176">
        <f t="shared" si="11"/>
        <v>0</v>
      </c>
    </row>
    <row r="115" spans="1:27" ht="20.25" customHeight="1" thickBot="1" x14ac:dyDescent="0.35">
      <c r="A115" s="94" t="str">
        <f>CONCATENATE('PAO 2022'!A108,". ", "7")</f>
        <v>12. 7</v>
      </c>
      <c r="B115" s="116"/>
      <c r="C115" s="116"/>
      <c r="D115" s="116"/>
      <c r="E115" s="117"/>
      <c r="F115" s="355" t="str">
        <f>IFERROR(VLOOKUP(B115,'Validaciones SEVRI'!$D$2:$E$118,2,FALSE)," ")</f>
        <v xml:space="preserve"> </v>
      </c>
      <c r="G115" s="356"/>
      <c r="H115" s="123"/>
      <c r="I115" s="124"/>
      <c r="K115" s="176">
        <f t="shared" si="11"/>
        <v>0</v>
      </c>
    </row>
    <row r="116" spans="1:27" s="80" customFormat="1" ht="20.25" customHeight="1" thickBot="1" x14ac:dyDescent="0.3">
      <c r="A116" s="73" t="s">
        <v>60</v>
      </c>
      <c r="B116" s="370">
        <f>+'PAO 2022'!B115</f>
        <v>0</v>
      </c>
      <c r="C116" s="371"/>
      <c r="D116" s="371"/>
      <c r="E116" s="371"/>
      <c r="F116" s="371"/>
      <c r="G116" s="371"/>
      <c r="H116" s="371"/>
      <c r="I116" s="371"/>
      <c r="J116" s="135"/>
      <c r="K116" s="176"/>
      <c r="L116" s="135"/>
      <c r="M116" s="135"/>
      <c r="N116" s="135"/>
      <c r="O116" s="135"/>
      <c r="P116" s="135"/>
      <c r="Q116" s="135"/>
      <c r="R116" s="135"/>
      <c r="S116" s="135"/>
      <c r="T116" s="135"/>
      <c r="U116" s="135"/>
      <c r="V116" s="135"/>
      <c r="W116" s="135"/>
      <c r="X116" s="135"/>
      <c r="Y116" s="135"/>
      <c r="Z116" s="135"/>
      <c r="AA116" s="135"/>
    </row>
    <row r="117" spans="1:27" ht="20.25" customHeight="1" x14ac:dyDescent="0.3">
      <c r="A117" s="92" t="s">
        <v>61</v>
      </c>
      <c r="B117" s="363" t="str">
        <f>CONCATENATE('PAO 2022'!A117,". ",'PAO 2022'!A118)</f>
        <v>13. Proveer los servicios públicos generales: Agua, Electricidad, Correos, telecomunicaciones, municipales y de salud</v>
      </c>
      <c r="C117" s="364"/>
      <c r="D117" s="364"/>
      <c r="E117" s="364"/>
      <c r="F117" s="364"/>
      <c r="G117" s="364"/>
      <c r="H117" s="364"/>
      <c r="I117" s="365"/>
      <c r="K117" s="177"/>
      <c r="L117" s="173"/>
      <c r="M117" s="173"/>
      <c r="N117" s="81"/>
      <c r="O117" s="81"/>
      <c r="P117" s="81"/>
      <c r="Q117" s="81"/>
      <c r="R117" s="81"/>
      <c r="S117" s="81"/>
      <c r="T117" s="81"/>
      <c r="U117" s="81"/>
      <c r="V117" s="81"/>
      <c r="W117" s="81"/>
      <c r="X117" s="81"/>
      <c r="Y117" s="81"/>
      <c r="Z117" s="81"/>
      <c r="AA117" s="81"/>
    </row>
    <row r="118" spans="1:27" ht="119.4" customHeight="1" x14ac:dyDescent="0.3">
      <c r="A118" s="94" t="str">
        <f>CONCATENATE('PAO 2022'!A117,". ", "1")</f>
        <v>13. 1</v>
      </c>
      <c r="B118" s="116" t="s">
        <v>618</v>
      </c>
      <c r="C118" s="116" t="s">
        <v>619</v>
      </c>
      <c r="D118" s="116" t="s">
        <v>620</v>
      </c>
      <c r="E118" s="117" t="s">
        <v>621</v>
      </c>
      <c r="F118" s="355" t="s">
        <v>622</v>
      </c>
      <c r="G118" s="356"/>
      <c r="H118" s="123" t="s">
        <v>559</v>
      </c>
      <c r="I118" s="124"/>
      <c r="K118" s="176">
        <f t="shared" ref="K118:K124" si="12">IF(B118&lt;1,0, 1)</f>
        <v>1</v>
      </c>
    </row>
    <row r="119" spans="1:27" ht="20.25" customHeight="1" x14ac:dyDescent="0.3">
      <c r="A119" s="94" t="str">
        <f>CONCATENATE('PAO 2022'!A117,". ", "2")</f>
        <v>13. 2</v>
      </c>
      <c r="B119" s="116"/>
      <c r="C119" s="116"/>
      <c r="D119" s="116"/>
      <c r="E119" s="117"/>
      <c r="F119" s="355" t="str">
        <f>IFERROR(VLOOKUP(B119,'Validaciones SEVRI'!$D$2:$E$118,2,FALSE)," ")</f>
        <v xml:space="preserve"> </v>
      </c>
      <c r="G119" s="356"/>
      <c r="H119" s="123"/>
      <c r="I119" s="124"/>
      <c r="K119" s="176">
        <f t="shared" si="12"/>
        <v>0</v>
      </c>
    </row>
    <row r="120" spans="1:27" ht="20.25" customHeight="1" x14ac:dyDescent="0.3">
      <c r="A120" s="94" t="str">
        <f>CONCATENATE('PAO 2022'!A117,". ","3")</f>
        <v>13. 3</v>
      </c>
      <c r="B120" s="116"/>
      <c r="C120" s="116"/>
      <c r="D120" s="116"/>
      <c r="E120" s="117"/>
      <c r="F120" s="355" t="str">
        <f>IFERROR(VLOOKUP(B120,'Validaciones SEVRI'!$D$2:$E$118,2,FALSE)," ")</f>
        <v xml:space="preserve"> </v>
      </c>
      <c r="G120" s="356"/>
      <c r="H120" s="123"/>
      <c r="I120" s="124"/>
      <c r="K120" s="176">
        <f t="shared" si="12"/>
        <v>0</v>
      </c>
    </row>
    <row r="121" spans="1:27" ht="20.25" customHeight="1" x14ac:dyDescent="0.3">
      <c r="A121" s="94" t="str">
        <f>CONCATENATE('PAO 2022'!A117,". ", "4")</f>
        <v>13. 4</v>
      </c>
      <c r="B121" s="116"/>
      <c r="C121" s="116"/>
      <c r="D121" s="116"/>
      <c r="E121" s="117"/>
      <c r="F121" s="355" t="str">
        <f>IFERROR(VLOOKUP(B121,'Validaciones SEVRI'!$D$2:$E$118,2,FALSE)," ")</f>
        <v xml:space="preserve"> </v>
      </c>
      <c r="G121" s="356"/>
      <c r="H121" s="123"/>
      <c r="I121" s="124"/>
      <c r="K121" s="176">
        <f t="shared" si="12"/>
        <v>0</v>
      </c>
    </row>
    <row r="122" spans="1:27" ht="20.25" customHeight="1" x14ac:dyDescent="0.3">
      <c r="A122" s="94" t="str">
        <f>CONCATENATE('PAO 2022'!A117,". ", "5")</f>
        <v>13. 5</v>
      </c>
      <c r="B122" s="116"/>
      <c r="C122" s="116"/>
      <c r="D122" s="116"/>
      <c r="E122" s="117"/>
      <c r="F122" s="355" t="str">
        <f>IFERROR(VLOOKUP(B122,'Validaciones SEVRI'!$D$2:$E$118,2,FALSE)," ")</f>
        <v xml:space="preserve"> </v>
      </c>
      <c r="G122" s="356"/>
      <c r="H122" s="123"/>
      <c r="I122" s="124"/>
      <c r="K122" s="176">
        <f t="shared" si="12"/>
        <v>0</v>
      </c>
    </row>
    <row r="123" spans="1:27" ht="20.25" customHeight="1" x14ac:dyDescent="0.3">
      <c r="A123" s="94" t="str">
        <f>CONCATENATE('PAO 2022'!A117,". ", "6")</f>
        <v>13. 6</v>
      </c>
      <c r="B123" s="116"/>
      <c r="C123" s="116"/>
      <c r="D123" s="116"/>
      <c r="E123" s="117"/>
      <c r="F123" s="355" t="str">
        <f>IFERROR(VLOOKUP(B123,'Validaciones SEVRI'!$D$2:$E$118,2,FALSE)," ")</f>
        <v xml:space="preserve"> </v>
      </c>
      <c r="G123" s="356"/>
      <c r="H123" s="123"/>
      <c r="I123" s="124"/>
      <c r="K123" s="176">
        <f t="shared" si="12"/>
        <v>0</v>
      </c>
    </row>
    <row r="124" spans="1:27" ht="20.25" customHeight="1" thickBot="1" x14ac:dyDescent="0.35">
      <c r="A124" s="94" t="str">
        <f>CONCATENATE('PAO 2022'!A117,". ", "7")</f>
        <v>13. 7</v>
      </c>
      <c r="B124" s="116"/>
      <c r="C124" s="116"/>
      <c r="D124" s="116"/>
      <c r="E124" s="117"/>
      <c r="F124" s="355" t="str">
        <f>IFERROR(VLOOKUP(B124,'Validaciones SEVRI'!$D$2:$E$118,2,FALSE)," ")</f>
        <v xml:space="preserve"> </v>
      </c>
      <c r="G124" s="356"/>
      <c r="H124" s="123"/>
      <c r="I124" s="124"/>
      <c r="K124" s="176">
        <f t="shared" si="12"/>
        <v>0</v>
      </c>
    </row>
    <row r="125" spans="1:27" s="80" customFormat="1" ht="20.25" customHeight="1" thickBot="1" x14ac:dyDescent="0.3">
      <c r="A125" s="73" t="s">
        <v>60</v>
      </c>
      <c r="B125" s="370">
        <f>+'PAO 2022'!B124</f>
        <v>0</v>
      </c>
      <c r="C125" s="371"/>
      <c r="D125" s="371"/>
      <c r="E125" s="371"/>
      <c r="F125" s="371"/>
      <c r="G125" s="371"/>
      <c r="H125" s="371"/>
      <c r="I125" s="371"/>
      <c r="J125" s="135"/>
      <c r="K125" s="176"/>
      <c r="L125" s="135"/>
      <c r="M125" s="135"/>
      <c r="N125" s="135"/>
      <c r="O125" s="135"/>
      <c r="P125" s="135"/>
      <c r="Q125" s="135"/>
      <c r="R125" s="135"/>
      <c r="S125" s="135"/>
      <c r="T125" s="135"/>
      <c r="U125" s="135"/>
      <c r="V125" s="135"/>
      <c r="W125" s="135"/>
      <c r="X125" s="135"/>
      <c r="Y125" s="135"/>
      <c r="Z125" s="135"/>
      <c r="AA125" s="135"/>
    </row>
    <row r="126" spans="1:27" ht="20.25" customHeight="1" x14ac:dyDescent="0.3">
      <c r="A126" s="92" t="s">
        <v>61</v>
      </c>
      <c r="B126" s="363" t="str">
        <f>CONCATENATE('PAO 2022'!A126,". ",'PAO 2022'!A127)</f>
        <v>14. Dar el debido tratamiento a los desechos bioinfecciosos de acuerdo a la legislación existente.</v>
      </c>
      <c r="C126" s="364"/>
      <c r="D126" s="364"/>
      <c r="E126" s="364"/>
      <c r="F126" s="364"/>
      <c r="G126" s="364"/>
      <c r="H126" s="364"/>
      <c r="I126" s="365"/>
      <c r="K126" s="177"/>
      <c r="L126" s="173"/>
      <c r="M126" s="173"/>
      <c r="N126" s="81"/>
      <c r="O126" s="81"/>
      <c r="P126" s="81"/>
      <c r="Q126" s="81"/>
      <c r="R126" s="81"/>
      <c r="S126" s="81"/>
      <c r="T126" s="81"/>
      <c r="U126" s="81"/>
      <c r="V126" s="81"/>
      <c r="W126" s="81"/>
      <c r="X126" s="81"/>
      <c r="Y126" s="81"/>
      <c r="Z126" s="81"/>
      <c r="AA126" s="81"/>
    </row>
    <row r="127" spans="1:27" ht="151.80000000000001" customHeight="1" x14ac:dyDescent="0.3">
      <c r="A127" s="94" t="str">
        <f>CONCATENATE('PAO 2022'!A126,". ", "1")</f>
        <v>14. 1</v>
      </c>
      <c r="B127" s="116" t="s">
        <v>623</v>
      </c>
      <c r="C127" s="116" t="s">
        <v>624</v>
      </c>
      <c r="D127" s="116" t="s">
        <v>625</v>
      </c>
      <c r="E127" s="117" t="s">
        <v>626</v>
      </c>
      <c r="F127" s="355" t="s">
        <v>135</v>
      </c>
      <c r="G127" s="356"/>
      <c r="H127" s="123" t="s">
        <v>559</v>
      </c>
      <c r="I127" s="124"/>
      <c r="K127" s="176">
        <f t="shared" ref="K127:K133" si="13">IF(B127&lt;1,0, 1)</f>
        <v>1</v>
      </c>
    </row>
    <row r="128" spans="1:27" ht="20.25" customHeight="1" x14ac:dyDescent="0.3">
      <c r="A128" s="94" t="str">
        <f>CONCATENATE('PAO 2022'!A126,". ", "2")</f>
        <v>14. 2</v>
      </c>
      <c r="B128" s="116"/>
      <c r="C128" s="116"/>
      <c r="D128" s="116"/>
      <c r="E128" s="117"/>
      <c r="F128" s="355" t="str">
        <f>IFERROR(VLOOKUP(B128,'Validaciones SEVRI'!$D$2:$E$118,2,FALSE)," ")</f>
        <v xml:space="preserve"> </v>
      </c>
      <c r="G128" s="356"/>
      <c r="H128" s="123"/>
      <c r="I128" s="124"/>
      <c r="K128" s="176">
        <f t="shared" si="13"/>
        <v>0</v>
      </c>
    </row>
    <row r="129" spans="1:27" ht="20.25" customHeight="1" x14ac:dyDescent="0.3">
      <c r="A129" s="94" t="str">
        <f>CONCATENATE('PAO 2022'!A126,". ","3")</f>
        <v>14. 3</v>
      </c>
      <c r="B129" s="116"/>
      <c r="C129" s="116"/>
      <c r="D129" s="116"/>
      <c r="E129" s="117"/>
      <c r="F129" s="355" t="str">
        <f>IFERROR(VLOOKUP(B129,'Validaciones SEVRI'!$D$2:$E$118,2,FALSE)," ")</f>
        <v xml:space="preserve"> </v>
      </c>
      <c r="G129" s="356"/>
      <c r="H129" s="123"/>
      <c r="I129" s="124"/>
      <c r="K129" s="176">
        <f t="shared" si="13"/>
        <v>0</v>
      </c>
    </row>
    <row r="130" spans="1:27" ht="20.25" customHeight="1" x14ac:dyDescent="0.3">
      <c r="A130" s="94" t="str">
        <f>CONCATENATE('PAO 2022'!A126,". ", "4")</f>
        <v>14. 4</v>
      </c>
      <c r="B130" s="116"/>
      <c r="C130" s="116"/>
      <c r="D130" s="116"/>
      <c r="E130" s="117"/>
      <c r="F130" s="355" t="str">
        <f>IFERROR(VLOOKUP(B130,'Validaciones SEVRI'!$D$2:$E$118,2,FALSE)," ")</f>
        <v xml:space="preserve"> </v>
      </c>
      <c r="G130" s="356"/>
      <c r="H130" s="123"/>
      <c r="I130" s="124"/>
      <c r="K130" s="176">
        <f t="shared" si="13"/>
        <v>0</v>
      </c>
    </row>
    <row r="131" spans="1:27" ht="20.25" customHeight="1" x14ac:dyDescent="0.3">
      <c r="A131" s="94" t="str">
        <f>CONCATENATE('PAO 2022'!A126,". ", "5")</f>
        <v>14. 5</v>
      </c>
      <c r="B131" s="116"/>
      <c r="C131" s="116"/>
      <c r="D131" s="116"/>
      <c r="E131" s="117"/>
      <c r="F131" s="355" t="str">
        <f>IFERROR(VLOOKUP(B131,'Validaciones SEVRI'!$D$2:$E$118,2,FALSE)," ")</f>
        <v xml:space="preserve"> </v>
      </c>
      <c r="G131" s="356"/>
      <c r="H131" s="123"/>
      <c r="I131" s="124"/>
      <c r="K131" s="176">
        <f t="shared" si="13"/>
        <v>0</v>
      </c>
    </row>
    <row r="132" spans="1:27" ht="20.25" customHeight="1" x14ac:dyDescent="0.3">
      <c r="A132" s="94" t="str">
        <f>CONCATENATE('PAO 2022'!A126,". ", "6")</f>
        <v>14. 6</v>
      </c>
      <c r="B132" s="116"/>
      <c r="C132" s="116"/>
      <c r="D132" s="116"/>
      <c r="E132" s="117"/>
      <c r="F132" s="355" t="str">
        <f>IFERROR(VLOOKUP(B132,'Validaciones SEVRI'!$D$2:$E$118,2,FALSE)," ")</f>
        <v xml:space="preserve"> </v>
      </c>
      <c r="G132" s="356"/>
      <c r="H132" s="123"/>
      <c r="I132" s="124"/>
      <c r="K132" s="176">
        <f t="shared" si="13"/>
        <v>0</v>
      </c>
    </row>
    <row r="133" spans="1:27" ht="20.25" customHeight="1" thickBot="1" x14ac:dyDescent="0.35">
      <c r="A133" s="94" t="str">
        <f>CONCATENATE('PAO 2022'!A126,". ", "7")</f>
        <v>14. 7</v>
      </c>
      <c r="B133" s="116"/>
      <c r="C133" s="116"/>
      <c r="D133" s="116"/>
      <c r="E133" s="117"/>
      <c r="F133" s="355" t="str">
        <f>IFERROR(VLOOKUP(B133,'Validaciones SEVRI'!$D$2:$E$118,2,FALSE)," ")</f>
        <v xml:space="preserve"> </v>
      </c>
      <c r="G133" s="356"/>
      <c r="H133" s="123"/>
      <c r="I133" s="124"/>
      <c r="K133" s="176">
        <f t="shared" si="13"/>
        <v>0</v>
      </c>
    </row>
    <row r="134" spans="1:27" s="80" customFormat="1" ht="20.25" customHeight="1" thickBot="1" x14ac:dyDescent="0.3">
      <c r="A134" s="73" t="s">
        <v>60</v>
      </c>
      <c r="B134" s="370">
        <f>+'PAO 2022'!B133</f>
        <v>0</v>
      </c>
      <c r="C134" s="371"/>
      <c r="D134" s="371"/>
      <c r="E134" s="371"/>
      <c r="F134" s="371"/>
      <c r="G134" s="371"/>
      <c r="H134" s="371"/>
      <c r="I134" s="371"/>
      <c r="J134" s="135"/>
      <c r="K134" s="176"/>
      <c r="L134" s="135"/>
      <c r="M134" s="135"/>
      <c r="N134" s="135"/>
      <c r="O134" s="135"/>
      <c r="P134" s="135"/>
      <c r="Q134" s="135"/>
      <c r="R134" s="135"/>
      <c r="S134" s="135"/>
      <c r="T134" s="135"/>
      <c r="U134" s="135"/>
      <c r="V134" s="135"/>
      <c r="W134" s="135"/>
      <c r="X134" s="135"/>
      <c r="Y134" s="135"/>
      <c r="Z134" s="135"/>
      <c r="AA134" s="135"/>
    </row>
    <row r="135" spans="1:27" ht="20.25" customHeight="1" x14ac:dyDescent="0.3">
      <c r="A135" s="92" t="s">
        <v>61</v>
      </c>
      <c r="B135" s="363" t="str">
        <f>CONCATENATE('PAO 2022'!A135,". ",'PAO 2022'!A136)</f>
        <v xml:space="preserve">15. Proveer los servicios internos de medicina de empresa, limpieza, seguridad, fumigacion, guarda documentos y  cerrajeria, revision técnica de vehículos   </v>
      </c>
      <c r="C135" s="364"/>
      <c r="D135" s="364"/>
      <c r="E135" s="364"/>
      <c r="F135" s="364"/>
      <c r="G135" s="364"/>
      <c r="H135" s="364"/>
      <c r="I135" s="365"/>
      <c r="K135" s="177"/>
      <c r="L135" s="173"/>
      <c r="M135" s="173"/>
      <c r="N135" s="81"/>
      <c r="O135" s="81"/>
      <c r="P135" s="81"/>
      <c r="Q135" s="81"/>
      <c r="R135" s="81"/>
      <c r="S135" s="81"/>
      <c r="T135" s="81"/>
      <c r="U135" s="81"/>
      <c r="V135" s="81"/>
      <c r="W135" s="81"/>
      <c r="X135" s="81"/>
      <c r="Y135" s="81"/>
      <c r="Z135" s="81"/>
      <c r="AA135" s="81"/>
    </row>
    <row r="136" spans="1:27" ht="156" customHeight="1" x14ac:dyDescent="0.3">
      <c r="A136" s="94" t="str">
        <f>CONCATENATE('PAO 2022'!A135,". ", "1")</f>
        <v>15. 1</v>
      </c>
      <c r="B136" s="116" t="s">
        <v>623</v>
      </c>
      <c r="C136" s="116" t="s">
        <v>624</v>
      </c>
      <c r="D136" s="116" t="s">
        <v>625</v>
      </c>
      <c r="E136" s="117" t="s">
        <v>626</v>
      </c>
      <c r="F136" s="355" t="s">
        <v>135</v>
      </c>
      <c r="G136" s="356"/>
      <c r="H136" s="123" t="s">
        <v>559</v>
      </c>
      <c r="I136" s="124"/>
      <c r="K136" s="176">
        <f t="shared" ref="K136:K142" si="14">IF(B136&lt;1,0, 1)</f>
        <v>1</v>
      </c>
    </row>
    <row r="137" spans="1:27" ht="20.25" customHeight="1" x14ac:dyDescent="0.3">
      <c r="A137" s="94" t="str">
        <f>CONCATENATE('PAO 2022'!A135,". ", "2")</f>
        <v>15. 2</v>
      </c>
      <c r="B137" s="116"/>
      <c r="C137" s="116"/>
      <c r="D137" s="116"/>
      <c r="E137" s="117"/>
      <c r="F137" s="355" t="str">
        <f>IFERROR(VLOOKUP(B137,'Validaciones SEVRI'!$D$2:$E$118,2,FALSE)," ")</f>
        <v xml:space="preserve"> </v>
      </c>
      <c r="G137" s="356"/>
      <c r="H137" s="123"/>
      <c r="I137" s="124"/>
      <c r="K137" s="176">
        <f t="shared" si="14"/>
        <v>0</v>
      </c>
    </row>
    <row r="138" spans="1:27" ht="20.25" customHeight="1" x14ac:dyDescent="0.3">
      <c r="A138" s="94" t="str">
        <f>CONCATENATE('PAO 2022'!A135,". ","3")</f>
        <v>15. 3</v>
      </c>
      <c r="B138" s="116"/>
      <c r="C138" s="116"/>
      <c r="D138" s="116"/>
      <c r="E138" s="117"/>
      <c r="F138" s="355" t="str">
        <f>IFERROR(VLOOKUP(B138,'Validaciones SEVRI'!$D$2:$E$118,2,FALSE)," ")</f>
        <v xml:space="preserve"> </v>
      </c>
      <c r="G138" s="356"/>
      <c r="H138" s="123"/>
      <c r="I138" s="124"/>
      <c r="K138" s="176">
        <f t="shared" si="14"/>
        <v>0</v>
      </c>
    </row>
    <row r="139" spans="1:27" ht="20.25" customHeight="1" x14ac:dyDescent="0.3">
      <c r="A139" s="94" t="str">
        <f>CONCATENATE('PAO 2022'!A135,". ", "4")</f>
        <v>15. 4</v>
      </c>
      <c r="B139" s="116"/>
      <c r="C139" s="116"/>
      <c r="D139" s="116"/>
      <c r="E139" s="117"/>
      <c r="F139" s="355" t="str">
        <f>IFERROR(VLOOKUP(B139,'Validaciones SEVRI'!$D$2:$E$118,2,FALSE)," ")</f>
        <v xml:space="preserve"> </v>
      </c>
      <c r="G139" s="356"/>
      <c r="H139" s="123"/>
      <c r="I139" s="124"/>
      <c r="K139" s="176">
        <f t="shared" si="14"/>
        <v>0</v>
      </c>
    </row>
    <row r="140" spans="1:27" ht="20.25" customHeight="1" x14ac:dyDescent="0.3">
      <c r="A140" s="94" t="str">
        <f>CONCATENATE('PAO 2022'!A135,". ", "5")</f>
        <v>15. 5</v>
      </c>
      <c r="B140" s="116"/>
      <c r="C140" s="116"/>
      <c r="D140" s="116"/>
      <c r="E140" s="117"/>
      <c r="F140" s="355" t="str">
        <f>IFERROR(VLOOKUP(B140,'Validaciones SEVRI'!$D$2:$E$118,2,FALSE)," ")</f>
        <v xml:space="preserve"> </v>
      </c>
      <c r="G140" s="356"/>
      <c r="H140" s="123"/>
      <c r="I140" s="124"/>
      <c r="K140" s="176">
        <f t="shared" si="14"/>
        <v>0</v>
      </c>
    </row>
    <row r="141" spans="1:27" ht="20.25" customHeight="1" x14ac:dyDescent="0.3">
      <c r="A141" s="94" t="str">
        <f>CONCATENATE('PAO 2022'!A135,". ", "6")</f>
        <v>15. 6</v>
      </c>
      <c r="B141" s="116"/>
      <c r="C141" s="116"/>
      <c r="D141" s="116"/>
      <c r="E141" s="117"/>
      <c r="F141" s="355" t="str">
        <f>IFERROR(VLOOKUP(B141,'Validaciones SEVRI'!$D$2:$E$118,2,FALSE)," ")</f>
        <v xml:space="preserve"> </v>
      </c>
      <c r="G141" s="356"/>
      <c r="H141" s="123"/>
      <c r="I141" s="124"/>
      <c r="K141" s="176">
        <f t="shared" si="14"/>
        <v>0</v>
      </c>
    </row>
    <row r="142" spans="1:27" ht="20.25" customHeight="1" thickBot="1" x14ac:dyDescent="0.35">
      <c r="A142" s="94" t="str">
        <f>CONCATENATE('PAO 2022'!A135,". ", "7")</f>
        <v>15. 7</v>
      </c>
      <c r="B142" s="116"/>
      <c r="C142" s="116"/>
      <c r="D142" s="116"/>
      <c r="E142" s="117"/>
      <c r="F142" s="355" t="str">
        <f>IFERROR(VLOOKUP(B142,'Validaciones SEVRI'!$D$2:$E$118,2,FALSE)," ")</f>
        <v xml:space="preserve"> </v>
      </c>
      <c r="G142" s="356"/>
      <c r="H142" s="123"/>
      <c r="I142" s="124"/>
      <c r="K142" s="176">
        <f t="shared" si="14"/>
        <v>0</v>
      </c>
    </row>
    <row r="143" spans="1:27" s="80" customFormat="1" ht="20.25" customHeight="1" thickBot="1" x14ac:dyDescent="0.3">
      <c r="A143" s="73" t="s">
        <v>60</v>
      </c>
      <c r="B143" s="370">
        <f>+'PAO 2022'!B142</f>
        <v>0</v>
      </c>
      <c r="C143" s="371"/>
      <c r="D143" s="371"/>
      <c r="E143" s="371"/>
      <c r="F143" s="371"/>
      <c r="G143" s="371"/>
      <c r="H143" s="371"/>
      <c r="I143" s="371"/>
      <c r="J143" s="135"/>
      <c r="K143" s="176"/>
      <c r="L143" s="135"/>
      <c r="M143" s="135"/>
      <c r="N143" s="135"/>
      <c r="O143" s="135"/>
      <c r="P143" s="135"/>
      <c r="Q143" s="135"/>
      <c r="R143" s="135"/>
      <c r="S143" s="135"/>
      <c r="T143" s="135"/>
      <c r="U143" s="135"/>
      <c r="V143" s="135"/>
      <c r="W143" s="135"/>
      <c r="X143" s="135"/>
      <c r="Y143" s="135"/>
      <c r="Z143" s="135"/>
      <c r="AA143" s="135"/>
    </row>
    <row r="144" spans="1:27" ht="39.6" customHeight="1" x14ac:dyDescent="0.3">
      <c r="A144" s="92" t="s">
        <v>61</v>
      </c>
      <c r="B144" s="363" t="str">
        <f>CONCATENATE('PAO 2022'!A144,". ",'PAO 2022'!A145)</f>
        <v>16. Garantizar a la organización contar con la protección y salvaguarda de los activos, mediante la  prestación de los servicios públicos indispensables, bajo la modalidad de SEGUROS DEL ESTADO (Póliza de Incendio, Equipo Informático, Rresponsabilidad Civil y seguros de la flotilla vehicular)</v>
      </c>
      <c r="C144" s="364"/>
      <c r="D144" s="364"/>
      <c r="E144" s="364"/>
      <c r="F144" s="364"/>
      <c r="G144" s="364"/>
      <c r="H144" s="364"/>
      <c r="I144" s="365"/>
      <c r="K144" s="177"/>
      <c r="L144" s="173"/>
      <c r="M144" s="173"/>
      <c r="N144" s="81"/>
      <c r="O144" s="81"/>
      <c r="P144" s="81"/>
      <c r="Q144" s="81"/>
      <c r="R144" s="81"/>
      <c r="S144" s="81"/>
      <c r="T144" s="81"/>
      <c r="U144" s="81"/>
      <c r="V144" s="81"/>
      <c r="W144" s="81"/>
      <c r="X144" s="81"/>
      <c r="Y144" s="81"/>
      <c r="Z144" s="81"/>
      <c r="AA144" s="81"/>
    </row>
    <row r="145" spans="1:27" ht="114.6" customHeight="1" x14ac:dyDescent="0.3">
      <c r="A145" s="94" t="str">
        <f>CONCATENATE('PAO 2022'!A144,". ", "1")</f>
        <v>16. 1</v>
      </c>
      <c r="B145" s="116" t="s">
        <v>618</v>
      </c>
      <c r="C145" s="116" t="s">
        <v>619</v>
      </c>
      <c r="D145" s="116" t="s">
        <v>620</v>
      </c>
      <c r="E145" s="117" t="s">
        <v>621</v>
      </c>
      <c r="F145" s="355" t="s">
        <v>622</v>
      </c>
      <c r="G145" s="356"/>
      <c r="H145" s="123" t="s">
        <v>559</v>
      </c>
      <c r="I145" s="124"/>
      <c r="K145" s="176">
        <f t="shared" ref="K145:K151" si="15">IF(B145&lt;1,0, 1)</f>
        <v>1</v>
      </c>
    </row>
    <row r="146" spans="1:27" ht="20.25" customHeight="1" x14ac:dyDescent="0.3">
      <c r="A146" s="94" t="str">
        <f>CONCATENATE('PAO 2022'!A144,". ", "2")</f>
        <v>16. 2</v>
      </c>
      <c r="B146" s="116"/>
      <c r="C146" s="116"/>
      <c r="D146" s="116"/>
      <c r="E146" s="117"/>
      <c r="F146" s="355" t="str">
        <f>IFERROR(VLOOKUP(B146,'Validaciones SEVRI'!$D$2:$E$118,2,FALSE)," ")</f>
        <v xml:space="preserve"> </v>
      </c>
      <c r="G146" s="356"/>
      <c r="H146" s="123"/>
      <c r="I146" s="124"/>
      <c r="K146" s="176">
        <f t="shared" si="15"/>
        <v>0</v>
      </c>
    </row>
    <row r="147" spans="1:27" ht="20.25" customHeight="1" x14ac:dyDescent="0.3">
      <c r="A147" s="94" t="str">
        <f>CONCATENATE('PAO 2022'!A144,". ","3")</f>
        <v>16. 3</v>
      </c>
      <c r="B147" s="116"/>
      <c r="C147" s="116"/>
      <c r="D147" s="116"/>
      <c r="E147" s="117"/>
      <c r="F147" s="355" t="str">
        <f>IFERROR(VLOOKUP(B147,'Validaciones SEVRI'!$D$2:$E$118,2,FALSE)," ")</f>
        <v xml:space="preserve"> </v>
      </c>
      <c r="G147" s="356"/>
      <c r="H147" s="123"/>
      <c r="I147" s="124"/>
      <c r="K147" s="176">
        <f t="shared" si="15"/>
        <v>0</v>
      </c>
    </row>
    <row r="148" spans="1:27" ht="20.25" customHeight="1" x14ac:dyDescent="0.3">
      <c r="A148" s="94" t="str">
        <f>CONCATENATE('PAO 2022'!A144,". ", "4")</f>
        <v>16. 4</v>
      </c>
      <c r="B148" s="116"/>
      <c r="C148" s="116"/>
      <c r="D148" s="116"/>
      <c r="E148" s="117"/>
      <c r="F148" s="355" t="str">
        <f>IFERROR(VLOOKUP(B148,'Validaciones SEVRI'!$D$2:$E$118,2,FALSE)," ")</f>
        <v xml:space="preserve"> </v>
      </c>
      <c r="G148" s="356"/>
      <c r="H148" s="123"/>
      <c r="I148" s="124"/>
      <c r="K148" s="176">
        <f t="shared" si="15"/>
        <v>0</v>
      </c>
    </row>
    <row r="149" spans="1:27" ht="20.25" customHeight="1" x14ac:dyDescent="0.3">
      <c r="A149" s="94" t="str">
        <f>CONCATENATE('PAO 2022'!A144,". ", "5")</f>
        <v>16. 5</v>
      </c>
      <c r="B149" s="116"/>
      <c r="C149" s="116"/>
      <c r="D149" s="116"/>
      <c r="E149" s="117"/>
      <c r="F149" s="355" t="str">
        <f>IFERROR(VLOOKUP(B149,'Validaciones SEVRI'!$D$2:$E$118,2,FALSE)," ")</f>
        <v xml:space="preserve"> </v>
      </c>
      <c r="G149" s="356"/>
      <c r="H149" s="123"/>
      <c r="I149" s="124"/>
      <c r="K149" s="176">
        <f t="shared" si="15"/>
        <v>0</v>
      </c>
    </row>
    <row r="150" spans="1:27" ht="20.25" customHeight="1" x14ac:dyDescent="0.3">
      <c r="A150" s="94" t="str">
        <f>CONCATENATE('PAO 2022'!A144,". ", "6")</f>
        <v>16. 6</v>
      </c>
      <c r="B150" s="116"/>
      <c r="C150" s="116"/>
      <c r="D150" s="116"/>
      <c r="E150" s="117"/>
      <c r="F150" s="355" t="str">
        <f>IFERROR(VLOOKUP(B150,'Validaciones SEVRI'!$D$2:$E$118,2,FALSE)," ")</f>
        <v xml:space="preserve"> </v>
      </c>
      <c r="G150" s="356"/>
      <c r="H150" s="123"/>
      <c r="I150" s="124"/>
      <c r="K150" s="176">
        <f t="shared" si="15"/>
        <v>0</v>
      </c>
    </row>
    <row r="151" spans="1:27" ht="20.25" customHeight="1" thickBot="1" x14ac:dyDescent="0.35">
      <c r="A151" s="94" t="str">
        <f>CONCATENATE('PAO 2022'!A144,". ", "7")</f>
        <v>16. 7</v>
      </c>
      <c r="B151" s="116"/>
      <c r="C151" s="116"/>
      <c r="D151" s="116"/>
      <c r="E151" s="117"/>
      <c r="F151" s="355" t="str">
        <f>IFERROR(VLOOKUP(B151,'Validaciones SEVRI'!$D$2:$E$118,2,FALSE)," ")</f>
        <v xml:space="preserve"> </v>
      </c>
      <c r="G151" s="356"/>
      <c r="H151" s="123"/>
      <c r="I151" s="124"/>
      <c r="K151" s="176">
        <f t="shared" si="15"/>
        <v>0</v>
      </c>
    </row>
    <row r="152" spans="1:27" s="80" customFormat="1" ht="20.25" customHeight="1" thickBot="1" x14ac:dyDescent="0.3">
      <c r="A152" s="73" t="s">
        <v>60</v>
      </c>
      <c r="B152" s="370">
        <f>+'PAO 2022'!B151</f>
        <v>0</v>
      </c>
      <c r="C152" s="371"/>
      <c r="D152" s="371"/>
      <c r="E152" s="371"/>
      <c r="F152" s="371"/>
      <c r="G152" s="371"/>
      <c r="H152" s="371"/>
      <c r="I152" s="371"/>
      <c r="J152" s="135"/>
      <c r="K152" s="176"/>
      <c r="L152" s="135"/>
      <c r="M152" s="135"/>
      <c r="N152" s="135"/>
      <c r="O152" s="135"/>
      <c r="P152" s="135"/>
      <c r="Q152" s="135"/>
      <c r="R152" s="135"/>
      <c r="S152" s="135"/>
      <c r="T152" s="135"/>
      <c r="U152" s="135"/>
      <c r="V152" s="135"/>
      <c r="W152" s="135"/>
      <c r="X152" s="135"/>
      <c r="Y152" s="135"/>
      <c r="Z152" s="135"/>
      <c r="AA152" s="135"/>
    </row>
    <row r="153" spans="1:27" ht="35.4" customHeight="1" x14ac:dyDescent="0.3">
      <c r="A153" s="92" t="s">
        <v>61</v>
      </c>
      <c r="B153" s="363" t="str">
        <f>CONCATENATE('PAO 2022'!A153,". ",'PAO 2022'!A154)</f>
        <v>17. Contar con una empresa que brinde los servicios de mantenimiento preventivo, correctivo, proyectivo, mejoras, adiciones y remodelaciones del edificio de la Imprenta Nacional y los sistemas electromecánicos conexos según las necesidades institucionales</v>
      </c>
      <c r="C153" s="364"/>
      <c r="D153" s="364"/>
      <c r="E153" s="364"/>
      <c r="F153" s="364"/>
      <c r="G153" s="364"/>
      <c r="H153" s="364"/>
      <c r="I153" s="365"/>
      <c r="K153" s="177"/>
      <c r="L153" s="173"/>
      <c r="M153" s="173"/>
      <c r="N153" s="81"/>
      <c r="O153" s="81"/>
      <c r="P153" s="81"/>
      <c r="Q153" s="81"/>
      <c r="R153" s="81"/>
      <c r="S153" s="81"/>
      <c r="T153" s="81"/>
      <c r="U153" s="81"/>
      <c r="V153" s="81"/>
      <c r="W153" s="81"/>
      <c r="X153" s="81"/>
      <c r="Y153" s="81"/>
      <c r="Z153" s="81"/>
      <c r="AA153" s="81"/>
    </row>
    <row r="154" spans="1:27" ht="153" customHeight="1" x14ac:dyDescent="0.3">
      <c r="A154" s="94" t="str">
        <f>CONCATENATE('PAO 2022'!A153,". ", "1")</f>
        <v>17. 1</v>
      </c>
      <c r="B154" s="116" t="s">
        <v>623</v>
      </c>
      <c r="C154" s="116" t="s">
        <v>624</v>
      </c>
      <c r="D154" s="116" t="s">
        <v>625</v>
      </c>
      <c r="E154" s="117" t="s">
        <v>626</v>
      </c>
      <c r="F154" s="355" t="s">
        <v>135</v>
      </c>
      <c r="G154" s="356"/>
      <c r="H154" s="123" t="s">
        <v>559</v>
      </c>
      <c r="I154" s="124"/>
      <c r="K154" s="176">
        <f t="shared" ref="K154:K160" si="16">IF(B154&lt;1,0, 1)</f>
        <v>1</v>
      </c>
    </row>
    <row r="155" spans="1:27" ht="20.25" customHeight="1" x14ac:dyDescent="0.3">
      <c r="A155" s="94" t="str">
        <f>CONCATENATE('PAO 2022'!A153,". ", "2")</f>
        <v>17. 2</v>
      </c>
      <c r="B155" s="116"/>
      <c r="C155" s="116"/>
      <c r="D155" s="116"/>
      <c r="E155" s="117"/>
      <c r="F155" s="355" t="str">
        <f>IFERROR(VLOOKUP(B155,'Validaciones SEVRI'!$D$2:$E$118,2,FALSE)," ")</f>
        <v xml:space="preserve"> </v>
      </c>
      <c r="G155" s="356"/>
      <c r="H155" s="123"/>
      <c r="I155" s="124"/>
      <c r="K155" s="176">
        <f t="shared" si="16"/>
        <v>0</v>
      </c>
    </row>
    <row r="156" spans="1:27" ht="20.25" customHeight="1" x14ac:dyDescent="0.3">
      <c r="A156" s="94" t="str">
        <f>CONCATENATE('PAO 2022'!A153,". ","3")</f>
        <v>17. 3</v>
      </c>
      <c r="B156" s="116"/>
      <c r="C156" s="116"/>
      <c r="D156" s="116"/>
      <c r="E156" s="117"/>
      <c r="F156" s="355" t="str">
        <f>IFERROR(VLOOKUP(B156,'Validaciones SEVRI'!$D$2:$E$118,2,FALSE)," ")</f>
        <v xml:space="preserve"> </v>
      </c>
      <c r="G156" s="356"/>
      <c r="H156" s="123"/>
      <c r="I156" s="124"/>
      <c r="K156" s="176">
        <f t="shared" si="16"/>
        <v>0</v>
      </c>
    </row>
    <row r="157" spans="1:27" ht="20.25" customHeight="1" x14ac:dyDescent="0.3">
      <c r="A157" s="94" t="str">
        <f>CONCATENATE('PAO 2022'!A153,". ", "4")</f>
        <v>17. 4</v>
      </c>
      <c r="B157" s="116"/>
      <c r="C157" s="116"/>
      <c r="D157" s="116"/>
      <c r="E157" s="117"/>
      <c r="F157" s="355" t="str">
        <f>IFERROR(VLOOKUP(B157,'Validaciones SEVRI'!$D$2:$E$118,2,FALSE)," ")</f>
        <v xml:space="preserve"> </v>
      </c>
      <c r="G157" s="356"/>
      <c r="H157" s="123"/>
      <c r="I157" s="124"/>
      <c r="K157" s="176">
        <f t="shared" si="16"/>
        <v>0</v>
      </c>
    </row>
    <row r="158" spans="1:27" ht="20.25" customHeight="1" x14ac:dyDescent="0.3">
      <c r="A158" s="94" t="str">
        <f>CONCATENATE('PAO 2022'!A153,". ", "5")</f>
        <v>17. 5</v>
      </c>
      <c r="B158" s="116"/>
      <c r="C158" s="116"/>
      <c r="D158" s="116"/>
      <c r="E158" s="117"/>
      <c r="F158" s="355" t="str">
        <f>IFERROR(VLOOKUP(B158,'Validaciones SEVRI'!$D$2:$E$118,2,FALSE)," ")</f>
        <v xml:space="preserve"> </v>
      </c>
      <c r="G158" s="356"/>
      <c r="H158" s="123"/>
      <c r="I158" s="124"/>
      <c r="K158" s="176">
        <f t="shared" si="16"/>
        <v>0</v>
      </c>
    </row>
    <row r="159" spans="1:27" ht="20.25" customHeight="1" x14ac:dyDescent="0.3">
      <c r="A159" s="94" t="str">
        <f>CONCATENATE('PAO 2022'!A153,". ", "6")</f>
        <v>17. 6</v>
      </c>
      <c r="B159" s="116"/>
      <c r="C159" s="116"/>
      <c r="D159" s="116"/>
      <c r="E159" s="117"/>
      <c r="F159" s="355" t="str">
        <f>IFERROR(VLOOKUP(B159,'Validaciones SEVRI'!$D$2:$E$118,2,FALSE)," ")</f>
        <v xml:space="preserve"> </v>
      </c>
      <c r="G159" s="356"/>
      <c r="H159" s="123"/>
      <c r="I159" s="124"/>
      <c r="K159" s="176">
        <f t="shared" si="16"/>
        <v>0</v>
      </c>
    </row>
    <row r="160" spans="1:27" ht="20.25" customHeight="1" thickBot="1" x14ac:dyDescent="0.35">
      <c r="A160" s="94" t="str">
        <f>CONCATENATE('PAO 2022'!A153,". ", "7")</f>
        <v>17. 7</v>
      </c>
      <c r="B160" s="116"/>
      <c r="C160" s="116"/>
      <c r="D160" s="116"/>
      <c r="E160" s="117"/>
      <c r="F160" s="355" t="str">
        <f>IFERROR(VLOOKUP(B160,'Validaciones SEVRI'!$D$2:$E$118,2,FALSE)," ")</f>
        <v xml:space="preserve"> </v>
      </c>
      <c r="G160" s="356"/>
      <c r="H160" s="123"/>
      <c r="I160" s="124"/>
      <c r="K160" s="176">
        <f t="shared" si="16"/>
        <v>0</v>
      </c>
    </row>
    <row r="161" spans="1:27" s="80" customFormat="1" ht="20.25" customHeight="1" thickBot="1" x14ac:dyDescent="0.3">
      <c r="A161" s="73" t="s">
        <v>60</v>
      </c>
      <c r="B161" s="370">
        <f>+'PAO 2022'!B162</f>
        <v>0</v>
      </c>
      <c r="C161" s="371"/>
      <c r="D161" s="371"/>
      <c r="E161" s="371"/>
      <c r="F161" s="371"/>
      <c r="G161" s="371"/>
      <c r="H161" s="371"/>
      <c r="I161" s="371"/>
      <c r="J161" s="135"/>
      <c r="K161" s="176"/>
      <c r="L161" s="135"/>
      <c r="M161" s="135"/>
      <c r="N161" s="135"/>
      <c r="O161" s="135"/>
      <c r="P161" s="135"/>
      <c r="Q161" s="135"/>
      <c r="R161" s="135"/>
      <c r="S161" s="135"/>
      <c r="T161" s="135"/>
      <c r="U161" s="135"/>
      <c r="V161" s="135"/>
      <c r="W161" s="135"/>
      <c r="X161" s="135"/>
      <c r="Y161" s="135"/>
      <c r="Z161" s="135"/>
      <c r="AA161" s="135"/>
    </row>
    <row r="162" spans="1:27" ht="20.25" customHeight="1" x14ac:dyDescent="0.3">
      <c r="A162" s="92" t="s">
        <v>61</v>
      </c>
      <c r="B162" s="363" t="str">
        <f>CONCATENATE('PAO 2022'!A164,". ",'PAO 2022'!A165)</f>
        <v>18. Garantizar mantenimiento y repuestos de los  servicios sanitarios y dispensadores de agua</v>
      </c>
      <c r="C162" s="364"/>
      <c r="D162" s="364"/>
      <c r="E162" s="364"/>
      <c r="F162" s="364"/>
      <c r="G162" s="364"/>
      <c r="H162" s="364"/>
      <c r="I162" s="365"/>
      <c r="K162" s="177"/>
      <c r="L162" s="173"/>
      <c r="M162" s="173"/>
      <c r="N162" s="81"/>
      <c r="O162" s="81"/>
      <c r="P162" s="81"/>
      <c r="Q162" s="81"/>
      <c r="R162" s="81"/>
      <c r="S162" s="81"/>
      <c r="T162" s="81"/>
      <c r="U162" s="81"/>
      <c r="V162" s="81"/>
      <c r="W162" s="81"/>
      <c r="X162" s="81"/>
      <c r="Y162" s="81"/>
      <c r="Z162" s="81"/>
      <c r="AA162" s="81"/>
    </row>
    <row r="163" spans="1:27" ht="167.4" customHeight="1" x14ac:dyDescent="0.3">
      <c r="A163" s="94" t="str">
        <f>CONCATENATE('PAO 2022'!A164,". ", "1")</f>
        <v>18. 1</v>
      </c>
      <c r="B163" s="116" t="s">
        <v>627</v>
      </c>
      <c r="C163" s="116" t="s">
        <v>628</v>
      </c>
      <c r="D163" s="116" t="s">
        <v>629</v>
      </c>
      <c r="E163" s="211" t="s">
        <v>630</v>
      </c>
      <c r="F163" s="355" t="s">
        <v>137</v>
      </c>
      <c r="G163" s="356"/>
      <c r="H163" s="123" t="s">
        <v>559</v>
      </c>
      <c r="I163" s="124"/>
      <c r="K163" s="176">
        <f t="shared" ref="K163:K169" si="17">IF(B163&lt;1,0, 1)</f>
        <v>1</v>
      </c>
    </row>
    <row r="164" spans="1:27" ht="20.25" customHeight="1" x14ac:dyDescent="0.3">
      <c r="A164" s="94" t="str">
        <f>CONCATENATE('PAO 2022'!A164,". ", "2")</f>
        <v>18. 2</v>
      </c>
      <c r="B164" s="116"/>
      <c r="C164" s="116"/>
      <c r="D164" s="116"/>
      <c r="E164" s="117"/>
      <c r="F164" s="355" t="str">
        <f>IFERROR(VLOOKUP(B164,'Validaciones SEVRI'!$D$2:$E$118,2,FALSE)," ")</f>
        <v xml:space="preserve"> </v>
      </c>
      <c r="G164" s="356"/>
      <c r="H164" s="123"/>
      <c r="I164" s="124"/>
      <c r="K164" s="176">
        <f t="shared" si="17"/>
        <v>0</v>
      </c>
    </row>
    <row r="165" spans="1:27" ht="20.25" customHeight="1" x14ac:dyDescent="0.3">
      <c r="A165" s="94" t="str">
        <f>CONCATENATE('PAO 2022'!A164,". ","3")</f>
        <v>18. 3</v>
      </c>
      <c r="B165" s="116"/>
      <c r="C165" s="116"/>
      <c r="D165" s="116"/>
      <c r="E165" s="117"/>
      <c r="F165" s="355" t="str">
        <f>IFERROR(VLOOKUP(B165,'Validaciones SEVRI'!$D$2:$E$118,2,FALSE)," ")</f>
        <v xml:space="preserve"> </v>
      </c>
      <c r="G165" s="356"/>
      <c r="H165" s="123"/>
      <c r="I165" s="124"/>
      <c r="K165" s="176">
        <f t="shared" si="17"/>
        <v>0</v>
      </c>
    </row>
    <row r="166" spans="1:27" ht="20.25" customHeight="1" x14ac:dyDescent="0.3">
      <c r="A166" s="94" t="str">
        <f>CONCATENATE('PAO 2022'!A164,". ", "4")</f>
        <v>18. 4</v>
      </c>
      <c r="B166" s="116"/>
      <c r="C166" s="116"/>
      <c r="D166" s="116"/>
      <c r="E166" s="117"/>
      <c r="F166" s="355" t="str">
        <f>IFERROR(VLOOKUP(B166,'Validaciones SEVRI'!$D$2:$E$118,2,FALSE)," ")</f>
        <v xml:space="preserve"> </v>
      </c>
      <c r="G166" s="356"/>
      <c r="H166" s="123"/>
      <c r="I166" s="124"/>
      <c r="K166" s="176">
        <f t="shared" si="17"/>
        <v>0</v>
      </c>
    </row>
    <row r="167" spans="1:27" ht="20.25" customHeight="1" x14ac:dyDescent="0.3">
      <c r="A167" s="94" t="str">
        <f>CONCATENATE('PAO 2022'!A164,". ", "5")</f>
        <v>18. 5</v>
      </c>
      <c r="B167" s="116"/>
      <c r="C167" s="116"/>
      <c r="D167" s="116"/>
      <c r="E167" s="117"/>
      <c r="F167" s="355" t="str">
        <f>IFERROR(VLOOKUP(B167,'Validaciones SEVRI'!$D$2:$E$118,2,FALSE)," ")</f>
        <v xml:space="preserve"> </v>
      </c>
      <c r="G167" s="356"/>
      <c r="H167" s="123"/>
      <c r="I167" s="124"/>
      <c r="K167" s="176">
        <f t="shared" si="17"/>
        <v>0</v>
      </c>
    </row>
    <row r="168" spans="1:27" ht="20.25" customHeight="1" x14ac:dyDescent="0.3">
      <c r="A168" s="94" t="str">
        <f>CONCATENATE('PAO 2022'!A164,". ", "6")</f>
        <v>18. 6</v>
      </c>
      <c r="B168" s="116"/>
      <c r="C168" s="116"/>
      <c r="D168" s="116"/>
      <c r="E168" s="117"/>
      <c r="F168" s="355" t="str">
        <f>IFERROR(VLOOKUP(B168,'Validaciones SEVRI'!$D$2:$E$118,2,FALSE)," ")</f>
        <v xml:space="preserve"> </v>
      </c>
      <c r="G168" s="356"/>
      <c r="H168" s="123"/>
      <c r="I168" s="124"/>
      <c r="K168" s="176">
        <f t="shared" si="17"/>
        <v>0</v>
      </c>
    </row>
    <row r="169" spans="1:27" ht="20.25" customHeight="1" thickBot="1" x14ac:dyDescent="0.35">
      <c r="A169" s="94" t="str">
        <f>CONCATENATE('PAO 2022'!A164,". ", "7")</f>
        <v>18. 7</v>
      </c>
      <c r="B169" s="116"/>
      <c r="C169" s="116"/>
      <c r="D169" s="116"/>
      <c r="E169" s="117"/>
      <c r="F169" s="355" t="str">
        <f>IFERROR(VLOOKUP(B169,'Validaciones SEVRI'!$D$2:$E$118,2,FALSE)," ")</f>
        <v xml:space="preserve"> </v>
      </c>
      <c r="G169" s="356"/>
      <c r="H169" s="123"/>
      <c r="I169" s="124"/>
      <c r="K169" s="176">
        <f t="shared" si="17"/>
        <v>0</v>
      </c>
    </row>
    <row r="170" spans="1:27" s="80" customFormat="1" ht="20.25" customHeight="1" thickBot="1" x14ac:dyDescent="0.3">
      <c r="A170" s="73" t="s">
        <v>60</v>
      </c>
      <c r="B170" s="370">
        <f>+'PAO 2022'!B171</f>
        <v>0</v>
      </c>
      <c r="C170" s="371"/>
      <c r="D170" s="371"/>
      <c r="E170" s="371"/>
      <c r="F170" s="371"/>
      <c r="G170" s="371"/>
      <c r="H170" s="371"/>
      <c r="I170" s="371"/>
      <c r="J170" s="135"/>
      <c r="K170" s="176"/>
      <c r="L170" s="135"/>
      <c r="M170" s="135"/>
      <c r="N170" s="135"/>
      <c r="O170" s="135"/>
      <c r="P170" s="135"/>
      <c r="Q170" s="135"/>
      <c r="R170" s="135"/>
      <c r="S170" s="135"/>
      <c r="T170" s="135"/>
      <c r="U170" s="135"/>
      <c r="V170" s="135"/>
      <c r="W170" s="135"/>
      <c r="X170" s="135"/>
      <c r="Y170" s="135"/>
      <c r="Z170" s="135"/>
      <c r="AA170" s="135"/>
    </row>
    <row r="171" spans="1:27" ht="20.25" customHeight="1" x14ac:dyDescent="0.3">
      <c r="A171" s="92" t="s">
        <v>61</v>
      </c>
      <c r="B171" s="363" t="str">
        <f>CONCATENATE('PAO 2022'!A173,". ",'PAO 2022'!A174)</f>
        <v>19. Contar con el mecanismo adecuado que permita brindar  un mantenimiento  preventivo y correctivo a los vehículos de la institución</v>
      </c>
      <c r="C171" s="364"/>
      <c r="D171" s="364"/>
      <c r="E171" s="364"/>
      <c r="F171" s="364"/>
      <c r="G171" s="364"/>
      <c r="H171" s="364"/>
      <c r="I171" s="365"/>
      <c r="K171" s="177"/>
      <c r="L171" s="173"/>
      <c r="M171" s="173"/>
      <c r="N171" s="81"/>
      <c r="O171" s="81"/>
      <c r="P171" s="81"/>
      <c r="Q171" s="81"/>
      <c r="R171" s="81"/>
      <c r="S171" s="81"/>
      <c r="T171" s="81"/>
      <c r="U171" s="81"/>
      <c r="V171" s="81"/>
      <c r="W171" s="81"/>
      <c r="X171" s="81"/>
      <c r="Y171" s="81"/>
      <c r="Z171" s="81"/>
      <c r="AA171" s="81"/>
    </row>
    <row r="172" spans="1:27" ht="146.4" customHeight="1" x14ac:dyDescent="0.3">
      <c r="A172" s="94" t="str">
        <f>CONCATENATE('PAO 2022'!A173,". ", "1")</f>
        <v>19. 1</v>
      </c>
      <c r="B172" s="116" t="s">
        <v>623</v>
      </c>
      <c r="C172" s="116" t="s">
        <v>624</v>
      </c>
      <c r="D172" s="116" t="s">
        <v>625</v>
      </c>
      <c r="E172" s="117" t="s">
        <v>626</v>
      </c>
      <c r="F172" s="355" t="s">
        <v>135</v>
      </c>
      <c r="G172" s="356"/>
      <c r="H172" s="123" t="s">
        <v>559</v>
      </c>
      <c r="I172" s="124"/>
      <c r="K172" s="176">
        <f t="shared" ref="K172:K178" si="18">IF(B172&lt;1,0, 1)</f>
        <v>1</v>
      </c>
    </row>
    <row r="173" spans="1:27" ht="20.25" customHeight="1" x14ac:dyDescent="0.3">
      <c r="A173" s="94" t="str">
        <f>CONCATENATE('PAO 2022'!A173,". ", "2")</f>
        <v>19. 2</v>
      </c>
      <c r="B173" s="116"/>
      <c r="C173" s="116"/>
      <c r="D173" s="116"/>
      <c r="E173" s="117"/>
      <c r="F173" s="355" t="str">
        <f>IFERROR(VLOOKUP(B173,'Validaciones SEVRI'!$D$2:$E$118,2,FALSE)," ")</f>
        <v xml:space="preserve"> </v>
      </c>
      <c r="G173" s="356"/>
      <c r="H173" s="123"/>
      <c r="I173" s="124"/>
      <c r="K173" s="176">
        <f t="shared" si="18"/>
        <v>0</v>
      </c>
    </row>
    <row r="174" spans="1:27" ht="20.25" customHeight="1" x14ac:dyDescent="0.3">
      <c r="A174" s="94" t="str">
        <f>CONCATENATE('PAO 2022'!A173,". ","3")</f>
        <v>19. 3</v>
      </c>
      <c r="B174" s="116"/>
      <c r="C174" s="116"/>
      <c r="D174" s="116"/>
      <c r="E174" s="117"/>
      <c r="F174" s="355" t="str">
        <f>IFERROR(VLOOKUP(B174,'Validaciones SEVRI'!$D$2:$E$118,2,FALSE)," ")</f>
        <v xml:space="preserve"> </v>
      </c>
      <c r="G174" s="356"/>
      <c r="H174" s="123"/>
      <c r="I174" s="124"/>
      <c r="K174" s="176">
        <f t="shared" si="18"/>
        <v>0</v>
      </c>
    </row>
    <row r="175" spans="1:27" ht="20.25" customHeight="1" x14ac:dyDescent="0.3">
      <c r="A175" s="94" t="str">
        <f>CONCATENATE('PAO 2022'!A173,". ", "4")</f>
        <v>19. 4</v>
      </c>
      <c r="B175" s="116"/>
      <c r="C175" s="116"/>
      <c r="D175" s="116"/>
      <c r="E175" s="117"/>
      <c r="F175" s="355" t="str">
        <f>IFERROR(VLOOKUP(B175,'Validaciones SEVRI'!$D$2:$E$118,2,FALSE)," ")</f>
        <v xml:space="preserve"> </v>
      </c>
      <c r="G175" s="356"/>
      <c r="H175" s="123"/>
      <c r="I175" s="124"/>
      <c r="K175" s="176">
        <f t="shared" si="18"/>
        <v>0</v>
      </c>
    </row>
    <row r="176" spans="1:27" ht="20.25" customHeight="1" x14ac:dyDescent="0.3">
      <c r="A176" s="94" t="str">
        <f>CONCATENATE('PAO 2022'!A173,". ", "5")</f>
        <v>19. 5</v>
      </c>
      <c r="B176" s="116"/>
      <c r="C176" s="116"/>
      <c r="D176" s="116"/>
      <c r="E176" s="117"/>
      <c r="F176" s="355" t="str">
        <f>IFERROR(VLOOKUP(B176,'Validaciones SEVRI'!$D$2:$E$118,2,FALSE)," ")</f>
        <v xml:space="preserve"> </v>
      </c>
      <c r="G176" s="356"/>
      <c r="H176" s="123"/>
      <c r="I176" s="124"/>
      <c r="K176" s="176">
        <f t="shared" si="18"/>
        <v>0</v>
      </c>
    </row>
    <row r="177" spans="1:27" ht="20.25" customHeight="1" x14ac:dyDescent="0.3">
      <c r="A177" s="94" t="str">
        <f>CONCATENATE('PAO 2022'!A173,". ", "6")</f>
        <v>19. 6</v>
      </c>
      <c r="B177" s="116"/>
      <c r="C177" s="116"/>
      <c r="D177" s="116"/>
      <c r="E177" s="117"/>
      <c r="F177" s="355" t="str">
        <f>IFERROR(VLOOKUP(B177,'Validaciones SEVRI'!$D$2:$E$118,2,FALSE)," ")</f>
        <v xml:space="preserve"> </v>
      </c>
      <c r="G177" s="356"/>
      <c r="H177" s="123"/>
      <c r="I177" s="124"/>
      <c r="K177" s="176">
        <f t="shared" si="18"/>
        <v>0</v>
      </c>
    </row>
    <row r="178" spans="1:27" ht="20.25" customHeight="1" thickBot="1" x14ac:dyDescent="0.35">
      <c r="A178" s="94" t="str">
        <f>CONCATENATE('PAO 2022'!A173,". ", "7")</f>
        <v>19. 7</v>
      </c>
      <c r="B178" s="116"/>
      <c r="C178" s="116"/>
      <c r="D178" s="116"/>
      <c r="E178" s="117"/>
      <c r="F178" s="355" t="str">
        <f>IFERROR(VLOOKUP(B178,'Validaciones SEVRI'!$D$2:$E$118,2,FALSE)," ")</f>
        <v xml:space="preserve"> </v>
      </c>
      <c r="G178" s="356"/>
      <c r="H178" s="123"/>
      <c r="I178" s="124"/>
      <c r="K178" s="176">
        <f t="shared" si="18"/>
        <v>0</v>
      </c>
    </row>
    <row r="179" spans="1:27" s="80" customFormat="1" ht="20.25" customHeight="1" thickBot="1" x14ac:dyDescent="0.3">
      <c r="A179" s="73" t="s">
        <v>60</v>
      </c>
      <c r="B179" s="370">
        <f>+'PAO 2022'!B180</f>
        <v>0</v>
      </c>
      <c r="C179" s="371"/>
      <c r="D179" s="371"/>
      <c r="E179" s="371"/>
      <c r="F179" s="371"/>
      <c r="G179" s="371"/>
      <c r="H179" s="371"/>
      <c r="I179" s="371"/>
      <c r="J179" s="135"/>
      <c r="K179" s="176"/>
      <c r="L179" s="135"/>
      <c r="M179" s="135"/>
      <c r="N179" s="135"/>
      <c r="O179" s="135"/>
      <c r="P179" s="135"/>
      <c r="Q179" s="135"/>
      <c r="R179" s="135"/>
      <c r="S179" s="135"/>
      <c r="T179" s="135"/>
      <c r="U179" s="135"/>
      <c r="V179" s="135"/>
      <c r="W179" s="135"/>
      <c r="X179" s="135"/>
      <c r="Y179" s="135"/>
      <c r="Z179" s="135"/>
      <c r="AA179" s="135"/>
    </row>
    <row r="180" spans="1:27" ht="20.25" customHeight="1" x14ac:dyDescent="0.3">
      <c r="A180" s="92" t="s">
        <v>61</v>
      </c>
      <c r="B180" s="363" t="str">
        <f>CONCATENATE('PAO 2022'!A182,". ",'PAO 2022'!A183)</f>
        <v>20. Mantener en optimas condiciones el equipo para aplicar los primeros auxilios básicos</v>
      </c>
      <c r="C180" s="364"/>
      <c r="D180" s="364"/>
      <c r="E180" s="364"/>
      <c r="F180" s="364"/>
      <c r="G180" s="364"/>
      <c r="H180" s="364"/>
      <c r="I180" s="365"/>
      <c r="K180" s="177"/>
      <c r="L180" s="173"/>
      <c r="M180" s="173"/>
      <c r="N180" s="81"/>
      <c r="O180" s="81"/>
      <c r="P180" s="81"/>
      <c r="Q180" s="81"/>
      <c r="R180" s="81"/>
      <c r="S180" s="81"/>
      <c r="T180" s="81"/>
      <c r="U180" s="81"/>
      <c r="V180" s="81"/>
      <c r="W180" s="81"/>
      <c r="X180" s="81"/>
      <c r="Y180" s="81"/>
      <c r="Z180" s="81"/>
      <c r="AA180" s="81"/>
    </row>
    <row r="181" spans="1:27" ht="154.19999999999999" customHeight="1" x14ac:dyDescent="0.3">
      <c r="A181" s="94" t="str">
        <f>CONCATENATE('PAO 2022'!A182,". ", "1")</f>
        <v>20. 1</v>
      </c>
      <c r="B181" s="116" t="s">
        <v>623</v>
      </c>
      <c r="C181" s="116" t="s">
        <v>624</v>
      </c>
      <c r="D181" s="116" t="s">
        <v>625</v>
      </c>
      <c r="E181" s="117" t="s">
        <v>626</v>
      </c>
      <c r="F181" s="355" t="s">
        <v>135</v>
      </c>
      <c r="G181" s="356"/>
      <c r="H181" s="123" t="s">
        <v>559</v>
      </c>
      <c r="I181" s="124"/>
      <c r="K181" s="176">
        <f t="shared" ref="K181:K187" si="19">IF(B181&lt;1,0, 1)</f>
        <v>1</v>
      </c>
    </row>
    <row r="182" spans="1:27" ht="20.25" customHeight="1" x14ac:dyDescent="0.3">
      <c r="A182" s="94" t="str">
        <f>CONCATENATE('PAO 2022'!A182,". ", "2")</f>
        <v>20. 2</v>
      </c>
      <c r="B182" s="116"/>
      <c r="C182" s="116"/>
      <c r="D182" s="116"/>
      <c r="E182" s="117"/>
      <c r="F182" s="355" t="str">
        <f>IFERROR(VLOOKUP(B182,'Validaciones SEVRI'!$D$2:$E$118,2,FALSE)," ")</f>
        <v xml:space="preserve"> </v>
      </c>
      <c r="G182" s="356"/>
      <c r="H182" s="123"/>
      <c r="I182" s="124"/>
      <c r="K182" s="176">
        <f t="shared" si="19"/>
        <v>0</v>
      </c>
    </row>
    <row r="183" spans="1:27" ht="20.25" customHeight="1" x14ac:dyDescent="0.3">
      <c r="A183" s="94" t="str">
        <f>CONCATENATE('PAO 2022'!A182,". ","3")</f>
        <v>20. 3</v>
      </c>
      <c r="B183" s="116"/>
      <c r="C183" s="116"/>
      <c r="D183" s="116"/>
      <c r="E183" s="117"/>
      <c r="F183" s="355" t="str">
        <f>IFERROR(VLOOKUP(B183,'Validaciones SEVRI'!$D$2:$E$118,2,FALSE)," ")</f>
        <v xml:space="preserve"> </v>
      </c>
      <c r="G183" s="356"/>
      <c r="H183" s="123"/>
      <c r="I183" s="124"/>
      <c r="K183" s="176">
        <f t="shared" si="19"/>
        <v>0</v>
      </c>
    </row>
    <row r="184" spans="1:27" ht="20.25" customHeight="1" x14ac:dyDescent="0.3">
      <c r="A184" s="94" t="str">
        <f>CONCATENATE('PAO 2022'!A182,". ", "4")</f>
        <v>20. 4</v>
      </c>
      <c r="B184" s="116"/>
      <c r="C184" s="116"/>
      <c r="D184" s="116"/>
      <c r="E184" s="117"/>
      <c r="F184" s="355" t="str">
        <f>IFERROR(VLOOKUP(B184,'Validaciones SEVRI'!$D$2:$E$118,2,FALSE)," ")</f>
        <v xml:space="preserve"> </v>
      </c>
      <c r="G184" s="356"/>
      <c r="H184" s="123"/>
      <c r="I184" s="124"/>
      <c r="K184" s="176">
        <f t="shared" si="19"/>
        <v>0</v>
      </c>
    </row>
    <row r="185" spans="1:27" ht="20.25" customHeight="1" x14ac:dyDescent="0.3">
      <c r="A185" s="94" t="str">
        <f>CONCATENATE('PAO 2022'!A182,". ", "5")</f>
        <v>20. 5</v>
      </c>
      <c r="B185" s="116"/>
      <c r="C185" s="116"/>
      <c r="D185" s="116"/>
      <c r="E185" s="117"/>
      <c r="F185" s="355" t="str">
        <f>IFERROR(VLOOKUP(B185,'Validaciones SEVRI'!$D$2:$E$118,2,FALSE)," ")</f>
        <v xml:space="preserve"> </v>
      </c>
      <c r="G185" s="356"/>
      <c r="H185" s="123"/>
      <c r="I185" s="124"/>
      <c r="K185" s="176">
        <f t="shared" si="19"/>
        <v>0</v>
      </c>
    </row>
    <row r="186" spans="1:27" ht="20.25" customHeight="1" x14ac:dyDescent="0.3">
      <c r="A186" s="94" t="str">
        <f>CONCATENATE('PAO 2022'!A182,". ", "6")</f>
        <v>20. 6</v>
      </c>
      <c r="B186" s="116"/>
      <c r="C186" s="116"/>
      <c r="D186" s="116"/>
      <c r="E186" s="117"/>
      <c r="F186" s="355" t="str">
        <f>IFERROR(VLOOKUP(B186,'Validaciones SEVRI'!$D$2:$E$118,2,FALSE)," ")</f>
        <v xml:space="preserve"> </v>
      </c>
      <c r="G186" s="356"/>
      <c r="H186" s="123"/>
      <c r="I186" s="124"/>
      <c r="K186" s="176">
        <f t="shared" si="19"/>
        <v>0</v>
      </c>
    </row>
    <row r="187" spans="1:27" ht="20.25" customHeight="1" thickBot="1" x14ac:dyDescent="0.35">
      <c r="A187" s="94" t="str">
        <f>CONCATENATE('PAO 2022'!A182,". ", "7")</f>
        <v>20. 7</v>
      </c>
      <c r="B187" s="116"/>
      <c r="C187" s="116"/>
      <c r="D187" s="116"/>
      <c r="E187" s="117"/>
      <c r="F187" s="355" t="str">
        <f>IFERROR(VLOOKUP(B187,'Validaciones SEVRI'!$D$2:$E$118,2,FALSE)," ")</f>
        <v xml:space="preserve"> </v>
      </c>
      <c r="G187" s="356"/>
      <c r="H187" s="123"/>
      <c r="I187" s="124"/>
      <c r="K187" s="176">
        <f t="shared" si="19"/>
        <v>0</v>
      </c>
    </row>
    <row r="188" spans="1:27" s="80" customFormat="1" ht="20.25" customHeight="1" thickBot="1" x14ac:dyDescent="0.3">
      <c r="A188" s="73" t="s">
        <v>60</v>
      </c>
      <c r="B188" s="370">
        <f>+'PAO 2022'!B189</f>
        <v>0</v>
      </c>
      <c r="C188" s="371"/>
      <c r="D188" s="371"/>
      <c r="E188" s="371"/>
      <c r="F188" s="371"/>
      <c r="G188" s="371"/>
      <c r="H188" s="371"/>
      <c r="I188" s="371"/>
      <c r="J188" s="135"/>
      <c r="K188" s="176"/>
      <c r="L188" s="135"/>
      <c r="M188" s="135"/>
      <c r="N188" s="135"/>
      <c r="O188" s="135"/>
      <c r="P188" s="135"/>
      <c r="Q188" s="135"/>
      <c r="R188" s="135"/>
      <c r="S188" s="135"/>
      <c r="T188" s="135"/>
      <c r="U188" s="135"/>
      <c r="V188" s="135"/>
      <c r="W188" s="135"/>
      <c r="X188" s="135"/>
      <c r="Y188" s="135"/>
      <c r="Z188" s="135"/>
      <c r="AA188" s="135"/>
    </row>
    <row r="189" spans="1:27" ht="20.25" customHeight="1" x14ac:dyDescent="0.3">
      <c r="A189" s="92" t="s">
        <v>61</v>
      </c>
      <c r="B189" s="363" t="str">
        <f>CONCATENATE('PAO 2022'!A191,". ",'PAO 2022'!A192)</f>
        <v>21. Compra  combustible, para flotilla vehicualr, monta cargas y planta eléctrica</v>
      </c>
      <c r="C189" s="364"/>
      <c r="D189" s="364"/>
      <c r="E189" s="364"/>
      <c r="F189" s="364"/>
      <c r="G189" s="364"/>
      <c r="H189" s="364"/>
      <c r="I189" s="365"/>
      <c r="K189" s="177"/>
      <c r="L189" s="173"/>
      <c r="M189" s="173"/>
      <c r="N189" s="81"/>
      <c r="O189" s="81"/>
      <c r="P189" s="81"/>
      <c r="Q189" s="81"/>
      <c r="R189" s="81"/>
      <c r="S189" s="81"/>
      <c r="T189" s="81"/>
      <c r="U189" s="81"/>
      <c r="V189" s="81"/>
      <c r="W189" s="81"/>
      <c r="X189" s="81"/>
      <c r="Y189" s="81"/>
      <c r="Z189" s="81"/>
      <c r="AA189" s="81"/>
    </row>
    <row r="190" spans="1:27" ht="110.4" customHeight="1" x14ac:dyDescent="0.3">
      <c r="A190" s="94" t="str">
        <f>CONCATENATE('PAO 2022'!A191,". ", "1")</f>
        <v>21. 1</v>
      </c>
      <c r="B190" s="116" t="s">
        <v>618</v>
      </c>
      <c r="C190" s="116" t="s">
        <v>619</v>
      </c>
      <c r="D190" s="116" t="s">
        <v>620</v>
      </c>
      <c r="E190" s="117" t="s">
        <v>621</v>
      </c>
      <c r="F190" s="355" t="s">
        <v>622</v>
      </c>
      <c r="G190" s="356"/>
      <c r="H190" s="123" t="s">
        <v>559</v>
      </c>
      <c r="I190" s="124"/>
      <c r="K190" s="176">
        <f t="shared" ref="K190:K196" si="20">IF(B190&lt;1,0, 1)</f>
        <v>1</v>
      </c>
    </row>
    <row r="191" spans="1:27" ht="20.25" customHeight="1" x14ac:dyDescent="0.3">
      <c r="A191" s="94" t="str">
        <f>CONCATENATE('PAO 2022'!A191,". ", "2")</f>
        <v>21. 2</v>
      </c>
      <c r="B191" s="116"/>
      <c r="C191" s="116"/>
      <c r="D191" s="116"/>
      <c r="E191" s="117"/>
      <c r="F191" s="355" t="str">
        <f>IFERROR(VLOOKUP(B191,'Validaciones SEVRI'!$D$2:$E$118,2,FALSE)," ")</f>
        <v xml:space="preserve"> </v>
      </c>
      <c r="G191" s="356"/>
      <c r="H191" s="123"/>
      <c r="I191" s="124"/>
      <c r="K191" s="176">
        <f t="shared" si="20"/>
        <v>0</v>
      </c>
    </row>
    <row r="192" spans="1:27" ht="20.25" customHeight="1" x14ac:dyDescent="0.3">
      <c r="A192" s="94" t="str">
        <f>CONCATENATE('PAO 2022'!A191,". ","3")</f>
        <v>21. 3</v>
      </c>
      <c r="B192" s="116"/>
      <c r="C192" s="116"/>
      <c r="D192" s="116"/>
      <c r="E192" s="117"/>
      <c r="F192" s="355" t="str">
        <f>IFERROR(VLOOKUP(B192,'Validaciones SEVRI'!$D$2:$E$118,2,FALSE)," ")</f>
        <v xml:space="preserve"> </v>
      </c>
      <c r="G192" s="356"/>
      <c r="H192" s="123"/>
      <c r="I192" s="124"/>
      <c r="K192" s="176">
        <f t="shared" si="20"/>
        <v>0</v>
      </c>
    </row>
    <row r="193" spans="1:27" ht="20.25" customHeight="1" x14ac:dyDescent="0.3">
      <c r="A193" s="94" t="str">
        <f>CONCATENATE('PAO 2022'!A191,". ", "4")</f>
        <v>21. 4</v>
      </c>
      <c r="B193" s="116"/>
      <c r="C193" s="116"/>
      <c r="D193" s="116"/>
      <c r="E193" s="117"/>
      <c r="F193" s="355" t="str">
        <f>IFERROR(VLOOKUP(B193,'Validaciones SEVRI'!$D$2:$E$118,2,FALSE)," ")</f>
        <v xml:space="preserve"> </v>
      </c>
      <c r="G193" s="356"/>
      <c r="H193" s="123"/>
      <c r="I193" s="124"/>
      <c r="K193" s="176">
        <f t="shared" si="20"/>
        <v>0</v>
      </c>
    </row>
    <row r="194" spans="1:27" ht="20.25" customHeight="1" x14ac:dyDescent="0.3">
      <c r="A194" s="94" t="str">
        <f>CONCATENATE('PAO 2022'!A191,". ", "5")</f>
        <v>21. 5</v>
      </c>
      <c r="B194" s="116"/>
      <c r="C194" s="116"/>
      <c r="D194" s="116"/>
      <c r="E194" s="117"/>
      <c r="F194" s="355" t="str">
        <f>IFERROR(VLOOKUP(B194,'Validaciones SEVRI'!$D$2:$E$118,2,FALSE)," ")</f>
        <v xml:space="preserve"> </v>
      </c>
      <c r="G194" s="356"/>
      <c r="H194" s="123"/>
      <c r="I194" s="124"/>
      <c r="K194" s="176">
        <f t="shared" si="20"/>
        <v>0</v>
      </c>
    </row>
    <row r="195" spans="1:27" ht="20.25" customHeight="1" x14ac:dyDescent="0.3">
      <c r="A195" s="94" t="str">
        <f>CONCATENATE('PAO 2022'!A191,". ", "6")</f>
        <v>21. 6</v>
      </c>
      <c r="B195" s="116"/>
      <c r="C195" s="116"/>
      <c r="D195" s="116"/>
      <c r="E195" s="117"/>
      <c r="F195" s="355" t="str">
        <f>IFERROR(VLOOKUP(B195,'Validaciones SEVRI'!$D$2:$E$118,2,FALSE)," ")</f>
        <v xml:space="preserve"> </v>
      </c>
      <c r="G195" s="356"/>
      <c r="H195" s="123"/>
      <c r="I195" s="124"/>
      <c r="K195" s="176">
        <f t="shared" si="20"/>
        <v>0</v>
      </c>
    </row>
    <row r="196" spans="1:27" ht="20.25" customHeight="1" thickBot="1" x14ac:dyDescent="0.35">
      <c r="A196" s="94" t="str">
        <f>CONCATENATE('PAO 2022'!A191,". ", "7")</f>
        <v>21. 7</v>
      </c>
      <c r="B196" s="116"/>
      <c r="C196" s="116"/>
      <c r="D196" s="116"/>
      <c r="E196" s="117"/>
      <c r="F196" s="355" t="str">
        <f>IFERROR(VLOOKUP(B196,'Validaciones SEVRI'!$D$2:$E$118,2,FALSE)," ")</f>
        <v xml:space="preserve"> </v>
      </c>
      <c r="G196" s="356"/>
      <c r="H196" s="123"/>
      <c r="I196" s="124"/>
      <c r="K196" s="176">
        <f t="shared" si="20"/>
        <v>0</v>
      </c>
    </row>
    <row r="197" spans="1:27" s="80" customFormat="1" ht="20.25" customHeight="1" thickBot="1" x14ac:dyDescent="0.3">
      <c r="A197" s="73" t="s">
        <v>60</v>
      </c>
      <c r="B197" s="370">
        <f>+'PAO 2022'!B198</f>
        <v>0</v>
      </c>
      <c r="C197" s="371"/>
      <c r="D197" s="371"/>
      <c r="E197" s="371"/>
      <c r="F197" s="371"/>
      <c r="G197" s="371"/>
      <c r="H197" s="371"/>
      <c r="I197" s="371"/>
      <c r="J197" s="135"/>
      <c r="K197" s="176"/>
      <c r="L197" s="135"/>
      <c r="M197" s="135"/>
      <c r="N197" s="135"/>
      <c r="O197" s="135"/>
      <c r="P197" s="135"/>
      <c r="Q197" s="135"/>
      <c r="R197" s="135"/>
      <c r="S197" s="135"/>
      <c r="T197" s="135"/>
      <c r="U197" s="135"/>
      <c r="V197" s="135"/>
      <c r="W197" s="135"/>
      <c r="X197" s="135"/>
      <c r="Y197" s="135"/>
      <c r="Z197" s="135"/>
      <c r="AA197" s="135"/>
    </row>
    <row r="198" spans="1:27" ht="20.25" customHeight="1" x14ac:dyDescent="0.3">
      <c r="A198" s="92" t="s">
        <v>61</v>
      </c>
      <c r="B198" s="363" t="str">
        <f>CONCATENATE('PAO 2022'!A200,". ",'PAO 2022'!A201)</f>
        <v>22. Dar continuidad al negocio y operaciones de la Imprenta Nacional mediante las compras institucionales</v>
      </c>
      <c r="C198" s="364"/>
      <c r="D198" s="364"/>
      <c r="E198" s="364"/>
      <c r="F198" s="364"/>
      <c r="G198" s="364"/>
      <c r="H198" s="364"/>
      <c r="I198" s="365"/>
      <c r="K198" s="177"/>
      <c r="L198" s="173"/>
      <c r="M198" s="173"/>
      <c r="N198" s="81"/>
      <c r="O198" s="81"/>
      <c r="P198" s="81"/>
      <c r="Q198" s="81"/>
      <c r="R198" s="81"/>
      <c r="S198" s="81"/>
      <c r="T198" s="81"/>
      <c r="U198" s="81"/>
      <c r="V198" s="81"/>
      <c r="W198" s="81"/>
      <c r="X198" s="81"/>
      <c r="Y198" s="81"/>
      <c r="Z198" s="81"/>
      <c r="AA198" s="81"/>
    </row>
    <row r="199" spans="1:27" ht="155.4" customHeight="1" x14ac:dyDescent="0.3">
      <c r="A199" s="94" t="str">
        <f>CONCATENATE('PAO 2022'!A200,". ", "1")</f>
        <v>22. 1</v>
      </c>
      <c r="B199" s="116" t="s">
        <v>623</v>
      </c>
      <c r="C199" s="116" t="s">
        <v>624</v>
      </c>
      <c r="D199" s="116" t="s">
        <v>625</v>
      </c>
      <c r="E199" s="117" t="s">
        <v>626</v>
      </c>
      <c r="F199" s="355" t="s">
        <v>135</v>
      </c>
      <c r="G199" s="356"/>
      <c r="H199" s="123" t="s">
        <v>559</v>
      </c>
      <c r="I199" s="124"/>
      <c r="K199" s="176">
        <f t="shared" ref="K199:K205" si="21">IF(B199&lt;1,0, 1)</f>
        <v>1</v>
      </c>
    </row>
    <row r="200" spans="1:27" ht="20.25" customHeight="1" x14ac:dyDescent="0.3">
      <c r="A200" s="94" t="str">
        <f>CONCATENATE('PAO 2022'!A200,". ", "2")</f>
        <v>22. 2</v>
      </c>
      <c r="B200" s="116"/>
      <c r="C200" s="116"/>
      <c r="D200" s="116"/>
      <c r="E200" s="117"/>
      <c r="F200" s="355" t="str">
        <f>IFERROR(VLOOKUP(B200,'Validaciones SEVRI'!$D$2:$E$118,2,FALSE)," ")</f>
        <v xml:space="preserve"> </v>
      </c>
      <c r="G200" s="356"/>
      <c r="H200" s="123"/>
      <c r="I200" s="124"/>
      <c r="K200" s="176">
        <f t="shared" si="21"/>
        <v>0</v>
      </c>
    </row>
    <row r="201" spans="1:27" ht="20.25" customHeight="1" x14ac:dyDescent="0.3">
      <c r="A201" s="94" t="str">
        <f>CONCATENATE('PAO 2022'!A200,". ","3")</f>
        <v>22. 3</v>
      </c>
      <c r="B201" s="116"/>
      <c r="C201" s="116"/>
      <c r="D201" s="116"/>
      <c r="E201" s="117"/>
      <c r="F201" s="355" t="str">
        <f>IFERROR(VLOOKUP(B201,'Validaciones SEVRI'!$D$2:$E$118,2,FALSE)," ")</f>
        <v xml:space="preserve"> </v>
      </c>
      <c r="G201" s="356"/>
      <c r="H201" s="123"/>
      <c r="I201" s="124"/>
      <c r="K201" s="176">
        <f t="shared" si="21"/>
        <v>0</v>
      </c>
    </row>
    <row r="202" spans="1:27" ht="20.25" customHeight="1" x14ac:dyDescent="0.3">
      <c r="A202" s="94" t="str">
        <f>CONCATENATE('PAO 2022'!A200,". ", "4")</f>
        <v>22. 4</v>
      </c>
      <c r="B202" s="116"/>
      <c r="C202" s="116"/>
      <c r="D202" s="116"/>
      <c r="E202" s="117"/>
      <c r="F202" s="355" t="str">
        <f>IFERROR(VLOOKUP(B202,'Validaciones SEVRI'!$D$2:$E$118,2,FALSE)," ")</f>
        <v xml:space="preserve"> </v>
      </c>
      <c r="G202" s="356"/>
      <c r="H202" s="123"/>
      <c r="I202" s="124"/>
      <c r="K202" s="176">
        <f t="shared" si="21"/>
        <v>0</v>
      </c>
    </row>
    <row r="203" spans="1:27" ht="20.25" customHeight="1" x14ac:dyDescent="0.3">
      <c r="A203" s="94" t="str">
        <f>CONCATENATE('PAO 2022'!A200,". ", "5")</f>
        <v>22. 5</v>
      </c>
      <c r="B203" s="116"/>
      <c r="C203" s="116"/>
      <c r="D203" s="116"/>
      <c r="E203" s="117"/>
      <c r="F203" s="355" t="str">
        <f>IFERROR(VLOOKUP(B203,'Validaciones SEVRI'!$D$2:$E$118,2,FALSE)," ")</f>
        <v xml:space="preserve"> </v>
      </c>
      <c r="G203" s="356"/>
      <c r="H203" s="123"/>
      <c r="I203" s="124"/>
      <c r="K203" s="176">
        <f t="shared" si="21"/>
        <v>0</v>
      </c>
    </row>
    <row r="204" spans="1:27" ht="20.25" customHeight="1" x14ac:dyDescent="0.3">
      <c r="A204" s="94" t="str">
        <f>CONCATENATE('PAO 2022'!A200,". ", "6")</f>
        <v>22. 6</v>
      </c>
      <c r="B204" s="116"/>
      <c r="C204" s="116"/>
      <c r="D204" s="116"/>
      <c r="E204" s="117"/>
      <c r="F204" s="355" t="str">
        <f>IFERROR(VLOOKUP(B204,'Validaciones SEVRI'!$D$2:$E$118,2,FALSE)," ")</f>
        <v xml:space="preserve"> </v>
      </c>
      <c r="G204" s="356"/>
      <c r="H204" s="123"/>
      <c r="I204" s="124"/>
      <c r="K204" s="176">
        <f t="shared" si="21"/>
        <v>0</v>
      </c>
    </row>
    <row r="205" spans="1:27" ht="20.25" customHeight="1" thickBot="1" x14ac:dyDescent="0.35">
      <c r="A205" s="94" t="str">
        <f>CONCATENATE('PAO 2022'!A200,". ", "7")</f>
        <v>22. 7</v>
      </c>
      <c r="B205" s="116"/>
      <c r="C205" s="116"/>
      <c r="D205" s="116"/>
      <c r="E205" s="117"/>
      <c r="F205" s="355" t="str">
        <f>IFERROR(VLOOKUP(B205,'Validaciones SEVRI'!$D$2:$E$118,2,FALSE)," ")</f>
        <v xml:space="preserve"> </v>
      </c>
      <c r="G205" s="356"/>
      <c r="H205" s="123"/>
      <c r="I205" s="124"/>
      <c r="K205" s="176">
        <f t="shared" si="21"/>
        <v>0</v>
      </c>
    </row>
    <row r="206" spans="1:27" s="80" customFormat="1" ht="20.25" customHeight="1" thickBot="1" x14ac:dyDescent="0.3">
      <c r="A206" s="73" t="s">
        <v>60</v>
      </c>
      <c r="B206" s="370">
        <f>+'PAO 2022'!B207</f>
        <v>0</v>
      </c>
      <c r="C206" s="371"/>
      <c r="D206" s="371"/>
      <c r="E206" s="371"/>
      <c r="F206" s="371"/>
      <c r="G206" s="371"/>
      <c r="H206" s="371"/>
      <c r="I206" s="371"/>
      <c r="J206" s="135"/>
      <c r="K206" s="176"/>
      <c r="L206" s="135"/>
      <c r="M206" s="135"/>
      <c r="N206" s="135"/>
      <c r="O206" s="135"/>
      <c r="P206" s="135"/>
      <c r="Q206" s="135"/>
      <c r="R206" s="135"/>
      <c r="S206" s="135"/>
      <c r="T206" s="135"/>
      <c r="U206" s="135"/>
      <c r="V206" s="135"/>
      <c r="W206" s="135"/>
      <c r="X206" s="135"/>
      <c r="Y206" s="135"/>
      <c r="Z206" s="135"/>
      <c r="AA206" s="135"/>
    </row>
    <row r="207" spans="1:27" ht="20.25" customHeight="1" x14ac:dyDescent="0.3">
      <c r="A207" s="92" t="s">
        <v>61</v>
      </c>
      <c r="B207" s="363" t="str">
        <f>CONCATENATE('PAO 2022'!A209,". ",'PAO 2022'!A210)</f>
        <v>23. Proporcionar el mantenimiento preventivo y correctivo mediante contratación de servicios especializados</v>
      </c>
      <c r="C207" s="364"/>
      <c r="D207" s="364"/>
      <c r="E207" s="364"/>
      <c r="F207" s="364"/>
      <c r="G207" s="364"/>
      <c r="H207" s="364"/>
      <c r="I207" s="365"/>
      <c r="K207" s="177"/>
      <c r="L207" s="173"/>
      <c r="M207" s="173"/>
      <c r="N207" s="81"/>
      <c r="O207" s="81"/>
      <c r="P207" s="81"/>
      <c r="Q207" s="81"/>
      <c r="R207" s="81"/>
      <c r="S207" s="81"/>
      <c r="T207" s="81"/>
      <c r="U207" s="81"/>
      <c r="V207" s="81"/>
      <c r="W207" s="81"/>
      <c r="X207" s="81"/>
      <c r="Y207" s="81"/>
      <c r="Z207" s="81"/>
      <c r="AA207" s="81"/>
    </row>
    <row r="208" spans="1:27" ht="158.4" customHeight="1" x14ac:dyDescent="0.3">
      <c r="A208" s="94" t="str">
        <f>CONCATENATE('PAO 2022'!A209,". ", "1")</f>
        <v>23. 1</v>
      </c>
      <c r="B208" s="116" t="s">
        <v>623</v>
      </c>
      <c r="C208" s="116" t="s">
        <v>624</v>
      </c>
      <c r="D208" s="116" t="s">
        <v>625</v>
      </c>
      <c r="E208" s="117" t="s">
        <v>626</v>
      </c>
      <c r="F208" s="355" t="s">
        <v>135</v>
      </c>
      <c r="G208" s="356"/>
      <c r="H208" s="123" t="s">
        <v>559</v>
      </c>
      <c r="I208" s="124"/>
      <c r="K208" s="176">
        <f t="shared" ref="K208:K214" si="22">IF(B208&lt;1,0, 1)</f>
        <v>1</v>
      </c>
    </row>
    <row r="209" spans="1:27" ht="20.25" customHeight="1" x14ac:dyDescent="0.3">
      <c r="A209" s="94" t="str">
        <f>CONCATENATE('PAO 2022'!A209,". ", "2")</f>
        <v>23. 2</v>
      </c>
      <c r="B209" s="116"/>
      <c r="C209" s="116"/>
      <c r="D209" s="116"/>
      <c r="E209" s="117"/>
      <c r="F209" s="355" t="str">
        <f>IFERROR(VLOOKUP(B209,'Validaciones SEVRI'!$D$2:$E$118,2,FALSE)," ")</f>
        <v xml:space="preserve"> </v>
      </c>
      <c r="G209" s="356"/>
      <c r="H209" s="123"/>
      <c r="I209" s="124"/>
      <c r="K209" s="176">
        <f t="shared" si="22"/>
        <v>0</v>
      </c>
    </row>
    <row r="210" spans="1:27" ht="20.25" customHeight="1" x14ac:dyDescent="0.3">
      <c r="A210" s="94" t="str">
        <f>CONCATENATE('PAO 2022'!A209,". ","3")</f>
        <v>23. 3</v>
      </c>
      <c r="B210" s="116"/>
      <c r="C210" s="116"/>
      <c r="D210" s="116"/>
      <c r="E210" s="117"/>
      <c r="F210" s="355" t="str">
        <f>IFERROR(VLOOKUP(B210,'Validaciones SEVRI'!$D$2:$E$118,2,FALSE)," ")</f>
        <v xml:space="preserve"> </v>
      </c>
      <c r="G210" s="356"/>
      <c r="H210" s="123"/>
      <c r="I210" s="124"/>
      <c r="K210" s="176">
        <f t="shared" si="22"/>
        <v>0</v>
      </c>
    </row>
    <row r="211" spans="1:27" ht="20.25" customHeight="1" x14ac:dyDescent="0.3">
      <c r="A211" s="94" t="str">
        <f>CONCATENATE('PAO 2022'!A209,". ", "4")</f>
        <v>23. 4</v>
      </c>
      <c r="B211" s="116"/>
      <c r="C211" s="116"/>
      <c r="D211" s="116"/>
      <c r="E211" s="117"/>
      <c r="F211" s="355" t="str">
        <f>IFERROR(VLOOKUP(B211,'Validaciones SEVRI'!$D$2:$E$118,2,FALSE)," ")</f>
        <v xml:space="preserve"> </v>
      </c>
      <c r="G211" s="356"/>
      <c r="H211" s="123"/>
      <c r="I211" s="124"/>
      <c r="K211" s="176">
        <f t="shared" si="22"/>
        <v>0</v>
      </c>
    </row>
    <row r="212" spans="1:27" ht="20.25" customHeight="1" x14ac:dyDescent="0.3">
      <c r="A212" s="94" t="str">
        <f>CONCATENATE('PAO 2022'!A209,". ", "5")</f>
        <v>23. 5</v>
      </c>
      <c r="B212" s="116"/>
      <c r="C212" s="116"/>
      <c r="D212" s="116"/>
      <c r="E212" s="117"/>
      <c r="F212" s="355" t="str">
        <f>IFERROR(VLOOKUP(B212,'Validaciones SEVRI'!$D$2:$E$118,2,FALSE)," ")</f>
        <v xml:space="preserve"> </v>
      </c>
      <c r="G212" s="356"/>
      <c r="H212" s="123"/>
      <c r="I212" s="124"/>
      <c r="K212" s="176">
        <f t="shared" si="22"/>
        <v>0</v>
      </c>
    </row>
    <row r="213" spans="1:27" ht="20.25" customHeight="1" x14ac:dyDescent="0.3">
      <c r="A213" s="94" t="str">
        <f>CONCATENATE('PAO 2022'!A209,". ", "6")</f>
        <v>23. 6</v>
      </c>
      <c r="B213" s="116"/>
      <c r="C213" s="116"/>
      <c r="D213" s="116"/>
      <c r="E213" s="117"/>
      <c r="F213" s="355" t="str">
        <f>IFERROR(VLOOKUP(B213,'Validaciones SEVRI'!$D$2:$E$118,2,FALSE)," ")</f>
        <v xml:space="preserve"> </v>
      </c>
      <c r="G213" s="356"/>
      <c r="H213" s="123"/>
      <c r="I213" s="124"/>
      <c r="K213" s="176">
        <f t="shared" si="22"/>
        <v>0</v>
      </c>
    </row>
    <row r="214" spans="1:27" ht="20.25" customHeight="1" thickBot="1" x14ac:dyDescent="0.35">
      <c r="A214" s="94" t="str">
        <f>CONCATENATE('PAO 2022'!A209,". ", "7")</f>
        <v>23. 7</v>
      </c>
      <c r="B214" s="116"/>
      <c r="C214" s="116"/>
      <c r="D214" s="116"/>
      <c r="E214" s="117"/>
      <c r="F214" s="355" t="str">
        <f>IFERROR(VLOOKUP(B214,'Validaciones SEVRI'!$D$2:$E$118,2,FALSE)," ")</f>
        <v xml:space="preserve"> </v>
      </c>
      <c r="G214" s="356"/>
      <c r="H214" s="123"/>
      <c r="I214" s="124"/>
      <c r="K214" s="176">
        <f t="shared" si="22"/>
        <v>0</v>
      </c>
    </row>
    <row r="215" spans="1:27" s="80" customFormat="1" ht="20.25" customHeight="1" thickBot="1" x14ac:dyDescent="0.3">
      <c r="A215" s="73" t="s">
        <v>60</v>
      </c>
      <c r="B215" s="370">
        <f>+'PAO 2022'!B216</f>
        <v>0</v>
      </c>
      <c r="C215" s="371"/>
      <c r="D215" s="371"/>
      <c r="E215" s="371"/>
      <c r="F215" s="371"/>
      <c r="G215" s="371"/>
      <c r="H215" s="371"/>
      <c r="I215" s="371"/>
      <c r="J215" s="135"/>
      <c r="K215" s="176"/>
      <c r="L215" s="135"/>
      <c r="M215" s="135"/>
      <c r="N215" s="135"/>
      <c r="O215" s="135"/>
      <c r="P215" s="135"/>
      <c r="Q215" s="135"/>
      <c r="R215" s="135"/>
      <c r="S215" s="135"/>
      <c r="T215" s="135"/>
      <c r="U215" s="135"/>
      <c r="V215" s="135"/>
      <c r="W215" s="135"/>
      <c r="X215" s="135"/>
      <c r="Y215" s="135"/>
      <c r="Z215" s="135"/>
      <c r="AA215" s="135"/>
    </row>
    <row r="216" spans="1:27" ht="20.25" customHeight="1" x14ac:dyDescent="0.3">
      <c r="A216" s="92" t="s">
        <v>61</v>
      </c>
      <c r="B216" s="363" t="str">
        <f>CONCATENATE('PAO 2022'!A218,". ",'PAO 2022'!A219)</f>
        <v xml:space="preserve">24. Garantizar la continuidad del  funcionamiento del sistema de circuito cerrado de TV y Central Telefonica </v>
      </c>
      <c r="C216" s="364"/>
      <c r="D216" s="364"/>
      <c r="E216" s="364"/>
      <c r="F216" s="364"/>
      <c r="G216" s="364"/>
      <c r="H216" s="364"/>
      <c r="I216" s="365"/>
      <c r="K216" s="177"/>
      <c r="L216" s="173"/>
      <c r="M216" s="173"/>
      <c r="N216" s="81"/>
      <c r="O216" s="81"/>
      <c r="P216" s="81"/>
      <c r="Q216" s="81"/>
      <c r="R216" s="81"/>
      <c r="S216" s="81"/>
      <c r="T216" s="81"/>
      <c r="U216" s="81"/>
      <c r="V216" s="81"/>
      <c r="W216" s="81"/>
      <c r="X216" s="81"/>
      <c r="Y216" s="81"/>
      <c r="Z216" s="81"/>
      <c r="AA216" s="81"/>
    </row>
    <row r="217" spans="1:27" ht="115.2" customHeight="1" x14ac:dyDescent="0.3">
      <c r="A217" s="94" t="str">
        <f>CONCATENATE('PAO 2022'!A218,". ", "1")</f>
        <v>24. 1</v>
      </c>
      <c r="B217" s="116" t="s">
        <v>618</v>
      </c>
      <c r="C217" s="116" t="s">
        <v>619</v>
      </c>
      <c r="D217" s="116" t="s">
        <v>620</v>
      </c>
      <c r="E217" s="117" t="s">
        <v>621</v>
      </c>
      <c r="F217" s="355" t="s">
        <v>622</v>
      </c>
      <c r="G217" s="356"/>
      <c r="H217" s="123" t="s">
        <v>559</v>
      </c>
      <c r="I217" s="124"/>
      <c r="K217" s="176">
        <f t="shared" ref="K217:K223" si="23">IF(B217&lt;1,0, 1)</f>
        <v>1</v>
      </c>
    </row>
    <row r="218" spans="1:27" ht="20.25" customHeight="1" x14ac:dyDescent="0.3">
      <c r="A218" s="94" t="str">
        <f>CONCATENATE('PAO 2022'!A218,". ", "2")</f>
        <v>24. 2</v>
      </c>
      <c r="B218" s="116"/>
      <c r="C218" s="116"/>
      <c r="D218" s="116"/>
      <c r="E218" s="117"/>
      <c r="F218" s="355" t="str">
        <f>IFERROR(VLOOKUP(B218,'Validaciones SEVRI'!$D$2:$E$118,2,FALSE)," ")</f>
        <v xml:space="preserve"> </v>
      </c>
      <c r="G218" s="356"/>
      <c r="H218" s="123"/>
      <c r="I218" s="124"/>
      <c r="K218" s="176">
        <f t="shared" si="23"/>
        <v>0</v>
      </c>
    </row>
    <row r="219" spans="1:27" ht="20.25" customHeight="1" x14ac:dyDescent="0.3">
      <c r="A219" s="94" t="str">
        <f>CONCATENATE('PAO 2022'!A218,". ","3")</f>
        <v>24. 3</v>
      </c>
      <c r="B219" s="116"/>
      <c r="C219" s="116"/>
      <c r="D219" s="116"/>
      <c r="E219" s="117"/>
      <c r="F219" s="355" t="str">
        <f>IFERROR(VLOOKUP(B219,'Validaciones SEVRI'!$D$2:$E$118,2,FALSE)," ")</f>
        <v xml:space="preserve"> </v>
      </c>
      <c r="G219" s="356"/>
      <c r="H219" s="123"/>
      <c r="I219" s="124"/>
      <c r="K219" s="176">
        <f t="shared" si="23"/>
        <v>0</v>
      </c>
    </row>
    <row r="220" spans="1:27" ht="20.25" customHeight="1" x14ac:dyDescent="0.3">
      <c r="A220" s="94" t="str">
        <f>CONCATENATE('PAO 2022'!A218,". ", "4")</f>
        <v>24. 4</v>
      </c>
      <c r="B220" s="116"/>
      <c r="C220" s="116"/>
      <c r="D220" s="116"/>
      <c r="E220" s="117"/>
      <c r="F220" s="355" t="str">
        <f>IFERROR(VLOOKUP(B220,'Validaciones SEVRI'!$D$2:$E$118,2,FALSE)," ")</f>
        <v xml:space="preserve"> </v>
      </c>
      <c r="G220" s="356"/>
      <c r="H220" s="123"/>
      <c r="I220" s="124"/>
      <c r="K220" s="176">
        <f t="shared" si="23"/>
        <v>0</v>
      </c>
    </row>
    <row r="221" spans="1:27" ht="20.25" customHeight="1" x14ac:dyDescent="0.3">
      <c r="A221" s="94" t="str">
        <f>CONCATENATE('PAO 2022'!A218,". ", "5")</f>
        <v>24. 5</v>
      </c>
      <c r="B221" s="116"/>
      <c r="C221" s="116"/>
      <c r="D221" s="116"/>
      <c r="E221" s="117"/>
      <c r="F221" s="355" t="str">
        <f>IFERROR(VLOOKUP(B221,'Validaciones SEVRI'!$D$2:$E$118,2,FALSE)," ")</f>
        <v xml:space="preserve"> </v>
      </c>
      <c r="G221" s="356"/>
      <c r="H221" s="123"/>
      <c r="I221" s="124"/>
      <c r="K221" s="176">
        <f t="shared" si="23"/>
        <v>0</v>
      </c>
    </row>
    <row r="222" spans="1:27" ht="20.25" customHeight="1" x14ac:dyDescent="0.3">
      <c r="A222" s="94" t="str">
        <f>CONCATENATE('PAO 2022'!A218,". ", "6")</f>
        <v>24. 6</v>
      </c>
      <c r="B222" s="116"/>
      <c r="C222" s="116"/>
      <c r="D222" s="116"/>
      <c r="E222" s="117"/>
      <c r="F222" s="355" t="str">
        <f>IFERROR(VLOOKUP(B222,'Validaciones SEVRI'!$D$2:$E$118,2,FALSE)," ")</f>
        <v xml:space="preserve"> </v>
      </c>
      <c r="G222" s="356"/>
      <c r="H222" s="123"/>
      <c r="I222" s="124"/>
      <c r="K222" s="176">
        <f t="shared" si="23"/>
        <v>0</v>
      </c>
    </row>
    <row r="223" spans="1:27" ht="20.25" customHeight="1" thickBot="1" x14ac:dyDescent="0.35">
      <c r="A223" s="94" t="str">
        <f>CONCATENATE('PAO 2022'!A218,". ", "7")</f>
        <v>24. 7</v>
      </c>
      <c r="B223" s="116"/>
      <c r="C223" s="116"/>
      <c r="D223" s="116"/>
      <c r="E223" s="117"/>
      <c r="F223" s="355" t="str">
        <f>IFERROR(VLOOKUP(B223,'Validaciones SEVRI'!$D$2:$E$118,2,FALSE)," ")</f>
        <v xml:space="preserve"> </v>
      </c>
      <c r="G223" s="356"/>
      <c r="H223" s="123"/>
      <c r="I223" s="124"/>
      <c r="K223" s="176">
        <f t="shared" si="23"/>
        <v>0</v>
      </c>
    </row>
    <row r="224" spans="1:27" s="80" customFormat="1" ht="20.25" customHeight="1" thickBot="1" x14ac:dyDescent="0.3">
      <c r="A224" s="73" t="s">
        <v>60</v>
      </c>
      <c r="B224" s="370">
        <f>+'PAO 2022'!B225</f>
        <v>0</v>
      </c>
      <c r="C224" s="371"/>
      <c r="D224" s="371"/>
      <c r="E224" s="371"/>
      <c r="F224" s="371"/>
      <c r="G224" s="371"/>
      <c r="H224" s="371"/>
      <c r="I224" s="371"/>
      <c r="J224" s="135"/>
      <c r="K224" s="176"/>
      <c r="L224" s="135"/>
      <c r="M224" s="135"/>
      <c r="N224" s="135"/>
      <c r="O224" s="135"/>
      <c r="P224" s="135"/>
      <c r="Q224" s="135"/>
      <c r="R224" s="135"/>
      <c r="S224" s="135"/>
      <c r="T224" s="135"/>
      <c r="U224" s="135"/>
      <c r="V224" s="135"/>
      <c r="W224" s="135"/>
      <c r="X224" s="135"/>
      <c r="Y224" s="135"/>
      <c r="Z224" s="135"/>
      <c r="AA224" s="135"/>
    </row>
    <row r="225" spans="1:27" ht="20.25" customHeight="1" x14ac:dyDescent="0.3">
      <c r="A225" s="92" t="s">
        <v>61</v>
      </c>
      <c r="B225" s="363" t="str">
        <f>CONCATENATE('PAO 2022'!A227,". ",'PAO 2022'!A228)</f>
        <v>25. Brindar alto nivel de servicios de soporte y mantenimiento al equipo de cómputo, Impresión, Servidores,  Equipo de Conectividad y Seguridad informática</v>
      </c>
      <c r="C225" s="364"/>
      <c r="D225" s="364"/>
      <c r="E225" s="364"/>
      <c r="F225" s="364"/>
      <c r="G225" s="364"/>
      <c r="H225" s="364"/>
      <c r="I225" s="365"/>
      <c r="K225" s="177"/>
      <c r="L225" s="173"/>
      <c r="M225" s="173"/>
      <c r="N225" s="81"/>
      <c r="O225" s="81"/>
      <c r="P225" s="81"/>
      <c r="Q225" s="81"/>
      <c r="R225" s="81"/>
      <c r="S225" s="81"/>
      <c r="T225" s="81"/>
      <c r="U225" s="81"/>
      <c r="V225" s="81"/>
      <c r="W225" s="81"/>
      <c r="X225" s="81"/>
      <c r="Y225" s="81"/>
      <c r="Z225" s="81"/>
      <c r="AA225" s="81"/>
    </row>
    <row r="226" spans="1:27" ht="210.6" customHeight="1" x14ac:dyDescent="0.3">
      <c r="A226" s="94" t="str">
        <f>CONCATENATE('PAO 2022'!A227,". ", "1")</f>
        <v>25. 1</v>
      </c>
      <c r="B226" s="116" t="s">
        <v>651</v>
      </c>
      <c r="C226" s="210" t="s">
        <v>652</v>
      </c>
      <c r="D226" s="116" t="s">
        <v>653</v>
      </c>
      <c r="E226" s="117" t="s">
        <v>654</v>
      </c>
      <c r="F226" s="355" t="s">
        <v>541</v>
      </c>
      <c r="G226" s="356"/>
      <c r="H226" s="123" t="s">
        <v>604</v>
      </c>
      <c r="I226" s="124"/>
      <c r="K226" s="176">
        <f t="shared" ref="K226:K232" si="24">IF(B226&lt;1,0, 1)</f>
        <v>1</v>
      </c>
    </row>
    <row r="227" spans="1:27" ht="20.25" customHeight="1" x14ac:dyDescent="0.3">
      <c r="A227" s="94" t="str">
        <f>CONCATENATE('PAO 2022'!A227,". ", "2")</f>
        <v>25. 2</v>
      </c>
      <c r="B227" s="116"/>
      <c r="C227" s="116"/>
      <c r="D227" s="116"/>
      <c r="E227" s="117"/>
      <c r="F227" s="355" t="str">
        <f>IFERROR(VLOOKUP(B227,'Validaciones SEVRI'!$D$2:$E$118,2,FALSE)," ")</f>
        <v xml:space="preserve"> </v>
      </c>
      <c r="G227" s="356"/>
      <c r="H227" s="123"/>
      <c r="I227" s="124"/>
      <c r="K227" s="176">
        <f t="shared" si="24"/>
        <v>0</v>
      </c>
    </row>
    <row r="228" spans="1:27" ht="20.25" customHeight="1" x14ac:dyDescent="0.3">
      <c r="A228" s="94" t="str">
        <f>CONCATENATE('PAO 2022'!A227,". ","3")</f>
        <v>25. 3</v>
      </c>
      <c r="B228" s="116"/>
      <c r="C228" s="116"/>
      <c r="D228" s="116"/>
      <c r="E228" s="117"/>
      <c r="F228" s="355" t="str">
        <f>IFERROR(VLOOKUP(B228,'Validaciones SEVRI'!$D$2:$E$118,2,FALSE)," ")</f>
        <v xml:space="preserve"> </v>
      </c>
      <c r="G228" s="356"/>
      <c r="H228" s="123"/>
      <c r="I228" s="124"/>
      <c r="K228" s="176">
        <f t="shared" si="24"/>
        <v>0</v>
      </c>
    </row>
    <row r="229" spans="1:27" ht="20.25" customHeight="1" x14ac:dyDescent="0.3">
      <c r="A229" s="94" t="str">
        <f>CONCATENATE('PAO 2022'!A227,". ", "4")</f>
        <v>25. 4</v>
      </c>
      <c r="B229" s="116"/>
      <c r="C229" s="116"/>
      <c r="D229" s="116"/>
      <c r="E229" s="117"/>
      <c r="F229" s="355" t="str">
        <f>IFERROR(VLOOKUP(B229,'Validaciones SEVRI'!$D$2:$E$118,2,FALSE)," ")</f>
        <v xml:space="preserve"> </v>
      </c>
      <c r="G229" s="356"/>
      <c r="H229" s="123"/>
      <c r="I229" s="124"/>
      <c r="K229" s="176">
        <f t="shared" si="24"/>
        <v>0</v>
      </c>
    </row>
    <row r="230" spans="1:27" ht="20.25" customHeight="1" x14ac:dyDescent="0.3">
      <c r="A230" s="94" t="str">
        <f>CONCATENATE('PAO 2022'!A227,". ", "5")</f>
        <v>25. 5</v>
      </c>
      <c r="B230" s="116"/>
      <c r="C230" s="116"/>
      <c r="D230" s="116"/>
      <c r="E230" s="117"/>
      <c r="F230" s="355" t="str">
        <f>IFERROR(VLOOKUP(B230,'Validaciones SEVRI'!$D$2:$E$118,2,FALSE)," ")</f>
        <v xml:space="preserve"> </v>
      </c>
      <c r="G230" s="356"/>
      <c r="H230" s="123"/>
      <c r="I230" s="124"/>
      <c r="K230" s="176">
        <f t="shared" si="24"/>
        <v>0</v>
      </c>
    </row>
    <row r="231" spans="1:27" ht="20.25" customHeight="1" x14ac:dyDescent="0.3">
      <c r="A231" s="94" t="str">
        <f>CONCATENATE('PAO 2022'!A227,". ", "6")</f>
        <v>25. 6</v>
      </c>
      <c r="B231" s="116"/>
      <c r="C231" s="116"/>
      <c r="D231" s="116"/>
      <c r="E231" s="117"/>
      <c r="F231" s="355" t="str">
        <f>IFERROR(VLOOKUP(B231,'Validaciones SEVRI'!$D$2:$E$118,2,FALSE)," ")</f>
        <v xml:space="preserve"> </v>
      </c>
      <c r="G231" s="356"/>
      <c r="H231" s="123"/>
      <c r="I231" s="124"/>
      <c r="K231" s="176">
        <f t="shared" si="24"/>
        <v>0</v>
      </c>
    </row>
    <row r="232" spans="1:27" ht="20.25" customHeight="1" thickBot="1" x14ac:dyDescent="0.35">
      <c r="A232" s="94" t="str">
        <f>CONCATENATE('PAO 2022'!A227,". ", "7")</f>
        <v>25. 7</v>
      </c>
      <c r="B232" s="116"/>
      <c r="C232" s="116"/>
      <c r="D232" s="116"/>
      <c r="E232" s="117"/>
      <c r="F232" s="355" t="str">
        <f>IFERROR(VLOOKUP(B232,'Validaciones SEVRI'!$D$2:$E$118,2,FALSE)," ")</f>
        <v xml:space="preserve"> </v>
      </c>
      <c r="G232" s="356"/>
      <c r="H232" s="123"/>
      <c r="I232" s="124"/>
      <c r="K232" s="176">
        <f t="shared" si="24"/>
        <v>0</v>
      </c>
    </row>
    <row r="233" spans="1:27" s="80" customFormat="1" ht="20.25" customHeight="1" thickBot="1" x14ac:dyDescent="0.3">
      <c r="A233" s="73" t="s">
        <v>60</v>
      </c>
      <c r="B233" s="370">
        <f>+'PAO 2022'!B234</f>
        <v>0</v>
      </c>
      <c r="C233" s="371"/>
      <c r="D233" s="371"/>
      <c r="E233" s="371"/>
      <c r="F233" s="371"/>
      <c r="G233" s="371"/>
      <c r="H233" s="371"/>
      <c r="I233" s="371"/>
      <c r="J233" s="135"/>
      <c r="K233" s="176"/>
      <c r="L233" s="135"/>
      <c r="M233" s="135"/>
      <c r="N233" s="135"/>
      <c r="O233" s="135"/>
      <c r="P233" s="135"/>
      <c r="Q233" s="135"/>
      <c r="R233" s="135"/>
      <c r="S233" s="135"/>
      <c r="T233" s="135"/>
      <c r="U233" s="135"/>
      <c r="V233" s="135"/>
      <c r="W233" s="135"/>
      <c r="X233" s="135"/>
      <c r="Y233" s="135"/>
      <c r="Z233" s="135"/>
      <c r="AA233" s="135"/>
    </row>
    <row r="234" spans="1:27" ht="20.25" customHeight="1" x14ac:dyDescent="0.3">
      <c r="A234" s="92" t="s">
        <v>61</v>
      </c>
      <c r="B234" s="363" t="str">
        <f>CONCATENATE('PAO 2022'!A236,". ",'PAO 2022'!A237)</f>
        <v>26. Brindar los servicios de Internet y correos mediante el pago de los derechos de líneas de conexión  para todos los usuarios y sistema de mensajeria</v>
      </c>
      <c r="C234" s="364"/>
      <c r="D234" s="364"/>
      <c r="E234" s="364"/>
      <c r="F234" s="364"/>
      <c r="G234" s="364"/>
      <c r="H234" s="364"/>
      <c r="I234" s="365"/>
      <c r="K234" s="177"/>
      <c r="L234" s="173"/>
      <c r="M234" s="173"/>
      <c r="N234" s="81"/>
      <c r="O234" s="81"/>
      <c r="P234" s="81"/>
      <c r="Q234" s="81"/>
      <c r="R234" s="81"/>
      <c r="S234" s="81"/>
      <c r="T234" s="81"/>
      <c r="U234" s="81"/>
      <c r="V234" s="81"/>
      <c r="W234" s="81"/>
      <c r="X234" s="81"/>
      <c r="Y234" s="81"/>
      <c r="Z234" s="81"/>
      <c r="AA234" s="81"/>
    </row>
    <row r="235" spans="1:27" ht="116.4" customHeight="1" x14ac:dyDescent="0.3">
      <c r="A235" s="94" t="str">
        <f>CONCATENATE('PAO 2022'!A236,". ", "1")</f>
        <v>26. 1</v>
      </c>
      <c r="B235" s="116" t="s">
        <v>655</v>
      </c>
      <c r="C235" s="210" t="s">
        <v>656</v>
      </c>
      <c r="D235" s="116" t="s">
        <v>657</v>
      </c>
      <c r="E235" s="211" t="s">
        <v>658</v>
      </c>
      <c r="F235" s="355" t="s">
        <v>541</v>
      </c>
      <c r="G235" s="356"/>
      <c r="H235" s="123" t="s">
        <v>604</v>
      </c>
      <c r="I235" s="124"/>
      <c r="K235" s="176">
        <f t="shared" ref="K235:K241" si="25">IF(B235&lt;1,0, 1)</f>
        <v>1</v>
      </c>
    </row>
    <row r="236" spans="1:27" ht="20.25" customHeight="1" x14ac:dyDescent="0.3">
      <c r="A236" s="94" t="str">
        <f>CONCATENATE('PAO 2022'!A236,". ", "2")</f>
        <v>26. 2</v>
      </c>
      <c r="B236" s="116"/>
      <c r="C236" s="116"/>
      <c r="D236" s="116"/>
      <c r="E236" s="117"/>
      <c r="F236" s="355" t="str">
        <f>IFERROR(VLOOKUP(B236,'Validaciones SEVRI'!$D$2:$E$118,2,FALSE)," ")</f>
        <v xml:space="preserve"> </v>
      </c>
      <c r="G236" s="356"/>
      <c r="H236" s="123"/>
      <c r="I236" s="124"/>
      <c r="K236" s="176">
        <f t="shared" si="25"/>
        <v>0</v>
      </c>
    </row>
    <row r="237" spans="1:27" ht="20.25" customHeight="1" x14ac:dyDescent="0.3">
      <c r="A237" s="94" t="str">
        <f>CONCATENATE('PAO 2022'!A236,". ","3")</f>
        <v>26. 3</v>
      </c>
      <c r="B237" s="116"/>
      <c r="C237" s="116"/>
      <c r="D237" s="116"/>
      <c r="E237" s="117"/>
      <c r="F237" s="355" t="str">
        <f>IFERROR(VLOOKUP(B237,'Validaciones SEVRI'!$D$2:$E$118,2,FALSE)," ")</f>
        <v xml:space="preserve"> </v>
      </c>
      <c r="G237" s="356"/>
      <c r="H237" s="123"/>
      <c r="I237" s="124"/>
      <c r="K237" s="176">
        <f t="shared" si="25"/>
        <v>0</v>
      </c>
    </row>
    <row r="238" spans="1:27" ht="20.25" customHeight="1" x14ac:dyDescent="0.3">
      <c r="A238" s="94" t="str">
        <f>CONCATENATE('PAO 2022'!A236,". ", "4")</f>
        <v>26. 4</v>
      </c>
      <c r="B238" s="116"/>
      <c r="C238" s="116"/>
      <c r="D238" s="116"/>
      <c r="E238" s="117"/>
      <c r="F238" s="355" t="str">
        <f>IFERROR(VLOOKUP(B238,'Validaciones SEVRI'!$D$2:$E$118,2,FALSE)," ")</f>
        <v xml:space="preserve"> </v>
      </c>
      <c r="G238" s="356"/>
      <c r="H238" s="123"/>
      <c r="I238" s="124"/>
      <c r="K238" s="176">
        <f t="shared" si="25"/>
        <v>0</v>
      </c>
    </row>
    <row r="239" spans="1:27" ht="20.25" customHeight="1" x14ac:dyDescent="0.3">
      <c r="A239" s="94" t="str">
        <f>CONCATENATE('PAO 2022'!A236,". ", "5")</f>
        <v>26. 5</v>
      </c>
      <c r="B239" s="116"/>
      <c r="C239" s="116"/>
      <c r="D239" s="116"/>
      <c r="E239" s="117"/>
      <c r="F239" s="355" t="str">
        <f>IFERROR(VLOOKUP(B239,'Validaciones SEVRI'!$D$2:$E$118,2,FALSE)," ")</f>
        <v xml:space="preserve"> </v>
      </c>
      <c r="G239" s="356"/>
      <c r="H239" s="123"/>
      <c r="I239" s="124"/>
      <c r="K239" s="176">
        <f t="shared" si="25"/>
        <v>0</v>
      </c>
    </row>
    <row r="240" spans="1:27" ht="20.25" customHeight="1" x14ac:dyDescent="0.3">
      <c r="A240" s="94" t="str">
        <f>CONCATENATE('PAO 2022'!A236,". ", "6")</f>
        <v>26. 6</v>
      </c>
      <c r="B240" s="116"/>
      <c r="C240" s="116"/>
      <c r="D240" s="116"/>
      <c r="E240" s="117"/>
      <c r="F240" s="355" t="str">
        <f>IFERROR(VLOOKUP(B240,'Validaciones SEVRI'!$D$2:$E$118,2,FALSE)," ")</f>
        <v xml:space="preserve"> </v>
      </c>
      <c r="G240" s="356"/>
      <c r="H240" s="123"/>
      <c r="I240" s="124"/>
      <c r="K240" s="176">
        <f t="shared" si="25"/>
        <v>0</v>
      </c>
    </row>
    <row r="241" spans="1:27" ht="20.25" customHeight="1" thickBot="1" x14ac:dyDescent="0.35">
      <c r="A241" s="94" t="str">
        <f>CONCATENATE('PAO 2022'!A236,". ", "7")</f>
        <v>26. 7</v>
      </c>
      <c r="B241" s="116"/>
      <c r="C241" s="116"/>
      <c r="D241" s="116"/>
      <c r="E241" s="117"/>
      <c r="F241" s="355" t="str">
        <f>IFERROR(VLOOKUP(B241,'Validaciones SEVRI'!$D$2:$E$118,2,FALSE)," ")</f>
        <v xml:space="preserve"> </v>
      </c>
      <c r="G241" s="356"/>
      <c r="H241" s="123"/>
      <c r="I241" s="124"/>
      <c r="K241" s="176">
        <f t="shared" si="25"/>
        <v>0</v>
      </c>
    </row>
    <row r="242" spans="1:27" s="80" customFormat="1" ht="20.25" customHeight="1" thickBot="1" x14ac:dyDescent="0.3">
      <c r="A242" s="73" t="s">
        <v>60</v>
      </c>
      <c r="B242" s="370">
        <f>+'PAO 2022'!B243</f>
        <v>0</v>
      </c>
      <c r="C242" s="371"/>
      <c r="D242" s="371"/>
      <c r="E242" s="371"/>
      <c r="F242" s="371"/>
      <c r="G242" s="371"/>
      <c r="H242" s="371"/>
      <c r="I242" s="371"/>
      <c r="J242" s="135"/>
      <c r="K242" s="176"/>
      <c r="L242" s="135"/>
      <c r="M242" s="135"/>
      <c r="N242" s="135"/>
      <c r="O242" s="135"/>
      <c r="P242" s="135"/>
      <c r="Q242" s="135"/>
      <c r="R242" s="135"/>
      <c r="S242" s="135"/>
      <c r="T242" s="135"/>
      <c r="U242" s="135"/>
      <c r="V242" s="135"/>
      <c r="W242" s="135"/>
      <c r="X242" s="135"/>
      <c r="Y242" s="135"/>
      <c r="Z242" s="135"/>
      <c r="AA242" s="135"/>
    </row>
    <row r="243" spans="1:27" ht="20.25" customHeight="1" x14ac:dyDescent="0.3">
      <c r="A243" s="92" t="s">
        <v>61</v>
      </c>
      <c r="B243" s="363" t="str">
        <f>CONCATENATE('PAO 2022'!A245,". ",'PAO 2022'!A246)</f>
        <v>27. Dar continuidad al negocio y operaciones de la Imprenta Nacional y los diarios oficiales por medio de centros de procesamiento de datos  alternos y de contingencia.</v>
      </c>
      <c r="C243" s="364"/>
      <c r="D243" s="364"/>
      <c r="E243" s="364"/>
      <c r="F243" s="364"/>
      <c r="G243" s="364"/>
      <c r="H243" s="364"/>
      <c r="I243" s="365"/>
      <c r="K243" s="177"/>
      <c r="L243" s="173"/>
      <c r="M243" s="173"/>
      <c r="N243" s="81"/>
      <c r="O243" s="81"/>
      <c r="P243" s="81"/>
      <c r="Q243" s="81"/>
      <c r="R243" s="81"/>
      <c r="S243" s="81"/>
      <c r="T243" s="81"/>
      <c r="U243" s="81"/>
      <c r="V243" s="81"/>
      <c r="W243" s="81"/>
      <c r="X243" s="81"/>
      <c r="Y243" s="81"/>
      <c r="Z243" s="81"/>
      <c r="AA243" s="81"/>
    </row>
    <row r="244" spans="1:27" ht="121.8" customHeight="1" x14ac:dyDescent="0.3">
      <c r="A244" s="94" t="str">
        <f>CONCATENATE('PAO 2022'!A245,". ", "1")</f>
        <v>27. 1</v>
      </c>
      <c r="B244" s="116" t="s">
        <v>659</v>
      </c>
      <c r="C244" s="210" t="s">
        <v>660</v>
      </c>
      <c r="D244" s="116" t="s">
        <v>661</v>
      </c>
      <c r="E244" s="117" t="s">
        <v>662</v>
      </c>
      <c r="F244" s="355" t="s">
        <v>541</v>
      </c>
      <c r="G244" s="356"/>
      <c r="H244" s="123" t="s">
        <v>604</v>
      </c>
      <c r="I244" s="124"/>
      <c r="K244" s="176">
        <f t="shared" ref="K244:K250" si="26">IF(B244&lt;1,0, 1)</f>
        <v>1</v>
      </c>
    </row>
    <row r="245" spans="1:27" ht="20.25" customHeight="1" x14ac:dyDescent="0.3">
      <c r="A245" s="94" t="str">
        <f>CONCATENATE('PAO 2022'!A245,". ", "2")</f>
        <v>27. 2</v>
      </c>
      <c r="B245" s="116"/>
      <c r="C245" s="116"/>
      <c r="D245" s="116"/>
      <c r="E245" s="117"/>
      <c r="F245" s="355" t="str">
        <f>IFERROR(VLOOKUP(B245,'Validaciones SEVRI'!$D$2:$E$118,2,FALSE)," ")</f>
        <v xml:space="preserve"> </v>
      </c>
      <c r="G245" s="356"/>
      <c r="H245" s="123"/>
      <c r="I245" s="124"/>
      <c r="K245" s="176">
        <f t="shared" si="26"/>
        <v>0</v>
      </c>
    </row>
    <row r="246" spans="1:27" ht="20.25" customHeight="1" x14ac:dyDescent="0.3">
      <c r="A246" s="94" t="str">
        <f>CONCATENATE('PAO 2022'!A245,". ","3")</f>
        <v>27. 3</v>
      </c>
      <c r="B246" s="116"/>
      <c r="C246" s="116"/>
      <c r="D246" s="116"/>
      <c r="E246" s="117"/>
      <c r="F246" s="355" t="str">
        <f>IFERROR(VLOOKUP(B246,'Validaciones SEVRI'!$D$2:$E$118,2,FALSE)," ")</f>
        <v xml:space="preserve"> </v>
      </c>
      <c r="G246" s="356"/>
      <c r="H246" s="123"/>
      <c r="I246" s="124"/>
      <c r="K246" s="176">
        <f t="shared" si="26"/>
        <v>0</v>
      </c>
    </row>
    <row r="247" spans="1:27" ht="20.25" customHeight="1" x14ac:dyDescent="0.3">
      <c r="A247" s="94" t="str">
        <f>CONCATENATE('PAO 2022'!A245,". ", "4")</f>
        <v>27. 4</v>
      </c>
      <c r="B247" s="116"/>
      <c r="C247" s="116"/>
      <c r="D247" s="116"/>
      <c r="E247" s="117"/>
      <c r="F247" s="355" t="str">
        <f>IFERROR(VLOOKUP(B247,'Validaciones SEVRI'!$D$2:$E$118,2,FALSE)," ")</f>
        <v xml:space="preserve"> </v>
      </c>
      <c r="G247" s="356"/>
      <c r="H247" s="123"/>
      <c r="I247" s="124"/>
      <c r="K247" s="176">
        <f t="shared" si="26"/>
        <v>0</v>
      </c>
    </row>
    <row r="248" spans="1:27" ht="20.25" customHeight="1" x14ac:dyDescent="0.3">
      <c r="A248" s="94" t="str">
        <f>CONCATENATE('PAO 2022'!A245,". ", "5")</f>
        <v>27. 5</v>
      </c>
      <c r="B248" s="116"/>
      <c r="C248" s="116"/>
      <c r="D248" s="116"/>
      <c r="E248" s="117"/>
      <c r="F248" s="355" t="str">
        <f>IFERROR(VLOOKUP(B248,'Validaciones SEVRI'!$D$2:$E$118,2,FALSE)," ")</f>
        <v xml:space="preserve"> </v>
      </c>
      <c r="G248" s="356"/>
      <c r="H248" s="123"/>
      <c r="I248" s="124"/>
      <c r="K248" s="176">
        <f t="shared" si="26"/>
        <v>0</v>
      </c>
    </row>
    <row r="249" spans="1:27" ht="20.25" customHeight="1" x14ac:dyDescent="0.3">
      <c r="A249" s="94" t="str">
        <f>CONCATENATE('PAO 2022'!A245,". ", "6")</f>
        <v>27. 6</v>
      </c>
      <c r="B249" s="116"/>
      <c r="C249" s="116"/>
      <c r="D249" s="116"/>
      <c r="E249" s="117"/>
      <c r="F249" s="355" t="str">
        <f>IFERROR(VLOOKUP(B249,'Validaciones SEVRI'!$D$2:$E$118,2,FALSE)," ")</f>
        <v xml:space="preserve"> </v>
      </c>
      <c r="G249" s="356"/>
      <c r="H249" s="123"/>
      <c r="I249" s="124"/>
      <c r="K249" s="176">
        <f t="shared" si="26"/>
        <v>0</v>
      </c>
    </row>
    <row r="250" spans="1:27" ht="20.25" customHeight="1" thickBot="1" x14ac:dyDescent="0.35">
      <c r="A250" s="94" t="str">
        <f>CONCATENATE('PAO 2022'!A245,". ", "7")</f>
        <v>27. 7</v>
      </c>
      <c r="B250" s="116"/>
      <c r="C250" s="116"/>
      <c r="D250" s="116"/>
      <c r="E250" s="117"/>
      <c r="F250" s="355" t="str">
        <f>IFERROR(VLOOKUP(B250,'Validaciones SEVRI'!$D$2:$E$118,2,FALSE)," ")</f>
        <v xml:space="preserve"> </v>
      </c>
      <c r="G250" s="356"/>
      <c r="H250" s="123"/>
      <c r="I250" s="124"/>
      <c r="K250" s="176">
        <f t="shared" si="26"/>
        <v>0</v>
      </c>
    </row>
    <row r="251" spans="1:27" s="80" customFormat="1" ht="20.25" customHeight="1" thickBot="1" x14ac:dyDescent="0.3">
      <c r="A251" s="73" t="s">
        <v>60</v>
      </c>
      <c r="B251" s="370">
        <f>+'PAO 2022'!B252</f>
        <v>0</v>
      </c>
      <c r="C251" s="371"/>
      <c r="D251" s="371"/>
      <c r="E251" s="371"/>
      <c r="F251" s="371"/>
      <c r="G251" s="371"/>
      <c r="H251" s="371"/>
      <c r="I251" s="371"/>
      <c r="J251" s="135"/>
      <c r="K251" s="176"/>
      <c r="L251" s="135"/>
      <c r="M251" s="135"/>
      <c r="N251" s="135"/>
      <c r="O251" s="135"/>
      <c r="P251" s="135"/>
      <c r="Q251" s="135"/>
      <c r="R251" s="135"/>
      <c r="S251" s="135"/>
      <c r="T251" s="135"/>
      <c r="U251" s="135"/>
      <c r="V251" s="135"/>
      <c r="W251" s="135"/>
      <c r="X251" s="135"/>
      <c r="Y251" s="135"/>
      <c r="Z251" s="135"/>
      <c r="AA251" s="135"/>
    </row>
    <row r="252" spans="1:27" ht="20.25" customHeight="1" x14ac:dyDescent="0.3">
      <c r="A252" s="92" t="s">
        <v>61</v>
      </c>
      <c r="B252" s="363" t="str">
        <f>CONCATENATE('PAO 2022'!A254,". ",'PAO 2022'!A255)</f>
        <v>28. Proporcionar el mantenimiento preventivo, correctivo y evolutivo del hardware, software y bases de datos de los sistemas instalados al servicio de toda la Institución.</v>
      </c>
      <c r="C252" s="364"/>
      <c r="D252" s="364"/>
      <c r="E252" s="364"/>
      <c r="F252" s="364"/>
      <c r="G252" s="364"/>
      <c r="H252" s="364"/>
      <c r="I252" s="365"/>
      <c r="K252" s="177"/>
      <c r="L252" s="173"/>
      <c r="M252" s="173"/>
      <c r="N252" s="81"/>
      <c r="O252" s="81"/>
      <c r="P252" s="81"/>
      <c r="Q252" s="81"/>
      <c r="R252" s="81"/>
      <c r="S252" s="81"/>
      <c r="T252" s="81"/>
      <c r="U252" s="81"/>
      <c r="V252" s="81"/>
      <c r="W252" s="81"/>
      <c r="X252" s="81"/>
      <c r="Y252" s="81"/>
      <c r="Z252" s="81"/>
      <c r="AA252" s="81"/>
    </row>
    <row r="253" spans="1:27" ht="132.6" customHeight="1" x14ac:dyDescent="0.3">
      <c r="A253" s="94" t="str">
        <f>CONCATENATE('PAO 2022'!A254,". ", "1")</f>
        <v>28. 1</v>
      </c>
      <c r="B253" s="116" t="s">
        <v>663</v>
      </c>
      <c r="C253" s="116" t="s">
        <v>664</v>
      </c>
      <c r="D253" s="116" t="s">
        <v>665</v>
      </c>
      <c r="E253" s="117" t="s">
        <v>666</v>
      </c>
      <c r="F253" s="355" t="s">
        <v>541</v>
      </c>
      <c r="G253" s="356"/>
      <c r="H253" s="123" t="s">
        <v>604</v>
      </c>
      <c r="I253" s="124"/>
      <c r="K253" s="176">
        <f t="shared" ref="K253:K259" si="27">IF(B253&lt;1,0, 1)</f>
        <v>1</v>
      </c>
    </row>
    <row r="254" spans="1:27" ht="20.25" customHeight="1" x14ac:dyDescent="0.3">
      <c r="A254" s="94" t="str">
        <f>CONCATENATE('PAO 2022'!A254,". ", "2")</f>
        <v>28. 2</v>
      </c>
      <c r="B254" s="116"/>
      <c r="C254" s="116"/>
      <c r="D254" s="116"/>
      <c r="E254" s="117"/>
      <c r="F254" s="355" t="str">
        <f>IFERROR(VLOOKUP(B254,'Validaciones SEVRI'!$D$2:$E$118,2,FALSE)," ")</f>
        <v xml:space="preserve"> </v>
      </c>
      <c r="G254" s="356"/>
      <c r="H254" s="123"/>
      <c r="I254" s="124"/>
      <c r="K254" s="176">
        <f t="shared" si="27"/>
        <v>0</v>
      </c>
    </row>
    <row r="255" spans="1:27" ht="20.25" customHeight="1" x14ac:dyDescent="0.3">
      <c r="A255" s="94" t="str">
        <f>CONCATENATE('PAO 2022'!A254,". ","3")</f>
        <v>28. 3</v>
      </c>
      <c r="B255" s="116"/>
      <c r="C255" s="116"/>
      <c r="D255" s="116"/>
      <c r="E255" s="117"/>
      <c r="F255" s="355" t="str">
        <f>IFERROR(VLOOKUP(B255,'Validaciones SEVRI'!$D$2:$E$118,2,FALSE)," ")</f>
        <v xml:space="preserve"> </v>
      </c>
      <c r="G255" s="356"/>
      <c r="H255" s="123"/>
      <c r="I255" s="124"/>
      <c r="K255" s="176">
        <f t="shared" si="27"/>
        <v>0</v>
      </c>
    </row>
    <row r="256" spans="1:27" ht="20.25" customHeight="1" x14ac:dyDescent="0.3">
      <c r="A256" s="94" t="str">
        <f>CONCATENATE('PAO 2022'!A254,". ", "4")</f>
        <v>28. 4</v>
      </c>
      <c r="B256" s="116"/>
      <c r="C256" s="116"/>
      <c r="D256" s="116"/>
      <c r="E256" s="117"/>
      <c r="F256" s="355" t="str">
        <f>IFERROR(VLOOKUP(B256,'Validaciones SEVRI'!$D$2:$E$118,2,FALSE)," ")</f>
        <v xml:space="preserve"> </v>
      </c>
      <c r="G256" s="356"/>
      <c r="H256" s="123"/>
      <c r="I256" s="124"/>
      <c r="K256" s="176">
        <f t="shared" si="27"/>
        <v>0</v>
      </c>
    </row>
    <row r="257" spans="1:27" ht="20.25" customHeight="1" x14ac:dyDescent="0.3">
      <c r="A257" s="94" t="str">
        <f>CONCATENATE('PAO 2022'!A254,". ", "5")</f>
        <v>28. 5</v>
      </c>
      <c r="B257" s="116"/>
      <c r="C257" s="116"/>
      <c r="D257" s="116"/>
      <c r="E257" s="117"/>
      <c r="F257" s="355" t="str">
        <f>IFERROR(VLOOKUP(B257,'Validaciones SEVRI'!$D$2:$E$118,2,FALSE)," ")</f>
        <v xml:space="preserve"> </v>
      </c>
      <c r="G257" s="356"/>
      <c r="H257" s="123"/>
      <c r="I257" s="124"/>
      <c r="K257" s="176">
        <f t="shared" si="27"/>
        <v>0</v>
      </c>
    </row>
    <row r="258" spans="1:27" ht="20.25" customHeight="1" x14ac:dyDescent="0.3">
      <c r="A258" s="94" t="str">
        <f>CONCATENATE('PAO 2022'!A254,". ", "6")</f>
        <v>28. 6</v>
      </c>
      <c r="B258" s="116"/>
      <c r="C258" s="116"/>
      <c r="D258" s="116"/>
      <c r="E258" s="117"/>
      <c r="F258" s="355" t="str">
        <f>IFERROR(VLOOKUP(B258,'Validaciones SEVRI'!$D$2:$E$118,2,FALSE)," ")</f>
        <v xml:space="preserve"> </v>
      </c>
      <c r="G258" s="356"/>
      <c r="H258" s="123"/>
      <c r="I258" s="124"/>
      <c r="K258" s="176">
        <f t="shared" si="27"/>
        <v>0</v>
      </c>
    </row>
    <row r="259" spans="1:27" ht="20.25" customHeight="1" thickBot="1" x14ac:dyDescent="0.35">
      <c r="A259" s="94" t="str">
        <f>CONCATENATE('PAO 2022'!A254,". ", "7")</f>
        <v>28. 7</v>
      </c>
      <c r="B259" s="116"/>
      <c r="C259" s="116"/>
      <c r="D259" s="116"/>
      <c r="E259" s="117"/>
      <c r="F259" s="355" t="str">
        <f>IFERROR(VLOOKUP(B259,'Validaciones SEVRI'!$D$2:$E$118,2,FALSE)," ")</f>
        <v xml:space="preserve"> </v>
      </c>
      <c r="G259" s="356"/>
      <c r="H259" s="123"/>
      <c r="I259" s="124"/>
      <c r="K259" s="176">
        <f t="shared" si="27"/>
        <v>0</v>
      </c>
    </row>
    <row r="260" spans="1:27" s="80" customFormat="1" ht="20.25" customHeight="1" thickBot="1" x14ac:dyDescent="0.3">
      <c r="A260" s="73" t="s">
        <v>60</v>
      </c>
      <c r="B260" s="370">
        <f>+'PAO 2022'!B261</f>
        <v>0</v>
      </c>
      <c r="C260" s="371"/>
      <c r="D260" s="371"/>
      <c r="E260" s="371"/>
      <c r="F260" s="371"/>
      <c r="G260" s="371"/>
      <c r="H260" s="371"/>
      <c r="I260" s="371"/>
      <c r="J260" s="135"/>
      <c r="K260" s="176"/>
      <c r="L260" s="135"/>
      <c r="M260" s="135"/>
      <c r="N260" s="135"/>
      <c r="O260" s="135"/>
      <c r="P260" s="135"/>
      <c r="Q260" s="135"/>
      <c r="R260" s="135"/>
      <c r="S260" s="135"/>
      <c r="T260" s="135"/>
      <c r="U260" s="135"/>
      <c r="V260" s="135"/>
      <c r="W260" s="135"/>
      <c r="X260" s="135"/>
      <c r="Y260" s="135"/>
      <c r="Z260" s="135"/>
      <c r="AA260" s="135"/>
    </row>
    <row r="261" spans="1:27" ht="20.25" customHeight="1" x14ac:dyDescent="0.3">
      <c r="A261" s="92" t="s">
        <v>61</v>
      </c>
      <c r="B261" s="363" t="str">
        <f>CONCATENATE('PAO 2022'!A263,". ",'PAO 2022'!A264)</f>
        <v>29. Sustituir elementos tecnológicos y actualizar los derechos de uso por medio de licencias y soporte del fabricante</v>
      </c>
      <c r="C261" s="364"/>
      <c r="D261" s="364"/>
      <c r="E261" s="364"/>
      <c r="F261" s="364"/>
      <c r="G261" s="364"/>
      <c r="H261" s="364"/>
      <c r="I261" s="365"/>
      <c r="K261" s="177"/>
      <c r="L261" s="173"/>
      <c r="M261" s="173"/>
      <c r="N261" s="81"/>
      <c r="O261" s="81"/>
      <c r="P261" s="81"/>
      <c r="Q261" s="81"/>
      <c r="R261" s="81"/>
      <c r="S261" s="81"/>
      <c r="T261" s="81"/>
      <c r="U261" s="81"/>
      <c r="V261" s="81"/>
      <c r="W261" s="81"/>
      <c r="X261" s="81"/>
      <c r="Y261" s="81"/>
      <c r="Z261" s="81"/>
      <c r="AA261" s="81"/>
    </row>
    <row r="262" spans="1:27" ht="108" customHeight="1" x14ac:dyDescent="0.3">
      <c r="A262" s="94" t="str">
        <f>CONCATENATE('PAO 2022'!A263,". ", "1")</f>
        <v>29. 1</v>
      </c>
      <c r="B262" s="116" t="s">
        <v>667</v>
      </c>
      <c r="C262" s="116" t="s">
        <v>668</v>
      </c>
      <c r="D262" s="116" t="s">
        <v>669</v>
      </c>
      <c r="E262" s="117" t="s">
        <v>670</v>
      </c>
      <c r="F262" s="355" t="s">
        <v>541</v>
      </c>
      <c r="G262" s="356"/>
      <c r="H262" s="123" t="s">
        <v>604</v>
      </c>
      <c r="I262" s="124"/>
      <c r="K262" s="176">
        <f t="shared" ref="K262:K268" si="28">IF(B262&lt;1,0, 1)</f>
        <v>1</v>
      </c>
    </row>
    <row r="263" spans="1:27" ht="20.25" customHeight="1" x14ac:dyDescent="0.3">
      <c r="A263" s="94" t="str">
        <f>CONCATENATE('PAO 2022'!A263,". ", "2")</f>
        <v>29. 2</v>
      </c>
      <c r="B263" s="116"/>
      <c r="C263" s="116"/>
      <c r="D263" s="116"/>
      <c r="E263" s="117"/>
      <c r="F263" s="355" t="str">
        <f>IFERROR(VLOOKUP(B263,'Validaciones SEVRI'!$D$2:$E$118,2,FALSE)," ")</f>
        <v xml:space="preserve"> </v>
      </c>
      <c r="G263" s="356"/>
      <c r="H263" s="123"/>
      <c r="I263" s="124"/>
      <c r="K263" s="176">
        <f t="shared" si="28"/>
        <v>0</v>
      </c>
    </row>
    <row r="264" spans="1:27" ht="20.25" customHeight="1" x14ac:dyDescent="0.3">
      <c r="A264" s="94" t="str">
        <f>CONCATENATE('PAO 2022'!A263,". ","3")</f>
        <v>29. 3</v>
      </c>
      <c r="B264" s="116"/>
      <c r="C264" s="116"/>
      <c r="D264" s="116"/>
      <c r="E264" s="117"/>
      <c r="F264" s="355" t="str">
        <f>IFERROR(VLOOKUP(B264,'Validaciones SEVRI'!$D$2:$E$118,2,FALSE)," ")</f>
        <v xml:space="preserve"> </v>
      </c>
      <c r="G264" s="356"/>
      <c r="H264" s="123"/>
      <c r="I264" s="124"/>
      <c r="K264" s="176">
        <f t="shared" si="28"/>
        <v>0</v>
      </c>
    </row>
    <row r="265" spans="1:27" ht="20.25" customHeight="1" x14ac:dyDescent="0.3">
      <c r="A265" s="94" t="str">
        <f>CONCATENATE('PAO 2022'!A263,". ", "4")</f>
        <v>29. 4</v>
      </c>
      <c r="B265" s="116"/>
      <c r="C265" s="116"/>
      <c r="D265" s="116"/>
      <c r="E265" s="117"/>
      <c r="F265" s="355" t="str">
        <f>IFERROR(VLOOKUP(B265,'Validaciones SEVRI'!$D$2:$E$118,2,FALSE)," ")</f>
        <v xml:space="preserve"> </v>
      </c>
      <c r="G265" s="356"/>
      <c r="H265" s="123"/>
      <c r="I265" s="124"/>
      <c r="K265" s="176">
        <f t="shared" si="28"/>
        <v>0</v>
      </c>
    </row>
    <row r="266" spans="1:27" ht="20.25" customHeight="1" x14ac:dyDescent="0.3">
      <c r="A266" s="94" t="str">
        <f>CONCATENATE('PAO 2022'!A263,". ", "5")</f>
        <v>29. 5</v>
      </c>
      <c r="B266" s="116"/>
      <c r="C266" s="116"/>
      <c r="D266" s="116"/>
      <c r="E266" s="117"/>
      <c r="F266" s="355" t="str">
        <f>IFERROR(VLOOKUP(B266,'Validaciones SEVRI'!$D$2:$E$118,2,FALSE)," ")</f>
        <v xml:space="preserve"> </v>
      </c>
      <c r="G266" s="356"/>
      <c r="H266" s="123"/>
      <c r="I266" s="124"/>
      <c r="K266" s="176">
        <f t="shared" si="28"/>
        <v>0</v>
      </c>
    </row>
    <row r="267" spans="1:27" ht="20.25" customHeight="1" x14ac:dyDescent="0.3">
      <c r="A267" s="94" t="str">
        <f>CONCATENATE('PAO 2022'!A263,". ", "6")</f>
        <v>29. 6</v>
      </c>
      <c r="B267" s="116"/>
      <c r="C267" s="116"/>
      <c r="D267" s="116"/>
      <c r="E267" s="117"/>
      <c r="F267" s="355" t="str">
        <f>IFERROR(VLOOKUP(B267,'Validaciones SEVRI'!$D$2:$E$118,2,FALSE)," ")</f>
        <v xml:space="preserve"> </v>
      </c>
      <c r="G267" s="356"/>
      <c r="H267" s="123"/>
      <c r="I267" s="124"/>
      <c r="K267" s="176">
        <f t="shared" si="28"/>
        <v>0</v>
      </c>
    </row>
    <row r="268" spans="1:27" ht="20.25" customHeight="1" thickBot="1" x14ac:dyDescent="0.35">
      <c r="A268" s="94" t="str">
        <f>CONCATENATE('PAO 2022'!A263,". ", "7")</f>
        <v>29. 7</v>
      </c>
      <c r="B268" s="116"/>
      <c r="C268" s="116"/>
      <c r="D268" s="116"/>
      <c r="E268" s="117"/>
      <c r="F268" s="355" t="str">
        <f>IFERROR(VLOOKUP(B268,'Validaciones SEVRI'!$D$2:$E$118,2,FALSE)," ")</f>
        <v xml:space="preserve"> </v>
      </c>
      <c r="G268" s="356"/>
      <c r="H268" s="123"/>
      <c r="I268" s="124"/>
      <c r="K268" s="176">
        <f t="shared" si="28"/>
        <v>0</v>
      </c>
    </row>
    <row r="269" spans="1:27" s="80" customFormat="1" ht="20.25" customHeight="1" thickBot="1" x14ac:dyDescent="0.3">
      <c r="A269" s="73" t="s">
        <v>60</v>
      </c>
      <c r="B269" s="370">
        <f>+'PAO 2022'!B270</f>
        <v>0</v>
      </c>
      <c r="C269" s="371"/>
      <c r="D269" s="371"/>
      <c r="E269" s="371"/>
      <c r="F269" s="371"/>
      <c r="G269" s="371"/>
      <c r="H269" s="371"/>
      <c r="I269" s="371"/>
      <c r="J269" s="135"/>
      <c r="K269" s="176"/>
      <c r="L269" s="135"/>
      <c r="M269" s="135"/>
      <c r="N269" s="135"/>
      <c r="O269" s="135"/>
      <c r="P269" s="135"/>
      <c r="Q269" s="135"/>
      <c r="R269" s="135"/>
      <c r="S269" s="135"/>
      <c r="T269" s="135"/>
      <c r="U269" s="135"/>
      <c r="V269" s="135"/>
      <c r="W269" s="135"/>
      <c r="X269" s="135"/>
      <c r="Y269" s="135"/>
      <c r="Z269" s="135"/>
      <c r="AA269" s="135"/>
    </row>
    <row r="270" spans="1:27" ht="20.25" customHeight="1" x14ac:dyDescent="0.3">
      <c r="A270" s="92" t="s">
        <v>61</v>
      </c>
      <c r="B270" s="363" t="str">
        <f>CONCATENATE('PAO 2022'!A272,". ",'PAO 2022'!A273)</f>
        <v>30. Velar por la definición de la planificación estratégica, la planificación operativa y el seguimiento y rendición de cuentas de ambas.</v>
      </c>
      <c r="C270" s="364"/>
      <c r="D270" s="364"/>
      <c r="E270" s="364"/>
      <c r="F270" s="364"/>
      <c r="G270" s="364"/>
      <c r="H270" s="364"/>
      <c r="I270" s="365"/>
      <c r="K270" s="177"/>
      <c r="L270" s="173"/>
      <c r="M270" s="173"/>
      <c r="N270" s="81"/>
      <c r="O270" s="81"/>
      <c r="P270" s="81"/>
      <c r="Q270" s="81"/>
      <c r="R270" s="81"/>
      <c r="S270" s="81"/>
      <c r="T270" s="81"/>
      <c r="U270" s="81"/>
      <c r="V270" s="81"/>
      <c r="W270" s="81"/>
      <c r="X270" s="81"/>
      <c r="Y270" s="81"/>
      <c r="Z270" s="81"/>
      <c r="AA270" s="81"/>
    </row>
    <row r="271" spans="1:27" ht="121.2" customHeight="1" x14ac:dyDescent="0.3">
      <c r="A271" s="94" t="str">
        <f>CONCATENATE('PAO 2022'!A272,". ", "1")</f>
        <v>30. 1</v>
      </c>
      <c r="B271" s="116" t="s">
        <v>644</v>
      </c>
      <c r="C271" s="116" t="s">
        <v>645</v>
      </c>
      <c r="D271" s="116" t="s">
        <v>646</v>
      </c>
      <c r="E271" s="117" t="s">
        <v>647</v>
      </c>
      <c r="F271" s="355" t="s">
        <v>137</v>
      </c>
      <c r="G271" s="356"/>
      <c r="H271" s="123" t="s">
        <v>642</v>
      </c>
      <c r="I271" s="124"/>
      <c r="K271" s="176">
        <f t="shared" ref="K271:K277" si="29">IF(B271&lt;1,0, 1)</f>
        <v>1</v>
      </c>
    </row>
    <row r="272" spans="1:27" ht="20.25" customHeight="1" x14ac:dyDescent="0.3">
      <c r="A272" s="94" t="str">
        <f>CONCATENATE('PAO 2022'!A272,". ", "2")</f>
        <v>30. 2</v>
      </c>
      <c r="B272" s="116"/>
      <c r="C272" s="116"/>
      <c r="D272" s="116"/>
      <c r="E272" s="117"/>
      <c r="F272" s="355" t="str">
        <f>IFERROR(VLOOKUP(B272,'Validaciones SEVRI'!$D$2:$E$118,2,FALSE)," ")</f>
        <v xml:space="preserve"> </v>
      </c>
      <c r="G272" s="356"/>
      <c r="H272" s="123"/>
      <c r="I272" s="124"/>
      <c r="K272" s="176">
        <f t="shared" si="29"/>
        <v>0</v>
      </c>
    </row>
    <row r="273" spans="1:27" ht="20.25" customHeight="1" x14ac:dyDescent="0.3">
      <c r="A273" s="94" t="str">
        <f>CONCATENATE('PAO 2022'!A272,". ","3")</f>
        <v>30. 3</v>
      </c>
      <c r="B273" s="116"/>
      <c r="C273" s="116"/>
      <c r="D273" s="116"/>
      <c r="E273" s="117"/>
      <c r="F273" s="355" t="str">
        <f>IFERROR(VLOOKUP(B273,'Validaciones SEVRI'!$D$2:$E$118,2,FALSE)," ")</f>
        <v xml:space="preserve"> </v>
      </c>
      <c r="G273" s="356"/>
      <c r="H273" s="123"/>
      <c r="I273" s="124"/>
      <c r="K273" s="176">
        <f t="shared" si="29"/>
        <v>0</v>
      </c>
    </row>
    <row r="274" spans="1:27" ht="20.25" customHeight="1" x14ac:dyDescent="0.3">
      <c r="A274" s="94" t="str">
        <f>CONCATENATE('PAO 2022'!A272,". ", "4")</f>
        <v>30. 4</v>
      </c>
      <c r="B274" s="116"/>
      <c r="C274" s="116"/>
      <c r="D274" s="116"/>
      <c r="E274" s="117"/>
      <c r="F274" s="355" t="str">
        <f>IFERROR(VLOOKUP(B274,'Validaciones SEVRI'!$D$2:$E$118,2,FALSE)," ")</f>
        <v xml:space="preserve"> </v>
      </c>
      <c r="G274" s="356"/>
      <c r="H274" s="123"/>
      <c r="I274" s="124"/>
      <c r="K274" s="176">
        <f t="shared" si="29"/>
        <v>0</v>
      </c>
    </row>
    <row r="275" spans="1:27" ht="20.25" customHeight="1" x14ac:dyDescent="0.3">
      <c r="A275" s="94" t="str">
        <f>CONCATENATE('PAO 2022'!A272,". ", "5")</f>
        <v>30. 5</v>
      </c>
      <c r="B275" s="116"/>
      <c r="C275" s="116"/>
      <c r="D275" s="116"/>
      <c r="E275" s="117"/>
      <c r="F275" s="355" t="str">
        <f>IFERROR(VLOOKUP(B275,'Validaciones SEVRI'!$D$2:$E$118,2,FALSE)," ")</f>
        <v xml:space="preserve"> </v>
      </c>
      <c r="G275" s="356"/>
      <c r="H275" s="123"/>
      <c r="I275" s="124"/>
      <c r="K275" s="176">
        <f t="shared" si="29"/>
        <v>0</v>
      </c>
    </row>
    <row r="276" spans="1:27" ht="20.25" customHeight="1" x14ac:dyDescent="0.3">
      <c r="A276" s="94" t="str">
        <f>CONCATENATE('PAO 2022'!A272,". ", "6")</f>
        <v>30. 6</v>
      </c>
      <c r="B276" s="116"/>
      <c r="C276" s="116"/>
      <c r="D276" s="116"/>
      <c r="E276" s="117"/>
      <c r="F276" s="355" t="str">
        <f>IFERROR(VLOOKUP(B276,'Validaciones SEVRI'!$D$2:$E$118,2,FALSE)," ")</f>
        <v xml:space="preserve"> </v>
      </c>
      <c r="G276" s="356"/>
      <c r="H276" s="123"/>
      <c r="I276" s="124"/>
      <c r="K276" s="176">
        <f t="shared" si="29"/>
        <v>0</v>
      </c>
    </row>
    <row r="277" spans="1:27" ht="20.25" customHeight="1" thickBot="1" x14ac:dyDescent="0.35">
      <c r="A277" s="94" t="str">
        <f>CONCATENATE('PAO 2022'!A272,". ", "7")</f>
        <v>30. 7</v>
      </c>
      <c r="B277" s="116"/>
      <c r="C277" s="116"/>
      <c r="D277" s="116"/>
      <c r="E277" s="117"/>
      <c r="F277" s="355" t="str">
        <f>IFERROR(VLOOKUP(B277,'Validaciones SEVRI'!$D$2:$E$118,2,FALSE)," ")</f>
        <v xml:space="preserve"> </v>
      </c>
      <c r="G277" s="356"/>
      <c r="H277" s="123"/>
      <c r="I277" s="124"/>
      <c r="K277" s="176">
        <f t="shared" si="29"/>
        <v>0</v>
      </c>
    </row>
    <row r="278" spans="1:27" s="80" customFormat="1" ht="20.25" customHeight="1" thickBot="1" x14ac:dyDescent="0.3">
      <c r="A278" s="73" t="s">
        <v>60</v>
      </c>
      <c r="B278" s="370">
        <f>+'PAO 2022'!B279</f>
        <v>0</v>
      </c>
      <c r="C278" s="371"/>
      <c r="D278" s="371"/>
      <c r="E278" s="371"/>
      <c r="F278" s="371"/>
      <c r="G278" s="371"/>
      <c r="H278" s="371"/>
      <c r="I278" s="371"/>
      <c r="J278" s="135"/>
      <c r="K278" s="176"/>
      <c r="L278" s="135"/>
      <c r="M278" s="135"/>
      <c r="N278" s="135"/>
      <c r="O278" s="135"/>
      <c r="P278" s="135"/>
      <c r="Q278" s="135"/>
      <c r="R278" s="135"/>
      <c r="S278" s="135"/>
      <c r="T278" s="135"/>
      <c r="U278" s="135"/>
      <c r="V278" s="135"/>
      <c r="W278" s="135"/>
      <c r="X278" s="135"/>
      <c r="Y278" s="135"/>
      <c r="Z278" s="135"/>
      <c r="AA278" s="135"/>
    </row>
    <row r="279" spans="1:27" ht="20.25" customHeight="1" x14ac:dyDescent="0.3">
      <c r="A279" s="92" t="s">
        <v>61</v>
      </c>
      <c r="B279" s="363" t="str">
        <f>CONCATENATE('PAO 2022'!A281,". ",'PAO 2022'!A282)</f>
        <v xml:space="preserve">31. </v>
      </c>
      <c r="C279" s="364"/>
      <c r="D279" s="364"/>
      <c r="E279" s="364"/>
      <c r="F279" s="364"/>
      <c r="G279" s="364"/>
      <c r="H279" s="364"/>
      <c r="I279" s="365"/>
      <c r="K279" s="177"/>
      <c r="L279" s="173"/>
      <c r="M279" s="173"/>
      <c r="N279" s="81"/>
      <c r="O279" s="81"/>
      <c r="P279" s="81"/>
      <c r="Q279" s="81"/>
      <c r="R279" s="81"/>
      <c r="S279" s="81"/>
      <c r="T279" s="81"/>
      <c r="U279" s="81"/>
      <c r="V279" s="81"/>
      <c r="W279" s="81"/>
      <c r="X279" s="81"/>
      <c r="Y279" s="81"/>
      <c r="Z279" s="81"/>
      <c r="AA279" s="81"/>
    </row>
    <row r="280" spans="1:27" ht="20.25" customHeight="1" x14ac:dyDescent="0.3">
      <c r="A280" s="94" t="str">
        <f>CONCATENATE('PAO 2022'!A281,". ", "1")</f>
        <v>31. 1</v>
      </c>
      <c r="B280" s="116"/>
      <c r="C280" s="116"/>
      <c r="D280" s="116"/>
      <c r="E280" s="117"/>
      <c r="F280" s="355" t="str">
        <f>IFERROR(VLOOKUP(B280,'Validaciones SEVRI'!$D$2:$E$118,2,FALSE)," ")</f>
        <v xml:space="preserve"> </v>
      </c>
      <c r="G280" s="356"/>
      <c r="H280" s="123"/>
      <c r="I280" s="124"/>
      <c r="K280" s="176">
        <f t="shared" ref="K280:K286" si="30">IF(B280&lt;1,0, 1)</f>
        <v>0</v>
      </c>
    </row>
    <row r="281" spans="1:27" ht="20.25" customHeight="1" x14ac:dyDescent="0.3">
      <c r="A281" s="94" t="str">
        <f>CONCATENATE('PAO 2022'!A281,". ", "2")</f>
        <v>31. 2</v>
      </c>
      <c r="B281" s="116"/>
      <c r="C281" s="116"/>
      <c r="D281" s="116"/>
      <c r="E281" s="117"/>
      <c r="F281" s="355" t="str">
        <f>IFERROR(VLOOKUP(B281,'Validaciones SEVRI'!$D$2:$E$118,2,FALSE)," ")</f>
        <v xml:space="preserve"> </v>
      </c>
      <c r="G281" s="356"/>
      <c r="H281" s="123"/>
      <c r="I281" s="124"/>
      <c r="K281" s="176">
        <f t="shared" si="30"/>
        <v>0</v>
      </c>
    </row>
    <row r="282" spans="1:27" ht="20.25" customHeight="1" x14ac:dyDescent="0.3">
      <c r="A282" s="94" t="str">
        <f>CONCATENATE('PAO 2022'!A281,". ","3")</f>
        <v>31. 3</v>
      </c>
      <c r="B282" s="116"/>
      <c r="C282" s="116"/>
      <c r="D282" s="116"/>
      <c r="E282" s="117"/>
      <c r="F282" s="355" t="str">
        <f>IFERROR(VLOOKUP(B282,'Validaciones SEVRI'!$D$2:$E$118,2,FALSE)," ")</f>
        <v xml:space="preserve"> </v>
      </c>
      <c r="G282" s="356"/>
      <c r="H282" s="123"/>
      <c r="I282" s="124"/>
      <c r="K282" s="176">
        <f t="shared" si="30"/>
        <v>0</v>
      </c>
    </row>
    <row r="283" spans="1:27" ht="20.25" customHeight="1" x14ac:dyDescent="0.3">
      <c r="A283" s="94" t="str">
        <f>CONCATENATE('PAO 2022'!A281,". ", "4")</f>
        <v>31. 4</v>
      </c>
      <c r="B283" s="116"/>
      <c r="C283" s="116"/>
      <c r="D283" s="116"/>
      <c r="E283" s="117"/>
      <c r="F283" s="355" t="str">
        <f>IFERROR(VLOOKUP(B283,'Validaciones SEVRI'!$D$2:$E$118,2,FALSE)," ")</f>
        <v xml:space="preserve"> </v>
      </c>
      <c r="G283" s="356"/>
      <c r="H283" s="123"/>
      <c r="I283" s="124"/>
      <c r="K283" s="176">
        <f t="shared" si="30"/>
        <v>0</v>
      </c>
    </row>
    <row r="284" spans="1:27" ht="20.25" customHeight="1" x14ac:dyDescent="0.3">
      <c r="A284" s="94" t="str">
        <f>CONCATENATE('PAO 2022'!A281,". ", "5")</f>
        <v>31. 5</v>
      </c>
      <c r="B284" s="116"/>
      <c r="C284" s="116"/>
      <c r="D284" s="116"/>
      <c r="E284" s="117"/>
      <c r="F284" s="355" t="str">
        <f>IFERROR(VLOOKUP(B284,'Validaciones SEVRI'!$D$2:$E$118,2,FALSE)," ")</f>
        <v xml:space="preserve"> </v>
      </c>
      <c r="G284" s="356"/>
      <c r="H284" s="123"/>
      <c r="I284" s="124"/>
      <c r="K284" s="176">
        <f t="shared" si="30"/>
        <v>0</v>
      </c>
    </row>
    <row r="285" spans="1:27" ht="20.25" customHeight="1" x14ac:dyDescent="0.3">
      <c r="A285" s="94" t="str">
        <f>CONCATENATE('PAO 2022'!A281,". ", "6")</f>
        <v>31. 6</v>
      </c>
      <c r="B285" s="116"/>
      <c r="C285" s="116"/>
      <c r="D285" s="116"/>
      <c r="E285" s="117"/>
      <c r="F285" s="355" t="str">
        <f>IFERROR(VLOOKUP(B285,'Validaciones SEVRI'!$D$2:$E$118,2,FALSE)," ")</f>
        <v xml:space="preserve"> </v>
      </c>
      <c r="G285" s="356"/>
      <c r="H285" s="123"/>
      <c r="I285" s="124"/>
      <c r="K285" s="176">
        <f t="shared" si="30"/>
        <v>0</v>
      </c>
    </row>
    <row r="286" spans="1:27" ht="20.25" customHeight="1" thickBot="1" x14ac:dyDescent="0.35">
      <c r="A286" s="94" t="str">
        <f>CONCATENATE('PAO 2022'!A281,". ", "7")</f>
        <v>31. 7</v>
      </c>
      <c r="B286" s="116"/>
      <c r="C286" s="116"/>
      <c r="D286" s="116"/>
      <c r="E286" s="117"/>
      <c r="F286" s="355" t="str">
        <f>IFERROR(VLOOKUP(B286,'Validaciones SEVRI'!$D$2:$E$118,2,FALSE)," ")</f>
        <v xml:space="preserve"> </v>
      </c>
      <c r="G286" s="356"/>
      <c r="H286" s="123"/>
      <c r="I286" s="124"/>
      <c r="K286" s="176">
        <f t="shared" si="30"/>
        <v>0</v>
      </c>
    </row>
    <row r="287" spans="1:27" s="80" customFormat="1" ht="20.25" customHeight="1" thickBot="1" x14ac:dyDescent="0.3">
      <c r="A287" s="73" t="s">
        <v>60</v>
      </c>
      <c r="B287" s="370">
        <f>+'PAO 2022'!B288</f>
        <v>0</v>
      </c>
      <c r="C287" s="371"/>
      <c r="D287" s="371"/>
      <c r="E287" s="371"/>
      <c r="F287" s="371"/>
      <c r="G287" s="371"/>
      <c r="H287" s="371"/>
      <c r="I287" s="371"/>
      <c r="J287" s="135"/>
      <c r="K287" s="176"/>
      <c r="L287" s="135"/>
      <c r="M287" s="135"/>
      <c r="N287" s="135"/>
      <c r="O287" s="135"/>
      <c r="P287" s="135"/>
      <c r="Q287" s="135"/>
      <c r="R287" s="135"/>
      <c r="S287" s="135"/>
      <c r="T287" s="135"/>
      <c r="U287" s="135"/>
      <c r="V287" s="135"/>
      <c r="W287" s="135"/>
      <c r="X287" s="135"/>
      <c r="Y287" s="135"/>
      <c r="Z287" s="135"/>
      <c r="AA287" s="135"/>
    </row>
    <row r="288" spans="1:27" ht="20.25" customHeight="1" x14ac:dyDescent="0.3">
      <c r="A288" s="92" t="s">
        <v>61</v>
      </c>
      <c r="B288" s="363" t="str">
        <f>CONCATENATE('PAO 2022'!A290,". ",'PAO 2022'!A291)</f>
        <v xml:space="preserve">32. </v>
      </c>
      <c r="C288" s="364"/>
      <c r="D288" s="364"/>
      <c r="E288" s="364"/>
      <c r="F288" s="364"/>
      <c r="G288" s="364"/>
      <c r="H288" s="364"/>
      <c r="I288" s="365"/>
      <c r="K288" s="177"/>
      <c r="L288" s="173"/>
      <c r="M288" s="173"/>
      <c r="N288" s="81"/>
      <c r="O288" s="81"/>
      <c r="P288" s="81"/>
      <c r="Q288" s="81"/>
      <c r="R288" s="81"/>
      <c r="S288" s="81"/>
      <c r="T288" s="81"/>
      <c r="U288" s="81"/>
      <c r="V288" s="81"/>
      <c r="W288" s="81"/>
      <c r="X288" s="81"/>
      <c r="Y288" s="81"/>
      <c r="Z288" s="81"/>
      <c r="AA288" s="81"/>
    </row>
    <row r="289" spans="1:27" ht="20.25" customHeight="1" x14ac:dyDescent="0.3">
      <c r="A289" s="94" t="str">
        <f>CONCATENATE('PAO 2022'!A290,". ", "1")</f>
        <v>32. 1</v>
      </c>
      <c r="B289" s="116"/>
      <c r="C289" s="116"/>
      <c r="D289" s="116"/>
      <c r="E289" s="117"/>
      <c r="F289" s="355" t="str">
        <f>IFERROR(VLOOKUP(B289,'Validaciones SEVRI'!$D$2:$E$118,2,FALSE)," ")</f>
        <v xml:space="preserve"> </v>
      </c>
      <c r="G289" s="356"/>
      <c r="H289" s="123"/>
      <c r="I289" s="124"/>
      <c r="K289" s="176">
        <f t="shared" ref="K289:K295" si="31">IF(B289&lt;1,0, 1)</f>
        <v>0</v>
      </c>
    </row>
    <row r="290" spans="1:27" ht="20.25" customHeight="1" x14ac:dyDescent="0.3">
      <c r="A290" s="94" t="str">
        <f>CONCATENATE('PAO 2022'!A290,". ", "2")</f>
        <v>32. 2</v>
      </c>
      <c r="B290" s="116"/>
      <c r="C290" s="116"/>
      <c r="D290" s="116"/>
      <c r="E290" s="117"/>
      <c r="F290" s="355" t="str">
        <f>IFERROR(VLOOKUP(B290,'Validaciones SEVRI'!$D$2:$E$118,2,FALSE)," ")</f>
        <v xml:space="preserve"> </v>
      </c>
      <c r="G290" s="356"/>
      <c r="H290" s="123"/>
      <c r="I290" s="124"/>
      <c r="K290" s="176">
        <f t="shared" si="31"/>
        <v>0</v>
      </c>
    </row>
    <row r="291" spans="1:27" ht="20.25" customHeight="1" x14ac:dyDescent="0.3">
      <c r="A291" s="94" t="str">
        <f>CONCATENATE('PAO 2022'!A290,". ","3")</f>
        <v>32. 3</v>
      </c>
      <c r="B291" s="116"/>
      <c r="C291" s="116"/>
      <c r="D291" s="116"/>
      <c r="E291" s="117"/>
      <c r="F291" s="355" t="str">
        <f>IFERROR(VLOOKUP(B291,'Validaciones SEVRI'!$D$2:$E$118,2,FALSE)," ")</f>
        <v xml:space="preserve"> </v>
      </c>
      <c r="G291" s="356"/>
      <c r="H291" s="123"/>
      <c r="I291" s="124"/>
      <c r="K291" s="176">
        <f t="shared" si="31"/>
        <v>0</v>
      </c>
    </row>
    <row r="292" spans="1:27" ht="20.25" customHeight="1" x14ac:dyDescent="0.3">
      <c r="A292" s="94" t="str">
        <f>CONCATENATE('PAO 2022'!A290,". ", "4")</f>
        <v>32. 4</v>
      </c>
      <c r="B292" s="116"/>
      <c r="C292" s="116"/>
      <c r="D292" s="116"/>
      <c r="E292" s="117"/>
      <c r="F292" s="355" t="str">
        <f>IFERROR(VLOOKUP(B292,'Validaciones SEVRI'!$D$2:$E$118,2,FALSE)," ")</f>
        <v xml:space="preserve"> </v>
      </c>
      <c r="G292" s="356"/>
      <c r="H292" s="123"/>
      <c r="I292" s="124"/>
      <c r="K292" s="176">
        <f t="shared" si="31"/>
        <v>0</v>
      </c>
    </row>
    <row r="293" spans="1:27" ht="20.25" customHeight="1" x14ac:dyDescent="0.3">
      <c r="A293" s="94" t="str">
        <f>CONCATENATE('PAO 2022'!A290,". ", "5")</f>
        <v>32. 5</v>
      </c>
      <c r="B293" s="116"/>
      <c r="C293" s="116"/>
      <c r="D293" s="116"/>
      <c r="E293" s="117"/>
      <c r="F293" s="355" t="str">
        <f>IFERROR(VLOOKUP(B293,'Validaciones SEVRI'!$D$2:$E$118,2,FALSE)," ")</f>
        <v xml:space="preserve"> </v>
      </c>
      <c r="G293" s="356"/>
      <c r="H293" s="123"/>
      <c r="I293" s="124"/>
      <c r="K293" s="176">
        <f t="shared" si="31"/>
        <v>0</v>
      </c>
    </row>
    <row r="294" spans="1:27" ht="20.25" customHeight="1" x14ac:dyDescent="0.3">
      <c r="A294" s="94" t="str">
        <f>CONCATENATE('PAO 2022'!A290,". ", "6")</f>
        <v>32. 6</v>
      </c>
      <c r="B294" s="116"/>
      <c r="C294" s="116"/>
      <c r="D294" s="116"/>
      <c r="E294" s="117"/>
      <c r="F294" s="355" t="str">
        <f>IFERROR(VLOOKUP(B294,'Validaciones SEVRI'!$D$2:$E$118,2,FALSE)," ")</f>
        <v xml:space="preserve"> </v>
      </c>
      <c r="G294" s="356"/>
      <c r="H294" s="123"/>
      <c r="I294" s="124"/>
      <c r="K294" s="176">
        <f t="shared" si="31"/>
        <v>0</v>
      </c>
    </row>
    <row r="295" spans="1:27" ht="20.25" customHeight="1" thickBot="1" x14ac:dyDescent="0.35">
      <c r="A295" s="94" t="str">
        <f>CONCATENATE('PAO 2022'!A290,". ", "7")</f>
        <v>32. 7</v>
      </c>
      <c r="B295" s="116"/>
      <c r="C295" s="116"/>
      <c r="D295" s="116"/>
      <c r="E295" s="117"/>
      <c r="F295" s="355" t="str">
        <f>IFERROR(VLOOKUP(B295,'Validaciones SEVRI'!$D$2:$E$118,2,FALSE)," ")</f>
        <v xml:space="preserve"> </v>
      </c>
      <c r="G295" s="356"/>
      <c r="H295" s="123"/>
      <c r="I295" s="124"/>
      <c r="K295" s="176">
        <f t="shared" si="31"/>
        <v>0</v>
      </c>
    </row>
    <row r="296" spans="1:27" s="80" customFormat="1" ht="20.25" customHeight="1" thickBot="1" x14ac:dyDescent="0.3">
      <c r="A296" s="73" t="s">
        <v>60</v>
      </c>
      <c r="B296" s="370">
        <f>+'PAO 2022'!B297</f>
        <v>0</v>
      </c>
      <c r="C296" s="371"/>
      <c r="D296" s="371"/>
      <c r="E296" s="371"/>
      <c r="F296" s="371"/>
      <c r="G296" s="371"/>
      <c r="H296" s="371"/>
      <c r="I296" s="371"/>
      <c r="J296" s="135"/>
      <c r="K296" s="176"/>
      <c r="L296" s="135"/>
      <c r="M296" s="135"/>
      <c r="N296" s="135"/>
      <c r="O296" s="135"/>
      <c r="P296" s="135"/>
      <c r="Q296" s="135"/>
      <c r="R296" s="135"/>
      <c r="S296" s="135"/>
      <c r="T296" s="135"/>
      <c r="U296" s="135"/>
      <c r="V296" s="135"/>
      <c r="W296" s="135"/>
      <c r="X296" s="135"/>
      <c r="Y296" s="135"/>
      <c r="Z296" s="135"/>
      <c r="AA296" s="135"/>
    </row>
    <row r="297" spans="1:27" ht="20.25" customHeight="1" x14ac:dyDescent="0.3">
      <c r="A297" s="92" t="s">
        <v>61</v>
      </c>
      <c r="B297" s="363" t="str">
        <f>CONCATENATE('PAO 2022'!A299,". ",'PAO 2022'!A300)</f>
        <v xml:space="preserve">33. </v>
      </c>
      <c r="C297" s="364"/>
      <c r="D297" s="364"/>
      <c r="E297" s="364"/>
      <c r="F297" s="364"/>
      <c r="G297" s="364"/>
      <c r="H297" s="364"/>
      <c r="I297" s="365"/>
      <c r="K297" s="177"/>
      <c r="L297" s="173"/>
      <c r="M297" s="173"/>
      <c r="N297" s="81"/>
      <c r="O297" s="81"/>
      <c r="P297" s="81"/>
      <c r="Q297" s="81"/>
      <c r="R297" s="81"/>
      <c r="S297" s="81"/>
      <c r="T297" s="81"/>
      <c r="U297" s="81"/>
      <c r="V297" s="81"/>
      <c r="W297" s="81"/>
      <c r="X297" s="81"/>
      <c r="Y297" s="81"/>
      <c r="Z297" s="81"/>
      <c r="AA297" s="81"/>
    </row>
    <row r="298" spans="1:27" ht="20.25" customHeight="1" x14ac:dyDescent="0.3">
      <c r="A298" s="94" t="str">
        <f>CONCATENATE('PAO 2022'!A299,". ", "1")</f>
        <v>33. 1</v>
      </c>
      <c r="B298" s="116"/>
      <c r="C298" s="116"/>
      <c r="D298" s="116"/>
      <c r="E298" s="117"/>
      <c r="F298" s="355" t="str">
        <f>IFERROR(VLOOKUP(B298,'Validaciones SEVRI'!$D$2:$E$118,2,FALSE)," ")</f>
        <v xml:space="preserve"> </v>
      </c>
      <c r="G298" s="356"/>
      <c r="H298" s="123"/>
      <c r="I298" s="124"/>
      <c r="K298" s="176">
        <f t="shared" ref="K298:K304" si="32">IF(B298&lt;1,0, 1)</f>
        <v>0</v>
      </c>
    </row>
    <row r="299" spans="1:27" ht="20.25" customHeight="1" x14ac:dyDescent="0.3">
      <c r="A299" s="94" t="str">
        <f>CONCATENATE('PAO 2022'!A299,". ", "2")</f>
        <v>33. 2</v>
      </c>
      <c r="B299" s="116"/>
      <c r="C299" s="116"/>
      <c r="D299" s="116"/>
      <c r="E299" s="117"/>
      <c r="F299" s="355" t="str">
        <f>IFERROR(VLOOKUP(B299,'Validaciones SEVRI'!$D$2:$E$118,2,FALSE)," ")</f>
        <v xml:space="preserve"> </v>
      </c>
      <c r="G299" s="356"/>
      <c r="H299" s="123"/>
      <c r="I299" s="124"/>
      <c r="K299" s="176">
        <f t="shared" si="32"/>
        <v>0</v>
      </c>
    </row>
    <row r="300" spans="1:27" ht="20.25" customHeight="1" x14ac:dyDescent="0.3">
      <c r="A300" s="94" t="str">
        <f>CONCATENATE('PAO 2022'!A299,". ","3")</f>
        <v>33. 3</v>
      </c>
      <c r="B300" s="116"/>
      <c r="C300" s="116"/>
      <c r="D300" s="116"/>
      <c r="E300" s="117"/>
      <c r="F300" s="355" t="str">
        <f>IFERROR(VLOOKUP(B300,'Validaciones SEVRI'!$D$2:$E$118,2,FALSE)," ")</f>
        <v xml:space="preserve"> </v>
      </c>
      <c r="G300" s="356"/>
      <c r="H300" s="123"/>
      <c r="I300" s="124"/>
      <c r="K300" s="176">
        <f t="shared" si="32"/>
        <v>0</v>
      </c>
    </row>
    <row r="301" spans="1:27" ht="20.25" customHeight="1" x14ac:dyDescent="0.3">
      <c r="A301" s="94" t="str">
        <f>CONCATENATE('PAO 2022'!A299,". ", "4")</f>
        <v>33. 4</v>
      </c>
      <c r="B301" s="116"/>
      <c r="C301" s="116"/>
      <c r="D301" s="116"/>
      <c r="E301" s="117"/>
      <c r="F301" s="355" t="str">
        <f>IFERROR(VLOOKUP(B301,'Validaciones SEVRI'!$D$2:$E$118,2,FALSE)," ")</f>
        <v xml:space="preserve"> </v>
      </c>
      <c r="G301" s="356"/>
      <c r="H301" s="123"/>
      <c r="I301" s="124"/>
      <c r="K301" s="176">
        <f t="shared" si="32"/>
        <v>0</v>
      </c>
    </row>
    <row r="302" spans="1:27" ht="20.25" customHeight="1" x14ac:dyDescent="0.3">
      <c r="A302" s="94" t="str">
        <f>CONCATENATE('PAO 2022'!A299,". ", "5")</f>
        <v>33. 5</v>
      </c>
      <c r="B302" s="116"/>
      <c r="C302" s="116"/>
      <c r="D302" s="116"/>
      <c r="E302" s="117"/>
      <c r="F302" s="355" t="str">
        <f>IFERROR(VLOOKUP(B302,'Validaciones SEVRI'!$D$2:$E$118,2,FALSE)," ")</f>
        <v xml:space="preserve"> </v>
      </c>
      <c r="G302" s="356"/>
      <c r="H302" s="123"/>
      <c r="I302" s="124"/>
      <c r="K302" s="176">
        <f t="shared" si="32"/>
        <v>0</v>
      </c>
    </row>
    <row r="303" spans="1:27" ht="20.25" customHeight="1" x14ac:dyDescent="0.3">
      <c r="A303" s="94" t="str">
        <f>CONCATENATE('PAO 2022'!A299,". ", "6")</f>
        <v>33. 6</v>
      </c>
      <c r="B303" s="116"/>
      <c r="C303" s="116"/>
      <c r="D303" s="116"/>
      <c r="E303" s="117"/>
      <c r="F303" s="355" t="str">
        <f>IFERROR(VLOOKUP(B303,'Validaciones SEVRI'!$D$2:$E$118,2,FALSE)," ")</f>
        <v xml:space="preserve"> </v>
      </c>
      <c r="G303" s="356"/>
      <c r="H303" s="123"/>
      <c r="I303" s="124"/>
      <c r="K303" s="176">
        <f t="shared" si="32"/>
        <v>0</v>
      </c>
    </row>
    <row r="304" spans="1:27" ht="20.25" customHeight="1" thickBot="1" x14ac:dyDescent="0.35">
      <c r="A304" s="94" t="str">
        <f>CONCATENATE('PAO 2022'!A299,". ", "7")</f>
        <v>33. 7</v>
      </c>
      <c r="B304" s="116"/>
      <c r="C304" s="116"/>
      <c r="D304" s="116"/>
      <c r="E304" s="117"/>
      <c r="F304" s="355" t="str">
        <f>IFERROR(VLOOKUP(B304,'Validaciones SEVRI'!$D$2:$E$118,2,FALSE)," ")</f>
        <v xml:space="preserve"> </v>
      </c>
      <c r="G304" s="356"/>
      <c r="H304" s="123"/>
      <c r="I304" s="124"/>
      <c r="K304" s="176">
        <f t="shared" si="32"/>
        <v>0</v>
      </c>
    </row>
    <row r="305" spans="1:27" s="80" customFormat="1" ht="20.25" customHeight="1" thickBot="1" x14ac:dyDescent="0.3">
      <c r="A305" s="73" t="s">
        <v>60</v>
      </c>
      <c r="B305" s="370">
        <f>+'PAO 2022'!B306</f>
        <v>0</v>
      </c>
      <c r="C305" s="371"/>
      <c r="D305" s="371"/>
      <c r="E305" s="371"/>
      <c r="F305" s="371"/>
      <c r="G305" s="371"/>
      <c r="H305" s="371"/>
      <c r="I305" s="371"/>
      <c r="J305" s="135"/>
      <c r="K305" s="176"/>
      <c r="L305" s="135"/>
      <c r="M305" s="135"/>
      <c r="N305" s="135"/>
      <c r="O305" s="135"/>
      <c r="P305" s="135"/>
      <c r="Q305" s="135"/>
      <c r="R305" s="135"/>
      <c r="S305" s="135"/>
      <c r="T305" s="135"/>
      <c r="U305" s="135"/>
      <c r="V305" s="135"/>
      <c r="W305" s="135"/>
      <c r="X305" s="135"/>
      <c r="Y305" s="135"/>
      <c r="Z305" s="135"/>
      <c r="AA305" s="135"/>
    </row>
    <row r="306" spans="1:27" ht="20.25" customHeight="1" x14ac:dyDescent="0.3">
      <c r="A306" s="92" t="s">
        <v>61</v>
      </c>
      <c r="B306" s="363" t="str">
        <f>CONCATENATE('PAO 2022'!A308,". ",'PAO 2022'!A309)</f>
        <v xml:space="preserve">34. </v>
      </c>
      <c r="C306" s="364"/>
      <c r="D306" s="364"/>
      <c r="E306" s="364"/>
      <c r="F306" s="364"/>
      <c r="G306" s="364"/>
      <c r="H306" s="364"/>
      <c r="I306" s="365"/>
      <c r="K306" s="177"/>
      <c r="L306" s="173"/>
      <c r="M306" s="173"/>
      <c r="N306" s="81"/>
      <c r="O306" s="81"/>
      <c r="P306" s="81"/>
      <c r="Q306" s="81"/>
      <c r="R306" s="81"/>
      <c r="S306" s="81"/>
      <c r="T306" s="81"/>
      <c r="U306" s="81"/>
      <c r="V306" s="81"/>
      <c r="W306" s="81"/>
      <c r="X306" s="81"/>
      <c r="Y306" s="81"/>
      <c r="Z306" s="81"/>
      <c r="AA306" s="81"/>
    </row>
    <row r="307" spans="1:27" ht="20.25" customHeight="1" x14ac:dyDescent="0.3">
      <c r="A307" s="94" t="str">
        <f>CONCATENATE('PAO 2022'!A308,". ", "1")</f>
        <v>34. 1</v>
      </c>
      <c r="B307" s="116"/>
      <c r="C307" s="116"/>
      <c r="D307" s="116"/>
      <c r="E307" s="117"/>
      <c r="F307" s="355" t="str">
        <f>IFERROR(VLOOKUP(B307,'Validaciones SEVRI'!$D$2:$E$118,2,FALSE)," ")</f>
        <v xml:space="preserve"> </v>
      </c>
      <c r="G307" s="356"/>
      <c r="H307" s="123"/>
      <c r="I307" s="124"/>
      <c r="K307" s="176">
        <f t="shared" ref="K307:K313" si="33">IF(B307&lt;1,0, 1)</f>
        <v>0</v>
      </c>
    </row>
    <row r="308" spans="1:27" ht="20.25" customHeight="1" x14ac:dyDescent="0.3">
      <c r="A308" s="94" t="str">
        <f>CONCATENATE('PAO 2022'!A308,". ", "2")</f>
        <v>34. 2</v>
      </c>
      <c r="B308" s="116"/>
      <c r="C308" s="116"/>
      <c r="D308" s="116"/>
      <c r="E308" s="117"/>
      <c r="F308" s="355" t="str">
        <f>IFERROR(VLOOKUP(B308,'Validaciones SEVRI'!$D$2:$E$118,2,FALSE)," ")</f>
        <v xml:space="preserve"> </v>
      </c>
      <c r="G308" s="356"/>
      <c r="H308" s="123"/>
      <c r="I308" s="124"/>
      <c r="K308" s="176">
        <f t="shared" si="33"/>
        <v>0</v>
      </c>
    </row>
    <row r="309" spans="1:27" ht="20.25" customHeight="1" x14ac:dyDescent="0.3">
      <c r="A309" s="94" t="str">
        <f>CONCATENATE('PAO 2022'!A308,". ","3")</f>
        <v>34. 3</v>
      </c>
      <c r="B309" s="116"/>
      <c r="C309" s="116"/>
      <c r="D309" s="116"/>
      <c r="E309" s="117"/>
      <c r="F309" s="355" t="str">
        <f>IFERROR(VLOOKUP(B309,'Validaciones SEVRI'!$D$2:$E$118,2,FALSE)," ")</f>
        <v xml:space="preserve"> </v>
      </c>
      <c r="G309" s="356"/>
      <c r="H309" s="123"/>
      <c r="I309" s="124"/>
      <c r="K309" s="176">
        <f t="shared" si="33"/>
        <v>0</v>
      </c>
    </row>
    <row r="310" spans="1:27" ht="20.25" customHeight="1" x14ac:dyDescent="0.3">
      <c r="A310" s="94" t="str">
        <f>CONCATENATE('PAO 2022'!A308,". ", "4")</f>
        <v>34. 4</v>
      </c>
      <c r="B310" s="116"/>
      <c r="C310" s="116"/>
      <c r="D310" s="116"/>
      <c r="E310" s="117"/>
      <c r="F310" s="355" t="str">
        <f>IFERROR(VLOOKUP(B310,'Validaciones SEVRI'!$D$2:$E$118,2,FALSE)," ")</f>
        <v xml:space="preserve"> </v>
      </c>
      <c r="G310" s="356"/>
      <c r="H310" s="123"/>
      <c r="I310" s="124"/>
      <c r="K310" s="176">
        <f t="shared" si="33"/>
        <v>0</v>
      </c>
    </row>
    <row r="311" spans="1:27" ht="20.25" customHeight="1" x14ac:dyDescent="0.3">
      <c r="A311" s="94" t="str">
        <f>CONCATENATE('PAO 2022'!A308,". ", "5")</f>
        <v>34. 5</v>
      </c>
      <c r="B311" s="116"/>
      <c r="C311" s="116"/>
      <c r="D311" s="116"/>
      <c r="E311" s="117"/>
      <c r="F311" s="355" t="str">
        <f>IFERROR(VLOOKUP(B311,'Validaciones SEVRI'!$D$2:$E$118,2,FALSE)," ")</f>
        <v xml:space="preserve"> </v>
      </c>
      <c r="G311" s="356"/>
      <c r="H311" s="123"/>
      <c r="I311" s="124"/>
      <c r="K311" s="176">
        <f t="shared" si="33"/>
        <v>0</v>
      </c>
    </row>
    <row r="312" spans="1:27" ht="20.25" customHeight="1" x14ac:dyDescent="0.3">
      <c r="A312" s="94" t="str">
        <f>CONCATENATE('PAO 2022'!A308,". ", "6")</f>
        <v>34. 6</v>
      </c>
      <c r="B312" s="116"/>
      <c r="C312" s="116"/>
      <c r="D312" s="116"/>
      <c r="E312" s="117"/>
      <c r="F312" s="355" t="str">
        <f>IFERROR(VLOOKUP(B312,'Validaciones SEVRI'!$D$2:$E$118,2,FALSE)," ")</f>
        <v xml:space="preserve"> </v>
      </c>
      <c r="G312" s="356"/>
      <c r="H312" s="123"/>
      <c r="I312" s="124"/>
      <c r="K312" s="176">
        <f t="shared" si="33"/>
        <v>0</v>
      </c>
    </row>
    <row r="313" spans="1:27" ht="20.25" customHeight="1" thickBot="1" x14ac:dyDescent="0.35">
      <c r="A313" s="94" t="str">
        <f>CONCATENATE('PAO 2022'!A308,". ", "7")</f>
        <v>34. 7</v>
      </c>
      <c r="B313" s="116"/>
      <c r="C313" s="116"/>
      <c r="D313" s="116"/>
      <c r="E313" s="117"/>
      <c r="F313" s="355" t="str">
        <f>IFERROR(VLOOKUP(B313,'Validaciones SEVRI'!$D$2:$E$118,2,FALSE)," ")</f>
        <v xml:space="preserve"> </v>
      </c>
      <c r="G313" s="356"/>
      <c r="H313" s="123"/>
      <c r="I313" s="124"/>
      <c r="K313" s="176">
        <f t="shared" si="33"/>
        <v>0</v>
      </c>
    </row>
    <row r="314" spans="1:27" s="80" customFormat="1" ht="20.25" customHeight="1" thickBot="1" x14ac:dyDescent="0.3">
      <c r="A314" s="73" t="s">
        <v>60</v>
      </c>
      <c r="B314" s="370">
        <f>+'PAO 2022'!B315</f>
        <v>0</v>
      </c>
      <c r="C314" s="371"/>
      <c r="D314" s="371"/>
      <c r="E314" s="371"/>
      <c r="F314" s="371"/>
      <c r="G314" s="371"/>
      <c r="H314" s="371"/>
      <c r="I314" s="371"/>
      <c r="J314" s="135"/>
      <c r="K314" s="176"/>
      <c r="L314" s="135"/>
      <c r="M314" s="135"/>
      <c r="N314" s="135"/>
      <c r="O314" s="135"/>
      <c r="P314" s="135"/>
      <c r="Q314" s="135"/>
      <c r="R314" s="135"/>
      <c r="S314" s="135"/>
      <c r="T314" s="135"/>
      <c r="U314" s="135"/>
      <c r="V314" s="135"/>
      <c r="W314" s="135"/>
      <c r="X314" s="135"/>
      <c r="Y314" s="135"/>
      <c r="Z314" s="135"/>
      <c r="AA314" s="135"/>
    </row>
    <row r="315" spans="1:27" ht="20.25" customHeight="1" x14ac:dyDescent="0.3">
      <c r="A315" s="92" t="s">
        <v>61</v>
      </c>
      <c r="B315" s="363" t="str">
        <f>CONCATENATE('PAO 2022'!A317,". ",'PAO 2022'!A318)</f>
        <v xml:space="preserve">35. </v>
      </c>
      <c r="C315" s="364"/>
      <c r="D315" s="364"/>
      <c r="E315" s="364"/>
      <c r="F315" s="364"/>
      <c r="G315" s="364"/>
      <c r="H315" s="364"/>
      <c r="I315" s="365"/>
      <c r="K315" s="177"/>
      <c r="L315" s="173"/>
      <c r="M315" s="173"/>
      <c r="N315" s="81"/>
      <c r="O315" s="81"/>
      <c r="P315" s="81"/>
      <c r="Q315" s="81"/>
      <c r="R315" s="81"/>
      <c r="S315" s="81"/>
      <c r="T315" s="81"/>
      <c r="U315" s="81"/>
      <c r="V315" s="81"/>
      <c r="W315" s="81"/>
      <c r="X315" s="81"/>
      <c r="Y315" s="81"/>
      <c r="Z315" s="81"/>
      <c r="AA315" s="81"/>
    </row>
    <row r="316" spans="1:27" ht="20.25" customHeight="1" x14ac:dyDescent="0.3">
      <c r="A316" s="94" t="str">
        <f>CONCATENATE('PAO 2022'!A317,". ", "1")</f>
        <v>35. 1</v>
      </c>
      <c r="B316" s="116"/>
      <c r="C316" s="116"/>
      <c r="D316" s="116"/>
      <c r="E316" s="117"/>
      <c r="F316" s="355" t="str">
        <f>IFERROR(VLOOKUP(B316,'Validaciones SEVRI'!$D$2:$E$118,2,FALSE)," ")</f>
        <v xml:space="preserve"> </v>
      </c>
      <c r="G316" s="356"/>
      <c r="H316" s="123"/>
      <c r="I316" s="124"/>
      <c r="K316" s="176">
        <f t="shared" ref="K316:K322" si="34">IF(B316&lt;1,0, 1)</f>
        <v>0</v>
      </c>
    </row>
    <row r="317" spans="1:27" ht="20.25" customHeight="1" x14ac:dyDescent="0.3">
      <c r="A317" s="94" t="str">
        <f>CONCATENATE('PAO 2022'!A317,". ", "2")</f>
        <v>35. 2</v>
      </c>
      <c r="B317" s="116"/>
      <c r="C317" s="116"/>
      <c r="D317" s="116"/>
      <c r="E317" s="117"/>
      <c r="F317" s="355" t="str">
        <f>IFERROR(VLOOKUP(B317,'Validaciones SEVRI'!$D$2:$E$118,2,FALSE)," ")</f>
        <v xml:space="preserve"> </v>
      </c>
      <c r="G317" s="356"/>
      <c r="H317" s="123"/>
      <c r="I317" s="124"/>
      <c r="K317" s="176">
        <f t="shared" si="34"/>
        <v>0</v>
      </c>
    </row>
    <row r="318" spans="1:27" ht="20.25" customHeight="1" x14ac:dyDescent="0.3">
      <c r="A318" s="94" t="str">
        <f>CONCATENATE('PAO 2022'!A317,". ","3")</f>
        <v>35. 3</v>
      </c>
      <c r="B318" s="116"/>
      <c r="C318" s="116"/>
      <c r="D318" s="116"/>
      <c r="E318" s="117"/>
      <c r="F318" s="355" t="str">
        <f>IFERROR(VLOOKUP(B318,'Validaciones SEVRI'!$D$2:$E$118,2,FALSE)," ")</f>
        <v xml:space="preserve"> </v>
      </c>
      <c r="G318" s="356"/>
      <c r="H318" s="123"/>
      <c r="I318" s="124"/>
      <c r="K318" s="176">
        <f t="shared" si="34"/>
        <v>0</v>
      </c>
    </row>
    <row r="319" spans="1:27" ht="20.25" customHeight="1" x14ac:dyDescent="0.3">
      <c r="A319" s="94" t="str">
        <f>CONCATENATE('PAO 2022'!A317,". ", "4")</f>
        <v>35. 4</v>
      </c>
      <c r="B319" s="116"/>
      <c r="C319" s="116"/>
      <c r="D319" s="116"/>
      <c r="E319" s="117"/>
      <c r="F319" s="355" t="str">
        <f>IFERROR(VLOOKUP(B319,'Validaciones SEVRI'!$D$2:$E$118,2,FALSE)," ")</f>
        <v xml:space="preserve"> </v>
      </c>
      <c r="G319" s="356"/>
      <c r="H319" s="123"/>
      <c r="I319" s="124"/>
      <c r="K319" s="176">
        <f t="shared" si="34"/>
        <v>0</v>
      </c>
    </row>
    <row r="320" spans="1:27" ht="20.25" customHeight="1" x14ac:dyDescent="0.3">
      <c r="A320" s="94" t="str">
        <f>CONCATENATE('PAO 2022'!A317,". ", "5")</f>
        <v>35. 5</v>
      </c>
      <c r="B320" s="116"/>
      <c r="C320" s="116"/>
      <c r="D320" s="116"/>
      <c r="E320" s="117"/>
      <c r="F320" s="355" t="str">
        <f>IFERROR(VLOOKUP(B320,'Validaciones SEVRI'!$D$2:$E$118,2,FALSE)," ")</f>
        <v xml:space="preserve"> </v>
      </c>
      <c r="G320" s="356"/>
      <c r="H320" s="123"/>
      <c r="I320" s="124"/>
      <c r="K320" s="176">
        <f t="shared" si="34"/>
        <v>0</v>
      </c>
    </row>
    <row r="321" spans="1:27" ht="20.25" customHeight="1" x14ac:dyDescent="0.3">
      <c r="A321" s="94" t="str">
        <f>CONCATENATE('PAO 2022'!A317,". ", "6")</f>
        <v>35. 6</v>
      </c>
      <c r="B321" s="116"/>
      <c r="C321" s="116"/>
      <c r="D321" s="116"/>
      <c r="E321" s="117"/>
      <c r="F321" s="355" t="str">
        <f>IFERROR(VLOOKUP(B321,'Validaciones SEVRI'!$D$2:$E$118,2,FALSE)," ")</f>
        <v xml:space="preserve"> </v>
      </c>
      <c r="G321" s="356"/>
      <c r="H321" s="123"/>
      <c r="I321" s="124"/>
      <c r="K321" s="176">
        <f t="shared" si="34"/>
        <v>0</v>
      </c>
    </row>
    <row r="322" spans="1:27" ht="20.25" customHeight="1" thickBot="1" x14ac:dyDescent="0.35">
      <c r="A322" s="94" t="str">
        <f>CONCATENATE('PAO 2022'!A317,". ", "7")</f>
        <v>35. 7</v>
      </c>
      <c r="B322" s="116"/>
      <c r="C322" s="116"/>
      <c r="D322" s="116"/>
      <c r="E322" s="117"/>
      <c r="F322" s="355" t="str">
        <f>IFERROR(VLOOKUP(B322,'Validaciones SEVRI'!$D$2:$E$118,2,FALSE)," ")</f>
        <v xml:space="preserve"> </v>
      </c>
      <c r="G322" s="356"/>
      <c r="H322" s="123"/>
      <c r="I322" s="124"/>
      <c r="K322" s="176">
        <f t="shared" si="34"/>
        <v>0</v>
      </c>
    </row>
    <row r="323" spans="1:27" s="80" customFormat="1" ht="20.25" customHeight="1" thickBot="1" x14ac:dyDescent="0.3">
      <c r="A323" s="73" t="s">
        <v>60</v>
      </c>
      <c r="B323" s="370">
        <f>+'PAO 2022'!B324</f>
        <v>0</v>
      </c>
      <c r="C323" s="371"/>
      <c r="D323" s="371"/>
      <c r="E323" s="371"/>
      <c r="F323" s="371"/>
      <c r="G323" s="371"/>
      <c r="H323" s="371"/>
      <c r="I323" s="371"/>
      <c r="J323" s="135"/>
      <c r="K323" s="176"/>
      <c r="L323" s="135"/>
      <c r="M323" s="135"/>
      <c r="N323" s="135"/>
      <c r="O323" s="135"/>
      <c r="P323" s="135"/>
      <c r="Q323" s="135"/>
      <c r="R323" s="135"/>
      <c r="S323" s="135"/>
      <c r="T323" s="135"/>
      <c r="U323" s="135"/>
      <c r="V323" s="135"/>
      <c r="W323" s="135"/>
      <c r="X323" s="135"/>
      <c r="Y323" s="135"/>
      <c r="Z323" s="135"/>
      <c r="AA323" s="135"/>
    </row>
    <row r="324" spans="1:27" ht="20.25" customHeight="1" x14ac:dyDescent="0.3">
      <c r="A324" s="92" t="s">
        <v>61</v>
      </c>
      <c r="B324" s="363" t="str">
        <f>CONCATENATE('PAO 2022'!A326,". ",'PAO 2022'!A327)</f>
        <v xml:space="preserve">36. </v>
      </c>
      <c r="C324" s="364"/>
      <c r="D324" s="364"/>
      <c r="E324" s="364"/>
      <c r="F324" s="364"/>
      <c r="G324" s="364"/>
      <c r="H324" s="364"/>
      <c r="I324" s="365"/>
      <c r="K324" s="177"/>
      <c r="L324" s="173"/>
      <c r="M324" s="173"/>
      <c r="N324" s="81"/>
      <c r="O324" s="81"/>
      <c r="P324" s="81"/>
      <c r="Q324" s="81"/>
      <c r="R324" s="81"/>
      <c r="S324" s="81"/>
      <c r="T324" s="81"/>
      <c r="U324" s="81"/>
      <c r="V324" s="81"/>
      <c r="W324" s="81"/>
      <c r="X324" s="81"/>
      <c r="Y324" s="81"/>
      <c r="Z324" s="81"/>
      <c r="AA324" s="81"/>
    </row>
    <row r="325" spans="1:27" ht="20.25" customHeight="1" x14ac:dyDescent="0.3">
      <c r="A325" s="94" t="str">
        <f>CONCATENATE('PAO 2022'!A326,". ", "1")</f>
        <v>36. 1</v>
      </c>
      <c r="B325" s="116"/>
      <c r="C325" s="116"/>
      <c r="D325" s="116"/>
      <c r="E325" s="117"/>
      <c r="F325" s="355" t="str">
        <f>IFERROR(VLOOKUP(B325,'Validaciones SEVRI'!$D$2:$E$118,2,FALSE)," ")</f>
        <v xml:space="preserve"> </v>
      </c>
      <c r="G325" s="356"/>
      <c r="H325" s="123"/>
      <c r="I325" s="124"/>
      <c r="K325" s="176">
        <f t="shared" ref="K325:K331" si="35">IF(B325&lt;1,0, 1)</f>
        <v>0</v>
      </c>
    </row>
    <row r="326" spans="1:27" ht="20.25" customHeight="1" x14ac:dyDescent="0.3">
      <c r="A326" s="94" t="str">
        <f>CONCATENATE('PAO 2022'!A326,". ", "2")</f>
        <v>36. 2</v>
      </c>
      <c r="B326" s="116"/>
      <c r="C326" s="116"/>
      <c r="D326" s="116"/>
      <c r="E326" s="117"/>
      <c r="F326" s="355" t="str">
        <f>IFERROR(VLOOKUP(B326,'Validaciones SEVRI'!$D$2:$E$118,2,FALSE)," ")</f>
        <v xml:space="preserve"> </v>
      </c>
      <c r="G326" s="356"/>
      <c r="H326" s="123"/>
      <c r="I326" s="124"/>
      <c r="K326" s="176">
        <f t="shared" si="35"/>
        <v>0</v>
      </c>
    </row>
    <row r="327" spans="1:27" ht="20.25" customHeight="1" x14ac:dyDescent="0.3">
      <c r="A327" s="94" t="str">
        <f>CONCATENATE('PAO 2022'!A326,". ","3")</f>
        <v>36. 3</v>
      </c>
      <c r="B327" s="116"/>
      <c r="C327" s="116"/>
      <c r="D327" s="116"/>
      <c r="E327" s="117"/>
      <c r="F327" s="355" t="str">
        <f>IFERROR(VLOOKUP(B327,'Validaciones SEVRI'!$D$2:$E$118,2,FALSE)," ")</f>
        <v xml:space="preserve"> </v>
      </c>
      <c r="G327" s="356"/>
      <c r="H327" s="123"/>
      <c r="I327" s="124"/>
      <c r="K327" s="176">
        <f t="shared" si="35"/>
        <v>0</v>
      </c>
    </row>
    <row r="328" spans="1:27" ht="20.25" customHeight="1" x14ac:dyDescent="0.3">
      <c r="A328" s="94" t="str">
        <f>CONCATENATE('PAO 2022'!A326,". ", "4")</f>
        <v>36. 4</v>
      </c>
      <c r="B328" s="116"/>
      <c r="C328" s="116"/>
      <c r="D328" s="116"/>
      <c r="E328" s="117"/>
      <c r="F328" s="355" t="str">
        <f>IFERROR(VLOOKUP(B328,'Validaciones SEVRI'!$D$2:$E$118,2,FALSE)," ")</f>
        <v xml:space="preserve"> </v>
      </c>
      <c r="G328" s="356"/>
      <c r="H328" s="123"/>
      <c r="I328" s="124"/>
      <c r="K328" s="176">
        <f t="shared" si="35"/>
        <v>0</v>
      </c>
    </row>
    <row r="329" spans="1:27" ht="20.25" customHeight="1" x14ac:dyDescent="0.3">
      <c r="A329" s="94" t="str">
        <f>CONCATENATE('PAO 2022'!A326,". ", "5")</f>
        <v>36. 5</v>
      </c>
      <c r="B329" s="116"/>
      <c r="C329" s="116"/>
      <c r="D329" s="116"/>
      <c r="E329" s="117"/>
      <c r="F329" s="355" t="str">
        <f>IFERROR(VLOOKUP(B329,'Validaciones SEVRI'!$D$2:$E$118,2,FALSE)," ")</f>
        <v xml:space="preserve"> </v>
      </c>
      <c r="G329" s="356"/>
      <c r="H329" s="123"/>
      <c r="I329" s="124"/>
      <c r="K329" s="176">
        <f t="shared" si="35"/>
        <v>0</v>
      </c>
    </row>
    <row r="330" spans="1:27" ht="20.25" customHeight="1" x14ac:dyDescent="0.3">
      <c r="A330" s="94" t="str">
        <f>CONCATENATE('PAO 2022'!A326,". ", "6")</f>
        <v>36. 6</v>
      </c>
      <c r="B330" s="116"/>
      <c r="C330" s="116"/>
      <c r="D330" s="116"/>
      <c r="E330" s="117"/>
      <c r="F330" s="355" t="str">
        <f>IFERROR(VLOOKUP(B330,'Validaciones SEVRI'!$D$2:$E$118,2,FALSE)," ")</f>
        <v xml:space="preserve"> </v>
      </c>
      <c r="G330" s="356"/>
      <c r="H330" s="123"/>
      <c r="I330" s="124"/>
      <c r="K330" s="176">
        <f t="shared" si="35"/>
        <v>0</v>
      </c>
    </row>
    <row r="331" spans="1:27" ht="20.25" customHeight="1" thickBot="1" x14ac:dyDescent="0.35">
      <c r="A331" s="94" t="str">
        <f>CONCATENATE('PAO 2022'!A326,". ", "7")</f>
        <v>36. 7</v>
      </c>
      <c r="B331" s="116"/>
      <c r="C331" s="116"/>
      <c r="D331" s="116"/>
      <c r="E331" s="117"/>
      <c r="F331" s="355" t="str">
        <f>IFERROR(VLOOKUP(B331,'Validaciones SEVRI'!$D$2:$E$118,2,FALSE)," ")</f>
        <v xml:space="preserve"> </v>
      </c>
      <c r="G331" s="356"/>
      <c r="H331" s="123"/>
      <c r="I331" s="124"/>
      <c r="K331" s="176">
        <f t="shared" si="35"/>
        <v>0</v>
      </c>
    </row>
    <row r="332" spans="1:27" s="80" customFormat="1" ht="20.25" customHeight="1" thickBot="1" x14ac:dyDescent="0.3">
      <c r="A332" s="73" t="s">
        <v>60</v>
      </c>
      <c r="B332" s="370">
        <f>+'PAO 2022'!B333</f>
        <v>0</v>
      </c>
      <c r="C332" s="371"/>
      <c r="D332" s="371"/>
      <c r="E332" s="371"/>
      <c r="F332" s="371"/>
      <c r="G332" s="371"/>
      <c r="H332" s="371"/>
      <c r="I332" s="371"/>
      <c r="J332" s="135"/>
      <c r="K332" s="176"/>
      <c r="L332" s="135"/>
      <c r="M332" s="135"/>
      <c r="N332" s="135"/>
      <c r="O332" s="135"/>
      <c r="P332" s="135"/>
      <c r="Q332" s="135"/>
      <c r="R332" s="135"/>
      <c r="S332" s="135"/>
      <c r="T332" s="135"/>
      <c r="U332" s="135"/>
      <c r="V332" s="135"/>
      <c r="W332" s="135"/>
      <c r="X332" s="135"/>
      <c r="Y332" s="135"/>
      <c r="Z332" s="135"/>
      <c r="AA332" s="135"/>
    </row>
    <row r="333" spans="1:27" ht="20.25" customHeight="1" x14ac:dyDescent="0.3">
      <c r="A333" s="92" t="s">
        <v>61</v>
      </c>
      <c r="B333" s="363" t="str">
        <f>CONCATENATE('PAO 2022'!A335,". ",'PAO 2022'!A336)</f>
        <v xml:space="preserve">37. </v>
      </c>
      <c r="C333" s="364"/>
      <c r="D333" s="364"/>
      <c r="E333" s="364"/>
      <c r="F333" s="364"/>
      <c r="G333" s="364"/>
      <c r="H333" s="364"/>
      <c r="I333" s="365"/>
      <c r="K333" s="177"/>
      <c r="L333" s="173"/>
      <c r="M333" s="173"/>
      <c r="N333" s="81"/>
      <c r="O333" s="81"/>
      <c r="P333" s="81"/>
      <c r="Q333" s="81"/>
      <c r="R333" s="81"/>
      <c r="S333" s="81"/>
      <c r="T333" s="81"/>
      <c r="U333" s="81"/>
      <c r="V333" s="81"/>
      <c r="W333" s="81"/>
      <c r="X333" s="81"/>
      <c r="Y333" s="81"/>
      <c r="Z333" s="81"/>
      <c r="AA333" s="81"/>
    </row>
    <row r="334" spans="1:27" ht="20.25" customHeight="1" x14ac:dyDescent="0.3">
      <c r="A334" s="94" t="str">
        <f>CONCATENATE('PAO 2022'!A335,". ", "1")</f>
        <v>37. 1</v>
      </c>
      <c r="B334" s="116"/>
      <c r="C334" s="116"/>
      <c r="D334" s="116"/>
      <c r="E334" s="117"/>
      <c r="F334" s="355" t="str">
        <f>IFERROR(VLOOKUP(B334,'Validaciones SEVRI'!$D$2:$E$118,2,FALSE)," ")</f>
        <v xml:space="preserve"> </v>
      </c>
      <c r="G334" s="356"/>
      <c r="H334" s="123"/>
      <c r="I334" s="124"/>
      <c r="K334" s="176">
        <f t="shared" ref="K334:K340" si="36">IF(B334&lt;1,0, 1)</f>
        <v>0</v>
      </c>
    </row>
    <row r="335" spans="1:27" ht="20.25" customHeight="1" x14ac:dyDescent="0.3">
      <c r="A335" s="94" t="str">
        <f>CONCATENATE('PAO 2022'!A335,". ", "2")</f>
        <v>37. 2</v>
      </c>
      <c r="B335" s="116"/>
      <c r="C335" s="116"/>
      <c r="D335" s="116"/>
      <c r="E335" s="117"/>
      <c r="F335" s="355" t="str">
        <f>IFERROR(VLOOKUP(B335,'Validaciones SEVRI'!$D$2:$E$118,2,FALSE)," ")</f>
        <v xml:space="preserve"> </v>
      </c>
      <c r="G335" s="356"/>
      <c r="H335" s="123"/>
      <c r="I335" s="124"/>
      <c r="K335" s="176">
        <f t="shared" si="36"/>
        <v>0</v>
      </c>
    </row>
    <row r="336" spans="1:27" ht="20.25" customHeight="1" x14ac:dyDescent="0.3">
      <c r="A336" s="94" t="str">
        <f>CONCATENATE('PAO 2022'!A335,". ","3")</f>
        <v>37. 3</v>
      </c>
      <c r="B336" s="116"/>
      <c r="C336" s="116"/>
      <c r="D336" s="116"/>
      <c r="E336" s="117"/>
      <c r="F336" s="355" t="str">
        <f>IFERROR(VLOOKUP(B336,'Validaciones SEVRI'!$D$2:$E$118,2,FALSE)," ")</f>
        <v xml:space="preserve"> </v>
      </c>
      <c r="G336" s="356"/>
      <c r="H336" s="123"/>
      <c r="I336" s="124"/>
      <c r="K336" s="176">
        <f t="shared" si="36"/>
        <v>0</v>
      </c>
    </row>
    <row r="337" spans="1:27" ht="20.25" customHeight="1" x14ac:dyDescent="0.3">
      <c r="A337" s="94" t="str">
        <f>CONCATENATE('PAO 2022'!A335,". ", "4")</f>
        <v>37. 4</v>
      </c>
      <c r="B337" s="116"/>
      <c r="C337" s="116"/>
      <c r="D337" s="116"/>
      <c r="E337" s="117"/>
      <c r="F337" s="355" t="str">
        <f>IFERROR(VLOOKUP(B337,'Validaciones SEVRI'!$D$2:$E$118,2,FALSE)," ")</f>
        <v xml:space="preserve"> </v>
      </c>
      <c r="G337" s="356"/>
      <c r="H337" s="123"/>
      <c r="I337" s="124"/>
      <c r="K337" s="176">
        <f t="shared" si="36"/>
        <v>0</v>
      </c>
    </row>
    <row r="338" spans="1:27" ht="20.25" customHeight="1" x14ac:dyDescent="0.3">
      <c r="A338" s="94" t="str">
        <f>CONCATENATE('PAO 2022'!A335,". ", "5")</f>
        <v>37. 5</v>
      </c>
      <c r="B338" s="116"/>
      <c r="C338" s="116"/>
      <c r="D338" s="116"/>
      <c r="E338" s="117"/>
      <c r="F338" s="355" t="str">
        <f>IFERROR(VLOOKUP(B338,'Validaciones SEVRI'!$D$2:$E$118,2,FALSE)," ")</f>
        <v xml:space="preserve"> </v>
      </c>
      <c r="G338" s="356"/>
      <c r="H338" s="123"/>
      <c r="I338" s="124"/>
      <c r="K338" s="176">
        <f t="shared" si="36"/>
        <v>0</v>
      </c>
    </row>
    <row r="339" spans="1:27" ht="20.25" customHeight="1" x14ac:dyDescent="0.3">
      <c r="A339" s="94" t="str">
        <f>CONCATENATE('PAO 2022'!A335,". ", "6")</f>
        <v>37. 6</v>
      </c>
      <c r="B339" s="116"/>
      <c r="C339" s="116"/>
      <c r="D339" s="116"/>
      <c r="E339" s="117"/>
      <c r="F339" s="355" t="str">
        <f>IFERROR(VLOOKUP(B339,'Validaciones SEVRI'!$D$2:$E$118,2,FALSE)," ")</f>
        <v xml:space="preserve"> </v>
      </c>
      <c r="G339" s="356"/>
      <c r="H339" s="123"/>
      <c r="I339" s="124"/>
      <c r="K339" s="176">
        <f t="shared" si="36"/>
        <v>0</v>
      </c>
    </row>
    <row r="340" spans="1:27" ht="20.25" customHeight="1" thickBot="1" x14ac:dyDescent="0.35">
      <c r="A340" s="94" t="str">
        <f>CONCATENATE('PAO 2022'!A335,". ", "7")</f>
        <v>37. 7</v>
      </c>
      <c r="B340" s="116"/>
      <c r="C340" s="116"/>
      <c r="D340" s="116"/>
      <c r="E340" s="117"/>
      <c r="F340" s="355" t="str">
        <f>IFERROR(VLOOKUP(B340,'Validaciones SEVRI'!$D$2:$E$118,2,FALSE)," ")</f>
        <v xml:space="preserve"> </v>
      </c>
      <c r="G340" s="356"/>
      <c r="H340" s="123"/>
      <c r="I340" s="124"/>
      <c r="K340" s="176">
        <f t="shared" si="36"/>
        <v>0</v>
      </c>
    </row>
    <row r="341" spans="1:27" s="80" customFormat="1" ht="20.25" customHeight="1" thickBot="1" x14ac:dyDescent="0.3">
      <c r="A341" s="73" t="s">
        <v>60</v>
      </c>
      <c r="B341" s="370">
        <f>+'PAO 2022'!B342</f>
        <v>0</v>
      </c>
      <c r="C341" s="371"/>
      <c r="D341" s="371"/>
      <c r="E341" s="371"/>
      <c r="F341" s="371"/>
      <c r="G341" s="371"/>
      <c r="H341" s="371"/>
      <c r="I341" s="371"/>
      <c r="J341" s="135"/>
      <c r="K341" s="176"/>
      <c r="L341" s="135"/>
      <c r="M341" s="135"/>
      <c r="N341" s="135"/>
      <c r="O341" s="135"/>
      <c r="P341" s="135"/>
      <c r="Q341" s="135"/>
      <c r="R341" s="135"/>
      <c r="S341" s="135"/>
      <c r="T341" s="135"/>
      <c r="U341" s="135"/>
      <c r="V341" s="135"/>
      <c r="W341" s="135"/>
      <c r="X341" s="135"/>
      <c r="Y341" s="135"/>
      <c r="Z341" s="135"/>
      <c r="AA341" s="135"/>
    </row>
    <row r="342" spans="1:27" ht="20.25" customHeight="1" x14ac:dyDescent="0.3">
      <c r="A342" s="92" t="s">
        <v>61</v>
      </c>
      <c r="B342" s="363" t="str">
        <f>CONCATENATE('PAO 2022'!A344,". ",'PAO 2022'!A345)</f>
        <v xml:space="preserve">38. </v>
      </c>
      <c r="C342" s="364"/>
      <c r="D342" s="364"/>
      <c r="E342" s="364"/>
      <c r="F342" s="364"/>
      <c r="G342" s="364"/>
      <c r="H342" s="364"/>
      <c r="I342" s="365"/>
      <c r="K342" s="177"/>
      <c r="L342" s="173"/>
      <c r="M342" s="173"/>
      <c r="N342" s="81"/>
      <c r="O342" s="81"/>
      <c r="P342" s="81"/>
      <c r="Q342" s="81"/>
      <c r="R342" s="81"/>
      <c r="S342" s="81"/>
      <c r="T342" s="81"/>
      <c r="U342" s="81"/>
      <c r="V342" s="81"/>
      <c r="W342" s="81"/>
      <c r="X342" s="81"/>
      <c r="Y342" s="81"/>
      <c r="Z342" s="81"/>
      <c r="AA342" s="81"/>
    </row>
    <row r="343" spans="1:27" ht="20.25" customHeight="1" x14ac:dyDescent="0.3">
      <c r="A343" s="94" t="str">
        <f>CONCATENATE('PAO 2022'!A344,". ", "1")</f>
        <v>38. 1</v>
      </c>
      <c r="B343" s="116"/>
      <c r="C343" s="116"/>
      <c r="D343" s="116"/>
      <c r="E343" s="117"/>
      <c r="F343" s="355" t="str">
        <f>IFERROR(VLOOKUP(B343,'Validaciones SEVRI'!$D$2:$E$118,2,FALSE)," ")</f>
        <v xml:space="preserve"> </v>
      </c>
      <c r="G343" s="356"/>
      <c r="H343" s="123"/>
      <c r="I343" s="124"/>
      <c r="K343" s="176">
        <f t="shared" ref="K343:K349" si="37">IF(B343&lt;1,0, 1)</f>
        <v>0</v>
      </c>
    </row>
    <row r="344" spans="1:27" ht="20.25" customHeight="1" x14ac:dyDescent="0.3">
      <c r="A344" s="94" t="str">
        <f>CONCATENATE('PAO 2022'!A344,". ", "2")</f>
        <v>38. 2</v>
      </c>
      <c r="B344" s="116"/>
      <c r="C344" s="116"/>
      <c r="D344" s="116"/>
      <c r="E344" s="117"/>
      <c r="F344" s="355" t="str">
        <f>IFERROR(VLOOKUP(B344,'Validaciones SEVRI'!$D$2:$E$118,2,FALSE)," ")</f>
        <v xml:space="preserve"> </v>
      </c>
      <c r="G344" s="356"/>
      <c r="H344" s="123"/>
      <c r="I344" s="124"/>
      <c r="K344" s="176">
        <f t="shared" si="37"/>
        <v>0</v>
      </c>
    </row>
    <row r="345" spans="1:27" ht="20.25" customHeight="1" x14ac:dyDescent="0.3">
      <c r="A345" s="94" t="str">
        <f>CONCATENATE('PAO 2022'!A344,". ","3")</f>
        <v>38. 3</v>
      </c>
      <c r="B345" s="116"/>
      <c r="C345" s="116"/>
      <c r="D345" s="116"/>
      <c r="E345" s="117"/>
      <c r="F345" s="355" t="str">
        <f>IFERROR(VLOOKUP(B345,'Validaciones SEVRI'!$D$2:$E$118,2,FALSE)," ")</f>
        <v xml:space="preserve"> </v>
      </c>
      <c r="G345" s="356"/>
      <c r="H345" s="123"/>
      <c r="I345" s="124"/>
      <c r="K345" s="176">
        <f t="shared" si="37"/>
        <v>0</v>
      </c>
    </row>
    <row r="346" spans="1:27" ht="20.25" customHeight="1" x14ac:dyDescent="0.3">
      <c r="A346" s="94" t="str">
        <f>CONCATENATE('PAO 2022'!A344,". ", "4")</f>
        <v>38. 4</v>
      </c>
      <c r="B346" s="116"/>
      <c r="C346" s="116"/>
      <c r="D346" s="116"/>
      <c r="E346" s="117"/>
      <c r="F346" s="355" t="str">
        <f>IFERROR(VLOOKUP(B346,'Validaciones SEVRI'!$D$2:$E$118,2,FALSE)," ")</f>
        <v xml:space="preserve"> </v>
      </c>
      <c r="G346" s="356"/>
      <c r="H346" s="123"/>
      <c r="I346" s="124"/>
      <c r="K346" s="176">
        <f t="shared" si="37"/>
        <v>0</v>
      </c>
    </row>
    <row r="347" spans="1:27" ht="20.25" customHeight="1" x14ac:dyDescent="0.3">
      <c r="A347" s="94" t="str">
        <f>CONCATENATE('PAO 2022'!A344,". ", "5")</f>
        <v>38. 5</v>
      </c>
      <c r="B347" s="116"/>
      <c r="C347" s="116"/>
      <c r="D347" s="116"/>
      <c r="E347" s="117"/>
      <c r="F347" s="355" t="str">
        <f>IFERROR(VLOOKUP(B347,'Validaciones SEVRI'!$D$2:$E$118,2,FALSE)," ")</f>
        <v xml:space="preserve"> </v>
      </c>
      <c r="G347" s="356"/>
      <c r="H347" s="123"/>
      <c r="I347" s="124"/>
      <c r="K347" s="176">
        <f t="shared" si="37"/>
        <v>0</v>
      </c>
    </row>
    <row r="348" spans="1:27" ht="20.25" customHeight="1" x14ac:dyDescent="0.3">
      <c r="A348" s="94" t="str">
        <f>CONCATENATE('PAO 2022'!A344,". ", "6")</f>
        <v>38. 6</v>
      </c>
      <c r="B348" s="116"/>
      <c r="C348" s="116"/>
      <c r="D348" s="116"/>
      <c r="E348" s="117"/>
      <c r="F348" s="355" t="str">
        <f>IFERROR(VLOOKUP(B348,'Validaciones SEVRI'!$D$2:$E$118,2,FALSE)," ")</f>
        <v xml:space="preserve"> </v>
      </c>
      <c r="G348" s="356"/>
      <c r="H348" s="123"/>
      <c r="I348" s="124"/>
      <c r="K348" s="176">
        <f t="shared" si="37"/>
        <v>0</v>
      </c>
    </row>
    <row r="349" spans="1:27" ht="20.25" customHeight="1" thickBot="1" x14ac:dyDescent="0.35">
      <c r="A349" s="94" t="str">
        <f>CONCATENATE('PAO 2022'!A344,". ", "7")</f>
        <v>38. 7</v>
      </c>
      <c r="B349" s="116"/>
      <c r="C349" s="116"/>
      <c r="D349" s="116"/>
      <c r="E349" s="117"/>
      <c r="F349" s="355" t="str">
        <f>IFERROR(VLOOKUP(B349,'Validaciones SEVRI'!$D$2:$E$118,2,FALSE)," ")</f>
        <v xml:space="preserve"> </v>
      </c>
      <c r="G349" s="356"/>
      <c r="H349" s="123"/>
      <c r="I349" s="124"/>
      <c r="K349" s="176">
        <f t="shared" si="37"/>
        <v>0</v>
      </c>
    </row>
    <row r="350" spans="1:27" s="80" customFormat="1" ht="20.25" customHeight="1" thickBot="1" x14ac:dyDescent="0.3">
      <c r="A350" s="73" t="s">
        <v>60</v>
      </c>
      <c r="B350" s="370">
        <f>+'PAO 2022'!B351</f>
        <v>0</v>
      </c>
      <c r="C350" s="371"/>
      <c r="D350" s="371"/>
      <c r="E350" s="371"/>
      <c r="F350" s="371"/>
      <c r="G350" s="371"/>
      <c r="H350" s="371"/>
      <c r="I350" s="371"/>
      <c r="J350" s="135"/>
      <c r="K350" s="176"/>
      <c r="L350" s="135"/>
      <c r="M350" s="135"/>
      <c r="N350" s="135"/>
      <c r="O350" s="135"/>
      <c r="P350" s="135"/>
      <c r="Q350" s="135"/>
      <c r="R350" s="135"/>
      <c r="S350" s="135"/>
      <c r="T350" s="135"/>
      <c r="U350" s="135"/>
      <c r="V350" s="135"/>
      <c r="W350" s="135"/>
      <c r="X350" s="135"/>
      <c r="Y350" s="135"/>
      <c r="Z350" s="135"/>
      <c r="AA350" s="135"/>
    </row>
    <row r="351" spans="1:27" ht="20.25" customHeight="1" x14ac:dyDescent="0.3">
      <c r="A351" s="92" t="s">
        <v>61</v>
      </c>
      <c r="B351" s="363" t="str">
        <f>CONCATENATE('PAO 2022'!A353,". ",'PAO 2022'!A354)</f>
        <v xml:space="preserve">39. </v>
      </c>
      <c r="C351" s="364"/>
      <c r="D351" s="364"/>
      <c r="E351" s="364"/>
      <c r="F351" s="364"/>
      <c r="G351" s="364"/>
      <c r="H351" s="364"/>
      <c r="I351" s="365"/>
      <c r="K351" s="177"/>
      <c r="L351" s="173"/>
      <c r="M351" s="173"/>
      <c r="N351" s="81"/>
      <c r="O351" s="81"/>
      <c r="P351" s="81"/>
      <c r="Q351" s="81"/>
      <c r="R351" s="81"/>
      <c r="S351" s="81"/>
      <c r="T351" s="81"/>
      <c r="U351" s="81"/>
      <c r="V351" s="81"/>
      <c r="W351" s="81"/>
      <c r="X351" s="81"/>
      <c r="Y351" s="81"/>
      <c r="Z351" s="81"/>
      <c r="AA351" s="81"/>
    </row>
    <row r="352" spans="1:27" ht="20.25" customHeight="1" x14ac:dyDescent="0.3">
      <c r="A352" s="94" t="str">
        <f>CONCATENATE('PAO 2022'!A353,". ", "1")</f>
        <v>39. 1</v>
      </c>
      <c r="B352" s="116"/>
      <c r="C352" s="116"/>
      <c r="D352" s="116"/>
      <c r="E352" s="117"/>
      <c r="F352" s="355" t="str">
        <f>IFERROR(VLOOKUP(B352,'Validaciones SEVRI'!$D$2:$E$118,2,FALSE)," ")</f>
        <v xml:space="preserve"> </v>
      </c>
      <c r="G352" s="356"/>
      <c r="H352" s="123"/>
      <c r="I352" s="124"/>
      <c r="K352" s="176">
        <f t="shared" ref="K352:K358" si="38">IF(B352&lt;1,0, 1)</f>
        <v>0</v>
      </c>
    </row>
    <row r="353" spans="1:27" ht="20.25" customHeight="1" x14ac:dyDescent="0.3">
      <c r="A353" s="94" t="str">
        <f>CONCATENATE('PAO 2022'!A353,". ", "2")</f>
        <v>39. 2</v>
      </c>
      <c r="B353" s="116"/>
      <c r="C353" s="116"/>
      <c r="D353" s="116"/>
      <c r="E353" s="117"/>
      <c r="F353" s="355" t="str">
        <f>IFERROR(VLOOKUP(B353,'Validaciones SEVRI'!$D$2:$E$118,2,FALSE)," ")</f>
        <v xml:space="preserve"> </v>
      </c>
      <c r="G353" s="356"/>
      <c r="H353" s="123"/>
      <c r="I353" s="124"/>
      <c r="K353" s="176">
        <f t="shared" si="38"/>
        <v>0</v>
      </c>
    </row>
    <row r="354" spans="1:27" ht="20.25" customHeight="1" x14ac:dyDescent="0.3">
      <c r="A354" s="94" t="str">
        <f>CONCATENATE('PAO 2022'!A353,". ","3")</f>
        <v>39. 3</v>
      </c>
      <c r="B354" s="116"/>
      <c r="C354" s="116"/>
      <c r="D354" s="116"/>
      <c r="E354" s="117"/>
      <c r="F354" s="355" t="str">
        <f>IFERROR(VLOOKUP(B354,'Validaciones SEVRI'!$D$2:$E$118,2,FALSE)," ")</f>
        <v xml:space="preserve"> </v>
      </c>
      <c r="G354" s="356"/>
      <c r="H354" s="123"/>
      <c r="I354" s="124"/>
      <c r="K354" s="176">
        <f t="shared" si="38"/>
        <v>0</v>
      </c>
    </row>
    <row r="355" spans="1:27" ht="20.25" customHeight="1" x14ac:dyDescent="0.3">
      <c r="A355" s="94" t="str">
        <f>CONCATENATE('PAO 2022'!A353,". ", "4")</f>
        <v>39. 4</v>
      </c>
      <c r="B355" s="116"/>
      <c r="C355" s="116"/>
      <c r="D355" s="116"/>
      <c r="E355" s="117"/>
      <c r="F355" s="355" t="str">
        <f>IFERROR(VLOOKUP(B355,'Validaciones SEVRI'!$D$2:$E$118,2,FALSE)," ")</f>
        <v xml:space="preserve"> </v>
      </c>
      <c r="G355" s="356"/>
      <c r="H355" s="123"/>
      <c r="I355" s="124"/>
      <c r="K355" s="176">
        <f t="shared" si="38"/>
        <v>0</v>
      </c>
    </row>
    <row r="356" spans="1:27" ht="20.25" customHeight="1" x14ac:dyDescent="0.3">
      <c r="A356" s="94" t="str">
        <f>CONCATENATE('PAO 2022'!A353,". ", "5")</f>
        <v>39. 5</v>
      </c>
      <c r="B356" s="116"/>
      <c r="C356" s="116"/>
      <c r="D356" s="116"/>
      <c r="E356" s="117"/>
      <c r="F356" s="355" t="str">
        <f>IFERROR(VLOOKUP(B356,'Validaciones SEVRI'!$D$2:$E$118,2,FALSE)," ")</f>
        <v xml:space="preserve"> </v>
      </c>
      <c r="G356" s="356"/>
      <c r="H356" s="123"/>
      <c r="I356" s="124"/>
      <c r="K356" s="176">
        <f t="shared" si="38"/>
        <v>0</v>
      </c>
    </row>
    <row r="357" spans="1:27" ht="20.25" customHeight="1" x14ac:dyDescent="0.3">
      <c r="A357" s="94" t="str">
        <f>CONCATENATE('PAO 2022'!A353,". ", "6")</f>
        <v>39. 6</v>
      </c>
      <c r="B357" s="116"/>
      <c r="C357" s="116"/>
      <c r="D357" s="116"/>
      <c r="E357" s="117"/>
      <c r="F357" s="355" t="str">
        <f>IFERROR(VLOOKUP(B357,'Validaciones SEVRI'!$D$2:$E$118,2,FALSE)," ")</f>
        <v xml:space="preserve"> </v>
      </c>
      <c r="G357" s="356"/>
      <c r="H357" s="123"/>
      <c r="I357" s="124"/>
      <c r="K357" s="176">
        <f t="shared" si="38"/>
        <v>0</v>
      </c>
    </row>
    <row r="358" spans="1:27" ht="20.25" customHeight="1" thickBot="1" x14ac:dyDescent="0.35">
      <c r="A358" s="94" t="str">
        <f>CONCATENATE('PAO 2022'!A353,". ", "7")</f>
        <v>39. 7</v>
      </c>
      <c r="B358" s="116"/>
      <c r="C358" s="116"/>
      <c r="D358" s="116"/>
      <c r="E358" s="117"/>
      <c r="F358" s="355" t="str">
        <f>IFERROR(VLOOKUP(B358,'Validaciones SEVRI'!$D$2:$E$118,2,FALSE)," ")</f>
        <v xml:space="preserve"> </v>
      </c>
      <c r="G358" s="356"/>
      <c r="H358" s="123"/>
      <c r="I358" s="124"/>
      <c r="K358" s="176">
        <f t="shared" si="38"/>
        <v>0</v>
      </c>
    </row>
    <row r="359" spans="1:27" s="80" customFormat="1" ht="20.25" customHeight="1" thickBot="1" x14ac:dyDescent="0.3">
      <c r="A359" s="73" t="s">
        <v>60</v>
      </c>
      <c r="B359" s="370">
        <f>+'PAO 2022'!B360</f>
        <v>0</v>
      </c>
      <c r="C359" s="371"/>
      <c r="D359" s="371"/>
      <c r="E359" s="371"/>
      <c r="F359" s="371"/>
      <c r="G359" s="371"/>
      <c r="H359" s="371"/>
      <c r="I359" s="371"/>
      <c r="J359" s="135"/>
      <c r="K359" s="176"/>
      <c r="L359" s="135"/>
      <c r="M359" s="135"/>
      <c r="N359" s="135"/>
      <c r="O359" s="135"/>
      <c r="P359" s="135"/>
      <c r="Q359" s="135"/>
      <c r="R359" s="135"/>
      <c r="S359" s="135"/>
      <c r="T359" s="135"/>
      <c r="U359" s="135"/>
      <c r="V359" s="135"/>
      <c r="W359" s="135"/>
      <c r="X359" s="135"/>
      <c r="Y359" s="135"/>
      <c r="Z359" s="135"/>
      <c r="AA359" s="135"/>
    </row>
    <row r="360" spans="1:27" ht="20.25" customHeight="1" x14ac:dyDescent="0.3">
      <c r="A360" s="92" t="s">
        <v>61</v>
      </c>
      <c r="B360" s="363" t="str">
        <f>CONCATENATE('PAO 2022'!A362,". ",'PAO 2022'!A363)</f>
        <v xml:space="preserve">40. </v>
      </c>
      <c r="C360" s="364"/>
      <c r="D360" s="364"/>
      <c r="E360" s="364"/>
      <c r="F360" s="364"/>
      <c r="G360" s="364"/>
      <c r="H360" s="364"/>
      <c r="I360" s="365"/>
      <c r="K360" s="177"/>
      <c r="L360" s="173"/>
      <c r="M360" s="173"/>
      <c r="N360" s="81"/>
      <c r="O360" s="81"/>
      <c r="P360" s="81"/>
      <c r="Q360" s="81"/>
      <c r="R360" s="81"/>
      <c r="S360" s="81"/>
      <c r="T360" s="81"/>
      <c r="U360" s="81"/>
      <c r="V360" s="81"/>
      <c r="W360" s="81"/>
      <c r="X360" s="81"/>
      <c r="Y360" s="81"/>
      <c r="Z360" s="81"/>
      <c r="AA360" s="81"/>
    </row>
    <row r="361" spans="1:27" ht="20.25" customHeight="1" x14ac:dyDescent="0.3">
      <c r="A361" s="94" t="str">
        <f>CONCATENATE('PAO 2022'!A362,". ", "1")</f>
        <v>40. 1</v>
      </c>
      <c r="B361" s="116"/>
      <c r="C361" s="116"/>
      <c r="D361" s="116"/>
      <c r="E361" s="117"/>
      <c r="F361" s="355" t="str">
        <f>IFERROR(VLOOKUP(B361,'Validaciones SEVRI'!$D$2:$E$118,2,FALSE)," ")</f>
        <v xml:space="preserve"> </v>
      </c>
      <c r="G361" s="356"/>
      <c r="H361" s="123"/>
      <c r="I361" s="124"/>
      <c r="K361" s="176">
        <f t="shared" ref="K361:K367" si="39">IF(B361&lt;1,0, 1)</f>
        <v>0</v>
      </c>
    </row>
    <row r="362" spans="1:27" ht="20.25" customHeight="1" x14ac:dyDescent="0.3">
      <c r="A362" s="94" t="str">
        <f>CONCATENATE('PAO 2022'!A362,". ", "2")</f>
        <v>40. 2</v>
      </c>
      <c r="B362" s="116"/>
      <c r="C362" s="116"/>
      <c r="D362" s="116"/>
      <c r="E362" s="117"/>
      <c r="F362" s="355" t="str">
        <f>IFERROR(VLOOKUP(B362,'Validaciones SEVRI'!$D$2:$E$118,2,FALSE)," ")</f>
        <v xml:space="preserve"> </v>
      </c>
      <c r="G362" s="356"/>
      <c r="H362" s="123"/>
      <c r="I362" s="124"/>
      <c r="K362" s="176">
        <f t="shared" si="39"/>
        <v>0</v>
      </c>
    </row>
    <row r="363" spans="1:27" ht="20.25" customHeight="1" x14ac:dyDescent="0.3">
      <c r="A363" s="94" t="str">
        <f>CONCATENATE('PAO 2022'!A362,". ","3")</f>
        <v>40. 3</v>
      </c>
      <c r="B363" s="116"/>
      <c r="C363" s="116"/>
      <c r="D363" s="116"/>
      <c r="E363" s="117"/>
      <c r="F363" s="355" t="str">
        <f>IFERROR(VLOOKUP(B363,'Validaciones SEVRI'!$D$2:$E$118,2,FALSE)," ")</f>
        <v xml:space="preserve"> </v>
      </c>
      <c r="G363" s="356"/>
      <c r="H363" s="123"/>
      <c r="I363" s="124"/>
      <c r="K363" s="176">
        <f t="shared" si="39"/>
        <v>0</v>
      </c>
    </row>
    <row r="364" spans="1:27" ht="20.25" customHeight="1" x14ac:dyDescent="0.3">
      <c r="A364" s="94" t="str">
        <f>CONCATENATE('PAO 2022'!A362,". ", "4")</f>
        <v>40. 4</v>
      </c>
      <c r="B364" s="116"/>
      <c r="C364" s="116"/>
      <c r="D364" s="116"/>
      <c r="E364" s="117"/>
      <c r="F364" s="355" t="str">
        <f>IFERROR(VLOOKUP(B364,'Validaciones SEVRI'!$D$2:$E$118,2,FALSE)," ")</f>
        <v xml:space="preserve"> </v>
      </c>
      <c r="G364" s="356"/>
      <c r="H364" s="123"/>
      <c r="I364" s="124"/>
      <c r="K364" s="176">
        <f t="shared" si="39"/>
        <v>0</v>
      </c>
    </row>
    <row r="365" spans="1:27" ht="20.25" customHeight="1" x14ac:dyDescent="0.3">
      <c r="A365" s="94" t="str">
        <f>CONCATENATE('PAO 2022'!A362,". ", "5")</f>
        <v>40. 5</v>
      </c>
      <c r="B365" s="116"/>
      <c r="C365" s="116"/>
      <c r="D365" s="116"/>
      <c r="E365" s="117"/>
      <c r="F365" s="355" t="str">
        <f>IFERROR(VLOOKUP(B365,'Validaciones SEVRI'!$D$2:$E$118,2,FALSE)," ")</f>
        <v xml:space="preserve"> </v>
      </c>
      <c r="G365" s="356"/>
      <c r="H365" s="123"/>
      <c r="I365" s="124"/>
      <c r="K365" s="176">
        <f t="shared" si="39"/>
        <v>0</v>
      </c>
    </row>
    <row r="366" spans="1:27" ht="20.25" customHeight="1" x14ac:dyDescent="0.3">
      <c r="A366" s="94" t="str">
        <f>CONCATENATE('PAO 2022'!A362,". ", "6")</f>
        <v>40. 6</v>
      </c>
      <c r="B366" s="116"/>
      <c r="C366" s="116"/>
      <c r="D366" s="116"/>
      <c r="E366" s="117"/>
      <c r="F366" s="355" t="str">
        <f>IFERROR(VLOOKUP(B366,'Validaciones SEVRI'!$D$2:$E$118,2,FALSE)," ")</f>
        <v xml:space="preserve"> </v>
      </c>
      <c r="G366" s="356"/>
      <c r="H366" s="123"/>
      <c r="I366" s="124"/>
      <c r="K366" s="176">
        <f t="shared" si="39"/>
        <v>0</v>
      </c>
    </row>
    <row r="367" spans="1:27" ht="20.25" customHeight="1" thickBot="1" x14ac:dyDescent="0.35">
      <c r="A367" s="94" t="str">
        <f>CONCATENATE('PAO 2022'!A362,". ", "7")</f>
        <v>40. 7</v>
      </c>
      <c r="B367" s="116"/>
      <c r="C367" s="116"/>
      <c r="D367" s="116"/>
      <c r="E367" s="117"/>
      <c r="F367" s="355" t="str">
        <f>IFERROR(VLOOKUP(B367,'Validaciones SEVRI'!$D$2:$E$118,2,FALSE)," ")</f>
        <v xml:space="preserve"> </v>
      </c>
      <c r="G367" s="356"/>
      <c r="H367" s="123"/>
      <c r="I367" s="124"/>
      <c r="K367" s="176">
        <f t="shared" si="39"/>
        <v>0</v>
      </c>
    </row>
    <row r="368" spans="1:27" s="80" customFormat="1" ht="20.25" customHeight="1" thickBot="1" x14ac:dyDescent="0.3">
      <c r="A368" s="73" t="s">
        <v>60</v>
      </c>
      <c r="B368" s="370">
        <f>+'PAO 2022'!B369</f>
        <v>0</v>
      </c>
      <c r="C368" s="371"/>
      <c r="D368" s="371"/>
      <c r="E368" s="371"/>
      <c r="F368" s="371"/>
      <c r="G368" s="371"/>
      <c r="H368" s="371"/>
      <c r="I368" s="371"/>
      <c r="J368" s="135"/>
      <c r="K368" s="176"/>
      <c r="L368" s="135"/>
      <c r="M368" s="135"/>
      <c r="N368" s="135"/>
      <c r="O368" s="135"/>
      <c r="P368" s="135"/>
      <c r="Q368" s="135"/>
      <c r="R368" s="135"/>
      <c r="S368" s="135"/>
      <c r="T368" s="135"/>
      <c r="U368" s="135"/>
      <c r="V368" s="135"/>
      <c r="W368" s="135"/>
      <c r="X368" s="135"/>
      <c r="Y368" s="135"/>
      <c r="Z368" s="135"/>
      <c r="AA368" s="135"/>
    </row>
    <row r="369" spans="1:27" ht="20.25" customHeight="1" x14ac:dyDescent="0.3">
      <c r="A369" s="92" t="s">
        <v>61</v>
      </c>
      <c r="B369" s="363" t="str">
        <f>CONCATENATE('PAO 2022'!A371,". ",'PAO 2022'!A372)</f>
        <v xml:space="preserve">41. </v>
      </c>
      <c r="C369" s="364"/>
      <c r="D369" s="364"/>
      <c r="E369" s="364"/>
      <c r="F369" s="364"/>
      <c r="G369" s="364"/>
      <c r="H369" s="364"/>
      <c r="I369" s="365"/>
      <c r="K369" s="177"/>
      <c r="L369" s="173"/>
      <c r="M369" s="173"/>
      <c r="N369" s="81"/>
      <c r="O369" s="81"/>
      <c r="P369" s="81"/>
      <c r="Q369" s="81"/>
      <c r="R369" s="81"/>
      <c r="S369" s="81"/>
      <c r="T369" s="81"/>
      <c r="U369" s="81"/>
      <c r="V369" s="81"/>
      <c r="W369" s="81"/>
      <c r="X369" s="81"/>
      <c r="Y369" s="81"/>
      <c r="Z369" s="81"/>
      <c r="AA369" s="81"/>
    </row>
    <row r="370" spans="1:27" ht="20.25" customHeight="1" x14ac:dyDescent="0.3">
      <c r="A370" s="94" t="str">
        <f>CONCATENATE('PAO 2022'!A371,". ", "1")</f>
        <v>41. 1</v>
      </c>
      <c r="B370" s="116"/>
      <c r="C370" s="116"/>
      <c r="D370" s="116"/>
      <c r="E370" s="117"/>
      <c r="F370" s="355" t="str">
        <f>IFERROR(VLOOKUP(B370,'Validaciones SEVRI'!$D$2:$E$118,2,FALSE)," ")</f>
        <v xml:space="preserve"> </v>
      </c>
      <c r="G370" s="356"/>
      <c r="H370" s="123"/>
      <c r="I370" s="124"/>
      <c r="K370" s="176">
        <f t="shared" ref="K370:K376" si="40">IF(B370&lt;1,0, 1)</f>
        <v>0</v>
      </c>
    </row>
    <row r="371" spans="1:27" ht="20.25" customHeight="1" x14ac:dyDescent="0.3">
      <c r="A371" s="94" t="str">
        <f>CONCATENATE('PAO 2022'!A371,". ", "2")</f>
        <v>41. 2</v>
      </c>
      <c r="B371" s="116"/>
      <c r="C371" s="116"/>
      <c r="D371" s="116"/>
      <c r="E371" s="117"/>
      <c r="F371" s="355" t="str">
        <f>IFERROR(VLOOKUP(B371,'Validaciones SEVRI'!$D$2:$E$118,2,FALSE)," ")</f>
        <v xml:space="preserve"> </v>
      </c>
      <c r="G371" s="356"/>
      <c r="H371" s="123"/>
      <c r="I371" s="124"/>
      <c r="K371" s="176">
        <f t="shared" si="40"/>
        <v>0</v>
      </c>
    </row>
    <row r="372" spans="1:27" ht="20.25" customHeight="1" x14ac:dyDescent="0.3">
      <c r="A372" s="94" t="str">
        <f>CONCATENATE('PAO 2022'!A371,". ","3")</f>
        <v>41. 3</v>
      </c>
      <c r="B372" s="116"/>
      <c r="C372" s="116"/>
      <c r="D372" s="116"/>
      <c r="E372" s="117"/>
      <c r="F372" s="355" t="str">
        <f>IFERROR(VLOOKUP(B372,'Validaciones SEVRI'!$D$2:$E$118,2,FALSE)," ")</f>
        <v xml:space="preserve"> </v>
      </c>
      <c r="G372" s="356"/>
      <c r="H372" s="123"/>
      <c r="I372" s="124"/>
      <c r="K372" s="176">
        <f t="shared" si="40"/>
        <v>0</v>
      </c>
    </row>
    <row r="373" spans="1:27" ht="20.25" customHeight="1" x14ac:dyDescent="0.3">
      <c r="A373" s="94" t="str">
        <f>CONCATENATE('PAO 2022'!A371,". ", "4")</f>
        <v>41. 4</v>
      </c>
      <c r="B373" s="116"/>
      <c r="C373" s="116"/>
      <c r="D373" s="116"/>
      <c r="E373" s="117"/>
      <c r="F373" s="355" t="str">
        <f>IFERROR(VLOOKUP(B373,'Validaciones SEVRI'!$D$2:$E$118,2,FALSE)," ")</f>
        <v xml:space="preserve"> </v>
      </c>
      <c r="G373" s="356"/>
      <c r="H373" s="123"/>
      <c r="I373" s="124"/>
      <c r="K373" s="176">
        <f t="shared" si="40"/>
        <v>0</v>
      </c>
    </row>
    <row r="374" spans="1:27" ht="20.25" customHeight="1" x14ac:dyDescent="0.3">
      <c r="A374" s="94" t="str">
        <f>CONCATENATE('PAO 2022'!A371,". ", "5")</f>
        <v>41. 5</v>
      </c>
      <c r="B374" s="116"/>
      <c r="C374" s="116"/>
      <c r="D374" s="116"/>
      <c r="E374" s="117"/>
      <c r="F374" s="355" t="str">
        <f>IFERROR(VLOOKUP(B374,'Validaciones SEVRI'!$D$2:$E$118,2,FALSE)," ")</f>
        <v xml:space="preserve"> </v>
      </c>
      <c r="G374" s="356"/>
      <c r="H374" s="123"/>
      <c r="I374" s="124"/>
      <c r="K374" s="176">
        <f t="shared" si="40"/>
        <v>0</v>
      </c>
    </row>
    <row r="375" spans="1:27" ht="20.25" customHeight="1" x14ac:dyDescent="0.3">
      <c r="A375" s="94" t="str">
        <f>CONCATENATE('PAO 2022'!A371,". ", "6")</f>
        <v>41. 6</v>
      </c>
      <c r="B375" s="116"/>
      <c r="C375" s="116"/>
      <c r="D375" s="116"/>
      <c r="E375" s="117"/>
      <c r="F375" s="355" t="str">
        <f>IFERROR(VLOOKUP(B375,'Validaciones SEVRI'!$D$2:$E$118,2,FALSE)," ")</f>
        <v xml:space="preserve"> </v>
      </c>
      <c r="G375" s="356"/>
      <c r="H375" s="123"/>
      <c r="I375" s="124"/>
      <c r="K375" s="176">
        <f t="shared" si="40"/>
        <v>0</v>
      </c>
    </row>
    <row r="376" spans="1:27" ht="20.25" customHeight="1" thickBot="1" x14ac:dyDescent="0.35">
      <c r="A376" s="94" t="str">
        <f>CONCATENATE('PAO 2022'!A371,". ", "7")</f>
        <v>41. 7</v>
      </c>
      <c r="B376" s="116"/>
      <c r="C376" s="116"/>
      <c r="D376" s="116"/>
      <c r="E376" s="117"/>
      <c r="F376" s="355" t="str">
        <f>IFERROR(VLOOKUP(B376,'Validaciones SEVRI'!$D$2:$E$118,2,FALSE)," ")</f>
        <v xml:space="preserve"> </v>
      </c>
      <c r="G376" s="356"/>
      <c r="H376" s="123"/>
      <c r="I376" s="124"/>
      <c r="K376" s="176">
        <f t="shared" si="40"/>
        <v>0</v>
      </c>
    </row>
    <row r="377" spans="1:27" s="80" customFormat="1" ht="20.25" customHeight="1" thickBot="1" x14ac:dyDescent="0.3">
      <c r="A377" s="73" t="s">
        <v>60</v>
      </c>
      <c r="B377" s="370">
        <f>+'PAO 2022'!B378</f>
        <v>0</v>
      </c>
      <c r="C377" s="371"/>
      <c r="D377" s="371"/>
      <c r="E377" s="371"/>
      <c r="F377" s="371"/>
      <c r="G377" s="371"/>
      <c r="H377" s="371"/>
      <c r="I377" s="371"/>
      <c r="J377" s="135"/>
      <c r="K377" s="176"/>
      <c r="L377" s="135"/>
      <c r="M377" s="135"/>
      <c r="N377" s="135"/>
      <c r="O377" s="135"/>
      <c r="P377" s="135"/>
      <c r="Q377" s="135"/>
      <c r="R377" s="135"/>
      <c r="S377" s="135"/>
      <c r="T377" s="135"/>
      <c r="U377" s="135"/>
      <c r="V377" s="135"/>
      <c r="W377" s="135"/>
      <c r="X377" s="135"/>
      <c r="Y377" s="135"/>
      <c r="Z377" s="135"/>
      <c r="AA377" s="135"/>
    </row>
    <row r="378" spans="1:27" ht="20.25" customHeight="1" x14ac:dyDescent="0.3">
      <c r="A378" s="92" t="s">
        <v>61</v>
      </c>
      <c r="B378" s="363" t="str">
        <f>CONCATENATE('PAO 2022'!A380,". ",'PAO 2022'!A381)</f>
        <v xml:space="preserve">42. </v>
      </c>
      <c r="C378" s="364"/>
      <c r="D378" s="364"/>
      <c r="E378" s="364"/>
      <c r="F378" s="364"/>
      <c r="G378" s="364"/>
      <c r="H378" s="364"/>
      <c r="I378" s="365"/>
      <c r="K378" s="177"/>
      <c r="L378" s="173"/>
      <c r="M378" s="173"/>
      <c r="N378" s="81"/>
      <c r="O378" s="81"/>
      <c r="P378" s="81"/>
      <c r="Q378" s="81"/>
      <c r="R378" s="81"/>
      <c r="S378" s="81"/>
      <c r="T378" s="81"/>
      <c r="U378" s="81"/>
      <c r="V378" s="81"/>
      <c r="W378" s="81"/>
      <c r="X378" s="81"/>
      <c r="Y378" s="81"/>
      <c r="Z378" s="81"/>
      <c r="AA378" s="81"/>
    </row>
    <row r="379" spans="1:27" ht="20.25" customHeight="1" x14ac:dyDescent="0.3">
      <c r="A379" s="94" t="str">
        <f>CONCATENATE('PAO 2022'!A380,". ", "1")</f>
        <v>42. 1</v>
      </c>
      <c r="B379" s="116"/>
      <c r="C379" s="116"/>
      <c r="D379" s="116"/>
      <c r="E379" s="117"/>
      <c r="F379" s="355" t="str">
        <f>IFERROR(VLOOKUP(B379,'Validaciones SEVRI'!$D$2:$E$118,2,FALSE)," ")</f>
        <v xml:space="preserve"> </v>
      </c>
      <c r="G379" s="356"/>
      <c r="H379" s="123"/>
      <c r="I379" s="124"/>
      <c r="K379" s="176">
        <f t="shared" ref="K379:K385" si="41">IF(B379&lt;1,0, 1)</f>
        <v>0</v>
      </c>
    </row>
    <row r="380" spans="1:27" ht="20.25" customHeight="1" x14ac:dyDescent="0.3">
      <c r="A380" s="94" t="str">
        <f>CONCATENATE('PAO 2022'!A380,". ", "2")</f>
        <v>42. 2</v>
      </c>
      <c r="B380" s="116"/>
      <c r="C380" s="116"/>
      <c r="D380" s="116"/>
      <c r="E380" s="117"/>
      <c r="F380" s="355" t="str">
        <f>IFERROR(VLOOKUP(B380,'Validaciones SEVRI'!$D$2:$E$118,2,FALSE)," ")</f>
        <v xml:space="preserve"> </v>
      </c>
      <c r="G380" s="356"/>
      <c r="H380" s="123"/>
      <c r="I380" s="124"/>
      <c r="K380" s="176">
        <f t="shared" si="41"/>
        <v>0</v>
      </c>
    </row>
    <row r="381" spans="1:27" ht="20.25" customHeight="1" x14ac:dyDescent="0.3">
      <c r="A381" s="94" t="str">
        <f>CONCATENATE('PAO 2022'!A380,". ","3")</f>
        <v>42. 3</v>
      </c>
      <c r="B381" s="116"/>
      <c r="C381" s="116"/>
      <c r="D381" s="116"/>
      <c r="E381" s="117"/>
      <c r="F381" s="355" t="str">
        <f>IFERROR(VLOOKUP(B381,'Validaciones SEVRI'!$D$2:$E$118,2,FALSE)," ")</f>
        <v xml:space="preserve"> </v>
      </c>
      <c r="G381" s="356"/>
      <c r="H381" s="123"/>
      <c r="I381" s="124"/>
      <c r="K381" s="176">
        <f t="shared" si="41"/>
        <v>0</v>
      </c>
    </row>
    <row r="382" spans="1:27" ht="20.25" customHeight="1" x14ac:dyDescent="0.3">
      <c r="A382" s="94" t="str">
        <f>CONCATENATE('PAO 2022'!A380,". ", "4")</f>
        <v>42. 4</v>
      </c>
      <c r="B382" s="116"/>
      <c r="C382" s="116"/>
      <c r="D382" s="116"/>
      <c r="E382" s="117"/>
      <c r="F382" s="355" t="str">
        <f>IFERROR(VLOOKUP(B382,'Validaciones SEVRI'!$D$2:$E$118,2,FALSE)," ")</f>
        <v xml:space="preserve"> </v>
      </c>
      <c r="G382" s="356"/>
      <c r="H382" s="123"/>
      <c r="I382" s="124"/>
      <c r="K382" s="176">
        <f t="shared" si="41"/>
        <v>0</v>
      </c>
    </row>
    <row r="383" spans="1:27" ht="20.25" customHeight="1" x14ac:dyDescent="0.3">
      <c r="A383" s="94" t="str">
        <f>CONCATENATE('PAO 2022'!A380,". ", "5")</f>
        <v>42. 5</v>
      </c>
      <c r="B383" s="116"/>
      <c r="C383" s="116"/>
      <c r="D383" s="116"/>
      <c r="E383" s="117"/>
      <c r="F383" s="355" t="str">
        <f>IFERROR(VLOOKUP(B383,'Validaciones SEVRI'!$D$2:$E$118,2,FALSE)," ")</f>
        <v xml:space="preserve"> </v>
      </c>
      <c r="G383" s="356"/>
      <c r="H383" s="123"/>
      <c r="I383" s="124"/>
      <c r="K383" s="176">
        <f t="shared" si="41"/>
        <v>0</v>
      </c>
    </row>
    <row r="384" spans="1:27" ht="20.25" customHeight="1" x14ac:dyDescent="0.3">
      <c r="A384" s="94" t="str">
        <f>CONCATENATE('PAO 2022'!A380,". ", "6")</f>
        <v>42. 6</v>
      </c>
      <c r="B384" s="116"/>
      <c r="C384" s="116"/>
      <c r="D384" s="116"/>
      <c r="E384" s="117"/>
      <c r="F384" s="355" t="str">
        <f>IFERROR(VLOOKUP(B384,'Validaciones SEVRI'!$D$2:$E$118,2,FALSE)," ")</f>
        <v xml:space="preserve"> </v>
      </c>
      <c r="G384" s="356"/>
      <c r="H384" s="123"/>
      <c r="I384" s="124"/>
      <c r="K384" s="176">
        <f t="shared" si="41"/>
        <v>0</v>
      </c>
    </row>
    <row r="385" spans="1:27" ht="20.25" customHeight="1" thickBot="1" x14ac:dyDescent="0.35">
      <c r="A385" s="94" t="str">
        <f>CONCATENATE('PAO 2022'!A380,". ", "7")</f>
        <v>42. 7</v>
      </c>
      <c r="B385" s="116"/>
      <c r="C385" s="116"/>
      <c r="D385" s="116"/>
      <c r="E385" s="117"/>
      <c r="F385" s="355" t="str">
        <f>IFERROR(VLOOKUP(B385,'Validaciones SEVRI'!$D$2:$E$118,2,FALSE)," ")</f>
        <v xml:space="preserve"> </v>
      </c>
      <c r="G385" s="356"/>
      <c r="H385" s="123"/>
      <c r="I385" s="124"/>
      <c r="K385" s="176">
        <f t="shared" si="41"/>
        <v>0</v>
      </c>
    </row>
    <row r="386" spans="1:27" s="80" customFormat="1" ht="20.25" customHeight="1" thickBot="1" x14ac:dyDescent="0.3">
      <c r="A386" s="73" t="s">
        <v>60</v>
      </c>
      <c r="B386" s="370">
        <f>+'PAO 2022'!B387</f>
        <v>0</v>
      </c>
      <c r="C386" s="371"/>
      <c r="D386" s="371"/>
      <c r="E386" s="371"/>
      <c r="F386" s="371"/>
      <c r="G386" s="371"/>
      <c r="H386" s="371"/>
      <c r="I386" s="371"/>
      <c r="J386" s="135"/>
      <c r="K386" s="176"/>
      <c r="L386" s="135"/>
      <c r="M386" s="135"/>
      <c r="N386" s="135"/>
      <c r="O386" s="135"/>
      <c r="P386" s="135"/>
      <c r="Q386" s="135"/>
      <c r="R386" s="135"/>
      <c r="S386" s="135"/>
      <c r="T386" s="135"/>
      <c r="U386" s="135"/>
      <c r="V386" s="135"/>
      <c r="W386" s="135"/>
      <c r="X386" s="135"/>
      <c r="Y386" s="135"/>
      <c r="Z386" s="135"/>
      <c r="AA386" s="135"/>
    </row>
    <row r="387" spans="1:27" ht="20.25" customHeight="1" x14ac:dyDescent="0.3">
      <c r="A387" s="92" t="s">
        <v>61</v>
      </c>
      <c r="B387" s="363" t="str">
        <f>CONCATENATE('PAO 2022'!A389,". ",'PAO 2022'!A390)</f>
        <v xml:space="preserve">43. </v>
      </c>
      <c r="C387" s="364"/>
      <c r="D387" s="364"/>
      <c r="E387" s="364"/>
      <c r="F387" s="364"/>
      <c r="G387" s="364"/>
      <c r="H387" s="364"/>
      <c r="I387" s="365"/>
      <c r="K387" s="177"/>
      <c r="L387" s="173"/>
      <c r="M387" s="173"/>
      <c r="N387" s="81"/>
      <c r="O387" s="81"/>
      <c r="P387" s="81"/>
      <c r="Q387" s="81"/>
      <c r="R387" s="81"/>
      <c r="S387" s="81"/>
      <c r="T387" s="81"/>
      <c r="U387" s="81"/>
      <c r="V387" s="81"/>
      <c r="W387" s="81"/>
      <c r="X387" s="81"/>
      <c r="Y387" s="81"/>
      <c r="Z387" s="81"/>
      <c r="AA387" s="81"/>
    </row>
    <row r="388" spans="1:27" ht="20.25" customHeight="1" x14ac:dyDescent="0.3">
      <c r="A388" s="94" t="str">
        <f>CONCATENATE('PAO 2022'!A389,". ", "1")</f>
        <v>43. 1</v>
      </c>
      <c r="B388" s="116"/>
      <c r="C388" s="116"/>
      <c r="D388" s="116"/>
      <c r="E388" s="117"/>
      <c r="F388" s="355" t="str">
        <f>IFERROR(VLOOKUP(B388,'Validaciones SEVRI'!$D$2:$E$118,2,FALSE)," ")</f>
        <v xml:space="preserve"> </v>
      </c>
      <c r="G388" s="356"/>
      <c r="H388" s="123"/>
      <c r="I388" s="124"/>
      <c r="K388" s="176">
        <f t="shared" ref="K388:K394" si="42">IF(B388&lt;1,0, 1)</f>
        <v>0</v>
      </c>
    </row>
    <row r="389" spans="1:27" ht="20.25" customHeight="1" x14ac:dyDescent="0.3">
      <c r="A389" s="94" t="str">
        <f>CONCATENATE('PAO 2022'!A389,". ", "2")</f>
        <v>43. 2</v>
      </c>
      <c r="B389" s="116"/>
      <c r="C389" s="116"/>
      <c r="D389" s="116"/>
      <c r="E389" s="117"/>
      <c r="F389" s="355" t="str">
        <f>IFERROR(VLOOKUP(B389,'Validaciones SEVRI'!$D$2:$E$118,2,FALSE)," ")</f>
        <v xml:space="preserve"> </v>
      </c>
      <c r="G389" s="356"/>
      <c r="H389" s="123"/>
      <c r="I389" s="124"/>
      <c r="K389" s="176">
        <f t="shared" si="42"/>
        <v>0</v>
      </c>
    </row>
    <row r="390" spans="1:27" ht="20.25" customHeight="1" x14ac:dyDescent="0.3">
      <c r="A390" s="94" t="str">
        <f>CONCATENATE('PAO 2022'!A389,". ","3")</f>
        <v>43. 3</v>
      </c>
      <c r="B390" s="116"/>
      <c r="C390" s="116"/>
      <c r="D390" s="116"/>
      <c r="E390" s="117"/>
      <c r="F390" s="355" t="str">
        <f>IFERROR(VLOOKUP(B390,'Validaciones SEVRI'!$D$2:$E$118,2,FALSE)," ")</f>
        <v xml:space="preserve"> </v>
      </c>
      <c r="G390" s="356"/>
      <c r="H390" s="123"/>
      <c r="I390" s="124"/>
      <c r="K390" s="176">
        <f t="shared" si="42"/>
        <v>0</v>
      </c>
    </row>
    <row r="391" spans="1:27" ht="20.25" customHeight="1" x14ac:dyDescent="0.3">
      <c r="A391" s="94" t="str">
        <f>CONCATENATE('PAO 2022'!A389,". ", "4")</f>
        <v>43. 4</v>
      </c>
      <c r="B391" s="116"/>
      <c r="C391" s="116"/>
      <c r="D391" s="116"/>
      <c r="E391" s="117"/>
      <c r="F391" s="355" t="str">
        <f>IFERROR(VLOOKUP(B391,'Validaciones SEVRI'!$D$2:$E$118,2,FALSE)," ")</f>
        <v xml:space="preserve"> </v>
      </c>
      <c r="G391" s="356"/>
      <c r="H391" s="123"/>
      <c r="I391" s="124"/>
      <c r="K391" s="176">
        <f t="shared" si="42"/>
        <v>0</v>
      </c>
    </row>
    <row r="392" spans="1:27" ht="20.25" customHeight="1" x14ac:dyDescent="0.3">
      <c r="A392" s="94" t="str">
        <f>CONCATENATE('PAO 2022'!A389,". ", "5")</f>
        <v>43. 5</v>
      </c>
      <c r="B392" s="116"/>
      <c r="C392" s="116"/>
      <c r="D392" s="116"/>
      <c r="E392" s="117"/>
      <c r="F392" s="355" t="str">
        <f>IFERROR(VLOOKUP(B392,'Validaciones SEVRI'!$D$2:$E$118,2,FALSE)," ")</f>
        <v xml:space="preserve"> </v>
      </c>
      <c r="G392" s="356"/>
      <c r="H392" s="123"/>
      <c r="I392" s="124"/>
      <c r="K392" s="176">
        <f t="shared" si="42"/>
        <v>0</v>
      </c>
    </row>
    <row r="393" spans="1:27" ht="20.25" customHeight="1" x14ac:dyDescent="0.3">
      <c r="A393" s="94" t="str">
        <f>CONCATENATE('PAO 2022'!A389,". ", "6")</f>
        <v>43. 6</v>
      </c>
      <c r="B393" s="116"/>
      <c r="C393" s="116"/>
      <c r="D393" s="116"/>
      <c r="E393" s="117"/>
      <c r="F393" s="355" t="str">
        <f>IFERROR(VLOOKUP(B393,'Validaciones SEVRI'!$D$2:$E$118,2,FALSE)," ")</f>
        <v xml:space="preserve"> </v>
      </c>
      <c r="G393" s="356"/>
      <c r="H393" s="123"/>
      <c r="I393" s="124"/>
      <c r="K393" s="176">
        <f t="shared" si="42"/>
        <v>0</v>
      </c>
    </row>
    <row r="394" spans="1:27" ht="20.25" customHeight="1" thickBot="1" x14ac:dyDescent="0.35">
      <c r="A394" s="94" t="str">
        <f>CONCATENATE('PAO 2022'!A389,". ", "7")</f>
        <v>43. 7</v>
      </c>
      <c r="B394" s="116"/>
      <c r="C394" s="116"/>
      <c r="D394" s="116"/>
      <c r="E394" s="117"/>
      <c r="F394" s="355" t="str">
        <f>IFERROR(VLOOKUP(B394,'Validaciones SEVRI'!$D$2:$E$118,2,FALSE)," ")</f>
        <v xml:space="preserve"> </v>
      </c>
      <c r="G394" s="356"/>
      <c r="H394" s="123"/>
      <c r="I394" s="124"/>
      <c r="K394" s="176">
        <f t="shared" si="42"/>
        <v>0</v>
      </c>
    </row>
    <row r="395" spans="1:27" s="80" customFormat="1" ht="20.25" customHeight="1" thickBot="1" x14ac:dyDescent="0.3">
      <c r="A395" s="73" t="s">
        <v>60</v>
      </c>
      <c r="B395" s="370">
        <f>+'PAO 2022'!B396</f>
        <v>0</v>
      </c>
      <c r="C395" s="371"/>
      <c r="D395" s="371"/>
      <c r="E395" s="371"/>
      <c r="F395" s="371"/>
      <c r="G395" s="371"/>
      <c r="H395" s="371"/>
      <c r="I395" s="371"/>
      <c r="J395" s="135"/>
      <c r="K395" s="176"/>
      <c r="L395" s="135"/>
      <c r="M395" s="135"/>
      <c r="N395" s="135"/>
      <c r="O395" s="135"/>
      <c r="P395" s="135"/>
      <c r="Q395" s="135"/>
      <c r="R395" s="135"/>
      <c r="S395" s="135"/>
      <c r="T395" s="135"/>
      <c r="U395" s="135"/>
      <c r="V395" s="135"/>
      <c r="W395" s="135"/>
      <c r="X395" s="135"/>
      <c r="Y395" s="135"/>
      <c r="Z395" s="135"/>
      <c r="AA395" s="135"/>
    </row>
    <row r="396" spans="1:27" ht="20.25" customHeight="1" x14ac:dyDescent="0.3">
      <c r="A396" s="92" t="s">
        <v>61</v>
      </c>
      <c r="B396" s="363" t="str">
        <f>CONCATENATE('PAO 2022'!A398,". ",'PAO 2022'!A399)</f>
        <v xml:space="preserve">44. </v>
      </c>
      <c r="C396" s="364"/>
      <c r="D396" s="364"/>
      <c r="E396" s="364"/>
      <c r="F396" s="364"/>
      <c r="G396" s="364"/>
      <c r="H396" s="364"/>
      <c r="I396" s="365"/>
      <c r="K396" s="177"/>
      <c r="L396" s="173"/>
      <c r="M396" s="173"/>
      <c r="N396" s="81"/>
      <c r="O396" s="81"/>
      <c r="P396" s="81"/>
      <c r="Q396" s="81"/>
      <c r="R396" s="81"/>
      <c r="S396" s="81"/>
      <c r="T396" s="81"/>
      <c r="U396" s="81"/>
      <c r="V396" s="81"/>
      <c r="W396" s="81"/>
      <c r="X396" s="81"/>
      <c r="Y396" s="81"/>
      <c r="Z396" s="81"/>
      <c r="AA396" s="81"/>
    </row>
    <row r="397" spans="1:27" ht="20.25" customHeight="1" x14ac:dyDescent="0.3">
      <c r="A397" s="94" t="str">
        <f>CONCATENATE('PAO 2022'!A398,". ", "1")</f>
        <v>44. 1</v>
      </c>
      <c r="B397" s="116"/>
      <c r="C397" s="116"/>
      <c r="D397" s="116"/>
      <c r="E397" s="117"/>
      <c r="F397" s="355" t="str">
        <f>IFERROR(VLOOKUP(B397,'Validaciones SEVRI'!$D$2:$E$118,2,FALSE)," ")</f>
        <v xml:space="preserve"> </v>
      </c>
      <c r="G397" s="356"/>
      <c r="H397" s="123"/>
      <c r="I397" s="124"/>
      <c r="K397" s="176">
        <f t="shared" ref="K397:K403" si="43">IF(B397&lt;1,0, 1)</f>
        <v>0</v>
      </c>
    </row>
    <row r="398" spans="1:27" ht="20.25" customHeight="1" x14ac:dyDescent="0.3">
      <c r="A398" s="94" t="str">
        <f>CONCATENATE('PAO 2022'!A398,". ", "2")</f>
        <v>44. 2</v>
      </c>
      <c r="B398" s="116"/>
      <c r="C398" s="116"/>
      <c r="D398" s="116"/>
      <c r="E398" s="117"/>
      <c r="F398" s="355" t="str">
        <f>IFERROR(VLOOKUP(B398,'Validaciones SEVRI'!$D$2:$E$118,2,FALSE)," ")</f>
        <v xml:space="preserve"> </v>
      </c>
      <c r="G398" s="356"/>
      <c r="H398" s="123"/>
      <c r="I398" s="124"/>
      <c r="K398" s="176">
        <f t="shared" si="43"/>
        <v>0</v>
      </c>
    </row>
    <row r="399" spans="1:27" ht="20.25" customHeight="1" x14ac:dyDescent="0.3">
      <c r="A399" s="94" t="str">
        <f>CONCATENATE('PAO 2022'!A398,". ","3")</f>
        <v>44. 3</v>
      </c>
      <c r="B399" s="116"/>
      <c r="C399" s="116"/>
      <c r="D399" s="116"/>
      <c r="E399" s="117"/>
      <c r="F399" s="355" t="str">
        <f>IFERROR(VLOOKUP(B399,'Validaciones SEVRI'!$D$2:$E$118,2,FALSE)," ")</f>
        <v xml:space="preserve"> </v>
      </c>
      <c r="G399" s="356"/>
      <c r="H399" s="123"/>
      <c r="I399" s="124"/>
      <c r="K399" s="176">
        <f t="shared" si="43"/>
        <v>0</v>
      </c>
    </row>
    <row r="400" spans="1:27" ht="20.25" customHeight="1" x14ac:dyDescent="0.3">
      <c r="A400" s="94" t="str">
        <f>CONCATENATE('PAO 2022'!A398,". ", "4")</f>
        <v>44. 4</v>
      </c>
      <c r="B400" s="116"/>
      <c r="C400" s="116"/>
      <c r="D400" s="116"/>
      <c r="E400" s="117"/>
      <c r="F400" s="355" t="str">
        <f>IFERROR(VLOOKUP(B400,'Validaciones SEVRI'!$D$2:$E$118,2,FALSE)," ")</f>
        <v xml:space="preserve"> </v>
      </c>
      <c r="G400" s="356"/>
      <c r="H400" s="123"/>
      <c r="I400" s="124"/>
      <c r="K400" s="176">
        <f t="shared" si="43"/>
        <v>0</v>
      </c>
    </row>
    <row r="401" spans="1:27" ht="20.25" customHeight="1" x14ac:dyDescent="0.3">
      <c r="A401" s="94" t="str">
        <f>CONCATENATE('PAO 2022'!A398,". ", "5")</f>
        <v>44. 5</v>
      </c>
      <c r="B401" s="116"/>
      <c r="C401" s="116"/>
      <c r="D401" s="116"/>
      <c r="E401" s="117"/>
      <c r="F401" s="355" t="str">
        <f>IFERROR(VLOOKUP(B401,'Validaciones SEVRI'!$D$2:$E$118,2,FALSE)," ")</f>
        <v xml:space="preserve"> </v>
      </c>
      <c r="G401" s="356"/>
      <c r="H401" s="123"/>
      <c r="I401" s="124"/>
      <c r="K401" s="176">
        <f t="shared" si="43"/>
        <v>0</v>
      </c>
    </row>
    <row r="402" spans="1:27" ht="20.25" customHeight="1" x14ac:dyDescent="0.3">
      <c r="A402" s="94" t="str">
        <f>CONCATENATE('PAO 2022'!A398,". ", "6")</f>
        <v>44. 6</v>
      </c>
      <c r="B402" s="116"/>
      <c r="C402" s="116"/>
      <c r="D402" s="116"/>
      <c r="E402" s="117"/>
      <c r="F402" s="355" t="str">
        <f>IFERROR(VLOOKUP(B402,'Validaciones SEVRI'!$D$2:$E$118,2,FALSE)," ")</f>
        <v xml:space="preserve"> </v>
      </c>
      <c r="G402" s="356"/>
      <c r="H402" s="123"/>
      <c r="I402" s="124"/>
      <c r="K402" s="176">
        <f t="shared" si="43"/>
        <v>0</v>
      </c>
    </row>
    <row r="403" spans="1:27" ht="20.25" customHeight="1" thickBot="1" x14ac:dyDescent="0.35">
      <c r="A403" s="94" t="str">
        <f>CONCATENATE('PAO 2022'!A398,". ", "7")</f>
        <v>44. 7</v>
      </c>
      <c r="B403" s="116"/>
      <c r="C403" s="116"/>
      <c r="D403" s="116"/>
      <c r="E403" s="117"/>
      <c r="F403" s="355" t="str">
        <f>IFERROR(VLOOKUP(B403,'Validaciones SEVRI'!$D$2:$E$118,2,FALSE)," ")</f>
        <v xml:space="preserve"> </v>
      </c>
      <c r="G403" s="356"/>
      <c r="H403" s="123"/>
      <c r="I403" s="124"/>
      <c r="K403" s="176">
        <f t="shared" si="43"/>
        <v>0</v>
      </c>
    </row>
    <row r="404" spans="1:27" s="80" customFormat="1" ht="20.25" customHeight="1" thickBot="1" x14ac:dyDescent="0.3">
      <c r="A404" s="73" t="s">
        <v>60</v>
      </c>
      <c r="B404" s="370">
        <f>+'PAO 2022'!B405</f>
        <v>0</v>
      </c>
      <c r="C404" s="371"/>
      <c r="D404" s="371"/>
      <c r="E404" s="371"/>
      <c r="F404" s="371"/>
      <c r="G404" s="371"/>
      <c r="H404" s="371"/>
      <c r="I404" s="371"/>
      <c r="J404" s="135"/>
      <c r="K404" s="176"/>
      <c r="L404" s="135"/>
      <c r="M404" s="135"/>
      <c r="N404" s="135"/>
      <c r="O404" s="135"/>
      <c r="P404" s="135"/>
      <c r="Q404" s="135"/>
      <c r="R404" s="135"/>
      <c r="S404" s="135"/>
      <c r="T404" s="135"/>
      <c r="U404" s="135"/>
      <c r="V404" s="135"/>
      <c r="W404" s="135"/>
      <c r="X404" s="135"/>
      <c r="Y404" s="135"/>
      <c r="Z404" s="135"/>
      <c r="AA404" s="135"/>
    </row>
    <row r="405" spans="1:27" ht="20.25" customHeight="1" x14ac:dyDescent="0.3">
      <c r="A405" s="92" t="s">
        <v>61</v>
      </c>
      <c r="B405" s="363" t="str">
        <f>CONCATENATE('PAO 2022'!A407,". ",'PAO 2022'!A408)</f>
        <v xml:space="preserve">45. </v>
      </c>
      <c r="C405" s="364"/>
      <c r="D405" s="364"/>
      <c r="E405" s="364"/>
      <c r="F405" s="364"/>
      <c r="G405" s="364"/>
      <c r="H405" s="364"/>
      <c r="I405" s="365"/>
      <c r="K405" s="177"/>
      <c r="L405" s="173"/>
      <c r="M405" s="173"/>
      <c r="N405" s="81"/>
      <c r="O405" s="81"/>
      <c r="P405" s="81"/>
      <c r="Q405" s="81"/>
      <c r="R405" s="81"/>
      <c r="S405" s="81"/>
      <c r="T405" s="81"/>
      <c r="U405" s="81"/>
      <c r="V405" s="81"/>
      <c r="W405" s="81"/>
      <c r="X405" s="81"/>
      <c r="Y405" s="81"/>
      <c r="Z405" s="81"/>
      <c r="AA405" s="81"/>
    </row>
    <row r="406" spans="1:27" ht="20.25" customHeight="1" x14ac:dyDescent="0.3">
      <c r="A406" s="94" t="str">
        <f>CONCATENATE('PAO 2022'!A407,". ", "1")</f>
        <v>45. 1</v>
      </c>
      <c r="B406" s="116"/>
      <c r="C406" s="116"/>
      <c r="D406" s="116"/>
      <c r="E406" s="117"/>
      <c r="F406" s="355" t="str">
        <f>IFERROR(VLOOKUP(B406,'Validaciones SEVRI'!$D$2:$E$118,2,FALSE)," ")</f>
        <v xml:space="preserve"> </v>
      </c>
      <c r="G406" s="356"/>
      <c r="H406" s="123"/>
      <c r="I406" s="124"/>
      <c r="K406" s="176">
        <f t="shared" ref="K406:K412" si="44">IF(B406&lt;1,0, 1)</f>
        <v>0</v>
      </c>
    </row>
    <row r="407" spans="1:27" ht="20.25" customHeight="1" x14ac:dyDescent="0.3">
      <c r="A407" s="94" t="str">
        <f>CONCATENATE('PAO 2022'!A407,". ", "2")</f>
        <v>45. 2</v>
      </c>
      <c r="B407" s="116"/>
      <c r="C407" s="116"/>
      <c r="D407" s="116"/>
      <c r="E407" s="117"/>
      <c r="F407" s="355" t="str">
        <f>IFERROR(VLOOKUP(B407,'Validaciones SEVRI'!$D$2:$E$118,2,FALSE)," ")</f>
        <v xml:space="preserve"> </v>
      </c>
      <c r="G407" s="356"/>
      <c r="H407" s="123"/>
      <c r="I407" s="124"/>
      <c r="K407" s="176">
        <f t="shared" si="44"/>
        <v>0</v>
      </c>
    </row>
    <row r="408" spans="1:27" ht="20.25" customHeight="1" x14ac:dyDescent="0.3">
      <c r="A408" s="94" t="str">
        <f>CONCATENATE('PAO 2022'!A407,". ","3")</f>
        <v>45. 3</v>
      </c>
      <c r="B408" s="116"/>
      <c r="C408" s="116"/>
      <c r="D408" s="116"/>
      <c r="E408" s="117"/>
      <c r="F408" s="355" t="str">
        <f>IFERROR(VLOOKUP(B408,'Validaciones SEVRI'!$D$2:$E$118,2,FALSE)," ")</f>
        <v xml:space="preserve"> </v>
      </c>
      <c r="G408" s="356"/>
      <c r="H408" s="123"/>
      <c r="I408" s="124"/>
      <c r="K408" s="176">
        <f t="shared" si="44"/>
        <v>0</v>
      </c>
    </row>
    <row r="409" spans="1:27" ht="20.25" customHeight="1" x14ac:dyDescent="0.3">
      <c r="A409" s="94" t="str">
        <f>CONCATENATE('PAO 2022'!A407,". ", "4")</f>
        <v>45. 4</v>
      </c>
      <c r="B409" s="116"/>
      <c r="C409" s="116"/>
      <c r="D409" s="116"/>
      <c r="E409" s="117"/>
      <c r="F409" s="355" t="str">
        <f>IFERROR(VLOOKUP(B409,'Validaciones SEVRI'!$D$2:$E$118,2,FALSE)," ")</f>
        <v xml:space="preserve"> </v>
      </c>
      <c r="G409" s="356"/>
      <c r="H409" s="123"/>
      <c r="I409" s="124"/>
      <c r="K409" s="176">
        <f t="shared" si="44"/>
        <v>0</v>
      </c>
    </row>
    <row r="410" spans="1:27" ht="20.25" customHeight="1" x14ac:dyDescent="0.3">
      <c r="A410" s="94" t="str">
        <f>CONCATENATE('PAO 2022'!A407,". ", "5")</f>
        <v>45. 5</v>
      </c>
      <c r="B410" s="116"/>
      <c r="C410" s="116"/>
      <c r="D410" s="116"/>
      <c r="E410" s="117"/>
      <c r="F410" s="355" t="str">
        <f>IFERROR(VLOOKUP(B410,'Validaciones SEVRI'!$D$2:$E$118,2,FALSE)," ")</f>
        <v xml:space="preserve"> </v>
      </c>
      <c r="G410" s="356"/>
      <c r="H410" s="123"/>
      <c r="I410" s="124"/>
      <c r="K410" s="176">
        <f t="shared" si="44"/>
        <v>0</v>
      </c>
    </row>
    <row r="411" spans="1:27" ht="20.25" customHeight="1" x14ac:dyDescent="0.3">
      <c r="A411" s="94" t="str">
        <f>CONCATENATE('PAO 2022'!A407,". ", "6")</f>
        <v>45. 6</v>
      </c>
      <c r="B411" s="116"/>
      <c r="C411" s="116"/>
      <c r="D411" s="116"/>
      <c r="E411" s="117"/>
      <c r="F411" s="355" t="str">
        <f>IFERROR(VLOOKUP(B411,'Validaciones SEVRI'!$D$2:$E$118,2,FALSE)," ")</f>
        <v xml:space="preserve"> </v>
      </c>
      <c r="G411" s="356"/>
      <c r="H411" s="123"/>
      <c r="I411" s="124"/>
      <c r="K411" s="176">
        <f t="shared" si="44"/>
        <v>0</v>
      </c>
    </row>
    <row r="412" spans="1:27" ht="20.25" customHeight="1" thickBot="1" x14ac:dyDescent="0.35">
      <c r="A412" s="94" t="str">
        <f>CONCATENATE('PAO 2022'!A407,". ", "7")</f>
        <v>45. 7</v>
      </c>
      <c r="B412" s="116"/>
      <c r="C412" s="116"/>
      <c r="D412" s="116"/>
      <c r="E412" s="117"/>
      <c r="F412" s="355" t="str">
        <f>IFERROR(VLOOKUP(B412,'Validaciones SEVRI'!$D$2:$E$118,2,FALSE)," ")</f>
        <v xml:space="preserve"> </v>
      </c>
      <c r="G412" s="356"/>
      <c r="H412" s="123"/>
      <c r="I412" s="124"/>
      <c r="K412" s="176">
        <f t="shared" si="44"/>
        <v>0</v>
      </c>
    </row>
    <row r="413" spans="1:27" s="80" customFormat="1" ht="20.25" customHeight="1" thickBot="1" x14ac:dyDescent="0.3">
      <c r="A413" s="73" t="s">
        <v>60</v>
      </c>
      <c r="B413" s="370">
        <f>+'PAO 2022'!B414</f>
        <v>0</v>
      </c>
      <c r="C413" s="371"/>
      <c r="D413" s="371"/>
      <c r="E413" s="371"/>
      <c r="F413" s="371"/>
      <c r="G413" s="371"/>
      <c r="H413" s="371"/>
      <c r="I413" s="371"/>
      <c r="J413" s="135"/>
      <c r="K413" s="176"/>
      <c r="L413" s="135"/>
      <c r="M413" s="135"/>
      <c r="N413" s="135"/>
      <c r="O413" s="135"/>
      <c r="P413" s="135"/>
      <c r="Q413" s="135"/>
      <c r="R413" s="135"/>
      <c r="S413" s="135"/>
      <c r="T413" s="135"/>
      <c r="U413" s="135"/>
      <c r="V413" s="135"/>
      <c r="W413" s="135"/>
      <c r="X413" s="135"/>
      <c r="Y413" s="135"/>
      <c r="Z413" s="135"/>
      <c r="AA413" s="135"/>
    </row>
    <row r="414" spans="1:27" ht="20.25" customHeight="1" x14ac:dyDescent="0.3">
      <c r="A414" s="92" t="s">
        <v>61</v>
      </c>
      <c r="B414" s="363" t="str">
        <f>CONCATENATE('PAO 2022'!A416,". ",'PAO 2022'!A417)</f>
        <v xml:space="preserve">46. </v>
      </c>
      <c r="C414" s="364"/>
      <c r="D414" s="364"/>
      <c r="E414" s="364"/>
      <c r="F414" s="364"/>
      <c r="G414" s="364"/>
      <c r="H414" s="364"/>
      <c r="I414" s="365"/>
      <c r="K414" s="177"/>
      <c r="L414" s="173"/>
      <c r="M414" s="173"/>
      <c r="N414" s="81"/>
      <c r="O414" s="81"/>
      <c r="P414" s="81"/>
      <c r="Q414" s="81"/>
      <c r="R414" s="81"/>
      <c r="S414" s="81"/>
      <c r="T414" s="81"/>
      <c r="U414" s="81"/>
      <c r="V414" s="81"/>
      <c r="W414" s="81"/>
      <c r="X414" s="81"/>
      <c r="Y414" s="81"/>
      <c r="Z414" s="81"/>
      <c r="AA414" s="81"/>
    </row>
    <row r="415" spans="1:27" ht="20.25" customHeight="1" x14ac:dyDescent="0.3">
      <c r="A415" s="94" t="str">
        <f>CONCATENATE('PAO 2022'!A416,". ", "1")</f>
        <v>46. 1</v>
      </c>
      <c r="B415" s="116"/>
      <c r="C415" s="116"/>
      <c r="D415" s="116"/>
      <c r="E415" s="117"/>
      <c r="F415" s="355" t="str">
        <f>IFERROR(VLOOKUP(B415,'Validaciones SEVRI'!$D$2:$E$118,2,FALSE)," ")</f>
        <v xml:space="preserve"> </v>
      </c>
      <c r="G415" s="356"/>
      <c r="H415" s="123"/>
      <c r="I415" s="124"/>
      <c r="K415" s="176">
        <f t="shared" ref="K415:K421" si="45">IF(B415&lt;1,0, 1)</f>
        <v>0</v>
      </c>
    </row>
    <row r="416" spans="1:27" ht="20.25" customHeight="1" x14ac:dyDescent="0.3">
      <c r="A416" s="94" t="str">
        <f>CONCATENATE('PAO 2022'!A416,". ", "2")</f>
        <v>46. 2</v>
      </c>
      <c r="B416" s="116"/>
      <c r="C416" s="116"/>
      <c r="D416" s="116"/>
      <c r="E416" s="117"/>
      <c r="F416" s="355" t="str">
        <f>IFERROR(VLOOKUP(B416,'Validaciones SEVRI'!$D$2:$E$118,2,FALSE)," ")</f>
        <v xml:space="preserve"> </v>
      </c>
      <c r="G416" s="356"/>
      <c r="H416" s="123"/>
      <c r="I416" s="124"/>
      <c r="K416" s="176">
        <f t="shared" si="45"/>
        <v>0</v>
      </c>
    </row>
    <row r="417" spans="1:27" ht="20.25" customHeight="1" x14ac:dyDescent="0.3">
      <c r="A417" s="94" t="str">
        <f>CONCATENATE('PAO 2022'!A416,". ","3")</f>
        <v>46. 3</v>
      </c>
      <c r="B417" s="116"/>
      <c r="C417" s="116"/>
      <c r="D417" s="116"/>
      <c r="E417" s="117"/>
      <c r="F417" s="355" t="str">
        <f>IFERROR(VLOOKUP(B417,'Validaciones SEVRI'!$D$2:$E$118,2,FALSE)," ")</f>
        <v xml:space="preserve"> </v>
      </c>
      <c r="G417" s="356"/>
      <c r="H417" s="123"/>
      <c r="I417" s="124"/>
      <c r="K417" s="176">
        <f t="shared" si="45"/>
        <v>0</v>
      </c>
    </row>
    <row r="418" spans="1:27" ht="20.25" customHeight="1" x14ac:dyDescent="0.3">
      <c r="A418" s="94" t="str">
        <f>CONCATENATE('PAO 2022'!A416,". ", "4")</f>
        <v>46. 4</v>
      </c>
      <c r="B418" s="116"/>
      <c r="C418" s="116"/>
      <c r="D418" s="116"/>
      <c r="E418" s="117"/>
      <c r="F418" s="355" t="str">
        <f>IFERROR(VLOOKUP(B418,'Validaciones SEVRI'!$D$2:$E$118,2,FALSE)," ")</f>
        <v xml:space="preserve"> </v>
      </c>
      <c r="G418" s="356"/>
      <c r="H418" s="123"/>
      <c r="I418" s="124"/>
      <c r="K418" s="176">
        <f t="shared" si="45"/>
        <v>0</v>
      </c>
    </row>
    <row r="419" spans="1:27" ht="20.25" customHeight="1" x14ac:dyDescent="0.3">
      <c r="A419" s="94" t="str">
        <f>CONCATENATE('PAO 2022'!A416,". ", "5")</f>
        <v>46. 5</v>
      </c>
      <c r="B419" s="116"/>
      <c r="C419" s="116"/>
      <c r="D419" s="116"/>
      <c r="E419" s="117"/>
      <c r="F419" s="355" t="str">
        <f>IFERROR(VLOOKUP(B419,'Validaciones SEVRI'!$D$2:$E$118,2,FALSE)," ")</f>
        <v xml:space="preserve"> </v>
      </c>
      <c r="G419" s="356"/>
      <c r="H419" s="123"/>
      <c r="I419" s="124"/>
      <c r="K419" s="176">
        <f t="shared" si="45"/>
        <v>0</v>
      </c>
    </row>
    <row r="420" spans="1:27" ht="20.25" customHeight="1" x14ac:dyDescent="0.3">
      <c r="A420" s="94" t="str">
        <f>CONCATENATE('PAO 2022'!A416,". ", "6")</f>
        <v>46. 6</v>
      </c>
      <c r="B420" s="116"/>
      <c r="C420" s="116"/>
      <c r="D420" s="116"/>
      <c r="E420" s="117"/>
      <c r="F420" s="355" t="str">
        <f>IFERROR(VLOOKUP(B420,'Validaciones SEVRI'!$D$2:$E$118,2,FALSE)," ")</f>
        <v xml:space="preserve"> </v>
      </c>
      <c r="G420" s="356"/>
      <c r="H420" s="123"/>
      <c r="I420" s="124"/>
      <c r="K420" s="176">
        <f t="shared" si="45"/>
        <v>0</v>
      </c>
    </row>
    <row r="421" spans="1:27" ht="20.25" customHeight="1" thickBot="1" x14ac:dyDescent="0.35">
      <c r="A421" s="94" t="str">
        <f>CONCATENATE('PAO 2022'!A416,". ", "7")</f>
        <v>46. 7</v>
      </c>
      <c r="B421" s="116"/>
      <c r="C421" s="116"/>
      <c r="D421" s="116"/>
      <c r="E421" s="117"/>
      <c r="F421" s="355" t="str">
        <f>IFERROR(VLOOKUP(B421,'Validaciones SEVRI'!$D$2:$E$118,2,FALSE)," ")</f>
        <v xml:space="preserve"> </v>
      </c>
      <c r="G421" s="356"/>
      <c r="H421" s="123"/>
      <c r="I421" s="124"/>
      <c r="K421" s="176">
        <f t="shared" si="45"/>
        <v>0</v>
      </c>
    </row>
    <row r="422" spans="1:27" s="80" customFormat="1" ht="20.25" customHeight="1" thickBot="1" x14ac:dyDescent="0.3">
      <c r="A422" s="73" t="s">
        <v>60</v>
      </c>
      <c r="B422" s="370">
        <f>+'PAO 2022'!B423</f>
        <v>0</v>
      </c>
      <c r="C422" s="371"/>
      <c r="D422" s="371"/>
      <c r="E422" s="371"/>
      <c r="F422" s="371"/>
      <c r="G422" s="371"/>
      <c r="H422" s="371"/>
      <c r="I422" s="371"/>
      <c r="J422" s="135"/>
      <c r="K422" s="176"/>
      <c r="L422" s="135"/>
      <c r="M422" s="135"/>
      <c r="N422" s="135"/>
      <c r="O422" s="135"/>
      <c r="P422" s="135"/>
      <c r="Q422" s="135"/>
      <c r="R422" s="135"/>
      <c r="S422" s="135"/>
      <c r="T422" s="135"/>
      <c r="U422" s="135"/>
      <c r="V422" s="135"/>
      <c r="W422" s="135"/>
      <c r="X422" s="135"/>
      <c r="Y422" s="135"/>
      <c r="Z422" s="135"/>
      <c r="AA422" s="135"/>
    </row>
    <row r="423" spans="1:27" ht="20.25" customHeight="1" x14ac:dyDescent="0.3">
      <c r="A423" s="92" t="s">
        <v>61</v>
      </c>
      <c r="B423" s="363" t="str">
        <f>CONCATENATE('PAO 2022'!A425,". ",'PAO 2022'!A426)</f>
        <v xml:space="preserve">47. </v>
      </c>
      <c r="C423" s="364"/>
      <c r="D423" s="364"/>
      <c r="E423" s="364"/>
      <c r="F423" s="364"/>
      <c r="G423" s="364"/>
      <c r="H423" s="364"/>
      <c r="I423" s="365"/>
      <c r="K423" s="177"/>
      <c r="L423" s="173"/>
      <c r="M423" s="173"/>
      <c r="N423" s="81"/>
      <c r="O423" s="81"/>
      <c r="P423" s="81"/>
      <c r="Q423" s="81"/>
      <c r="R423" s="81"/>
      <c r="S423" s="81"/>
      <c r="T423" s="81"/>
      <c r="U423" s="81"/>
      <c r="V423" s="81"/>
      <c r="W423" s="81"/>
      <c r="X423" s="81"/>
      <c r="Y423" s="81"/>
      <c r="Z423" s="81"/>
      <c r="AA423" s="81"/>
    </row>
    <row r="424" spans="1:27" ht="20.25" customHeight="1" x14ac:dyDescent="0.3">
      <c r="A424" s="94" t="str">
        <f>CONCATENATE('PAO 2022'!A425,". ", "1")</f>
        <v>47. 1</v>
      </c>
      <c r="B424" s="116"/>
      <c r="C424" s="116"/>
      <c r="D424" s="116"/>
      <c r="E424" s="117"/>
      <c r="F424" s="355" t="str">
        <f>IFERROR(VLOOKUP(B424,'Validaciones SEVRI'!$D$2:$E$118,2,FALSE)," ")</f>
        <v xml:space="preserve"> </v>
      </c>
      <c r="G424" s="356"/>
      <c r="H424" s="123"/>
      <c r="I424" s="124"/>
      <c r="K424" s="176">
        <f t="shared" ref="K424:K430" si="46">IF(B424&lt;1,0, 1)</f>
        <v>0</v>
      </c>
    </row>
    <row r="425" spans="1:27" ht="20.25" customHeight="1" x14ac:dyDescent="0.3">
      <c r="A425" s="94" t="str">
        <f>CONCATENATE('PAO 2022'!A425,". ", "2")</f>
        <v>47. 2</v>
      </c>
      <c r="B425" s="116"/>
      <c r="C425" s="116"/>
      <c r="D425" s="116"/>
      <c r="E425" s="117"/>
      <c r="F425" s="355" t="str">
        <f>IFERROR(VLOOKUP(B425,'Validaciones SEVRI'!$D$2:$E$118,2,FALSE)," ")</f>
        <v xml:space="preserve"> </v>
      </c>
      <c r="G425" s="356"/>
      <c r="H425" s="123"/>
      <c r="I425" s="124"/>
      <c r="K425" s="176">
        <f t="shared" si="46"/>
        <v>0</v>
      </c>
    </row>
    <row r="426" spans="1:27" ht="20.25" customHeight="1" x14ac:dyDescent="0.3">
      <c r="A426" s="94" t="str">
        <f>CONCATENATE('PAO 2022'!A425,". ","3")</f>
        <v>47. 3</v>
      </c>
      <c r="B426" s="116"/>
      <c r="C426" s="116"/>
      <c r="D426" s="116"/>
      <c r="E426" s="117"/>
      <c r="F426" s="355" t="str">
        <f>IFERROR(VLOOKUP(B426,'Validaciones SEVRI'!$D$2:$E$118,2,FALSE)," ")</f>
        <v xml:space="preserve"> </v>
      </c>
      <c r="G426" s="356"/>
      <c r="H426" s="123"/>
      <c r="I426" s="124"/>
      <c r="K426" s="176">
        <f t="shared" si="46"/>
        <v>0</v>
      </c>
    </row>
    <row r="427" spans="1:27" ht="20.25" customHeight="1" x14ac:dyDescent="0.3">
      <c r="A427" s="94" t="str">
        <f>CONCATENATE('PAO 2022'!A425,". ", "4")</f>
        <v>47. 4</v>
      </c>
      <c r="B427" s="116"/>
      <c r="C427" s="116"/>
      <c r="D427" s="116"/>
      <c r="E427" s="117"/>
      <c r="F427" s="355" t="str">
        <f>IFERROR(VLOOKUP(B427,'Validaciones SEVRI'!$D$2:$E$118,2,FALSE)," ")</f>
        <v xml:space="preserve"> </v>
      </c>
      <c r="G427" s="356"/>
      <c r="H427" s="123"/>
      <c r="I427" s="124"/>
      <c r="K427" s="176">
        <f t="shared" si="46"/>
        <v>0</v>
      </c>
    </row>
    <row r="428" spans="1:27" ht="20.25" customHeight="1" x14ac:dyDescent="0.3">
      <c r="A428" s="94" t="str">
        <f>CONCATENATE('PAO 2022'!A425,". ", "5")</f>
        <v>47. 5</v>
      </c>
      <c r="B428" s="116"/>
      <c r="C428" s="116"/>
      <c r="D428" s="116"/>
      <c r="E428" s="117"/>
      <c r="F428" s="355" t="str">
        <f>IFERROR(VLOOKUP(B428,'Validaciones SEVRI'!$D$2:$E$118,2,FALSE)," ")</f>
        <v xml:space="preserve"> </v>
      </c>
      <c r="G428" s="356"/>
      <c r="H428" s="123"/>
      <c r="I428" s="124"/>
      <c r="K428" s="176">
        <f t="shared" si="46"/>
        <v>0</v>
      </c>
    </row>
    <row r="429" spans="1:27" ht="20.25" customHeight="1" x14ac:dyDescent="0.3">
      <c r="A429" s="94" t="str">
        <f>CONCATENATE('PAO 2022'!A425,". ", "6")</f>
        <v>47. 6</v>
      </c>
      <c r="B429" s="116"/>
      <c r="C429" s="116"/>
      <c r="D429" s="116"/>
      <c r="E429" s="117"/>
      <c r="F429" s="355" t="str">
        <f>IFERROR(VLOOKUP(B429,'Validaciones SEVRI'!$D$2:$E$118,2,FALSE)," ")</f>
        <v xml:space="preserve"> </v>
      </c>
      <c r="G429" s="356"/>
      <c r="H429" s="123"/>
      <c r="I429" s="124"/>
      <c r="K429" s="176">
        <f t="shared" si="46"/>
        <v>0</v>
      </c>
    </row>
    <row r="430" spans="1:27" ht="20.25" customHeight="1" thickBot="1" x14ac:dyDescent="0.35">
      <c r="A430" s="94" t="str">
        <f>CONCATENATE('PAO 2022'!A425,". ", "7")</f>
        <v>47. 7</v>
      </c>
      <c r="B430" s="116"/>
      <c r="C430" s="116"/>
      <c r="D430" s="116"/>
      <c r="E430" s="117"/>
      <c r="F430" s="355" t="str">
        <f>IFERROR(VLOOKUP(B430,'Validaciones SEVRI'!$D$2:$E$118,2,FALSE)," ")</f>
        <v xml:space="preserve"> </v>
      </c>
      <c r="G430" s="356"/>
      <c r="H430" s="123"/>
      <c r="I430" s="124"/>
      <c r="K430" s="176">
        <f t="shared" si="46"/>
        <v>0</v>
      </c>
    </row>
    <row r="431" spans="1:27" s="80" customFormat="1" ht="20.25" customHeight="1" thickBot="1" x14ac:dyDescent="0.3">
      <c r="A431" s="73" t="s">
        <v>60</v>
      </c>
      <c r="B431" s="370">
        <f>+'PAO 2022'!B432</f>
        <v>0</v>
      </c>
      <c r="C431" s="371"/>
      <c r="D431" s="371"/>
      <c r="E431" s="371"/>
      <c r="F431" s="371"/>
      <c r="G431" s="371"/>
      <c r="H431" s="371"/>
      <c r="I431" s="371"/>
      <c r="J431" s="135"/>
      <c r="K431" s="176"/>
      <c r="L431" s="135"/>
      <c r="M431" s="135"/>
      <c r="N431" s="135"/>
      <c r="O431" s="135"/>
      <c r="P431" s="135"/>
      <c r="Q431" s="135"/>
      <c r="R431" s="135"/>
      <c r="S431" s="135"/>
      <c r="T431" s="135"/>
      <c r="U431" s="135"/>
      <c r="V431" s="135"/>
      <c r="W431" s="135"/>
      <c r="X431" s="135"/>
      <c r="Y431" s="135"/>
      <c r="Z431" s="135"/>
      <c r="AA431" s="135"/>
    </row>
    <row r="432" spans="1:27" ht="20.25" customHeight="1" x14ac:dyDescent="0.3">
      <c r="A432" s="92" t="s">
        <v>61</v>
      </c>
      <c r="B432" s="363" t="str">
        <f>CONCATENATE('PAO 2022'!A434,". ",'PAO 2022'!A435)</f>
        <v xml:space="preserve">48. </v>
      </c>
      <c r="C432" s="364"/>
      <c r="D432" s="364"/>
      <c r="E432" s="364"/>
      <c r="F432" s="364"/>
      <c r="G432" s="364"/>
      <c r="H432" s="364"/>
      <c r="I432" s="365"/>
      <c r="K432" s="177"/>
      <c r="L432" s="173"/>
      <c r="M432" s="173"/>
      <c r="N432" s="81"/>
      <c r="O432" s="81"/>
      <c r="P432" s="81"/>
      <c r="Q432" s="81"/>
      <c r="R432" s="81"/>
      <c r="S432" s="81"/>
      <c r="T432" s="81"/>
      <c r="U432" s="81"/>
      <c r="V432" s="81"/>
      <c r="W432" s="81"/>
      <c r="X432" s="81"/>
      <c r="Y432" s="81"/>
      <c r="Z432" s="81"/>
      <c r="AA432" s="81"/>
    </row>
    <row r="433" spans="1:27" ht="20.25" customHeight="1" x14ac:dyDescent="0.3">
      <c r="A433" s="94" t="str">
        <f>CONCATENATE('PAO 2022'!A434,". ", "1")</f>
        <v>48. 1</v>
      </c>
      <c r="B433" s="116"/>
      <c r="C433" s="116"/>
      <c r="D433" s="116"/>
      <c r="E433" s="117"/>
      <c r="F433" s="355" t="str">
        <f>IFERROR(VLOOKUP(B433,'Validaciones SEVRI'!$D$2:$E$118,2,FALSE)," ")</f>
        <v xml:space="preserve"> </v>
      </c>
      <c r="G433" s="356"/>
      <c r="H433" s="123"/>
      <c r="I433" s="124"/>
      <c r="K433" s="176">
        <f t="shared" ref="K433:K439" si="47">IF(B433&lt;1,0, 1)</f>
        <v>0</v>
      </c>
    </row>
    <row r="434" spans="1:27" ht="20.25" customHeight="1" x14ac:dyDescent="0.3">
      <c r="A434" s="94" t="str">
        <f>CONCATENATE('PAO 2022'!A434,". ", "2")</f>
        <v>48. 2</v>
      </c>
      <c r="B434" s="116"/>
      <c r="C434" s="116"/>
      <c r="D434" s="116"/>
      <c r="E434" s="117"/>
      <c r="F434" s="355" t="str">
        <f>IFERROR(VLOOKUP(B434,'Validaciones SEVRI'!$D$2:$E$118,2,FALSE)," ")</f>
        <v xml:space="preserve"> </v>
      </c>
      <c r="G434" s="356"/>
      <c r="H434" s="123"/>
      <c r="I434" s="124"/>
      <c r="K434" s="176">
        <f t="shared" si="47"/>
        <v>0</v>
      </c>
    </row>
    <row r="435" spans="1:27" ht="20.25" customHeight="1" x14ac:dyDescent="0.3">
      <c r="A435" s="94" t="str">
        <f>CONCATENATE('PAO 2022'!A434,". ","3")</f>
        <v>48. 3</v>
      </c>
      <c r="B435" s="116"/>
      <c r="C435" s="116"/>
      <c r="D435" s="116"/>
      <c r="E435" s="117"/>
      <c r="F435" s="355" t="str">
        <f>IFERROR(VLOOKUP(B435,'Validaciones SEVRI'!$D$2:$E$118,2,FALSE)," ")</f>
        <v xml:space="preserve"> </v>
      </c>
      <c r="G435" s="356"/>
      <c r="H435" s="123"/>
      <c r="I435" s="124"/>
      <c r="K435" s="176">
        <f t="shared" si="47"/>
        <v>0</v>
      </c>
    </row>
    <row r="436" spans="1:27" ht="20.25" customHeight="1" x14ac:dyDescent="0.3">
      <c r="A436" s="94" t="str">
        <f>CONCATENATE('PAO 2022'!A434,". ", "4")</f>
        <v>48. 4</v>
      </c>
      <c r="B436" s="116"/>
      <c r="C436" s="116"/>
      <c r="D436" s="116"/>
      <c r="E436" s="117"/>
      <c r="F436" s="355" t="str">
        <f>IFERROR(VLOOKUP(B436,'Validaciones SEVRI'!$D$2:$E$118,2,FALSE)," ")</f>
        <v xml:space="preserve"> </v>
      </c>
      <c r="G436" s="356"/>
      <c r="H436" s="123"/>
      <c r="I436" s="124"/>
      <c r="K436" s="176">
        <f t="shared" si="47"/>
        <v>0</v>
      </c>
    </row>
    <row r="437" spans="1:27" ht="20.25" customHeight="1" x14ac:dyDescent="0.3">
      <c r="A437" s="94" t="str">
        <f>CONCATENATE('PAO 2022'!A434,". ", "5")</f>
        <v>48. 5</v>
      </c>
      <c r="B437" s="116"/>
      <c r="C437" s="116"/>
      <c r="D437" s="116"/>
      <c r="E437" s="117"/>
      <c r="F437" s="355" t="str">
        <f>IFERROR(VLOOKUP(B437,'Validaciones SEVRI'!$D$2:$E$118,2,FALSE)," ")</f>
        <v xml:space="preserve"> </v>
      </c>
      <c r="G437" s="356"/>
      <c r="H437" s="123"/>
      <c r="I437" s="124"/>
      <c r="K437" s="176">
        <f t="shared" si="47"/>
        <v>0</v>
      </c>
    </row>
    <row r="438" spans="1:27" ht="20.25" customHeight="1" x14ac:dyDescent="0.3">
      <c r="A438" s="94" t="str">
        <f>CONCATENATE('PAO 2022'!A434,". ", "6")</f>
        <v>48. 6</v>
      </c>
      <c r="B438" s="116"/>
      <c r="C438" s="116"/>
      <c r="D438" s="116"/>
      <c r="E438" s="117"/>
      <c r="F438" s="355" t="str">
        <f>IFERROR(VLOOKUP(B438,'Validaciones SEVRI'!$D$2:$E$118,2,FALSE)," ")</f>
        <v xml:space="preserve"> </v>
      </c>
      <c r="G438" s="356"/>
      <c r="H438" s="123"/>
      <c r="I438" s="124"/>
      <c r="K438" s="176">
        <f t="shared" si="47"/>
        <v>0</v>
      </c>
    </row>
    <row r="439" spans="1:27" ht="20.25" customHeight="1" thickBot="1" x14ac:dyDescent="0.35">
      <c r="A439" s="94" t="str">
        <f>CONCATENATE('PAO 2022'!A434,". ", "7")</f>
        <v>48. 7</v>
      </c>
      <c r="B439" s="116"/>
      <c r="C439" s="116"/>
      <c r="D439" s="116"/>
      <c r="E439" s="117"/>
      <c r="F439" s="355" t="str">
        <f>IFERROR(VLOOKUP(B439,'Validaciones SEVRI'!$D$2:$E$118,2,FALSE)," ")</f>
        <v xml:space="preserve"> </v>
      </c>
      <c r="G439" s="356"/>
      <c r="H439" s="123"/>
      <c r="I439" s="124"/>
      <c r="K439" s="176">
        <f t="shared" si="47"/>
        <v>0</v>
      </c>
    </row>
    <row r="440" spans="1:27" s="80" customFormat="1" ht="20.25" customHeight="1" thickBot="1" x14ac:dyDescent="0.3">
      <c r="A440" s="73" t="s">
        <v>60</v>
      </c>
      <c r="B440" s="370">
        <f>+'PAO 2022'!B441</f>
        <v>0</v>
      </c>
      <c r="C440" s="371"/>
      <c r="D440" s="371"/>
      <c r="E440" s="371"/>
      <c r="F440" s="371"/>
      <c r="G440" s="371"/>
      <c r="H440" s="371"/>
      <c r="I440" s="371"/>
      <c r="J440" s="135"/>
      <c r="K440" s="176"/>
      <c r="L440" s="135"/>
      <c r="M440" s="135"/>
      <c r="N440" s="135"/>
      <c r="O440" s="135"/>
      <c r="P440" s="135"/>
      <c r="Q440" s="135"/>
      <c r="R440" s="135"/>
      <c r="S440" s="135"/>
      <c r="T440" s="135"/>
      <c r="U440" s="135"/>
      <c r="V440" s="135"/>
      <c r="W440" s="135"/>
      <c r="X440" s="135"/>
      <c r="Y440" s="135"/>
      <c r="Z440" s="135"/>
      <c r="AA440" s="135"/>
    </row>
    <row r="441" spans="1:27" ht="20.25" customHeight="1" x14ac:dyDescent="0.3">
      <c r="A441" s="92" t="s">
        <v>61</v>
      </c>
      <c r="B441" s="363" t="str">
        <f>CONCATENATE('PAO 2022'!A443,". ",'PAO 2022'!A444)</f>
        <v xml:space="preserve">49. </v>
      </c>
      <c r="C441" s="364"/>
      <c r="D441" s="364"/>
      <c r="E441" s="364"/>
      <c r="F441" s="364"/>
      <c r="G441" s="364"/>
      <c r="H441" s="364"/>
      <c r="I441" s="365"/>
      <c r="K441" s="177"/>
      <c r="L441" s="173"/>
      <c r="M441" s="173"/>
      <c r="N441" s="81"/>
      <c r="O441" s="81"/>
      <c r="P441" s="81"/>
      <c r="Q441" s="81"/>
      <c r="R441" s="81"/>
      <c r="S441" s="81"/>
      <c r="T441" s="81"/>
      <c r="U441" s="81"/>
      <c r="V441" s="81"/>
      <c r="W441" s="81"/>
      <c r="X441" s="81"/>
      <c r="Y441" s="81"/>
      <c r="Z441" s="81"/>
      <c r="AA441" s="81"/>
    </row>
    <row r="442" spans="1:27" ht="20.25" customHeight="1" x14ac:dyDescent="0.3">
      <c r="A442" s="94" t="str">
        <f>CONCATENATE('PAO 2022'!A443,". ", "1")</f>
        <v>49. 1</v>
      </c>
      <c r="B442" s="116"/>
      <c r="C442" s="116"/>
      <c r="D442" s="116"/>
      <c r="E442" s="117"/>
      <c r="F442" s="355" t="str">
        <f>IFERROR(VLOOKUP(B442,'Validaciones SEVRI'!$D$2:$E$118,2,FALSE)," ")</f>
        <v xml:space="preserve"> </v>
      </c>
      <c r="G442" s="356"/>
      <c r="H442" s="123"/>
      <c r="I442" s="124"/>
      <c r="K442" s="176">
        <f t="shared" ref="K442:K448" si="48">IF(B442&lt;1,0, 1)</f>
        <v>0</v>
      </c>
    </row>
    <row r="443" spans="1:27" ht="20.25" customHeight="1" x14ac:dyDescent="0.3">
      <c r="A443" s="94" t="str">
        <f>CONCATENATE('PAO 2022'!A443,". ", "2")</f>
        <v>49. 2</v>
      </c>
      <c r="B443" s="116"/>
      <c r="C443" s="116"/>
      <c r="D443" s="116"/>
      <c r="E443" s="117"/>
      <c r="F443" s="355" t="str">
        <f>IFERROR(VLOOKUP(B443,'Validaciones SEVRI'!$D$2:$E$118,2,FALSE)," ")</f>
        <v xml:space="preserve"> </v>
      </c>
      <c r="G443" s="356"/>
      <c r="H443" s="123"/>
      <c r="I443" s="124"/>
      <c r="K443" s="176">
        <f t="shared" si="48"/>
        <v>0</v>
      </c>
    </row>
    <row r="444" spans="1:27" ht="20.25" customHeight="1" x14ac:dyDescent="0.3">
      <c r="A444" s="94" t="str">
        <f>CONCATENATE('PAO 2022'!A443,". ","3")</f>
        <v>49. 3</v>
      </c>
      <c r="B444" s="116"/>
      <c r="C444" s="116"/>
      <c r="D444" s="116"/>
      <c r="E444" s="117"/>
      <c r="F444" s="355" t="str">
        <f>IFERROR(VLOOKUP(B444,'Validaciones SEVRI'!$D$2:$E$118,2,FALSE)," ")</f>
        <v xml:space="preserve"> </v>
      </c>
      <c r="G444" s="356"/>
      <c r="H444" s="123"/>
      <c r="I444" s="124"/>
      <c r="K444" s="176">
        <f t="shared" si="48"/>
        <v>0</v>
      </c>
    </row>
    <row r="445" spans="1:27" ht="20.25" customHeight="1" x14ac:dyDescent="0.3">
      <c r="A445" s="94" t="str">
        <f>CONCATENATE('PAO 2022'!A443,". ", "4")</f>
        <v>49. 4</v>
      </c>
      <c r="B445" s="116"/>
      <c r="C445" s="116"/>
      <c r="D445" s="116"/>
      <c r="E445" s="117"/>
      <c r="F445" s="355" t="str">
        <f>IFERROR(VLOOKUP(B445,'Validaciones SEVRI'!$D$2:$E$118,2,FALSE)," ")</f>
        <v xml:space="preserve"> </v>
      </c>
      <c r="G445" s="356"/>
      <c r="H445" s="123"/>
      <c r="I445" s="124"/>
      <c r="K445" s="176">
        <f t="shared" si="48"/>
        <v>0</v>
      </c>
    </row>
    <row r="446" spans="1:27" ht="20.25" customHeight="1" x14ac:dyDescent="0.3">
      <c r="A446" s="94" t="str">
        <f>CONCATENATE('PAO 2022'!A443,". ", "5")</f>
        <v>49. 5</v>
      </c>
      <c r="B446" s="116"/>
      <c r="C446" s="116"/>
      <c r="D446" s="116"/>
      <c r="E446" s="117"/>
      <c r="F446" s="355" t="str">
        <f>IFERROR(VLOOKUP(B446,'Validaciones SEVRI'!$D$2:$E$118,2,FALSE)," ")</f>
        <v xml:space="preserve"> </v>
      </c>
      <c r="G446" s="356"/>
      <c r="H446" s="123"/>
      <c r="I446" s="124"/>
      <c r="K446" s="176">
        <f t="shared" si="48"/>
        <v>0</v>
      </c>
    </row>
    <row r="447" spans="1:27" ht="20.25" customHeight="1" x14ac:dyDescent="0.3">
      <c r="A447" s="94" t="str">
        <f>CONCATENATE('PAO 2022'!A443,". ", "6")</f>
        <v>49. 6</v>
      </c>
      <c r="B447" s="116"/>
      <c r="C447" s="116"/>
      <c r="D447" s="116"/>
      <c r="E447" s="117"/>
      <c r="F447" s="355" t="str">
        <f>IFERROR(VLOOKUP(B447,'Validaciones SEVRI'!$D$2:$E$118,2,FALSE)," ")</f>
        <v xml:space="preserve"> </v>
      </c>
      <c r="G447" s="356"/>
      <c r="H447" s="123"/>
      <c r="I447" s="124"/>
      <c r="K447" s="176">
        <f t="shared" si="48"/>
        <v>0</v>
      </c>
    </row>
    <row r="448" spans="1:27" ht="20.25" customHeight="1" thickBot="1" x14ac:dyDescent="0.35">
      <c r="A448" s="94" t="str">
        <f>CONCATENATE('PAO 2022'!A443,". ", "7")</f>
        <v>49. 7</v>
      </c>
      <c r="B448" s="116"/>
      <c r="C448" s="116"/>
      <c r="D448" s="116"/>
      <c r="E448" s="117"/>
      <c r="F448" s="355" t="str">
        <f>IFERROR(VLOOKUP(B448,'Validaciones SEVRI'!$D$2:$E$118,2,FALSE)," ")</f>
        <v xml:space="preserve"> </v>
      </c>
      <c r="G448" s="356"/>
      <c r="H448" s="123"/>
      <c r="I448" s="124"/>
      <c r="K448" s="176">
        <f t="shared" si="48"/>
        <v>0</v>
      </c>
    </row>
    <row r="449" spans="1:27" s="80" customFormat="1" ht="20.25" customHeight="1" thickBot="1" x14ac:dyDescent="0.3">
      <c r="A449" s="73" t="s">
        <v>60</v>
      </c>
      <c r="B449" s="370">
        <f>+'PAO 2022'!B450</f>
        <v>0</v>
      </c>
      <c r="C449" s="371"/>
      <c r="D449" s="371"/>
      <c r="E449" s="371"/>
      <c r="F449" s="371"/>
      <c r="G449" s="371"/>
      <c r="H449" s="371"/>
      <c r="I449" s="371"/>
      <c r="J449" s="135"/>
      <c r="K449" s="176"/>
      <c r="L449" s="135"/>
      <c r="M449" s="135"/>
      <c r="N449" s="135"/>
      <c r="O449" s="135"/>
      <c r="P449" s="135"/>
      <c r="Q449" s="135"/>
      <c r="R449" s="135"/>
      <c r="S449" s="135"/>
      <c r="T449" s="135"/>
      <c r="U449" s="135"/>
      <c r="V449" s="135"/>
      <c r="W449" s="135"/>
      <c r="X449" s="135"/>
      <c r="Y449" s="135"/>
      <c r="Z449" s="135"/>
      <c r="AA449" s="135"/>
    </row>
    <row r="450" spans="1:27" ht="20.25" customHeight="1" x14ac:dyDescent="0.3">
      <c r="A450" s="92" t="s">
        <v>61</v>
      </c>
      <c r="B450" s="363" t="str">
        <f>CONCATENATE('PAO 2022'!A452,". ",'PAO 2022'!A453)</f>
        <v xml:space="preserve">50. </v>
      </c>
      <c r="C450" s="364"/>
      <c r="D450" s="364"/>
      <c r="E450" s="364"/>
      <c r="F450" s="364"/>
      <c r="G450" s="364"/>
      <c r="H450" s="364"/>
      <c r="I450" s="365"/>
      <c r="K450" s="177"/>
      <c r="L450" s="173"/>
      <c r="M450" s="173"/>
      <c r="N450" s="81"/>
      <c r="O450" s="81"/>
      <c r="P450" s="81"/>
      <c r="Q450" s="81"/>
      <c r="R450" s="81"/>
      <c r="S450" s="81"/>
      <c r="T450" s="81"/>
      <c r="U450" s="81"/>
      <c r="V450" s="81"/>
      <c r="W450" s="81"/>
      <c r="X450" s="81"/>
      <c r="Y450" s="81"/>
      <c r="Z450" s="81"/>
      <c r="AA450" s="81"/>
    </row>
    <row r="451" spans="1:27" ht="20.25" customHeight="1" x14ac:dyDescent="0.3">
      <c r="A451" s="94" t="str">
        <f>CONCATENATE('PAO 2022'!A452,". ", "1")</f>
        <v>50. 1</v>
      </c>
      <c r="B451" s="116"/>
      <c r="C451" s="116"/>
      <c r="D451" s="116"/>
      <c r="E451" s="117"/>
      <c r="F451" s="355" t="str">
        <f>IFERROR(VLOOKUP(B451,'Validaciones SEVRI'!$D$2:$E$118,2,FALSE)," ")</f>
        <v xml:space="preserve"> </v>
      </c>
      <c r="G451" s="356"/>
      <c r="H451" s="123"/>
      <c r="I451" s="124"/>
      <c r="K451" s="176">
        <f t="shared" ref="K451:K457" si="49">IF(B451&lt;1,0, 1)</f>
        <v>0</v>
      </c>
    </row>
    <row r="452" spans="1:27" ht="20.25" customHeight="1" x14ac:dyDescent="0.3">
      <c r="A452" s="94" t="str">
        <f>CONCATENATE('PAO 2022'!A452,". ", "2")</f>
        <v>50. 2</v>
      </c>
      <c r="B452" s="116"/>
      <c r="C452" s="116"/>
      <c r="D452" s="116"/>
      <c r="E452" s="117"/>
      <c r="F452" s="355" t="str">
        <f>IFERROR(VLOOKUP(B452,'Validaciones SEVRI'!$D$2:$E$118,2,FALSE)," ")</f>
        <v xml:space="preserve"> </v>
      </c>
      <c r="G452" s="356"/>
      <c r="H452" s="123"/>
      <c r="I452" s="124"/>
      <c r="K452" s="176">
        <f t="shared" si="49"/>
        <v>0</v>
      </c>
    </row>
    <row r="453" spans="1:27" ht="20.25" customHeight="1" x14ac:dyDescent="0.3">
      <c r="A453" s="94" t="str">
        <f>CONCATENATE('PAO 2022'!A452,". ","3")</f>
        <v>50. 3</v>
      </c>
      <c r="B453" s="116"/>
      <c r="C453" s="116"/>
      <c r="D453" s="116"/>
      <c r="E453" s="117"/>
      <c r="F453" s="355" t="str">
        <f>IFERROR(VLOOKUP(B453,'Validaciones SEVRI'!$D$2:$E$118,2,FALSE)," ")</f>
        <v xml:space="preserve"> </v>
      </c>
      <c r="G453" s="356"/>
      <c r="H453" s="123"/>
      <c r="I453" s="124"/>
      <c r="K453" s="176">
        <f t="shared" si="49"/>
        <v>0</v>
      </c>
    </row>
    <row r="454" spans="1:27" ht="20.25" customHeight="1" x14ac:dyDescent="0.3">
      <c r="A454" s="94" t="str">
        <f>CONCATENATE('PAO 2022'!A452,". ", "4")</f>
        <v>50. 4</v>
      </c>
      <c r="B454" s="116"/>
      <c r="C454" s="116"/>
      <c r="D454" s="116"/>
      <c r="E454" s="117"/>
      <c r="F454" s="355" t="str">
        <f>IFERROR(VLOOKUP(B454,'Validaciones SEVRI'!$D$2:$E$118,2,FALSE)," ")</f>
        <v xml:space="preserve"> </v>
      </c>
      <c r="G454" s="356"/>
      <c r="H454" s="123"/>
      <c r="I454" s="124"/>
      <c r="K454" s="176">
        <f t="shared" si="49"/>
        <v>0</v>
      </c>
    </row>
    <row r="455" spans="1:27" ht="20.25" customHeight="1" x14ac:dyDescent="0.3">
      <c r="A455" s="94" t="str">
        <f>CONCATENATE('PAO 2022'!A452,". ", "5")</f>
        <v>50. 5</v>
      </c>
      <c r="B455" s="116"/>
      <c r="C455" s="116"/>
      <c r="D455" s="116"/>
      <c r="E455" s="117"/>
      <c r="F455" s="355" t="str">
        <f>IFERROR(VLOOKUP(B455,'Validaciones SEVRI'!$D$2:$E$118,2,FALSE)," ")</f>
        <v xml:space="preserve"> </v>
      </c>
      <c r="G455" s="356"/>
      <c r="H455" s="123"/>
      <c r="I455" s="124"/>
      <c r="K455" s="176">
        <f t="shared" si="49"/>
        <v>0</v>
      </c>
    </row>
    <row r="456" spans="1:27" ht="20.25" customHeight="1" x14ac:dyDescent="0.3">
      <c r="A456" s="94" t="str">
        <f>CONCATENATE('PAO 2022'!A452,". ", "6")</f>
        <v>50. 6</v>
      </c>
      <c r="B456" s="116"/>
      <c r="C456" s="116"/>
      <c r="D456" s="116"/>
      <c r="E456" s="117"/>
      <c r="F456" s="355" t="str">
        <f>IFERROR(VLOOKUP(B456,'Validaciones SEVRI'!$D$2:$E$118,2,FALSE)," ")</f>
        <v xml:space="preserve"> </v>
      </c>
      <c r="G456" s="356"/>
      <c r="H456" s="123"/>
      <c r="I456" s="124"/>
      <c r="K456" s="176">
        <f t="shared" si="49"/>
        <v>0</v>
      </c>
    </row>
    <row r="457" spans="1:27" ht="20.25" customHeight="1" thickBot="1" x14ac:dyDescent="0.35">
      <c r="A457" s="94" t="str">
        <f>CONCATENATE('PAO 2022'!A452,". ", "7")</f>
        <v>50. 7</v>
      </c>
      <c r="B457" s="116"/>
      <c r="C457" s="116"/>
      <c r="D457" s="116"/>
      <c r="E457" s="117"/>
      <c r="F457" s="355" t="str">
        <f>IFERROR(VLOOKUP(B457,'Validaciones SEVRI'!$D$2:$E$118,2,FALSE)," ")</f>
        <v xml:space="preserve"> </v>
      </c>
      <c r="G457" s="356"/>
      <c r="H457" s="123"/>
      <c r="I457" s="124"/>
      <c r="K457" s="176">
        <f t="shared" si="49"/>
        <v>0</v>
      </c>
    </row>
    <row r="458" spans="1:27" s="80" customFormat="1" ht="20.25" customHeight="1" thickBot="1" x14ac:dyDescent="0.3">
      <c r="A458" s="73" t="s">
        <v>60</v>
      </c>
      <c r="B458" s="370">
        <f>+'PAO 2022'!B459</f>
        <v>0</v>
      </c>
      <c r="C458" s="371"/>
      <c r="D458" s="371"/>
      <c r="E458" s="371"/>
      <c r="F458" s="371"/>
      <c r="G458" s="371"/>
      <c r="H458" s="371"/>
      <c r="I458" s="371"/>
      <c r="J458" s="135"/>
      <c r="K458" s="176"/>
      <c r="L458" s="135"/>
      <c r="M458" s="135"/>
      <c r="N458" s="135"/>
      <c r="O458" s="135"/>
      <c r="P458" s="135"/>
      <c r="Q458" s="135"/>
      <c r="R458" s="135"/>
      <c r="S458" s="135"/>
      <c r="T458" s="135"/>
      <c r="U458" s="135"/>
      <c r="V458" s="135"/>
      <c r="W458" s="135"/>
      <c r="X458" s="135"/>
      <c r="Y458" s="135"/>
      <c r="Z458" s="135"/>
      <c r="AA458" s="135"/>
    </row>
    <row r="459" spans="1:27" ht="20.25" customHeight="1" x14ac:dyDescent="0.3">
      <c r="A459" s="92" t="s">
        <v>61</v>
      </c>
      <c r="B459" s="363" t="str">
        <f>CONCATENATE('PAO 2022'!A461,". ",'PAO 2022'!A462)</f>
        <v xml:space="preserve">51. </v>
      </c>
      <c r="C459" s="364"/>
      <c r="D459" s="364"/>
      <c r="E459" s="364"/>
      <c r="F459" s="364"/>
      <c r="G459" s="364"/>
      <c r="H459" s="364"/>
      <c r="I459" s="365"/>
      <c r="K459" s="177"/>
      <c r="L459" s="173"/>
      <c r="M459" s="173"/>
      <c r="N459" s="81"/>
      <c r="O459" s="81"/>
      <c r="P459" s="81"/>
      <c r="Q459" s="81"/>
      <c r="R459" s="81"/>
      <c r="S459" s="81"/>
      <c r="T459" s="81"/>
      <c r="U459" s="81"/>
      <c r="V459" s="81"/>
      <c r="W459" s="81"/>
      <c r="X459" s="81"/>
      <c r="Y459" s="81"/>
      <c r="Z459" s="81"/>
      <c r="AA459" s="81"/>
    </row>
    <row r="460" spans="1:27" ht="20.25" customHeight="1" x14ac:dyDescent="0.3">
      <c r="A460" s="94" t="str">
        <f>CONCATENATE('PAO 2022'!A461,". ", "1")</f>
        <v>51. 1</v>
      </c>
      <c r="B460" s="116"/>
      <c r="C460" s="116"/>
      <c r="D460" s="116"/>
      <c r="E460" s="117"/>
      <c r="F460" s="355" t="str">
        <f>IFERROR(VLOOKUP(B460,'Validaciones SEVRI'!$D$2:$E$118,2,FALSE)," ")</f>
        <v xml:space="preserve"> </v>
      </c>
      <c r="G460" s="356"/>
      <c r="H460" s="123"/>
      <c r="I460" s="124"/>
      <c r="K460" s="176">
        <f t="shared" ref="K460:K466" si="50">IF(B460&lt;1,0, 1)</f>
        <v>0</v>
      </c>
    </row>
    <row r="461" spans="1:27" ht="20.25" customHeight="1" x14ac:dyDescent="0.3">
      <c r="A461" s="94" t="str">
        <f>CONCATENATE('PAO 2022'!A461,". ", "2")</f>
        <v>51. 2</v>
      </c>
      <c r="B461" s="116"/>
      <c r="C461" s="116"/>
      <c r="D461" s="116"/>
      <c r="E461" s="117"/>
      <c r="F461" s="355" t="str">
        <f>IFERROR(VLOOKUP(B461,'Validaciones SEVRI'!$D$2:$E$118,2,FALSE)," ")</f>
        <v xml:space="preserve"> </v>
      </c>
      <c r="G461" s="356"/>
      <c r="H461" s="123"/>
      <c r="I461" s="124"/>
      <c r="K461" s="176">
        <f t="shared" si="50"/>
        <v>0</v>
      </c>
    </row>
    <row r="462" spans="1:27" ht="20.25" customHeight="1" x14ac:dyDescent="0.3">
      <c r="A462" s="94" t="str">
        <f>CONCATENATE('PAO 2022'!A461,". ","3")</f>
        <v>51. 3</v>
      </c>
      <c r="B462" s="116"/>
      <c r="C462" s="116"/>
      <c r="D462" s="116"/>
      <c r="E462" s="117"/>
      <c r="F462" s="355" t="str">
        <f>IFERROR(VLOOKUP(B462,'Validaciones SEVRI'!$D$2:$E$118,2,FALSE)," ")</f>
        <v xml:space="preserve"> </v>
      </c>
      <c r="G462" s="356"/>
      <c r="H462" s="123"/>
      <c r="I462" s="124"/>
      <c r="K462" s="176">
        <f t="shared" si="50"/>
        <v>0</v>
      </c>
    </row>
    <row r="463" spans="1:27" ht="20.25" customHeight="1" x14ac:dyDescent="0.3">
      <c r="A463" s="94" t="str">
        <f>CONCATENATE('PAO 2022'!A461,". ", "4")</f>
        <v>51. 4</v>
      </c>
      <c r="B463" s="116"/>
      <c r="C463" s="116"/>
      <c r="D463" s="116"/>
      <c r="E463" s="117"/>
      <c r="F463" s="355" t="str">
        <f>IFERROR(VLOOKUP(B463,'Validaciones SEVRI'!$D$2:$E$118,2,FALSE)," ")</f>
        <v xml:space="preserve"> </v>
      </c>
      <c r="G463" s="356"/>
      <c r="H463" s="123"/>
      <c r="I463" s="124"/>
      <c r="K463" s="176">
        <f t="shared" si="50"/>
        <v>0</v>
      </c>
    </row>
    <row r="464" spans="1:27" ht="20.25" customHeight="1" x14ac:dyDescent="0.3">
      <c r="A464" s="94" t="str">
        <f>CONCATENATE('PAO 2022'!A461,". ", "5")</f>
        <v>51. 5</v>
      </c>
      <c r="B464" s="116"/>
      <c r="C464" s="116"/>
      <c r="D464" s="116"/>
      <c r="E464" s="117"/>
      <c r="F464" s="355" t="str">
        <f>IFERROR(VLOOKUP(B464,'Validaciones SEVRI'!$D$2:$E$118,2,FALSE)," ")</f>
        <v xml:space="preserve"> </v>
      </c>
      <c r="G464" s="356"/>
      <c r="H464" s="123"/>
      <c r="I464" s="124"/>
      <c r="K464" s="176">
        <f t="shared" si="50"/>
        <v>0</v>
      </c>
    </row>
    <row r="465" spans="1:27" ht="20.25" customHeight="1" x14ac:dyDescent="0.3">
      <c r="A465" s="94" t="str">
        <f>CONCATENATE('PAO 2022'!A461,". ", "6")</f>
        <v>51. 6</v>
      </c>
      <c r="B465" s="116"/>
      <c r="C465" s="116"/>
      <c r="D465" s="116"/>
      <c r="E465" s="117"/>
      <c r="F465" s="355" t="str">
        <f>IFERROR(VLOOKUP(B465,'Validaciones SEVRI'!$D$2:$E$118,2,FALSE)," ")</f>
        <v xml:space="preserve"> </v>
      </c>
      <c r="G465" s="356"/>
      <c r="H465" s="123"/>
      <c r="I465" s="124"/>
      <c r="K465" s="176">
        <f t="shared" si="50"/>
        <v>0</v>
      </c>
    </row>
    <row r="466" spans="1:27" ht="20.25" customHeight="1" thickBot="1" x14ac:dyDescent="0.35">
      <c r="A466" s="94" t="str">
        <f>CONCATENATE('PAO 2022'!A461,". ", "7")</f>
        <v>51. 7</v>
      </c>
      <c r="B466" s="116"/>
      <c r="C466" s="116"/>
      <c r="D466" s="116"/>
      <c r="E466" s="117"/>
      <c r="F466" s="355" t="str">
        <f>IFERROR(VLOOKUP(B466,'Validaciones SEVRI'!$D$2:$E$118,2,FALSE)," ")</f>
        <v xml:space="preserve"> </v>
      </c>
      <c r="G466" s="356"/>
      <c r="H466" s="123"/>
      <c r="I466" s="124"/>
      <c r="K466" s="176">
        <f t="shared" si="50"/>
        <v>0</v>
      </c>
    </row>
    <row r="467" spans="1:27" s="80" customFormat="1" ht="20.25" customHeight="1" thickBot="1" x14ac:dyDescent="0.3">
      <c r="A467" s="73" t="s">
        <v>60</v>
      </c>
      <c r="B467" s="370">
        <f>+'PAO 2022'!B468</f>
        <v>0</v>
      </c>
      <c r="C467" s="371"/>
      <c r="D467" s="371"/>
      <c r="E467" s="371"/>
      <c r="F467" s="371"/>
      <c r="G467" s="371"/>
      <c r="H467" s="371"/>
      <c r="I467" s="371"/>
      <c r="J467" s="135"/>
      <c r="K467" s="176"/>
      <c r="L467" s="135"/>
      <c r="M467" s="135"/>
      <c r="N467" s="135"/>
      <c r="O467" s="135"/>
      <c r="P467" s="135"/>
      <c r="Q467" s="135"/>
      <c r="R467" s="135"/>
      <c r="S467" s="135"/>
      <c r="T467" s="135"/>
      <c r="U467" s="135"/>
      <c r="V467" s="135"/>
      <c r="W467" s="135"/>
      <c r="X467" s="135"/>
      <c r="Y467" s="135"/>
      <c r="Z467" s="135"/>
      <c r="AA467" s="135"/>
    </row>
    <row r="468" spans="1:27" ht="20.25" customHeight="1" x14ac:dyDescent="0.3">
      <c r="A468" s="92" t="s">
        <v>61</v>
      </c>
      <c r="B468" s="363" t="str">
        <f>CONCATENATE('PAO 2022'!A470,". ",'PAO 2022'!A471)</f>
        <v xml:space="preserve">52. </v>
      </c>
      <c r="C468" s="364"/>
      <c r="D468" s="364"/>
      <c r="E468" s="364"/>
      <c r="F468" s="364"/>
      <c r="G468" s="364"/>
      <c r="H468" s="364"/>
      <c r="I468" s="365"/>
      <c r="K468" s="177"/>
      <c r="L468" s="173"/>
      <c r="M468" s="173"/>
      <c r="N468" s="81"/>
      <c r="O468" s="81"/>
      <c r="P468" s="81"/>
      <c r="Q468" s="81"/>
      <c r="R468" s="81"/>
      <c r="S468" s="81"/>
      <c r="T468" s="81"/>
      <c r="U468" s="81"/>
      <c r="V468" s="81"/>
      <c r="W468" s="81"/>
      <c r="X468" s="81"/>
      <c r="Y468" s="81"/>
      <c r="Z468" s="81"/>
      <c r="AA468" s="81"/>
    </row>
    <row r="469" spans="1:27" ht="20.25" customHeight="1" x14ac:dyDescent="0.3">
      <c r="A469" s="94" t="str">
        <f>CONCATENATE('PAO 2022'!A470,". ", "1")</f>
        <v>52. 1</v>
      </c>
      <c r="B469" s="116"/>
      <c r="C469" s="116"/>
      <c r="D469" s="116"/>
      <c r="E469" s="117"/>
      <c r="F469" s="355" t="str">
        <f>IFERROR(VLOOKUP(B469,'Validaciones SEVRI'!$D$2:$E$118,2,FALSE)," ")</f>
        <v xml:space="preserve"> </v>
      </c>
      <c r="G469" s="356"/>
      <c r="H469" s="123"/>
      <c r="I469" s="124"/>
      <c r="K469" s="176">
        <f t="shared" ref="K469:K475" si="51">IF(B469&lt;1,0, 1)</f>
        <v>0</v>
      </c>
    </row>
    <row r="470" spans="1:27" ht="20.25" customHeight="1" x14ac:dyDescent="0.3">
      <c r="A470" s="94" t="str">
        <f>CONCATENATE('PAO 2022'!A470,". ", "2")</f>
        <v>52. 2</v>
      </c>
      <c r="B470" s="116"/>
      <c r="C470" s="116"/>
      <c r="D470" s="116"/>
      <c r="E470" s="117"/>
      <c r="F470" s="355" t="str">
        <f>IFERROR(VLOOKUP(B470,'Validaciones SEVRI'!$D$2:$E$118,2,FALSE)," ")</f>
        <v xml:space="preserve"> </v>
      </c>
      <c r="G470" s="356"/>
      <c r="H470" s="123"/>
      <c r="I470" s="124"/>
      <c r="K470" s="176">
        <f t="shared" si="51"/>
        <v>0</v>
      </c>
    </row>
    <row r="471" spans="1:27" ht="20.25" customHeight="1" x14ac:dyDescent="0.3">
      <c r="A471" s="94" t="str">
        <f>CONCATENATE('PAO 2022'!A470,". ","3")</f>
        <v>52. 3</v>
      </c>
      <c r="B471" s="116"/>
      <c r="C471" s="116"/>
      <c r="D471" s="116"/>
      <c r="E471" s="117"/>
      <c r="F471" s="355" t="str">
        <f>IFERROR(VLOOKUP(B471,'Validaciones SEVRI'!$D$2:$E$118,2,FALSE)," ")</f>
        <v xml:space="preserve"> </v>
      </c>
      <c r="G471" s="356"/>
      <c r="H471" s="123"/>
      <c r="I471" s="124"/>
      <c r="K471" s="176">
        <f t="shared" si="51"/>
        <v>0</v>
      </c>
    </row>
    <row r="472" spans="1:27" ht="20.25" customHeight="1" x14ac:dyDescent="0.3">
      <c r="A472" s="94" t="str">
        <f>CONCATENATE('PAO 2022'!A470,". ", "4")</f>
        <v>52. 4</v>
      </c>
      <c r="B472" s="116"/>
      <c r="C472" s="116"/>
      <c r="D472" s="116"/>
      <c r="E472" s="117"/>
      <c r="F472" s="355" t="str">
        <f>IFERROR(VLOOKUP(B472,'Validaciones SEVRI'!$D$2:$E$118,2,FALSE)," ")</f>
        <v xml:space="preserve"> </v>
      </c>
      <c r="G472" s="356"/>
      <c r="H472" s="123"/>
      <c r="I472" s="124"/>
      <c r="K472" s="176">
        <f t="shared" si="51"/>
        <v>0</v>
      </c>
    </row>
    <row r="473" spans="1:27" ht="20.25" customHeight="1" x14ac:dyDescent="0.3">
      <c r="A473" s="94" t="str">
        <f>CONCATENATE('PAO 2022'!A470,". ", "5")</f>
        <v>52. 5</v>
      </c>
      <c r="B473" s="116"/>
      <c r="C473" s="116"/>
      <c r="D473" s="116"/>
      <c r="E473" s="117"/>
      <c r="F473" s="355" t="str">
        <f>IFERROR(VLOOKUP(B473,'Validaciones SEVRI'!$D$2:$E$118,2,FALSE)," ")</f>
        <v xml:space="preserve"> </v>
      </c>
      <c r="G473" s="356"/>
      <c r="H473" s="123"/>
      <c r="I473" s="124"/>
      <c r="K473" s="176">
        <f t="shared" si="51"/>
        <v>0</v>
      </c>
    </row>
    <row r="474" spans="1:27" ht="20.25" customHeight="1" x14ac:dyDescent="0.3">
      <c r="A474" s="94" t="str">
        <f>CONCATENATE('PAO 2022'!A470,". ", "6")</f>
        <v>52. 6</v>
      </c>
      <c r="B474" s="116"/>
      <c r="C474" s="116"/>
      <c r="D474" s="116"/>
      <c r="E474" s="117"/>
      <c r="F474" s="355" t="str">
        <f>IFERROR(VLOOKUP(B474,'Validaciones SEVRI'!$D$2:$E$118,2,FALSE)," ")</f>
        <v xml:space="preserve"> </v>
      </c>
      <c r="G474" s="356"/>
      <c r="H474" s="123"/>
      <c r="I474" s="124"/>
      <c r="K474" s="176">
        <f t="shared" si="51"/>
        <v>0</v>
      </c>
    </row>
    <row r="475" spans="1:27" ht="20.25" customHeight="1" thickBot="1" x14ac:dyDescent="0.35">
      <c r="A475" s="94" t="str">
        <f>CONCATENATE('PAO 2022'!A470,". ", "7")</f>
        <v>52. 7</v>
      </c>
      <c r="B475" s="116"/>
      <c r="C475" s="116"/>
      <c r="D475" s="116"/>
      <c r="E475" s="117"/>
      <c r="F475" s="355" t="str">
        <f>IFERROR(VLOOKUP(B475,'Validaciones SEVRI'!$D$2:$E$118,2,FALSE)," ")</f>
        <v xml:space="preserve"> </v>
      </c>
      <c r="G475" s="356"/>
      <c r="H475" s="123"/>
      <c r="I475" s="124"/>
      <c r="K475" s="176">
        <f t="shared" si="51"/>
        <v>0</v>
      </c>
    </row>
    <row r="476" spans="1:27" s="80" customFormat="1" ht="20.25" customHeight="1" thickBot="1" x14ac:dyDescent="0.3">
      <c r="A476" s="73" t="s">
        <v>60</v>
      </c>
      <c r="B476" s="370">
        <f>+'PAO 2022'!B477</f>
        <v>0</v>
      </c>
      <c r="C476" s="371"/>
      <c r="D476" s="371"/>
      <c r="E476" s="371"/>
      <c r="F476" s="371"/>
      <c r="G476" s="371"/>
      <c r="H476" s="371"/>
      <c r="I476" s="371"/>
      <c r="J476" s="135"/>
      <c r="K476" s="176"/>
      <c r="L476" s="135"/>
      <c r="M476" s="135"/>
      <c r="N476" s="135"/>
      <c r="O476" s="135"/>
      <c r="P476" s="135"/>
      <c r="Q476" s="135"/>
      <c r="R476" s="135"/>
      <c r="S476" s="135"/>
      <c r="T476" s="135"/>
      <c r="U476" s="135"/>
      <c r="V476" s="135"/>
      <c r="W476" s="135"/>
      <c r="X476" s="135"/>
      <c r="Y476" s="135"/>
      <c r="Z476" s="135"/>
      <c r="AA476" s="135"/>
    </row>
    <row r="477" spans="1:27" ht="20.25" customHeight="1" x14ac:dyDescent="0.3">
      <c r="A477" s="92" t="s">
        <v>61</v>
      </c>
      <c r="B477" s="363" t="str">
        <f>CONCATENATE('PAO 2022'!A479,". ",'PAO 2022'!A480)</f>
        <v xml:space="preserve">53. </v>
      </c>
      <c r="C477" s="364"/>
      <c r="D477" s="364"/>
      <c r="E477" s="364"/>
      <c r="F477" s="364"/>
      <c r="G477" s="364"/>
      <c r="H477" s="364"/>
      <c r="I477" s="365"/>
      <c r="K477" s="177"/>
      <c r="L477" s="173"/>
      <c r="M477" s="173"/>
      <c r="N477" s="81"/>
      <c r="O477" s="81"/>
      <c r="P477" s="81"/>
      <c r="Q477" s="81"/>
      <c r="R477" s="81"/>
      <c r="S477" s="81"/>
      <c r="T477" s="81"/>
      <c r="U477" s="81"/>
      <c r="V477" s="81"/>
      <c r="W477" s="81"/>
      <c r="X477" s="81"/>
      <c r="Y477" s="81"/>
      <c r="Z477" s="81"/>
      <c r="AA477" s="81"/>
    </row>
    <row r="478" spans="1:27" ht="20.25" customHeight="1" x14ac:dyDescent="0.3">
      <c r="A478" s="94" t="str">
        <f>CONCATENATE('PAO 2022'!A479,". ", "1")</f>
        <v>53. 1</v>
      </c>
      <c r="B478" s="116"/>
      <c r="C478" s="116"/>
      <c r="D478" s="116"/>
      <c r="E478" s="117"/>
      <c r="F478" s="355" t="str">
        <f>IFERROR(VLOOKUP(B478,'Validaciones SEVRI'!$D$2:$E$118,2,FALSE)," ")</f>
        <v xml:space="preserve"> </v>
      </c>
      <c r="G478" s="356"/>
      <c r="H478" s="123"/>
      <c r="I478" s="124"/>
      <c r="K478" s="176">
        <f t="shared" ref="K478:K484" si="52">IF(B478&lt;1,0, 1)</f>
        <v>0</v>
      </c>
    </row>
    <row r="479" spans="1:27" ht="20.25" customHeight="1" x14ac:dyDescent="0.3">
      <c r="A479" s="94" t="str">
        <f>CONCATENATE('PAO 2022'!A479,". ", "2")</f>
        <v>53. 2</v>
      </c>
      <c r="B479" s="116"/>
      <c r="C479" s="116"/>
      <c r="D479" s="116"/>
      <c r="E479" s="117"/>
      <c r="F479" s="355" t="str">
        <f>IFERROR(VLOOKUP(B479,'Validaciones SEVRI'!$D$2:$E$118,2,FALSE)," ")</f>
        <v xml:space="preserve"> </v>
      </c>
      <c r="G479" s="356"/>
      <c r="H479" s="123"/>
      <c r="I479" s="124"/>
      <c r="K479" s="176">
        <f t="shared" si="52"/>
        <v>0</v>
      </c>
    </row>
    <row r="480" spans="1:27" ht="20.25" customHeight="1" x14ac:dyDescent="0.3">
      <c r="A480" s="94" t="str">
        <f>CONCATENATE('PAO 2022'!A479,". ","3")</f>
        <v>53. 3</v>
      </c>
      <c r="B480" s="116"/>
      <c r="C480" s="116"/>
      <c r="D480" s="116"/>
      <c r="E480" s="117"/>
      <c r="F480" s="355" t="str">
        <f>IFERROR(VLOOKUP(B480,'Validaciones SEVRI'!$D$2:$E$118,2,FALSE)," ")</f>
        <v xml:space="preserve"> </v>
      </c>
      <c r="G480" s="356"/>
      <c r="H480" s="123"/>
      <c r="I480" s="124"/>
      <c r="K480" s="176">
        <f t="shared" si="52"/>
        <v>0</v>
      </c>
    </row>
    <row r="481" spans="1:27" ht="20.25" customHeight="1" x14ac:dyDescent="0.3">
      <c r="A481" s="94" t="str">
        <f>CONCATENATE('PAO 2022'!A479,". ", "4")</f>
        <v>53. 4</v>
      </c>
      <c r="B481" s="116"/>
      <c r="C481" s="116"/>
      <c r="D481" s="116"/>
      <c r="E481" s="117"/>
      <c r="F481" s="355" t="str">
        <f>IFERROR(VLOOKUP(B481,'Validaciones SEVRI'!$D$2:$E$118,2,FALSE)," ")</f>
        <v xml:space="preserve"> </v>
      </c>
      <c r="G481" s="356"/>
      <c r="H481" s="123"/>
      <c r="I481" s="124"/>
      <c r="K481" s="176">
        <f t="shared" si="52"/>
        <v>0</v>
      </c>
    </row>
    <row r="482" spans="1:27" ht="20.25" customHeight="1" x14ac:dyDescent="0.3">
      <c r="A482" s="94" t="str">
        <f>CONCATENATE('PAO 2022'!A479,". ", "5")</f>
        <v>53. 5</v>
      </c>
      <c r="B482" s="116"/>
      <c r="C482" s="116"/>
      <c r="D482" s="116"/>
      <c r="E482" s="117"/>
      <c r="F482" s="355" t="str">
        <f>IFERROR(VLOOKUP(B482,'Validaciones SEVRI'!$D$2:$E$118,2,FALSE)," ")</f>
        <v xml:space="preserve"> </v>
      </c>
      <c r="G482" s="356"/>
      <c r="H482" s="123"/>
      <c r="I482" s="124"/>
      <c r="K482" s="176">
        <f t="shared" si="52"/>
        <v>0</v>
      </c>
    </row>
    <row r="483" spans="1:27" ht="20.25" customHeight="1" x14ac:dyDescent="0.3">
      <c r="A483" s="94" t="str">
        <f>CONCATENATE('PAO 2022'!A479,". ", "6")</f>
        <v>53. 6</v>
      </c>
      <c r="B483" s="116"/>
      <c r="C483" s="116"/>
      <c r="D483" s="116"/>
      <c r="E483" s="117"/>
      <c r="F483" s="355" t="str">
        <f>IFERROR(VLOOKUP(B483,'Validaciones SEVRI'!$D$2:$E$118,2,FALSE)," ")</f>
        <v xml:space="preserve"> </v>
      </c>
      <c r="G483" s="356"/>
      <c r="H483" s="123"/>
      <c r="I483" s="124"/>
      <c r="K483" s="176">
        <f t="shared" si="52"/>
        <v>0</v>
      </c>
    </row>
    <row r="484" spans="1:27" ht="20.25" customHeight="1" thickBot="1" x14ac:dyDescent="0.35">
      <c r="A484" s="94" t="str">
        <f>CONCATENATE('PAO 2022'!A479,". ", "7")</f>
        <v>53. 7</v>
      </c>
      <c r="B484" s="116"/>
      <c r="C484" s="116"/>
      <c r="D484" s="116"/>
      <c r="E484" s="117"/>
      <c r="F484" s="355" t="str">
        <f>IFERROR(VLOOKUP(B484,'Validaciones SEVRI'!$D$2:$E$118,2,FALSE)," ")</f>
        <v xml:space="preserve"> </v>
      </c>
      <c r="G484" s="356"/>
      <c r="H484" s="123"/>
      <c r="I484" s="124"/>
      <c r="K484" s="176">
        <f t="shared" si="52"/>
        <v>0</v>
      </c>
    </row>
    <row r="485" spans="1:27" s="80" customFormat="1" ht="20.25" customHeight="1" thickBot="1" x14ac:dyDescent="0.3">
      <c r="A485" s="73" t="s">
        <v>60</v>
      </c>
      <c r="B485" s="370">
        <f>+'PAO 2022'!B486</f>
        <v>0</v>
      </c>
      <c r="C485" s="371"/>
      <c r="D485" s="371"/>
      <c r="E485" s="371"/>
      <c r="F485" s="371"/>
      <c r="G485" s="371"/>
      <c r="H485" s="371"/>
      <c r="I485" s="371"/>
      <c r="J485" s="135"/>
      <c r="K485" s="176"/>
      <c r="L485" s="135"/>
      <c r="M485" s="135"/>
      <c r="N485" s="135"/>
      <c r="O485" s="135"/>
      <c r="P485" s="135"/>
      <c r="Q485" s="135"/>
      <c r="R485" s="135"/>
      <c r="S485" s="135"/>
      <c r="T485" s="135"/>
      <c r="U485" s="135"/>
      <c r="V485" s="135"/>
      <c r="W485" s="135"/>
      <c r="X485" s="135"/>
      <c r="Y485" s="135"/>
      <c r="Z485" s="135"/>
      <c r="AA485" s="135"/>
    </row>
    <row r="486" spans="1:27" ht="20.25" customHeight="1" x14ac:dyDescent="0.3">
      <c r="A486" s="92" t="s">
        <v>61</v>
      </c>
      <c r="B486" s="363" t="str">
        <f>CONCATENATE('PAO 2022'!A488,". ",'PAO 2022'!A489)</f>
        <v xml:space="preserve">54. </v>
      </c>
      <c r="C486" s="364"/>
      <c r="D486" s="364"/>
      <c r="E486" s="364"/>
      <c r="F486" s="364"/>
      <c r="G486" s="364"/>
      <c r="H486" s="364"/>
      <c r="I486" s="365"/>
      <c r="K486" s="177"/>
      <c r="L486" s="173"/>
      <c r="M486" s="173"/>
      <c r="N486" s="81"/>
      <c r="O486" s="81"/>
      <c r="P486" s="81"/>
      <c r="Q486" s="81"/>
      <c r="R486" s="81"/>
      <c r="S486" s="81"/>
      <c r="T486" s="81"/>
      <c r="U486" s="81"/>
      <c r="V486" s="81"/>
      <c r="W486" s="81"/>
      <c r="X486" s="81"/>
      <c r="Y486" s="81"/>
      <c r="Z486" s="81"/>
      <c r="AA486" s="81"/>
    </row>
    <row r="487" spans="1:27" ht="20.25" customHeight="1" x14ac:dyDescent="0.3">
      <c r="A487" s="94" t="str">
        <f>CONCATENATE('PAO 2022'!A488,". ", "1")</f>
        <v>54. 1</v>
      </c>
      <c r="B487" s="116"/>
      <c r="C487" s="116"/>
      <c r="D487" s="116"/>
      <c r="E487" s="117"/>
      <c r="F487" s="355" t="str">
        <f>IFERROR(VLOOKUP(B487,'Validaciones SEVRI'!$D$2:$E$118,2,FALSE)," ")</f>
        <v xml:space="preserve"> </v>
      </c>
      <c r="G487" s="356"/>
      <c r="H487" s="123"/>
      <c r="I487" s="124"/>
      <c r="K487" s="176">
        <f t="shared" ref="K487:K493" si="53">IF(B487&lt;1,0, 1)</f>
        <v>0</v>
      </c>
    </row>
    <row r="488" spans="1:27" ht="20.25" customHeight="1" x14ac:dyDescent="0.3">
      <c r="A488" s="94" t="str">
        <f>CONCATENATE('PAO 2022'!A488,". ", "2")</f>
        <v>54. 2</v>
      </c>
      <c r="B488" s="116"/>
      <c r="C488" s="116"/>
      <c r="D488" s="116"/>
      <c r="E488" s="117"/>
      <c r="F488" s="355" t="str">
        <f>IFERROR(VLOOKUP(B488,'Validaciones SEVRI'!$D$2:$E$118,2,FALSE)," ")</f>
        <v xml:space="preserve"> </v>
      </c>
      <c r="G488" s="356"/>
      <c r="H488" s="123"/>
      <c r="I488" s="124"/>
      <c r="K488" s="176">
        <f t="shared" si="53"/>
        <v>0</v>
      </c>
    </row>
    <row r="489" spans="1:27" ht="20.25" customHeight="1" x14ac:dyDescent="0.3">
      <c r="A489" s="94" t="str">
        <f>CONCATENATE('PAO 2022'!A488,". ","3")</f>
        <v>54. 3</v>
      </c>
      <c r="B489" s="116"/>
      <c r="C489" s="116"/>
      <c r="D489" s="116"/>
      <c r="E489" s="117"/>
      <c r="F489" s="355" t="str">
        <f>IFERROR(VLOOKUP(B489,'Validaciones SEVRI'!$D$2:$E$118,2,FALSE)," ")</f>
        <v xml:space="preserve"> </v>
      </c>
      <c r="G489" s="356"/>
      <c r="H489" s="123"/>
      <c r="I489" s="124"/>
      <c r="K489" s="176">
        <f t="shared" si="53"/>
        <v>0</v>
      </c>
    </row>
    <row r="490" spans="1:27" ht="20.25" customHeight="1" x14ac:dyDescent="0.3">
      <c r="A490" s="94" t="str">
        <f>CONCATENATE('PAO 2022'!A488,". ", "4")</f>
        <v>54. 4</v>
      </c>
      <c r="B490" s="116"/>
      <c r="C490" s="116"/>
      <c r="D490" s="116"/>
      <c r="E490" s="117"/>
      <c r="F490" s="355" t="str">
        <f>IFERROR(VLOOKUP(B490,'Validaciones SEVRI'!$D$2:$E$118,2,FALSE)," ")</f>
        <v xml:space="preserve"> </v>
      </c>
      <c r="G490" s="356"/>
      <c r="H490" s="123"/>
      <c r="I490" s="124"/>
      <c r="K490" s="176">
        <f t="shared" si="53"/>
        <v>0</v>
      </c>
    </row>
    <row r="491" spans="1:27" ht="20.25" customHeight="1" x14ac:dyDescent="0.3">
      <c r="A491" s="94" t="str">
        <f>CONCATENATE('PAO 2022'!A488,". ", "5")</f>
        <v>54. 5</v>
      </c>
      <c r="B491" s="116"/>
      <c r="C491" s="116"/>
      <c r="D491" s="116"/>
      <c r="E491" s="117"/>
      <c r="F491" s="355" t="str">
        <f>IFERROR(VLOOKUP(B491,'Validaciones SEVRI'!$D$2:$E$118,2,FALSE)," ")</f>
        <v xml:space="preserve"> </v>
      </c>
      <c r="G491" s="356"/>
      <c r="H491" s="123"/>
      <c r="I491" s="124"/>
      <c r="K491" s="176">
        <f t="shared" si="53"/>
        <v>0</v>
      </c>
    </row>
    <row r="492" spans="1:27" ht="20.25" customHeight="1" x14ac:dyDescent="0.3">
      <c r="A492" s="94" t="str">
        <f>CONCATENATE('PAO 2022'!A488,". ", "6")</f>
        <v>54. 6</v>
      </c>
      <c r="B492" s="116"/>
      <c r="C492" s="116"/>
      <c r="D492" s="116"/>
      <c r="E492" s="117"/>
      <c r="F492" s="355" t="str">
        <f>IFERROR(VLOOKUP(B492,'Validaciones SEVRI'!$D$2:$E$118,2,FALSE)," ")</f>
        <v xml:space="preserve"> </v>
      </c>
      <c r="G492" s="356"/>
      <c r="H492" s="123"/>
      <c r="I492" s="124"/>
      <c r="K492" s="176">
        <f t="shared" si="53"/>
        <v>0</v>
      </c>
    </row>
    <row r="493" spans="1:27" ht="20.25" customHeight="1" thickBot="1" x14ac:dyDescent="0.35">
      <c r="A493" s="94" t="str">
        <f>CONCATENATE('PAO 2022'!A488,". ", "7")</f>
        <v>54. 7</v>
      </c>
      <c r="B493" s="116"/>
      <c r="C493" s="116"/>
      <c r="D493" s="116"/>
      <c r="E493" s="117"/>
      <c r="F493" s="355" t="str">
        <f>IFERROR(VLOOKUP(B493,'Validaciones SEVRI'!$D$2:$E$118,2,FALSE)," ")</f>
        <v xml:space="preserve"> </v>
      </c>
      <c r="G493" s="356"/>
      <c r="H493" s="123"/>
      <c r="I493" s="124"/>
      <c r="K493" s="176">
        <f t="shared" si="53"/>
        <v>0</v>
      </c>
    </row>
    <row r="494" spans="1:27" s="80" customFormat="1" ht="20.25" customHeight="1" thickBot="1" x14ac:dyDescent="0.3">
      <c r="A494" s="73" t="s">
        <v>60</v>
      </c>
      <c r="B494" s="370">
        <f>+'PAO 2022'!B495</f>
        <v>0</v>
      </c>
      <c r="C494" s="371"/>
      <c r="D494" s="371"/>
      <c r="E494" s="371"/>
      <c r="F494" s="371"/>
      <c r="G494" s="371"/>
      <c r="H494" s="371"/>
      <c r="I494" s="371"/>
      <c r="J494" s="135"/>
      <c r="K494" s="176"/>
      <c r="L494" s="135"/>
      <c r="M494" s="135"/>
      <c r="N494" s="135"/>
      <c r="O494" s="135"/>
      <c r="P494" s="135"/>
      <c r="Q494" s="135"/>
      <c r="R494" s="135"/>
      <c r="S494" s="135"/>
      <c r="T494" s="135"/>
      <c r="U494" s="135"/>
      <c r="V494" s="135"/>
      <c r="W494" s="135"/>
      <c r="X494" s="135"/>
      <c r="Y494" s="135"/>
      <c r="Z494" s="135"/>
      <c r="AA494" s="135"/>
    </row>
    <row r="495" spans="1:27" ht="20.25" customHeight="1" x14ac:dyDescent="0.3">
      <c r="A495" s="92" t="s">
        <v>61</v>
      </c>
      <c r="B495" s="363" t="str">
        <f>CONCATENATE('PAO 2022'!A497,". ",'PAO 2022'!A498)</f>
        <v xml:space="preserve">55. </v>
      </c>
      <c r="C495" s="364"/>
      <c r="D495" s="364"/>
      <c r="E495" s="364"/>
      <c r="F495" s="364"/>
      <c r="G495" s="364"/>
      <c r="H495" s="364"/>
      <c r="I495" s="365"/>
      <c r="K495" s="177"/>
      <c r="L495" s="173"/>
      <c r="M495" s="173"/>
      <c r="N495" s="81"/>
      <c r="O495" s="81"/>
      <c r="P495" s="81"/>
      <c r="Q495" s="81"/>
      <c r="R495" s="81"/>
      <c r="S495" s="81"/>
      <c r="T495" s="81"/>
      <c r="U495" s="81"/>
      <c r="V495" s="81"/>
      <c r="W495" s="81"/>
      <c r="X495" s="81"/>
      <c r="Y495" s="81"/>
      <c r="Z495" s="81"/>
      <c r="AA495" s="81"/>
    </row>
    <row r="496" spans="1:27" ht="20.25" customHeight="1" x14ac:dyDescent="0.3">
      <c r="A496" s="94" t="str">
        <f>CONCATENATE('PAO 2022'!A497,". ", "1")</f>
        <v>55. 1</v>
      </c>
      <c r="B496" s="116"/>
      <c r="C496" s="116"/>
      <c r="D496" s="116"/>
      <c r="E496" s="117"/>
      <c r="F496" s="355" t="str">
        <f>IFERROR(VLOOKUP(B496,'Validaciones SEVRI'!$D$2:$E$118,2,FALSE)," ")</f>
        <v xml:space="preserve"> </v>
      </c>
      <c r="G496" s="356"/>
      <c r="H496" s="123"/>
      <c r="I496" s="124"/>
      <c r="K496" s="176">
        <f t="shared" ref="K496:K502" si="54">IF(B496&lt;1,0, 1)</f>
        <v>0</v>
      </c>
    </row>
    <row r="497" spans="1:27" ht="20.25" customHeight="1" x14ac:dyDescent="0.3">
      <c r="A497" s="94" t="str">
        <f>CONCATENATE('PAO 2022'!A497,". ", "2")</f>
        <v>55. 2</v>
      </c>
      <c r="B497" s="116"/>
      <c r="C497" s="116"/>
      <c r="D497" s="116"/>
      <c r="E497" s="117"/>
      <c r="F497" s="355" t="str">
        <f>IFERROR(VLOOKUP(B497,'Validaciones SEVRI'!$D$2:$E$118,2,FALSE)," ")</f>
        <v xml:space="preserve"> </v>
      </c>
      <c r="G497" s="356"/>
      <c r="H497" s="123"/>
      <c r="I497" s="124"/>
      <c r="K497" s="176">
        <f t="shared" si="54"/>
        <v>0</v>
      </c>
    </row>
    <row r="498" spans="1:27" ht="20.25" customHeight="1" x14ac:dyDescent="0.3">
      <c r="A498" s="94" t="str">
        <f>CONCATENATE('PAO 2022'!A497,". ","3")</f>
        <v>55. 3</v>
      </c>
      <c r="B498" s="116"/>
      <c r="C498" s="116"/>
      <c r="D498" s="116"/>
      <c r="E498" s="117"/>
      <c r="F498" s="355" t="str">
        <f>IFERROR(VLOOKUP(B498,'Validaciones SEVRI'!$D$2:$E$118,2,FALSE)," ")</f>
        <v xml:space="preserve"> </v>
      </c>
      <c r="G498" s="356"/>
      <c r="H498" s="123"/>
      <c r="I498" s="124"/>
      <c r="K498" s="176">
        <f t="shared" si="54"/>
        <v>0</v>
      </c>
    </row>
    <row r="499" spans="1:27" ht="20.25" customHeight="1" x14ac:dyDescent="0.3">
      <c r="A499" s="94" t="str">
        <f>CONCATENATE('PAO 2022'!A497,". ", "4")</f>
        <v>55. 4</v>
      </c>
      <c r="B499" s="116"/>
      <c r="C499" s="116"/>
      <c r="D499" s="116"/>
      <c r="E499" s="117"/>
      <c r="F499" s="355" t="str">
        <f>IFERROR(VLOOKUP(B499,'Validaciones SEVRI'!$D$2:$E$118,2,FALSE)," ")</f>
        <v xml:space="preserve"> </v>
      </c>
      <c r="G499" s="356"/>
      <c r="H499" s="123"/>
      <c r="I499" s="124"/>
      <c r="K499" s="176">
        <f t="shared" si="54"/>
        <v>0</v>
      </c>
    </row>
    <row r="500" spans="1:27" ht="20.25" customHeight="1" x14ac:dyDescent="0.3">
      <c r="A500" s="94" t="str">
        <f>CONCATENATE('PAO 2022'!A497,". ", "5")</f>
        <v>55. 5</v>
      </c>
      <c r="B500" s="116"/>
      <c r="C500" s="116"/>
      <c r="D500" s="116"/>
      <c r="E500" s="117"/>
      <c r="F500" s="355" t="str">
        <f>IFERROR(VLOOKUP(B500,'Validaciones SEVRI'!$D$2:$E$118,2,FALSE)," ")</f>
        <v xml:space="preserve"> </v>
      </c>
      <c r="G500" s="356"/>
      <c r="H500" s="123"/>
      <c r="I500" s="124"/>
      <c r="K500" s="176">
        <f t="shared" si="54"/>
        <v>0</v>
      </c>
    </row>
    <row r="501" spans="1:27" ht="20.25" customHeight="1" x14ac:dyDescent="0.3">
      <c r="A501" s="94" t="str">
        <f>CONCATENATE('PAO 2022'!A497,". ", "6")</f>
        <v>55. 6</v>
      </c>
      <c r="B501" s="116"/>
      <c r="C501" s="116"/>
      <c r="D501" s="116"/>
      <c r="E501" s="117"/>
      <c r="F501" s="355" t="str">
        <f>IFERROR(VLOOKUP(B501,'Validaciones SEVRI'!$D$2:$E$118,2,FALSE)," ")</f>
        <v xml:space="preserve"> </v>
      </c>
      <c r="G501" s="356"/>
      <c r="H501" s="123"/>
      <c r="I501" s="124"/>
      <c r="K501" s="176">
        <f t="shared" si="54"/>
        <v>0</v>
      </c>
    </row>
    <row r="502" spans="1:27" ht="20.25" customHeight="1" thickBot="1" x14ac:dyDescent="0.35">
      <c r="A502" s="94" t="str">
        <f>CONCATENATE('PAO 2022'!A497,". ", "7")</f>
        <v>55. 7</v>
      </c>
      <c r="B502" s="116"/>
      <c r="C502" s="116"/>
      <c r="D502" s="116"/>
      <c r="E502" s="117"/>
      <c r="F502" s="355" t="str">
        <f>IFERROR(VLOOKUP(B502,'Validaciones SEVRI'!$D$2:$E$118,2,FALSE)," ")</f>
        <v xml:space="preserve"> </v>
      </c>
      <c r="G502" s="356"/>
      <c r="H502" s="123"/>
      <c r="I502" s="124"/>
      <c r="K502" s="176">
        <f t="shared" si="54"/>
        <v>0</v>
      </c>
    </row>
    <row r="503" spans="1:27" s="80" customFormat="1" ht="20.25" customHeight="1" thickBot="1" x14ac:dyDescent="0.3">
      <c r="A503" s="73" t="s">
        <v>60</v>
      </c>
      <c r="B503" s="370">
        <f>+'PAO 2022'!B504</f>
        <v>0</v>
      </c>
      <c r="C503" s="371"/>
      <c r="D503" s="371"/>
      <c r="E503" s="371"/>
      <c r="F503" s="371"/>
      <c r="G503" s="371"/>
      <c r="H503" s="371"/>
      <c r="I503" s="371"/>
      <c r="J503" s="135"/>
      <c r="K503" s="176"/>
      <c r="L503" s="135"/>
      <c r="M503" s="135"/>
      <c r="N503" s="135"/>
      <c r="O503" s="135"/>
      <c r="P503" s="135"/>
      <c r="Q503" s="135"/>
      <c r="R503" s="135"/>
      <c r="S503" s="135"/>
      <c r="T503" s="135"/>
      <c r="U503" s="135"/>
      <c r="V503" s="135"/>
      <c r="W503" s="135"/>
      <c r="X503" s="135"/>
      <c r="Y503" s="135"/>
      <c r="Z503" s="135"/>
      <c r="AA503" s="135"/>
    </row>
    <row r="504" spans="1:27" ht="20.25" customHeight="1" x14ac:dyDescent="0.3">
      <c r="A504" s="92" t="s">
        <v>61</v>
      </c>
      <c r="B504" s="363" t="str">
        <f>CONCATENATE('PAO 2022'!A506,". ",'PAO 2022'!A507)</f>
        <v xml:space="preserve">56. </v>
      </c>
      <c r="C504" s="364"/>
      <c r="D504" s="364"/>
      <c r="E504" s="364"/>
      <c r="F504" s="364"/>
      <c r="G504" s="364"/>
      <c r="H504" s="364"/>
      <c r="I504" s="365"/>
      <c r="K504" s="177"/>
      <c r="L504" s="173"/>
      <c r="M504" s="173"/>
      <c r="N504" s="81"/>
      <c r="O504" s="81"/>
      <c r="P504" s="81"/>
      <c r="Q504" s="81"/>
      <c r="R504" s="81"/>
      <c r="S504" s="81"/>
      <c r="T504" s="81"/>
      <c r="U504" s="81"/>
      <c r="V504" s="81"/>
      <c r="W504" s="81"/>
      <c r="X504" s="81"/>
      <c r="Y504" s="81"/>
      <c r="Z504" s="81"/>
      <c r="AA504" s="81"/>
    </row>
    <row r="505" spans="1:27" ht="20.25" customHeight="1" x14ac:dyDescent="0.3">
      <c r="A505" s="94" t="str">
        <f>CONCATENATE('PAO 2022'!A506,". ", "1")</f>
        <v>56. 1</v>
      </c>
      <c r="B505" s="116"/>
      <c r="C505" s="116"/>
      <c r="D505" s="116"/>
      <c r="E505" s="117"/>
      <c r="F505" s="355" t="str">
        <f>IFERROR(VLOOKUP(B505,'Validaciones SEVRI'!$D$2:$E$118,2,FALSE)," ")</f>
        <v xml:space="preserve"> </v>
      </c>
      <c r="G505" s="356"/>
      <c r="H505" s="123"/>
      <c r="I505" s="124"/>
      <c r="K505" s="176">
        <f t="shared" ref="K505:K511" si="55">IF(B505&lt;1,0, 1)</f>
        <v>0</v>
      </c>
    </row>
    <row r="506" spans="1:27" ht="20.25" customHeight="1" x14ac:dyDescent="0.3">
      <c r="A506" s="94" t="str">
        <f>CONCATENATE('PAO 2022'!A506,". ", "2")</f>
        <v>56. 2</v>
      </c>
      <c r="B506" s="116"/>
      <c r="C506" s="116"/>
      <c r="D506" s="116"/>
      <c r="E506" s="117"/>
      <c r="F506" s="355" t="str">
        <f>IFERROR(VLOOKUP(B506,'Validaciones SEVRI'!$D$2:$E$118,2,FALSE)," ")</f>
        <v xml:space="preserve"> </v>
      </c>
      <c r="G506" s="356"/>
      <c r="H506" s="123"/>
      <c r="I506" s="124"/>
      <c r="K506" s="176">
        <f t="shared" si="55"/>
        <v>0</v>
      </c>
    </row>
    <row r="507" spans="1:27" ht="20.25" customHeight="1" x14ac:dyDescent="0.3">
      <c r="A507" s="94" t="str">
        <f>CONCATENATE('PAO 2022'!A506,". ","3")</f>
        <v>56. 3</v>
      </c>
      <c r="B507" s="116"/>
      <c r="C507" s="116"/>
      <c r="D507" s="116"/>
      <c r="E507" s="117"/>
      <c r="F507" s="355" t="str">
        <f>IFERROR(VLOOKUP(B507,'Validaciones SEVRI'!$D$2:$E$118,2,FALSE)," ")</f>
        <v xml:space="preserve"> </v>
      </c>
      <c r="G507" s="356"/>
      <c r="H507" s="123"/>
      <c r="I507" s="124"/>
      <c r="K507" s="176">
        <f t="shared" si="55"/>
        <v>0</v>
      </c>
    </row>
    <row r="508" spans="1:27" ht="20.25" customHeight="1" x14ac:dyDescent="0.3">
      <c r="A508" s="94" t="str">
        <f>CONCATENATE('PAO 2022'!A506,". ", "4")</f>
        <v>56. 4</v>
      </c>
      <c r="B508" s="116"/>
      <c r="C508" s="116"/>
      <c r="D508" s="116"/>
      <c r="E508" s="117"/>
      <c r="F508" s="355" t="str">
        <f>IFERROR(VLOOKUP(B508,'Validaciones SEVRI'!$D$2:$E$118,2,FALSE)," ")</f>
        <v xml:space="preserve"> </v>
      </c>
      <c r="G508" s="356"/>
      <c r="H508" s="123"/>
      <c r="I508" s="124"/>
      <c r="K508" s="176">
        <f t="shared" si="55"/>
        <v>0</v>
      </c>
    </row>
    <row r="509" spans="1:27" ht="20.25" customHeight="1" x14ac:dyDescent="0.3">
      <c r="A509" s="94" t="str">
        <f>CONCATENATE('PAO 2022'!A506,". ", "5")</f>
        <v>56. 5</v>
      </c>
      <c r="B509" s="116"/>
      <c r="C509" s="116"/>
      <c r="D509" s="116"/>
      <c r="E509" s="117"/>
      <c r="F509" s="355" t="str">
        <f>IFERROR(VLOOKUP(B509,'Validaciones SEVRI'!$D$2:$E$118,2,FALSE)," ")</f>
        <v xml:space="preserve"> </v>
      </c>
      <c r="G509" s="356"/>
      <c r="H509" s="123"/>
      <c r="I509" s="124"/>
      <c r="K509" s="176">
        <f t="shared" si="55"/>
        <v>0</v>
      </c>
    </row>
    <row r="510" spans="1:27" ht="20.25" customHeight="1" x14ac:dyDescent="0.3">
      <c r="A510" s="94" t="str">
        <f>CONCATENATE('PAO 2022'!A506,". ", "6")</f>
        <v>56. 6</v>
      </c>
      <c r="B510" s="116"/>
      <c r="C510" s="116"/>
      <c r="D510" s="116"/>
      <c r="E510" s="117"/>
      <c r="F510" s="355" t="str">
        <f>IFERROR(VLOOKUP(B510,'Validaciones SEVRI'!$D$2:$E$118,2,FALSE)," ")</f>
        <v xml:space="preserve"> </v>
      </c>
      <c r="G510" s="356"/>
      <c r="H510" s="123"/>
      <c r="I510" s="124"/>
      <c r="K510" s="176">
        <f t="shared" si="55"/>
        <v>0</v>
      </c>
    </row>
    <row r="511" spans="1:27" ht="20.25" customHeight="1" thickBot="1" x14ac:dyDescent="0.35">
      <c r="A511" s="94" t="str">
        <f>CONCATENATE('PAO 2022'!A506,". ", "7")</f>
        <v>56. 7</v>
      </c>
      <c r="B511" s="116"/>
      <c r="C511" s="116"/>
      <c r="D511" s="116"/>
      <c r="E511" s="117"/>
      <c r="F511" s="355" t="str">
        <f>IFERROR(VLOOKUP(B511,'Validaciones SEVRI'!$D$2:$E$118,2,FALSE)," ")</f>
        <v xml:space="preserve"> </v>
      </c>
      <c r="G511" s="356"/>
      <c r="H511" s="123"/>
      <c r="I511" s="124"/>
      <c r="K511" s="176">
        <f t="shared" si="55"/>
        <v>0</v>
      </c>
    </row>
    <row r="512" spans="1:27" s="80" customFormat="1" ht="20.25" customHeight="1" thickBot="1" x14ac:dyDescent="0.3">
      <c r="A512" s="73" t="s">
        <v>60</v>
      </c>
      <c r="B512" s="370">
        <f>+'PAO 2022'!B513</f>
        <v>0</v>
      </c>
      <c r="C512" s="371"/>
      <c r="D512" s="371"/>
      <c r="E512" s="371"/>
      <c r="F512" s="371"/>
      <c r="G512" s="371"/>
      <c r="H512" s="371"/>
      <c r="I512" s="371"/>
      <c r="J512" s="135"/>
      <c r="K512" s="176"/>
      <c r="L512" s="135"/>
      <c r="M512" s="135"/>
      <c r="N512" s="135"/>
      <c r="O512" s="135"/>
      <c r="P512" s="135"/>
      <c r="Q512" s="135"/>
      <c r="R512" s="135"/>
      <c r="S512" s="135"/>
      <c r="T512" s="135"/>
      <c r="U512" s="135"/>
      <c r="V512" s="135"/>
      <c r="W512" s="135"/>
      <c r="X512" s="135"/>
      <c r="Y512" s="135"/>
      <c r="Z512" s="135"/>
      <c r="AA512" s="135"/>
    </row>
    <row r="513" spans="1:27" ht="20.25" customHeight="1" x14ac:dyDescent="0.3">
      <c r="A513" s="92" t="s">
        <v>61</v>
      </c>
      <c r="B513" s="363" t="str">
        <f>CONCATENATE('PAO 2022'!A515,". ",'PAO 2022'!A516)</f>
        <v xml:space="preserve">57. </v>
      </c>
      <c r="C513" s="364"/>
      <c r="D513" s="364"/>
      <c r="E513" s="364"/>
      <c r="F513" s="364"/>
      <c r="G513" s="364"/>
      <c r="H513" s="364"/>
      <c r="I513" s="365"/>
      <c r="K513" s="177"/>
      <c r="L513" s="173"/>
      <c r="M513" s="173"/>
      <c r="N513" s="81"/>
      <c r="O513" s="81"/>
      <c r="P513" s="81"/>
      <c r="Q513" s="81"/>
      <c r="R513" s="81"/>
      <c r="S513" s="81"/>
      <c r="T513" s="81"/>
      <c r="U513" s="81"/>
      <c r="V513" s="81"/>
      <c r="W513" s="81"/>
      <c r="X513" s="81"/>
      <c r="Y513" s="81"/>
      <c r="Z513" s="81"/>
      <c r="AA513" s="81"/>
    </row>
    <row r="514" spans="1:27" ht="20.25" customHeight="1" x14ac:dyDescent="0.3">
      <c r="A514" s="94" t="str">
        <f>CONCATENATE('PAO 2022'!A515,". ", "1")</f>
        <v>57. 1</v>
      </c>
      <c r="B514" s="116"/>
      <c r="C514" s="116"/>
      <c r="D514" s="116"/>
      <c r="E514" s="117"/>
      <c r="F514" s="355" t="str">
        <f>IFERROR(VLOOKUP(B514,'Validaciones SEVRI'!$D$2:$E$118,2,FALSE)," ")</f>
        <v xml:space="preserve"> </v>
      </c>
      <c r="G514" s="356"/>
      <c r="H514" s="123"/>
      <c r="I514" s="124"/>
      <c r="K514" s="176">
        <f t="shared" ref="K514:K520" si="56">IF(B514&lt;1,0, 1)</f>
        <v>0</v>
      </c>
    </row>
    <row r="515" spans="1:27" ht="20.25" customHeight="1" x14ac:dyDescent="0.3">
      <c r="A515" s="94" t="str">
        <f>CONCATENATE('PAO 2022'!A515,". ", "2")</f>
        <v>57. 2</v>
      </c>
      <c r="B515" s="116"/>
      <c r="C515" s="116"/>
      <c r="D515" s="116"/>
      <c r="E515" s="117"/>
      <c r="F515" s="355" t="str">
        <f>IFERROR(VLOOKUP(B515,'Validaciones SEVRI'!$D$2:$E$118,2,FALSE)," ")</f>
        <v xml:space="preserve"> </v>
      </c>
      <c r="G515" s="356"/>
      <c r="H515" s="123"/>
      <c r="I515" s="124"/>
      <c r="K515" s="176">
        <f t="shared" si="56"/>
        <v>0</v>
      </c>
    </row>
    <row r="516" spans="1:27" ht="20.25" customHeight="1" x14ac:dyDescent="0.3">
      <c r="A516" s="94" t="str">
        <f>CONCATENATE('PAO 2022'!A515,". ","3")</f>
        <v>57. 3</v>
      </c>
      <c r="B516" s="116"/>
      <c r="C516" s="116"/>
      <c r="D516" s="116"/>
      <c r="E516" s="117"/>
      <c r="F516" s="355" t="str">
        <f>IFERROR(VLOOKUP(B516,'Validaciones SEVRI'!$D$2:$E$118,2,FALSE)," ")</f>
        <v xml:space="preserve"> </v>
      </c>
      <c r="G516" s="356"/>
      <c r="H516" s="123"/>
      <c r="I516" s="124"/>
      <c r="K516" s="176">
        <f t="shared" si="56"/>
        <v>0</v>
      </c>
    </row>
    <row r="517" spans="1:27" ht="20.25" customHeight="1" x14ac:dyDescent="0.3">
      <c r="A517" s="94" t="str">
        <f>CONCATENATE('PAO 2022'!A515,". ", "4")</f>
        <v>57. 4</v>
      </c>
      <c r="B517" s="116"/>
      <c r="C517" s="116"/>
      <c r="D517" s="116"/>
      <c r="E517" s="117"/>
      <c r="F517" s="355" t="str">
        <f>IFERROR(VLOOKUP(B517,'Validaciones SEVRI'!$D$2:$E$118,2,FALSE)," ")</f>
        <v xml:space="preserve"> </v>
      </c>
      <c r="G517" s="356"/>
      <c r="H517" s="123"/>
      <c r="I517" s="124"/>
      <c r="K517" s="176">
        <f t="shared" si="56"/>
        <v>0</v>
      </c>
    </row>
    <row r="518" spans="1:27" ht="20.25" customHeight="1" x14ac:dyDescent="0.3">
      <c r="A518" s="94" t="str">
        <f>CONCATENATE('PAO 2022'!A515,". ", "5")</f>
        <v>57. 5</v>
      </c>
      <c r="B518" s="116"/>
      <c r="C518" s="116"/>
      <c r="D518" s="116"/>
      <c r="E518" s="117"/>
      <c r="F518" s="355" t="str">
        <f>IFERROR(VLOOKUP(B518,'Validaciones SEVRI'!$D$2:$E$118,2,FALSE)," ")</f>
        <v xml:space="preserve"> </v>
      </c>
      <c r="G518" s="356"/>
      <c r="H518" s="123"/>
      <c r="I518" s="124"/>
      <c r="K518" s="176">
        <f t="shared" si="56"/>
        <v>0</v>
      </c>
    </row>
    <row r="519" spans="1:27" ht="20.25" customHeight="1" x14ac:dyDescent="0.3">
      <c r="A519" s="94" t="str">
        <f>CONCATENATE('PAO 2022'!A515,". ", "6")</f>
        <v>57. 6</v>
      </c>
      <c r="B519" s="116"/>
      <c r="C519" s="116"/>
      <c r="D519" s="116"/>
      <c r="E519" s="117"/>
      <c r="F519" s="355" t="str">
        <f>IFERROR(VLOOKUP(B519,'Validaciones SEVRI'!$D$2:$E$118,2,FALSE)," ")</f>
        <v xml:space="preserve"> </v>
      </c>
      <c r="G519" s="356"/>
      <c r="H519" s="123"/>
      <c r="I519" s="124"/>
      <c r="K519" s="176">
        <f t="shared" si="56"/>
        <v>0</v>
      </c>
    </row>
    <row r="520" spans="1:27" ht="20.25" customHeight="1" thickBot="1" x14ac:dyDescent="0.35">
      <c r="A520" s="94" t="str">
        <f>CONCATENATE('PAO 2022'!A515,". ", "7")</f>
        <v>57. 7</v>
      </c>
      <c r="B520" s="116"/>
      <c r="C520" s="116"/>
      <c r="D520" s="116"/>
      <c r="E520" s="117"/>
      <c r="F520" s="355" t="str">
        <f>IFERROR(VLOOKUP(B520,'Validaciones SEVRI'!$D$2:$E$118,2,FALSE)," ")</f>
        <v xml:space="preserve"> </v>
      </c>
      <c r="G520" s="356"/>
      <c r="H520" s="123"/>
      <c r="I520" s="124"/>
      <c r="K520" s="176">
        <f t="shared" si="56"/>
        <v>0</v>
      </c>
    </row>
    <row r="521" spans="1:27" s="80" customFormat="1" ht="20.25" customHeight="1" thickBot="1" x14ac:dyDescent="0.3">
      <c r="A521" s="73" t="s">
        <v>60</v>
      </c>
      <c r="B521" s="370">
        <f>+'PAO 2022'!B522</f>
        <v>0</v>
      </c>
      <c r="C521" s="371"/>
      <c r="D521" s="371"/>
      <c r="E521" s="371"/>
      <c r="F521" s="371"/>
      <c r="G521" s="371"/>
      <c r="H521" s="371"/>
      <c r="I521" s="371"/>
      <c r="J521" s="135"/>
      <c r="K521" s="176"/>
      <c r="L521" s="135"/>
      <c r="M521" s="135"/>
      <c r="N521" s="135"/>
      <c r="O521" s="135"/>
      <c r="P521" s="135"/>
      <c r="Q521" s="135"/>
      <c r="R521" s="135"/>
      <c r="S521" s="135"/>
      <c r="T521" s="135"/>
      <c r="U521" s="135"/>
      <c r="V521" s="135"/>
      <c r="W521" s="135"/>
      <c r="X521" s="135"/>
      <c r="Y521" s="135"/>
      <c r="Z521" s="135"/>
      <c r="AA521" s="135"/>
    </row>
    <row r="522" spans="1:27" ht="20.25" customHeight="1" x14ac:dyDescent="0.3">
      <c r="A522" s="92" t="s">
        <v>61</v>
      </c>
      <c r="B522" s="363" t="str">
        <f>CONCATENATE('PAO 2022'!A524,". ",'PAO 2022'!A525)</f>
        <v xml:space="preserve">58. </v>
      </c>
      <c r="C522" s="364"/>
      <c r="D522" s="364"/>
      <c r="E522" s="364"/>
      <c r="F522" s="364"/>
      <c r="G522" s="364"/>
      <c r="H522" s="364"/>
      <c r="I522" s="365"/>
      <c r="K522" s="177"/>
      <c r="L522" s="173"/>
      <c r="M522" s="173"/>
      <c r="N522" s="81"/>
      <c r="O522" s="81"/>
      <c r="P522" s="81"/>
      <c r="Q522" s="81"/>
      <c r="R522" s="81"/>
      <c r="S522" s="81"/>
      <c r="T522" s="81"/>
      <c r="U522" s="81"/>
      <c r="V522" s="81"/>
      <c r="W522" s="81"/>
      <c r="X522" s="81"/>
      <c r="Y522" s="81"/>
      <c r="Z522" s="81"/>
      <c r="AA522" s="81"/>
    </row>
    <row r="523" spans="1:27" ht="20.25" customHeight="1" x14ac:dyDescent="0.3">
      <c r="A523" s="94" t="str">
        <f>CONCATENATE('PAO 2022'!A524,". ", "1")</f>
        <v>58. 1</v>
      </c>
      <c r="B523" s="116"/>
      <c r="C523" s="116"/>
      <c r="D523" s="116"/>
      <c r="E523" s="117"/>
      <c r="F523" s="355" t="str">
        <f>IFERROR(VLOOKUP(B523,'Validaciones SEVRI'!$D$2:$E$118,2,FALSE)," ")</f>
        <v xml:space="preserve"> </v>
      </c>
      <c r="G523" s="356"/>
      <c r="H523" s="123"/>
      <c r="I523" s="124"/>
      <c r="K523" s="176">
        <f t="shared" ref="K523:K529" si="57">IF(B523&lt;1,0, 1)</f>
        <v>0</v>
      </c>
    </row>
    <row r="524" spans="1:27" ht="20.25" customHeight="1" x14ac:dyDescent="0.3">
      <c r="A524" s="94" t="str">
        <f>CONCATENATE('PAO 2022'!A524,". ", "2")</f>
        <v>58. 2</v>
      </c>
      <c r="B524" s="116"/>
      <c r="C524" s="116"/>
      <c r="D524" s="116"/>
      <c r="E524" s="117"/>
      <c r="F524" s="355" t="str">
        <f>IFERROR(VLOOKUP(B524,'Validaciones SEVRI'!$D$2:$E$118,2,FALSE)," ")</f>
        <v xml:space="preserve"> </v>
      </c>
      <c r="G524" s="356"/>
      <c r="H524" s="123"/>
      <c r="I524" s="124"/>
      <c r="K524" s="176">
        <f t="shared" si="57"/>
        <v>0</v>
      </c>
    </row>
    <row r="525" spans="1:27" ht="20.25" customHeight="1" x14ac:dyDescent="0.3">
      <c r="A525" s="94" t="str">
        <f>CONCATENATE('PAO 2022'!A524,". ","3")</f>
        <v>58. 3</v>
      </c>
      <c r="B525" s="116"/>
      <c r="C525" s="116"/>
      <c r="D525" s="116"/>
      <c r="E525" s="117"/>
      <c r="F525" s="355" t="str">
        <f>IFERROR(VLOOKUP(B525,'Validaciones SEVRI'!$D$2:$E$118,2,FALSE)," ")</f>
        <v xml:space="preserve"> </v>
      </c>
      <c r="G525" s="356"/>
      <c r="H525" s="123"/>
      <c r="I525" s="124"/>
      <c r="K525" s="176">
        <f t="shared" si="57"/>
        <v>0</v>
      </c>
    </row>
    <row r="526" spans="1:27" ht="20.25" customHeight="1" x14ac:dyDescent="0.3">
      <c r="A526" s="94" t="str">
        <f>CONCATENATE('PAO 2022'!A524,". ", "4")</f>
        <v>58. 4</v>
      </c>
      <c r="B526" s="116"/>
      <c r="C526" s="116"/>
      <c r="D526" s="116"/>
      <c r="E526" s="117"/>
      <c r="F526" s="355" t="str">
        <f>IFERROR(VLOOKUP(B526,'Validaciones SEVRI'!$D$2:$E$118,2,FALSE)," ")</f>
        <v xml:space="preserve"> </v>
      </c>
      <c r="G526" s="356"/>
      <c r="H526" s="123"/>
      <c r="I526" s="124"/>
      <c r="K526" s="176">
        <f t="shared" si="57"/>
        <v>0</v>
      </c>
    </row>
    <row r="527" spans="1:27" ht="20.25" customHeight="1" x14ac:dyDescent="0.3">
      <c r="A527" s="94" t="str">
        <f>CONCATENATE('PAO 2022'!A524,". ", "5")</f>
        <v>58. 5</v>
      </c>
      <c r="B527" s="116"/>
      <c r="C527" s="116"/>
      <c r="D527" s="116"/>
      <c r="E527" s="117"/>
      <c r="F527" s="355" t="str">
        <f>IFERROR(VLOOKUP(B527,'Validaciones SEVRI'!$D$2:$E$118,2,FALSE)," ")</f>
        <v xml:space="preserve"> </v>
      </c>
      <c r="G527" s="356"/>
      <c r="H527" s="123"/>
      <c r="I527" s="124"/>
      <c r="K527" s="176">
        <f t="shared" si="57"/>
        <v>0</v>
      </c>
    </row>
    <row r="528" spans="1:27" ht="20.25" customHeight="1" x14ac:dyDescent="0.3">
      <c r="A528" s="94" t="str">
        <f>CONCATENATE('PAO 2022'!A524,". ", "6")</f>
        <v>58. 6</v>
      </c>
      <c r="B528" s="116"/>
      <c r="C528" s="116"/>
      <c r="D528" s="116"/>
      <c r="E528" s="117"/>
      <c r="F528" s="355" t="str">
        <f>IFERROR(VLOOKUP(B528,'Validaciones SEVRI'!$D$2:$E$118,2,FALSE)," ")</f>
        <v xml:space="preserve"> </v>
      </c>
      <c r="G528" s="356"/>
      <c r="H528" s="123"/>
      <c r="I528" s="124"/>
      <c r="K528" s="176">
        <f t="shared" si="57"/>
        <v>0</v>
      </c>
    </row>
    <row r="529" spans="1:27" ht="20.25" customHeight="1" thickBot="1" x14ac:dyDescent="0.35">
      <c r="A529" s="94" t="str">
        <f>CONCATENATE('PAO 2022'!A524,". ", "7")</f>
        <v>58. 7</v>
      </c>
      <c r="B529" s="116"/>
      <c r="C529" s="116"/>
      <c r="D529" s="116"/>
      <c r="E529" s="117"/>
      <c r="F529" s="355" t="str">
        <f>IFERROR(VLOOKUP(B529,'Validaciones SEVRI'!$D$2:$E$118,2,FALSE)," ")</f>
        <v xml:space="preserve"> </v>
      </c>
      <c r="G529" s="356"/>
      <c r="H529" s="123"/>
      <c r="I529" s="124"/>
      <c r="K529" s="176">
        <f t="shared" si="57"/>
        <v>0</v>
      </c>
    </row>
    <row r="530" spans="1:27" s="80" customFormat="1" ht="20.25" customHeight="1" thickBot="1" x14ac:dyDescent="0.3">
      <c r="A530" s="73" t="s">
        <v>60</v>
      </c>
      <c r="B530" s="370">
        <f>+'PAO 2022'!B531</f>
        <v>0</v>
      </c>
      <c r="C530" s="371"/>
      <c r="D530" s="371"/>
      <c r="E530" s="371"/>
      <c r="F530" s="371"/>
      <c r="G530" s="371"/>
      <c r="H530" s="371"/>
      <c r="I530" s="371"/>
      <c r="J530" s="135"/>
      <c r="K530" s="176"/>
      <c r="L530" s="135"/>
      <c r="M530" s="135"/>
      <c r="N530" s="135"/>
      <c r="O530" s="135"/>
      <c r="P530" s="135"/>
      <c r="Q530" s="135"/>
      <c r="R530" s="135"/>
      <c r="S530" s="135"/>
      <c r="T530" s="135"/>
      <c r="U530" s="135"/>
      <c r="V530" s="135"/>
      <c r="W530" s="135"/>
      <c r="X530" s="135"/>
      <c r="Y530" s="135"/>
      <c r="Z530" s="135"/>
      <c r="AA530" s="135"/>
    </row>
    <row r="531" spans="1:27" ht="20.25" customHeight="1" x14ac:dyDescent="0.3">
      <c r="A531" s="92" t="s">
        <v>61</v>
      </c>
      <c r="B531" s="363" t="str">
        <f>CONCATENATE('PAO 2022'!A533,". ",'PAO 2022'!A534)</f>
        <v xml:space="preserve">59. </v>
      </c>
      <c r="C531" s="364"/>
      <c r="D531" s="364"/>
      <c r="E531" s="364"/>
      <c r="F531" s="364"/>
      <c r="G531" s="364"/>
      <c r="H531" s="364"/>
      <c r="I531" s="365"/>
      <c r="K531" s="177"/>
      <c r="L531" s="173"/>
      <c r="M531" s="173"/>
      <c r="N531" s="81"/>
      <c r="O531" s="81"/>
      <c r="P531" s="81"/>
      <c r="Q531" s="81"/>
      <c r="R531" s="81"/>
      <c r="S531" s="81"/>
      <c r="T531" s="81"/>
      <c r="U531" s="81"/>
      <c r="V531" s="81"/>
      <c r="W531" s="81"/>
      <c r="X531" s="81"/>
      <c r="Y531" s="81"/>
      <c r="Z531" s="81"/>
      <c r="AA531" s="81"/>
    </row>
    <row r="532" spans="1:27" ht="20.25" customHeight="1" x14ac:dyDescent="0.3">
      <c r="A532" s="94" t="str">
        <f>CONCATENATE('PAO 2022'!A533,". ", "1")</f>
        <v>59. 1</v>
      </c>
      <c r="B532" s="116"/>
      <c r="C532" s="116"/>
      <c r="D532" s="116"/>
      <c r="E532" s="117"/>
      <c r="F532" s="355" t="str">
        <f>IFERROR(VLOOKUP(B532,'Validaciones SEVRI'!$D$2:$E$118,2,FALSE)," ")</f>
        <v xml:space="preserve"> </v>
      </c>
      <c r="G532" s="356"/>
      <c r="H532" s="123"/>
      <c r="I532" s="124"/>
      <c r="K532" s="176">
        <f t="shared" ref="K532:K538" si="58">IF(B532&lt;1,0, 1)</f>
        <v>0</v>
      </c>
    </row>
    <row r="533" spans="1:27" ht="20.25" customHeight="1" x14ac:dyDescent="0.3">
      <c r="A533" s="94" t="str">
        <f>CONCATENATE('PAO 2022'!A533,". ", "2")</f>
        <v>59. 2</v>
      </c>
      <c r="B533" s="116"/>
      <c r="C533" s="116"/>
      <c r="D533" s="116"/>
      <c r="E533" s="117"/>
      <c r="F533" s="355" t="str">
        <f>IFERROR(VLOOKUP(B533,'Validaciones SEVRI'!$D$2:$E$118,2,FALSE)," ")</f>
        <v xml:space="preserve"> </v>
      </c>
      <c r="G533" s="356"/>
      <c r="H533" s="123"/>
      <c r="I533" s="124"/>
      <c r="K533" s="176">
        <f t="shared" si="58"/>
        <v>0</v>
      </c>
    </row>
    <row r="534" spans="1:27" ht="20.25" customHeight="1" x14ac:dyDescent="0.3">
      <c r="A534" s="94" t="str">
        <f>CONCATENATE('PAO 2022'!A533,". ","3")</f>
        <v>59. 3</v>
      </c>
      <c r="B534" s="116"/>
      <c r="C534" s="116"/>
      <c r="D534" s="116"/>
      <c r="E534" s="117"/>
      <c r="F534" s="355" t="str">
        <f>IFERROR(VLOOKUP(B534,'Validaciones SEVRI'!$D$2:$E$118,2,FALSE)," ")</f>
        <v xml:space="preserve"> </v>
      </c>
      <c r="G534" s="356"/>
      <c r="H534" s="123"/>
      <c r="I534" s="124"/>
      <c r="K534" s="176">
        <f t="shared" si="58"/>
        <v>0</v>
      </c>
    </row>
    <row r="535" spans="1:27" ht="20.25" customHeight="1" x14ac:dyDescent="0.3">
      <c r="A535" s="94" t="str">
        <f>CONCATENATE('PAO 2022'!A533,". ", "4")</f>
        <v>59. 4</v>
      </c>
      <c r="B535" s="116"/>
      <c r="C535" s="116"/>
      <c r="D535" s="116"/>
      <c r="E535" s="117"/>
      <c r="F535" s="355" t="str">
        <f>IFERROR(VLOOKUP(B535,'Validaciones SEVRI'!$D$2:$E$118,2,FALSE)," ")</f>
        <v xml:space="preserve"> </v>
      </c>
      <c r="G535" s="356"/>
      <c r="H535" s="123"/>
      <c r="I535" s="124"/>
      <c r="K535" s="176">
        <f t="shared" si="58"/>
        <v>0</v>
      </c>
    </row>
    <row r="536" spans="1:27" ht="20.25" customHeight="1" x14ac:dyDescent="0.3">
      <c r="A536" s="94" t="str">
        <f>CONCATENATE('PAO 2022'!A533,". ", "5")</f>
        <v>59. 5</v>
      </c>
      <c r="B536" s="116"/>
      <c r="C536" s="116"/>
      <c r="D536" s="116"/>
      <c r="E536" s="117"/>
      <c r="F536" s="355" t="str">
        <f>IFERROR(VLOOKUP(B536,'Validaciones SEVRI'!$D$2:$E$118,2,FALSE)," ")</f>
        <v xml:space="preserve"> </v>
      </c>
      <c r="G536" s="356"/>
      <c r="H536" s="123"/>
      <c r="I536" s="124"/>
      <c r="K536" s="176">
        <f t="shared" si="58"/>
        <v>0</v>
      </c>
    </row>
    <row r="537" spans="1:27" ht="20.25" customHeight="1" x14ac:dyDescent="0.3">
      <c r="A537" s="94" t="str">
        <f>CONCATENATE('PAO 2022'!A533,". ", "6")</f>
        <v>59. 6</v>
      </c>
      <c r="B537" s="116"/>
      <c r="C537" s="116"/>
      <c r="D537" s="116"/>
      <c r="E537" s="117"/>
      <c r="F537" s="355" t="str">
        <f>IFERROR(VLOOKUP(B537,'Validaciones SEVRI'!$D$2:$E$118,2,FALSE)," ")</f>
        <v xml:space="preserve"> </v>
      </c>
      <c r="G537" s="356"/>
      <c r="H537" s="123"/>
      <c r="I537" s="124"/>
      <c r="K537" s="176">
        <f t="shared" si="58"/>
        <v>0</v>
      </c>
    </row>
    <row r="538" spans="1:27" ht="20.25" customHeight="1" thickBot="1" x14ac:dyDescent="0.35">
      <c r="A538" s="94" t="str">
        <f>CONCATENATE('PAO 2022'!A533,". ", "7")</f>
        <v>59. 7</v>
      </c>
      <c r="B538" s="116"/>
      <c r="C538" s="116"/>
      <c r="D538" s="116"/>
      <c r="E538" s="117"/>
      <c r="F538" s="355" t="str">
        <f>IFERROR(VLOOKUP(B538,'Validaciones SEVRI'!$D$2:$E$118,2,FALSE)," ")</f>
        <v xml:space="preserve"> </v>
      </c>
      <c r="G538" s="356"/>
      <c r="H538" s="123"/>
      <c r="I538" s="124"/>
      <c r="K538" s="176">
        <f t="shared" si="58"/>
        <v>0</v>
      </c>
    </row>
    <row r="539" spans="1:27" s="80" customFormat="1" ht="20.25" customHeight="1" thickBot="1" x14ac:dyDescent="0.3">
      <c r="A539" s="73" t="s">
        <v>60</v>
      </c>
      <c r="B539" s="370">
        <f>+'PAO 2022'!B540</f>
        <v>0</v>
      </c>
      <c r="C539" s="371"/>
      <c r="D539" s="371"/>
      <c r="E539" s="371"/>
      <c r="F539" s="371"/>
      <c r="G539" s="371"/>
      <c r="H539" s="371"/>
      <c r="I539" s="371"/>
      <c r="J539" s="135"/>
      <c r="K539" s="176"/>
      <c r="L539" s="135"/>
      <c r="M539" s="135"/>
      <c r="N539" s="135"/>
      <c r="O539" s="135"/>
      <c r="P539" s="135"/>
      <c r="Q539" s="135"/>
      <c r="R539" s="135"/>
      <c r="S539" s="135"/>
      <c r="T539" s="135"/>
      <c r="U539" s="135"/>
      <c r="V539" s="135"/>
      <c r="W539" s="135"/>
      <c r="X539" s="135"/>
      <c r="Y539" s="135"/>
      <c r="Z539" s="135"/>
      <c r="AA539" s="135"/>
    </row>
    <row r="540" spans="1:27" ht="20.25" customHeight="1" x14ac:dyDescent="0.3">
      <c r="A540" s="92" t="s">
        <v>61</v>
      </c>
      <c r="B540" s="363" t="str">
        <f>CONCATENATE('PAO 2022'!A542,". ",'PAO 2022'!A543)</f>
        <v xml:space="preserve">60. </v>
      </c>
      <c r="C540" s="364"/>
      <c r="D540" s="364"/>
      <c r="E540" s="364"/>
      <c r="F540" s="364"/>
      <c r="G540" s="364"/>
      <c r="H540" s="364"/>
      <c r="I540" s="365"/>
      <c r="K540" s="177"/>
      <c r="L540" s="173"/>
      <c r="M540" s="173"/>
      <c r="N540" s="81"/>
      <c r="O540" s="81"/>
      <c r="P540" s="81"/>
      <c r="Q540" s="81"/>
      <c r="R540" s="81"/>
      <c r="S540" s="81"/>
      <c r="T540" s="81"/>
      <c r="U540" s="81"/>
      <c r="V540" s="81"/>
      <c r="W540" s="81"/>
      <c r="X540" s="81"/>
      <c r="Y540" s="81"/>
      <c r="Z540" s="81"/>
      <c r="AA540" s="81"/>
    </row>
    <row r="541" spans="1:27" ht="20.25" customHeight="1" x14ac:dyDescent="0.3">
      <c r="A541" s="94" t="str">
        <f>CONCATENATE('PAO 2022'!A542,". ", "1")</f>
        <v>60. 1</v>
      </c>
      <c r="B541" s="116"/>
      <c r="C541" s="116"/>
      <c r="D541" s="116"/>
      <c r="E541" s="117"/>
      <c r="F541" s="355" t="str">
        <f>IFERROR(VLOOKUP(B541,'Validaciones SEVRI'!$D$2:$E$118,2,FALSE)," ")</f>
        <v xml:space="preserve"> </v>
      </c>
      <c r="G541" s="356"/>
      <c r="H541" s="123"/>
      <c r="I541" s="124"/>
      <c r="K541" s="176">
        <f t="shared" ref="K541:K547" si="59">IF(B541&lt;1,0, 1)</f>
        <v>0</v>
      </c>
    </row>
    <row r="542" spans="1:27" ht="20.25" customHeight="1" x14ac:dyDescent="0.3">
      <c r="A542" s="94" t="str">
        <f>CONCATENATE('PAO 2022'!A542,". ", "2")</f>
        <v>60. 2</v>
      </c>
      <c r="B542" s="116"/>
      <c r="C542" s="116"/>
      <c r="D542" s="116"/>
      <c r="E542" s="117"/>
      <c r="F542" s="355" t="str">
        <f>IFERROR(VLOOKUP(B542,'Validaciones SEVRI'!$D$2:$E$118,2,FALSE)," ")</f>
        <v xml:space="preserve"> </v>
      </c>
      <c r="G542" s="356"/>
      <c r="H542" s="123"/>
      <c r="I542" s="124"/>
      <c r="K542" s="176">
        <f t="shared" si="59"/>
        <v>0</v>
      </c>
    </row>
    <row r="543" spans="1:27" ht="20.25" customHeight="1" x14ac:dyDescent="0.3">
      <c r="A543" s="94" t="str">
        <f>CONCATENATE('PAO 2022'!A542,". ","3")</f>
        <v>60. 3</v>
      </c>
      <c r="B543" s="116"/>
      <c r="C543" s="116"/>
      <c r="D543" s="116"/>
      <c r="E543" s="117"/>
      <c r="F543" s="355" t="str">
        <f>IFERROR(VLOOKUP(B543,'Validaciones SEVRI'!$D$2:$E$118,2,FALSE)," ")</f>
        <v xml:space="preserve"> </v>
      </c>
      <c r="G543" s="356"/>
      <c r="H543" s="123"/>
      <c r="I543" s="124"/>
      <c r="K543" s="176">
        <f t="shared" si="59"/>
        <v>0</v>
      </c>
    </row>
    <row r="544" spans="1:27" ht="20.25" customHeight="1" x14ac:dyDescent="0.3">
      <c r="A544" s="94" t="str">
        <f>CONCATENATE('PAO 2022'!A542,". ", "4")</f>
        <v>60. 4</v>
      </c>
      <c r="B544" s="116"/>
      <c r="C544" s="116"/>
      <c r="D544" s="116"/>
      <c r="E544" s="117"/>
      <c r="F544" s="355" t="str">
        <f>IFERROR(VLOOKUP(B544,'Validaciones SEVRI'!$D$2:$E$118,2,FALSE)," ")</f>
        <v xml:space="preserve"> </v>
      </c>
      <c r="G544" s="356"/>
      <c r="H544" s="123"/>
      <c r="I544" s="124"/>
      <c r="K544" s="176">
        <f t="shared" si="59"/>
        <v>0</v>
      </c>
    </row>
    <row r="545" spans="1:27" ht="20.25" customHeight="1" x14ac:dyDescent="0.3">
      <c r="A545" s="94" t="str">
        <f>CONCATENATE('PAO 2022'!A542,". ", "5")</f>
        <v>60. 5</v>
      </c>
      <c r="B545" s="116"/>
      <c r="C545" s="116"/>
      <c r="D545" s="116"/>
      <c r="E545" s="117"/>
      <c r="F545" s="355" t="str">
        <f>IFERROR(VLOOKUP(B545,'Validaciones SEVRI'!$D$2:$E$118,2,FALSE)," ")</f>
        <v xml:space="preserve"> </v>
      </c>
      <c r="G545" s="356"/>
      <c r="H545" s="123"/>
      <c r="I545" s="124"/>
      <c r="K545" s="176">
        <f t="shared" si="59"/>
        <v>0</v>
      </c>
    </row>
    <row r="546" spans="1:27" ht="20.25" customHeight="1" x14ac:dyDescent="0.3">
      <c r="A546" s="94" t="str">
        <f>CONCATENATE('PAO 2022'!A542,". ", "6")</f>
        <v>60. 6</v>
      </c>
      <c r="B546" s="116"/>
      <c r="C546" s="116"/>
      <c r="D546" s="116"/>
      <c r="E546" s="117"/>
      <c r="F546" s="355" t="str">
        <f>IFERROR(VLOOKUP(B546,'Validaciones SEVRI'!$D$2:$E$118,2,FALSE)," ")</f>
        <v xml:space="preserve"> </v>
      </c>
      <c r="G546" s="356"/>
      <c r="H546" s="123"/>
      <c r="I546" s="124"/>
      <c r="K546" s="176">
        <f t="shared" si="59"/>
        <v>0</v>
      </c>
    </row>
    <row r="547" spans="1:27" ht="20.25" customHeight="1" thickBot="1" x14ac:dyDescent="0.35">
      <c r="A547" s="94" t="str">
        <f>CONCATENATE('PAO 2022'!A542,". ", "7")</f>
        <v>60. 7</v>
      </c>
      <c r="B547" s="116"/>
      <c r="C547" s="116"/>
      <c r="D547" s="116"/>
      <c r="E547" s="117"/>
      <c r="F547" s="355" t="str">
        <f>IFERROR(VLOOKUP(B547,'Validaciones SEVRI'!$D$2:$E$118,2,FALSE)," ")</f>
        <v xml:space="preserve"> </v>
      </c>
      <c r="G547" s="356"/>
      <c r="H547" s="123"/>
      <c r="I547" s="124"/>
      <c r="K547" s="176">
        <f t="shared" si="59"/>
        <v>0</v>
      </c>
    </row>
    <row r="548" spans="1:27" s="80" customFormat="1" ht="20.25" customHeight="1" thickBot="1" x14ac:dyDescent="0.3">
      <c r="A548" s="73" t="s">
        <v>60</v>
      </c>
      <c r="B548" s="370">
        <f>+'PAO 2022'!B549</f>
        <v>0</v>
      </c>
      <c r="C548" s="371"/>
      <c r="D548" s="371"/>
      <c r="E548" s="371"/>
      <c r="F548" s="371"/>
      <c r="G548" s="371"/>
      <c r="H548" s="371"/>
      <c r="I548" s="371"/>
      <c r="J548" s="135"/>
      <c r="K548" s="176"/>
      <c r="L548" s="135"/>
      <c r="M548" s="135"/>
      <c r="N548" s="135"/>
      <c r="O548" s="135"/>
      <c r="P548" s="135"/>
      <c r="Q548" s="135"/>
      <c r="R548" s="135"/>
      <c r="S548" s="135"/>
      <c r="T548" s="135"/>
      <c r="U548" s="135"/>
      <c r="V548" s="135"/>
      <c r="W548" s="135"/>
      <c r="X548" s="135"/>
      <c r="Y548" s="135"/>
      <c r="Z548" s="135"/>
      <c r="AA548" s="135"/>
    </row>
    <row r="549" spans="1:27" ht="20.25" customHeight="1" x14ac:dyDescent="0.3">
      <c r="A549" s="92" t="s">
        <v>61</v>
      </c>
      <c r="B549" s="363" t="str">
        <f>CONCATENATE('PAO 2022'!A551,". ",'PAO 2022'!A552)</f>
        <v xml:space="preserve">61. </v>
      </c>
      <c r="C549" s="364"/>
      <c r="D549" s="364"/>
      <c r="E549" s="364"/>
      <c r="F549" s="364"/>
      <c r="G549" s="364"/>
      <c r="H549" s="364"/>
      <c r="I549" s="365"/>
      <c r="K549" s="177"/>
      <c r="L549" s="173"/>
      <c r="M549" s="173"/>
      <c r="N549" s="81"/>
      <c r="O549" s="81"/>
      <c r="P549" s="81"/>
      <c r="Q549" s="81"/>
      <c r="R549" s="81"/>
      <c r="S549" s="81"/>
      <c r="T549" s="81"/>
      <c r="U549" s="81"/>
      <c r="V549" s="81"/>
      <c r="W549" s="81"/>
      <c r="X549" s="81"/>
      <c r="Y549" s="81"/>
      <c r="Z549" s="81"/>
      <c r="AA549" s="81"/>
    </row>
    <row r="550" spans="1:27" ht="20.25" customHeight="1" x14ac:dyDescent="0.3">
      <c r="A550" s="94" t="str">
        <f>CONCATENATE('PAO 2022'!A551,". ", "1")</f>
        <v>61. 1</v>
      </c>
      <c r="B550" s="116"/>
      <c r="C550" s="116"/>
      <c r="D550" s="116"/>
      <c r="E550" s="117"/>
      <c r="F550" s="355" t="str">
        <f>IFERROR(VLOOKUP(B550,'Validaciones SEVRI'!$D$2:$E$118,2,FALSE)," ")</f>
        <v xml:space="preserve"> </v>
      </c>
      <c r="G550" s="356"/>
      <c r="H550" s="123"/>
      <c r="I550" s="124"/>
      <c r="K550" s="176">
        <f t="shared" ref="K550:K556" si="60">IF(B550&lt;1,0, 1)</f>
        <v>0</v>
      </c>
    </row>
    <row r="551" spans="1:27" ht="20.25" customHeight="1" x14ac:dyDescent="0.3">
      <c r="A551" s="94" t="str">
        <f>CONCATENATE('PAO 2022'!A551,". ", "2")</f>
        <v>61. 2</v>
      </c>
      <c r="B551" s="116"/>
      <c r="C551" s="116"/>
      <c r="D551" s="116"/>
      <c r="E551" s="117"/>
      <c r="F551" s="355" t="str">
        <f>IFERROR(VLOOKUP(B551,'Validaciones SEVRI'!$D$2:$E$118,2,FALSE)," ")</f>
        <v xml:space="preserve"> </v>
      </c>
      <c r="G551" s="356"/>
      <c r="H551" s="123"/>
      <c r="I551" s="124"/>
      <c r="K551" s="176">
        <f t="shared" si="60"/>
        <v>0</v>
      </c>
    </row>
    <row r="552" spans="1:27" ht="20.25" customHeight="1" x14ac:dyDescent="0.3">
      <c r="A552" s="94" t="str">
        <f>CONCATENATE('PAO 2022'!A551,". ","3")</f>
        <v>61. 3</v>
      </c>
      <c r="B552" s="116"/>
      <c r="C552" s="116"/>
      <c r="D552" s="116"/>
      <c r="E552" s="117"/>
      <c r="F552" s="355" t="str">
        <f>IFERROR(VLOOKUP(B552,'Validaciones SEVRI'!$D$2:$E$118,2,FALSE)," ")</f>
        <v xml:space="preserve"> </v>
      </c>
      <c r="G552" s="356"/>
      <c r="H552" s="123"/>
      <c r="I552" s="124"/>
      <c r="K552" s="176">
        <f t="shared" si="60"/>
        <v>0</v>
      </c>
    </row>
    <row r="553" spans="1:27" ht="20.25" customHeight="1" x14ac:dyDescent="0.3">
      <c r="A553" s="94" t="str">
        <f>CONCATENATE('PAO 2022'!A551,". ", "4")</f>
        <v>61. 4</v>
      </c>
      <c r="B553" s="116"/>
      <c r="C553" s="116"/>
      <c r="D553" s="116"/>
      <c r="E553" s="117"/>
      <c r="F553" s="355" t="str">
        <f>IFERROR(VLOOKUP(B553,'Validaciones SEVRI'!$D$2:$E$118,2,FALSE)," ")</f>
        <v xml:space="preserve"> </v>
      </c>
      <c r="G553" s="356"/>
      <c r="H553" s="123"/>
      <c r="I553" s="124"/>
      <c r="K553" s="176">
        <f t="shared" si="60"/>
        <v>0</v>
      </c>
    </row>
    <row r="554" spans="1:27" ht="20.25" customHeight="1" x14ac:dyDescent="0.3">
      <c r="A554" s="94" t="str">
        <f>CONCATENATE('PAO 2022'!A551,". ", "5")</f>
        <v>61. 5</v>
      </c>
      <c r="B554" s="116"/>
      <c r="C554" s="116"/>
      <c r="D554" s="116"/>
      <c r="E554" s="117"/>
      <c r="F554" s="355" t="str">
        <f>IFERROR(VLOOKUP(B554,'Validaciones SEVRI'!$D$2:$E$118,2,FALSE)," ")</f>
        <v xml:space="preserve"> </v>
      </c>
      <c r="G554" s="356"/>
      <c r="H554" s="123"/>
      <c r="I554" s="124"/>
      <c r="K554" s="176">
        <f t="shared" si="60"/>
        <v>0</v>
      </c>
    </row>
    <row r="555" spans="1:27" ht="20.25" customHeight="1" x14ac:dyDescent="0.3">
      <c r="A555" s="94" t="str">
        <f>CONCATENATE('PAO 2022'!A551,". ", "6")</f>
        <v>61. 6</v>
      </c>
      <c r="B555" s="116"/>
      <c r="C555" s="116"/>
      <c r="D555" s="116"/>
      <c r="E555" s="117"/>
      <c r="F555" s="355" t="str">
        <f>IFERROR(VLOOKUP(B555,'Validaciones SEVRI'!$D$2:$E$118,2,FALSE)," ")</f>
        <v xml:space="preserve"> </v>
      </c>
      <c r="G555" s="356"/>
      <c r="H555" s="123"/>
      <c r="I555" s="124"/>
      <c r="K555" s="176">
        <f t="shared" si="60"/>
        <v>0</v>
      </c>
    </row>
    <row r="556" spans="1:27" ht="20.25" customHeight="1" thickBot="1" x14ac:dyDescent="0.35">
      <c r="A556" s="94" t="str">
        <f>CONCATENATE('PAO 2022'!A551,". ", "7")</f>
        <v>61. 7</v>
      </c>
      <c r="B556" s="116"/>
      <c r="C556" s="116"/>
      <c r="D556" s="116"/>
      <c r="E556" s="117"/>
      <c r="F556" s="355" t="str">
        <f>IFERROR(VLOOKUP(B556,'Validaciones SEVRI'!$D$2:$E$118,2,FALSE)," ")</f>
        <v xml:space="preserve"> </v>
      </c>
      <c r="G556" s="356"/>
      <c r="H556" s="123"/>
      <c r="I556" s="124"/>
      <c r="K556" s="176">
        <f t="shared" si="60"/>
        <v>0</v>
      </c>
    </row>
    <row r="557" spans="1:27" s="80" customFormat="1" ht="20.25" customHeight="1" thickBot="1" x14ac:dyDescent="0.3">
      <c r="A557" s="73" t="s">
        <v>60</v>
      </c>
      <c r="B557" s="370">
        <f>+'PAO 2022'!B558</f>
        <v>0</v>
      </c>
      <c r="C557" s="371"/>
      <c r="D557" s="371"/>
      <c r="E557" s="371"/>
      <c r="F557" s="371"/>
      <c r="G557" s="371"/>
      <c r="H557" s="371"/>
      <c r="I557" s="371"/>
      <c r="J557" s="135"/>
      <c r="K557" s="176"/>
      <c r="L557" s="135"/>
      <c r="M557" s="135"/>
      <c r="N557" s="135"/>
      <c r="O557" s="135"/>
      <c r="P557" s="135"/>
      <c r="Q557" s="135"/>
      <c r="R557" s="135"/>
      <c r="S557" s="135"/>
      <c r="T557" s="135"/>
      <c r="U557" s="135"/>
      <c r="V557" s="135"/>
      <c r="W557" s="135"/>
      <c r="X557" s="135"/>
      <c r="Y557" s="135"/>
      <c r="Z557" s="135"/>
      <c r="AA557" s="135"/>
    </row>
    <row r="558" spans="1:27" ht="20.25" customHeight="1" x14ac:dyDescent="0.3">
      <c r="A558" s="92" t="s">
        <v>61</v>
      </c>
      <c r="B558" s="363" t="str">
        <f>CONCATENATE('PAO 2022'!A560,". ",'PAO 2022'!A561)</f>
        <v xml:space="preserve">62. </v>
      </c>
      <c r="C558" s="364"/>
      <c r="D558" s="364"/>
      <c r="E558" s="364"/>
      <c r="F558" s="364"/>
      <c r="G558" s="364"/>
      <c r="H558" s="364"/>
      <c r="I558" s="365"/>
      <c r="K558" s="177"/>
      <c r="L558" s="173"/>
      <c r="M558" s="173"/>
      <c r="N558" s="81"/>
      <c r="O558" s="81"/>
      <c r="P558" s="81"/>
      <c r="Q558" s="81"/>
      <c r="R558" s="81"/>
      <c r="S558" s="81"/>
      <c r="T558" s="81"/>
      <c r="U558" s="81"/>
      <c r="V558" s="81"/>
      <c r="W558" s="81"/>
      <c r="X558" s="81"/>
      <c r="Y558" s="81"/>
      <c r="Z558" s="81"/>
      <c r="AA558" s="81"/>
    </row>
    <row r="559" spans="1:27" ht="20.25" customHeight="1" x14ac:dyDescent="0.3">
      <c r="A559" s="94" t="str">
        <f>CONCATENATE('PAO 2022'!A560,". ", "1")</f>
        <v>62. 1</v>
      </c>
      <c r="B559" s="116"/>
      <c r="C559" s="116"/>
      <c r="D559" s="116"/>
      <c r="E559" s="117"/>
      <c r="F559" s="355" t="str">
        <f>IFERROR(VLOOKUP(B559,'Validaciones SEVRI'!$D$2:$E$118,2,FALSE)," ")</f>
        <v xml:space="preserve"> </v>
      </c>
      <c r="G559" s="356"/>
      <c r="H559" s="123"/>
      <c r="I559" s="124"/>
      <c r="K559" s="176">
        <f t="shared" ref="K559:K565" si="61">IF(B559&lt;1,0, 1)</f>
        <v>0</v>
      </c>
    </row>
    <row r="560" spans="1:27" ht="20.25" customHeight="1" x14ac:dyDescent="0.3">
      <c r="A560" s="94" t="str">
        <f>CONCATENATE('PAO 2022'!A560,". ", "2")</f>
        <v>62. 2</v>
      </c>
      <c r="B560" s="116"/>
      <c r="C560" s="116"/>
      <c r="D560" s="116"/>
      <c r="E560" s="117"/>
      <c r="F560" s="355" t="str">
        <f>IFERROR(VLOOKUP(B560,'Validaciones SEVRI'!$D$2:$E$118,2,FALSE)," ")</f>
        <v xml:space="preserve"> </v>
      </c>
      <c r="G560" s="356"/>
      <c r="H560" s="123"/>
      <c r="I560" s="124"/>
      <c r="K560" s="176">
        <f t="shared" si="61"/>
        <v>0</v>
      </c>
    </row>
    <row r="561" spans="1:27" ht="20.25" customHeight="1" x14ac:dyDescent="0.3">
      <c r="A561" s="94" t="str">
        <f>CONCATENATE('PAO 2022'!A560,". ","3")</f>
        <v>62. 3</v>
      </c>
      <c r="B561" s="116"/>
      <c r="C561" s="116"/>
      <c r="D561" s="116"/>
      <c r="E561" s="117"/>
      <c r="F561" s="355" t="str">
        <f>IFERROR(VLOOKUP(B561,'Validaciones SEVRI'!$D$2:$E$118,2,FALSE)," ")</f>
        <v xml:space="preserve"> </v>
      </c>
      <c r="G561" s="356"/>
      <c r="H561" s="123"/>
      <c r="I561" s="124"/>
      <c r="K561" s="176">
        <f t="shared" si="61"/>
        <v>0</v>
      </c>
    </row>
    <row r="562" spans="1:27" ht="20.25" customHeight="1" x14ac:dyDescent="0.3">
      <c r="A562" s="94" t="str">
        <f>CONCATENATE('PAO 2022'!A560,". ", "4")</f>
        <v>62. 4</v>
      </c>
      <c r="B562" s="116"/>
      <c r="C562" s="116"/>
      <c r="D562" s="116"/>
      <c r="E562" s="117"/>
      <c r="F562" s="355" t="str">
        <f>IFERROR(VLOOKUP(B562,'Validaciones SEVRI'!$D$2:$E$118,2,FALSE)," ")</f>
        <v xml:space="preserve"> </v>
      </c>
      <c r="G562" s="356"/>
      <c r="H562" s="123"/>
      <c r="I562" s="124"/>
      <c r="K562" s="176">
        <f t="shared" si="61"/>
        <v>0</v>
      </c>
    </row>
    <row r="563" spans="1:27" ht="20.25" customHeight="1" x14ac:dyDescent="0.3">
      <c r="A563" s="94" t="str">
        <f>CONCATENATE('PAO 2022'!A560,". ", "5")</f>
        <v>62. 5</v>
      </c>
      <c r="B563" s="116"/>
      <c r="C563" s="116"/>
      <c r="D563" s="116"/>
      <c r="E563" s="117"/>
      <c r="F563" s="355" t="str">
        <f>IFERROR(VLOOKUP(B563,'Validaciones SEVRI'!$D$2:$E$118,2,FALSE)," ")</f>
        <v xml:space="preserve"> </v>
      </c>
      <c r="G563" s="356"/>
      <c r="H563" s="123"/>
      <c r="I563" s="124"/>
      <c r="K563" s="176">
        <f t="shared" si="61"/>
        <v>0</v>
      </c>
    </row>
    <row r="564" spans="1:27" ht="20.25" customHeight="1" x14ac:dyDescent="0.3">
      <c r="A564" s="94" t="str">
        <f>CONCATENATE('PAO 2022'!A560,". ", "6")</f>
        <v>62. 6</v>
      </c>
      <c r="B564" s="116"/>
      <c r="C564" s="116"/>
      <c r="D564" s="116"/>
      <c r="E564" s="117"/>
      <c r="F564" s="355" t="str">
        <f>IFERROR(VLOOKUP(B564,'Validaciones SEVRI'!$D$2:$E$118,2,FALSE)," ")</f>
        <v xml:space="preserve"> </v>
      </c>
      <c r="G564" s="356"/>
      <c r="H564" s="123"/>
      <c r="I564" s="124"/>
      <c r="K564" s="176">
        <f t="shared" si="61"/>
        <v>0</v>
      </c>
    </row>
    <row r="565" spans="1:27" ht="20.25" customHeight="1" thickBot="1" x14ac:dyDescent="0.35">
      <c r="A565" s="94" t="str">
        <f>CONCATENATE('PAO 2022'!A560,". ", "7")</f>
        <v>62. 7</v>
      </c>
      <c r="B565" s="116"/>
      <c r="C565" s="116"/>
      <c r="D565" s="116"/>
      <c r="E565" s="117"/>
      <c r="F565" s="355" t="str">
        <f>IFERROR(VLOOKUP(B565,'Validaciones SEVRI'!$D$2:$E$118,2,FALSE)," ")</f>
        <v xml:space="preserve"> </v>
      </c>
      <c r="G565" s="356"/>
      <c r="H565" s="123"/>
      <c r="I565" s="124"/>
      <c r="K565" s="176">
        <f t="shared" si="61"/>
        <v>0</v>
      </c>
    </row>
    <row r="566" spans="1:27" s="80" customFormat="1" ht="20.25" customHeight="1" thickBot="1" x14ac:dyDescent="0.3">
      <c r="A566" s="73" t="s">
        <v>60</v>
      </c>
      <c r="B566" s="370">
        <f>+'PAO 2022'!B567</f>
        <v>0</v>
      </c>
      <c r="C566" s="371"/>
      <c r="D566" s="371"/>
      <c r="E566" s="371"/>
      <c r="F566" s="371"/>
      <c r="G566" s="371"/>
      <c r="H566" s="371"/>
      <c r="I566" s="371"/>
      <c r="J566" s="135"/>
      <c r="K566" s="176"/>
      <c r="L566" s="135"/>
      <c r="M566" s="135"/>
      <c r="N566" s="135"/>
      <c r="O566" s="135"/>
      <c r="P566" s="135"/>
      <c r="Q566" s="135"/>
      <c r="R566" s="135"/>
      <c r="S566" s="135"/>
      <c r="T566" s="135"/>
      <c r="U566" s="135"/>
      <c r="V566" s="135"/>
      <c r="W566" s="135"/>
      <c r="X566" s="135"/>
      <c r="Y566" s="135"/>
      <c r="Z566" s="135"/>
      <c r="AA566" s="135"/>
    </row>
    <row r="567" spans="1:27" ht="20.25" customHeight="1" x14ac:dyDescent="0.3">
      <c r="A567" s="92" t="s">
        <v>61</v>
      </c>
      <c r="B567" s="363" t="str">
        <f>CONCATENATE('PAO 2022'!A569,". ",'PAO 2022'!A570)</f>
        <v xml:space="preserve">63. </v>
      </c>
      <c r="C567" s="364"/>
      <c r="D567" s="364"/>
      <c r="E567" s="364"/>
      <c r="F567" s="364"/>
      <c r="G567" s="364"/>
      <c r="H567" s="364"/>
      <c r="I567" s="365"/>
      <c r="K567" s="177"/>
      <c r="L567" s="173"/>
      <c r="M567" s="173"/>
      <c r="N567" s="81"/>
      <c r="O567" s="81"/>
      <c r="P567" s="81"/>
      <c r="Q567" s="81"/>
      <c r="R567" s="81"/>
      <c r="S567" s="81"/>
      <c r="T567" s="81"/>
      <c r="U567" s="81"/>
      <c r="V567" s="81"/>
      <c r="W567" s="81"/>
      <c r="X567" s="81"/>
      <c r="Y567" s="81"/>
      <c r="Z567" s="81"/>
      <c r="AA567" s="81"/>
    </row>
    <row r="568" spans="1:27" ht="20.25" customHeight="1" x14ac:dyDescent="0.3">
      <c r="A568" s="94" t="str">
        <f>CONCATENATE('PAO 2022'!A569,". ", "1")</f>
        <v>63. 1</v>
      </c>
      <c r="B568" s="116"/>
      <c r="C568" s="116"/>
      <c r="D568" s="116"/>
      <c r="E568" s="117"/>
      <c r="F568" s="355" t="str">
        <f>IFERROR(VLOOKUP(B568,'Validaciones SEVRI'!$D$2:$E$118,2,FALSE)," ")</f>
        <v xml:space="preserve"> </v>
      </c>
      <c r="G568" s="356"/>
      <c r="H568" s="123"/>
      <c r="I568" s="124"/>
      <c r="K568" s="176">
        <f t="shared" ref="K568:K574" si="62">IF(B568&lt;1,0, 1)</f>
        <v>0</v>
      </c>
    </row>
    <row r="569" spans="1:27" ht="20.25" customHeight="1" x14ac:dyDescent="0.3">
      <c r="A569" s="94" t="str">
        <f>CONCATENATE('PAO 2022'!A569,". ", "2")</f>
        <v>63. 2</v>
      </c>
      <c r="B569" s="116"/>
      <c r="C569" s="116"/>
      <c r="D569" s="116"/>
      <c r="E569" s="117"/>
      <c r="F569" s="355" t="str">
        <f>IFERROR(VLOOKUP(B569,'Validaciones SEVRI'!$D$2:$E$118,2,FALSE)," ")</f>
        <v xml:space="preserve"> </v>
      </c>
      <c r="G569" s="356"/>
      <c r="H569" s="123"/>
      <c r="I569" s="124"/>
      <c r="K569" s="176">
        <f t="shared" si="62"/>
        <v>0</v>
      </c>
    </row>
    <row r="570" spans="1:27" ht="20.25" customHeight="1" x14ac:dyDescent="0.3">
      <c r="A570" s="94" t="str">
        <f>CONCATENATE('PAO 2022'!A569,". ","3")</f>
        <v>63. 3</v>
      </c>
      <c r="B570" s="116"/>
      <c r="C570" s="116"/>
      <c r="D570" s="116"/>
      <c r="E570" s="117"/>
      <c r="F570" s="355" t="str">
        <f>IFERROR(VLOOKUP(B570,'Validaciones SEVRI'!$D$2:$E$118,2,FALSE)," ")</f>
        <v xml:space="preserve"> </v>
      </c>
      <c r="G570" s="356"/>
      <c r="H570" s="123"/>
      <c r="I570" s="124"/>
      <c r="K570" s="176">
        <f t="shared" si="62"/>
        <v>0</v>
      </c>
    </row>
    <row r="571" spans="1:27" ht="20.25" customHeight="1" x14ac:dyDescent="0.3">
      <c r="A571" s="94" t="str">
        <f>CONCATENATE('PAO 2022'!A569,". ", "4")</f>
        <v>63. 4</v>
      </c>
      <c r="B571" s="116"/>
      <c r="C571" s="116"/>
      <c r="D571" s="116"/>
      <c r="E571" s="117"/>
      <c r="F571" s="355" t="str">
        <f>IFERROR(VLOOKUP(B571,'Validaciones SEVRI'!$D$2:$E$118,2,FALSE)," ")</f>
        <v xml:space="preserve"> </v>
      </c>
      <c r="G571" s="356"/>
      <c r="H571" s="123"/>
      <c r="I571" s="124"/>
      <c r="K571" s="176">
        <f t="shared" si="62"/>
        <v>0</v>
      </c>
    </row>
    <row r="572" spans="1:27" ht="20.25" customHeight="1" x14ac:dyDescent="0.3">
      <c r="A572" s="94" t="str">
        <f>CONCATENATE('PAO 2022'!A569,". ", "5")</f>
        <v>63. 5</v>
      </c>
      <c r="B572" s="116"/>
      <c r="C572" s="116"/>
      <c r="D572" s="116"/>
      <c r="E572" s="117"/>
      <c r="F572" s="355" t="str">
        <f>IFERROR(VLOOKUP(B572,'Validaciones SEVRI'!$D$2:$E$118,2,FALSE)," ")</f>
        <v xml:space="preserve"> </v>
      </c>
      <c r="G572" s="356"/>
      <c r="H572" s="123"/>
      <c r="I572" s="124"/>
      <c r="K572" s="176">
        <f t="shared" si="62"/>
        <v>0</v>
      </c>
    </row>
    <row r="573" spans="1:27" ht="20.25" customHeight="1" x14ac:dyDescent="0.3">
      <c r="A573" s="94" t="str">
        <f>CONCATENATE('PAO 2022'!A569,". ", "6")</f>
        <v>63. 6</v>
      </c>
      <c r="B573" s="116"/>
      <c r="C573" s="116"/>
      <c r="D573" s="116"/>
      <c r="E573" s="117"/>
      <c r="F573" s="355" t="str">
        <f>IFERROR(VLOOKUP(B573,'Validaciones SEVRI'!$D$2:$E$118,2,FALSE)," ")</f>
        <v xml:space="preserve"> </v>
      </c>
      <c r="G573" s="356"/>
      <c r="H573" s="123"/>
      <c r="I573" s="124"/>
      <c r="K573" s="176">
        <f t="shared" si="62"/>
        <v>0</v>
      </c>
    </row>
    <row r="574" spans="1:27" ht="20.25" customHeight="1" thickBot="1" x14ac:dyDescent="0.35">
      <c r="A574" s="94" t="str">
        <f>CONCATENATE('PAO 2022'!A569,". ", "7")</f>
        <v>63. 7</v>
      </c>
      <c r="B574" s="116"/>
      <c r="C574" s="116"/>
      <c r="D574" s="116"/>
      <c r="E574" s="117"/>
      <c r="F574" s="355" t="str">
        <f>IFERROR(VLOOKUP(B574,'Validaciones SEVRI'!$D$2:$E$118,2,FALSE)," ")</f>
        <v xml:space="preserve"> </v>
      </c>
      <c r="G574" s="356"/>
      <c r="H574" s="123"/>
      <c r="I574" s="124"/>
      <c r="K574" s="176">
        <f t="shared" si="62"/>
        <v>0</v>
      </c>
    </row>
    <row r="575" spans="1:27" s="80" customFormat="1" ht="20.25" customHeight="1" thickBot="1" x14ac:dyDescent="0.3">
      <c r="A575" s="73" t="s">
        <v>60</v>
      </c>
      <c r="B575" s="370">
        <f>+'PAO 2022'!B576</f>
        <v>0</v>
      </c>
      <c r="C575" s="371"/>
      <c r="D575" s="371"/>
      <c r="E575" s="371"/>
      <c r="F575" s="371"/>
      <c r="G575" s="371"/>
      <c r="H575" s="371"/>
      <c r="I575" s="371"/>
      <c r="J575" s="135"/>
      <c r="K575" s="176"/>
      <c r="L575" s="135"/>
      <c r="M575" s="135"/>
      <c r="N575" s="135"/>
      <c r="O575" s="135"/>
      <c r="P575" s="135"/>
      <c r="Q575" s="135"/>
      <c r="R575" s="135"/>
      <c r="S575" s="135"/>
      <c r="T575" s="135"/>
      <c r="U575" s="135"/>
      <c r="V575" s="135"/>
      <c r="W575" s="135"/>
      <c r="X575" s="135"/>
      <c r="Y575" s="135"/>
      <c r="Z575" s="135"/>
      <c r="AA575" s="135"/>
    </row>
    <row r="576" spans="1:27" ht="20.25" customHeight="1" x14ac:dyDescent="0.3">
      <c r="A576" s="92" t="s">
        <v>61</v>
      </c>
      <c r="B576" s="363" t="str">
        <f>CONCATENATE('PAO 2022'!A578,". ",'PAO 2022'!A579)</f>
        <v xml:space="preserve">64. </v>
      </c>
      <c r="C576" s="364"/>
      <c r="D576" s="364"/>
      <c r="E576" s="364"/>
      <c r="F576" s="364"/>
      <c r="G576" s="364"/>
      <c r="H576" s="364"/>
      <c r="I576" s="365"/>
      <c r="K576" s="177"/>
      <c r="L576" s="173"/>
      <c r="M576" s="173"/>
      <c r="N576" s="81"/>
      <c r="O576" s="81"/>
      <c r="P576" s="81"/>
      <c r="Q576" s="81"/>
      <c r="R576" s="81"/>
      <c r="S576" s="81"/>
      <c r="T576" s="81"/>
      <c r="U576" s="81"/>
      <c r="V576" s="81"/>
      <c r="W576" s="81"/>
      <c r="X576" s="81"/>
      <c r="Y576" s="81"/>
      <c r="Z576" s="81"/>
      <c r="AA576" s="81"/>
    </row>
    <row r="577" spans="1:27" ht="20.25" customHeight="1" x14ac:dyDescent="0.3">
      <c r="A577" s="94" t="str">
        <f>CONCATENATE('PAO 2022'!A578,". ", "1")</f>
        <v>64. 1</v>
      </c>
      <c r="B577" s="116"/>
      <c r="C577" s="116"/>
      <c r="D577" s="116"/>
      <c r="E577" s="117"/>
      <c r="F577" s="355" t="str">
        <f>IFERROR(VLOOKUP(B577,'Validaciones SEVRI'!$D$2:$E$118,2,FALSE)," ")</f>
        <v xml:space="preserve"> </v>
      </c>
      <c r="G577" s="356"/>
      <c r="H577" s="123"/>
      <c r="I577" s="124"/>
      <c r="K577" s="176">
        <f t="shared" ref="K577:K583" si="63">IF(B577&lt;1,0, 1)</f>
        <v>0</v>
      </c>
    </row>
    <row r="578" spans="1:27" ht="20.25" customHeight="1" x14ac:dyDescent="0.3">
      <c r="A578" s="94" t="str">
        <f>CONCATENATE('PAO 2022'!A578,". ", "2")</f>
        <v>64. 2</v>
      </c>
      <c r="B578" s="116"/>
      <c r="C578" s="116"/>
      <c r="D578" s="116"/>
      <c r="E578" s="117"/>
      <c r="F578" s="355" t="str">
        <f>IFERROR(VLOOKUP(B578,'Validaciones SEVRI'!$D$2:$E$118,2,FALSE)," ")</f>
        <v xml:space="preserve"> </v>
      </c>
      <c r="G578" s="356"/>
      <c r="H578" s="123"/>
      <c r="I578" s="124"/>
      <c r="K578" s="176">
        <f t="shared" si="63"/>
        <v>0</v>
      </c>
    </row>
    <row r="579" spans="1:27" ht="20.25" customHeight="1" x14ac:dyDescent="0.3">
      <c r="A579" s="94" t="str">
        <f>CONCATENATE('PAO 2022'!A578,". ","3")</f>
        <v>64. 3</v>
      </c>
      <c r="B579" s="116"/>
      <c r="C579" s="116"/>
      <c r="D579" s="116"/>
      <c r="E579" s="117"/>
      <c r="F579" s="355" t="str">
        <f>IFERROR(VLOOKUP(B579,'Validaciones SEVRI'!$D$2:$E$118,2,FALSE)," ")</f>
        <v xml:space="preserve"> </v>
      </c>
      <c r="G579" s="356"/>
      <c r="H579" s="123"/>
      <c r="I579" s="124"/>
      <c r="K579" s="176">
        <f t="shared" si="63"/>
        <v>0</v>
      </c>
    </row>
    <row r="580" spans="1:27" ht="20.25" customHeight="1" x14ac:dyDescent="0.3">
      <c r="A580" s="94" t="str">
        <f>CONCATENATE('PAO 2022'!A578,". ", "4")</f>
        <v>64. 4</v>
      </c>
      <c r="B580" s="116"/>
      <c r="C580" s="116"/>
      <c r="D580" s="116"/>
      <c r="E580" s="117"/>
      <c r="F580" s="355" t="str">
        <f>IFERROR(VLOOKUP(B580,'Validaciones SEVRI'!$D$2:$E$118,2,FALSE)," ")</f>
        <v xml:space="preserve"> </v>
      </c>
      <c r="G580" s="356"/>
      <c r="H580" s="123"/>
      <c r="I580" s="124"/>
      <c r="K580" s="176">
        <f t="shared" si="63"/>
        <v>0</v>
      </c>
    </row>
    <row r="581" spans="1:27" ht="20.25" customHeight="1" x14ac:dyDescent="0.3">
      <c r="A581" s="94" t="str">
        <f>CONCATENATE('PAO 2022'!A578,". ", "5")</f>
        <v>64. 5</v>
      </c>
      <c r="B581" s="116"/>
      <c r="C581" s="116"/>
      <c r="D581" s="116"/>
      <c r="E581" s="117"/>
      <c r="F581" s="355" t="str">
        <f>IFERROR(VLOOKUP(B581,'Validaciones SEVRI'!$D$2:$E$118,2,FALSE)," ")</f>
        <v xml:space="preserve"> </v>
      </c>
      <c r="G581" s="356"/>
      <c r="H581" s="123"/>
      <c r="I581" s="124"/>
      <c r="K581" s="176">
        <f t="shared" si="63"/>
        <v>0</v>
      </c>
    </row>
    <row r="582" spans="1:27" ht="20.25" customHeight="1" x14ac:dyDescent="0.3">
      <c r="A582" s="94" t="str">
        <f>CONCATENATE('PAO 2022'!A578,". ", "6")</f>
        <v>64. 6</v>
      </c>
      <c r="B582" s="116"/>
      <c r="C582" s="116"/>
      <c r="D582" s="116"/>
      <c r="E582" s="117"/>
      <c r="F582" s="355" t="str">
        <f>IFERROR(VLOOKUP(B582,'Validaciones SEVRI'!$D$2:$E$118,2,FALSE)," ")</f>
        <v xml:space="preserve"> </v>
      </c>
      <c r="G582" s="356"/>
      <c r="H582" s="123"/>
      <c r="I582" s="124"/>
      <c r="K582" s="176">
        <f t="shared" si="63"/>
        <v>0</v>
      </c>
    </row>
    <row r="583" spans="1:27" ht="20.25" customHeight="1" thickBot="1" x14ac:dyDescent="0.35">
      <c r="A583" s="94" t="str">
        <f>CONCATENATE('PAO 2022'!A578,". ", "7")</f>
        <v>64. 7</v>
      </c>
      <c r="B583" s="116"/>
      <c r="C583" s="116"/>
      <c r="D583" s="116"/>
      <c r="E583" s="117"/>
      <c r="F583" s="355" t="str">
        <f>IFERROR(VLOOKUP(B583,'Validaciones SEVRI'!$D$2:$E$118,2,FALSE)," ")</f>
        <v xml:space="preserve"> </v>
      </c>
      <c r="G583" s="356"/>
      <c r="H583" s="123"/>
      <c r="I583" s="124"/>
      <c r="K583" s="176">
        <f t="shared" si="63"/>
        <v>0</v>
      </c>
    </row>
    <row r="584" spans="1:27" s="80" customFormat="1" ht="20.25" customHeight="1" thickBot="1" x14ac:dyDescent="0.3">
      <c r="A584" s="73" t="s">
        <v>60</v>
      </c>
      <c r="B584" s="370">
        <f>+'PAO 2022'!B585</f>
        <v>0</v>
      </c>
      <c r="C584" s="371"/>
      <c r="D584" s="371"/>
      <c r="E584" s="371"/>
      <c r="F584" s="371"/>
      <c r="G584" s="371"/>
      <c r="H584" s="371"/>
      <c r="I584" s="371"/>
      <c r="J584" s="135"/>
      <c r="K584" s="176"/>
      <c r="L584" s="135"/>
      <c r="M584" s="135"/>
      <c r="N584" s="135"/>
      <c r="O584" s="135"/>
      <c r="P584" s="135"/>
      <c r="Q584" s="135"/>
      <c r="R584" s="135"/>
      <c r="S584" s="135"/>
      <c r="T584" s="135"/>
      <c r="U584" s="135"/>
      <c r="V584" s="135"/>
      <c r="W584" s="135"/>
      <c r="X584" s="135"/>
      <c r="Y584" s="135"/>
      <c r="Z584" s="135"/>
      <c r="AA584" s="135"/>
    </row>
    <row r="585" spans="1:27" ht="20.25" customHeight="1" x14ac:dyDescent="0.3">
      <c r="A585" s="92" t="s">
        <v>61</v>
      </c>
      <c r="B585" s="363" t="str">
        <f>CONCATENATE('PAO 2022'!A587,". ",'PAO 2022'!A588)</f>
        <v xml:space="preserve">65. </v>
      </c>
      <c r="C585" s="364"/>
      <c r="D585" s="364"/>
      <c r="E585" s="364"/>
      <c r="F585" s="364"/>
      <c r="G585" s="364"/>
      <c r="H585" s="364"/>
      <c r="I585" s="365"/>
      <c r="K585" s="177"/>
      <c r="L585" s="173"/>
      <c r="M585" s="173"/>
      <c r="N585" s="81"/>
      <c r="O585" s="81"/>
      <c r="P585" s="81"/>
      <c r="Q585" s="81"/>
      <c r="R585" s="81"/>
      <c r="S585" s="81"/>
      <c r="T585" s="81"/>
      <c r="U585" s="81"/>
      <c r="V585" s="81"/>
      <c r="W585" s="81"/>
      <c r="X585" s="81"/>
      <c r="Y585" s="81"/>
      <c r="Z585" s="81"/>
      <c r="AA585" s="81"/>
    </row>
    <row r="586" spans="1:27" ht="20.25" customHeight="1" x14ac:dyDescent="0.3">
      <c r="A586" s="94" t="str">
        <f>CONCATENATE('PAO 2022'!A587,". ", "1")</f>
        <v>65. 1</v>
      </c>
      <c r="B586" s="116"/>
      <c r="C586" s="116"/>
      <c r="D586" s="116"/>
      <c r="E586" s="117"/>
      <c r="F586" s="355" t="str">
        <f>IFERROR(VLOOKUP(B586,'Validaciones SEVRI'!$D$2:$E$118,2,FALSE)," ")</f>
        <v xml:space="preserve"> </v>
      </c>
      <c r="G586" s="356"/>
      <c r="H586" s="123"/>
      <c r="I586" s="124"/>
      <c r="K586" s="176">
        <f t="shared" ref="K586:K592" si="64">IF(B586&lt;1,0, 1)</f>
        <v>0</v>
      </c>
    </row>
    <row r="587" spans="1:27" ht="20.25" customHeight="1" x14ac:dyDescent="0.3">
      <c r="A587" s="94" t="str">
        <f>CONCATENATE('PAO 2022'!A587,". ", "2")</f>
        <v>65. 2</v>
      </c>
      <c r="B587" s="116"/>
      <c r="C587" s="116"/>
      <c r="D587" s="116"/>
      <c r="E587" s="117"/>
      <c r="F587" s="355" t="str">
        <f>IFERROR(VLOOKUP(B587,'Validaciones SEVRI'!$D$2:$E$118,2,FALSE)," ")</f>
        <v xml:space="preserve"> </v>
      </c>
      <c r="G587" s="356"/>
      <c r="H587" s="123"/>
      <c r="I587" s="124"/>
      <c r="K587" s="176">
        <f t="shared" si="64"/>
        <v>0</v>
      </c>
    </row>
    <row r="588" spans="1:27" ht="20.25" customHeight="1" x14ac:dyDescent="0.3">
      <c r="A588" s="94" t="str">
        <f>CONCATENATE('PAO 2022'!A587,". ","3")</f>
        <v>65. 3</v>
      </c>
      <c r="B588" s="116"/>
      <c r="C588" s="116"/>
      <c r="D588" s="116"/>
      <c r="E588" s="117"/>
      <c r="F588" s="355" t="str">
        <f>IFERROR(VLOOKUP(B588,'Validaciones SEVRI'!$D$2:$E$118,2,FALSE)," ")</f>
        <v xml:space="preserve"> </v>
      </c>
      <c r="G588" s="356"/>
      <c r="H588" s="123"/>
      <c r="I588" s="124"/>
      <c r="K588" s="176">
        <f t="shared" si="64"/>
        <v>0</v>
      </c>
    </row>
    <row r="589" spans="1:27" ht="20.25" customHeight="1" x14ac:dyDescent="0.3">
      <c r="A589" s="94" t="str">
        <f>CONCATENATE('PAO 2022'!A587,". ", "4")</f>
        <v>65. 4</v>
      </c>
      <c r="B589" s="116"/>
      <c r="C589" s="116"/>
      <c r="D589" s="116"/>
      <c r="E589" s="117"/>
      <c r="F589" s="355" t="str">
        <f>IFERROR(VLOOKUP(B589,'Validaciones SEVRI'!$D$2:$E$118,2,FALSE)," ")</f>
        <v xml:space="preserve"> </v>
      </c>
      <c r="G589" s="356"/>
      <c r="H589" s="123"/>
      <c r="I589" s="124"/>
      <c r="K589" s="176">
        <f t="shared" si="64"/>
        <v>0</v>
      </c>
    </row>
    <row r="590" spans="1:27" ht="20.25" customHeight="1" x14ac:dyDescent="0.3">
      <c r="A590" s="94" t="str">
        <f>CONCATENATE('PAO 2022'!A587,". ", "5")</f>
        <v>65. 5</v>
      </c>
      <c r="B590" s="116"/>
      <c r="C590" s="116"/>
      <c r="D590" s="116"/>
      <c r="E590" s="117"/>
      <c r="F590" s="355" t="str">
        <f>IFERROR(VLOOKUP(B590,'Validaciones SEVRI'!$D$2:$E$118,2,FALSE)," ")</f>
        <v xml:space="preserve"> </v>
      </c>
      <c r="G590" s="356"/>
      <c r="H590" s="123"/>
      <c r="I590" s="124"/>
      <c r="K590" s="176">
        <f t="shared" si="64"/>
        <v>0</v>
      </c>
    </row>
    <row r="591" spans="1:27" ht="20.25" customHeight="1" x14ac:dyDescent="0.3">
      <c r="A591" s="94" t="str">
        <f>CONCATENATE('PAO 2022'!A587,". ", "6")</f>
        <v>65. 6</v>
      </c>
      <c r="B591" s="116"/>
      <c r="C591" s="116"/>
      <c r="D591" s="116"/>
      <c r="E591" s="117"/>
      <c r="F591" s="355" t="str">
        <f>IFERROR(VLOOKUP(B591,'Validaciones SEVRI'!$D$2:$E$118,2,FALSE)," ")</f>
        <v xml:space="preserve"> </v>
      </c>
      <c r="G591" s="356"/>
      <c r="H591" s="123"/>
      <c r="I591" s="124"/>
      <c r="K591" s="176">
        <f t="shared" si="64"/>
        <v>0</v>
      </c>
    </row>
    <row r="592" spans="1:27" ht="20.25" customHeight="1" thickBot="1" x14ac:dyDescent="0.35">
      <c r="A592" s="94" t="str">
        <f>CONCATENATE('PAO 2022'!A587,". ", "7")</f>
        <v>65. 7</v>
      </c>
      <c r="B592" s="116"/>
      <c r="C592" s="116"/>
      <c r="D592" s="116"/>
      <c r="E592" s="117"/>
      <c r="F592" s="355" t="str">
        <f>IFERROR(VLOOKUP(B592,'Validaciones SEVRI'!$D$2:$E$118,2,FALSE)," ")</f>
        <v xml:space="preserve"> </v>
      </c>
      <c r="G592" s="356"/>
      <c r="H592" s="123"/>
      <c r="I592" s="124"/>
      <c r="K592" s="176">
        <f t="shared" si="64"/>
        <v>0</v>
      </c>
    </row>
    <row r="593" spans="1:27" s="80" customFormat="1" ht="20.25" customHeight="1" thickBot="1" x14ac:dyDescent="0.3">
      <c r="A593" s="73" t="s">
        <v>60</v>
      </c>
      <c r="B593" s="370">
        <f>+'PAO 2022'!B594</f>
        <v>0</v>
      </c>
      <c r="C593" s="371"/>
      <c r="D593" s="371"/>
      <c r="E593" s="371"/>
      <c r="F593" s="371"/>
      <c r="G593" s="371"/>
      <c r="H593" s="371"/>
      <c r="I593" s="371"/>
      <c r="J593" s="135"/>
      <c r="K593" s="176"/>
      <c r="L593" s="135"/>
      <c r="M593" s="135"/>
      <c r="N593" s="135"/>
      <c r="O593" s="135"/>
      <c r="P593" s="135"/>
      <c r="Q593" s="135"/>
      <c r="R593" s="135"/>
      <c r="S593" s="135"/>
      <c r="T593" s="135"/>
      <c r="U593" s="135"/>
      <c r="V593" s="135"/>
      <c r="W593" s="135"/>
      <c r="X593" s="135"/>
      <c r="Y593" s="135"/>
      <c r="Z593" s="135"/>
      <c r="AA593" s="135"/>
    </row>
    <row r="594" spans="1:27" ht="20.25" customHeight="1" x14ac:dyDescent="0.3">
      <c r="A594" s="92" t="s">
        <v>61</v>
      </c>
      <c r="B594" s="363" t="str">
        <f>CONCATENATE('PAO 2022'!A596,". ",'PAO 2022'!A597)</f>
        <v xml:space="preserve">66. </v>
      </c>
      <c r="C594" s="364"/>
      <c r="D594" s="364"/>
      <c r="E594" s="364"/>
      <c r="F594" s="364"/>
      <c r="G594" s="364"/>
      <c r="H594" s="364"/>
      <c r="I594" s="365"/>
      <c r="K594" s="177"/>
      <c r="L594" s="173"/>
      <c r="M594" s="173"/>
      <c r="N594" s="81"/>
      <c r="O594" s="81"/>
      <c r="P594" s="81"/>
      <c r="Q594" s="81"/>
      <c r="R594" s="81"/>
      <c r="S594" s="81"/>
      <c r="T594" s="81"/>
      <c r="U594" s="81"/>
      <c r="V594" s="81"/>
      <c r="W594" s="81"/>
      <c r="X594" s="81"/>
      <c r="Y594" s="81"/>
      <c r="Z594" s="81"/>
      <c r="AA594" s="81"/>
    </row>
    <row r="595" spans="1:27" ht="20.25" customHeight="1" x14ac:dyDescent="0.3">
      <c r="A595" s="94" t="str">
        <f>CONCATENATE('PAO 2022'!A596,". ", "1")</f>
        <v>66. 1</v>
      </c>
      <c r="B595" s="116"/>
      <c r="C595" s="116"/>
      <c r="D595" s="116"/>
      <c r="E595" s="117"/>
      <c r="F595" s="355" t="str">
        <f>IFERROR(VLOOKUP(B595,'Validaciones SEVRI'!$D$2:$E$118,2,FALSE)," ")</f>
        <v xml:space="preserve"> </v>
      </c>
      <c r="G595" s="356"/>
      <c r="H595" s="123"/>
      <c r="I595" s="124"/>
      <c r="K595" s="176">
        <f t="shared" ref="K595:K601" si="65">IF(B595&lt;1,0, 1)</f>
        <v>0</v>
      </c>
    </row>
    <row r="596" spans="1:27" ht="20.25" customHeight="1" x14ac:dyDescent="0.3">
      <c r="A596" s="94" t="str">
        <f>CONCATENATE('PAO 2022'!A596,". ", "2")</f>
        <v>66. 2</v>
      </c>
      <c r="B596" s="116"/>
      <c r="C596" s="116"/>
      <c r="D596" s="116"/>
      <c r="E596" s="117"/>
      <c r="F596" s="355" t="str">
        <f>IFERROR(VLOOKUP(B596,'Validaciones SEVRI'!$D$2:$E$118,2,FALSE)," ")</f>
        <v xml:space="preserve"> </v>
      </c>
      <c r="G596" s="356"/>
      <c r="H596" s="123"/>
      <c r="I596" s="124"/>
      <c r="K596" s="176">
        <f t="shared" si="65"/>
        <v>0</v>
      </c>
    </row>
    <row r="597" spans="1:27" ht="20.25" customHeight="1" x14ac:dyDescent="0.3">
      <c r="A597" s="94" t="str">
        <f>CONCATENATE('PAO 2022'!A596,". ","3")</f>
        <v>66. 3</v>
      </c>
      <c r="B597" s="116"/>
      <c r="C597" s="116"/>
      <c r="D597" s="116"/>
      <c r="E597" s="117"/>
      <c r="F597" s="355" t="str">
        <f>IFERROR(VLOOKUP(B597,'Validaciones SEVRI'!$D$2:$E$118,2,FALSE)," ")</f>
        <v xml:space="preserve"> </v>
      </c>
      <c r="G597" s="356"/>
      <c r="H597" s="123"/>
      <c r="I597" s="124"/>
      <c r="K597" s="176">
        <f t="shared" si="65"/>
        <v>0</v>
      </c>
    </row>
    <row r="598" spans="1:27" ht="20.25" customHeight="1" x14ac:dyDescent="0.3">
      <c r="A598" s="94" t="str">
        <f>CONCATENATE('PAO 2022'!A596,". ", "4")</f>
        <v>66. 4</v>
      </c>
      <c r="B598" s="116"/>
      <c r="C598" s="116"/>
      <c r="D598" s="116"/>
      <c r="E598" s="117"/>
      <c r="F598" s="355" t="str">
        <f>IFERROR(VLOOKUP(B598,'Validaciones SEVRI'!$D$2:$E$118,2,FALSE)," ")</f>
        <v xml:space="preserve"> </v>
      </c>
      <c r="G598" s="356"/>
      <c r="H598" s="123"/>
      <c r="I598" s="124"/>
      <c r="K598" s="176">
        <f t="shared" si="65"/>
        <v>0</v>
      </c>
    </row>
    <row r="599" spans="1:27" ht="20.25" customHeight="1" x14ac:dyDescent="0.3">
      <c r="A599" s="94" t="str">
        <f>CONCATENATE('PAO 2022'!A596,". ", "5")</f>
        <v>66. 5</v>
      </c>
      <c r="B599" s="116"/>
      <c r="C599" s="116"/>
      <c r="D599" s="116"/>
      <c r="E599" s="117"/>
      <c r="F599" s="355" t="str">
        <f>IFERROR(VLOOKUP(B599,'Validaciones SEVRI'!$D$2:$E$118,2,FALSE)," ")</f>
        <v xml:space="preserve"> </v>
      </c>
      <c r="G599" s="356"/>
      <c r="H599" s="123"/>
      <c r="I599" s="124"/>
      <c r="K599" s="176">
        <f t="shared" si="65"/>
        <v>0</v>
      </c>
    </row>
    <row r="600" spans="1:27" ht="20.25" customHeight="1" x14ac:dyDescent="0.3">
      <c r="A600" s="94" t="str">
        <f>CONCATENATE('PAO 2022'!A596,". ", "6")</f>
        <v>66. 6</v>
      </c>
      <c r="B600" s="116"/>
      <c r="C600" s="116"/>
      <c r="D600" s="116"/>
      <c r="E600" s="117"/>
      <c r="F600" s="355" t="str">
        <f>IFERROR(VLOOKUP(B600,'Validaciones SEVRI'!$D$2:$E$118,2,FALSE)," ")</f>
        <v xml:space="preserve"> </v>
      </c>
      <c r="G600" s="356"/>
      <c r="H600" s="123"/>
      <c r="I600" s="124"/>
      <c r="K600" s="176">
        <f t="shared" si="65"/>
        <v>0</v>
      </c>
    </row>
    <row r="601" spans="1:27" ht="20.25" customHeight="1" thickBot="1" x14ac:dyDescent="0.35">
      <c r="A601" s="94" t="str">
        <f>CONCATENATE('PAO 2022'!A596,". ", "7")</f>
        <v>66. 7</v>
      </c>
      <c r="B601" s="116"/>
      <c r="C601" s="116"/>
      <c r="D601" s="116"/>
      <c r="E601" s="117"/>
      <c r="F601" s="355" t="str">
        <f>IFERROR(VLOOKUP(B601,'Validaciones SEVRI'!$D$2:$E$118,2,FALSE)," ")</f>
        <v xml:space="preserve"> </v>
      </c>
      <c r="G601" s="356"/>
      <c r="H601" s="123"/>
      <c r="I601" s="124"/>
      <c r="K601" s="176">
        <f t="shared" si="65"/>
        <v>0</v>
      </c>
    </row>
    <row r="602" spans="1:27" s="80" customFormat="1" ht="20.25" customHeight="1" thickBot="1" x14ac:dyDescent="0.3">
      <c r="A602" s="73" t="s">
        <v>60</v>
      </c>
      <c r="B602" s="370">
        <f>+'PAO 2022'!B603</f>
        <v>0</v>
      </c>
      <c r="C602" s="371"/>
      <c r="D602" s="371"/>
      <c r="E602" s="371"/>
      <c r="F602" s="371"/>
      <c r="G602" s="371"/>
      <c r="H602" s="371"/>
      <c r="I602" s="371"/>
      <c r="J602" s="135"/>
      <c r="K602" s="176"/>
      <c r="L602" s="135"/>
      <c r="M602" s="135"/>
      <c r="N602" s="135"/>
      <c r="O602" s="135"/>
      <c r="P602" s="135"/>
      <c r="Q602" s="135"/>
      <c r="R602" s="135"/>
      <c r="S602" s="135"/>
      <c r="T602" s="135"/>
      <c r="U602" s="135"/>
      <c r="V602" s="135"/>
      <c r="W602" s="135"/>
      <c r="X602" s="135"/>
      <c r="Y602" s="135"/>
      <c r="Z602" s="135"/>
      <c r="AA602" s="135"/>
    </row>
    <row r="603" spans="1:27" ht="20.25" customHeight="1" x14ac:dyDescent="0.3">
      <c r="A603" s="92" t="s">
        <v>61</v>
      </c>
      <c r="B603" s="363" t="str">
        <f>CONCATENATE('PAO 2022'!A605,". ",'PAO 2022'!A606)</f>
        <v xml:space="preserve">67. </v>
      </c>
      <c r="C603" s="364"/>
      <c r="D603" s="364"/>
      <c r="E603" s="364"/>
      <c r="F603" s="364"/>
      <c r="G603" s="364"/>
      <c r="H603" s="364"/>
      <c r="I603" s="365"/>
      <c r="K603" s="177"/>
      <c r="L603" s="173"/>
      <c r="M603" s="173"/>
      <c r="N603" s="81"/>
      <c r="O603" s="81"/>
      <c r="P603" s="81"/>
      <c r="Q603" s="81"/>
      <c r="R603" s="81"/>
      <c r="S603" s="81"/>
      <c r="T603" s="81"/>
      <c r="U603" s="81"/>
      <c r="V603" s="81"/>
      <c r="W603" s="81"/>
      <c r="X603" s="81"/>
      <c r="Y603" s="81"/>
      <c r="Z603" s="81"/>
      <c r="AA603" s="81"/>
    </row>
    <row r="604" spans="1:27" ht="20.25" customHeight="1" x14ac:dyDescent="0.3">
      <c r="A604" s="94" t="str">
        <f>CONCATENATE('PAO 2022'!A605,". ", "1")</f>
        <v>67. 1</v>
      </c>
      <c r="B604" s="116"/>
      <c r="C604" s="116"/>
      <c r="D604" s="116"/>
      <c r="E604" s="117"/>
      <c r="F604" s="355" t="str">
        <f>IFERROR(VLOOKUP(B604,'Validaciones SEVRI'!$D$2:$E$118,2,FALSE)," ")</f>
        <v xml:space="preserve"> </v>
      </c>
      <c r="G604" s="356"/>
      <c r="H604" s="123"/>
      <c r="I604" s="124"/>
      <c r="K604" s="176">
        <f t="shared" ref="K604:K610" si="66">IF(B604&lt;1,0, 1)</f>
        <v>0</v>
      </c>
    </row>
    <row r="605" spans="1:27" ht="20.25" customHeight="1" x14ac:dyDescent="0.3">
      <c r="A605" s="94" t="str">
        <f>CONCATENATE('PAO 2022'!A605,". ", "2")</f>
        <v>67. 2</v>
      </c>
      <c r="B605" s="116"/>
      <c r="C605" s="116"/>
      <c r="D605" s="116"/>
      <c r="E605" s="117"/>
      <c r="F605" s="355" t="str">
        <f>IFERROR(VLOOKUP(B605,'Validaciones SEVRI'!$D$2:$E$118,2,FALSE)," ")</f>
        <v xml:space="preserve"> </v>
      </c>
      <c r="G605" s="356"/>
      <c r="H605" s="123"/>
      <c r="I605" s="124"/>
      <c r="K605" s="176">
        <f t="shared" si="66"/>
        <v>0</v>
      </c>
    </row>
    <row r="606" spans="1:27" ht="20.25" customHeight="1" x14ac:dyDescent="0.3">
      <c r="A606" s="94" t="str">
        <f>CONCATENATE('PAO 2022'!A605,". ","3")</f>
        <v>67. 3</v>
      </c>
      <c r="B606" s="116"/>
      <c r="C606" s="116"/>
      <c r="D606" s="116"/>
      <c r="E606" s="117"/>
      <c r="F606" s="355" t="str">
        <f>IFERROR(VLOOKUP(B606,'Validaciones SEVRI'!$D$2:$E$118,2,FALSE)," ")</f>
        <v xml:space="preserve"> </v>
      </c>
      <c r="G606" s="356"/>
      <c r="H606" s="123"/>
      <c r="I606" s="124"/>
      <c r="K606" s="176">
        <f t="shared" si="66"/>
        <v>0</v>
      </c>
    </row>
    <row r="607" spans="1:27" ht="20.25" customHeight="1" x14ac:dyDescent="0.3">
      <c r="A607" s="94" t="str">
        <f>CONCATENATE('PAO 2022'!A605,". ", "4")</f>
        <v>67. 4</v>
      </c>
      <c r="B607" s="116"/>
      <c r="C607" s="116"/>
      <c r="D607" s="116"/>
      <c r="E607" s="117"/>
      <c r="F607" s="355" t="str">
        <f>IFERROR(VLOOKUP(B607,'Validaciones SEVRI'!$D$2:$E$118,2,FALSE)," ")</f>
        <v xml:space="preserve"> </v>
      </c>
      <c r="G607" s="356"/>
      <c r="H607" s="123"/>
      <c r="I607" s="124"/>
      <c r="K607" s="176">
        <f t="shared" si="66"/>
        <v>0</v>
      </c>
    </row>
    <row r="608" spans="1:27" ht="20.25" customHeight="1" x14ac:dyDescent="0.3">
      <c r="A608" s="94" t="str">
        <f>CONCATENATE('PAO 2022'!A605,". ", "5")</f>
        <v>67. 5</v>
      </c>
      <c r="B608" s="116"/>
      <c r="C608" s="116"/>
      <c r="D608" s="116"/>
      <c r="E608" s="117"/>
      <c r="F608" s="355" t="str">
        <f>IFERROR(VLOOKUP(B608,'Validaciones SEVRI'!$D$2:$E$118,2,FALSE)," ")</f>
        <v xml:space="preserve"> </v>
      </c>
      <c r="G608" s="356"/>
      <c r="H608" s="123"/>
      <c r="I608" s="124"/>
      <c r="K608" s="176">
        <f t="shared" si="66"/>
        <v>0</v>
      </c>
    </row>
    <row r="609" spans="1:27" ht="20.25" customHeight="1" x14ac:dyDescent="0.3">
      <c r="A609" s="94" t="str">
        <f>CONCATENATE('PAO 2022'!A605,". ", "6")</f>
        <v>67. 6</v>
      </c>
      <c r="B609" s="116"/>
      <c r="C609" s="116"/>
      <c r="D609" s="116"/>
      <c r="E609" s="117"/>
      <c r="F609" s="355" t="str">
        <f>IFERROR(VLOOKUP(B609,'Validaciones SEVRI'!$D$2:$E$118,2,FALSE)," ")</f>
        <v xml:space="preserve"> </v>
      </c>
      <c r="G609" s="356"/>
      <c r="H609" s="123"/>
      <c r="I609" s="124"/>
      <c r="K609" s="176">
        <f t="shared" si="66"/>
        <v>0</v>
      </c>
    </row>
    <row r="610" spans="1:27" ht="20.25" customHeight="1" thickBot="1" x14ac:dyDescent="0.35">
      <c r="A610" s="94" t="str">
        <f>CONCATENATE('PAO 2022'!A605,". ", "7")</f>
        <v>67. 7</v>
      </c>
      <c r="B610" s="116"/>
      <c r="C610" s="116"/>
      <c r="D610" s="116"/>
      <c r="E610" s="117"/>
      <c r="F610" s="355" t="str">
        <f>IFERROR(VLOOKUP(B610,'Validaciones SEVRI'!$D$2:$E$118,2,FALSE)," ")</f>
        <v xml:space="preserve"> </v>
      </c>
      <c r="G610" s="356"/>
      <c r="H610" s="123"/>
      <c r="I610" s="124"/>
      <c r="K610" s="176">
        <f t="shared" si="66"/>
        <v>0</v>
      </c>
    </row>
    <row r="611" spans="1:27" s="80" customFormat="1" ht="20.25" customHeight="1" thickBot="1" x14ac:dyDescent="0.3">
      <c r="A611" s="73" t="s">
        <v>60</v>
      </c>
      <c r="B611" s="370">
        <f>+'PAO 2022'!B612</f>
        <v>0</v>
      </c>
      <c r="C611" s="371"/>
      <c r="D611" s="371"/>
      <c r="E611" s="371"/>
      <c r="F611" s="371"/>
      <c r="G611" s="371"/>
      <c r="H611" s="371"/>
      <c r="I611" s="371"/>
      <c r="J611" s="135"/>
      <c r="K611" s="176"/>
      <c r="L611" s="135"/>
      <c r="M611" s="135"/>
      <c r="N611" s="135"/>
      <c r="O611" s="135"/>
      <c r="P611" s="135"/>
      <c r="Q611" s="135"/>
      <c r="R611" s="135"/>
      <c r="S611" s="135"/>
      <c r="T611" s="135"/>
      <c r="U611" s="135"/>
      <c r="V611" s="135"/>
      <c r="W611" s="135"/>
      <c r="X611" s="135"/>
      <c r="Y611" s="135"/>
      <c r="Z611" s="135"/>
      <c r="AA611" s="135"/>
    </row>
    <row r="612" spans="1:27" ht="20.25" customHeight="1" x14ac:dyDescent="0.3">
      <c r="A612" s="92" t="s">
        <v>61</v>
      </c>
      <c r="B612" s="363" t="str">
        <f>CONCATENATE('PAO 2022'!A614,". ",'PAO 2022'!A615)</f>
        <v xml:space="preserve">68. </v>
      </c>
      <c r="C612" s="364"/>
      <c r="D612" s="364"/>
      <c r="E612" s="364"/>
      <c r="F612" s="364"/>
      <c r="G612" s="364"/>
      <c r="H612" s="364"/>
      <c r="I612" s="365"/>
      <c r="K612" s="177"/>
      <c r="L612" s="173"/>
      <c r="M612" s="173"/>
      <c r="N612" s="81"/>
      <c r="O612" s="81"/>
      <c r="P612" s="81"/>
      <c r="Q612" s="81"/>
      <c r="R612" s="81"/>
      <c r="S612" s="81"/>
      <c r="T612" s="81"/>
      <c r="U612" s="81"/>
      <c r="V612" s="81"/>
      <c r="W612" s="81"/>
      <c r="X612" s="81"/>
      <c r="Y612" s="81"/>
      <c r="Z612" s="81"/>
      <c r="AA612" s="81"/>
    </row>
    <row r="613" spans="1:27" ht="20.25" customHeight="1" x14ac:dyDescent="0.3">
      <c r="A613" s="94" t="str">
        <f>CONCATENATE('PAO 2022'!A614,". ", "1")</f>
        <v>68. 1</v>
      </c>
      <c r="B613" s="116"/>
      <c r="C613" s="116"/>
      <c r="D613" s="116"/>
      <c r="E613" s="117"/>
      <c r="F613" s="355" t="str">
        <f>IFERROR(VLOOKUP(B613,'Validaciones SEVRI'!$D$2:$E$118,2,FALSE)," ")</f>
        <v xml:space="preserve"> </v>
      </c>
      <c r="G613" s="356"/>
      <c r="H613" s="123"/>
      <c r="I613" s="124"/>
      <c r="K613" s="176">
        <f t="shared" ref="K613:K619" si="67">IF(B613&lt;1,0, 1)</f>
        <v>0</v>
      </c>
    </row>
    <row r="614" spans="1:27" ht="20.25" customHeight="1" x14ac:dyDescent="0.3">
      <c r="A614" s="94" t="str">
        <f>CONCATENATE('PAO 2022'!A614,". ", "2")</f>
        <v>68. 2</v>
      </c>
      <c r="B614" s="116"/>
      <c r="C614" s="116"/>
      <c r="D614" s="116"/>
      <c r="E614" s="117"/>
      <c r="F614" s="355" t="str">
        <f>IFERROR(VLOOKUP(B614,'Validaciones SEVRI'!$D$2:$E$118,2,FALSE)," ")</f>
        <v xml:space="preserve"> </v>
      </c>
      <c r="G614" s="356"/>
      <c r="H614" s="123"/>
      <c r="I614" s="124"/>
      <c r="K614" s="176">
        <f t="shared" si="67"/>
        <v>0</v>
      </c>
    </row>
    <row r="615" spans="1:27" ht="20.25" customHeight="1" x14ac:dyDescent="0.3">
      <c r="A615" s="94" t="str">
        <f>CONCATENATE('PAO 2022'!A614,". ","3")</f>
        <v>68. 3</v>
      </c>
      <c r="B615" s="116"/>
      <c r="C615" s="116"/>
      <c r="D615" s="116"/>
      <c r="E615" s="117"/>
      <c r="F615" s="355" t="str">
        <f>IFERROR(VLOOKUP(B615,'Validaciones SEVRI'!$D$2:$E$118,2,FALSE)," ")</f>
        <v xml:space="preserve"> </v>
      </c>
      <c r="G615" s="356"/>
      <c r="H615" s="123"/>
      <c r="I615" s="124"/>
      <c r="K615" s="176">
        <f t="shared" si="67"/>
        <v>0</v>
      </c>
    </row>
    <row r="616" spans="1:27" ht="20.25" customHeight="1" x14ac:dyDescent="0.3">
      <c r="A616" s="94" t="str">
        <f>CONCATENATE('PAO 2022'!A614,". ", "4")</f>
        <v>68. 4</v>
      </c>
      <c r="B616" s="116"/>
      <c r="C616" s="116"/>
      <c r="D616" s="116"/>
      <c r="E616" s="117"/>
      <c r="F616" s="355" t="str">
        <f>IFERROR(VLOOKUP(B616,'Validaciones SEVRI'!$D$2:$E$118,2,FALSE)," ")</f>
        <v xml:space="preserve"> </v>
      </c>
      <c r="G616" s="356"/>
      <c r="H616" s="123"/>
      <c r="I616" s="124"/>
      <c r="K616" s="176">
        <f t="shared" si="67"/>
        <v>0</v>
      </c>
    </row>
    <row r="617" spans="1:27" ht="20.25" customHeight="1" x14ac:dyDescent="0.3">
      <c r="A617" s="94" t="str">
        <f>CONCATENATE('PAO 2022'!A614,". ", "5")</f>
        <v>68. 5</v>
      </c>
      <c r="B617" s="116"/>
      <c r="C617" s="116"/>
      <c r="D617" s="116"/>
      <c r="E617" s="117"/>
      <c r="F617" s="355" t="str">
        <f>IFERROR(VLOOKUP(B617,'Validaciones SEVRI'!$D$2:$E$118,2,FALSE)," ")</f>
        <v xml:space="preserve"> </v>
      </c>
      <c r="G617" s="356"/>
      <c r="H617" s="123"/>
      <c r="I617" s="124"/>
      <c r="K617" s="176">
        <f t="shared" si="67"/>
        <v>0</v>
      </c>
    </row>
    <row r="618" spans="1:27" ht="20.25" customHeight="1" x14ac:dyDescent="0.3">
      <c r="A618" s="94" t="str">
        <f>CONCATENATE('PAO 2022'!A614,". ", "6")</f>
        <v>68. 6</v>
      </c>
      <c r="B618" s="116"/>
      <c r="C618" s="116"/>
      <c r="D618" s="116"/>
      <c r="E618" s="117"/>
      <c r="F618" s="355" t="str">
        <f>IFERROR(VLOOKUP(B618,'Validaciones SEVRI'!$D$2:$E$118,2,FALSE)," ")</f>
        <v xml:space="preserve"> </v>
      </c>
      <c r="G618" s="356"/>
      <c r="H618" s="123"/>
      <c r="I618" s="124"/>
      <c r="K618" s="176">
        <f t="shared" si="67"/>
        <v>0</v>
      </c>
    </row>
    <row r="619" spans="1:27" ht="20.25" customHeight="1" thickBot="1" x14ac:dyDescent="0.35">
      <c r="A619" s="94" t="str">
        <f>CONCATENATE('PAO 2022'!A614,". ", "7")</f>
        <v>68. 7</v>
      </c>
      <c r="B619" s="116"/>
      <c r="C619" s="116"/>
      <c r="D619" s="116"/>
      <c r="E619" s="117"/>
      <c r="F619" s="355" t="str">
        <f>IFERROR(VLOOKUP(B619,'Validaciones SEVRI'!$D$2:$E$118,2,FALSE)," ")</f>
        <v xml:space="preserve"> </v>
      </c>
      <c r="G619" s="356"/>
      <c r="H619" s="123"/>
      <c r="I619" s="124"/>
      <c r="K619" s="176">
        <f t="shared" si="67"/>
        <v>0</v>
      </c>
    </row>
    <row r="620" spans="1:27" s="80" customFormat="1" ht="20.25" customHeight="1" thickBot="1" x14ac:dyDescent="0.3">
      <c r="A620" s="73" t="s">
        <v>60</v>
      </c>
      <c r="B620" s="370">
        <f>+'PAO 2022'!B621</f>
        <v>0</v>
      </c>
      <c r="C620" s="371"/>
      <c r="D620" s="371"/>
      <c r="E620" s="371"/>
      <c r="F620" s="371"/>
      <c r="G620" s="371"/>
      <c r="H620" s="371"/>
      <c r="I620" s="371"/>
      <c r="J620" s="135"/>
      <c r="K620" s="176"/>
      <c r="L620" s="135"/>
      <c r="M620" s="135"/>
      <c r="N620" s="135"/>
      <c r="O620" s="135"/>
      <c r="P620" s="135"/>
      <c r="Q620" s="135"/>
      <c r="R620" s="135"/>
      <c r="S620" s="135"/>
      <c r="T620" s="135"/>
      <c r="U620" s="135"/>
      <c r="V620" s="135"/>
      <c r="W620" s="135"/>
      <c r="X620" s="135"/>
      <c r="Y620" s="135"/>
      <c r="Z620" s="135"/>
      <c r="AA620" s="135"/>
    </row>
    <row r="621" spans="1:27" ht="20.25" customHeight="1" x14ac:dyDescent="0.3">
      <c r="A621" s="92" t="s">
        <v>61</v>
      </c>
      <c r="B621" s="363" t="str">
        <f>CONCATENATE('PAO 2022'!A623,". ",'PAO 2022'!A624)</f>
        <v xml:space="preserve">69. </v>
      </c>
      <c r="C621" s="364"/>
      <c r="D621" s="364"/>
      <c r="E621" s="364"/>
      <c r="F621" s="364"/>
      <c r="G621" s="364"/>
      <c r="H621" s="364"/>
      <c r="I621" s="365"/>
      <c r="K621" s="177"/>
      <c r="L621" s="173"/>
      <c r="M621" s="173"/>
      <c r="N621" s="81"/>
      <c r="O621" s="81"/>
      <c r="P621" s="81"/>
      <c r="Q621" s="81"/>
      <c r="R621" s="81"/>
      <c r="S621" s="81"/>
      <c r="T621" s="81"/>
      <c r="U621" s="81"/>
      <c r="V621" s="81"/>
      <c r="W621" s="81"/>
      <c r="X621" s="81"/>
      <c r="Y621" s="81"/>
      <c r="Z621" s="81"/>
      <c r="AA621" s="81"/>
    </row>
    <row r="622" spans="1:27" ht="20.25" customHeight="1" x14ac:dyDescent="0.3">
      <c r="A622" s="94" t="str">
        <f>CONCATENATE('PAO 2022'!A623,". ", "1")</f>
        <v>69. 1</v>
      </c>
      <c r="B622" s="116"/>
      <c r="C622" s="116"/>
      <c r="D622" s="116"/>
      <c r="E622" s="117"/>
      <c r="F622" s="355" t="str">
        <f>IFERROR(VLOOKUP(B622,'Validaciones SEVRI'!$D$2:$E$118,2,FALSE)," ")</f>
        <v xml:space="preserve"> </v>
      </c>
      <c r="G622" s="356"/>
      <c r="H622" s="123"/>
      <c r="I622" s="124"/>
      <c r="K622" s="176">
        <f t="shared" ref="K622:K628" si="68">IF(B622&lt;1,0, 1)</f>
        <v>0</v>
      </c>
    </row>
    <row r="623" spans="1:27" ht="20.25" customHeight="1" x14ac:dyDescent="0.3">
      <c r="A623" s="94" t="str">
        <f>CONCATENATE('PAO 2022'!A623,". ", "2")</f>
        <v>69. 2</v>
      </c>
      <c r="B623" s="116"/>
      <c r="C623" s="116"/>
      <c r="D623" s="116"/>
      <c r="E623" s="117"/>
      <c r="F623" s="355" t="str">
        <f>IFERROR(VLOOKUP(B623,'Validaciones SEVRI'!$D$2:$E$118,2,FALSE)," ")</f>
        <v xml:space="preserve"> </v>
      </c>
      <c r="G623" s="356"/>
      <c r="H623" s="123"/>
      <c r="I623" s="124"/>
      <c r="K623" s="176">
        <f t="shared" si="68"/>
        <v>0</v>
      </c>
    </row>
    <row r="624" spans="1:27" ht="20.25" customHeight="1" x14ac:dyDescent="0.3">
      <c r="A624" s="94" t="str">
        <f>CONCATENATE('PAO 2022'!A623,". ","3")</f>
        <v>69. 3</v>
      </c>
      <c r="B624" s="116"/>
      <c r="C624" s="116"/>
      <c r="D624" s="116"/>
      <c r="E624" s="117"/>
      <c r="F624" s="355" t="str">
        <f>IFERROR(VLOOKUP(B624,'Validaciones SEVRI'!$D$2:$E$118,2,FALSE)," ")</f>
        <v xml:space="preserve"> </v>
      </c>
      <c r="G624" s="356"/>
      <c r="H624" s="123"/>
      <c r="I624" s="124"/>
      <c r="K624" s="176">
        <f t="shared" si="68"/>
        <v>0</v>
      </c>
    </row>
    <row r="625" spans="1:27" ht="20.25" customHeight="1" x14ac:dyDescent="0.3">
      <c r="A625" s="94" t="str">
        <f>CONCATENATE('PAO 2022'!A623,". ", "4")</f>
        <v>69. 4</v>
      </c>
      <c r="B625" s="116"/>
      <c r="C625" s="116"/>
      <c r="D625" s="116"/>
      <c r="E625" s="117"/>
      <c r="F625" s="355" t="str">
        <f>IFERROR(VLOOKUP(B625,'Validaciones SEVRI'!$D$2:$E$118,2,FALSE)," ")</f>
        <v xml:space="preserve"> </v>
      </c>
      <c r="G625" s="356"/>
      <c r="H625" s="123"/>
      <c r="I625" s="124"/>
      <c r="K625" s="176">
        <f t="shared" si="68"/>
        <v>0</v>
      </c>
    </row>
    <row r="626" spans="1:27" ht="20.25" customHeight="1" x14ac:dyDescent="0.3">
      <c r="A626" s="94" t="str">
        <f>CONCATENATE('PAO 2022'!A623,". ", "5")</f>
        <v>69. 5</v>
      </c>
      <c r="B626" s="116"/>
      <c r="C626" s="116"/>
      <c r="D626" s="116"/>
      <c r="E626" s="117"/>
      <c r="F626" s="355" t="str">
        <f>IFERROR(VLOOKUP(B626,'Validaciones SEVRI'!$D$2:$E$118,2,FALSE)," ")</f>
        <v xml:space="preserve"> </v>
      </c>
      <c r="G626" s="356"/>
      <c r="H626" s="123"/>
      <c r="I626" s="124"/>
      <c r="K626" s="176">
        <f t="shared" si="68"/>
        <v>0</v>
      </c>
    </row>
    <row r="627" spans="1:27" ht="20.25" customHeight="1" x14ac:dyDescent="0.3">
      <c r="A627" s="94" t="str">
        <f>CONCATENATE('PAO 2022'!A623,". ", "6")</f>
        <v>69. 6</v>
      </c>
      <c r="B627" s="116"/>
      <c r="C627" s="116"/>
      <c r="D627" s="116"/>
      <c r="E627" s="117"/>
      <c r="F627" s="355" t="str">
        <f>IFERROR(VLOOKUP(B627,'Validaciones SEVRI'!$D$2:$E$118,2,FALSE)," ")</f>
        <v xml:space="preserve"> </v>
      </c>
      <c r="G627" s="356"/>
      <c r="H627" s="123"/>
      <c r="I627" s="124"/>
      <c r="K627" s="176">
        <f t="shared" si="68"/>
        <v>0</v>
      </c>
    </row>
    <row r="628" spans="1:27" ht="20.25" customHeight="1" thickBot="1" x14ac:dyDescent="0.35">
      <c r="A628" s="94" t="str">
        <f>CONCATENATE('PAO 2022'!A623,". ", "7")</f>
        <v>69. 7</v>
      </c>
      <c r="B628" s="116"/>
      <c r="C628" s="116"/>
      <c r="D628" s="116"/>
      <c r="E628" s="117"/>
      <c r="F628" s="355" t="str">
        <f>IFERROR(VLOOKUP(B628,'Validaciones SEVRI'!$D$2:$E$118,2,FALSE)," ")</f>
        <v xml:space="preserve"> </v>
      </c>
      <c r="G628" s="356"/>
      <c r="H628" s="123"/>
      <c r="I628" s="124"/>
      <c r="K628" s="176">
        <f t="shared" si="68"/>
        <v>0</v>
      </c>
    </row>
    <row r="629" spans="1:27" s="80" customFormat="1" ht="20.25" customHeight="1" thickBot="1" x14ac:dyDescent="0.3">
      <c r="A629" s="73" t="s">
        <v>60</v>
      </c>
      <c r="B629" s="370">
        <f>+'PAO 2022'!B630</f>
        <v>0</v>
      </c>
      <c r="C629" s="371"/>
      <c r="D629" s="371"/>
      <c r="E629" s="371"/>
      <c r="F629" s="371"/>
      <c r="G629" s="371"/>
      <c r="H629" s="371"/>
      <c r="I629" s="371"/>
      <c r="J629" s="135"/>
      <c r="K629" s="176"/>
      <c r="L629" s="135"/>
      <c r="M629" s="135"/>
      <c r="N629" s="135"/>
      <c r="O629" s="135"/>
      <c r="P629" s="135"/>
      <c r="Q629" s="135"/>
      <c r="R629" s="135"/>
      <c r="S629" s="135"/>
      <c r="T629" s="135"/>
      <c r="U629" s="135"/>
      <c r="V629" s="135"/>
      <c r="W629" s="135"/>
      <c r="X629" s="135"/>
      <c r="Y629" s="135"/>
      <c r="Z629" s="135"/>
      <c r="AA629" s="135"/>
    </row>
    <row r="630" spans="1:27" ht="20.25" customHeight="1" x14ac:dyDescent="0.3">
      <c r="A630" s="92" t="s">
        <v>61</v>
      </c>
      <c r="B630" s="363" t="str">
        <f>CONCATENATE('PAO 2022'!A632,". ",'PAO 2022'!A633)</f>
        <v xml:space="preserve">70. </v>
      </c>
      <c r="C630" s="364"/>
      <c r="D630" s="364"/>
      <c r="E630" s="364"/>
      <c r="F630" s="364"/>
      <c r="G630" s="364"/>
      <c r="H630" s="364"/>
      <c r="I630" s="365"/>
      <c r="K630" s="177"/>
      <c r="L630" s="173"/>
      <c r="M630" s="173"/>
      <c r="N630" s="81"/>
      <c r="O630" s="81"/>
      <c r="P630" s="81"/>
      <c r="Q630" s="81"/>
      <c r="R630" s="81"/>
      <c r="S630" s="81"/>
      <c r="T630" s="81"/>
      <c r="U630" s="81"/>
      <c r="V630" s="81"/>
      <c r="W630" s="81"/>
      <c r="X630" s="81"/>
      <c r="Y630" s="81"/>
      <c r="Z630" s="81"/>
      <c r="AA630" s="81"/>
    </row>
    <row r="631" spans="1:27" ht="20.25" customHeight="1" x14ac:dyDescent="0.3">
      <c r="A631" s="94" t="str">
        <f>CONCATENATE('PAO 2022'!A632,". ", "1")</f>
        <v>70. 1</v>
      </c>
      <c r="B631" s="116"/>
      <c r="C631" s="116"/>
      <c r="D631" s="116"/>
      <c r="E631" s="117"/>
      <c r="F631" s="355" t="str">
        <f>IFERROR(VLOOKUP(B631,'Validaciones SEVRI'!$D$2:$E$118,2,FALSE)," ")</f>
        <v xml:space="preserve"> </v>
      </c>
      <c r="G631" s="356"/>
      <c r="H631" s="123"/>
      <c r="I631" s="124"/>
      <c r="K631" s="176">
        <f t="shared" ref="K631:K637" si="69">IF(B631&lt;1,0, 1)</f>
        <v>0</v>
      </c>
    </row>
    <row r="632" spans="1:27" ht="20.25" customHeight="1" x14ac:dyDescent="0.3">
      <c r="A632" s="94" t="str">
        <f>CONCATENATE('PAO 2022'!A632,". ", "2")</f>
        <v>70. 2</v>
      </c>
      <c r="B632" s="116"/>
      <c r="C632" s="116"/>
      <c r="D632" s="116"/>
      <c r="E632" s="117"/>
      <c r="F632" s="355" t="str">
        <f>IFERROR(VLOOKUP(B632,'Validaciones SEVRI'!$D$2:$E$118,2,FALSE)," ")</f>
        <v xml:space="preserve"> </v>
      </c>
      <c r="G632" s="356"/>
      <c r="H632" s="123"/>
      <c r="I632" s="124"/>
      <c r="K632" s="176">
        <f t="shared" si="69"/>
        <v>0</v>
      </c>
    </row>
    <row r="633" spans="1:27" ht="20.25" customHeight="1" x14ac:dyDescent="0.3">
      <c r="A633" s="94" t="str">
        <f>CONCATENATE('PAO 2022'!A632,". ","3")</f>
        <v>70. 3</v>
      </c>
      <c r="B633" s="116"/>
      <c r="C633" s="116"/>
      <c r="D633" s="116"/>
      <c r="E633" s="117"/>
      <c r="F633" s="355" t="str">
        <f>IFERROR(VLOOKUP(B633,'Validaciones SEVRI'!$D$2:$E$118,2,FALSE)," ")</f>
        <v xml:space="preserve"> </v>
      </c>
      <c r="G633" s="356"/>
      <c r="H633" s="123"/>
      <c r="I633" s="124"/>
      <c r="K633" s="176">
        <f t="shared" si="69"/>
        <v>0</v>
      </c>
    </row>
    <row r="634" spans="1:27" ht="20.25" customHeight="1" x14ac:dyDescent="0.3">
      <c r="A634" s="94" t="str">
        <f>CONCATENATE('PAO 2022'!A632,". ", "4")</f>
        <v>70. 4</v>
      </c>
      <c r="B634" s="116"/>
      <c r="C634" s="116"/>
      <c r="D634" s="116"/>
      <c r="E634" s="117"/>
      <c r="F634" s="355" t="str">
        <f>IFERROR(VLOOKUP(B634,'Validaciones SEVRI'!$D$2:$E$118,2,FALSE)," ")</f>
        <v xml:space="preserve"> </v>
      </c>
      <c r="G634" s="356"/>
      <c r="H634" s="123"/>
      <c r="I634" s="124"/>
      <c r="K634" s="176">
        <f t="shared" si="69"/>
        <v>0</v>
      </c>
    </row>
    <row r="635" spans="1:27" ht="20.25" customHeight="1" x14ac:dyDescent="0.3">
      <c r="A635" s="94" t="str">
        <f>CONCATENATE('PAO 2022'!A632,". ", "5")</f>
        <v>70. 5</v>
      </c>
      <c r="B635" s="116"/>
      <c r="C635" s="116"/>
      <c r="D635" s="116"/>
      <c r="E635" s="117"/>
      <c r="F635" s="355" t="str">
        <f>IFERROR(VLOOKUP(B635,'Validaciones SEVRI'!$D$2:$E$118,2,FALSE)," ")</f>
        <v xml:space="preserve"> </v>
      </c>
      <c r="G635" s="356"/>
      <c r="H635" s="123"/>
      <c r="I635" s="124"/>
      <c r="K635" s="176">
        <f t="shared" si="69"/>
        <v>0</v>
      </c>
    </row>
    <row r="636" spans="1:27" ht="20.25" customHeight="1" x14ac:dyDescent="0.3">
      <c r="A636" s="94" t="str">
        <f>CONCATENATE('PAO 2022'!A632,". ", "6")</f>
        <v>70. 6</v>
      </c>
      <c r="B636" s="116"/>
      <c r="C636" s="116"/>
      <c r="D636" s="116"/>
      <c r="E636" s="117"/>
      <c r="F636" s="355" t="str">
        <f>IFERROR(VLOOKUP(B636,'Validaciones SEVRI'!$D$2:$E$118,2,FALSE)," ")</f>
        <v xml:space="preserve"> </v>
      </c>
      <c r="G636" s="356"/>
      <c r="H636" s="123"/>
      <c r="I636" s="124"/>
      <c r="K636" s="176">
        <f t="shared" si="69"/>
        <v>0</v>
      </c>
    </row>
    <row r="637" spans="1:27" ht="20.25" customHeight="1" thickBot="1" x14ac:dyDescent="0.35">
      <c r="A637" s="94" t="str">
        <f>CONCATENATE('PAO 2022'!A632,". ", "7")</f>
        <v>70. 7</v>
      </c>
      <c r="B637" s="116"/>
      <c r="C637" s="116"/>
      <c r="D637" s="116"/>
      <c r="E637" s="117"/>
      <c r="F637" s="355" t="str">
        <f>IFERROR(VLOOKUP(B637,'Validaciones SEVRI'!$D$2:$E$118,2,FALSE)," ")</f>
        <v xml:space="preserve"> </v>
      </c>
      <c r="G637" s="356"/>
      <c r="H637" s="123"/>
      <c r="I637" s="124"/>
      <c r="K637" s="176">
        <f t="shared" si="69"/>
        <v>0</v>
      </c>
    </row>
    <row r="638" spans="1:27" s="80" customFormat="1" ht="20.25" customHeight="1" thickBot="1" x14ac:dyDescent="0.3">
      <c r="A638" s="73" t="s">
        <v>60</v>
      </c>
      <c r="B638" s="370">
        <f>+'PAO 2022'!B639</f>
        <v>0</v>
      </c>
      <c r="C638" s="371"/>
      <c r="D638" s="371"/>
      <c r="E638" s="371"/>
      <c r="F638" s="371"/>
      <c r="G638" s="371"/>
      <c r="H638" s="371"/>
      <c r="I638" s="371"/>
      <c r="J638" s="135"/>
      <c r="K638" s="176"/>
      <c r="L638" s="135"/>
      <c r="M638" s="135"/>
      <c r="N638" s="135"/>
      <c r="O638" s="135"/>
      <c r="P638" s="135"/>
      <c r="Q638" s="135"/>
      <c r="R638" s="135"/>
      <c r="S638" s="135"/>
      <c r="T638" s="135"/>
      <c r="U638" s="135"/>
      <c r="V638" s="135"/>
      <c r="W638" s="135"/>
      <c r="X638" s="135"/>
      <c r="Y638" s="135"/>
      <c r="Z638" s="135"/>
      <c r="AA638" s="135"/>
    </row>
    <row r="639" spans="1:27" ht="20.25" customHeight="1" x14ac:dyDescent="0.3">
      <c r="A639" s="92" t="s">
        <v>61</v>
      </c>
      <c r="B639" s="363" t="str">
        <f>CONCATENATE('PAO 2022'!A641,". ",'PAO 2022'!A642)</f>
        <v xml:space="preserve">71. </v>
      </c>
      <c r="C639" s="364"/>
      <c r="D639" s="364"/>
      <c r="E639" s="364"/>
      <c r="F639" s="364"/>
      <c r="G639" s="364"/>
      <c r="H639" s="364"/>
      <c r="I639" s="365"/>
      <c r="K639" s="177"/>
      <c r="L639" s="173"/>
      <c r="M639" s="173"/>
      <c r="N639" s="81"/>
      <c r="O639" s="81"/>
      <c r="P639" s="81"/>
      <c r="Q639" s="81"/>
      <c r="R639" s="81"/>
      <c r="S639" s="81"/>
      <c r="T639" s="81"/>
      <c r="U639" s="81"/>
      <c r="V639" s="81"/>
      <c r="W639" s="81"/>
      <c r="X639" s="81"/>
      <c r="Y639" s="81"/>
      <c r="Z639" s="81"/>
      <c r="AA639" s="81"/>
    </row>
    <row r="640" spans="1:27" ht="20.25" customHeight="1" x14ac:dyDescent="0.3">
      <c r="A640" s="94" t="str">
        <f>CONCATENATE('PAO 2022'!A641,". ", "1")</f>
        <v>71. 1</v>
      </c>
      <c r="B640" s="116"/>
      <c r="C640" s="116"/>
      <c r="D640" s="116"/>
      <c r="E640" s="117"/>
      <c r="F640" s="355" t="str">
        <f>IFERROR(VLOOKUP(B640,'Validaciones SEVRI'!$D$2:$E$118,2,FALSE)," ")</f>
        <v xml:space="preserve"> </v>
      </c>
      <c r="G640" s="356"/>
      <c r="H640" s="123"/>
      <c r="I640" s="124"/>
      <c r="K640" s="176">
        <f t="shared" ref="K640:K646" si="70">IF(B640&lt;1,0, 1)</f>
        <v>0</v>
      </c>
    </row>
    <row r="641" spans="1:27" ht="20.25" customHeight="1" x14ac:dyDescent="0.3">
      <c r="A641" s="94" t="str">
        <f>CONCATENATE('PAO 2022'!A641,". ", "2")</f>
        <v>71. 2</v>
      </c>
      <c r="B641" s="116"/>
      <c r="C641" s="116"/>
      <c r="D641" s="116"/>
      <c r="E641" s="117"/>
      <c r="F641" s="355" t="str">
        <f>IFERROR(VLOOKUP(B641,'Validaciones SEVRI'!$D$2:$E$118,2,FALSE)," ")</f>
        <v xml:space="preserve"> </v>
      </c>
      <c r="G641" s="356"/>
      <c r="H641" s="123"/>
      <c r="I641" s="124"/>
      <c r="K641" s="176">
        <f t="shared" si="70"/>
        <v>0</v>
      </c>
    </row>
    <row r="642" spans="1:27" ht="20.25" customHeight="1" x14ac:dyDescent="0.3">
      <c r="A642" s="94" t="str">
        <f>CONCATENATE('PAO 2022'!A641,". ","3")</f>
        <v>71. 3</v>
      </c>
      <c r="B642" s="116"/>
      <c r="C642" s="116"/>
      <c r="D642" s="116"/>
      <c r="E642" s="117"/>
      <c r="F642" s="355" t="str">
        <f>IFERROR(VLOOKUP(B642,'Validaciones SEVRI'!$D$2:$E$118,2,FALSE)," ")</f>
        <v xml:space="preserve"> </v>
      </c>
      <c r="G642" s="356"/>
      <c r="H642" s="123"/>
      <c r="I642" s="124"/>
      <c r="K642" s="176">
        <f t="shared" si="70"/>
        <v>0</v>
      </c>
    </row>
    <row r="643" spans="1:27" ht="20.25" customHeight="1" x14ac:dyDescent="0.3">
      <c r="A643" s="94" t="str">
        <f>CONCATENATE('PAO 2022'!A641,". ", "4")</f>
        <v>71. 4</v>
      </c>
      <c r="B643" s="116"/>
      <c r="C643" s="116"/>
      <c r="D643" s="116"/>
      <c r="E643" s="117"/>
      <c r="F643" s="355" t="str">
        <f>IFERROR(VLOOKUP(B643,'Validaciones SEVRI'!$D$2:$E$118,2,FALSE)," ")</f>
        <v xml:space="preserve"> </v>
      </c>
      <c r="G643" s="356"/>
      <c r="H643" s="123"/>
      <c r="I643" s="124"/>
      <c r="K643" s="176">
        <f t="shared" si="70"/>
        <v>0</v>
      </c>
    </row>
    <row r="644" spans="1:27" ht="20.25" customHeight="1" x14ac:dyDescent="0.3">
      <c r="A644" s="94" t="str">
        <f>CONCATENATE('PAO 2022'!A641,". ", "5")</f>
        <v>71. 5</v>
      </c>
      <c r="B644" s="116"/>
      <c r="C644" s="116"/>
      <c r="D644" s="116"/>
      <c r="E644" s="117"/>
      <c r="F644" s="355" t="str">
        <f>IFERROR(VLOOKUP(B644,'Validaciones SEVRI'!$D$2:$E$118,2,FALSE)," ")</f>
        <v xml:space="preserve"> </v>
      </c>
      <c r="G644" s="356"/>
      <c r="H644" s="123"/>
      <c r="I644" s="124"/>
      <c r="K644" s="176">
        <f t="shared" si="70"/>
        <v>0</v>
      </c>
    </row>
    <row r="645" spans="1:27" ht="20.25" customHeight="1" x14ac:dyDescent="0.3">
      <c r="A645" s="94" t="str">
        <f>CONCATENATE('PAO 2022'!A641,". ", "6")</f>
        <v>71. 6</v>
      </c>
      <c r="B645" s="116"/>
      <c r="C645" s="116"/>
      <c r="D645" s="116"/>
      <c r="E645" s="117"/>
      <c r="F645" s="355" t="str">
        <f>IFERROR(VLOOKUP(B645,'Validaciones SEVRI'!$D$2:$E$118,2,FALSE)," ")</f>
        <v xml:space="preserve"> </v>
      </c>
      <c r="G645" s="356"/>
      <c r="H645" s="123"/>
      <c r="I645" s="124"/>
      <c r="K645" s="176">
        <f t="shared" si="70"/>
        <v>0</v>
      </c>
    </row>
    <row r="646" spans="1:27" ht="20.25" customHeight="1" thickBot="1" x14ac:dyDescent="0.35">
      <c r="A646" s="94" t="str">
        <f>CONCATENATE('PAO 2022'!A641,". ", "7")</f>
        <v>71. 7</v>
      </c>
      <c r="B646" s="116"/>
      <c r="C646" s="116"/>
      <c r="D646" s="116"/>
      <c r="E646" s="117"/>
      <c r="F646" s="355" t="str">
        <f>IFERROR(VLOOKUP(B646,'Validaciones SEVRI'!$D$2:$E$118,2,FALSE)," ")</f>
        <v xml:space="preserve"> </v>
      </c>
      <c r="G646" s="356"/>
      <c r="H646" s="123"/>
      <c r="I646" s="124"/>
      <c r="K646" s="176">
        <f t="shared" si="70"/>
        <v>0</v>
      </c>
    </row>
    <row r="647" spans="1:27" s="80" customFormat="1" ht="20.25" customHeight="1" thickBot="1" x14ac:dyDescent="0.3">
      <c r="A647" s="73" t="s">
        <v>60</v>
      </c>
      <c r="B647" s="370">
        <f>+'PAO 2022'!B648</f>
        <v>0</v>
      </c>
      <c r="C647" s="371"/>
      <c r="D647" s="371"/>
      <c r="E647" s="371"/>
      <c r="F647" s="371"/>
      <c r="G647" s="371"/>
      <c r="H647" s="371"/>
      <c r="I647" s="371"/>
      <c r="J647" s="135"/>
      <c r="K647" s="176"/>
      <c r="L647" s="135"/>
      <c r="M647" s="135"/>
      <c r="N647" s="135"/>
      <c r="O647" s="135"/>
      <c r="P647" s="135"/>
      <c r="Q647" s="135"/>
      <c r="R647" s="135"/>
      <c r="S647" s="135"/>
      <c r="T647" s="135"/>
      <c r="U647" s="135"/>
      <c r="V647" s="135"/>
      <c r="W647" s="135"/>
      <c r="X647" s="135"/>
      <c r="Y647" s="135"/>
      <c r="Z647" s="135"/>
      <c r="AA647" s="135"/>
    </row>
    <row r="648" spans="1:27" ht="20.25" customHeight="1" x14ac:dyDescent="0.3">
      <c r="A648" s="92" t="s">
        <v>61</v>
      </c>
      <c r="B648" s="363" t="str">
        <f>CONCATENATE('PAO 2022'!A650,". ",'PAO 2022'!A651)</f>
        <v xml:space="preserve">72. </v>
      </c>
      <c r="C648" s="364"/>
      <c r="D648" s="364"/>
      <c r="E648" s="364"/>
      <c r="F648" s="364"/>
      <c r="G648" s="364"/>
      <c r="H648" s="364"/>
      <c r="I648" s="365"/>
      <c r="K648" s="177"/>
      <c r="L648" s="173"/>
      <c r="M648" s="173"/>
      <c r="N648" s="81"/>
      <c r="O648" s="81"/>
      <c r="P648" s="81"/>
      <c r="Q648" s="81"/>
      <c r="R648" s="81"/>
      <c r="S648" s="81"/>
      <c r="T648" s="81"/>
      <c r="U648" s="81"/>
      <c r="V648" s="81"/>
      <c r="W648" s="81"/>
      <c r="X648" s="81"/>
      <c r="Y648" s="81"/>
      <c r="Z648" s="81"/>
      <c r="AA648" s="81"/>
    </row>
    <row r="649" spans="1:27" ht="20.25" customHeight="1" x14ac:dyDescent="0.3">
      <c r="A649" s="94" t="str">
        <f>CONCATENATE('PAO 2022'!A650,". ", "1")</f>
        <v>72. 1</v>
      </c>
      <c r="B649" s="116"/>
      <c r="C649" s="116"/>
      <c r="D649" s="116"/>
      <c r="E649" s="117"/>
      <c r="F649" s="355" t="str">
        <f>IFERROR(VLOOKUP(B649,'Validaciones SEVRI'!$D$2:$E$118,2,FALSE)," ")</f>
        <v xml:space="preserve"> </v>
      </c>
      <c r="G649" s="356"/>
      <c r="H649" s="123"/>
      <c r="I649" s="124"/>
      <c r="K649" s="176">
        <f t="shared" ref="K649:K655" si="71">IF(B649&lt;1,0, 1)</f>
        <v>0</v>
      </c>
    </row>
    <row r="650" spans="1:27" ht="20.25" customHeight="1" x14ac:dyDescent="0.3">
      <c r="A650" s="94" t="str">
        <f>CONCATENATE('PAO 2022'!A650,". ", "2")</f>
        <v>72. 2</v>
      </c>
      <c r="B650" s="116"/>
      <c r="C650" s="116"/>
      <c r="D650" s="116"/>
      <c r="E650" s="117"/>
      <c r="F650" s="355" t="str">
        <f>IFERROR(VLOOKUP(B650,'Validaciones SEVRI'!$D$2:$E$118,2,FALSE)," ")</f>
        <v xml:space="preserve"> </v>
      </c>
      <c r="G650" s="356"/>
      <c r="H650" s="123"/>
      <c r="I650" s="124"/>
      <c r="K650" s="176">
        <f t="shared" si="71"/>
        <v>0</v>
      </c>
    </row>
    <row r="651" spans="1:27" ht="20.25" customHeight="1" x14ac:dyDescent="0.3">
      <c r="A651" s="94" t="str">
        <f>CONCATENATE('PAO 2022'!A650,". ","3")</f>
        <v>72. 3</v>
      </c>
      <c r="B651" s="116"/>
      <c r="C651" s="116"/>
      <c r="D651" s="116"/>
      <c r="E651" s="117"/>
      <c r="F651" s="355" t="str">
        <f>IFERROR(VLOOKUP(B651,'Validaciones SEVRI'!$D$2:$E$118,2,FALSE)," ")</f>
        <v xml:space="preserve"> </v>
      </c>
      <c r="G651" s="356"/>
      <c r="H651" s="123"/>
      <c r="I651" s="124"/>
      <c r="K651" s="176">
        <f t="shared" si="71"/>
        <v>0</v>
      </c>
    </row>
    <row r="652" spans="1:27" ht="20.25" customHeight="1" x14ac:dyDescent="0.3">
      <c r="A652" s="94" t="str">
        <f>CONCATENATE('PAO 2022'!A650,". ", "4")</f>
        <v>72. 4</v>
      </c>
      <c r="B652" s="116"/>
      <c r="C652" s="116"/>
      <c r="D652" s="116"/>
      <c r="E652" s="117"/>
      <c r="F652" s="355" t="str">
        <f>IFERROR(VLOOKUP(B652,'Validaciones SEVRI'!$D$2:$E$118,2,FALSE)," ")</f>
        <v xml:space="preserve"> </v>
      </c>
      <c r="G652" s="356"/>
      <c r="H652" s="123"/>
      <c r="I652" s="124"/>
      <c r="K652" s="176">
        <f t="shared" si="71"/>
        <v>0</v>
      </c>
    </row>
    <row r="653" spans="1:27" ht="20.25" customHeight="1" x14ac:dyDescent="0.3">
      <c r="A653" s="94" t="str">
        <f>CONCATENATE('PAO 2022'!A650,". ", "5")</f>
        <v>72. 5</v>
      </c>
      <c r="B653" s="116"/>
      <c r="C653" s="116"/>
      <c r="D653" s="116"/>
      <c r="E653" s="117"/>
      <c r="F653" s="355" t="str">
        <f>IFERROR(VLOOKUP(B653,'Validaciones SEVRI'!$D$2:$E$118,2,FALSE)," ")</f>
        <v xml:space="preserve"> </v>
      </c>
      <c r="G653" s="356"/>
      <c r="H653" s="123"/>
      <c r="I653" s="124"/>
      <c r="K653" s="176">
        <f t="shared" si="71"/>
        <v>0</v>
      </c>
    </row>
    <row r="654" spans="1:27" ht="20.25" customHeight="1" x14ac:dyDescent="0.3">
      <c r="A654" s="94" t="str">
        <f>CONCATENATE('PAO 2022'!A650,". ", "6")</f>
        <v>72. 6</v>
      </c>
      <c r="B654" s="116"/>
      <c r="C654" s="116"/>
      <c r="D654" s="116"/>
      <c r="E654" s="117"/>
      <c r="F654" s="355" t="str">
        <f>IFERROR(VLOOKUP(B654,'Validaciones SEVRI'!$D$2:$E$118,2,FALSE)," ")</f>
        <v xml:space="preserve"> </v>
      </c>
      <c r="G654" s="356"/>
      <c r="H654" s="123"/>
      <c r="I654" s="124"/>
      <c r="K654" s="176">
        <f t="shared" si="71"/>
        <v>0</v>
      </c>
    </row>
    <row r="655" spans="1:27" ht="20.25" customHeight="1" thickBot="1" x14ac:dyDescent="0.35">
      <c r="A655" s="94" t="str">
        <f>CONCATENATE('PAO 2022'!A650,". ", "7")</f>
        <v>72. 7</v>
      </c>
      <c r="B655" s="116"/>
      <c r="C655" s="116"/>
      <c r="D655" s="116"/>
      <c r="E655" s="117"/>
      <c r="F655" s="355" t="str">
        <f>IFERROR(VLOOKUP(B655,'Validaciones SEVRI'!$D$2:$E$118,2,FALSE)," ")</f>
        <v xml:space="preserve"> </v>
      </c>
      <c r="G655" s="356"/>
      <c r="H655" s="123"/>
      <c r="I655" s="124"/>
      <c r="K655" s="176">
        <f t="shared" si="71"/>
        <v>0</v>
      </c>
    </row>
    <row r="656" spans="1:27" s="80" customFormat="1" ht="20.25" customHeight="1" thickBot="1" x14ac:dyDescent="0.3">
      <c r="A656" s="73" t="s">
        <v>60</v>
      </c>
      <c r="B656" s="370">
        <f>+'PAO 2022'!B657</f>
        <v>0</v>
      </c>
      <c r="C656" s="371"/>
      <c r="D656" s="371"/>
      <c r="E656" s="371"/>
      <c r="F656" s="371"/>
      <c r="G656" s="371"/>
      <c r="H656" s="371"/>
      <c r="I656" s="371"/>
      <c r="J656" s="135"/>
      <c r="K656" s="176"/>
      <c r="L656" s="135"/>
      <c r="M656" s="135"/>
      <c r="N656" s="135"/>
      <c r="O656" s="135"/>
      <c r="P656" s="135"/>
      <c r="Q656" s="135"/>
      <c r="R656" s="135"/>
      <c r="S656" s="135"/>
      <c r="T656" s="135"/>
      <c r="U656" s="135"/>
      <c r="V656" s="135"/>
      <c r="W656" s="135"/>
      <c r="X656" s="135"/>
      <c r="Y656" s="135"/>
      <c r="Z656" s="135"/>
      <c r="AA656" s="135"/>
    </row>
    <row r="657" spans="1:27" ht="20.25" customHeight="1" x14ac:dyDescent="0.3">
      <c r="A657" s="92" t="s">
        <v>61</v>
      </c>
      <c r="B657" s="363" t="str">
        <f>CONCATENATE('PAO 2022'!A659,". ",'PAO 2022'!A660)</f>
        <v xml:space="preserve">73. </v>
      </c>
      <c r="C657" s="364"/>
      <c r="D657" s="364"/>
      <c r="E657" s="364"/>
      <c r="F657" s="364"/>
      <c r="G657" s="364"/>
      <c r="H657" s="364"/>
      <c r="I657" s="365"/>
      <c r="K657" s="177"/>
      <c r="L657" s="173"/>
      <c r="M657" s="173"/>
      <c r="N657" s="81"/>
      <c r="O657" s="81"/>
      <c r="P657" s="81"/>
      <c r="Q657" s="81"/>
      <c r="R657" s="81"/>
      <c r="S657" s="81"/>
      <c r="T657" s="81"/>
      <c r="U657" s="81"/>
      <c r="V657" s="81"/>
      <c r="W657" s="81"/>
      <c r="X657" s="81"/>
      <c r="Y657" s="81"/>
      <c r="Z657" s="81"/>
      <c r="AA657" s="81"/>
    </row>
    <row r="658" spans="1:27" ht="20.25" customHeight="1" x14ac:dyDescent="0.3">
      <c r="A658" s="94" t="str">
        <f>CONCATENATE('PAO 2022'!A659,". ", "1")</f>
        <v>73. 1</v>
      </c>
      <c r="B658" s="116"/>
      <c r="C658" s="116"/>
      <c r="D658" s="116"/>
      <c r="E658" s="117"/>
      <c r="F658" s="355" t="str">
        <f>IFERROR(VLOOKUP(B658,'Validaciones SEVRI'!$D$2:$E$118,2,FALSE)," ")</f>
        <v xml:space="preserve"> </v>
      </c>
      <c r="G658" s="356"/>
      <c r="H658" s="123"/>
      <c r="I658" s="124"/>
      <c r="K658" s="176">
        <f t="shared" ref="K658:K664" si="72">IF(B658&lt;1,0, 1)</f>
        <v>0</v>
      </c>
    </row>
    <row r="659" spans="1:27" ht="20.25" customHeight="1" x14ac:dyDescent="0.3">
      <c r="A659" s="94" t="str">
        <f>CONCATENATE('PAO 2022'!A659,". ", "2")</f>
        <v>73. 2</v>
      </c>
      <c r="B659" s="116"/>
      <c r="C659" s="116"/>
      <c r="D659" s="116"/>
      <c r="E659" s="117"/>
      <c r="F659" s="355" t="str">
        <f>IFERROR(VLOOKUP(B659,'Validaciones SEVRI'!$D$2:$E$118,2,FALSE)," ")</f>
        <v xml:space="preserve"> </v>
      </c>
      <c r="G659" s="356"/>
      <c r="H659" s="123"/>
      <c r="I659" s="124"/>
      <c r="K659" s="176">
        <f t="shared" si="72"/>
        <v>0</v>
      </c>
    </row>
    <row r="660" spans="1:27" ht="20.25" customHeight="1" x14ac:dyDescent="0.3">
      <c r="A660" s="94" t="str">
        <f>CONCATENATE('PAO 2022'!A659,". ","3")</f>
        <v>73. 3</v>
      </c>
      <c r="B660" s="116"/>
      <c r="C660" s="116"/>
      <c r="D660" s="116"/>
      <c r="E660" s="117"/>
      <c r="F660" s="355" t="str">
        <f>IFERROR(VLOOKUP(B660,'Validaciones SEVRI'!$D$2:$E$118,2,FALSE)," ")</f>
        <v xml:space="preserve"> </v>
      </c>
      <c r="G660" s="356"/>
      <c r="H660" s="123"/>
      <c r="I660" s="124"/>
      <c r="K660" s="176">
        <f t="shared" si="72"/>
        <v>0</v>
      </c>
    </row>
    <row r="661" spans="1:27" ht="20.25" customHeight="1" x14ac:dyDescent="0.3">
      <c r="A661" s="94" t="str">
        <f>CONCATENATE('PAO 2022'!A659,". ", "4")</f>
        <v>73. 4</v>
      </c>
      <c r="B661" s="116"/>
      <c r="C661" s="116"/>
      <c r="D661" s="116"/>
      <c r="E661" s="117"/>
      <c r="F661" s="355" t="str">
        <f>IFERROR(VLOOKUP(B661,'Validaciones SEVRI'!$D$2:$E$118,2,FALSE)," ")</f>
        <v xml:space="preserve"> </v>
      </c>
      <c r="G661" s="356"/>
      <c r="H661" s="123"/>
      <c r="I661" s="124"/>
      <c r="K661" s="176">
        <f t="shared" si="72"/>
        <v>0</v>
      </c>
    </row>
    <row r="662" spans="1:27" ht="20.25" customHeight="1" x14ac:dyDescent="0.3">
      <c r="A662" s="94" t="str">
        <f>CONCATENATE('PAO 2022'!A659,". ", "5")</f>
        <v>73. 5</v>
      </c>
      <c r="B662" s="116"/>
      <c r="C662" s="116"/>
      <c r="D662" s="116"/>
      <c r="E662" s="117"/>
      <c r="F662" s="355" t="str">
        <f>IFERROR(VLOOKUP(B662,'Validaciones SEVRI'!$D$2:$E$118,2,FALSE)," ")</f>
        <v xml:space="preserve"> </v>
      </c>
      <c r="G662" s="356"/>
      <c r="H662" s="123"/>
      <c r="I662" s="124"/>
      <c r="K662" s="176">
        <f t="shared" si="72"/>
        <v>0</v>
      </c>
    </row>
    <row r="663" spans="1:27" ht="20.25" customHeight="1" x14ac:dyDescent="0.3">
      <c r="A663" s="94" t="str">
        <f>CONCATENATE('PAO 2022'!A659,". ", "6")</f>
        <v>73. 6</v>
      </c>
      <c r="B663" s="116"/>
      <c r="C663" s="116"/>
      <c r="D663" s="116"/>
      <c r="E663" s="117"/>
      <c r="F663" s="355" t="str">
        <f>IFERROR(VLOOKUP(B663,'Validaciones SEVRI'!$D$2:$E$118,2,FALSE)," ")</f>
        <v xml:space="preserve"> </v>
      </c>
      <c r="G663" s="356"/>
      <c r="H663" s="123"/>
      <c r="I663" s="124"/>
      <c r="K663" s="176">
        <f t="shared" si="72"/>
        <v>0</v>
      </c>
    </row>
    <row r="664" spans="1:27" ht="20.25" customHeight="1" thickBot="1" x14ac:dyDescent="0.35">
      <c r="A664" s="94" t="str">
        <f>CONCATENATE('PAO 2022'!A659,". ", "7")</f>
        <v>73. 7</v>
      </c>
      <c r="B664" s="116"/>
      <c r="C664" s="116"/>
      <c r="D664" s="116"/>
      <c r="E664" s="117"/>
      <c r="F664" s="355" t="str">
        <f>IFERROR(VLOOKUP(B664,'Validaciones SEVRI'!$D$2:$E$118,2,FALSE)," ")</f>
        <v xml:space="preserve"> </v>
      </c>
      <c r="G664" s="356"/>
      <c r="H664" s="123"/>
      <c r="I664" s="124"/>
      <c r="K664" s="176">
        <f t="shared" si="72"/>
        <v>0</v>
      </c>
    </row>
    <row r="665" spans="1:27" s="80" customFormat="1" ht="20.25" customHeight="1" thickBot="1" x14ac:dyDescent="0.3">
      <c r="A665" s="73" t="s">
        <v>60</v>
      </c>
      <c r="B665" s="370">
        <f>+'PAO 2022'!B666</f>
        <v>0</v>
      </c>
      <c r="C665" s="371"/>
      <c r="D665" s="371"/>
      <c r="E665" s="371"/>
      <c r="F665" s="371"/>
      <c r="G665" s="371"/>
      <c r="H665" s="371"/>
      <c r="I665" s="371"/>
      <c r="J665" s="135"/>
      <c r="K665" s="176"/>
      <c r="L665" s="135"/>
      <c r="M665" s="135"/>
      <c r="N665" s="135"/>
      <c r="O665" s="135"/>
      <c r="P665" s="135"/>
      <c r="Q665" s="135"/>
      <c r="R665" s="135"/>
      <c r="S665" s="135"/>
      <c r="T665" s="135"/>
      <c r="U665" s="135"/>
      <c r="V665" s="135"/>
      <c r="W665" s="135"/>
      <c r="X665" s="135"/>
      <c r="Y665" s="135"/>
      <c r="Z665" s="135"/>
      <c r="AA665" s="135"/>
    </row>
    <row r="666" spans="1:27" ht="20.25" customHeight="1" x14ac:dyDescent="0.3">
      <c r="A666" s="92" t="s">
        <v>61</v>
      </c>
      <c r="B666" s="363" t="str">
        <f>CONCATENATE('PAO 2022'!A668,". ",'PAO 2022'!A669)</f>
        <v xml:space="preserve">74. </v>
      </c>
      <c r="C666" s="364"/>
      <c r="D666" s="364"/>
      <c r="E666" s="364"/>
      <c r="F666" s="364"/>
      <c r="G666" s="364"/>
      <c r="H666" s="364"/>
      <c r="I666" s="365"/>
      <c r="K666" s="177"/>
      <c r="L666" s="173"/>
      <c r="M666" s="173"/>
      <c r="N666" s="81"/>
      <c r="O666" s="81"/>
      <c r="P666" s="81"/>
      <c r="Q666" s="81"/>
      <c r="R666" s="81"/>
      <c r="S666" s="81"/>
      <c r="T666" s="81"/>
      <c r="U666" s="81"/>
      <c r="V666" s="81"/>
      <c r="W666" s="81"/>
      <c r="X666" s="81"/>
      <c r="Y666" s="81"/>
      <c r="Z666" s="81"/>
      <c r="AA666" s="81"/>
    </row>
    <row r="667" spans="1:27" ht="20.25" customHeight="1" x14ac:dyDescent="0.3">
      <c r="A667" s="94" t="str">
        <f>CONCATENATE('PAO 2022'!A668,". ", "1")</f>
        <v>74. 1</v>
      </c>
      <c r="B667" s="116"/>
      <c r="C667" s="116"/>
      <c r="D667" s="116"/>
      <c r="E667" s="117"/>
      <c r="F667" s="355" t="str">
        <f>IFERROR(VLOOKUP(B667,'Validaciones SEVRI'!$D$2:$E$118,2,FALSE)," ")</f>
        <v xml:space="preserve"> </v>
      </c>
      <c r="G667" s="356"/>
      <c r="H667" s="123"/>
      <c r="I667" s="124"/>
      <c r="K667" s="176">
        <f t="shared" ref="K667:K673" si="73">IF(B667&lt;1,0, 1)</f>
        <v>0</v>
      </c>
    </row>
    <row r="668" spans="1:27" ht="20.25" customHeight="1" x14ac:dyDescent="0.3">
      <c r="A668" s="94" t="str">
        <f>CONCATENATE('PAO 2022'!A668,". ", "2")</f>
        <v>74. 2</v>
      </c>
      <c r="B668" s="116"/>
      <c r="C668" s="116"/>
      <c r="D668" s="116"/>
      <c r="E668" s="117"/>
      <c r="F668" s="355" t="str">
        <f>IFERROR(VLOOKUP(B668,'Validaciones SEVRI'!$D$2:$E$118,2,FALSE)," ")</f>
        <v xml:space="preserve"> </v>
      </c>
      <c r="G668" s="356"/>
      <c r="H668" s="123"/>
      <c r="I668" s="124"/>
      <c r="K668" s="176">
        <f t="shared" si="73"/>
        <v>0</v>
      </c>
    </row>
    <row r="669" spans="1:27" ht="20.25" customHeight="1" x14ac:dyDescent="0.3">
      <c r="A669" s="94" t="str">
        <f>CONCATENATE('PAO 2022'!A668,". ","3")</f>
        <v>74. 3</v>
      </c>
      <c r="B669" s="116"/>
      <c r="C669" s="116"/>
      <c r="D669" s="116"/>
      <c r="E669" s="117"/>
      <c r="F669" s="355" t="str">
        <f>IFERROR(VLOOKUP(B669,'Validaciones SEVRI'!$D$2:$E$118,2,FALSE)," ")</f>
        <v xml:space="preserve"> </v>
      </c>
      <c r="G669" s="356"/>
      <c r="H669" s="123"/>
      <c r="I669" s="124"/>
      <c r="K669" s="176">
        <f t="shared" si="73"/>
        <v>0</v>
      </c>
    </row>
    <row r="670" spans="1:27" ht="20.25" customHeight="1" x14ac:dyDescent="0.3">
      <c r="A670" s="94" t="str">
        <f>CONCATENATE('PAO 2022'!A668,". ", "4")</f>
        <v>74. 4</v>
      </c>
      <c r="B670" s="116"/>
      <c r="C670" s="116"/>
      <c r="D670" s="116"/>
      <c r="E670" s="117"/>
      <c r="F670" s="355" t="str">
        <f>IFERROR(VLOOKUP(B670,'Validaciones SEVRI'!$D$2:$E$118,2,FALSE)," ")</f>
        <v xml:space="preserve"> </v>
      </c>
      <c r="G670" s="356"/>
      <c r="H670" s="123"/>
      <c r="I670" s="124"/>
      <c r="K670" s="176">
        <f t="shared" si="73"/>
        <v>0</v>
      </c>
    </row>
    <row r="671" spans="1:27" ht="20.25" customHeight="1" x14ac:dyDescent="0.3">
      <c r="A671" s="94" t="str">
        <f>CONCATENATE('PAO 2022'!A668,". ", "5")</f>
        <v>74. 5</v>
      </c>
      <c r="B671" s="116"/>
      <c r="C671" s="116"/>
      <c r="D671" s="116"/>
      <c r="E671" s="117"/>
      <c r="F671" s="355" t="str">
        <f>IFERROR(VLOOKUP(B671,'Validaciones SEVRI'!$D$2:$E$118,2,FALSE)," ")</f>
        <v xml:space="preserve"> </v>
      </c>
      <c r="G671" s="356"/>
      <c r="H671" s="123"/>
      <c r="I671" s="124"/>
      <c r="K671" s="176">
        <f t="shared" si="73"/>
        <v>0</v>
      </c>
    </row>
    <row r="672" spans="1:27" ht="20.25" customHeight="1" x14ac:dyDescent="0.3">
      <c r="A672" s="94" t="str">
        <f>CONCATENATE('PAO 2022'!A668,". ", "6")</f>
        <v>74. 6</v>
      </c>
      <c r="B672" s="116"/>
      <c r="C672" s="116"/>
      <c r="D672" s="116"/>
      <c r="E672" s="117"/>
      <c r="F672" s="355" t="str">
        <f>IFERROR(VLOOKUP(B672,'Validaciones SEVRI'!$D$2:$E$118,2,FALSE)," ")</f>
        <v xml:space="preserve"> </v>
      </c>
      <c r="G672" s="356"/>
      <c r="H672" s="123"/>
      <c r="I672" s="124"/>
      <c r="K672" s="176">
        <f t="shared" si="73"/>
        <v>0</v>
      </c>
    </row>
    <row r="673" spans="1:27" ht="20.25" customHeight="1" thickBot="1" x14ac:dyDescent="0.35">
      <c r="A673" s="94" t="str">
        <f>CONCATENATE('PAO 2022'!A668,". ", "7")</f>
        <v>74. 7</v>
      </c>
      <c r="B673" s="116"/>
      <c r="C673" s="116"/>
      <c r="D673" s="116"/>
      <c r="E673" s="117"/>
      <c r="F673" s="355" t="str">
        <f>IFERROR(VLOOKUP(B673,'Validaciones SEVRI'!$D$2:$E$118,2,FALSE)," ")</f>
        <v xml:space="preserve"> </v>
      </c>
      <c r="G673" s="356"/>
      <c r="H673" s="123"/>
      <c r="I673" s="124"/>
      <c r="K673" s="176">
        <f t="shared" si="73"/>
        <v>0</v>
      </c>
    </row>
    <row r="674" spans="1:27" s="80" customFormat="1" ht="20.25" customHeight="1" thickBot="1" x14ac:dyDescent="0.3">
      <c r="A674" s="73" t="s">
        <v>60</v>
      </c>
      <c r="B674" s="370">
        <f>+'PAO 2022'!B675</f>
        <v>0</v>
      </c>
      <c r="C674" s="371"/>
      <c r="D674" s="371"/>
      <c r="E674" s="371"/>
      <c r="F674" s="371"/>
      <c r="G674" s="371"/>
      <c r="H674" s="371"/>
      <c r="I674" s="371"/>
      <c r="J674" s="135"/>
      <c r="K674" s="176"/>
      <c r="L674" s="135"/>
      <c r="M674" s="135"/>
      <c r="N674" s="135"/>
      <c r="O674" s="135"/>
      <c r="P674" s="135"/>
      <c r="Q674" s="135"/>
      <c r="R674" s="135"/>
      <c r="S674" s="135"/>
      <c r="T674" s="135"/>
      <c r="U674" s="135"/>
      <c r="V674" s="135"/>
      <c r="W674" s="135"/>
      <c r="X674" s="135"/>
      <c r="Y674" s="135"/>
      <c r="Z674" s="135"/>
      <c r="AA674" s="135"/>
    </row>
    <row r="675" spans="1:27" ht="20.25" customHeight="1" x14ac:dyDescent="0.3">
      <c r="A675" s="92" t="s">
        <v>61</v>
      </c>
      <c r="B675" s="363" t="str">
        <f>CONCATENATE('PAO 2022'!A677,". ",'PAO 2022'!A678)</f>
        <v xml:space="preserve">75. </v>
      </c>
      <c r="C675" s="364"/>
      <c r="D675" s="364"/>
      <c r="E675" s="364"/>
      <c r="F675" s="364"/>
      <c r="G675" s="364"/>
      <c r="H675" s="364"/>
      <c r="I675" s="365"/>
      <c r="K675" s="177"/>
      <c r="L675" s="173"/>
      <c r="M675" s="173"/>
      <c r="N675" s="81"/>
      <c r="O675" s="81"/>
      <c r="P675" s="81"/>
      <c r="Q675" s="81"/>
      <c r="R675" s="81"/>
      <c r="S675" s="81"/>
      <c r="T675" s="81"/>
      <c r="U675" s="81"/>
      <c r="V675" s="81"/>
      <c r="W675" s="81"/>
      <c r="X675" s="81"/>
      <c r="Y675" s="81"/>
      <c r="Z675" s="81"/>
      <c r="AA675" s="81"/>
    </row>
    <row r="676" spans="1:27" ht="20.25" customHeight="1" x14ac:dyDescent="0.3">
      <c r="A676" s="94" t="str">
        <f>CONCATENATE('PAO 2022'!A677,". ", "1")</f>
        <v>75. 1</v>
      </c>
      <c r="B676" s="116"/>
      <c r="C676" s="116"/>
      <c r="D676" s="116"/>
      <c r="E676" s="117"/>
      <c r="F676" s="355" t="str">
        <f>IFERROR(VLOOKUP(B676,'Validaciones SEVRI'!$D$2:$E$118,2,FALSE)," ")</f>
        <v xml:space="preserve"> </v>
      </c>
      <c r="G676" s="356"/>
      <c r="H676" s="123"/>
      <c r="I676" s="124"/>
      <c r="K676" s="176">
        <f t="shared" ref="K676:K682" si="74">IF(B676&lt;1,0, 1)</f>
        <v>0</v>
      </c>
    </row>
    <row r="677" spans="1:27" ht="20.25" customHeight="1" x14ac:dyDescent="0.3">
      <c r="A677" s="94" t="str">
        <f>CONCATENATE('PAO 2022'!A677,". ", "2")</f>
        <v>75. 2</v>
      </c>
      <c r="B677" s="116"/>
      <c r="C677" s="116"/>
      <c r="D677" s="116"/>
      <c r="E677" s="117"/>
      <c r="F677" s="355" t="str">
        <f>IFERROR(VLOOKUP(B677,'Validaciones SEVRI'!$D$2:$E$118,2,FALSE)," ")</f>
        <v xml:space="preserve"> </v>
      </c>
      <c r="G677" s="356"/>
      <c r="H677" s="123"/>
      <c r="I677" s="124"/>
      <c r="K677" s="176">
        <f t="shared" si="74"/>
        <v>0</v>
      </c>
    </row>
    <row r="678" spans="1:27" ht="20.25" customHeight="1" x14ac:dyDescent="0.3">
      <c r="A678" s="94" t="str">
        <f>CONCATENATE('PAO 2022'!A677,". ","3")</f>
        <v>75. 3</v>
      </c>
      <c r="B678" s="116"/>
      <c r="C678" s="116"/>
      <c r="D678" s="116"/>
      <c r="E678" s="117"/>
      <c r="F678" s="355" t="str">
        <f>IFERROR(VLOOKUP(B678,'Validaciones SEVRI'!$D$2:$E$118,2,FALSE)," ")</f>
        <v xml:space="preserve"> </v>
      </c>
      <c r="G678" s="356"/>
      <c r="H678" s="123"/>
      <c r="I678" s="124"/>
      <c r="K678" s="176">
        <f t="shared" si="74"/>
        <v>0</v>
      </c>
    </row>
    <row r="679" spans="1:27" ht="20.25" customHeight="1" x14ac:dyDescent="0.3">
      <c r="A679" s="94" t="str">
        <f>CONCATENATE('PAO 2022'!A677,". ", "4")</f>
        <v>75. 4</v>
      </c>
      <c r="B679" s="116"/>
      <c r="C679" s="116"/>
      <c r="D679" s="116"/>
      <c r="E679" s="117"/>
      <c r="F679" s="355" t="str">
        <f>IFERROR(VLOOKUP(B679,'Validaciones SEVRI'!$D$2:$E$118,2,FALSE)," ")</f>
        <v xml:space="preserve"> </v>
      </c>
      <c r="G679" s="356"/>
      <c r="H679" s="123"/>
      <c r="I679" s="124"/>
      <c r="K679" s="176">
        <f t="shared" si="74"/>
        <v>0</v>
      </c>
    </row>
    <row r="680" spans="1:27" ht="20.25" customHeight="1" x14ac:dyDescent="0.3">
      <c r="A680" s="94" t="str">
        <f>CONCATENATE('PAO 2022'!A677,". ", "5")</f>
        <v>75. 5</v>
      </c>
      <c r="B680" s="116"/>
      <c r="C680" s="116"/>
      <c r="D680" s="116"/>
      <c r="E680" s="117"/>
      <c r="F680" s="355" t="str">
        <f>IFERROR(VLOOKUP(B680,'Validaciones SEVRI'!$D$2:$E$118,2,FALSE)," ")</f>
        <v xml:space="preserve"> </v>
      </c>
      <c r="G680" s="356"/>
      <c r="H680" s="123"/>
      <c r="I680" s="124"/>
      <c r="K680" s="176">
        <f t="shared" si="74"/>
        <v>0</v>
      </c>
    </row>
    <row r="681" spans="1:27" ht="20.25" customHeight="1" x14ac:dyDescent="0.3">
      <c r="A681" s="94" t="str">
        <f>CONCATENATE('PAO 2022'!A677,". ", "6")</f>
        <v>75. 6</v>
      </c>
      <c r="B681" s="116"/>
      <c r="C681" s="116"/>
      <c r="D681" s="116"/>
      <c r="E681" s="117"/>
      <c r="F681" s="355" t="str">
        <f>IFERROR(VLOOKUP(B681,'Validaciones SEVRI'!$D$2:$E$118,2,FALSE)," ")</f>
        <v xml:space="preserve"> </v>
      </c>
      <c r="G681" s="356"/>
      <c r="H681" s="123"/>
      <c r="I681" s="124"/>
      <c r="K681" s="176">
        <f t="shared" si="74"/>
        <v>0</v>
      </c>
    </row>
    <row r="682" spans="1:27" ht="20.25" customHeight="1" thickBot="1" x14ac:dyDescent="0.35">
      <c r="A682" s="94" t="str">
        <f>CONCATENATE('PAO 2022'!A677,". ", "7")</f>
        <v>75. 7</v>
      </c>
      <c r="B682" s="116"/>
      <c r="C682" s="116"/>
      <c r="D682" s="116"/>
      <c r="E682" s="117"/>
      <c r="F682" s="355" t="str">
        <f>IFERROR(VLOOKUP(B682,'Validaciones SEVRI'!$D$2:$E$118,2,FALSE)," ")</f>
        <v xml:space="preserve"> </v>
      </c>
      <c r="G682" s="356"/>
      <c r="H682" s="123"/>
      <c r="I682" s="124"/>
      <c r="K682" s="176">
        <f t="shared" si="74"/>
        <v>0</v>
      </c>
    </row>
    <row r="683" spans="1:27" s="80" customFormat="1" ht="20.25" customHeight="1" thickBot="1" x14ac:dyDescent="0.3">
      <c r="A683" s="73" t="s">
        <v>60</v>
      </c>
      <c r="B683" s="370">
        <f>+'PAO 2022'!B684</f>
        <v>0</v>
      </c>
      <c r="C683" s="371"/>
      <c r="D683" s="371"/>
      <c r="E683" s="371"/>
      <c r="F683" s="371"/>
      <c r="G683" s="371"/>
      <c r="H683" s="371"/>
      <c r="I683" s="371"/>
      <c r="J683" s="135"/>
      <c r="K683" s="176"/>
      <c r="L683" s="135"/>
      <c r="M683" s="135"/>
      <c r="N683" s="135"/>
      <c r="O683" s="135"/>
      <c r="P683" s="135"/>
      <c r="Q683" s="135"/>
      <c r="R683" s="135"/>
      <c r="S683" s="135"/>
      <c r="T683" s="135"/>
      <c r="U683" s="135"/>
      <c r="V683" s="135"/>
      <c r="W683" s="135"/>
      <c r="X683" s="135"/>
      <c r="Y683" s="135"/>
      <c r="Z683" s="135"/>
      <c r="AA683" s="135"/>
    </row>
    <row r="684" spans="1:27" ht="20.25" customHeight="1" x14ac:dyDescent="0.3">
      <c r="A684" s="92" t="s">
        <v>61</v>
      </c>
      <c r="B684" s="363" t="str">
        <f>CONCATENATE('PAO 2022'!A686,". ",'PAO 2022'!A687)</f>
        <v xml:space="preserve">76. </v>
      </c>
      <c r="C684" s="364"/>
      <c r="D684" s="364"/>
      <c r="E684" s="364"/>
      <c r="F684" s="364"/>
      <c r="G684" s="364"/>
      <c r="H684" s="364"/>
      <c r="I684" s="365"/>
      <c r="K684" s="177"/>
      <c r="L684" s="173"/>
      <c r="M684" s="173"/>
      <c r="N684" s="81"/>
      <c r="O684" s="81"/>
      <c r="P684" s="81"/>
      <c r="Q684" s="81"/>
      <c r="R684" s="81"/>
      <c r="S684" s="81"/>
      <c r="T684" s="81"/>
      <c r="U684" s="81"/>
      <c r="V684" s="81"/>
      <c r="W684" s="81"/>
      <c r="X684" s="81"/>
      <c r="Y684" s="81"/>
      <c r="Z684" s="81"/>
      <c r="AA684" s="81"/>
    </row>
    <row r="685" spans="1:27" ht="20.25" customHeight="1" x14ac:dyDescent="0.3">
      <c r="A685" s="94" t="str">
        <f>CONCATENATE('PAO 2022'!A686,". ", "1")</f>
        <v>76. 1</v>
      </c>
      <c r="B685" s="116"/>
      <c r="C685" s="116"/>
      <c r="D685" s="116"/>
      <c r="E685" s="117"/>
      <c r="F685" s="355" t="str">
        <f>IFERROR(VLOOKUP(B685,'Validaciones SEVRI'!$D$2:$E$118,2,FALSE)," ")</f>
        <v xml:space="preserve"> </v>
      </c>
      <c r="G685" s="356"/>
      <c r="H685" s="123"/>
      <c r="I685" s="124"/>
      <c r="K685" s="176">
        <f t="shared" ref="K685:K691" si="75">IF(B685&lt;1,0, 1)</f>
        <v>0</v>
      </c>
    </row>
    <row r="686" spans="1:27" ht="20.25" customHeight="1" x14ac:dyDescent="0.3">
      <c r="A686" s="94" t="str">
        <f>CONCATENATE('PAO 2022'!A686,". ", "2")</f>
        <v>76. 2</v>
      </c>
      <c r="B686" s="116"/>
      <c r="C686" s="116"/>
      <c r="D686" s="116"/>
      <c r="E686" s="117"/>
      <c r="F686" s="355" t="str">
        <f>IFERROR(VLOOKUP(B686,'Validaciones SEVRI'!$D$2:$E$118,2,FALSE)," ")</f>
        <v xml:space="preserve"> </v>
      </c>
      <c r="G686" s="356"/>
      <c r="H686" s="123"/>
      <c r="I686" s="124"/>
      <c r="K686" s="176">
        <f t="shared" si="75"/>
        <v>0</v>
      </c>
    </row>
    <row r="687" spans="1:27" ht="20.25" customHeight="1" x14ac:dyDescent="0.3">
      <c r="A687" s="94" t="str">
        <f>CONCATENATE('PAO 2022'!A686,". ","3")</f>
        <v>76. 3</v>
      </c>
      <c r="B687" s="116"/>
      <c r="C687" s="116"/>
      <c r="D687" s="116"/>
      <c r="E687" s="117"/>
      <c r="F687" s="355" t="str">
        <f>IFERROR(VLOOKUP(B687,'Validaciones SEVRI'!$D$2:$E$118,2,FALSE)," ")</f>
        <v xml:space="preserve"> </v>
      </c>
      <c r="G687" s="356"/>
      <c r="H687" s="123"/>
      <c r="I687" s="124"/>
      <c r="K687" s="176">
        <f t="shared" si="75"/>
        <v>0</v>
      </c>
    </row>
    <row r="688" spans="1:27" ht="20.25" customHeight="1" x14ac:dyDescent="0.3">
      <c r="A688" s="94" t="str">
        <f>CONCATENATE('PAO 2022'!A686,". ", "4")</f>
        <v>76. 4</v>
      </c>
      <c r="B688" s="116"/>
      <c r="C688" s="116"/>
      <c r="D688" s="116"/>
      <c r="E688" s="117"/>
      <c r="F688" s="355" t="str">
        <f>IFERROR(VLOOKUP(B688,'Validaciones SEVRI'!$D$2:$E$118,2,FALSE)," ")</f>
        <v xml:space="preserve"> </v>
      </c>
      <c r="G688" s="356"/>
      <c r="H688" s="123"/>
      <c r="I688" s="124"/>
      <c r="K688" s="176">
        <f t="shared" si="75"/>
        <v>0</v>
      </c>
    </row>
    <row r="689" spans="1:27" ht="20.25" customHeight="1" x14ac:dyDescent="0.3">
      <c r="A689" s="94" t="str">
        <f>CONCATENATE('PAO 2022'!A686,". ", "5")</f>
        <v>76. 5</v>
      </c>
      <c r="B689" s="116"/>
      <c r="C689" s="116"/>
      <c r="D689" s="116"/>
      <c r="E689" s="117"/>
      <c r="F689" s="355" t="str">
        <f>IFERROR(VLOOKUP(B689,'Validaciones SEVRI'!$D$2:$E$118,2,FALSE)," ")</f>
        <v xml:space="preserve"> </v>
      </c>
      <c r="G689" s="356"/>
      <c r="H689" s="123"/>
      <c r="I689" s="124"/>
      <c r="K689" s="176">
        <f t="shared" si="75"/>
        <v>0</v>
      </c>
    </row>
    <row r="690" spans="1:27" ht="20.25" customHeight="1" x14ac:dyDescent="0.3">
      <c r="A690" s="94" t="str">
        <f>CONCATENATE('PAO 2022'!A686,". ", "6")</f>
        <v>76. 6</v>
      </c>
      <c r="B690" s="116"/>
      <c r="C690" s="116"/>
      <c r="D690" s="116"/>
      <c r="E690" s="117"/>
      <c r="F690" s="355" t="str">
        <f>IFERROR(VLOOKUP(B690,'Validaciones SEVRI'!$D$2:$E$118,2,FALSE)," ")</f>
        <v xml:space="preserve"> </v>
      </c>
      <c r="G690" s="356"/>
      <c r="H690" s="123"/>
      <c r="I690" s="124"/>
      <c r="K690" s="176">
        <f t="shared" si="75"/>
        <v>0</v>
      </c>
    </row>
    <row r="691" spans="1:27" ht="20.25" customHeight="1" thickBot="1" x14ac:dyDescent="0.35">
      <c r="A691" s="94" t="str">
        <f>CONCATENATE('PAO 2022'!A686,". ", "7")</f>
        <v>76. 7</v>
      </c>
      <c r="B691" s="116"/>
      <c r="C691" s="116"/>
      <c r="D691" s="116"/>
      <c r="E691" s="117"/>
      <c r="F691" s="355" t="str">
        <f>IFERROR(VLOOKUP(B691,'Validaciones SEVRI'!$D$2:$E$118,2,FALSE)," ")</f>
        <v xml:space="preserve"> </v>
      </c>
      <c r="G691" s="356"/>
      <c r="H691" s="123"/>
      <c r="I691" s="124"/>
      <c r="K691" s="176">
        <f t="shared" si="75"/>
        <v>0</v>
      </c>
    </row>
    <row r="692" spans="1:27" s="80" customFormat="1" ht="20.25" customHeight="1" thickBot="1" x14ac:dyDescent="0.3">
      <c r="A692" s="73" t="s">
        <v>60</v>
      </c>
      <c r="B692" s="370">
        <f>+'PAO 2022'!B693</f>
        <v>0</v>
      </c>
      <c r="C692" s="371"/>
      <c r="D692" s="371"/>
      <c r="E692" s="371"/>
      <c r="F692" s="371"/>
      <c r="G692" s="371"/>
      <c r="H692" s="371"/>
      <c r="I692" s="371"/>
      <c r="J692" s="135"/>
      <c r="K692" s="176"/>
      <c r="L692" s="135"/>
      <c r="M692" s="135"/>
      <c r="N692" s="135"/>
      <c r="O692" s="135"/>
      <c r="P692" s="135"/>
      <c r="Q692" s="135"/>
      <c r="R692" s="135"/>
      <c r="S692" s="135"/>
      <c r="T692" s="135"/>
      <c r="U692" s="135"/>
      <c r="V692" s="135"/>
      <c r="W692" s="135"/>
      <c r="X692" s="135"/>
      <c r="Y692" s="135"/>
      <c r="Z692" s="135"/>
      <c r="AA692" s="135"/>
    </row>
    <row r="693" spans="1:27" ht="20.25" customHeight="1" x14ac:dyDescent="0.3">
      <c r="A693" s="92" t="s">
        <v>61</v>
      </c>
      <c r="B693" s="363" t="str">
        <f>CONCATENATE('PAO 2022'!A695,". ",'PAO 2022'!A696)</f>
        <v xml:space="preserve">77. </v>
      </c>
      <c r="C693" s="364"/>
      <c r="D693" s="364"/>
      <c r="E693" s="364"/>
      <c r="F693" s="364"/>
      <c r="G693" s="364"/>
      <c r="H693" s="364"/>
      <c r="I693" s="365"/>
      <c r="K693" s="177"/>
      <c r="L693" s="173"/>
      <c r="M693" s="173"/>
      <c r="N693" s="81"/>
      <c r="O693" s="81"/>
      <c r="P693" s="81"/>
      <c r="Q693" s="81"/>
      <c r="R693" s="81"/>
      <c r="S693" s="81"/>
      <c r="T693" s="81"/>
      <c r="U693" s="81"/>
      <c r="V693" s="81"/>
      <c r="W693" s="81"/>
      <c r="X693" s="81"/>
      <c r="Y693" s="81"/>
      <c r="Z693" s="81"/>
      <c r="AA693" s="81"/>
    </row>
    <row r="694" spans="1:27" ht="20.25" customHeight="1" x14ac:dyDescent="0.3">
      <c r="A694" s="94" t="str">
        <f>CONCATENATE('PAO 2022'!A695,". ", "1")</f>
        <v>77. 1</v>
      </c>
      <c r="B694" s="116"/>
      <c r="C694" s="116"/>
      <c r="D694" s="116"/>
      <c r="E694" s="117"/>
      <c r="F694" s="355" t="str">
        <f>IFERROR(VLOOKUP(B694,'Validaciones SEVRI'!$D$2:$E$118,2,FALSE)," ")</f>
        <v xml:space="preserve"> </v>
      </c>
      <c r="G694" s="356"/>
      <c r="H694" s="123"/>
      <c r="I694" s="124"/>
      <c r="K694" s="176">
        <f t="shared" ref="K694:K700" si="76">IF(B694&lt;1,0, 1)</f>
        <v>0</v>
      </c>
    </row>
    <row r="695" spans="1:27" ht="20.25" customHeight="1" x14ac:dyDescent="0.3">
      <c r="A695" s="94" t="str">
        <f>CONCATENATE('PAO 2022'!A695,". ", "2")</f>
        <v>77. 2</v>
      </c>
      <c r="B695" s="116"/>
      <c r="C695" s="116"/>
      <c r="D695" s="116"/>
      <c r="E695" s="117"/>
      <c r="F695" s="355" t="str">
        <f>IFERROR(VLOOKUP(B695,'Validaciones SEVRI'!$D$2:$E$118,2,FALSE)," ")</f>
        <v xml:space="preserve"> </v>
      </c>
      <c r="G695" s="356"/>
      <c r="H695" s="123"/>
      <c r="I695" s="124"/>
      <c r="K695" s="176">
        <f t="shared" si="76"/>
        <v>0</v>
      </c>
    </row>
    <row r="696" spans="1:27" ht="20.25" customHeight="1" x14ac:dyDescent="0.3">
      <c r="A696" s="94" t="str">
        <f>CONCATENATE('PAO 2022'!A695,". ","3")</f>
        <v>77. 3</v>
      </c>
      <c r="B696" s="116"/>
      <c r="C696" s="116"/>
      <c r="D696" s="116"/>
      <c r="E696" s="117"/>
      <c r="F696" s="355" t="str">
        <f>IFERROR(VLOOKUP(B696,'Validaciones SEVRI'!$D$2:$E$118,2,FALSE)," ")</f>
        <v xml:space="preserve"> </v>
      </c>
      <c r="G696" s="356"/>
      <c r="H696" s="123"/>
      <c r="I696" s="124"/>
      <c r="K696" s="176">
        <f t="shared" si="76"/>
        <v>0</v>
      </c>
    </row>
    <row r="697" spans="1:27" ht="20.25" customHeight="1" x14ac:dyDescent="0.3">
      <c r="A697" s="94" t="str">
        <f>CONCATENATE('PAO 2022'!A695,". ", "4")</f>
        <v>77. 4</v>
      </c>
      <c r="B697" s="116"/>
      <c r="C697" s="116"/>
      <c r="D697" s="116"/>
      <c r="E697" s="117"/>
      <c r="F697" s="355" t="str">
        <f>IFERROR(VLOOKUP(B697,'Validaciones SEVRI'!$D$2:$E$118,2,FALSE)," ")</f>
        <v xml:space="preserve"> </v>
      </c>
      <c r="G697" s="356"/>
      <c r="H697" s="123"/>
      <c r="I697" s="124"/>
      <c r="K697" s="176">
        <f t="shared" si="76"/>
        <v>0</v>
      </c>
    </row>
    <row r="698" spans="1:27" ht="20.25" customHeight="1" x14ac:dyDescent="0.3">
      <c r="A698" s="94" t="str">
        <f>CONCATENATE('PAO 2022'!A695,". ", "5")</f>
        <v>77. 5</v>
      </c>
      <c r="B698" s="116"/>
      <c r="C698" s="116"/>
      <c r="D698" s="116"/>
      <c r="E698" s="117"/>
      <c r="F698" s="355" t="str">
        <f>IFERROR(VLOOKUP(B698,'Validaciones SEVRI'!$D$2:$E$118,2,FALSE)," ")</f>
        <v xml:space="preserve"> </v>
      </c>
      <c r="G698" s="356"/>
      <c r="H698" s="123"/>
      <c r="I698" s="124"/>
      <c r="K698" s="176">
        <f t="shared" si="76"/>
        <v>0</v>
      </c>
    </row>
    <row r="699" spans="1:27" ht="20.25" customHeight="1" x14ac:dyDescent="0.3">
      <c r="A699" s="94" t="str">
        <f>CONCATENATE('PAO 2022'!A695,". ", "6")</f>
        <v>77. 6</v>
      </c>
      <c r="B699" s="116"/>
      <c r="C699" s="116"/>
      <c r="D699" s="116"/>
      <c r="E699" s="117"/>
      <c r="F699" s="355" t="str">
        <f>IFERROR(VLOOKUP(B699,'Validaciones SEVRI'!$D$2:$E$118,2,FALSE)," ")</f>
        <v xml:space="preserve"> </v>
      </c>
      <c r="G699" s="356"/>
      <c r="H699" s="123"/>
      <c r="I699" s="124"/>
      <c r="K699" s="176">
        <f t="shared" si="76"/>
        <v>0</v>
      </c>
    </row>
    <row r="700" spans="1:27" ht="20.25" customHeight="1" thickBot="1" x14ac:dyDescent="0.35">
      <c r="A700" s="94" t="str">
        <f>CONCATENATE('PAO 2022'!A695,". ", "7")</f>
        <v>77. 7</v>
      </c>
      <c r="B700" s="116"/>
      <c r="C700" s="116"/>
      <c r="D700" s="116"/>
      <c r="E700" s="117"/>
      <c r="F700" s="355" t="str">
        <f>IFERROR(VLOOKUP(B700,'Validaciones SEVRI'!$D$2:$E$118,2,FALSE)," ")</f>
        <v xml:space="preserve"> </v>
      </c>
      <c r="G700" s="356"/>
      <c r="H700" s="123"/>
      <c r="I700" s="124"/>
      <c r="K700" s="176">
        <f t="shared" si="76"/>
        <v>0</v>
      </c>
    </row>
    <row r="701" spans="1:27" s="80" customFormat="1" ht="20.25" customHeight="1" thickBot="1" x14ac:dyDescent="0.3">
      <c r="A701" s="73" t="s">
        <v>60</v>
      </c>
      <c r="B701" s="370">
        <f>+'PAO 2022'!B702</f>
        <v>0</v>
      </c>
      <c r="C701" s="371"/>
      <c r="D701" s="371"/>
      <c r="E701" s="371"/>
      <c r="F701" s="371"/>
      <c r="G701" s="371"/>
      <c r="H701" s="371"/>
      <c r="I701" s="371"/>
      <c r="J701" s="135"/>
      <c r="K701" s="176"/>
      <c r="L701" s="135"/>
      <c r="M701" s="135"/>
      <c r="N701" s="135"/>
      <c r="O701" s="135"/>
      <c r="P701" s="135"/>
      <c r="Q701" s="135"/>
      <c r="R701" s="135"/>
      <c r="S701" s="135"/>
      <c r="T701" s="135"/>
      <c r="U701" s="135"/>
      <c r="V701" s="135"/>
      <c r="W701" s="135"/>
      <c r="X701" s="135"/>
      <c r="Y701" s="135"/>
      <c r="Z701" s="135"/>
      <c r="AA701" s="135"/>
    </row>
    <row r="702" spans="1:27" ht="20.25" customHeight="1" x14ac:dyDescent="0.3">
      <c r="A702" s="92" t="s">
        <v>61</v>
      </c>
      <c r="B702" s="363" t="str">
        <f>CONCATENATE('PAO 2022'!A704,". ",'PAO 2022'!A705)</f>
        <v xml:space="preserve">78. </v>
      </c>
      <c r="C702" s="364"/>
      <c r="D702" s="364"/>
      <c r="E702" s="364"/>
      <c r="F702" s="364"/>
      <c r="G702" s="364"/>
      <c r="H702" s="364"/>
      <c r="I702" s="365"/>
      <c r="K702" s="177"/>
      <c r="L702" s="173"/>
      <c r="M702" s="173"/>
      <c r="N702" s="81"/>
      <c r="O702" s="81"/>
      <c r="P702" s="81"/>
      <c r="Q702" s="81"/>
      <c r="R702" s="81"/>
      <c r="S702" s="81"/>
      <c r="T702" s="81"/>
      <c r="U702" s="81"/>
      <c r="V702" s="81"/>
      <c r="W702" s="81"/>
      <c r="X702" s="81"/>
      <c r="Y702" s="81"/>
      <c r="Z702" s="81"/>
      <c r="AA702" s="81"/>
    </row>
    <row r="703" spans="1:27" ht="20.25" customHeight="1" x14ac:dyDescent="0.3">
      <c r="A703" s="94" t="str">
        <f>CONCATENATE('PAO 2022'!A704,". ", "1")</f>
        <v>78. 1</v>
      </c>
      <c r="B703" s="116"/>
      <c r="C703" s="116"/>
      <c r="D703" s="116"/>
      <c r="E703" s="117"/>
      <c r="F703" s="355" t="str">
        <f>IFERROR(VLOOKUP(B703,'Validaciones SEVRI'!$D$2:$E$118,2,FALSE)," ")</f>
        <v xml:space="preserve"> </v>
      </c>
      <c r="G703" s="356"/>
      <c r="H703" s="123"/>
      <c r="I703" s="124"/>
      <c r="K703" s="176">
        <f t="shared" ref="K703:K709" si="77">IF(B703&lt;1,0, 1)</f>
        <v>0</v>
      </c>
    </row>
    <row r="704" spans="1:27" ht="20.25" customHeight="1" x14ac:dyDescent="0.3">
      <c r="A704" s="94" t="str">
        <f>CONCATENATE('PAO 2022'!A704,". ", "2")</f>
        <v>78. 2</v>
      </c>
      <c r="B704" s="116"/>
      <c r="C704" s="116"/>
      <c r="D704" s="116"/>
      <c r="E704" s="117"/>
      <c r="F704" s="355" t="str">
        <f>IFERROR(VLOOKUP(B704,'Validaciones SEVRI'!$D$2:$E$118,2,FALSE)," ")</f>
        <v xml:space="preserve"> </v>
      </c>
      <c r="G704" s="356"/>
      <c r="H704" s="123"/>
      <c r="I704" s="124"/>
      <c r="K704" s="176">
        <f t="shared" si="77"/>
        <v>0</v>
      </c>
    </row>
    <row r="705" spans="1:27" ht="20.25" customHeight="1" x14ac:dyDescent="0.3">
      <c r="A705" s="94" t="str">
        <f>CONCATENATE('PAO 2022'!A704,". ","3")</f>
        <v>78. 3</v>
      </c>
      <c r="B705" s="116"/>
      <c r="C705" s="116"/>
      <c r="D705" s="116"/>
      <c r="E705" s="117"/>
      <c r="F705" s="355" t="str">
        <f>IFERROR(VLOOKUP(B705,'Validaciones SEVRI'!$D$2:$E$118,2,FALSE)," ")</f>
        <v xml:space="preserve"> </v>
      </c>
      <c r="G705" s="356"/>
      <c r="H705" s="123"/>
      <c r="I705" s="124"/>
      <c r="K705" s="176">
        <f t="shared" si="77"/>
        <v>0</v>
      </c>
    </row>
    <row r="706" spans="1:27" ht="20.25" customHeight="1" x14ac:dyDescent="0.3">
      <c r="A706" s="94" t="str">
        <f>CONCATENATE('PAO 2022'!A704,". ", "4")</f>
        <v>78. 4</v>
      </c>
      <c r="B706" s="116"/>
      <c r="C706" s="116"/>
      <c r="D706" s="116"/>
      <c r="E706" s="117"/>
      <c r="F706" s="355" t="str">
        <f>IFERROR(VLOOKUP(B706,'Validaciones SEVRI'!$D$2:$E$118,2,FALSE)," ")</f>
        <v xml:space="preserve"> </v>
      </c>
      <c r="G706" s="356"/>
      <c r="H706" s="123"/>
      <c r="I706" s="124"/>
      <c r="K706" s="176">
        <f t="shared" si="77"/>
        <v>0</v>
      </c>
    </row>
    <row r="707" spans="1:27" ht="20.25" customHeight="1" x14ac:dyDescent="0.3">
      <c r="A707" s="94" t="str">
        <f>CONCATENATE('PAO 2022'!A704,". ", "5")</f>
        <v>78. 5</v>
      </c>
      <c r="B707" s="116"/>
      <c r="C707" s="116"/>
      <c r="D707" s="116"/>
      <c r="E707" s="117"/>
      <c r="F707" s="355" t="str">
        <f>IFERROR(VLOOKUP(B707,'Validaciones SEVRI'!$D$2:$E$118,2,FALSE)," ")</f>
        <v xml:space="preserve"> </v>
      </c>
      <c r="G707" s="356"/>
      <c r="H707" s="123"/>
      <c r="I707" s="124"/>
      <c r="K707" s="176">
        <f t="shared" si="77"/>
        <v>0</v>
      </c>
    </row>
    <row r="708" spans="1:27" ht="20.25" customHeight="1" x14ac:dyDescent="0.3">
      <c r="A708" s="94" t="str">
        <f>CONCATENATE('PAO 2022'!A704,". ", "6")</f>
        <v>78. 6</v>
      </c>
      <c r="B708" s="116"/>
      <c r="C708" s="116"/>
      <c r="D708" s="116"/>
      <c r="E708" s="117"/>
      <c r="F708" s="355" t="str">
        <f>IFERROR(VLOOKUP(B708,'Validaciones SEVRI'!$D$2:$E$118,2,FALSE)," ")</f>
        <v xml:space="preserve"> </v>
      </c>
      <c r="G708" s="356"/>
      <c r="H708" s="123"/>
      <c r="I708" s="124"/>
      <c r="K708" s="176">
        <f t="shared" si="77"/>
        <v>0</v>
      </c>
    </row>
    <row r="709" spans="1:27" ht="20.25" customHeight="1" thickBot="1" x14ac:dyDescent="0.35">
      <c r="A709" s="94" t="str">
        <f>CONCATENATE('PAO 2022'!A704,". ", "7")</f>
        <v>78. 7</v>
      </c>
      <c r="B709" s="116"/>
      <c r="C709" s="116"/>
      <c r="D709" s="116"/>
      <c r="E709" s="117"/>
      <c r="F709" s="355" t="str">
        <f>IFERROR(VLOOKUP(B709,'Validaciones SEVRI'!$D$2:$E$118,2,FALSE)," ")</f>
        <v xml:space="preserve"> </v>
      </c>
      <c r="G709" s="356"/>
      <c r="H709" s="123"/>
      <c r="I709" s="124"/>
      <c r="K709" s="176">
        <f t="shared" si="77"/>
        <v>0</v>
      </c>
    </row>
    <row r="710" spans="1:27" s="80" customFormat="1" ht="20.25" customHeight="1" thickBot="1" x14ac:dyDescent="0.3">
      <c r="A710" s="73" t="s">
        <v>60</v>
      </c>
      <c r="B710" s="370">
        <f>+'PAO 2022'!B711</f>
        <v>0</v>
      </c>
      <c r="C710" s="371"/>
      <c r="D710" s="371"/>
      <c r="E710" s="371"/>
      <c r="F710" s="371"/>
      <c r="G710" s="371"/>
      <c r="H710" s="371"/>
      <c r="I710" s="371"/>
      <c r="J710" s="135"/>
      <c r="K710" s="176"/>
      <c r="L710" s="135"/>
      <c r="M710" s="135"/>
      <c r="N710" s="135"/>
      <c r="O710" s="135"/>
      <c r="P710" s="135"/>
      <c r="Q710" s="135"/>
      <c r="R710" s="135"/>
      <c r="S710" s="135"/>
      <c r="T710" s="135"/>
      <c r="U710" s="135"/>
      <c r="V710" s="135"/>
      <c r="W710" s="135"/>
      <c r="X710" s="135"/>
      <c r="Y710" s="135"/>
      <c r="Z710" s="135"/>
      <c r="AA710" s="135"/>
    </row>
    <row r="711" spans="1:27" ht="20.25" customHeight="1" x14ac:dyDescent="0.3">
      <c r="A711" s="92" t="s">
        <v>61</v>
      </c>
      <c r="B711" s="363" t="str">
        <f>CONCATENATE('PAO 2022'!A713,". ",'PAO 2022'!A714)</f>
        <v xml:space="preserve">79. </v>
      </c>
      <c r="C711" s="364"/>
      <c r="D711" s="364"/>
      <c r="E711" s="364"/>
      <c r="F711" s="364"/>
      <c r="G711" s="364"/>
      <c r="H711" s="364"/>
      <c r="I711" s="365"/>
      <c r="K711" s="177"/>
      <c r="L711" s="173"/>
      <c r="M711" s="173"/>
      <c r="N711" s="81"/>
      <c r="O711" s="81"/>
      <c r="P711" s="81"/>
      <c r="Q711" s="81"/>
      <c r="R711" s="81"/>
      <c r="S711" s="81"/>
      <c r="T711" s="81"/>
      <c r="U711" s="81"/>
      <c r="V711" s="81"/>
      <c r="W711" s="81"/>
      <c r="X711" s="81"/>
      <c r="Y711" s="81"/>
      <c r="Z711" s="81"/>
      <c r="AA711" s="81"/>
    </row>
    <row r="712" spans="1:27" ht="20.25" customHeight="1" x14ac:dyDescent="0.3">
      <c r="A712" s="94" t="str">
        <f>CONCATENATE('PAO 2022'!A713,". ", "1")</f>
        <v>79. 1</v>
      </c>
      <c r="B712" s="116"/>
      <c r="C712" s="116"/>
      <c r="D712" s="116"/>
      <c r="E712" s="117"/>
      <c r="F712" s="355" t="str">
        <f>IFERROR(VLOOKUP(B712,'Validaciones SEVRI'!$D$2:$E$118,2,FALSE)," ")</f>
        <v xml:space="preserve"> </v>
      </c>
      <c r="G712" s="356"/>
      <c r="H712" s="123"/>
      <c r="I712" s="124"/>
      <c r="K712" s="176">
        <f t="shared" ref="K712:K718" si="78">IF(B712&lt;1,0, 1)</f>
        <v>0</v>
      </c>
    </row>
    <row r="713" spans="1:27" ht="20.25" customHeight="1" x14ac:dyDescent="0.3">
      <c r="A713" s="94" t="str">
        <f>CONCATENATE('PAO 2022'!A713,". ", "2")</f>
        <v>79. 2</v>
      </c>
      <c r="B713" s="116"/>
      <c r="C713" s="116"/>
      <c r="D713" s="116"/>
      <c r="E713" s="117"/>
      <c r="F713" s="355" t="str">
        <f>IFERROR(VLOOKUP(B713,'Validaciones SEVRI'!$D$2:$E$118,2,FALSE)," ")</f>
        <v xml:space="preserve"> </v>
      </c>
      <c r="G713" s="356"/>
      <c r="H713" s="123"/>
      <c r="I713" s="124"/>
      <c r="K713" s="176">
        <f t="shared" si="78"/>
        <v>0</v>
      </c>
    </row>
    <row r="714" spans="1:27" ht="20.25" customHeight="1" x14ac:dyDescent="0.3">
      <c r="A714" s="94" t="str">
        <f>CONCATENATE('PAO 2022'!A713,". ","3")</f>
        <v>79. 3</v>
      </c>
      <c r="B714" s="116"/>
      <c r="C714" s="116"/>
      <c r="D714" s="116"/>
      <c r="E714" s="117"/>
      <c r="F714" s="355" t="str">
        <f>IFERROR(VLOOKUP(B714,'Validaciones SEVRI'!$D$2:$E$118,2,FALSE)," ")</f>
        <v xml:space="preserve"> </v>
      </c>
      <c r="G714" s="356"/>
      <c r="H714" s="123"/>
      <c r="I714" s="124"/>
      <c r="K714" s="176">
        <f t="shared" si="78"/>
        <v>0</v>
      </c>
    </row>
    <row r="715" spans="1:27" ht="20.25" customHeight="1" x14ac:dyDescent="0.3">
      <c r="A715" s="94" t="str">
        <f>CONCATENATE('PAO 2022'!A713,". ", "4")</f>
        <v>79. 4</v>
      </c>
      <c r="B715" s="116"/>
      <c r="C715" s="116"/>
      <c r="D715" s="116"/>
      <c r="E715" s="117"/>
      <c r="F715" s="355" t="str">
        <f>IFERROR(VLOOKUP(B715,'Validaciones SEVRI'!$D$2:$E$118,2,FALSE)," ")</f>
        <v xml:space="preserve"> </v>
      </c>
      <c r="G715" s="356"/>
      <c r="H715" s="123"/>
      <c r="I715" s="124"/>
      <c r="K715" s="176">
        <f t="shared" si="78"/>
        <v>0</v>
      </c>
    </row>
    <row r="716" spans="1:27" ht="20.25" customHeight="1" x14ac:dyDescent="0.3">
      <c r="A716" s="94" t="str">
        <f>CONCATENATE('PAO 2022'!A713,". ", "5")</f>
        <v>79. 5</v>
      </c>
      <c r="B716" s="116"/>
      <c r="C716" s="116"/>
      <c r="D716" s="116"/>
      <c r="E716" s="117"/>
      <c r="F716" s="355" t="str">
        <f>IFERROR(VLOOKUP(B716,'Validaciones SEVRI'!$D$2:$E$118,2,FALSE)," ")</f>
        <v xml:space="preserve"> </v>
      </c>
      <c r="G716" s="356"/>
      <c r="H716" s="123"/>
      <c r="I716" s="124"/>
      <c r="K716" s="176">
        <f t="shared" si="78"/>
        <v>0</v>
      </c>
    </row>
    <row r="717" spans="1:27" ht="20.25" customHeight="1" x14ac:dyDescent="0.3">
      <c r="A717" s="94" t="str">
        <f>CONCATENATE('PAO 2022'!A713,". ", "6")</f>
        <v>79. 6</v>
      </c>
      <c r="B717" s="116"/>
      <c r="C717" s="116"/>
      <c r="D717" s="116"/>
      <c r="E717" s="117"/>
      <c r="F717" s="355" t="str">
        <f>IFERROR(VLOOKUP(B717,'Validaciones SEVRI'!$D$2:$E$118,2,FALSE)," ")</f>
        <v xml:space="preserve"> </v>
      </c>
      <c r="G717" s="356"/>
      <c r="H717" s="123"/>
      <c r="I717" s="124"/>
      <c r="K717" s="176">
        <f t="shared" si="78"/>
        <v>0</v>
      </c>
    </row>
    <row r="718" spans="1:27" ht="20.25" customHeight="1" thickBot="1" x14ac:dyDescent="0.35">
      <c r="A718" s="94" t="str">
        <f>CONCATENATE('PAO 2022'!A713,". ", "7")</f>
        <v>79. 7</v>
      </c>
      <c r="B718" s="116"/>
      <c r="C718" s="116"/>
      <c r="D718" s="116"/>
      <c r="E718" s="117"/>
      <c r="F718" s="355" t="str">
        <f>IFERROR(VLOOKUP(B718,'Validaciones SEVRI'!$D$2:$E$118,2,FALSE)," ")</f>
        <v xml:space="preserve"> </v>
      </c>
      <c r="G718" s="356"/>
      <c r="H718" s="123"/>
      <c r="I718" s="124"/>
      <c r="K718" s="176">
        <f t="shared" si="78"/>
        <v>0</v>
      </c>
    </row>
    <row r="719" spans="1:27" s="80" customFormat="1" ht="20.25" customHeight="1" thickBot="1" x14ac:dyDescent="0.3">
      <c r="A719" s="73" t="s">
        <v>60</v>
      </c>
      <c r="B719" s="370">
        <f>+'PAO 2022'!B720</f>
        <v>0</v>
      </c>
      <c r="C719" s="371"/>
      <c r="D719" s="371"/>
      <c r="E719" s="371"/>
      <c r="F719" s="371"/>
      <c r="G719" s="371"/>
      <c r="H719" s="371"/>
      <c r="I719" s="371"/>
      <c r="J719" s="135"/>
      <c r="K719" s="176"/>
      <c r="L719" s="135"/>
      <c r="M719" s="135"/>
      <c r="N719" s="135"/>
      <c r="O719" s="135"/>
      <c r="P719" s="135"/>
      <c r="Q719" s="135"/>
      <c r="R719" s="135"/>
      <c r="S719" s="135"/>
      <c r="T719" s="135"/>
      <c r="U719" s="135"/>
      <c r="V719" s="135"/>
      <c r="W719" s="135"/>
      <c r="X719" s="135"/>
      <c r="Y719" s="135"/>
      <c r="Z719" s="135"/>
      <c r="AA719" s="135"/>
    </row>
    <row r="720" spans="1:27" ht="20.25" customHeight="1" x14ac:dyDescent="0.3">
      <c r="A720" s="92" t="s">
        <v>61</v>
      </c>
      <c r="B720" s="363" t="str">
        <f>CONCATENATE('PAO 2022'!A722,". ",'PAO 2022'!A723)</f>
        <v xml:space="preserve">80. </v>
      </c>
      <c r="C720" s="364"/>
      <c r="D720" s="364"/>
      <c r="E720" s="364"/>
      <c r="F720" s="364"/>
      <c r="G720" s="364"/>
      <c r="H720" s="364"/>
      <c r="I720" s="365"/>
      <c r="K720" s="177"/>
      <c r="L720" s="173"/>
      <c r="M720" s="173"/>
      <c r="N720" s="81"/>
      <c r="O720" s="81"/>
      <c r="P720" s="81"/>
      <c r="Q720" s="81"/>
      <c r="R720" s="81"/>
      <c r="S720" s="81"/>
      <c r="T720" s="81"/>
      <c r="U720" s="81"/>
      <c r="V720" s="81"/>
      <c r="W720" s="81"/>
      <c r="X720" s="81"/>
      <c r="Y720" s="81"/>
      <c r="Z720" s="81"/>
      <c r="AA720" s="81"/>
    </row>
    <row r="721" spans="1:27" ht="20.25" customHeight="1" x14ac:dyDescent="0.3">
      <c r="A721" s="94" t="str">
        <f>CONCATENATE('PAO 2022'!A722,". ", "1")</f>
        <v>80. 1</v>
      </c>
      <c r="B721" s="116"/>
      <c r="C721" s="116"/>
      <c r="D721" s="116"/>
      <c r="E721" s="117"/>
      <c r="F721" s="355" t="str">
        <f>IFERROR(VLOOKUP(B721,'Validaciones SEVRI'!$D$2:$E$118,2,FALSE)," ")</f>
        <v xml:space="preserve"> </v>
      </c>
      <c r="G721" s="356"/>
      <c r="H721" s="123"/>
      <c r="I721" s="124"/>
      <c r="K721" s="176">
        <f t="shared" ref="K721:K727" si="79">IF(B721&lt;1,0, 1)</f>
        <v>0</v>
      </c>
    </row>
    <row r="722" spans="1:27" ht="20.25" customHeight="1" x14ac:dyDescent="0.3">
      <c r="A722" s="94" t="str">
        <f>CONCATENATE('PAO 2022'!A722,". ", "2")</f>
        <v>80. 2</v>
      </c>
      <c r="B722" s="116"/>
      <c r="C722" s="116"/>
      <c r="D722" s="116"/>
      <c r="E722" s="117"/>
      <c r="F722" s="355" t="str">
        <f>IFERROR(VLOOKUP(B722,'Validaciones SEVRI'!$D$2:$E$118,2,FALSE)," ")</f>
        <v xml:space="preserve"> </v>
      </c>
      <c r="G722" s="356"/>
      <c r="H722" s="123"/>
      <c r="I722" s="124"/>
      <c r="K722" s="176">
        <f t="shared" si="79"/>
        <v>0</v>
      </c>
    </row>
    <row r="723" spans="1:27" ht="20.25" customHeight="1" x14ac:dyDescent="0.3">
      <c r="A723" s="94" t="str">
        <f>CONCATENATE('PAO 2022'!A722,". ","3")</f>
        <v>80. 3</v>
      </c>
      <c r="B723" s="116"/>
      <c r="C723" s="116"/>
      <c r="D723" s="116"/>
      <c r="E723" s="117"/>
      <c r="F723" s="355" t="str">
        <f>IFERROR(VLOOKUP(B723,'Validaciones SEVRI'!$D$2:$E$118,2,FALSE)," ")</f>
        <v xml:space="preserve"> </v>
      </c>
      <c r="G723" s="356"/>
      <c r="H723" s="123"/>
      <c r="I723" s="124"/>
      <c r="K723" s="176">
        <f t="shared" si="79"/>
        <v>0</v>
      </c>
    </row>
    <row r="724" spans="1:27" ht="20.25" customHeight="1" x14ac:dyDescent="0.3">
      <c r="A724" s="94" t="str">
        <f>CONCATENATE('PAO 2022'!A722,". ", "4")</f>
        <v>80. 4</v>
      </c>
      <c r="B724" s="116"/>
      <c r="C724" s="116"/>
      <c r="D724" s="116"/>
      <c r="E724" s="117"/>
      <c r="F724" s="355" t="str">
        <f>IFERROR(VLOOKUP(B724,'Validaciones SEVRI'!$D$2:$E$118,2,FALSE)," ")</f>
        <v xml:space="preserve"> </v>
      </c>
      <c r="G724" s="356"/>
      <c r="H724" s="123"/>
      <c r="I724" s="124"/>
      <c r="K724" s="176">
        <f t="shared" si="79"/>
        <v>0</v>
      </c>
    </row>
    <row r="725" spans="1:27" ht="20.25" customHeight="1" x14ac:dyDescent="0.3">
      <c r="A725" s="94" t="str">
        <f>CONCATENATE('PAO 2022'!A722,". ", "5")</f>
        <v>80. 5</v>
      </c>
      <c r="B725" s="116"/>
      <c r="C725" s="116"/>
      <c r="D725" s="116"/>
      <c r="E725" s="117"/>
      <c r="F725" s="355" t="str">
        <f>IFERROR(VLOOKUP(B725,'Validaciones SEVRI'!$D$2:$E$118,2,FALSE)," ")</f>
        <v xml:space="preserve"> </v>
      </c>
      <c r="G725" s="356"/>
      <c r="H725" s="123"/>
      <c r="I725" s="124"/>
      <c r="K725" s="176">
        <f t="shared" si="79"/>
        <v>0</v>
      </c>
    </row>
    <row r="726" spans="1:27" ht="20.25" customHeight="1" x14ac:dyDescent="0.3">
      <c r="A726" s="94" t="str">
        <f>CONCATENATE('PAO 2022'!A722,". ", "6")</f>
        <v>80. 6</v>
      </c>
      <c r="B726" s="116"/>
      <c r="C726" s="116"/>
      <c r="D726" s="116"/>
      <c r="E726" s="117"/>
      <c r="F726" s="355" t="str">
        <f>IFERROR(VLOOKUP(B726,'Validaciones SEVRI'!$D$2:$E$118,2,FALSE)," ")</f>
        <v xml:space="preserve"> </v>
      </c>
      <c r="G726" s="356"/>
      <c r="H726" s="123"/>
      <c r="I726" s="124"/>
      <c r="K726" s="176">
        <f t="shared" si="79"/>
        <v>0</v>
      </c>
    </row>
    <row r="727" spans="1:27" ht="20.25" customHeight="1" thickBot="1" x14ac:dyDescent="0.35">
      <c r="A727" s="94" t="str">
        <f>CONCATENATE('PAO 2022'!A722,". ", "7")</f>
        <v>80. 7</v>
      </c>
      <c r="B727" s="116"/>
      <c r="C727" s="116"/>
      <c r="D727" s="116"/>
      <c r="E727" s="117"/>
      <c r="F727" s="355" t="str">
        <f>IFERROR(VLOOKUP(B727,'Validaciones SEVRI'!$D$2:$E$118,2,FALSE)," ")</f>
        <v xml:space="preserve"> </v>
      </c>
      <c r="G727" s="356"/>
      <c r="H727" s="123"/>
      <c r="I727" s="124"/>
      <c r="K727" s="176">
        <f t="shared" si="79"/>
        <v>0</v>
      </c>
    </row>
    <row r="728" spans="1:27" s="80" customFormat="1" ht="20.25" customHeight="1" thickBot="1" x14ac:dyDescent="0.3">
      <c r="A728" s="73" t="s">
        <v>60</v>
      </c>
      <c r="B728" s="370">
        <f>+'PAO 2022'!B729</f>
        <v>0</v>
      </c>
      <c r="C728" s="371"/>
      <c r="D728" s="371"/>
      <c r="E728" s="371"/>
      <c r="F728" s="371"/>
      <c r="G728" s="371"/>
      <c r="H728" s="371"/>
      <c r="I728" s="371"/>
      <c r="J728" s="135"/>
      <c r="K728" s="176"/>
      <c r="L728" s="135"/>
      <c r="M728" s="135"/>
      <c r="N728" s="135"/>
      <c r="O728" s="135"/>
      <c r="P728" s="135"/>
      <c r="Q728" s="135"/>
      <c r="R728" s="135"/>
      <c r="S728" s="135"/>
      <c r="T728" s="135"/>
      <c r="U728" s="135"/>
      <c r="V728" s="135"/>
      <c r="W728" s="135"/>
      <c r="X728" s="135"/>
      <c r="Y728" s="135"/>
      <c r="Z728" s="135"/>
      <c r="AA728" s="135"/>
    </row>
    <row r="729" spans="1:27" ht="20.25" customHeight="1" x14ac:dyDescent="0.3">
      <c r="A729" s="92" t="s">
        <v>61</v>
      </c>
      <c r="B729" s="363" t="str">
        <f>CONCATENATE('PAO 2022'!A731,". ",'PAO 2022'!A732)</f>
        <v xml:space="preserve">81. </v>
      </c>
      <c r="C729" s="364"/>
      <c r="D729" s="364"/>
      <c r="E729" s="364"/>
      <c r="F729" s="364"/>
      <c r="G729" s="364"/>
      <c r="H729" s="364"/>
      <c r="I729" s="365"/>
      <c r="K729" s="177"/>
      <c r="L729" s="173"/>
      <c r="M729" s="173"/>
      <c r="N729" s="81"/>
      <c r="O729" s="81"/>
      <c r="P729" s="81"/>
      <c r="Q729" s="81"/>
      <c r="R729" s="81"/>
      <c r="S729" s="81"/>
      <c r="T729" s="81"/>
      <c r="U729" s="81"/>
      <c r="V729" s="81"/>
      <c r="W729" s="81"/>
      <c r="X729" s="81"/>
      <c r="Y729" s="81"/>
      <c r="Z729" s="81"/>
      <c r="AA729" s="81"/>
    </row>
    <row r="730" spans="1:27" ht="20.25" customHeight="1" x14ac:dyDescent="0.3">
      <c r="A730" s="94" t="str">
        <f>CONCATENATE('PAO 2022'!A731,". ", "1")</f>
        <v>81. 1</v>
      </c>
      <c r="B730" s="116"/>
      <c r="C730" s="116"/>
      <c r="D730" s="116"/>
      <c r="E730" s="117"/>
      <c r="F730" s="355" t="str">
        <f>IFERROR(VLOOKUP(B730,'Validaciones SEVRI'!$D$2:$E$118,2,FALSE)," ")</f>
        <v xml:space="preserve"> </v>
      </c>
      <c r="G730" s="356"/>
      <c r="H730" s="123"/>
      <c r="I730" s="124"/>
      <c r="K730" s="176">
        <f t="shared" ref="K730:K736" si="80">IF(B730&lt;1,0, 1)</f>
        <v>0</v>
      </c>
    </row>
    <row r="731" spans="1:27" ht="20.25" customHeight="1" x14ac:dyDescent="0.3">
      <c r="A731" s="94" t="str">
        <f>CONCATENATE('PAO 2022'!A731,". ", "2")</f>
        <v>81. 2</v>
      </c>
      <c r="B731" s="116"/>
      <c r="C731" s="116"/>
      <c r="D731" s="116"/>
      <c r="E731" s="117"/>
      <c r="F731" s="355" t="str">
        <f>IFERROR(VLOOKUP(B731,'Validaciones SEVRI'!$D$2:$E$118,2,FALSE)," ")</f>
        <v xml:space="preserve"> </v>
      </c>
      <c r="G731" s="356"/>
      <c r="H731" s="123"/>
      <c r="I731" s="124"/>
      <c r="K731" s="176">
        <f t="shared" si="80"/>
        <v>0</v>
      </c>
    </row>
    <row r="732" spans="1:27" ht="20.25" customHeight="1" x14ac:dyDescent="0.3">
      <c r="A732" s="94" t="str">
        <f>CONCATENATE('PAO 2022'!A731,". ","3")</f>
        <v>81. 3</v>
      </c>
      <c r="B732" s="116"/>
      <c r="C732" s="116"/>
      <c r="D732" s="116"/>
      <c r="E732" s="117"/>
      <c r="F732" s="355" t="str">
        <f>IFERROR(VLOOKUP(B732,'Validaciones SEVRI'!$D$2:$E$118,2,FALSE)," ")</f>
        <v xml:space="preserve"> </v>
      </c>
      <c r="G732" s="356"/>
      <c r="H732" s="123"/>
      <c r="I732" s="124"/>
      <c r="K732" s="176">
        <f t="shared" si="80"/>
        <v>0</v>
      </c>
    </row>
    <row r="733" spans="1:27" ht="20.25" customHeight="1" x14ac:dyDescent="0.3">
      <c r="A733" s="94" t="str">
        <f>CONCATENATE('PAO 2022'!A731,". ", "4")</f>
        <v>81. 4</v>
      </c>
      <c r="B733" s="116"/>
      <c r="C733" s="116"/>
      <c r="D733" s="116"/>
      <c r="E733" s="117"/>
      <c r="F733" s="355" t="str">
        <f>IFERROR(VLOOKUP(B733,'Validaciones SEVRI'!$D$2:$E$118,2,FALSE)," ")</f>
        <v xml:space="preserve"> </v>
      </c>
      <c r="G733" s="356"/>
      <c r="H733" s="123"/>
      <c r="I733" s="124"/>
      <c r="K733" s="176">
        <f t="shared" si="80"/>
        <v>0</v>
      </c>
    </row>
    <row r="734" spans="1:27" ht="20.25" customHeight="1" x14ac:dyDescent="0.3">
      <c r="A734" s="94" t="str">
        <f>CONCATENATE('PAO 2022'!A731,". ", "5")</f>
        <v>81. 5</v>
      </c>
      <c r="B734" s="116"/>
      <c r="C734" s="116"/>
      <c r="D734" s="116"/>
      <c r="E734" s="117"/>
      <c r="F734" s="355" t="str">
        <f>IFERROR(VLOOKUP(B734,'Validaciones SEVRI'!$D$2:$E$118,2,FALSE)," ")</f>
        <v xml:space="preserve"> </v>
      </c>
      <c r="G734" s="356"/>
      <c r="H734" s="123"/>
      <c r="I734" s="124"/>
      <c r="K734" s="176">
        <f t="shared" si="80"/>
        <v>0</v>
      </c>
    </row>
    <row r="735" spans="1:27" ht="20.25" customHeight="1" x14ac:dyDescent="0.3">
      <c r="A735" s="94" t="str">
        <f>CONCATENATE('PAO 2022'!A731,". ", "6")</f>
        <v>81. 6</v>
      </c>
      <c r="B735" s="116"/>
      <c r="C735" s="116"/>
      <c r="D735" s="116"/>
      <c r="E735" s="117"/>
      <c r="F735" s="355" t="str">
        <f>IFERROR(VLOOKUP(B735,'Validaciones SEVRI'!$D$2:$E$118,2,FALSE)," ")</f>
        <v xml:space="preserve"> </v>
      </c>
      <c r="G735" s="356"/>
      <c r="H735" s="123"/>
      <c r="I735" s="124"/>
      <c r="K735" s="176">
        <f t="shared" si="80"/>
        <v>0</v>
      </c>
    </row>
    <row r="736" spans="1:27" ht="20.25" customHeight="1" thickBot="1" x14ac:dyDescent="0.35">
      <c r="A736" s="94" t="str">
        <f>CONCATENATE('PAO 2022'!A731,". ", "7")</f>
        <v>81. 7</v>
      </c>
      <c r="B736" s="116"/>
      <c r="C736" s="116"/>
      <c r="D736" s="116"/>
      <c r="E736" s="117"/>
      <c r="F736" s="355" t="str">
        <f>IFERROR(VLOOKUP(B736,'Validaciones SEVRI'!$D$2:$E$118,2,FALSE)," ")</f>
        <v xml:space="preserve"> </v>
      </c>
      <c r="G736" s="356"/>
      <c r="H736" s="123"/>
      <c r="I736" s="124"/>
      <c r="K736" s="176">
        <f t="shared" si="80"/>
        <v>0</v>
      </c>
    </row>
    <row r="737" spans="1:27" s="80" customFormat="1" ht="20.25" customHeight="1" thickBot="1" x14ac:dyDescent="0.3">
      <c r="A737" s="73" t="s">
        <v>60</v>
      </c>
      <c r="B737" s="370">
        <f>+'PAO 2022'!B738</f>
        <v>0</v>
      </c>
      <c r="C737" s="371"/>
      <c r="D737" s="371"/>
      <c r="E737" s="371"/>
      <c r="F737" s="371"/>
      <c r="G737" s="371"/>
      <c r="H737" s="371"/>
      <c r="I737" s="371"/>
      <c r="J737" s="135"/>
      <c r="K737" s="176"/>
      <c r="L737" s="135"/>
      <c r="M737" s="135"/>
      <c r="N737" s="135"/>
      <c r="O737" s="135"/>
      <c r="P737" s="135"/>
      <c r="Q737" s="135"/>
      <c r="R737" s="135"/>
      <c r="S737" s="135"/>
      <c r="T737" s="135"/>
      <c r="U737" s="135"/>
      <c r="V737" s="135"/>
      <c r="W737" s="135"/>
      <c r="X737" s="135"/>
      <c r="Y737" s="135"/>
      <c r="Z737" s="135"/>
      <c r="AA737" s="135"/>
    </row>
    <row r="738" spans="1:27" ht="20.25" customHeight="1" x14ac:dyDescent="0.3">
      <c r="A738" s="92" t="s">
        <v>61</v>
      </c>
      <c r="B738" s="363" t="str">
        <f>CONCATENATE('PAO 2022'!A740,". ",'PAO 2022'!A741)</f>
        <v xml:space="preserve">82. </v>
      </c>
      <c r="C738" s="364"/>
      <c r="D738" s="364"/>
      <c r="E738" s="364"/>
      <c r="F738" s="364"/>
      <c r="G738" s="364"/>
      <c r="H738" s="364"/>
      <c r="I738" s="365"/>
      <c r="K738" s="177"/>
      <c r="L738" s="173"/>
      <c r="M738" s="173"/>
      <c r="N738" s="81"/>
      <c r="O738" s="81"/>
      <c r="P738" s="81"/>
      <c r="Q738" s="81"/>
      <c r="R738" s="81"/>
      <c r="S738" s="81"/>
      <c r="T738" s="81"/>
      <c r="U738" s="81"/>
      <c r="V738" s="81"/>
      <c r="W738" s="81"/>
      <c r="X738" s="81"/>
      <c r="Y738" s="81"/>
      <c r="Z738" s="81"/>
      <c r="AA738" s="81"/>
    </row>
    <row r="739" spans="1:27" ht="20.25" customHeight="1" x14ac:dyDescent="0.3">
      <c r="A739" s="94" t="str">
        <f>CONCATENATE('PAO 2022'!A740,". ", "1")</f>
        <v>82. 1</v>
      </c>
      <c r="B739" s="116"/>
      <c r="C739" s="116"/>
      <c r="D739" s="116"/>
      <c r="E739" s="117"/>
      <c r="F739" s="355" t="str">
        <f>IFERROR(VLOOKUP(B739,'Validaciones SEVRI'!$D$2:$E$118,2,FALSE)," ")</f>
        <v xml:space="preserve"> </v>
      </c>
      <c r="G739" s="356"/>
      <c r="H739" s="123"/>
      <c r="I739" s="124"/>
      <c r="K739" s="176">
        <f t="shared" ref="K739:K745" si="81">IF(B739&lt;1,0, 1)</f>
        <v>0</v>
      </c>
    </row>
    <row r="740" spans="1:27" ht="20.25" customHeight="1" x14ac:dyDescent="0.3">
      <c r="A740" s="94" t="str">
        <f>CONCATENATE('PAO 2022'!A740,". ", "2")</f>
        <v>82. 2</v>
      </c>
      <c r="B740" s="116"/>
      <c r="C740" s="116"/>
      <c r="D740" s="116"/>
      <c r="E740" s="117"/>
      <c r="F740" s="355" t="str">
        <f>IFERROR(VLOOKUP(B740,'Validaciones SEVRI'!$D$2:$E$118,2,FALSE)," ")</f>
        <v xml:space="preserve"> </v>
      </c>
      <c r="G740" s="356"/>
      <c r="H740" s="123"/>
      <c r="I740" s="124"/>
      <c r="K740" s="176">
        <f t="shared" si="81"/>
        <v>0</v>
      </c>
    </row>
    <row r="741" spans="1:27" ht="20.25" customHeight="1" x14ac:dyDescent="0.3">
      <c r="A741" s="94" t="str">
        <f>CONCATENATE('PAO 2022'!A740,". ","3")</f>
        <v>82. 3</v>
      </c>
      <c r="B741" s="116"/>
      <c r="C741" s="116"/>
      <c r="D741" s="116"/>
      <c r="E741" s="117"/>
      <c r="F741" s="355" t="str">
        <f>IFERROR(VLOOKUP(B741,'Validaciones SEVRI'!$D$2:$E$118,2,FALSE)," ")</f>
        <v xml:space="preserve"> </v>
      </c>
      <c r="G741" s="356"/>
      <c r="H741" s="123"/>
      <c r="I741" s="124"/>
      <c r="K741" s="176">
        <f t="shared" si="81"/>
        <v>0</v>
      </c>
    </row>
    <row r="742" spans="1:27" ht="20.25" customHeight="1" x14ac:dyDescent="0.3">
      <c r="A742" s="94" t="str">
        <f>CONCATENATE('PAO 2022'!A740,". ", "4")</f>
        <v>82. 4</v>
      </c>
      <c r="B742" s="116"/>
      <c r="C742" s="116"/>
      <c r="D742" s="116"/>
      <c r="E742" s="117"/>
      <c r="F742" s="355" t="str">
        <f>IFERROR(VLOOKUP(B742,'Validaciones SEVRI'!$D$2:$E$118,2,FALSE)," ")</f>
        <v xml:space="preserve"> </v>
      </c>
      <c r="G742" s="356"/>
      <c r="H742" s="123"/>
      <c r="I742" s="124"/>
      <c r="K742" s="176">
        <f t="shared" si="81"/>
        <v>0</v>
      </c>
    </row>
    <row r="743" spans="1:27" ht="20.25" customHeight="1" x14ac:dyDescent="0.3">
      <c r="A743" s="94" t="str">
        <f>CONCATENATE('PAO 2022'!A740,". ", "5")</f>
        <v>82. 5</v>
      </c>
      <c r="B743" s="116"/>
      <c r="C743" s="116"/>
      <c r="D743" s="116"/>
      <c r="E743" s="117"/>
      <c r="F743" s="355" t="str">
        <f>IFERROR(VLOOKUP(B743,'Validaciones SEVRI'!$D$2:$E$118,2,FALSE)," ")</f>
        <v xml:space="preserve"> </v>
      </c>
      <c r="G743" s="356"/>
      <c r="H743" s="123"/>
      <c r="I743" s="124"/>
      <c r="K743" s="176">
        <f t="shared" si="81"/>
        <v>0</v>
      </c>
    </row>
    <row r="744" spans="1:27" ht="20.25" customHeight="1" x14ac:dyDescent="0.3">
      <c r="A744" s="94" t="str">
        <f>CONCATENATE('PAO 2022'!A740,". ", "6")</f>
        <v>82. 6</v>
      </c>
      <c r="B744" s="116"/>
      <c r="C744" s="116"/>
      <c r="D744" s="116"/>
      <c r="E744" s="117"/>
      <c r="F744" s="355" t="str">
        <f>IFERROR(VLOOKUP(B744,'Validaciones SEVRI'!$D$2:$E$118,2,FALSE)," ")</f>
        <v xml:space="preserve"> </v>
      </c>
      <c r="G744" s="356"/>
      <c r="H744" s="123"/>
      <c r="I744" s="124"/>
      <c r="K744" s="176">
        <f t="shared" si="81"/>
        <v>0</v>
      </c>
    </row>
    <row r="745" spans="1:27" ht="20.25" customHeight="1" thickBot="1" x14ac:dyDescent="0.35">
      <c r="A745" s="94" t="str">
        <f>CONCATENATE('PAO 2022'!A740,". ", "7")</f>
        <v>82. 7</v>
      </c>
      <c r="B745" s="116"/>
      <c r="C745" s="116"/>
      <c r="D745" s="116"/>
      <c r="E745" s="117"/>
      <c r="F745" s="355" t="str">
        <f>IFERROR(VLOOKUP(B745,'Validaciones SEVRI'!$D$2:$E$118,2,FALSE)," ")</f>
        <v xml:space="preserve"> </v>
      </c>
      <c r="G745" s="356"/>
      <c r="H745" s="123"/>
      <c r="I745" s="124"/>
      <c r="K745" s="176">
        <f t="shared" si="81"/>
        <v>0</v>
      </c>
    </row>
    <row r="746" spans="1:27" s="80" customFormat="1" ht="20.25" customHeight="1" thickBot="1" x14ac:dyDescent="0.3">
      <c r="A746" s="73" t="s">
        <v>60</v>
      </c>
      <c r="B746" s="370">
        <f>+'PAO 2022'!B747</f>
        <v>0</v>
      </c>
      <c r="C746" s="371"/>
      <c r="D746" s="371"/>
      <c r="E746" s="371"/>
      <c r="F746" s="371"/>
      <c r="G746" s="371"/>
      <c r="H746" s="371"/>
      <c r="I746" s="371"/>
      <c r="J746" s="135"/>
      <c r="K746" s="176"/>
      <c r="L746" s="135"/>
      <c r="M746" s="135"/>
      <c r="N746" s="135"/>
      <c r="O746" s="135"/>
      <c r="P746" s="135"/>
      <c r="Q746" s="135"/>
      <c r="R746" s="135"/>
      <c r="S746" s="135"/>
      <c r="T746" s="135"/>
      <c r="U746" s="135"/>
      <c r="V746" s="135"/>
      <c r="W746" s="135"/>
      <c r="X746" s="135"/>
      <c r="Y746" s="135"/>
      <c r="Z746" s="135"/>
      <c r="AA746" s="135"/>
    </row>
    <row r="747" spans="1:27" ht="20.25" customHeight="1" x14ac:dyDescent="0.3">
      <c r="A747" s="92" t="s">
        <v>61</v>
      </c>
      <c r="B747" s="363" t="str">
        <f>CONCATENATE('PAO 2022'!A749,". ",'PAO 2022'!A750)</f>
        <v xml:space="preserve">83. </v>
      </c>
      <c r="C747" s="364"/>
      <c r="D747" s="364"/>
      <c r="E747" s="364"/>
      <c r="F747" s="364"/>
      <c r="G747" s="364"/>
      <c r="H747" s="364"/>
      <c r="I747" s="365"/>
      <c r="K747" s="177"/>
      <c r="L747" s="173"/>
      <c r="M747" s="173"/>
      <c r="N747" s="81"/>
      <c r="O747" s="81"/>
      <c r="P747" s="81"/>
      <c r="Q747" s="81"/>
      <c r="R747" s="81"/>
      <c r="S747" s="81"/>
      <c r="T747" s="81"/>
      <c r="U747" s="81"/>
      <c r="V747" s="81"/>
      <c r="W747" s="81"/>
      <c r="X747" s="81"/>
      <c r="Y747" s="81"/>
      <c r="Z747" s="81"/>
      <c r="AA747" s="81"/>
    </row>
    <row r="748" spans="1:27" ht="20.25" customHeight="1" x14ac:dyDescent="0.3">
      <c r="A748" s="94" t="str">
        <f>CONCATENATE('PAO 2022'!A749,". ", "1")</f>
        <v>83. 1</v>
      </c>
      <c r="B748" s="116"/>
      <c r="C748" s="116"/>
      <c r="D748" s="116"/>
      <c r="E748" s="117"/>
      <c r="F748" s="355" t="str">
        <f>IFERROR(VLOOKUP(B748,'Validaciones SEVRI'!$D$2:$E$118,2,FALSE)," ")</f>
        <v xml:space="preserve"> </v>
      </c>
      <c r="G748" s="356"/>
      <c r="H748" s="123"/>
      <c r="I748" s="124"/>
      <c r="K748" s="176">
        <f t="shared" ref="K748:K754" si="82">IF(B748&lt;1,0, 1)</f>
        <v>0</v>
      </c>
    </row>
    <row r="749" spans="1:27" ht="20.25" customHeight="1" x14ac:dyDescent="0.3">
      <c r="A749" s="94" t="str">
        <f>CONCATENATE('PAO 2022'!A749,". ", "2")</f>
        <v>83. 2</v>
      </c>
      <c r="B749" s="116"/>
      <c r="C749" s="116"/>
      <c r="D749" s="116"/>
      <c r="E749" s="117"/>
      <c r="F749" s="355" t="str">
        <f>IFERROR(VLOOKUP(B749,'Validaciones SEVRI'!$D$2:$E$118,2,FALSE)," ")</f>
        <v xml:space="preserve"> </v>
      </c>
      <c r="G749" s="356"/>
      <c r="H749" s="123"/>
      <c r="I749" s="124"/>
      <c r="K749" s="176">
        <f t="shared" si="82"/>
        <v>0</v>
      </c>
    </row>
    <row r="750" spans="1:27" ht="20.25" customHeight="1" x14ac:dyDescent="0.3">
      <c r="A750" s="94" t="str">
        <f>CONCATENATE('PAO 2022'!A749,". ","3")</f>
        <v>83. 3</v>
      </c>
      <c r="B750" s="116"/>
      <c r="C750" s="116"/>
      <c r="D750" s="116"/>
      <c r="E750" s="117"/>
      <c r="F750" s="355" t="str">
        <f>IFERROR(VLOOKUP(B750,'Validaciones SEVRI'!$D$2:$E$118,2,FALSE)," ")</f>
        <v xml:space="preserve"> </v>
      </c>
      <c r="G750" s="356"/>
      <c r="H750" s="123"/>
      <c r="I750" s="124"/>
      <c r="K750" s="176">
        <f t="shared" si="82"/>
        <v>0</v>
      </c>
    </row>
    <row r="751" spans="1:27" ht="20.25" customHeight="1" x14ac:dyDescent="0.3">
      <c r="A751" s="94" t="str">
        <f>CONCATENATE('PAO 2022'!A749,". ", "4")</f>
        <v>83. 4</v>
      </c>
      <c r="B751" s="116"/>
      <c r="C751" s="116"/>
      <c r="D751" s="116"/>
      <c r="E751" s="117"/>
      <c r="F751" s="355" t="str">
        <f>IFERROR(VLOOKUP(B751,'Validaciones SEVRI'!$D$2:$E$118,2,FALSE)," ")</f>
        <v xml:space="preserve"> </v>
      </c>
      <c r="G751" s="356"/>
      <c r="H751" s="123"/>
      <c r="I751" s="124"/>
      <c r="K751" s="176">
        <f t="shared" si="82"/>
        <v>0</v>
      </c>
    </row>
    <row r="752" spans="1:27" ht="20.25" customHeight="1" x14ac:dyDescent="0.3">
      <c r="A752" s="94" t="str">
        <f>CONCATENATE('PAO 2022'!A749,". ", "5")</f>
        <v>83. 5</v>
      </c>
      <c r="B752" s="116"/>
      <c r="C752" s="116"/>
      <c r="D752" s="116"/>
      <c r="E752" s="117"/>
      <c r="F752" s="355" t="str">
        <f>IFERROR(VLOOKUP(B752,'Validaciones SEVRI'!$D$2:$E$118,2,FALSE)," ")</f>
        <v xml:space="preserve"> </v>
      </c>
      <c r="G752" s="356"/>
      <c r="H752" s="123"/>
      <c r="I752" s="124"/>
      <c r="K752" s="176">
        <f t="shared" si="82"/>
        <v>0</v>
      </c>
    </row>
    <row r="753" spans="1:27" ht="20.25" customHeight="1" x14ac:dyDescent="0.3">
      <c r="A753" s="94" t="str">
        <f>CONCATENATE('PAO 2022'!A749,". ", "6")</f>
        <v>83. 6</v>
      </c>
      <c r="B753" s="116"/>
      <c r="C753" s="116"/>
      <c r="D753" s="116"/>
      <c r="E753" s="117"/>
      <c r="F753" s="355" t="str">
        <f>IFERROR(VLOOKUP(B753,'Validaciones SEVRI'!$D$2:$E$118,2,FALSE)," ")</f>
        <v xml:space="preserve"> </v>
      </c>
      <c r="G753" s="356"/>
      <c r="H753" s="123"/>
      <c r="I753" s="124"/>
      <c r="K753" s="176">
        <f t="shared" si="82"/>
        <v>0</v>
      </c>
    </row>
    <row r="754" spans="1:27" ht="20.25" customHeight="1" thickBot="1" x14ac:dyDescent="0.35">
      <c r="A754" s="94" t="str">
        <f>CONCATENATE('PAO 2022'!A749,". ", "7")</f>
        <v>83. 7</v>
      </c>
      <c r="B754" s="116"/>
      <c r="C754" s="116"/>
      <c r="D754" s="116"/>
      <c r="E754" s="117"/>
      <c r="F754" s="355" t="str">
        <f>IFERROR(VLOOKUP(B754,'Validaciones SEVRI'!$D$2:$E$118,2,FALSE)," ")</f>
        <v xml:space="preserve"> </v>
      </c>
      <c r="G754" s="356"/>
      <c r="H754" s="123"/>
      <c r="I754" s="124"/>
      <c r="K754" s="176">
        <f t="shared" si="82"/>
        <v>0</v>
      </c>
    </row>
    <row r="755" spans="1:27" s="80" customFormat="1" ht="20.25" customHeight="1" thickBot="1" x14ac:dyDescent="0.3">
      <c r="A755" s="73" t="s">
        <v>60</v>
      </c>
      <c r="B755" s="370">
        <f>+'PAO 2022'!B756</f>
        <v>0</v>
      </c>
      <c r="C755" s="371"/>
      <c r="D755" s="371"/>
      <c r="E755" s="371"/>
      <c r="F755" s="371"/>
      <c r="G755" s="371"/>
      <c r="H755" s="371"/>
      <c r="I755" s="371"/>
      <c r="J755" s="135"/>
      <c r="K755" s="176"/>
      <c r="L755" s="135"/>
      <c r="M755" s="135"/>
      <c r="N755" s="135"/>
      <c r="O755" s="135"/>
      <c r="P755" s="135"/>
      <c r="Q755" s="135"/>
      <c r="R755" s="135"/>
      <c r="S755" s="135"/>
      <c r="T755" s="135"/>
      <c r="U755" s="135"/>
      <c r="V755" s="135"/>
      <c r="W755" s="135"/>
      <c r="X755" s="135"/>
      <c r="Y755" s="135"/>
      <c r="Z755" s="135"/>
      <c r="AA755" s="135"/>
    </row>
    <row r="756" spans="1:27" ht="20.25" customHeight="1" x14ac:dyDescent="0.3">
      <c r="A756" s="92" t="s">
        <v>61</v>
      </c>
      <c r="B756" s="363" t="str">
        <f>CONCATENATE('PAO 2022'!A758,". ",'PAO 2022'!A759)</f>
        <v xml:space="preserve">84. </v>
      </c>
      <c r="C756" s="364"/>
      <c r="D756" s="364"/>
      <c r="E756" s="364"/>
      <c r="F756" s="364"/>
      <c r="G756" s="364"/>
      <c r="H756" s="364"/>
      <c r="I756" s="365"/>
      <c r="K756" s="177"/>
      <c r="L756" s="173"/>
      <c r="M756" s="173"/>
      <c r="N756" s="81"/>
      <c r="O756" s="81"/>
      <c r="P756" s="81"/>
      <c r="Q756" s="81"/>
      <c r="R756" s="81"/>
      <c r="S756" s="81"/>
      <c r="T756" s="81"/>
      <c r="U756" s="81"/>
      <c r="V756" s="81"/>
      <c r="W756" s="81"/>
      <c r="X756" s="81"/>
      <c r="Y756" s="81"/>
      <c r="Z756" s="81"/>
      <c r="AA756" s="81"/>
    </row>
    <row r="757" spans="1:27" ht="20.25" customHeight="1" x14ac:dyDescent="0.3">
      <c r="A757" s="94" t="str">
        <f>CONCATENATE('PAO 2022'!A758,". ", "1")</f>
        <v>84. 1</v>
      </c>
      <c r="B757" s="116"/>
      <c r="C757" s="116"/>
      <c r="D757" s="116"/>
      <c r="E757" s="117"/>
      <c r="F757" s="355" t="str">
        <f>IFERROR(VLOOKUP(B757,'Validaciones SEVRI'!$D$2:$E$118,2,FALSE)," ")</f>
        <v xml:space="preserve"> </v>
      </c>
      <c r="G757" s="356"/>
      <c r="H757" s="123"/>
      <c r="I757" s="124"/>
      <c r="K757" s="176">
        <f t="shared" ref="K757:K763" si="83">IF(B757&lt;1,0, 1)</f>
        <v>0</v>
      </c>
    </row>
    <row r="758" spans="1:27" ht="20.25" customHeight="1" x14ac:dyDescent="0.3">
      <c r="A758" s="94" t="str">
        <f>CONCATENATE('PAO 2022'!A758,". ", "2")</f>
        <v>84. 2</v>
      </c>
      <c r="B758" s="116"/>
      <c r="C758" s="116"/>
      <c r="D758" s="116"/>
      <c r="E758" s="117"/>
      <c r="F758" s="355" t="str">
        <f>IFERROR(VLOOKUP(B758,'Validaciones SEVRI'!$D$2:$E$118,2,FALSE)," ")</f>
        <v xml:space="preserve"> </v>
      </c>
      <c r="G758" s="356"/>
      <c r="H758" s="123"/>
      <c r="I758" s="124"/>
      <c r="K758" s="176">
        <f t="shared" si="83"/>
        <v>0</v>
      </c>
    </row>
    <row r="759" spans="1:27" ht="20.25" customHeight="1" x14ac:dyDescent="0.3">
      <c r="A759" s="94" t="str">
        <f>CONCATENATE('PAO 2022'!A758,". ","3")</f>
        <v>84. 3</v>
      </c>
      <c r="B759" s="116"/>
      <c r="C759" s="116"/>
      <c r="D759" s="116"/>
      <c r="E759" s="117"/>
      <c r="F759" s="355" t="str">
        <f>IFERROR(VLOOKUP(B759,'Validaciones SEVRI'!$D$2:$E$118,2,FALSE)," ")</f>
        <v xml:space="preserve"> </v>
      </c>
      <c r="G759" s="356"/>
      <c r="H759" s="123"/>
      <c r="I759" s="124"/>
      <c r="K759" s="176">
        <f t="shared" si="83"/>
        <v>0</v>
      </c>
    </row>
    <row r="760" spans="1:27" ht="20.25" customHeight="1" x14ac:dyDescent="0.3">
      <c r="A760" s="94" t="str">
        <f>CONCATENATE('PAO 2022'!A758,". ", "4")</f>
        <v>84. 4</v>
      </c>
      <c r="B760" s="116"/>
      <c r="C760" s="116"/>
      <c r="D760" s="116"/>
      <c r="E760" s="117"/>
      <c r="F760" s="355" t="str">
        <f>IFERROR(VLOOKUP(B760,'Validaciones SEVRI'!$D$2:$E$118,2,FALSE)," ")</f>
        <v xml:space="preserve"> </v>
      </c>
      <c r="G760" s="356"/>
      <c r="H760" s="123"/>
      <c r="I760" s="124"/>
      <c r="K760" s="176">
        <f t="shared" si="83"/>
        <v>0</v>
      </c>
    </row>
    <row r="761" spans="1:27" ht="20.25" customHeight="1" x14ac:dyDescent="0.3">
      <c r="A761" s="94" t="str">
        <f>CONCATENATE('PAO 2022'!A758,". ", "5")</f>
        <v>84. 5</v>
      </c>
      <c r="B761" s="116"/>
      <c r="C761" s="116"/>
      <c r="D761" s="116"/>
      <c r="E761" s="117"/>
      <c r="F761" s="355" t="str">
        <f>IFERROR(VLOOKUP(B761,'Validaciones SEVRI'!$D$2:$E$118,2,FALSE)," ")</f>
        <v xml:space="preserve"> </v>
      </c>
      <c r="G761" s="356"/>
      <c r="H761" s="123"/>
      <c r="I761" s="124"/>
      <c r="K761" s="176">
        <f t="shared" si="83"/>
        <v>0</v>
      </c>
    </row>
    <row r="762" spans="1:27" ht="20.25" customHeight="1" x14ac:dyDescent="0.3">
      <c r="A762" s="94" t="str">
        <f>CONCATENATE('PAO 2022'!A758,". ", "6")</f>
        <v>84. 6</v>
      </c>
      <c r="B762" s="116"/>
      <c r="C762" s="116"/>
      <c r="D762" s="116"/>
      <c r="E762" s="117"/>
      <c r="F762" s="355" t="str">
        <f>IFERROR(VLOOKUP(B762,'Validaciones SEVRI'!$D$2:$E$118,2,FALSE)," ")</f>
        <v xml:space="preserve"> </v>
      </c>
      <c r="G762" s="356"/>
      <c r="H762" s="123"/>
      <c r="I762" s="124"/>
      <c r="K762" s="176">
        <f t="shared" si="83"/>
        <v>0</v>
      </c>
    </row>
    <row r="763" spans="1:27" ht="20.25" customHeight="1" thickBot="1" x14ac:dyDescent="0.35">
      <c r="A763" s="94" t="str">
        <f>CONCATENATE('PAO 2022'!A758,". ", "7")</f>
        <v>84. 7</v>
      </c>
      <c r="B763" s="116"/>
      <c r="C763" s="116"/>
      <c r="D763" s="116"/>
      <c r="E763" s="117"/>
      <c r="F763" s="355" t="str">
        <f>IFERROR(VLOOKUP(B763,'Validaciones SEVRI'!$D$2:$E$118,2,FALSE)," ")</f>
        <v xml:space="preserve"> </v>
      </c>
      <c r="G763" s="356"/>
      <c r="H763" s="123"/>
      <c r="I763" s="124"/>
      <c r="K763" s="176">
        <f t="shared" si="83"/>
        <v>0</v>
      </c>
    </row>
    <row r="764" spans="1:27" s="80" customFormat="1" ht="20.25" customHeight="1" thickBot="1" x14ac:dyDescent="0.3">
      <c r="A764" s="73" t="s">
        <v>60</v>
      </c>
      <c r="B764" s="370">
        <f>+'PAO 2022'!B765</f>
        <v>0</v>
      </c>
      <c r="C764" s="371"/>
      <c r="D764" s="371"/>
      <c r="E764" s="371"/>
      <c r="F764" s="371"/>
      <c r="G764" s="371"/>
      <c r="H764" s="371"/>
      <c r="I764" s="371"/>
      <c r="J764" s="135"/>
      <c r="K764" s="176"/>
      <c r="L764" s="135"/>
      <c r="M764" s="135"/>
      <c r="N764" s="135"/>
      <c r="O764" s="135"/>
      <c r="P764" s="135"/>
      <c r="Q764" s="135"/>
      <c r="R764" s="135"/>
      <c r="S764" s="135"/>
      <c r="T764" s="135"/>
      <c r="U764" s="135"/>
      <c r="V764" s="135"/>
      <c r="W764" s="135"/>
      <c r="X764" s="135"/>
      <c r="Y764" s="135"/>
      <c r="Z764" s="135"/>
      <c r="AA764" s="135"/>
    </row>
    <row r="765" spans="1:27" ht="20.25" customHeight="1" x14ac:dyDescent="0.3">
      <c r="A765" s="92" t="s">
        <v>61</v>
      </c>
      <c r="B765" s="363" t="str">
        <f>CONCATENATE('PAO 2022'!A767,". ",'PAO 2022'!A768)</f>
        <v xml:space="preserve">85. </v>
      </c>
      <c r="C765" s="364"/>
      <c r="D765" s="364"/>
      <c r="E765" s="364"/>
      <c r="F765" s="364"/>
      <c r="G765" s="364"/>
      <c r="H765" s="364"/>
      <c r="I765" s="365"/>
      <c r="K765" s="177"/>
      <c r="L765" s="173"/>
      <c r="M765" s="173"/>
      <c r="N765" s="81"/>
      <c r="O765" s="81"/>
      <c r="P765" s="81"/>
      <c r="Q765" s="81"/>
      <c r="R765" s="81"/>
      <c r="S765" s="81"/>
      <c r="T765" s="81"/>
      <c r="U765" s="81"/>
      <c r="V765" s="81"/>
      <c r="W765" s="81"/>
      <c r="X765" s="81"/>
      <c r="Y765" s="81"/>
      <c r="Z765" s="81"/>
      <c r="AA765" s="81"/>
    </row>
    <row r="766" spans="1:27" ht="20.25" customHeight="1" x14ac:dyDescent="0.3">
      <c r="A766" s="94" t="str">
        <f>CONCATENATE('PAO 2022'!A767,". ", "1")</f>
        <v>85. 1</v>
      </c>
      <c r="B766" s="116"/>
      <c r="C766" s="116"/>
      <c r="D766" s="116"/>
      <c r="E766" s="117"/>
      <c r="F766" s="355" t="str">
        <f>IFERROR(VLOOKUP(B766,'Validaciones SEVRI'!$D$2:$E$118,2,FALSE)," ")</f>
        <v xml:space="preserve"> </v>
      </c>
      <c r="G766" s="356"/>
      <c r="H766" s="123"/>
      <c r="I766" s="124"/>
      <c r="K766" s="176">
        <f t="shared" ref="K766:K772" si="84">IF(B766&lt;1,0, 1)</f>
        <v>0</v>
      </c>
    </row>
    <row r="767" spans="1:27" ht="20.25" customHeight="1" x14ac:dyDescent="0.3">
      <c r="A767" s="94" t="str">
        <f>CONCATENATE('PAO 2022'!A767,". ", "2")</f>
        <v>85. 2</v>
      </c>
      <c r="B767" s="116"/>
      <c r="C767" s="116"/>
      <c r="D767" s="116"/>
      <c r="E767" s="117"/>
      <c r="F767" s="355" t="str">
        <f>IFERROR(VLOOKUP(B767,'Validaciones SEVRI'!$D$2:$E$118,2,FALSE)," ")</f>
        <v xml:space="preserve"> </v>
      </c>
      <c r="G767" s="356"/>
      <c r="H767" s="123"/>
      <c r="I767" s="124"/>
      <c r="K767" s="176">
        <f t="shared" si="84"/>
        <v>0</v>
      </c>
    </row>
    <row r="768" spans="1:27" ht="20.25" customHeight="1" x14ac:dyDescent="0.3">
      <c r="A768" s="94" t="str">
        <f>CONCATENATE('PAO 2022'!A767,". ","3")</f>
        <v>85. 3</v>
      </c>
      <c r="B768" s="116"/>
      <c r="C768" s="116"/>
      <c r="D768" s="116"/>
      <c r="E768" s="117"/>
      <c r="F768" s="355" t="str">
        <f>IFERROR(VLOOKUP(B768,'Validaciones SEVRI'!$D$2:$E$118,2,FALSE)," ")</f>
        <v xml:space="preserve"> </v>
      </c>
      <c r="G768" s="356"/>
      <c r="H768" s="123"/>
      <c r="I768" s="124"/>
      <c r="K768" s="176">
        <f t="shared" si="84"/>
        <v>0</v>
      </c>
    </row>
    <row r="769" spans="1:27" ht="20.25" customHeight="1" x14ac:dyDescent="0.3">
      <c r="A769" s="94" t="str">
        <f>CONCATENATE('PAO 2022'!A767,". ", "4")</f>
        <v>85. 4</v>
      </c>
      <c r="B769" s="116"/>
      <c r="C769" s="116"/>
      <c r="D769" s="116"/>
      <c r="E769" s="117"/>
      <c r="F769" s="355" t="str">
        <f>IFERROR(VLOOKUP(B769,'Validaciones SEVRI'!$D$2:$E$118,2,FALSE)," ")</f>
        <v xml:space="preserve"> </v>
      </c>
      <c r="G769" s="356"/>
      <c r="H769" s="123"/>
      <c r="I769" s="124"/>
      <c r="K769" s="176">
        <f t="shared" si="84"/>
        <v>0</v>
      </c>
    </row>
    <row r="770" spans="1:27" ht="20.25" customHeight="1" x14ac:dyDescent="0.3">
      <c r="A770" s="94" t="str">
        <f>CONCATENATE('PAO 2022'!A767,". ", "5")</f>
        <v>85. 5</v>
      </c>
      <c r="B770" s="116"/>
      <c r="C770" s="116"/>
      <c r="D770" s="116"/>
      <c r="E770" s="117"/>
      <c r="F770" s="355" t="str">
        <f>IFERROR(VLOOKUP(B770,'Validaciones SEVRI'!$D$2:$E$118,2,FALSE)," ")</f>
        <v xml:space="preserve"> </v>
      </c>
      <c r="G770" s="356"/>
      <c r="H770" s="123"/>
      <c r="I770" s="124"/>
      <c r="K770" s="176">
        <f t="shared" si="84"/>
        <v>0</v>
      </c>
    </row>
    <row r="771" spans="1:27" ht="20.25" customHeight="1" x14ac:dyDescent="0.3">
      <c r="A771" s="94" t="str">
        <f>CONCATENATE('PAO 2022'!A767,". ", "6")</f>
        <v>85. 6</v>
      </c>
      <c r="B771" s="116"/>
      <c r="C771" s="116"/>
      <c r="D771" s="116"/>
      <c r="E771" s="117"/>
      <c r="F771" s="355" t="str">
        <f>IFERROR(VLOOKUP(B771,'Validaciones SEVRI'!$D$2:$E$118,2,FALSE)," ")</f>
        <v xml:space="preserve"> </v>
      </c>
      <c r="G771" s="356"/>
      <c r="H771" s="123"/>
      <c r="I771" s="124"/>
      <c r="K771" s="176">
        <f t="shared" si="84"/>
        <v>0</v>
      </c>
    </row>
    <row r="772" spans="1:27" ht="20.25" customHeight="1" thickBot="1" x14ac:dyDescent="0.35">
      <c r="A772" s="94" t="str">
        <f>CONCATENATE('PAO 2022'!A767,". ", "7")</f>
        <v>85. 7</v>
      </c>
      <c r="B772" s="116"/>
      <c r="C772" s="116"/>
      <c r="D772" s="116"/>
      <c r="E772" s="117"/>
      <c r="F772" s="355" t="str">
        <f>IFERROR(VLOOKUP(B772,'Validaciones SEVRI'!$D$2:$E$118,2,FALSE)," ")</f>
        <v xml:space="preserve"> </v>
      </c>
      <c r="G772" s="356"/>
      <c r="H772" s="123"/>
      <c r="I772" s="124"/>
      <c r="K772" s="176">
        <f t="shared" si="84"/>
        <v>0</v>
      </c>
    </row>
    <row r="773" spans="1:27" s="80" customFormat="1" ht="20.25" customHeight="1" thickBot="1" x14ac:dyDescent="0.3">
      <c r="A773" s="73" t="s">
        <v>60</v>
      </c>
      <c r="B773" s="370">
        <f>+'PAO 2022'!B774</f>
        <v>0</v>
      </c>
      <c r="C773" s="371"/>
      <c r="D773" s="371"/>
      <c r="E773" s="371"/>
      <c r="F773" s="371"/>
      <c r="G773" s="371"/>
      <c r="H773" s="371"/>
      <c r="I773" s="371"/>
      <c r="J773" s="135"/>
      <c r="K773" s="176"/>
      <c r="L773" s="135"/>
      <c r="M773" s="135"/>
      <c r="N773" s="135"/>
      <c r="O773" s="135"/>
      <c r="P773" s="135"/>
      <c r="Q773" s="135"/>
      <c r="R773" s="135"/>
      <c r="S773" s="135"/>
      <c r="T773" s="135"/>
      <c r="U773" s="135"/>
      <c r="V773" s="135"/>
      <c r="W773" s="135"/>
      <c r="X773" s="135"/>
      <c r="Y773" s="135"/>
      <c r="Z773" s="135"/>
      <c r="AA773" s="135"/>
    </row>
    <row r="774" spans="1:27" ht="20.25" customHeight="1" x14ac:dyDescent="0.3">
      <c r="A774" s="92" t="s">
        <v>61</v>
      </c>
      <c r="B774" s="363" t="str">
        <f>CONCATENATE('PAO 2022'!A776,". ",'PAO 2022'!A777)</f>
        <v xml:space="preserve">86. </v>
      </c>
      <c r="C774" s="364"/>
      <c r="D774" s="364"/>
      <c r="E774" s="364"/>
      <c r="F774" s="364"/>
      <c r="G774" s="364"/>
      <c r="H774" s="364"/>
      <c r="I774" s="365"/>
      <c r="K774" s="177"/>
      <c r="L774" s="173"/>
      <c r="M774" s="173"/>
      <c r="N774" s="81"/>
      <c r="O774" s="81"/>
      <c r="P774" s="81"/>
      <c r="Q774" s="81"/>
      <c r="R774" s="81"/>
      <c r="S774" s="81"/>
      <c r="T774" s="81"/>
      <c r="U774" s="81"/>
      <c r="V774" s="81"/>
      <c r="W774" s="81"/>
      <c r="X774" s="81"/>
      <c r="Y774" s="81"/>
      <c r="Z774" s="81"/>
      <c r="AA774" s="81"/>
    </row>
    <row r="775" spans="1:27" ht="20.25" customHeight="1" x14ac:dyDescent="0.3">
      <c r="A775" s="94" t="str">
        <f>CONCATENATE('PAO 2022'!A776,". ", "1")</f>
        <v>86. 1</v>
      </c>
      <c r="B775" s="116"/>
      <c r="C775" s="116"/>
      <c r="D775" s="116"/>
      <c r="E775" s="117"/>
      <c r="F775" s="355" t="str">
        <f>IFERROR(VLOOKUP(B775,'Validaciones SEVRI'!$D$2:$E$118,2,FALSE)," ")</f>
        <v xml:space="preserve"> </v>
      </c>
      <c r="G775" s="356"/>
      <c r="H775" s="123"/>
      <c r="I775" s="124"/>
      <c r="K775" s="176">
        <f t="shared" ref="K775:K781" si="85">IF(B775&lt;1,0, 1)</f>
        <v>0</v>
      </c>
    </row>
    <row r="776" spans="1:27" ht="20.25" customHeight="1" x14ac:dyDescent="0.3">
      <c r="A776" s="94" t="str">
        <f>CONCATENATE('PAO 2022'!A776,". ", "2")</f>
        <v>86. 2</v>
      </c>
      <c r="B776" s="116"/>
      <c r="C776" s="116"/>
      <c r="D776" s="116"/>
      <c r="E776" s="117"/>
      <c r="F776" s="355" t="str">
        <f>IFERROR(VLOOKUP(B776,'Validaciones SEVRI'!$D$2:$E$118,2,FALSE)," ")</f>
        <v xml:space="preserve"> </v>
      </c>
      <c r="G776" s="356"/>
      <c r="H776" s="123"/>
      <c r="I776" s="124"/>
      <c r="K776" s="176">
        <f t="shared" si="85"/>
        <v>0</v>
      </c>
    </row>
    <row r="777" spans="1:27" ht="20.25" customHeight="1" x14ac:dyDescent="0.3">
      <c r="A777" s="94" t="str">
        <f>CONCATENATE('PAO 2022'!A776,". ","3")</f>
        <v>86. 3</v>
      </c>
      <c r="B777" s="116"/>
      <c r="C777" s="116"/>
      <c r="D777" s="116"/>
      <c r="E777" s="117"/>
      <c r="F777" s="355" t="str">
        <f>IFERROR(VLOOKUP(B777,'Validaciones SEVRI'!$D$2:$E$118,2,FALSE)," ")</f>
        <v xml:space="preserve"> </v>
      </c>
      <c r="G777" s="356"/>
      <c r="H777" s="123"/>
      <c r="I777" s="124"/>
      <c r="K777" s="176">
        <f t="shared" si="85"/>
        <v>0</v>
      </c>
    </row>
    <row r="778" spans="1:27" ht="20.25" customHeight="1" x14ac:dyDescent="0.3">
      <c r="A778" s="94" t="str">
        <f>CONCATENATE('PAO 2022'!A776,". ", "4")</f>
        <v>86. 4</v>
      </c>
      <c r="B778" s="116"/>
      <c r="C778" s="116"/>
      <c r="D778" s="116"/>
      <c r="E778" s="117"/>
      <c r="F778" s="355" t="str">
        <f>IFERROR(VLOOKUP(B778,'Validaciones SEVRI'!$D$2:$E$118,2,FALSE)," ")</f>
        <v xml:space="preserve"> </v>
      </c>
      <c r="G778" s="356"/>
      <c r="H778" s="123"/>
      <c r="I778" s="124"/>
      <c r="K778" s="176">
        <f t="shared" si="85"/>
        <v>0</v>
      </c>
    </row>
    <row r="779" spans="1:27" ht="20.25" customHeight="1" x14ac:dyDescent="0.3">
      <c r="A779" s="94" t="str">
        <f>CONCATENATE('PAO 2022'!A776,". ", "5")</f>
        <v>86. 5</v>
      </c>
      <c r="B779" s="116"/>
      <c r="C779" s="116"/>
      <c r="D779" s="116"/>
      <c r="E779" s="117"/>
      <c r="F779" s="355" t="str">
        <f>IFERROR(VLOOKUP(B779,'Validaciones SEVRI'!$D$2:$E$118,2,FALSE)," ")</f>
        <v xml:space="preserve"> </v>
      </c>
      <c r="G779" s="356"/>
      <c r="H779" s="123"/>
      <c r="I779" s="124"/>
      <c r="K779" s="176">
        <f t="shared" si="85"/>
        <v>0</v>
      </c>
    </row>
    <row r="780" spans="1:27" ht="20.25" customHeight="1" x14ac:dyDescent="0.3">
      <c r="A780" s="94" t="str">
        <f>CONCATENATE('PAO 2022'!A776,". ", "6")</f>
        <v>86. 6</v>
      </c>
      <c r="B780" s="116"/>
      <c r="C780" s="116"/>
      <c r="D780" s="116"/>
      <c r="E780" s="117"/>
      <c r="F780" s="355" t="str">
        <f>IFERROR(VLOOKUP(B780,'Validaciones SEVRI'!$D$2:$E$118,2,FALSE)," ")</f>
        <v xml:space="preserve"> </v>
      </c>
      <c r="G780" s="356"/>
      <c r="H780" s="123"/>
      <c r="I780" s="124"/>
      <c r="K780" s="176">
        <f t="shared" si="85"/>
        <v>0</v>
      </c>
    </row>
    <row r="781" spans="1:27" ht="20.25" customHeight="1" thickBot="1" x14ac:dyDescent="0.35">
      <c r="A781" s="94" t="str">
        <f>CONCATENATE('PAO 2022'!A776,". ", "7")</f>
        <v>86. 7</v>
      </c>
      <c r="B781" s="116"/>
      <c r="C781" s="116"/>
      <c r="D781" s="116"/>
      <c r="E781" s="117"/>
      <c r="F781" s="355" t="str">
        <f>IFERROR(VLOOKUP(B781,'Validaciones SEVRI'!$D$2:$E$118,2,FALSE)," ")</f>
        <v xml:space="preserve"> </v>
      </c>
      <c r="G781" s="356"/>
      <c r="H781" s="123"/>
      <c r="I781" s="124"/>
      <c r="K781" s="176">
        <f t="shared" si="85"/>
        <v>0</v>
      </c>
    </row>
    <row r="782" spans="1:27" s="80" customFormat="1" ht="20.25" customHeight="1" thickBot="1" x14ac:dyDescent="0.3">
      <c r="A782" s="73" t="s">
        <v>60</v>
      </c>
      <c r="B782" s="370">
        <f>+'PAO 2022'!B783</f>
        <v>0</v>
      </c>
      <c r="C782" s="371"/>
      <c r="D782" s="371"/>
      <c r="E782" s="371"/>
      <c r="F782" s="371"/>
      <c r="G782" s="371"/>
      <c r="H782" s="371"/>
      <c r="I782" s="371"/>
      <c r="J782" s="135"/>
      <c r="K782" s="176"/>
      <c r="L782" s="135"/>
      <c r="M782" s="135"/>
      <c r="N782" s="135"/>
      <c r="O782" s="135"/>
      <c r="P782" s="135"/>
      <c r="Q782" s="135"/>
      <c r="R782" s="135"/>
      <c r="S782" s="135"/>
      <c r="T782" s="135"/>
      <c r="U782" s="135"/>
      <c r="V782" s="135"/>
      <c r="W782" s="135"/>
      <c r="X782" s="135"/>
      <c r="Y782" s="135"/>
      <c r="Z782" s="135"/>
      <c r="AA782" s="135"/>
    </row>
    <row r="783" spans="1:27" ht="20.25" customHeight="1" x14ac:dyDescent="0.3">
      <c r="A783" s="92" t="s">
        <v>61</v>
      </c>
      <c r="B783" s="363" t="str">
        <f>CONCATENATE('PAO 2022'!A785,". ",'PAO 2022'!A786)</f>
        <v xml:space="preserve">87. </v>
      </c>
      <c r="C783" s="364"/>
      <c r="D783" s="364"/>
      <c r="E783" s="364"/>
      <c r="F783" s="364"/>
      <c r="G783" s="364"/>
      <c r="H783" s="364"/>
      <c r="I783" s="365"/>
      <c r="K783" s="177"/>
      <c r="L783" s="173"/>
      <c r="M783" s="173"/>
      <c r="N783" s="81"/>
      <c r="O783" s="81"/>
      <c r="P783" s="81"/>
      <c r="Q783" s="81"/>
      <c r="R783" s="81"/>
      <c r="S783" s="81"/>
      <c r="T783" s="81"/>
      <c r="U783" s="81"/>
      <c r="V783" s="81"/>
      <c r="W783" s="81"/>
      <c r="X783" s="81"/>
      <c r="Y783" s="81"/>
      <c r="Z783" s="81"/>
      <c r="AA783" s="81"/>
    </row>
    <row r="784" spans="1:27" ht="20.25" customHeight="1" x14ac:dyDescent="0.3">
      <c r="A784" s="94" t="str">
        <f>CONCATENATE('PAO 2022'!A785,". ", "1")</f>
        <v>87. 1</v>
      </c>
      <c r="B784" s="116"/>
      <c r="C784" s="116"/>
      <c r="D784" s="116"/>
      <c r="E784" s="117"/>
      <c r="F784" s="355" t="str">
        <f>IFERROR(VLOOKUP(B784,'Validaciones SEVRI'!$D$2:$E$118,2,FALSE)," ")</f>
        <v xml:space="preserve"> </v>
      </c>
      <c r="G784" s="356"/>
      <c r="H784" s="123"/>
      <c r="I784" s="124"/>
      <c r="K784" s="176">
        <f t="shared" ref="K784:K790" si="86">IF(B784&lt;1,0, 1)</f>
        <v>0</v>
      </c>
    </row>
    <row r="785" spans="1:27" ht="20.25" customHeight="1" x14ac:dyDescent="0.3">
      <c r="A785" s="94" t="str">
        <f>CONCATENATE('PAO 2022'!A785,". ", "2")</f>
        <v>87. 2</v>
      </c>
      <c r="B785" s="116"/>
      <c r="C785" s="116"/>
      <c r="D785" s="116"/>
      <c r="E785" s="117"/>
      <c r="F785" s="355" t="str">
        <f>IFERROR(VLOOKUP(B785,'Validaciones SEVRI'!$D$2:$E$118,2,FALSE)," ")</f>
        <v xml:space="preserve"> </v>
      </c>
      <c r="G785" s="356"/>
      <c r="H785" s="123"/>
      <c r="I785" s="124"/>
      <c r="K785" s="176">
        <f t="shared" si="86"/>
        <v>0</v>
      </c>
    </row>
    <row r="786" spans="1:27" ht="20.25" customHeight="1" x14ac:dyDescent="0.3">
      <c r="A786" s="94" t="str">
        <f>CONCATENATE('PAO 2022'!A785,". ","3")</f>
        <v>87. 3</v>
      </c>
      <c r="B786" s="116"/>
      <c r="C786" s="116"/>
      <c r="D786" s="116"/>
      <c r="E786" s="117"/>
      <c r="F786" s="355" t="str">
        <f>IFERROR(VLOOKUP(B786,'Validaciones SEVRI'!$D$2:$E$118,2,FALSE)," ")</f>
        <v xml:space="preserve"> </v>
      </c>
      <c r="G786" s="356"/>
      <c r="H786" s="123"/>
      <c r="I786" s="124"/>
      <c r="K786" s="176">
        <f t="shared" si="86"/>
        <v>0</v>
      </c>
    </row>
    <row r="787" spans="1:27" ht="20.25" customHeight="1" x14ac:dyDescent="0.3">
      <c r="A787" s="94" t="str">
        <f>CONCATENATE('PAO 2022'!A785,". ", "4")</f>
        <v>87. 4</v>
      </c>
      <c r="B787" s="116"/>
      <c r="C787" s="116"/>
      <c r="D787" s="116"/>
      <c r="E787" s="117"/>
      <c r="F787" s="355" t="str">
        <f>IFERROR(VLOOKUP(B787,'Validaciones SEVRI'!$D$2:$E$118,2,FALSE)," ")</f>
        <v xml:space="preserve"> </v>
      </c>
      <c r="G787" s="356"/>
      <c r="H787" s="123"/>
      <c r="I787" s="124"/>
      <c r="K787" s="176">
        <f t="shared" si="86"/>
        <v>0</v>
      </c>
    </row>
    <row r="788" spans="1:27" ht="20.25" customHeight="1" x14ac:dyDescent="0.3">
      <c r="A788" s="94" t="str">
        <f>CONCATENATE('PAO 2022'!A785,". ", "5")</f>
        <v>87. 5</v>
      </c>
      <c r="B788" s="116"/>
      <c r="C788" s="116"/>
      <c r="D788" s="116"/>
      <c r="E788" s="117"/>
      <c r="F788" s="355" t="str">
        <f>IFERROR(VLOOKUP(B788,'Validaciones SEVRI'!$D$2:$E$118,2,FALSE)," ")</f>
        <v xml:space="preserve"> </v>
      </c>
      <c r="G788" s="356"/>
      <c r="H788" s="123"/>
      <c r="I788" s="124"/>
      <c r="K788" s="176">
        <f t="shared" si="86"/>
        <v>0</v>
      </c>
    </row>
    <row r="789" spans="1:27" ht="20.25" customHeight="1" x14ac:dyDescent="0.3">
      <c r="A789" s="94" t="str">
        <f>CONCATENATE('PAO 2022'!A785,". ", "6")</f>
        <v>87. 6</v>
      </c>
      <c r="B789" s="116"/>
      <c r="C789" s="116"/>
      <c r="D789" s="116"/>
      <c r="E789" s="117"/>
      <c r="F789" s="355" t="str">
        <f>IFERROR(VLOOKUP(B789,'Validaciones SEVRI'!$D$2:$E$118,2,FALSE)," ")</f>
        <v xml:space="preserve"> </v>
      </c>
      <c r="G789" s="356"/>
      <c r="H789" s="123"/>
      <c r="I789" s="124"/>
      <c r="K789" s="176">
        <f t="shared" si="86"/>
        <v>0</v>
      </c>
    </row>
    <row r="790" spans="1:27" ht="20.25" customHeight="1" thickBot="1" x14ac:dyDescent="0.35">
      <c r="A790" s="94" t="str">
        <f>CONCATENATE('PAO 2022'!A785,". ", "7")</f>
        <v>87. 7</v>
      </c>
      <c r="B790" s="116"/>
      <c r="C790" s="116"/>
      <c r="D790" s="116"/>
      <c r="E790" s="117"/>
      <c r="F790" s="355" t="str">
        <f>IFERROR(VLOOKUP(B790,'Validaciones SEVRI'!$D$2:$E$118,2,FALSE)," ")</f>
        <v xml:space="preserve"> </v>
      </c>
      <c r="G790" s="356"/>
      <c r="H790" s="123"/>
      <c r="I790" s="124"/>
      <c r="K790" s="176">
        <f t="shared" si="86"/>
        <v>0</v>
      </c>
    </row>
    <row r="791" spans="1:27" s="80" customFormat="1" ht="20.25" customHeight="1" thickBot="1" x14ac:dyDescent="0.3">
      <c r="A791" s="73" t="s">
        <v>60</v>
      </c>
      <c r="B791" s="370">
        <f>+'PAO 2022'!B792</f>
        <v>0</v>
      </c>
      <c r="C791" s="371"/>
      <c r="D791" s="371"/>
      <c r="E791" s="371"/>
      <c r="F791" s="371"/>
      <c r="G791" s="371"/>
      <c r="H791" s="371"/>
      <c r="I791" s="371"/>
      <c r="J791" s="135"/>
      <c r="K791" s="176"/>
      <c r="L791" s="135"/>
      <c r="M791" s="135"/>
      <c r="N791" s="135"/>
      <c r="O791" s="135"/>
      <c r="P791" s="135"/>
      <c r="Q791" s="135"/>
      <c r="R791" s="135"/>
      <c r="S791" s="135"/>
      <c r="T791" s="135"/>
      <c r="U791" s="135"/>
      <c r="V791" s="135"/>
      <c r="W791" s="135"/>
      <c r="X791" s="135"/>
      <c r="Y791" s="135"/>
      <c r="Z791" s="135"/>
      <c r="AA791" s="135"/>
    </row>
    <row r="792" spans="1:27" ht="20.25" customHeight="1" x14ac:dyDescent="0.3">
      <c r="A792" s="92" t="s">
        <v>61</v>
      </c>
      <c r="B792" s="363" t="str">
        <f>CONCATENATE('PAO 2022'!A794,". ",'PAO 2022'!A795)</f>
        <v xml:space="preserve">88. </v>
      </c>
      <c r="C792" s="364"/>
      <c r="D792" s="364"/>
      <c r="E792" s="364"/>
      <c r="F792" s="364"/>
      <c r="G792" s="364"/>
      <c r="H792" s="364"/>
      <c r="I792" s="365"/>
      <c r="K792" s="177"/>
      <c r="L792" s="173"/>
      <c r="M792" s="173"/>
      <c r="N792" s="81"/>
      <c r="O792" s="81"/>
      <c r="P792" s="81"/>
      <c r="Q792" s="81"/>
      <c r="R792" s="81"/>
      <c r="S792" s="81"/>
      <c r="T792" s="81"/>
      <c r="U792" s="81"/>
      <c r="V792" s="81"/>
      <c r="W792" s="81"/>
      <c r="X792" s="81"/>
      <c r="Y792" s="81"/>
      <c r="Z792" s="81"/>
      <c r="AA792" s="81"/>
    </row>
    <row r="793" spans="1:27" ht="20.25" customHeight="1" x14ac:dyDescent="0.3">
      <c r="A793" s="94" t="str">
        <f>CONCATENATE('PAO 2022'!A794,". ", "1")</f>
        <v>88. 1</v>
      </c>
      <c r="B793" s="116"/>
      <c r="C793" s="116"/>
      <c r="D793" s="116"/>
      <c r="E793" s="117"/>
      <c r="F793" s="355" t="str">
        <f>IFERROR(VLOOKUP(B793,'Validaciones SEVRI'!$D$2:$E$118,2,FALSE)," ")</f>
        <v xml:space="preserve"> </v>
      </c>
      <c r="G793" s="356"/>
      <c r="H793" s="123"/>
      <c r="I793" s="124"/>
      <c r="K793" s="176">
        <f t="shared" ref="K793:K799" si="87">IF(B793&lt;1,0, 1)</f>
        <v>0</v>
      </c>
    </row>
    <row r="794" spans="1:27" ht="20.25" customHeight="1" x14ac:dyDescent="0.3">
      <c r="A794" s="94" t="str">
        <f>CONCATENATE('PAO 2022'!A794,". ", "2")</f>
        <v>88. 2</v>
      </c>
      <c r="B794" s="116"/>
      <c r="C794" s="116"/>
      <c r="D794" s="116"/>
      <c r="E794" s="117"/>
      <c r="F794" s="355" t="str">
        <f>IFERROR(VLOOKUP(B794,'Validaciones SEVRI'!$D$2:$E$118,2,FALSE)," ")</f>
        <v xml:space="preserve"> </v>
      </c>
      <c r="G794" s="356"/>
      <c r="H794" s="123"/>
      <c r="I794" s="124"/>
      <c r="K794" s="176">
        <f t="shared" si="87"/>
        <v>0</v>
      </c>
    </row>
    <row r="795" spans="1:27" ht="20.25" customHeight="1" x14ac:dyDescent="0.3">
      <c r="A795" s="94" t="str">
        <f>CONCATENATE('PAO 2022'!A794,". ","3")</f>
        <v>88. 3</v>
      </c>
      <c r="B795" s="116"/>
      <c r="C795" s="116"/>
      <c r="D795" s="116"/>
      <c r="E795" s="117"/>
      <c r="F795" s="355" t="str">
        <f>IFERROR(VLOOKUP(B795,'Validaciones SEVRI'!$D$2:$E$118,2,FALSE)," ")</f>
        <v xml:space="preserve"> </v>
      </c>
      <c r="G795" s="356"/>
      <c r="H795" s="123"/>
      <c r="I795" s="124"/>
      <c r="K795" s="176">
        <f t="shared" si="87"/>
        <v>0</v>
      </c>
    </row>
    <row r="796" spans="1:27" ht="20.25" customHeight="1" x14ac:dyDescent="0.3">
      <c r="A796" s="94" t="str">
        <f>CONCATENATE('PAO 2022'!A794,". ", "4")</f>
        <v>88. 4</v>
      </c>
      <c r="B796" s="116"/>
      <c r="C796" s="116"/>
      <c r="D796" s="116"/>
      <c r="E796" s="117"/>
      <c r="F796" s="355" t="str">
        <f>IFERROR(VLOOKUP(B796,'Validaciones SEVRI'!$D$2:$E$118,2,FALSE)," ")</f>
        <v xml:space="preserve"> </v>
      </c>
      <c r="G796" s="356"/>
      <c r="H796" s="123"/>
      <c r="I796" s="124"/>
      <c r="K796" s="176">
        <f t="shared" si="87"/>
        <v>0</v>
      </c>
    </row>
    <row r="797" spans="1:27" ht="20.25" customHeight="1" x14ac:dyDescent="0.3">
      <c r="A797" s="94" t="str">
        <f>CONCATENATE('PAO 2022'!A794,". ", "5")</f>
        <v>88. 5</v>
      </c>
      <c r="B797" s="116"/>
      <c r="C797" s="116"/>
      <c r="D797" s="116"/>
      <c r="E797" s="117"/>
      <c r="F797" s="355" t="str">
        <f>IFERROR(VLOOKUP(B797,'Validaciones SEVRI'!$D$2:$E$118,2,FALSE)," ")</f>
        <v xml:space="preserve"> </v>
      </c>
      <c r="G797" s="356"/>
      <c r="H797" s="123"/>
      <c r="I797" s="124"/>
      <c r="K797" s="176">
        <f t="shared" si="87"/>
        <v>0</v>
      </c>
    </row>
    <row r="798" spans="1:27" ht="20.25" customHeight="1" x14ac:dyDescent="0.3">
      <c r="A798" s="94" t="str">
        <f>CONCATENATE('PAO 2022'!A794,". ", "6")</f>
        <v>88. 6</v>
      </c>
      <c r="B798" s="116"/>
      <c r="C798" s="116"/>
      <c r="D798" s="116"/>
      <c r="E798" s="117"/>
      <c r="F798" s="355" t="str">
        <f>IFERROR(VLOOKUP(B798,'Validaciones SEVRI'!$D$2:$E$118,2,FALSE)," ")</f>
        <v xml:space="preserve"> </v>
      </c>
      <c r="G798" s="356"/>
      <c r="H798" s="123"/>
      <c r="I798" s="124"/>
      <c r="K798" s="176">
        <f t="shared" si="87"/>
        <v>0</v>
      </c>
    </row>
    <row r="799" spans="1:27" ht="20.25" customHeight="1" thickBot="1" x14ac:dyDescent="0.35">
      <c r="A799" s="94" t="str">
        <f>CONCATENATE('PAO 2022'!A794,". ", "7")</f>
        <v>88. 7</v>
      </c>
      <c r="B799" s="116"/>
      <c r="C799" s="116"/>
      <c r="D799" s="116"/>
      <c r="E799" s="117"/>
      <c r="F799" s="355" t="str">
        <f>IFERROR(VLOOKUP(B799,'Validaciones SEVRI'!$D$2:$E$118,2,FALSE)," ")</f>
        <v xml:space="preserve"> </v>
      </c>
      <c r="G799" s="356"/>
      <c r="H799" s="123"/>
      <c r="I799" s="124"/>
      <c r="K799" s="176">
        <f t="shared" si="87"/>
        <v>0</v>
      </c>
    </row>
    <row r="800" spans="1:27" s="80" customFormat="1" ht="20.25" customHeight="1" thickBot="1" x14ac:dyDescent="0.3">
      <c r="A800" s="73" t="s">
        <v>60</v>
      </c>
      <c r="B800" s="370">
        <f>+'PAO 2022'!B801</f>
        <v>0</v>
      </c>
      <c r="C800" s="371"/>
      <c r="D800" s="371"/>
      <c r="E800" s="371"/>
      <c r="F800" s="371"/>
      <c r="G800" s="371"/>
      <c r="H800" s="371"/>
      <c r="I800" s="371"/>
      <c r="J800" s="135"/>
      <c r="K800" s="176"/>
      <c r="L800" s="135"/>
      <c r="M800" s="135"/>
      <c r="N800" s="135"/>
      <c r="O800" s="135"/>
      <c r="P800" s="135"/>
      <c r="Q800" s="135"/>
      <c r="R800" s="135"/>
      <c r="S800" s="135"/>
      <c r="T800" s="135"/>
      <c r="U800" s="135"/>
      <c r="V800" s="135"/>
      <c r="W800" s="135"/>
      <c r="X800" s="135"/>
      <c r="Y800" s="135"/>
      <c r="Z800" s="135"/>
      <c r="AA800" s="135"/>
    </row>
    <row r="801" spans="1:27" ht="20.25" customHeight="1" x14ac:dyDescent="0.3">
      <c r="A801" s="92" t="s">
        <v>61</v>
      </c>
      <c r="B801" s="363" t="str">
        <f>CONCATENATE('PAO 2022'!A803,". ",'PAO 2022'!A804)</f>
        <v xml:space="preserve">89. </v>
      </c>
      <c r="C801" s="364"/>
      <c r="D801" s="364"/>
      <c r="E801" s="364"/>
      <c r="F801" s="364"/>
      <c r="G801" s="364"/>
      <c r="H801" s="364"/>
      <c r="I801" s="365"/>
      <c r="K801" s="177"/>
      <c r="L801" s="173"/>
      <c r="M801" s="173"/>
      <c r="N801" s="81"/>
      <c r="O801" s="81"/>
      <c r="P801" s="81"/>
      <c r="Q801" s="81"/>
      <c r="R801" s="81"/>
      <c r="S801" s="81"/>
      <c r="T801" s="81"/>
      <c r="U801" s="81"/>
      <c r="V801" s="81"/>
      <c r="W801" s="81"/>
      <c r="X801" s="81"/>
      <c r="Y801" s="81"/>
      <c r="Z801" s="81"/>
      <c r="AA801" s="81"/>
    </row>
    <row r="802" spans="1:27" ht="20.25" customHeight="1" x14ac:dyDescent="0.3">
      <c r="A802" s="94" t="str">
        <f>CONCATENATE('PAO 2022'!A803,". ", "1")</f>
        <v>89. 1</v>
      </c>
      <c r="B802" s="116"/>
      <c r="C802" s="116"/>
      <c r="D802" s="116"/>
      <c r="E802" s="117"/>
      <c r="F802" s="355" t="str">
        <f>IFERROR(VLOOKUP(B802,'Validaciones SEVRI'!$D$2:$E$118,2,FALSE)," ")</f>
        <v xml:space="preserve"> </v>
      </c>
      <c r="G802" s="356"/>
      <c r="H802" s="123"/>
      <c r="I802" s="124"/>
      <c r="K802" s="176">
        <f t="shared" ref="K802:K808" si="88">IF(B802&lt;1,0, 1)</f>
        <v>0</v>
      </c>
    </row>
    <row r="803" spans="1:27" ht="20.25" customHeight="1" x14ac:dyDescent="0.3">
      <c r="A803" s="94" t="str">
        <f>CONCATENATE('PAO 2022'!A803,". ", "2")</f>
        <v>89. 2</v>
      </c>
      <c r="B803" s="116"/>
      <c r="C803" s="116"/>
      <c r="D803" s="116"/>
      <c r="E803" s="117"/>
      <c r="F803" s="355" t="str">
        <f>IFERROR(VLOOKUP(B803,'Validaciones SEVRI'!$D$2:$E$118,2,FALSE)," ")</f>
        <v xml:space="preserve"> </v>
      </c>
      <c r="G803" s="356"/>
      <c r="H803" s="123"/>
      <c r="I803" s="124"/>
      <c r="K803" s="176">
        <f t="shared" si="88"/>
        <v>0</v>
      </c>
    </row>
    <row r="804" spans="1:27" ht="20.25" customHeight="1" x14ac:dyDescent="0.3">
      <c r="A804" s="94" t="str">
        <f>CONCATENATE('PAO 2022'!A803,". ","3")</f>
        <v>89. 3</v>
      </c>
      <c r="B804" s="116"/>
      <c r="C804" s="116"/>
      <c r="D804" s="116"/>
      <c r="E804" s="117"/>
      <c r="F804" s="355" t="str">
        <f>IFERROR(VLOOKUP(B804,'Validaciones SEVRI'!$D$2:$E$118,2,FALSE)," ")</f>
        <v xml:space="preserve"> </v>
      </c>
      <c r="G804" s="356"/>
      <c r="H804" s="123"/>
      <c r="I804" s="124"/>
      <c r="K804" s="176">
        <f t="shared" si="88"/>
        <v>0</v>
      </c>
    </row>
    <row r="805" spans="1:27" ht="20.25" customHeight="1" x14ac:dyDescent="0.3">
      <c r="A805" s="94" t="str">
        <f>CONCATENATE('PAO 2022'!A803,". ", "4")</f>
        <v>89. 4</v>
      </c>
      <c r="B805" s="116"/>
      <c r="C805" s="116"/>
      <c r="D805" s="116"/>
      <c r="E805" s="117"/>
      <c r="F805" s="355" t="str">
        <f>IFERROR(VLOOKUP(B805,'Validaciones SEVRI'!$D$2:$E$118,2,FALSE)," ")</f>
        <v xml:space="preserve"> </v>
      </c>
      <c r="G805" s="356"/>
      <c r="H805" s="123"/>
      <c r="I805" s="124"/>
      <c r="K805" s="176">
        <f t="shared" si="88"/>
        <v>0</v>
      </c>
    </row>
    <row r="806" spans="1:27" ht="20.25" customHeight="1" x14ac:dyDescent="0.3">
      <c r="A806" s="94" t="str">
        <f>CONCATENATE('PAO 2022'!A803,". ", "5")</f>
        <v>89. 5</v>
      </c>
      <c r="B806" s="116"/>
      <c r="C806" s="116"/>
      <c r="D806" s="116"/>
      <c r="E806" s="117"/>
      <c r="F806" s="355" t="str">
        <f>IFERROR(VLOOKUP(B806,'Validaciones SEVRI'!$D$2:$E$118,2,FALSE)," ")</f>
        <v xml:space="preserve"> </v>
      </c>
      <c r="G806" s="356"/>
      <c r="H806" s="123"/>
      <c r="I806" s="124"/>
      <c r="K806" s="176">
        <f t="shared" si="88"/>
        <v>0</v>
      </c>
    </row>
    <row r="807" spans="1:27" ht="20.25" customHeight="1" x14ac:dyDescent="0.3">
      <c r="A807" s="94" t="str">
        <f>CONCATENATE('PAO 2022'!A803,". ", "6")</f>
        <v>89. 6</v>
      </c>
      <c r="B807" s="116"/>
      <c r="C807" s="116"/>
      <c r="D807" s="116"/>
      <c r="E807" s="117"/>
      <c r="F807" s="355" t="str">
        <f>IFERROR(VLOOKUP(B807,'Validaciones SEVRI'!$D$2:$E$118,2,FALSE)," ")</f>
        <v xml:space="preserve"> </v>
      </c>
      <c r="G807" s="356"/>
      <c r="H807" s="123"/>
      <c r="I807" s="124"/>
      <c r="K807" s="176">
        <f t="shared" si="88"/>
        <v>0</v>
      </c>
    </row>
    <row r="808" spans="1:27" ht="20.25" customHeight="1" thickBot="1" x14ac:dyDescent="0.35">
      <c r="A808" s="94" t="str">
        <f>CONCATENATE('PAO 2022'!A803,". ", "7")</f>
        <v>89. 7</v>
      </c>
      <c r="B808" s="116"/>
      <c r="C808" s="116"/>
      <c r="D808" s="116"/>
      <c r="E808" s="117"/>
      <c r="F808" s="355" t="str">
        <f>IFERROR(VLOOKUP(B808,'Validaciones SEVRI'!$D$2:$E$118,2,FALSE)," ")</f>
        <v xml:space="preserve"> </v>
      </c>
      <c r="G808" s="356"/>
      <c r="H808" s="123"/>
      <c r="I808" s="124"/>
      <c r="K808" s="176">
        <f t="shared" si="88"/>
        <v>0</v>
      </c>
    </row>
    <row r="809" spans="1:27" s="80" customFormat="1" ht="20.25" customHeight="1" thickBot="1" x14ac:dyDescent="0.3">
      <c r="A809" s="73" t="s">
        <v>60</v>
      </c>
      <c r="B809" s="370">
        <f>+'PAO 2022'!B810</f>
        <v>0</v>
      </c>
      <c r="C809" s="371"/>
      <c r="D809" s="371"/>
      <c r="E809" s="371"/>
      <c r="F809" s="371"/>
      <c r="G809" s="371"/>
      <c r="H809" s="371"/>
      <c r="I809" s="371"/>
      <c r="J809" s="135"/>
      <c r="K809" s="176"/>
      <c r="L809" s="135"/>
      <c r="M809" s="135"/>
      <c r="N809" s="135"/>
      <c r="O809" s="135"/>
      <c r="P809" s="135"/>
      <c r="Q809" s="135"/>
      <c r="R809" s="135"/>
      <c r="S809" s="135"/>
      <c r="T809" s="135"/>
      <c r="U809" s="135"/>
      <c r="V809" s="135"/>
      <c r="W809" s="135"/>
      <c r="X809" s="135"/>
      <c r="Y809" s="135"/>
      <c r="Z809" s="135"/>
      <c r="AA809" s="135"/>
    </row>
    <row r="810" spans="1:27" ht="20.25" customHeight="1" x14ac:dyDescent="0.3">
      <c r="A810" s="92" t="s">
        <v>61</v>
      </c>
      <c r="B810" s="363" t="str">
        <f>CONCATENATE('PAO 2022'!A812,". ",'PAO 2022'!A813)</f>
        <v xml:space="preserve">90. </v>
      </c>
      <c r="C810" s="364"/>
      <c r="D810" s="364"/>
      <c r="E810" s="364"/>
      <c r="F810" s="364"/>
      <c r="G810" s="364"/>
      <c r="H810" s="364"/>
      <c r="I810" s="365"/>
      <c r="K810" s="177"/>
      <c r="L810" s="173"/>
      <c r="M810" s="173"/>
      <c r="N810" s="81"/>
      <c r="O810" s="81"/>
      <c r="P810" s="81"/>
      <c r="Q810" s="81"/>
      <c r="R810" s="81"/>
      <c r="S810" s="81"/>
      <c r="T810" s="81"/>
      <c r="U810" s="81"/>
      <c r="V810" s="81"/>
      <c r="W810" s="81"/>
      <c r="X810" s="81"/>
      <c r="Y810" s="81"/>
      <c r="Z810" s="81"/>
      <c r="AA810" s="81"/>
    </row>
    <row r="811" spans="1:27" ht="20.25" customHeight="1" x14ac:dyDescent="0.3">
      <c r="A811" s="94" t="str">
        <f>CONCATENATE('PAO 2022'!A812,". ", "1")</f>
        <v>90. 1</v>
      </c>
      <c r="B811" s="116"/>
      <c r="C811" s="116"/>
      <c r="D811" s="116"/>
      <c r="E811" s="117"/>
      <c r="F811" s="355" t="str">
        <f>IFERROR(VLOOKUP(B811,'Validaciones SEVRI'!$D$2:$E$118,2,FALSE)," ")</f>
        <v xml:space="preserve"> </v>
      </c>
      <c r="G811" s="356"/>
      <c r="H811" s="123"/>
      <c r="I811" s="124"/>
      <c r="K811" s="176">
        <f t="shared" ref="K811:K817" si="89">IF(B811&lt;1,0, 1)</f>
        <v>0</v>
      </c>
    </row>
    <row r="812" spans="1:27" ht="20.25" customHeight="1" x14ac:dyDescent="0.3">
      <c r="A812" s="94" t="str">
        <f>CONCATENATE('PAO 2022'!A812,". ", "2")</f>
        <v>90. 2</v>
      </c>
      <c r="B812" s="116"/>
      <c r="C812" s="116"/>
      <c r="D812" s="116"/>
      <c r="E812" s="117"/>
      <c r="F812" s="355" t="str">
        <f>IFERROR(VLOOKUP(B812,'Validaciones SEVRI'!$D$2:$E$118,2,FALSE)," ")</f>
        <v xml:space="preserve"> </v>
      </c>
      <c r="G812" s="356"/>
      <c r="H812" s="123"/>
      <c r="I812" s="124"/>
      <c r="K812" s="176">
        <f t="shared" si="89"/>
        <v>0</v>
      </c>
    </row>
    <row r="813" spans="1:27" ht="20.25" customHeight="1" x14ac:dyDescent="0.3">
      <c r="A813" s="94" t="str">
        <f>CONCATENATE('PAO 2022'!A812,". ","3")</f>
        <v>90. 3</v>
      </c>
      <c r="B813" s="116"/>
      <c r="C813" s="116"/>
      <c r="D813" s="116"/>
      <c r="E813" s="117"/>
      <c r="F813" s="355" t="str">
        <f>IFERROR(VLOOKUP(B813,'Validaciones SEVRI'!$D$2:$E$118,2,FALSE)," ")</f>
        <v xml:space="preserve"> </v>
      </c>
      <c r="G813" s="356"/>
      <c r="H813" s="123"/>
      <c r="I813" s="124"/>
      <c r="K813" s="176">
        <f t="shared" si="89"/>
        <v>0</v>
      </c>
    </row>
    <row r="814" spans="1:27" ht="20.25" customHeight="1" x14ac:dyDescent="0.3">
      <c r="A814" s="94" t="str">
        <f>CONCATENATE('PAO 2022'!A812,". ", "4")</f>
        <v>90. 4</v>
      </c>
      <c r="B814" s="116"/>
      <c r="C814" s="116"/>
      <c r="D814" s="116"/>
      <c r="E814" s="117"/>
      <c r="F814" s="355" t="str">
        <f>IFERROR(VLOOKUP(B814,'Validaciones SEVRI'!$D$2:$E$118,2,FALSE)," ")</f>
        <v xml:space="preserve"> </v>
      </c>
      <c r="G814" s="356"/>
      <c r="H814" s="123"/>
      <c r="I814" s="124"/>
      <c r="K814" s="176">
        <f t="shared" si="89"/>
        <v>0</v>
      </c>
    </row>
    <row r="815" spans="1:27" ht="20.25" customHeight="1" x14ac:dyDescent="0.3">
      <c r="A815" s="94" t="str">
        <f>CONCATENATE('PAO 2022'!A812,". ", "5")</f>
        <v>90. 5</v>
      </c>
      <c r="B815" s="116"/>
      <c r="C815" s="116"/>
      <c r="D815" s="116"/>
      <c r="E815" s="117"/>
      <c r="F815" s="355" t="str">
        <f>IFERROR(VLOOKUP(B815,'Validaciones SEVRI'!$D$2:$E$118,2,FALSE)," ")</f>
        <v xml:space="preserve"> </v>
      </c>
      <c r="G815" s="356"/>
      <c r="H815" s="123"/>
      <c r="I815" s="124"/>
      <c r="K815" s="176">
        <f t="shared" si="89"/>
        <v>0</v>
      </c>
    </row>
    <row r="816" spans="1:27" ht="20.25" customHeight="1" x14ac:dyDescent="0.3">
      <c r="A816" s="94" t="str">
        <f>CONCATENATE('PAO 2022'!A812,". ", "6")</f>
        <v>90. 6</v>
      </c>
      <c r="B816" s="116"/>
      <c r="C816" s="116"/>
      <c r="D816" s="116"/>
      <c r="E816" s="117"/>
      <c r="F816" s="355" t="str">
        <f>IFERROR(VLOOKUP(B816,'Validaciones SEVRI'!$D$2:$E$118,2,FALSE)," ")</f>
        <v xml:space="preserve"> </v>
      </c>
      <c r="G816" s="356"/>
      <c r="H816" s="123"/>
      <c r="I816" s="124"/>
      <c r="K816" s="176">
        <f t="shared" si="89"/>
        <v>0</v>
      </c>
    </row>
    <row r="817" spans="1:27" ht="20.25" customHeight="1" thickBot="1" x14ac:dyDescent="0.35">
      <c r="A817" s="94" t="str">
        <f>CONCATENATE('PAO 2022'!A812,". ", "7")</f>
        <v>90. 7</v>
      </c>
      <c r="B817" s="116"/>
      <c r="C817" s="116"/>
      <c r="D817" s="116"/>
      <c r="E817" s="117"/>
      <c r="F817" s="355" t="str">
        <f>IFERROR(VLOOKUP(B817,'Validaciones SEVRI'!$D$2:$E$118,2,FALSE)," ")</f>
        <v xml:space="preserve"> </v>
      </c>
      <c r="G817" s="356"/>
      <c r="H817" s="123"/>
      <c r="I817" s="124"/>
      <c r="K817" s="176">
        <f t="shared" si="89"/>
        <v>0</v>
      </c>
    </row>
    <row r="818" spans="1:27" s="80" customFormat="1" ht="20.25" customHeight="1" thickBot="1" x14ac:dyDescent="0.3">
      <c r="A818" s="73" t="s">
        <v>60</v>
      </c>
      <c r="B818" s="370">
        <f>+'PAO 2022'!B819</f>
        <v>0</v>
      </c>
      <c r="C818" s="371"/>
      <c r="D818" s="371"/>
      <c r="E818" s="371"/>
      <c r="F818" s="371"/>
      <c r="G818" s="371"/>
      <c r="H818" s="371"/>
      <c r="I818" s="371"/>
      <c r="J818" s="135"/>
      <c r="K818" s="176"/>
      <c r="L818" s="135"/>
      <c r="M818" s="135"/>
      <c r="N818" s="135"/>
      <c r="O818" s="135"/>
      <c r="P818" s="135"/>
      <c r="Q818" s="135"/>
      <c r="R818" s="135"/>
      <c r="S818" s="135"/>
      <c r="T818" s="135"/>
      <c r="U818" s="135"/>
      <c r="V818" s="135"/>
      <c r="W818" s="135"/>
      <c r="X818" s="135"/>
      <c r="Y818" s="135"/>
      <c r="Z818" s="135"/>
      <c r="AA818" s="135"/>
    </row>
    <row r="819" spans="1:27" ht="20.25" customHeight="1" x14ac:dyDescent="0.3">
      <c r="A819" s="92" t="s">
        <v>61</v>
      </c>
      <c r="B819" s="363" t="str">
        <f>CONCATENATE('PAO 2022'!A821,". ",'PAO 2022'!A822)</f>
        <v xml:space="preserve">91. </v>
      </c>
      <c r="C819" s="364"/>
      <c r="D819" s="364"/>
      <c r="E819" s="364"/>
      <c r="F819" s="364"/>
      <c r="G819" s="364"/>
      <c r="H819" s="364"/>
      <c r="I819" s="365"/>
      <c r="K819" s="177"/>
      <c r="L819" s="173"/>
      <c r="M819" s="173"/>
      <c r="N819" s="81"/>
      <c r="O819" s="81"/>
      <c r="P819" s="81"/>
      <c r="Q819" s="81"/>
      <c r="R819" s="81"/>
      <c r="S819" s="81"/>
      <c r="T819" s="81"/>
      <c r="U819" s="81"/>
      <c r="V819" s="81"/>
      <c r="W819" s="81"/>
      <c r="X819" s="81"/>
      <c r="Y819" s="81"/>
      <c r="Z819" s="81"/>
      <c r="AA819" s="81"/>
    </row>
    <row r="820" spans="1:27" ht="20.25" customHeight="1" x14ac:dyDescent="0.3">
      <c r="A820" s="94" t="str">
        <f>CONCATENATE('PAO 2022'!A821,". ", "1")</f>
        <v>91. 1</v>
      </c>
      <c r="B820" s="116"/>
      <c r="C820" s="116"/>
      <c r="D820" s="116"/>
      <c r="E820" s="117"/>
      <c r="F820" s="355" t="str">
        <f>IFERROR(VLOOKUP(B820,'Validaciones SEVRI'!$D$2:$E$118,2,FALSE)," ")</f>
        <v xml:space="preserve"> </v>
      </c>
      <c r="G820" s="356"/>
      <c r="H820" s="123"/>
      <c r="I820" s="124"/>
      <c r="K820" s="176">
        <f t="shared" ref="K820:K826" si="90">IF(B820&lt;1,0, 1)</f>
        <v>0</v>
      </c>
    </row>
    <row r="821" spans="1:27" ht="20.25" customHeight="1" x14ac:dyDescent="0.3">
      <c r="A821" s="94" t="str">
        <f>CONCATENATE('PAO 2022'!A821,". ", "2")</f>
        <v>91. 2</v>
      </c>
      <c r="B821" s="116"/>
      <c r="C821" s="116"/>
      <c r="D821" s="116"/>
      <c r="E821" s="117"/>
      <c r="F821" s="355" t="str">
        <f>IFERROR(VLOOKUP(B821,'Validaciones SEVRI'!$D$2:$E$118,2,FALSE)," ")</f>
        <v xml:space="preserve"> </v>
      </c>
      <c r="G821" s="356"/>
      <c r="H821" s="123"/>
      <c r="I821" s="124"/>
      <c r="K821" s="176">
        <f t="shared" si="90"/>
        <v>0</v>
      </c>
    </row>
    <row r="822" spans="1:27" ht="20.25" customHeight="1" x14ac:dyDescent="0.3">
      <c r="A822" s="94" t="str">
        <f>CONCATENATE('PAO 2022'!A821,". ","3")</f>
        <v>91. 3</v>
      </c>
      <c r="B822" s="116"/>
      <c r="C822" s="116"/>
      <c r="D822" s="116"/>
      <c r="E822" s="117"/>
      <c r="F822" s="355" t="str">
        <f>IFERROR(VLOOKUP(B822,'Validaciones SEVRI'!$D$2:$E$118,2,FALSE)," ")</f>
        <v xml:space="preserve"> </v>
      </c>
      <c r="G822" s="356"/>
      <c r="H822" s="123"/>
      <c r="I822" s="124"/>
      <c r="K822" s="176">
        <f t="shared" si="90"/>
        <v>0</v>
      </c>
    </row>
    <row r="823" spans="1:27" ht="20.25" customHeight="1" x14ac:dyDescent="0.3">
      <c r="A823" s="94" t="str">
        <f>CONCATENATE('PAO 2022'!A821,". ", "4")</f>
        <v>91. 4</v>
      </c>
      <c r="B823" s="116"/>
      <c r="C823" s="116"/>
      <c r="D823" s="116"/>
      <c r="E823" s="117"/>
      <c r="F823" s="355" t="str">
        <f>IFERROR(VLOOKUP(B823,'Validaciones SEVRI'!$D$2:$E$118,2,FALSE)," ")</f>
        <v xml:space="preserve"> </v>
      </c>
      <c r="G823" s="356"/>
      <c r="H823" s="123"/>
      <c r="I823" s="124"/>
      <c r="K823" s="176">
        <f t="shared" si="90"/>
        <v>0</v>
      </c>
    </row>
    <row r="824" spans="1:27" ht="20.25" customHeight="1" x14ac:dyDescent="0.3">
      <c r="A824" s="94" t="str">
        <f>CONCATENATE('PAO 2022'!A821,". ", "5")</f>
        <v>91. 5</v>
      </c>
      <c r="B824" s="116"/>
      <c r="C824" s="116"/>
      <c r="D824" s="116"/>
      <c r="E824" s="117"/>
      <c r="F824" s="355" t="str">
        <f>IFERROR(VLOOKUP(B824,'Validaciones SEVRI'!$D$2:$E$118,2,FALSE)," ")</f>
        <v xml:space="preserve"> </v>
      </c>
      <c r="G824" s="356"/>
      <c r="H824" s="123"/>
      <c r="I824" s="124"/>
      <c r="K824" s="176">
        <f t="shared" si="90"/>
        <v>0</v>
      </c>
    </row>
    <row r="825" spans="1:27" ht="20.25" customHeight="1" x14ac:dyDescent="0.3">
      <c r="A825" s="94" t="str">
        <f>CONCATENATE('PAO 2022'!A821,". ", "6")</f>
        <v>91. 6</v>
      </c>
      <c r="B825" s="116"/>
      <c r="C825" s="116"/>
      <c r="D825" s="116"/>
      <c r="E825" s="117"/>
      <c r="F825" s="355" t="str">
        <f>IFERROR(VLOOKUP(B825,'Validaciones SEVRI'!$D$2:$E$118,2,FALSE)," ")</f>
        <v xml:space="preserve"> </v>
      </c>
      <c r="G825" s="356"/>
      <c r="H825" s="123"/>
      <c r="I825" s="124"/>
      <c r="K825" s="176">
        <f t="shared" si="90"/>
        <v>0</v>
      </c>
    </row>
    <row r="826" spans="1:27" ht="20.25" customHeight="1" thickBot="1" x14ac:dyDescent="0.35">
      <c r="A826" s="94" t="str">
        <f>CONCATENATE('PAO 2022'!A821,". ", "7")</f>
        <v>91. 7</v>
      </c>
      <c r="B826" s="116"/>
      <c r="C826" s="116"/>
      <c r="D826" s="116"/>
      <c r="E826" s="117"/>
      <c r="F826" s="355" t="str">
        <f>IFERROR(VLOOKUP(B826,'Validaciones SEVRI'!$D$2:$E$118,2,FALSE)," ")</f>
        <v xml:space="preserve"> </v>
      </c>
      <c r="G826" s="356"/>
      <c r="H826" s="123"/>
      <c r="I826" s="124"/>
      <c r="K826" s="176">
        <f t="shared" si="90"/>
        <v>0</v>
      </c>
    </row>
    <row r="827" spans="1:27" s="80" customFormat="1" ht="20.25" customHeight="1" thickBot="1" x14ac:dyDescent="0.3">
      <c r="A827" s="73" t="s">
        <v>60</v>
      </c>
      <c r="B827" s="370">
        <f>+'PAO 2022'!B828</f>
        <v>0</v>
      </c>
      <c r="C827" s="371"/>
      <c r="D827" s="371"/>
      <c r="E827" s="371"/>
      <c r="F827" s="371"/>
      <c r="G827" s="371"/>
      <c r="H827" s="371"/>
      <c r="I827" s="371"/>
      <c r="J827" s="135"/>
      <c r="K827" s="176"/>
      <c r="L827" s="135"/>
      <c r="M827" s="135"/>
      <c r="N827" s="135"/>
      <c r="O827" s="135"/>
      <c r="P827" s="135"/>
      <c r="Q827" s="135"/>
      <c r="R827" s="135"/>
      <c r="S827" s="135"/>
      <c r="T827" s="135"/>
      <c r="U827" s="135"/>
      <c r="V827" s="135"/>
      <c r="W827" s="135"/>
      <c r="X827" s="135"/>
      <c r="Y827" s="135"/>
      <c r="Z827" s="135"/>
      <c r="AA827" s="135"/>
    </row>
    <row r="828" spans="1:27" ht="20.25" customHeight="1" x14ac:dyDescent="0.3">
      <c r="A828" s="92" t="s">
        <v>61</v>
      </c>
      <c r="B828" s="363" t="str">
        <f>CONCATENATE('PAO 2022'!A830,". ",'PAO 2022'!A831)</f>
        <v xml:space="preserve">92. </v>
      </c>
      <c r="C828" s="364"/>
      <c r="D828" s="364"/>
      <c r="E828" s="364"/>
      <c r="F828" s="364"/>
      <c r="G828" s="364"/>
      <c r="H828" s="364"/>
      <c r="I828" s="365"/>
      <c r="K828" s="177"/>
      <c r="L828" s="173"/>
      <c r="M828" s="173"/>
      <c r="N828" s="81"/>
      <c r="O828" s="81"/>
      <c r="P828" s="81"/>
      <c r="Q828" s="81"/>
      <c r="R828" s="81"/>
      <c r="S828" s="81"/>
      <c r="T828" s="81"/>
      <c r="U828" s="81"/>
      <c r="V828" s="81"/>
      <c r="W828" s="81"/>
      <c r="X828" s="81"/>
      <c r="Y828" s="81"/>
      <c r="Z828" s="81"/>
      <c r="AA828" s="81"/>
    </row>
    <row r="829" spans="1:27" ht="20.25" customHeight="1" x14ac:dyDescent="0.3">
      <c r="A829" s="94" t="str">
        <f>CONCATENATE('PAO 2022'!A830,". ", "1")</f>
        <v>92. 1</v>
      </c>
      <c r="B829" s="116"/>
      <c r="C829" s="116"/>
      <c r="D829" s="116"/>
      <c r="E829" s="117"/>
      <c r="F829" s="355" t="str">
        <f>IFERROR(VLOOKUP(B829,'Validaciones SEVRI'!$D$2:$E$118,2,FALSE)," ")</f>
        <v xml:space="preserve"> </v>
      </c>
      <c r="G829" s="356"/>
      <c r="H829" s="123"/>
      <c r="I829" s="124"/>
      <c r="K829" s="176">
        <f t="shared" ref="K829:K835" si="91">IF(B829&lt;1,0, 1)</f>
        <v>0</v>
      </c>
    </row>
    <row r="830" spans="1:27" ht="20.25" customHeight="1" x14ac:dyDescent="0.3">
      <c r="A830" s="94" t="str">
        <f>CONCATENATE('PAO 2022'!A830,". ", "2")</f>
        <v>92. 2</v>
      </c>
      <c r="B830" s="116"/>
      <c r="C830" s="116"/>
      <c r="D830" s="116"/>
      <c r="E830" s="117"/>
      <c r="F830" s="355" t="str">
        <f>IFERROR(VLOOKUP(B830,'Validaciones SEVRI'!$D$2:$E$118,2,FALSE)," ")</f>
        <v xml:space="preserve"> </v>
      </c>
      <c r="G830" s="356"/>
      <c r="H830" s="123"/>
      <c r="I830" s="124"/>
      <c r="K830" s="176">
        <f t="shared" si="91"/>
        <v>0</v>
      </c>
    </row>
    <row r="831" spans="1:27" ht="20.25" customHeight="1" x14ac:dyDescent="0.3">
      <c r="A831" s="94" t="str">
        <f>CONCATENATE('PAO 2022'!A830,". ","3")</f>
        <v>92. 3</v>
      </c>
      <c r="B831" s="116"/>
      <c r="C831" s="116"/>
      <c r="D831" s="116"/>
      <c r="E831" s="117"/>
      <c r="F831" s="355" t="str">
        <f>IFERROR(VLOOKUP(B831,'Validaciones SEVRI'!$D$2:$E$118,2,FALSE)," ")</f>
        <v xml:space="preserve"> </v>
      </c>
      <c r="G831" s="356"/>
      <c r="H831" s="123"/>
      <c r="I831" s="124"/>
      <c r="K831" s="176">
        <f t="shared" si="91"/>
        <v>0</v>
      </c>
    </row>
    <row r="832" spans="1:27" ht="20.25" customHeight="1" x14ac:dyDescent="0.3">
      <c r="A832" s="94" t="str">
        <f>CONCATENATE('PAO 2022'!A830,". ", "4")</f>
        <v>92. 4</v>
      </c>
      <c r="B832" s="116"/>
      <c r="C832" s="116"/>
      <c r="D832" s="116"/>
      <c r="E832" s="117"/>
      <c r="F832" s="355" t="str">
        <f>IFERROR(VLOOKUP(B832,'Validaciones SEVRI'!$D$2:$E$118,2,FALSE)," ")</f>
        <v xml:space="preserve"> </v>
      </c>
      <c r="G832" s="356"/>
      <c r="H832" s="123"/>
      <c r="I832" s="124"/>
      <c r="K832" s="176">
        <f t="shared" si="91"/>
        <v>0</v>
      </c>
    </row>
    <row r="833" spans="1:27" ht="20.25" customHeight="1" x14ac:dyDescent="0.3">
      <c r="A833" s="94" t="str">
        <f>CONCATENATE('PAO 2022'!A830,". ", "5")</f>
        <v>92. 5</v>
      </c>
      <c r="B833" s="116"/>
      <c r="C833" s="116"/>
      <c r="D833" s="116"/>
      <c r="E833" s="117"/>
      <c r="F833" s="355" t="str">
        <f>IFERROR(VLOOKUP(B833,'Validaciones SEVRI'!$D$2:$E$118,2,FALSE)," ")</f>
        <v xml:space="preserve"> </v>
      </c>
      <c r="G833" s="356"/>
      <c r="H833" s="123"/>
      <c r="I833" s="124"/>
      <c r="K833" s="176">
        <f t="shared" si="91"/>
        <v>0</v>
      </c>
    </row>
    <row r="834" spans="1:27" ht="20.25" customHeight="1" x14ac:dyDescent="0.3">
      <c r="A834" s="94" t="str">
        <f>CONCATENATE('PAO 2022'!A830,". ", "6")</f>
        <v>92. 6</v>
      </c>
      <c r="B834" s="116"/>
      <c r="C834" s="116"/>
      <c r="D834" s="116"/>
      <c r="E834" s="117"/>
      <c r="F834" s="355" t="str">
        <f>IFERROR(VLOOKUP(B834,'Validaciones SEVRI'!$D$2:$E$118,2,FALSE)," ")</f>
        <v xml:space="preserve"> </v>
      </c>
      <c r="G834" s="356"/>
      <c r="H834" s="123"/>
      <c r="I834" s="124"/>
      <c r="K834" s="176">
        <f t="shared" si="91"/>
        <v>0</v>
      </c>
    </row>
    <row r="835" spans="1:27" ht="20.25" customHeight="1" thickBot="1" x14ac:dyDescent="0.35">
      <c r="A835" s="94" t="str">
        <f>CONCATENATE('PAO 2022'!A830,". ", "7")</f>
        <v>92. 7</v>
      </c>
      <c r="B835" s="116"/>
      <c r="C835" s="116"/>
      <c r="D835" s="116"/>
      <c r="E835" s="117"/>
      <c r="F835" s="355" t="str">
        <f>IFERROR(VLOOKUP(B835,'Validaciones SEVRI'!$D$2:$E$118,2,FALSE)," ")</f>
        <v xml:space="preserve"> </v>
      </c>
      <c r="G835" s="356"/>
      <c r="H835" s="123"/>
      <c r="I835" s="124"/>
      <c r="K835" s="176">
        <f t="shared" si="91"/>
        <v>0</v>
      </c>
    </row>
    <row r="836" spans="1:27" s="80" customFormat="1" ht="20.25" customHeight="1" thickBot="1" x14ac:dyDescent="0.3">
      <c r="A836" s="73" t="s">
        <v>60</v>
      </c>
      <c r="B836" s="370">
        <f>+'PAO 2022'!B837</f>
        <v>0</v>
      </c>
      <c r="C836" s="371"/>
      <c r="D836" s="371"/>
      <c r="E836" s="371"/>
      <c r="F836" s="371"/>
      <c r="G836" s="371"/>
      <c r="H836" s="371"/>
      <c r="I836" s="371"/>
      <c r="J836" s="135"/>
      <c r="K836" s="176"/>
      <c r="L836" s="135"/>
      <c r="M836" s="135"/>
      <c r="N836" s="135"/>
      <c r="O836" s="135"/>
      <c r="P836" s="135"/>
      <c r="Q836" s="135"/>
      <c r="R836" s="135"/>
      <c r="S836" s="135"/>
      <c r="T836" s="135"/>
      <c r="U836" s="135"/>
      <c r="V836" s="135"/>
      <c r="W836" s="135"/>
      <c r="X836" s="135"/>
      <c r="Y836" s="135"/>
      <c r="Z836" s="135"/>
      <c r="AA836" s="135"/>
    </row>
    <row r="837" spans="1:27" ht="20.25" customHeight="1" x14ac:dyDescent="0.3">
      <c r="A837" s="92" t="s">
        <v>61</v>
      </c>
      <c r="B837" s="363" t="str">
        <f>CONCATENATE('PAO 2022'!A839,". ",'PAO 2022'!A840)</f>
        <v xml:space="preserve">93. </v>
      </c>
      <c r="C837" s="364"/>
      <c r="D837" s="364"/>
      <c r="E837" s="364"/>
      <c r="F837" s="364"/>
      <c r="G837" s="364"/>
      <c r="H837" s="364"/>
      <c r="I837" s="365"/>
      <c r="K837" s="177"/>
      <c r="L837" s="173"/>
      <c r="M837" s="173"/>
      <c r="N837" s="81"/>
      <c r="O837" s="81"/>
      <c r="P837" s="81"/>
      <c r="Q837" s="81"/>
      <c r="R837" s="81"/>
      <c r="S837" s="81"/>
      <c r="T837" s="81"/>
      <c r="U837" s="81"/>
      <c r="V837" s="81"/>
      <c r="W837" s="81"/>
      <c r="X837" s="81"/>
      <c r="Y837" s="81"/>
      <c r="Z837" s="81"/>
      <c r="AA837" s="81"/>
    </row>
    <row r="838" spans="1:27" ht="20.25" customHeight="1" x14ac:dyDescent="0.3">
      <c r="A838" s="94" t="str">
        <f>CONCATENATE('PAO 2022'!A839,". ", "1")</f>
        <v>93. 1</v>
      </c>
      <c r="B838" s="116"/>
      <c r="C838" s="116"/>
      <c r="D838" s="116"/>
      <c r="E838" s="117"/>
      <c r="F838" s="355" t="str">
        <f>IFERROR(VLOOKUP(B838,'Validaciones SEVRI'!$D$2:$E$118,2,FALSE)," ")</f>
        <v xml:space="preserve"> </v>
      </c>
      <c r="G838" s="356"/>
      <c r="H838" s="123"/>
      <c r="I838" s="124"/>
      <c r="K838" s="176">
        <f t="shared" ref="K838:K844" si="92">IF(B838&lt;1,0, 1)</f>
        <v>0</v>
      </c>
    </row>
    <row r="839" spans="1:27" ht="20.25" customHeight="1" x14ac:dyDescent="0.3">
      <c r="A839" s="94" t="str">
        <f>CONCATENATE('PAO 2022'!A839,". ", "2")</f>
        <v>93. 2</v>
      </c>
      <c r="B839" s="116"/>
      <c r="C839" s="116"/>
      <c r="D839" s="116"/>
      <c r="E839" s="117"/>
      <c r="F839" s="355" t="str">
        <f>IFERROR(VLOOKUP(B839,'Validaciones SEVRI'!$D$2:$E$118,2,FALSE)," ")</f>
        <v xml:space="preserve"> </v>
      </c>
      <c r="G839" s="356"/>
      <c r="H839" s="123"/>
      <c r="I839" s="124"/>
      <c r="K839" s="176">
        <f t="shared" si="92"/>
        <v>0</v>
      </c>
    </row>
    <row r="840" spans="1:27" ht="20.25" customHeight="1" x14ac:dyDescent="0.3">
      <c r="A840" s="94" t="str">
        <f>CONCATENATE('PAO 2022'!A839,". ","3")</f>
        <v>93. 3</v>
      </c>
      <c r="B840" s="116"/>
      <c r="C840" s="116"/>
      <c r="D840" s="116"/>
      <c r="E840" s="117"/>
      <c r="F840" s="355" t="str">
        <f>IFERROR(VLOOKUP(B840,'Validaciones SEVRI'!$D$2:$E$118,2,FALSE)," ")</f>
        <v xml:space="preserve"> </v>
      </c>
      <c r="G840" s="356"/>
      <c r="H840" s="123"/>
      <c r="I840" s="124"/>
      <c r="K840" s="176">
        <f t="shared" si="92"/>
        <v>0</v>
      </c>
    </row>
    <row r="841" spans="1:27" ht="20.25" customHeight="1" x14ac:dyDescent="0.3">
      <c r="A841" s="94" t="str">
        <f>CONCATENATE('PAO 2022'!A839,". ", "4")</f>
        <v>93. 4</v>
      </c>
      <c r="B841" s="116"/>
      <c r="C841" s="116"/>
      <c r="D841" s="116"/>
      <c r="E841" s="117"/>
      <c r="F841" s="355" t="str">
        <f>IFERROR(VLOOKUP(B841,'Validaciones SEVRI'!$D$2:$E$118,2,FALSE)," ")</f>
        <v xml:space="preserve"> </v>
      </c>
      <c r="G841" s="356"/>
      <c r="H841" s="123"/>
      <c r="I841" s="124"/>
      <c r="K841" s="176">
        <f t="shared" si="92"/>
        <v>0</v>
      </c>
    </row>
    <row r="842" spans="1:27" ht="20.25" customHeight="1" x14ac:dyDescent="0.3">
      <c r="A842" s="94" t="str">
        <f>CONCATENATE('PAO 2022'!A839,". ", "5")</f>
        <v>93. 5</v>
      </c>
      <c r="B842" s="116"/>
      <c r="C842" s="116"/>
      <c r="D842" s="116"/>
      <c r="E842" s="117"/>
      <c r="F842" s="355" t="str">
        <f>IFERROR(VLOOKUP(B842,'Validaciones SEVRI'!$D$2:$E$118,2,FALSE)," ")</f>
        <v xml:space="preserve"> </v>
      </c>
      <c r="G842" s="356"/>
      <c r="H842" s="123"/>
      <c r="I842" s="124"/>
      <c r="K842" s="176">
        <f t="shared" si="92"/>
        <v>0</v>
      </c>
    </row>
    <row r="843" spans="1:27" ht="20.25" customHeight="1" x14ac:dyDescent="0.3">
      <c r="A843" s="94" t="str">
        <f>CONCATENATE('PAO 2022'!A839,". ", "6")</f>
        <v>93. 6</v>
      </c>
      <c r="B843" s="116"/>
      <c r="C843" s="116"/>
      <c r="D843" s="116"/>
      <c r="E843" s="117"/>
      <c r="F843" s="355" t="str">
        <f>IFERROR(VLOOKUP(B843,'Validaciones SEVRI'!$D$2:$E$118,2,FALSE)," ")</f>
        <v xml:space="preserve"> </v>
      </c>
      <c r="G843" s="356"/>
      <c r="H843" s="123"/>
      <c r="I843" s="124"/>
      <c r="K843" s="176">
        <f t="shared" si="92"/>
        <v>0</v>
      </c>
    </row>
    <row r="844" spans="1:27" ht="20.25" customHeight="1" thickBot="1" x14ac:dyDescent="0.35">
      <c r="A844" s="94" t="str">
        <f>CONCATENATE('PAO 2022'!A839,". ", "7")</f>
        <v>93. 7</v>
      </c>
      <c r="B844" s="116"/>
      <c r="C844" s="116"/>
      <c r="D844" s="116"/>
      <c r="E844" s="117"/>
      <c r="F844" s="355" t="str">
        <f>IFERROR(VLOOKUP(B844,'Validaciones SEVRI'!$D$2:$E$118,2,FALSE)," ")</f>
        <v xml:space="preserve"> </v>
      </c>
      <c r="G844" s="356"/>
      <c r="H844" s="123"/>
      <c r="I844" s="124"/>
      <c r="K844" s="176">
        <f t="shared" si="92"/>
        <v>0</v>
      </c>
    </row>
    <row r="845" spans="1:27" s="80" customFormat="1" ht="20.25" customHeight="1" thickBot="1" x14ac:dyDescent="0.3">
      <c r="A845" s="73" t="s">
        <v>60</v>
      </c>
      <c r="B845" s="370">
        <f>+'PAO 2022'!B846</f>
        <v>0</v>
      </c>
      <c r="C845" s="371"/>
      <c r="D845" s="371"/>
      <c r="E845" s="371"/>
      <c r="F845" s="371"/>
      <c r="G845" s="371"/>
      <c r="H845" s="371"/>
      <c r="I845" s="371"/>
      <c r="J845" s="135"/>
      <c r="K845" s="176"/>
      <c r="L845" s="135"/>
      <c r="M845" s="135"/>
      <c r="N845" s="135"/>
      <c r="O845" s="135"/>
      <c r="P845" s="135"/>
      <c r="Q845" s="135"/>
      <c r="R845" s="135"/>
      <c r="S845" s="135"/>
      <c r="T845" s="135"/>
      <c r="U845" s="135"/>
      <c r="V845" s="135"/>
      <c r="W845" s="135"/>
      <c r="X845" s="135"/>
      <c r="Y845" s="135"/>
      <c r="Z845" s="135"/>
      <c r="AA845" s="135"/>
    </row>
    <row r="846" spans="1:27" ht="20.25" customHeight="1" x14ac:dyDescent="0.3">
      <c r="A846" s="92" t="s">
        <v>61</v>
      </c>
      <c r="B846" s="363" t="str">
        <f>CONCATENATE('PAO 2022'!A848,". ",'PAO 2022'!A849)</f>
        <v xml:space="preserve">94. </v>
      </c>
      <c r="C846" s="364"/>
      <c r="D846" s="364"/>
      <c r="E846" s="364"/>
      <c r="F846" s="364"/>
      <c r="G846" s="364"/>
      <c r="H846" s="364"/>
      <c r="I846" s="365"/>
      <c r="K846" s="177"/>
      <c r="L846" s="173"/>
      <c r="M846" s="173"/>
      <c r="N846" s="81"/>
      <c r="O846" s="81"/>
      <c r="P846" s="81"/>
      <c r="Q846" s="81"/>
      <c r="R846" s="81"/>
      <c r="S846" s="81"/>
      <c r="T846" s="81"/>
      <c r="U846" s="81"/>
      <c r="V846" s="81"/>
      <c r="W846" s="81"/>
      <c r="X846" s="81"/>
      <c r="Y846" s="81"/>
      <c r="Z846" s="81"/>
      <c r="AA846" s="81"/>
    </row>
    <row r="847" spans="1:27" ht="20.25" customHeight="1" x14ac:dyDescent="0.3">
      <c r="A847" s="94" t="str">
        <f>CONCATENATE('PAO 2022'!A848,". ", "1")</f>
        <v>94. 1</v>
      </c>
      <c r="B847" s="116"/>
      <c r="C847" s="116"/>
      <c r="D847" s="116"/>
      <c r="E847" s="117"/>
      <c r="F847" s="355" t="str">
        <f>IFERROR(VLOOKUP(B847,'Validaciones SEVRI'!$D$2:$E$118,2,FALSE)," ")</f>
        <v xml:space="preserve"> </v>
      </c>
      <c r="G847" s="356"/>
      <c r="H847" s="123"/>
      <c r="I847" s="124"/>
      <c r="K847" s="176">
        <f t="shared" ref="K847:K853" si="93">IF(B847&lt;1,0, 1)</f>
        <v>0</v>
      </c>
    </row>
    <row r="848" spans="1:27" ht="20.25" customHeight="1" x14ac:dyDescent="0.3">
      <c r="A848" s="94" t="str">
        <f>CONCATENATE('PAO 2022'!A848,". ", "2")</f>
        <v>94. 2</v>
      </c>
      <c r="B848" s="116"/>
      <c r="C848" s="116"/>
      <c r="D848" s="116"/>
      <c r="E848" s="117"/>
      <c r="F848" s="355" t="str">
        <f>IFERROR(VLOOKUP(B848,'Validaciones SEVRI'!$D$2:$E$118,2,FALSE)," ")</f>
        <v xml:space="preserve"> </v>
      </c>
      <c r="G848" s="356"/>
      <c r="H848" s="123"/>
      <c r="I848" s="124"/>
      <c r="K848" s="176">
        <f t="shared" si="93"/>
        <v>0</v>
      </c>
    </row>
    <row r="849" spans="1:27" ht="20.25" customHeight="1" x14ac:dyDescent="0.3">
      <c r="A849" s="94" t="str">
        <f>CONCATENATE('PAO 2022'!A848,". ","3")</f>
        <v>94. 3</v>
      </c>
      <c r="B849" s="116"/>
      <c r="C849" s="116"/>
      <c r="D849" s="116"/>
      <c r="E849" s="117"/>
      <c r="F849" s="355" t="str">
        <f>IFERROR(VLOOKUP(B849,'Validaciones SEVRI'!$D$2:$E$118,2,FALSE)," ")</f>
        <v xml:space="preserve"> </v>
      </c>
      <c r="G849" s="356"/>
      <c r="H849" s="123"/>
      <c r="I849" s="124"/>
      <c r="K849" s="176">
        <f t="shared" si="93"/>
        <v>0</v>
      </c>
    </row>
    <row r="850" spans="1:27" ht="20.25" customHeight="1" x14ac:dyDescent="0.3">
      <c r="A850" s="94" t="str">
        <f>CONCATENATE('PAO 2022'!A848,". ", "4")</f>
        <v>94. 4</v>
      </c>
      <c r="B850" s="116"/>
      <c r="C850" s="116"/>
      <c r="D850" s="116"/>
      <c r="E850" s="117"/>
      <c r="F850" s="355" t="str">
        <f>IFERROR(VLOOKUP(B850,'Validaciones SEVRI'!$D$2:$E$118,2,FALSE)," ")</f>
        <v xml:space="preserve"> </v>
      </c>
      <c r="G850" s="356"/>
      <c r="H850" s="123"/>
      <c r="I850" s="124"/>
      <c r="K850" s="176">
        <f t="shared" si="93"/>
        <v>0</v>
      </c>
    </row>
    <row r="851" spans="1:27" ht="20.25" customHeight="1" x14ac:dyDescent="0.3">
      <c r="A851" s="94" t="str">
        <f>CONCATENATE('PAO 2022'!A848,". ", "5")</f>
        <v>94. 5</v>
      </c>
      <c r="B851" s="116"/>
      <c r="C851" s="116"/>
      <c r="D851" s="116"/>
      <c r="E851" s="117"/>
      <c r="F851" s="355" t="str">
        <f>IFERROR(VLOOKUP(B851,'Validaciones SEVRI'!$D$2:$E$118,2,FALSE)," ")</f>
        <v xml:space="preserve"> </v>
      </c>
      <c r="G851" s="356"/>
      <c r="H851" s="123"/>
      <c r="I851" s="124"/>
      <c r="K851" s="176">
        <f t="shared" si="93"/>
        <v>0</v>
      </c>
    </row>
    <row r="852" spans="1:27" ht="20.25" customHeight="1" x14ac:dyDescent="0.3">
      <c r="A852" s="94" t="str">
        <f>CONCATENATE('PAO 2022'!A848,". ", "6")</f>
        <v>94. 6</v>
      </c>
      <c r="B852" s="116"/>
      <c r="C852" s="116"/>
      <c r="D852" s="116"/>
      <c r="E852" s="117"/>
      <c r="F852" s="355" t="str">
        <f>IFERROR(VLOOKUP(B852,'Validaciones SEVRI'!$D$2:$E$118,2,FALSE)," ")</f>
        <v xml:space="preserve"> </v>
      </c>
      <c r="G852" s="356"/>
      <c r="H852" s="123"/>
      <c r="I852" s="124"/>
      <c r="K852" s="176">
        <f t="shared" si="93"/>
        <v>0</v>
      </c>
    </row>
    <row r="853" spans="1:27" ht="20.25" customHeight="1" thickBot="1" x14ac:dyDescent="0.35">
      <c r="A853" s="94" t="str">
        <f>CONCATENATE('PAO 2022'!A848,". ", "7")</f>
        <v>94. 7</v>
      </c>
      <c r="B853" s="116"/>
      <c r="C853" s="116"/>
      <c r="D853" s="116"/>
      <c r="E853" s="117"/>
      <c r="F853" s="355" t="str">
        <f>IFERROR(VLOOKUP(B853,'Validaciones SEVRI'!$D$2:$E$118,2,FALSE)," ")</f>
        <v xml:space="preserve"> </v>
      </c>
      <c r="G853" s="356"/>
      <c r="H853" s="123"/>
      <c r="I853" s="124"/>
      <c r="K853" s="176">
        <f t="shared" si="93"/>
        <v>0</v>
      </c>
    </row>
    <row r="854" spans="1:27" s="80" customFormat="1" ht="20.25" customHeight="1" thickBot="1" x14ac:dyDescent="0.3">
      <c r="A854" s="73" t="s">
        <v>60</v>
      </c>
      <c r="B854" s="370">
        <f>+'PAO 2022'!B855</f>
        <v>0</v>
      </c>
      <c r="C854" s="371"/>
      <c r="D854" s="371"/>
      <c r="E854" s="371"/>
      <c r="F854" s="371"/>
      <c r="G854" s="371"/>
      <c r="H854" s="371"/>
      <c r="I854" s="371"/>
      <c r="J854" s="135"/>
      <c r="K854" s="176"/>
      <c r="L854" s="135"/>
      <c r="M854" s="135"/>
      <c r="N854" s="135"/>
      <c r="O854" s="135"/>
      <c r="P854" s="135"/>
      <c r="Q854" s="135"/>
      <c r="R854" s="135"/>
      <c r="S854" s="135"/>
      <c r="T854" s="135"/>
      <c r="U854" s="135"/>
      <c r="V854" s="135"/>
      <c r="W854" s="135"/>
      <c r="X854" s="135"/>
      <c r="Y854" s="135"/>
      <c r="Z854" s="135"/>
      <c r="AA854" s="135"/>
    </row>
    <row r="855" spans="1:27" ht="20.25" customHeight="1" x14ac:dyDescent="0.3">
      <c r="A855" s="92" t="s">
        <v>61</v>
      </c>
      <c r="B855" s="363" t="str">
        <f>CONCATENATE('PAO 2022'!A857,". ",'PAO 2022'!A858)</f>
        <v xml:space="preserve">95. </v>
      </c>
      <c r="C855" s="364"/>
      <c r="D855" s="364"/>
      <c r="E855" s="364"/>
      <c r="F855" s="364"/>
      <c r="G855" s="364"/>
      <c r="H855" s="364"/>
      <c r="I855" s="365"/>
      <c r="K855" s="177"/>
      <c r="L855" s="173"/>
      <c r="M855" s="173"/>
      <c r="N855" s="81"/>
      <c r="O855" s="81"/>
      <c r="P855" s="81"/>
      <c r="Q855" s="81"/>
      <c r="R855" s="81"/>
      <c r="S855" s="81"/>
      <c r="T855" s="81"/>
      <c r="U855" s="81"/>
      <c r="V855" s="81"/>
      <c r="W855" s="81"/>
      <c r="X855" s="81"/>
      <c r="Y855" s="81"/>
      <c r="Z855" s="81"/>
      <c r="AA855" s="81"/>
    </row>
    <row r="856" spans="1:27" ht="20.25" customHeight="1" x14ac:dyDescent="0.3">
      <c r="A856" s="94" t="str">
        <f>CONCATENATE('PAO 2022'!A857,". ", "1")</f>
        <v>95. 1</v>
      </c>
      <c r="B856" s="116"/>
      <c r="C856" s="116"/>
      <c r="D856" s="116"/>
      <c r="E856" s="117"/>
      <c r="F856" s="355" t="str">
        <f>IFERROR(VLOOKUP(B856,'Validaciones SEVRI'!$D$2:$E$118,2,FALSE)," ")</f>
        <v xml:space="preserve"> </v>
      </c>
      <c r="G856" s="356"/>
      <c r="H856" s="123"/>
      <c r="I856" s="124"/>
      <c r="K856" s="176">
        <f t="shared" ref="K856:K862" si="94">IF(B856&lt;1,0, 1)</f>
        <v>0</v>
      </c>
    </row>
    <row r="857" spans="1:27" ht="20.25" customHeight="1" x14ac:dyDescent="0.3">
      <c r="A857" s="94" t="str">
        <f>CONCATENATE('PAO 2022'!A857,". ", "2")</f>
        <v>95. 2</v>
      </c>
      <c r="B857" s="116"/>
      <c r="C857" s="116"/>
      <c r="D857" s="116"/>
      <c r="E857" s="117"/>
      <c r="F857" s="355" t="str">
        <f>IFERROR(VLOOKUP(B857,'Validaciones SEVRI'!$D$2:$E$118,2,FALSE)," ")</f>
        <v xml:space="preserve"> </v>
      </c>
      <c r="G857" s="356"/>
      <c r="H857" s="123"/>
      <c r="I857" s="124"/>
      <c r="K857" s="176">
        <f t="shared" si="94"/>
        <v>0</v>
      </c>
    </row>
    <row r="858" spans="1:27" ht="20.25" customHeight="1" x14ac:dyDescent="0.3">
      <c r="A858" s="94" t="str">
        <f>CONCATENATE('PAO 2022'!A857,". ","3")</f>
        <v>95. 3</v>
      </c>
      <c r="B858" s="116"/>
      <c r="C858" s="116"/>
      <c r="D858" s="116"/>
      <c r="E858" s="117"/>
      <c r="F858" s="355" t="str">
        <f>IFERROR(VLOOKUP(B858,'Validaciones SEVRI'!$D$2:$E$118,2,FALSE)," ")</f>
        <v xml:space="preserve"> </v>
      </c>
      <c r="G858" s="356"/>
      <c r="H858" s="123"/>
      <c r="I858" s="124"/>
      <c r="K858" s="176">
        <f t="shared" si="94"/>
        <v>0</v>
      </c>
    </row>
    <row r="859" spans="1:27" ht="20.25" customHeight="1" x14ac:dyDescent="0.3">
      <c r="A859" s="94" t="str">
        <f>CONCATENATE('PAO 2022'!A857,". ", "4")</f>
        <v>95. 4</v>
      </c>
      <c r="B859" s="116"/>
      <c r="C859" s="116"/>
      <c r="D859" s="116"/>
      <c r="E859" s="117"/>
      <c r="F859" s="355" t="str">
        <f>IFERROR(VLOOKUP(B859,'Validaciones SEVRI'!$D$2:$E$118,2,FALSE)," ")</f>
        <v xml:space="preserve"> </v>
      </c>
      <c r="G859" s="356"/>
      <c r="H859" s="123"/>
      <c r="I859" s="124"/>
      <c r="K859" s="176">
        <f t="shared" si="94"/>
        <v>0</v>
      </c>
    </row>
    <row r="860" spans="1:27" ht="20.25" customHeight="1" x14ac:dyDescent="0.3">
      <c r="A860" s="94" t="str">
        <f>CONCATENATE('PAO 2022'!A857,". ", "5")</f>
        <v>95. 5</v>
      </c>
      <c r="B860" s="116"/>
      <c r="C860" s="116"/>
      <c r="D860" s="116"/>
      <c r="E860" s="117"/>
      <c r="F860" s="355" t="str">
        <f>IFERROR(VLOOKUP(B860,'Validaciones SEVRI'!$D$2:$E$118,2,FALSE)," ")</f>
        <v xml:space="preserve"> </v>
      </c>
      <c r="G860" s="356"/>
      <c r="H860" s="123"/>
      <c r="I860" s="124"/>
      <c r="K860" s="176">
        <f t="shared" si="94"/>
        <v>0</v>
      </c>
    </row>
    <row r="861" spans="1:27" ht="20.25" customHeight="1" x14ac:dyDescent="0.3">
      <c r="A861" s="94" t="str">
        <f>CONCATENATE('PAO 2022'!A857,". ", "6")</f>
        <v>95. 6</v>
      </c>
      <c r="B861" s="116"/>
      <c r="C861" s="116"/>
      <c r="D861" s="116"/>
      <c r="E861" s="117"/>
      <c r="F861" s="355" t="str">
        <f>IFERROR(VLOOKUP(B861,'Validaciones SEVRI'!$D$2:$E$118,2,FALSE)," ")</f>
        <v xml:space="preserve"> </v>
      </c>
      <c r="G861" s="356"/>
      <c r="H861" s="123"/>
      <c r="I861" s="124"/>
      <c r="K861" s="176">
        <f t="shared" si="94"/>
        <v>0</v>
      </c>
    </row>
    <row r="862" spans="1:27" ht="20.25" customHeight="1" thickBot="1" x14ac:dyDescent="0.35">
      <c r="A862" s="94" t="str">
        <f>CONCATENATE('PAO 2022'!A857,". ", "7")</f>
        <v>95. 7</v>
      </c>
      <c r="B862" s="116"/>
      <c r="C862" s="116"/>
      <c r="D862" s="116"/>
      <c r="E862" s="117"/>
      <c r="F862" s="355" t="str">
        <f>IFERROR(VLOOKUP(B862,'Validaciones SEVRI'!$D$2:$E$118,2,FALSE)," ")</f>
        <v xml:space="preserve"> </v>
      </c>
      <c r="G862" s="356"/>
      <c r="H862" s="123"/>
      <c r="I862" s="124"/>
      <c r="K862" s="176">
        <f t="shared" si="94"/>
        <v>0</v>
      </c>
    </row>
    <row r="863" spans="1:27" s="80" customFormat="1" ht="20.25" customHeight="1" thickBot="1" x14ac:dyDescent="0.3">
      <c r="A863" s="73" t="s">
        <v>60</v>
      </c>
      <c r="B863" s="370">
        <f>+'PAO 2022'!B864</f>
        <v>0</v>
      </c>
      <c r="C863" s="371"/>
      <c r="D863" s="371"/>
      <c r="E863" s="371"/>
      <c r="F863" s="371"/>
      <c r="G863" s="371"/>
      <c r="H863" s="371"/>
      <c r="I863" s="371"/>
      <c r="J863" s="135"/>
      <c r="K863" s="176"/>
      <c r="L863" s="135"/>
      <c r="M863" s="135"/>
      <c r="N863" s="135"/>
      <c r="O863" s="135"/>
      <c r="P863" s="135"/>
      <c r="Q863" s="135"/>
      <c r="R863" s="135"/>
      <c r="S863" s="135"/>
      <c r="T863" s="135"/>
      <c r="U863" s="135"/>
      <c r="V863" s="135"/>
      <c r="W863" s="135"/>
      <c r="X863" s="135"/>
      <c r="Y863" s="135"/>
      <c r="Z863" s="135"/>
      <c r="AA863" s="135"/>
    </row>
    <row r="864" spans="1:27" ht="20.25" customHeight="1" x14ac:dyDescent="0.3">
      <c r="A864" s="92" t="s">
        <v>61</v>
      </c>
      <c r="B864" s="363" t="str">
        <f>CONCATENATE('PAO 2022'!A866,". ",'PAO 2022'!A867)</f>
        <v xml:space="preserve">96. </v>
      </c>
      <c r="C864" s="364"/>
      <c r="D864" s="364"/>
      <c r="E864" s="364"/>
      <c r="F864" s="364"/>
      <c r="G864" s="364"/>
      <c r="H864" s="364"/>
      <c r="I864" s="365"/>
      <c r="K864" s="177"/>
      <c r="L864" s="173"/>
      <c r="M864" s="173"/>
      <c r="N864" s="81"/>
      <c r="O864" s="81"/>
      <c r="P864" s="81"/>
      <c r="Q864" s="81"/>
      <c r="R864" s="81"/>
      <c r="S864" s="81"/>
      <c r="T864" s="81"/>
      <c r="U864" s="81"/>
      <c r="V864" s="81"/>
      <c r="W864" s="81"/>
      <c r="X864" s="81"/>
      <c r="Y864" s="81"/>
      <c r="Z864" s="81"/>
      <c r="AA864" s="81"/>
    </row>
    <row r="865" spans="1:27" ht="20.25" customHeight="1" x14ac:dyDescent="0.3">
      <c r="A865" s="94" t="str">
        <f>CONCATENATE('PAO 2022'!A866,". ", "1")</f>
        <v>96. 1</v>
      </c>
      <c r="B865" s="116"/>
      <c r="C865" s="116"/>
      <c r="D865" s="116"/>
      <c r="E865" s="117"/>
      <c r="F865" s="355" t="str">
        <f>IFERROR(VLOOKUP(B865,'Validaciones SEVRI'!$D$2:$E$118,2,FALSE)," ")</f>
        <v xml:space="preserve"> </v>
      </c>
      <c r="G865" s="356"/>
      <c r="H865" s="123"/>
      <c r="I865" s="124"/>
      <c r="K865" s="176">
        <f t="shared" ref="K865:K871" si="95">IF(B865&lt;1,0, 1)</f>
        <v>0</v>
      </c>
    </row>
    <row r="866" spans="1:27" ht="20.25" customHeight="1" x14ac:dyDescent="0.3">
      <c r="A866" s="94" t="str">
        <f>CONCATENATE('PAO 2022'!A866,". ", "2")</f>
        <v>96. 2</v>
      </c>
      <c r="B866" s="116"/>
      <c r="C866" s="116"/>
      <c r="D866" s="116"/>
      <c r="E866" s="117"/>
      <c r="F866" s="355" t="str">
        <f>IFERROR(VLOOKUP(B866,'Validaciones SEVRI'!$D$2:$E$118,2,FALSE)," ")</f>
        <v xml:space="preserve"> </v>
      </c>
      <c r="G866" s="356"/>
      <c r="H866" s="123"/>
      <c r="I866" s="124"/>
      <c r="K866" s="176">
        <f t="shared" si="95"/>
        <v>0</v>
      </c>
    </row>
    <row r="867" spans="1:27" ht="20.25" customHeight="1" x14ac:dyDescent="0.3">
      <c r="A867" s="94" t="str">
        <f>CONCATENATE('PAO 2022'!A866,". ","3")</f>
        <v>96. 3</v>
      </c>
      <c r="B867" s="116"/>
      <c r="C867" s="116"/>
      <c r="D867" s="116"/>
      <c r="E867" s="117"/>
      <c r="F867" s="355" t="str">
        <f>IFERROR(VLOOKUP(B867,'Validaciones SEVRI'!$D$2:$E$118,2,FALSE)," ")</f>
        <v xml:space="preserve"> </v>
      </c>
      <c r="G867" s="356"/>
      <c r="H867" s="123"/>
      <c r="I867" s="124"/>
      <c r="K867" s="176">
        <f t="shared" si="95"/>
        <v>0</v>
      </c>
    </row>
    <row r="868" spans="1:27" ht="20.25" customHeight="1" x14ac:dyDescent="0.3">
      <c r="A868" s="94" t="str">
        <f>CONCATENATE('PAO 2022'!A866,". ", "4")</f>
        <v>96. 4</v>
      </c>
      <c r="B868" s="116"/>
      <c r="C868" s="116"/>
      <c r="D868" s="116"/>
      <c r="E868" s="117"/>
      <c r="F868" s="355" t="str">
        <f>IFERROR(VLOOKUP(B868,'Validaciones SEVRI'!$D$2:$E$118,2,FALSE)," ")</f>
        <v xml:space="preserve"> </v>
      </c>
      <c r="G868" s="356"/>
      <c r="H868" s="123"/>
      <c r="I868" s="124"/>
      <c r="K868" s="176">
        <f t="shared" si="95"/>
        <v>0</v>
      </c>
    </row>
    <row r="869" spans="1:27" ht="20.25" customHeight="1" x14ac:dyDescent="0.3">
      <c r="A869" s="94" t="str">
        <f>CONCATENATE('PAO 2022'!A866,". ", "5")</f>
        <v>96. 5</v>
      </c>
      <c r="B869" s="116"/>
      <c r="C869" s="116"/>
      <c r="D869" s="116"/>
      <c r="E869" s="117"/>
      <c r="F869" s="355" t="str">
        <f>IFERROR(VLOOKUP(B869,'Validaciones SEVRI'!$D$2:$E$118,2,FALSE)," ")</f>
        <v xml:space="preserve"> </v>
      </c>
      <c r="G869" s="356"/>
      <c r="H869" s="123"/>
      <c r="I869" s="124"/>
      <c r="K869" s="176">
        <f t="shared" si="95"/>
        <v>0</v>
      </c>
    </row>
    <row r="870" spans="1:27" ht="20.25" customHeight="1" x14ac:dyDescent="0.3">
      <c r="A870" s="94" t="str">
        <f>CONCATENATE('PAO 2022'!A866,". ", "6")</f>
        <v>96. 6</v>
      </c>
      <c r="B870" s="116"/>
      <c r="C870" s="116"/>
      <c r="D870" s="116"/>
      <c r="E870" s="117"/>
      <c r="F870" s="355" t="str">
        <f>IFERROR(VLOOKUP(B870,'Validaciones SEVRI'!$D$2:$E$118,2,FALSE)," ")</f>
        <v xml:space="preserve"> </v>
      </c>
      <c r="G870" s="356"/>
      <c r="H870" s="123"/>
      <c r="I870" s="124"/>
      <c r="K870" s="176">
        <f t="shared" si="95"/>
        <v>0</v>
      </c>
    </row>
    <row r="871" spans="1:27" ht="20.25" customHeight="1" thickBot="1" x14ac:dyDescent="0.35">
      <c r="A871" s="94" t="str">
        <f>CONCATENATE('PAO 2022'!A866,". ", "7")</f>
        <v>96. 7</v>
      </c>
      <c r="B871" s="116"/>
      <c r="C871" s="116"/>
      <c r="D871" s="116"/>
      <c r="E871" s="117"/>
      <c r="F871" s="355" t="str">
        <f>IFERROR(VLOOKUP(B871,'Validaciones SEVRI'!$D$2:$E$118,2,FALSE)," ")</f>
        <v xml:space="preserve"> </v>
      </c>
      <c r="G871" s="356"/>
      <c r="H871" s="123"/>
      <c r="I871" s="124"/>
      <c r="K871" s="176">
        <f t="shared" si="95"/>
        <v>0</v>
      </c>
    </row>
    <row r="872" spans="1:27" s="80" customFormat="1" ht="20.25" customHeight="1" thickBot="1" x14ac:dyDescent="0.3">
      <c r="A872" s="73" t="s">
        <v>60</v>
      </c>
      <c r="B872" s="370">
        <f>+'PAO 2022'!B873</f>
        <v>0</v>
      </c>
      <c r="C872" s="371"/>
      <c r="D872" s="371"/>
      <c r="E872" s="371"/>
      <c r="F872" s="371"/>
      <c r="G872" s="371"/>
      <c r="H872" s="371"/>
      <c r="I872" s="371"/>
      <c r="J872" s="135"/>
      <c r="K872" s="176"/>
      <c r="L872" s="135"/>
      <c r="M872" s="135"/>
      <c r="N872" s="135"/>
      <c r="O872" s="135"/>
      <c r="P872" s="135"/>
      <c r="Q872" s="135"/>
      <c r="R872" s="135"/>
      <c r="S872" s="135"/>
      <c r="T872" s="135"/>
      <c r="U872" s="135"/>
      <c r="V872" s="135"/>
      <c r="W872" s="135"/>
      <c r="X872" s="135"/>
      <c r="Y872" s="135"/>
      <c r="Z872" s="135"/>
      <c r="AA872" s="135"/>
    </row>
    <row r="873" spans="1:27" ht="20.25" customHeight="1" x14ac:dyDescent="0.3">
      <c r="A873" s="92" t="s">
        <v>61</v>
      </c>
      <c r="B873" s="363" t="str">
        <f>CONCATENATE('PAO 2022'!A875,". ",'PAO 2022'!A876)</f>
        <v xml:space="preserve">97. </v>
      </c>
      <c r="C873" s="364"/>
      <c r="D873" s="364"/>
      <c r="E873" s="364"/>
      <c r="F873" s="364"/>
      <c r="G873" s="364"/>
      <c r="H873" s="364"/>
      <c r="I873" s="365"/>
      <c r="K873" s="177"/>
      <c r="L873" s="173"/>
      <c r="M873" s="173"/>
      <c r="N873" s="81"/>
      <c r="O873" s="81"/>
      <c r="P873" s="81"/>
      <c r="Q873" s="81"/>
      <c r="R873" s="81"/>
      <c r="S873" s="81"/>
      <c r="T873" s="81"/>
      <c r="U873" s="81"/>
      <c r="V873" s="81"/>
      <c r="W873" s="81"/>
      <c r="X873" s="81"/>
      <c r="Y873" s="81"/>
      <c r="Z873" s="81"/>
      <c r="AA873" s="81"/>
    </row>
    <row r="874" spans="1:27" ht="20.25" customHeight="1" x14ac:dyDescent="0.3">
      <c r="A874" s="94" t="str">
        <f>CONCATENATE('PAO 2022'!A875,". ", "1")</f>
        <v>97. 1</v>
      </c>
      <c r="B874" s="116"/>
      <c r="C874" s="116"/>
      <c r="D874" s="116"/>
      <c r="E874" s="117"/>
      <c r="F874" s="355" t="str">
        <f>IFERROR(VLOOKUP(B874,'Validaciones SEVRI'!$D$2:$E$118,2,FALSE)," ")</f>
        <v xml:space="preserve"> </v>
      </c>
      <c r="G874" s="356"/>
      <c r="H874" s="123"/>
      <c r="I874" s="124"/>
      <c r="K874" s="176">
        <f t="shared" ref="K874:K880" si="96">IF(B874&lt;1,0, 1)</f>
        <v>0</v>
      </c>
    </row>
    <row r="875" spans="1:27" ht="20.25" customHeight="1" x14ac:dyDescent="0.3">
      <c r="A875" s="94" t="str">
        <f>CONCATENATE('PAO 2022'!A875,". ", "2")</f>
        <v>97. 2</v>
      </c>
      <c r="B875" s="116"/>
      <c r="C875" s="116"/>
      <c r="D875" s="116"/>
      <c r="E875" s="117"/>
      <c r="F875" s="355" t="str">
        <f>IFERROR(VLOOKUP(B875,'Validaciones SEVRI'!$D$2:$E$118,2,FALSE)," ")</f>
        <v xml:space="preserve"> </v>
      </c>
      <c r="G875" s="356"/>
      <c r="H875" s="123"/>
      <c r="I875" s="124"/>
      <c r="K875" s="176">
        <f t="shared" si="96"/>
        <v>0</v>
      </c>
    </row>
    <row r="876" spans="1:27" ht="20.25" customHeight="1" x14ac:dyDescent="0.3">
      <c r="A876" s="94" t="str">
        <f>CONCATENATE('PAO 2022'!A875,". ","3")</f>
        <v>97. 3</v>
      </c>
      <c r="B876" s="116"/>
      <c r="C876" s="116"/>
      <c r="D876" s="116"/>
      <c r="E876" s="117"/>
      <c r="F876" s="355" t="str">
        <f>IFERROR(VLOOKUP(B876,'Validaciones SEVRI'!$D$2:$E$118,2,FALSE)," ")</f>
        <v xml:space="preserve"> </v>
      </c>
      <c r="G876" s="356"/>
      <c r="H876" s="123"/>
      <c r="I876" s="124"/>
      <c r="K876" s="176">
        <f t="shared" si="96"/>
        <v>0</v>
      </c>
    </row>
    <row r="877" spans="1:27" ht="20.25" customHeight="1" x14ac:dyDescent="0.3">
      <c r="A877" s="94" t="str">
        <f>CONCATENATE('PAO 2022'!A875,". ", "4")</f>
        <v>97. 4</v>
      </c>
      <c r="B877" s="116"/>
      <c r="C877" s="116"/>
      <c r="D877" s="116"/>
      <c r="E877" s="117"/>
      <c r="F877" s="355" t="str">
        <f>IFERROR(VLOOKUP(B877,'Validaciones SEVRI'!$D$2:$E$118,2,FALSE)," ")</f>
        <v xml:space="preserve"> </v>
      </c>
      <c r="G877" s="356"/>
      <c r="H877" s="123"/>
      <c r="I877" s="124"/>
      <c r="K877" s="176">
        <f t="shared" si="96"/>
        <v>0</v>
      </c>
    </row>
    <row r="878" spans="1:27" ht="20.25" customHeight="1" x14ac:dyDescent="0.3">
      <c r="A878" s="94" t="str">
        <f>CONCATENATE('PAO 2022'!A875,". ", "5")</f>
        <v>97. 5</v>
      </c>
      <c r="B878" s="116"/>
      <c r="C878" s="116"/>
      <c r="D878" s="116"/>
      <c r="E878" s="117"/>
      <c r="F878" s="355" t="str">
        <f>IFERROR(VLOOKUP(B878,'Validaciones SEVRI'!$D$2:$E$118,2,FALSE)," ")</f>
        <v xml:space="preserve"> </v>
      </c>
      <c r="G878" s="356"/>
      <c r="H878" s="123"/>
      <c r="I878" s="124"/>
      <c r="K878" s="176">
        <f t="shared" si="96"/>
        <v>0</v>
      </c>
    </row>
    <row r="879" spans="1:27" ht="20.25" customHeight="1" x14ac:dyDescent="0.3">
      <c r="A879" s="94" t="str">
        <f>CONCATENATE('PAO 2022'!A875,". ", "6")</f>
        <v>97. 6</v>
      </c>
      <c r="B879" s="116"/>
      <c r="C879" s="116"/>
      <c r="D879" s="116"/>
      <c r="E879" s="117"/>
      <c r="F879" s="355" t="str">
        <f>IFERROR(VLOOKUP(B879,'Validaciones SEVRI'!$D$2:$E$118,2,FALSE)," ")</f>
        <v xml:space="preserve"> </v>
      </c>
      <c r="G879" s="356"/>
      <c r="H879" s="123"/>
      <c r="I879" s="124"/>
      <c r="K879" s="176">
        <f t="shared" si="96"/>
        <v>0</v>
      </c>
    </row>
    <row r="880" spans="1:27" ht="20.25" customHeight="1" thickBot="1" x14ac:dyDescent="0.35">
      <c r="A880" s="94" t="str">
        <f>CONCATENATE('PAO 2022'!A875,". ", "7")</f>
        <v>97. 7</v>
      </c>
      <c r="B880" s="116"/>
      <c r="C880" s="116"/>
      <c r="D880" s="116"/>
      <c r="E880" s="117"/>
      <c r="F880" s="355" t="str">
        <f>IFERROR(VLOOKUP(B880,'Validaciones SEVRI'!$D$2:$E$118,2,FALSE)," ")</f>
        <v xml:space="preserve"> </v>
      </c>
      <c r="G880" s="356"/>
      <c r="H880" s="123"/>
      <c r="I880" s="124"/>
      <c r="K880" s="176">
        <f t="shared" si="96"/>
        <v>0</v>
      </c>
    </row>
    <row r="881" spans="1:27" s="80" customFormat="1" ht="20.25" customHeight="1" thickBot="1" x14ac:dyDescent="0.3">
      <c r="A881" s="73" t="s">
        <v>60</v>
      </c>
      <c r="B881" s="370">
        <f>+'PAO 2022'!B882</f>
        <v>0</v>
      </c>
      <c r="C881" s="371"/>
      <c r="D881" s="371"/>
      <c r="E881" s="371"/>
      <c r="F881" s="371"/>
      <c r="G881" s="371"/>
      <c r="H881" s="371"/>
      <c r="I881" s="371"/>
      <c r="J881" s="135"/>
      <c r="K881" s="176"/>
      <c r="L881" s="135"/>
      <c r="M881" s="135"/>
      <c r="N881" s="135"/>
      <c r="O881" s="135"/>
      <c r="P881" s="135"/>
      <c r="Q881" s="135"/>
      <c r="R881" s="135"/>
      <c r="S881" s="135"/>
      <c r="T881" s="135"/>
      <c r="U881" s="135"/>
      <c r="V881" s="135"/>
      <c r="W881" s="135"/>
      <c r="X881" s="135"/>
      <c r="Y881" s="135"/>
      <c r="Z881" s="135"/>
      <c r="AA881" s="135"/>
    </row>
    <row r="882" spans="1:27" ht="20.25" customHeight="1" x14ac:dyDescent="0.3">
      <c r="A882" s="92" t="s">
        <v>61</v>
      </c>
      <c r="B882" s="363" t="str">
        <f>CONCATENATE('PAO 2022'!A884,". ",'PAO 2022'!A885)</f>
        <v xml:space="preserve">98. </v>
      </c>
      <c r="C882" s="364"/>
      <c r="D882" s="364"/>
      <c r="E882" s="364"/>
      <c r="F882" s="364"/>
      <c r="G882" s="364"/>
      <c r="H882" s="364"/>
      <c r="I882" s="365"/>
      <c r="K882" s="177"/>
      <c r="L882" s="173"/>
      <c r="M882" s="173"/>
      <c r="N882" s="81"/>
      <c r="O882" s="81"/>
      <c r="P882" s="81"/>
      <c r="Q882" s="81"/>
      <c r="R882" s="81"/>
      <c r="S882" s="81"/>
      <c r="T882" s="81"/>
      <c r="U882" s="81"/>
      <c r="V882" s="81"/>
      <c r="W882" s="81"/>
      <c r="X882" s="81"/>
      <c r="Y882" s="81"/>
      <c r="Z882" s="81"/>
      <c r="AA882" s="81"/>
    </row>
    <row r="883" spans="1:27" ht="20.25" customHeight="1" x14ac:dyDescent="0.3">
      <c r="A883" s="94" t="str">
        <f>CONCATENATE('PAO 2022'!A884,". ", "1")</f>
        <v>98. 1</v>
      </c>
      <c r="B883" s="116"/>
      <c r="C883" s="116"/>
      <c r="D883" s="116"/>
      <c r="E883" s="117"/>
      <c r="F883" s="355" t="str">
        <f>IFERROR(VLOOKUP(B883,'Validaciones SEVRI'!$D$2:$E$118,2,FALSE)," ")</f>
        <v xml:space="preserve"> </v>
      </c>
      <c r="G883" s="356"/>
      <c r="H883" s="123"/>
      <c r="I883" s="124"/>
      <c r="K883" s="176">
        <f t="shared" ref="K883:K889" si="97">IF(B883&lt;1,0, 1)</f>
        <v>0</v>
      </c>
    </row>
    <row r="884" spans="1:27" ht="20.25" customHeight="1" x14ac:dyDescent="0.3">
      <c r="A884" s="94" t="str">
        <f>CONCATENATE('PAO 2022'!A884,". ", "2")</f>
        <v>98. 2</v>
      </c>
      <c r="B884" s="116"/>
      <c r="C884" s="116"/>
      <c r="D884" s="116"/>
      <c r="E884" s="117"/>
      <c r="F884" s="355" t="str">
        <f>IFERROR(VLOOKUP(B884,'Validaciones SEVRI'!$D$2:$E$118,2,FALSE)," ")</f>
        <v xml:space="preserve"> </v>
      </c>
      <c r="G884" s="356"/>
      <c r="H884" s="123"/>
      <c r="I884" s="124"/>
      <c r="K884" s="176">
        <f t="shared" si="97"/>
        <v>0</v>
      </c>
    </row>
    <row r="885" spans="1:27" ht="20.25" customHeight="1" x14ac:dyDescent="0.3">
      <c r="A885" s="94" t="str">
        <f>CONCATENATE('PAO 2022'!A884,". ","3")</f>
        <v>98. 3</v>
      </c>
      <c r="B885" s="116"/>
      <c r="C885" s="116"/>
      <c r="D885" s="116"/>
      <c r="E885" s="117"/>
      <c r="F885" s="355" t="str">
        <f>IFERROR(VLOOKUP(B885,'Validaciones SEVRI'!$D$2:$E$118,2,FALSE)," ")</f>
        <v xml:space="preserve"> </v>
      </c>
      <c r="G885" s="356"/>
      <c r="H885" s="123"/>
      <c r="I885" s="124"/>
      <c r="K885" s="176">
        <f t="shared" si="97"/>
        <v>0</v>
      </c>
    </row>
    <row r="886" spans="1:27" ht="20.25" customHeight="1" x14ac:dyDescent="0.3">
      <c r="A886" s="94" t="str">
        <f>CONCATENATE('PAO 2022'!A884,". ", "4")</f>
        <v>98. 4</v>
      </c>
      <c r="B886" s="116"/>
      <c r="C886" s="116"/>
      <c r="D886" s="116"/>
      <c r="E886" s="117"/>
      <c r="F886" s="355" t="str">
        <f>IFERROR(VLOOKUP(B886,'Validaciones SEVRI'!$D$2:$E$118,2,FALSE)," ")</f>
        <v xml:space="preserve"> </v>
      </c>
      <c r="G886" s="356"/>
      <c r="H886" s="123"/>
      <c r="I886" s="124"/>
      <c r="K886" s="176">
        <f t="shared" si="97"/>
        <v>0</v>
      </c>
    </row>
    <row r="887" spans="1:27" ht="20.25" customHeight="1" x14ac:dyDescent="0.3">
      <c r="A887" s="94" t="str">
        <f>CONCATENATE('PAO 2022'!A884,". ", "5")</f>
        <v>98. 5</v>
      </c>
      <c r="B887" s="116"/>
      <c r="C887" s="116"/>
      <c r="D887" s="116"/>
      <c r="E887" s="117"/>
      <c r="F887" s="355" t="str">
        <f>IFERROR(VLOOKUP(B887,'Validaciones SEVRI'!$D$2:$E$118,2,FALSE)," ")</f>
        <v xml:space="preserve"> </v>
      </c>
      <c r="G887" s="356"/>
      <c r="H887" s="123"/>
      <c r="I887" s="124"/>
      <c r="K887" s="176">
        <f t="shared" si="97"/>
        <v>0</v>
      </c>
    </row>
    <row r="888" spans="1:27" ht="20.25" customHeight="1" x14ac:dyDescent="0.3">
      <c r="A888" s="94" t="str">
        <f>CONCATENATE('PAO 2022'!A884,". ", "6")</f>
        <v>98. 6</v>
      </c>
      <c r="B888" s="116"/>
      <c r="C888" s="116"/>
      <c r="D888" s="116"/>
      <c r="E888" s="117"/>
      <c r="F888" s="355" t="str">
        <f>IFERROR(VLOOKUP(B888,'Validaciones SEVRI'!$D$2:$E$118,2,FALSE)," ")</f>
        <v xml:space="preserve"> </v>
      </c>
      <c r="G888" s="356"/>
      <c r="H888" s="123"/>
      <c r="I888" s="124"/>
      <c r="K888" s="176">
        <f t="shared" si="97"/>
        <v>0</v>
      </c>
    </row>
    <row r="889" spans="1:27" ht="20.25" customHeight="1" thickBot="1" x14ac:dyDescent="0.35">
      <c r="A889" s="94" t="str">
        <f>CONCATENATE('PAO 2022'!A884,". ", "7")</f>
        <v>98. 7</v>
      </c>
      <c r="B889" s="116"/>
      <c r="C889" s="116"/>
      <c r="D889" s="116"/>
      <c r="E889" s="117"/>
      <c r="F889" s="355" t="str">
        <f>IFERROR(VLOOKUP(B889,'Validaciones SEVRI'!$D$2:$E$118,2,FALSE)," ")</f>
        <v xml:space="preserve"> </v>
      </c>
      <c r="G889" s="356"/>
      <c r="H889" s="123"/>
      <c r="I889" s="124"/>
      <c r="K889" s="176">
        <f t="shared" si="97"/>
        <v>0</v>
      </c>
    </row>
    <row r="890" spans="1:27" s="80" customFormat="1" ht="20.25" customHeight="1" thickBot="1" x14ac:dyDescent="0.3">
      <c r="A890" s="73" t="s">
        <v>60</v>
      </c>
      <c r="B890" s="370">
        <f>+'PAO 2022'!B891</f>
        <v>0</v>
      </c>
      <c r="C890" s="371"/>
      <c r="D890" s="371"/>
      <c r="E890" s="371"/>
      <c r="F890" s="371"/>
      <c r="G890" s="371"/>
      <c r="H890" s="371"/>
      <c r="I890" s="371"/>
      <c r="J890" s="135"/>
      <c r="K890" s="176"/>
      <c r="L890" s="135"/>
      <c r="M890" s="135"/>
      <c r="N890" s="135"/>
      <c r="O890" s="135"/>
      <c r="P890" s="135"/>
      <c r="Q890" s="135"/>
      <c r="R890" s="135"/>
      <c r="S890" s="135"/>
      <c r="T890" s="135"/>
      <c r="U890" s="135"/>
      <c r="V890" s="135"/>
      <c r="W890" s="135"/>
      <c r="X890" s="135"/>
      <c r="Y890" s="135"/>
      <c r="Z890" s="135"/>
      <c r="AA890" s="135"/>
    </row>
    <row r="891" spans="1:27" ht="20.25" customHeight="1" x14ac:dyDescent="0.3">
      <c r="A891" s="92" t="s">
        <v>61</v>
      </c>
      <c r="B891" s="363" t="str">
        <f>CONCATENATE('PAO 2022'!A893,". ",'PAO 2022'!A894)</f>
        <v xml:space="preserve">99. </v>
      </c>
      <c r="C891" s="364"/>
      <c r="D891" s="364"/>
      <c r="E891" s="364"/>
      <c r="F891" s="364"/>
      <c r="G891" s="364"/>
      <c r="H891" s="364"/>
      <c r="I891" s="365"/>
      <c r="K891" s="177"/>
      <c r="L891" s="173"/>
      <c r="M891" s="173"/>
      <c r="N891" s="81"/>
      <c r="O891" s="81"/>
      <c r="P891" s="81"/>
      <c r="Q891" s="81"/>
      <c r="R891" s="81"/>
      <c r="S891" s="81"/>
      <c r="T891" s="81"/>
      <c r="U891" s="81"/>
      <c r="V891" s="81"/>
      <c r="W891" s="81"/>
      <c r="X891" s="81"/>
      <c r="Y891" s="81"/>
      <c r="Z891" s="81"/>
      <c r="AA891" s="81"/>
    </row>
    <row r="892" spans="1:27" ht="20.25" customHeight="1" x14ac:dyDescent="0.3">
      <c r="A892" s="94" t="str">
        <f>CONCATENATE('PAO 2022'!A893,". ", "1")</f>
        <v>99. 1</v>
      </c>
      <c r="B892" s="116"/>
      <c r="C892" s="116"/>
      <c r="D892" s="116"/>
      <c r="E892" s="117"/>
      <c r="F892" s="355" t="str">
        <f>IFERROR(VLOOKUP(B892,'Validaciones SEVRI'!$D$2:$E$118,2,FALSE)," ")</f>
        <v xml:space="preserve"> </v>
      </c>
      <c r="G892" s="356"/>
      <c r="H892" s="123"/>
      <c r="I892" s="124"/>
      <c r="K892" s="176">
        <f t="shared" ref="K892:K898" si="98">IF(B892&lt;1,0, 1)</f>
        <v>0</v>
      </c>
    </row>
    <row r="893" spans="1:27" ht="20.25" customHeight="1" x14ac:dyDescent="0.3">
      <c r="A893" s="94" t="str">
        <f>CONCATENATE('PAO 2022'!A893,". ", "2")</f>
        <v>99. 2</v>
      </c>
      <c r="B893" s="116"/>
      <c r="C893" s="116"/>
      <c r="D893" s="116"/>
      <c r="E893" s="117"/>
      <c r="F893" s="355" t="str">
        <f>IFERROR(VLOOKUP(B893,'Validaciones SEVRI'!$D$2:$E$118,2,FALSE)," ")</f>
        <v xml:space="preserve"> </v>
      </c>
      <c r="G893" s="356"/>
      <c r="H893" s="123"/>
      <c r="I893" s="124"/>
      <c r="K893" s="176">
        <f t="shared" si="98"/>
        <v>0</v>
      </c>
    </row>
    <row r="894" spans="1:27" ht="20.25" customHeight="1" x14ac:dyDescent="0.3">
      <c r="A894" s="94" t="str">
        <f>CONCATENATE('PAO 2022'!A893,". ","3")</f>
        <v>99. 3</v>
      </c>
      <c r="B894" s="116"/>
      <c r="C894" s="116"/>
      <c r="D894" s="116"/>
      <c r="E894" s="117"/>
      <c r="F894" s="355" t="str">
        <f>IFERROR(VLOOKUP(B894,'Validaciones SEVRI'!$D$2:$E$118,2,FALSE)," ")</f>
        <v xml:space="preserve"> </v>
      </c>
      <c r="G894" s="356"/>
      <c r="H894" s="123"/>
      <c r="I894" s="124"/>
      <c r="K894" s="176">
        <f t="shared" si="98"/>
        <v>0</v>
      </c>
    </row>
    <row r="895" spans="1:27" ht="20.25" customHeight="1" x14ac:dyDescent="0.3">
      <c r="A895" s="94" t="str">
        <f>CONCATENATE('PAO 2022'!A893,". ", "4")</f>
        <v>99. 4</v>
      </c>
      <c r="B895" s="116"/>
      <c r="C895" s="116"/>
      <c r="D895" s="116"/>
      <c r="E895" s="117"/>
      <c r="F895" s="355" t="str">
        <f>IFERROR(VLOOKUP(B895,'Validaciones SEVRI'!$D$2:$E$118,2,FALSE)," ")</f>
        <v xml:space="preserve"> </v>
      </c>
      <c r="G895" s="356"/>
      <c r="H895" s="123"/>
      <c r="I895" s="124"/>
      <c r="K895" s="176">
        <f t="shared" si="98"/>
        <v>0</v>
      </c>
    </row>
    <row r="896" spans="1:27" ht="20.25" customHeight="1" x14ac:dyDescent="0.3">
      <c r="A896" s="94" t="str">
        <f>CONCATENATE('PAO 2022'!A893,". ", "5")</f>
        <v>99. 5</v>
      </c>
      <c r="B896" s="116"/>
      <c r="C896" s="116"/>
      <c r="D896" s="116"/>
      <c r="E896" s="117"/>
      <c r="F896" s="355" t="str">
        <f>IFERROR(VLOOKUP(B896,'Validaciones SEVRI'!$D$2:$E$118,2,FALSE)," ")</f>
        <v xml:space="preserve"> </v>
      </c>
      <c r="G896" s="356"/>
      <c r="H896" s="123"/>
      <c r="I896" s="124"/>
      <c r="K896" s="176">
        <f t="shared" si="98"/>
        <v>0</v>
      </c>
    </row>
    <row r="897" spans="1:27" ht="20.25" customHeight="1" x14ac:dyDescent="0.3">
      <c r="A897" s="94" t="str">
        <f>CONCATENATE('PAO 2022'!A893,". ", "6")</f>
        <v>99. 6</v>
      </c>
      <c r="B897" s="116"/>
      <c r="C897" s="116"/>
      <c r="D897" s="116"/>
      <c r="E897" s="117"/>
      <c r="F897" s="355" t="str">
        <f>IFERROR(VLOOKUP(B897,'Validaciones SEVRI'!$D$2:$E$118,2,FALSE)," ")</f>
        <v xml:space="preserve"> </v>
      </c>
      <c r="G897" s="356"/>
      <c r="H897" s="123"/>
      <c r="I897" s="124"/>
      <c r="K897" s="176">
        <f t="shared" si="98"/>
        <v>0</v>
      </c>
    </row>
    <row r="898" spans="1:27" ht="20.25" customHeight="1" thickBot="1" x14ac:dyDescent="0.35">
      <c r="A898" s="94" t="str">
        <f>CONCATENATE('PAO 2022'!A893,". ", "7")</f>
        <v>99. 7</v>
      </c>
      <c r="B898" s="116"/>
      <c r="C898" s="116"/>
      <c r="D898" s="116"/>
      <c r="E898" s="117"/>
      <c r="F898" s="355" t="str">
        <f>IFERROR(VLOOKUP(B898,'Validaciones SEVRI'!$D$2:$E$118,2,FALSE)," ")</f>
        <v xml:space="preserve"> </v>
      </c>
      <c r="G898" s="356"/>
      <c r="H898" s="123"/>
      <c r="I898" s="124"/>
      <c r="K898" s="176">
        <f t="shared" si="98"/>
        <v>0</v>
      </c>
    </row>
    <row r="899" spans="1:27" s="80" customFormat="1" ht="20.25" customHeight="1" thickBot="1" x14ac:dyDescent="0.3">
      <c r="A899" s="73" t="s">
        <v>60</v>
      </c>
      <c r="B899" s="370">
        <f>+'PAO 2022'!B900</f>
        <v>0</v>
      </c>
      <c r="C899" s="371"/>
      <c r="D899" s="371"/>
      <c r="E899" s="371"/>
      <c r="F899" s="371"/>
      <c r="G899" s="371"/>
      <c r="H899" s="371"/>
      <c r="I899" s="371"/>
      <c r="J899" s="135"/>
      <c r="K899" s="176"/>
      <c r="L899" s="135"/>
      <c r="M899" s="135"/>
      <c r="N899" s="135"/>
      <c r="O899" s="135"/>
      <c r="P899" s="135"/>
      <c r="Q899" s="135"/>
      <c r="R899" s="135"/>
      <c r="S899" s="135"/>
      <c r="T899" s="135"/>
      <c r="U899" s="135"/>
      <c r="V899" s="135"/>
      <c r="W899" s="135"/>
      <c r="X899" s="135"/>
      <c r="Y899" s="135"/>
      <c r="Z899" s="135"/>
      <c r="AA899" s="135"/>
    </row>
    <row r="900" spans="1:27" ht="20.25" customHeight="1" x14ac:dyDescent="0.3">
      <c r="A900" s="92" t="s">
        <v>61</v>
      </c>
      <c r="B900" s="363" t="str">
        <f>CONCATENATE('PAO 2022'!A902,". ",'PAO 2022'!A903)</f>
        <v xml:space="preserve">100. </v>
      </c>
      <c r="C900" s="364"/>
      <c r="D900" s="364"/>
      <c r="E900" s="364"/>
      <c r="F900" s="364"/>
      <c r="G900" s="364"/>
      <c r="H900" s="364"/>
      <c r="I900" s="365"/>
      <c r="K900" s="177"/>
      <c r="L900" s="173"/>
      <c r="M900" s="173"/>
      <c r="N900" s="81"/>
      <c r="O900" s="81"/>
      <c r="P900" s="81"/>
      <c r="Q900" s="81"/>
      <c r="R900" s="81"/>
      <c r="S900" s="81"/>
      <c r="T900" s="81"/>
      <c r="U900" s="81"/>
      <c r="V900" s="81"/>
      <c r="W900" s="81"/>
      <c r="X900" s="81"/>
      <c r="Y900" s="81"/>
      <c r="Z900" s="81"/>
      <c r="AA900" s="81"/>
    </row>
    <row r="901" spans="1:27" ht="20.25" customHeight="1" x14ac:dyDescent="0.3">
      <c r="A901" s="94" t="str">
        <f>CONCATENATE('PAO 2022'!A902,". ", "1")</f>
        <v>100. 1</v>
      </c>
      <c r="B901" s="116"/>
      <c r="C901" s="116"/>
      <c r="D901" s="116"/>
      <c r="E901" s="117"/>
      <c r="F901" s="355" t="str">
        <f>IFERROR(VLOOKUP(B901,'Validaciones SEVRI'!$D$2:$E$118,2,FALSE)," ")</f>
        <v xml:space="preserve"> </v>
      </c>
      <c r="G901" s="356"/>
      <c r="H901" s="123"/>
      <c r="I901" s="124"/>
      <c r="K901" s="176">
        <f t="shared" ref="K901:K907" si="99">IF(B901&lt;1,0, 1)</f>
        <v>0</v>
      </c>
    </row>
    <row r="902" spans="1:27" ht="20.25" customHeight="1" x14ac:dyDescent="0.3">
      <c r="A902" s="94" t="str">
        <f>CONCATENATE('PAO 2022'!A902,". ", "2")</f>
        <v>100. 2</v>
      </c>
      <c r="B902" s="116"/>
      <c r="C902" s="116"/>
      <c r="D902" s="116"/>
      <c r="E902" s="117"/>
      <c r="F902" s="355" t="str">
        <f>IFERROR(VLOOKUP(B902,'Validaciones SEVRI'!$D$2:$E$118,2,FALSE)," ")</f>
        <v xml:space="preserve"> </v>
      </c>
      <c r="G902" s="356"/>
      <c r="H902" s="123"/>
      <c r="I902" s="124"/>
      <c r="K902" s="176">
        <f t="shared" si="99"/>
        <v>0</v>
      </c>
    </row>
    <row r="903" spans="1:27" ht="20.25" customHeight="1" x14ac:dyDescent="0.3">
      <c r="A903" s="94" t="str">
        <f>CONCATENATE('PAO 2022'!A902,". ","3")</f>
        <v>100. 3</v>
      </c>
      <c r="B903" s="116"/>
      <c r="C903" s="116"/>
      <c r="D903" s="116"/>
      <c r="E903" s="117"/>
      <c r="F903" s="355" t="str">
        <f>IFERROR(VLOOKUP(B903,'Validaciones SEVRI'!$D$2:$E$118,2,FALSE)," ")</f>
        <v xml:space="preserve"> </v>
      </c>
      <c r="G903" s="356"/>
      <c r="H903" s="123"/>
      <c r="I903" s="124"/>
      <c r="K903" s="176">
        <f t="shared" si="99"/>
        <v>0</v>
      </c>
    </row>
    <row r="904" spans="1:27" ht="20.25" customHeight="1" x14ac:dyDescent="0.3">
      <c r="A904" s="94" t="str">
        <f>CONCATENATE('PAO 2022'!A902,". ", "4")</f>
        <v>100. 4</v>
      </c>
      <c r="B904" s="116"/>
      <c r="C904" s="116"/>
      <c r="D904" s="116"/>
      <c r="E904" s="117"/>
      <c r="F904" s="355" t="str">
        <f>IFERROR(VLOOKUP(B904,'Validaciones SEVRI'!$D$2:$E$118,2,FALSE)," ")</f>
        <v xml:space="preserve"> </v>
      </c>
      <c r="G904" s="356"/>
      <c r="H904" s="123"/>
      <c r="I904" s="124"/>
      <c r="K904" s="176">
        <f t="shared" si="99"/>
        <v>0</v>
      </c>
    </row>
    <row r="905" spans="1:27" ht="20.25" customHeight="1" x14ac:dyDescent="0.3">
      <c r="A905" s="94" t="str">
        <f>CONCATENATE('PAO 2022'!A902,". ", "5")</f>
        <v>100. 5</v>
      </c>
      <c r="B905" s="116"/>
      <c r="C905" s="116"/>
      <c r="D905" s="116"/>
      <c r="E905" s="117"/>
      <c r="F905" s="355" t="str">
        <f>IFERROR(VLOOKUP(B905,'Validaciones SEVRI'!$D$2:$E$118,2,FALSE)," ")</f>
        <v xml:space="preserve"> </v>
      </c>
      <c r="G905" s="356"/>
      <c r="H905" s="123"/>
      <c r="I905" s="124"/>
      <c r="K905" s="176">
        <f t="shared" si="99"/>
        <v>0</v>
      </c>
    </row>
    <row r="906" spans="1:27" ht="20.25" customHeight="1" x14ac:dyDescent="0.3">
      <c r="A906" s="94" t="str">
        <f>CONCATENATE('PAO 2022'!A902,". ", "6")</f>
        <v>100. 6</v>
      </c>
      <c r="B906" s="116"/>
      <c r="C906" s="116"/>
      <c r="D906" s="116"/>
      <c r="E906" s="117"/>
      <c r="F906" s="355" t="str">
        <f>IFERROR(VLOOKUP(B906,'Validaciones SEVRI'!$D$2:$E$118,2,FALSE)," ")</f>
        <v xml:space="preserve"> </v>
      </c>
      <c r="G906" s="356"/>
      <c r="H906" s="123"/>
      <c r="I906" s="124"/>
      <c r="K906" s="176">
        <f t="shared" si="99"/>
        <v>0</v>
      </c>
    </row>
    <row r="907" spans="1:27" ht="20.25" customHeight="1" thickBot="1" x14ac:dyDescent="0.35">
      <c r="A907" s="94" t="str">
        <f>CONCATENATE('PAO 2022'!A902,". ", "7")</f>
        <v>100. 7</v>
      </c>
      <c r="B907" s="116"/>
      <c r="C907" s="116"/>
      <c r="D907" s="116"/>
      <c r="E907" s="117"/>
      <c r="F907" s="355" t="str">
        <f>IFERROR(VLOOKUP(B907,'Validaciones SEVRI'!$D$2:$E$118,2,FALSE)," ")</f>
        <v xml:space="preserve"> </v>
      </c>
      <c r="G907" s="356"/>
      <c r="H907" s="123"/>
      <c r="I907" s="124"/>
      <c r="K907" s="176">
        <f t="shared" si="99"/>
        <v>0</v>
      </c>
    </row>
    <row r="908" spans="1:27" s="80" customFormat="1" ht="20.25" customHeight="1" thickBot="1" x14ac:dyDescent="0.3">
      <c r="A908" s="73" t="s">
        <v>60</v>
      </c>
      <c r="B908" s="370">
        <f>+'PAO 2022'!B909</f>
        <v>0</v>
      </c>
      <c r="C908" s="371"/>
      <c r="D908" s="371"/>
      <c r="E908" s="371"/>
      <c r="F908" s="371"/>
      <c r="G908" s="371"/>
      <c r="H908" s="371"/>
      <c r="I908" s="371"/>
      <c r="J908" s="135"/>
      <c r="K908" s="176"/>
      <c r="L908" s="135"/>
      <c r="M908" s="135"/>
      <c r="N908" s="135"/>
      <c r="O908" s="135"/>
      <c r="P908" s="135"/>
      <c r="Q908" s="135"/>
      <c r="R908" s="135"/>
      <c r="S908" s="135"/>
      <c r="T908" s="135"/>
      <c r="U908" s="135"/>
      <c r="V908" s="135"/>
      <c r="W908" s="135"/>
      <c r="X908" s="135"/>
      <c r="Y908" s="135"/>
      <c r="Z908" s="135"/>
      <c r="AA908" s="135"/>
    </row>
    <row r="909" spans="1:27" ht="20.25" customHeight="1" x14ac:dyDescent="0.3">
      <c r="A909" s="92" t="s">
        <v>61</v>
      </c>
      <c r="B909" s="363" t="str">
        <f>CONCATENATE('PAO 2022'!A911,". ",'PAO 2022'!A912)</f>
        <v xml:space="preserve">101. </v>
      </c>
      <c r="C909" s="364"/>
      <c r="D909" s="364"/>
      <c r="E909" s="364"/>
      <c r="F909" s="364"/>
      <c r="G909" s="364"/>
      <c r="H909" s="364"/>
      <c r="I909" s="365"/>
      <c r="K909" s="177"/>
      <c r="L909" s="173"/>
      <c r="M909" s="173"/>
      <c r="N909" s="81"/>
      <c r="O909" s="81"/>
      <c r="P909" s="81"/>
      <c r="Q909" s="81"/>
      <c r="R909" s="81"/>
      <c r="S909" s="81"/>
      <c r="T909" s="81"/>
      <c r="U909" s="81"/>
      <c r="V909" s="81"/>
      <c r="W909" s="81"/>
      <c r="X909" s="81"/>
      <c r="Y909" s="81"/>
      <c r="Z909" s="81"/>
      <c r="AA909" s="81"/>
    </row>
    <row r="910" spans="1:27" ht="20.25" customHeight="1" x14ac:dyDescent="0.3">
      <c r="A910" s="94" t="str">
        <f>CONCATENATE('PAO 2022'!A911,". ", "1")</f>
        <v>101. 1</v>
      </c>
      <c r="B910" s="116"/>
      <c r="C910" s="116"/>
      <c r="D910" s="116"/>
      <c r="E910" s="117"/>
      <c r="F910" s="355" t="str">
        <f>IFERROR(VLOOKUP(B910,'Validaciones SEVRI'!$D$2:$E$118,2,FALSE)," ")</f>
        <v xml:space="preserve"> </v>
      </c>
      <c r="G910" s="356"/>
      <c r="H910" s="123"/>
      <c r="I910" s="124"/>
      <c r="K910" s="176">
        <f t="shared" ref="K910:K916" si="100">IF(B910&lt;1,0, 1)</f>
        <v>0</v>
      </c>
    </row>
    <row r="911" spans="1:27" ht="20.25" customHeight="1" x14ac:dyDescent="0.3">
      <c r="A911" s="94" t="str">
        <f>CONCATENATE('PAO 2022'!A911,". ", "2")</f>
        <v>101. 2</v>
      </c>
      <c r="B911" s="116"/>
      <c r="C911" s="116"/>
      <c r="D911" s="116"/>
      <c r="E911" s="117"/>
      <c r="F911" s="355" t="str">
        <f>IFERROR(VLOOKUP(B911,'Validaciones SEVRI'!$D$2:$E$118,2,FALSE)," ")</f>
        <v xml:space="preserve"> </v>
      </c>
      <c r="G911" s="356"/>
      <c r="H911" s="123"/>
      <c r="I911" s="124"/>
      <c r="K911" s="176">
        <f t="shared" si="100"/>
        <v>0</v>
      </c>
    </row>
    <row r="912" spans="1:27" ht="20.25" customHeight="1" x14ac:dyDescent="0.3">
      <c r="A912" s="94" t="str">
        <f>CONCATENATE('PAO 2022'!A911,". ","3")</f>
        <v>101. 3</v>
      </c>
      <c r="B912" s="116"/>
      <c r="C912" s="116"/>
      <c r="D912" s="116"/>
      <c r="E912" s="117"/>
      <c r="F912" s="355" t="str">
        <f>IFERROR(VLOOKUP(B912,'Validaciones SEVRI'!$D$2:$E$118,2,FALSE)," ")</f>
        <v xml:space="preserve"> </v>
      </c>
      <c r="G912" s="356"/>
      <c r="H912" s="123"/>
      <c r="I912" s="124"/>
      <c r="K912" s="176">
        <f t="shared" si="100"/>
        <v>0</v>
      </c>
    </row>
    <row r="913" spans="1:27" ht="20.25" customHeight="1" x14ac:dyDescent="0.3">
      <c r="A913" s="94" t="str">
        <f>CONCATENATE('PAO 2022'!A911,". ", "4")</f>
        <v>101. 4</v>
      </c>
      <c r="B913" s="116"/>
      <c r="C913" s="116"/>
      <c r="D913" s="116"/>
      <c r="E913" s="117"/>
      <c r="F913" s="355" t="str">
        <f>IFERROR(VLOOKUP(B913,'Validaciones SEVRI'!$D$2:$E$118,2,FALSE)," ")</f>
        <v xml:space="preserve"> </v>
      </c>
      <c r="G913" s="356"/>
      <c r="H913" s="123"/>
      <c r="I913" s="124"/>
      <c r="K913" s="176">
        <f t="shared" si="100"/>
        <v>0</v>
      </c>
    </row>
    <row r="914" spans="1:27" ht="20.25" customHeight="1" x14ac:dyDescent="0.3">
      <c r="A914" s="94" t="str">
        <f>CONCATENATE('PAO 2022'!A911,". ", "5")</f>
        <v>101. 5</v>
      </c>
      <c r="B914" s="116"/>
      <c r="C914" s="116"/>
      <c r="D914" s="116"/>
      <c r="E914" s="117"/>
      <c r="F914" s="355" t="str">
        <f>IFERROR(VLOOKUP(B914,'Validaciones SEVRI'!$D$2:$E$118,2,FALSE)," ")</f>
        <v xml:space="preserve"> </v>
      </c>
      <c r="G914" s="356"/>
      <c r="H914" s="123"/>
      <c r="I914" s="124"/>
      <c r="K914" s="176">
        <f t="shared" si="100"/>
        <v>0</v>
      </c>
    </row>
    <row r="915" spans="1:27" ht="20.25" customHeight="1" x14ac:dyDescent="0.3">
      <c r="A915" s="94" t="str">
        <f>CONCATENATE('PAO 2022'!A911,". ", "6")</f>
        <v>101. 6</v>
      </c>
      <c r="B915" s="116"/>
      <c r="C915" s="116"/>
      <c r="D915" s="116"/>
      <c r="E915" s="117"/>
      <c r="F915" s="355" t="str">
        <f>IFERROR(VLOOKUP(B915,'Validaciones SEVRI'!$D$2:$E$118,2,FALSE)," ")</f>
        <v xml:space="preserve"> </v>
      </c>
      <c r="G915" s="356"/>
      <c r="H915" s="123"/>
      <c r="I915" s="124"/>
      <c r="K915" s="176">
        <f t="shared" si="100"/>
        <v>0</v>
      </c>
    </row>
    <row r="916" spans="1:27" ht="20.25" customHeight="1" thickBot="1" x14ac:dyDescent="0.35">
      <c r="A916" s="94" t="str">
        <f>CONCATENATE('PAO 2022'!A911,". ", "7")</f>
        <v>101. 7</v>
      </c>
      <c r="B916" s="116"/>
      <c r="C916" s="116"/>
      <c r="D916" s="116"/>
      <c r="E916" s="117"/>
      <c r="F916" s="355" t="str">
        <f>IFERROR(VLOOKUP(B916,'Validaciones SEVRI'!$D$2:$E$118,2,FALSE)," ")</f>
        <v xml:space="preserve"> </v>
      </c>
      <c r="G916" s="356"/>
      <c r="H916" s="123"/>
      <c r="I916" s="124"/>
      <c r="K916" s="176">
        <f t="shared" si="100"/>
        <v>0</v>
      </c>
    </row>
    <row r="917" spans="1:27" s="80" customFormat="1" ht="20.25" customHeight="1" thickBot="1" x14ac:dyDescent="0.3">
      <c r="A917" s="73" t="s">
        <v>60</v>
      </c>
      <c r="B917" s="370">
        <f>+'PAO 2022'!B918</f>
        <v>0</v>
      </c>
      <c r="C917" s="371"/>
      <c r="D917" s="371"/>
      <c r="E917" s="371"/>
      <c r="F917" s="371"/>
      <c r="G917" s="371"/>
      <c r="H917" s="371"/>
      <c r="I917" s="371"/>
      <c r="J917" s="135"/>
      <c r="K917" s="176"/>
      <c r="L917" s="135"/>
      <c r="M917" s="135"/>
      <c r="N917" s="135"/>
      <c r="O917" s="135"/>
      <c r="P917" s="135"/>
      <c r="Q917" s="135"/>
      <c r="R917" s="135"/>
      <c r="S917" s="135"/>
      <c r="T917" s="135"/>
      <c r="U917" s="135"/>
      <c r="V917" s="135"/>
      <c r="W917" s="135"/>
      <c r="X917" s="135"/>
      <c r="Y917" s="135"/>
      <c r="Z917" s="135"/>
      <c r="AA917" s="135"/>
    </row>
    <row r="918" spans="1:27" ht="20.25" customHeight="1" x14ac:dyDescent="0.3">
      <c r="A918" s="92" t="s">
        <v>61</v>
      </c>
      <c r="B918" s="363" t="str">
        <f>CONCATENATE('PAO 2022'!A920,". ",'PAO 2022'!A921)</f>
        <v xml:space="preserve">102. </v>
      </c>
      <c r="C918" s="364"/>
      <c r="D918" s="364"/>
      <c r="E918" s="364"/>
      <c r="F918" s="364"/>
      <c r="G918" s="364"/>
      <c r="H918" s="364"/>
      <c r="I918" s="365"/>
      <c r="K918" s="177"/>
      <c r="L918" s="173"/>
      <c r="M918" s="173"/>
      <c r="N918" s="81"/>
      <c r="O918" s="81"/>
      <c r="P918" s="81"/>
      <c r="Q918" s="81"/>
      <c r="R918" s="81"/>
      <c r="S918" s="81"/>
      <c r="T918" s="81"/>
      <c r="U918" s="81"/>
      <c r="V918" s="81"/>
      <c r="W918" s="81"/>
      <c r="X918" s="81"/>
      <c r="Y918" s="81"/>
      <c r="Z918" s="81"/>
      <c r="AA918" s="81"/>
    </row>
    <row r="919" spans="1:27" ht="20.25" customHeight="1" x14ac:dyDescent="0.3">
      <c r="A919" s="94" t="str">
        <f>CONCATENATE('PAO 2022'!A920,". ", "1")</f>
        <v>102. 1</v>
      </c>
      <c r="B919" s="116"/>
      <c r="C919" s="116"/>
      <c r="D919" s="116"/>
      <c r="E919" s="117"/>
      <c r="F919" s="355" t="str">
        <f>IFERROR(VLOOKUP(B919,'Validaciones SEVRI'!$D$2:$E$118,2,FALSE)," ")</f>
        <v xml:space="preserve"> </v>
      </c>
      <c r="G919" s="356"/>
      <c r="H919" s="123"/>
      <c r="I919" s="124"/>
      <c r="K919" s="176">
        <f t="shared" ref="K919:K925" si="101">IF(B919&lt;1,0, 1)</f>
        <v>0</v>
      </c>
    </row>
    <row r="920" spans="1:27" ht="20.25" customHeight="1" x14ac:dyDescent="0.3">
      <c r="A920" s="94" t="str">
        <f>CONCATENATE('PAO 2022'!A920,". ", "2")</f>
        <v>102. 2</v>
      </c>
      <c r="B920" s="116"/>
      <c r="C920" s="116"/>
      <c r="D920" s="116"/>
      <c r="E920" s="117"/>
      <c r="F920" s="355" t="str">
        <f>IFERROR(VLOOKUP(B920,'Validaciones SEVRI'!$D$2:$E$118,2,FALSE)," ")</f>
        <v xml:space="preserve"> </v>
      </c>
      <c r="G920" s="356"/>
      <c r="H920" s="123"/>
      <c r="I920" s="124"/>
      <c r="K920" s="176">
        <f t="shared" si="101"/>
        <v>0</v>
      </c>
    </row>
    <row r="921" spans="1:27" ht="20.25" customHeight="1" x14ac:dyDescent="0.3">
      <c r="A921" s="94" t="str">
        <f>CONCATENATE('PAO 2022'!A920,". ","3")</f>
        <v>102. 3</v>
      </c>
      <c r="B921" s="116"/>
      <c r="C921" s="116"/>
      <c r="D921" s="116"/>
      <c r="E921" s="117"/>
      <c r="F921" s="355" t="str">
        <f>IFERROR(VLOOKUP(B921,'Validaciones SEVRI'!$D$2:$E$118,2,FALSE)," ")</f>
        <v xml:space="preserve"> </v>
      </c>
      <c r="G921" s="356"/>
      <c r="H921" s="123"/>
      <c r="I921" s="124"/>
      <c r="K921" s="176">
        <f t="shared" si="101"/>
        <v>0</v>
      </c>
    </row>
    <row r="922" spans="1:27" ht="20.25" customHeight="1" x14ac:dyDescent="0.3">
      <c r="A922" s="94" t="str">
        <f>CONCATENATE('PAO 2022'!A920,". ", "4")</f>
        <v>102. 4</v>
      </c>
      <c r="B922" s="116"/>
      <c r="C922" s="116"/>
      <c r="D922" s="116"/>
      <c r="E922" s="117"/>
      <c r="F922" s="355" t="str">
        <f>IFERROR(VLOOKUP(B922,'Validaciones SEVRI'!$D$2:$E$118,2,FALSE)," ")</f>
        <v xml:space="preserve"> </v>
      </c>
      <c r="G922" s="356"/>
      <c r="H922" s="123"/>
      <c r="I922" s="124"/>
      <c r="K922" s="176">
        <f t="shared" si="101"/>
        <v>0</v>
      </c>
    </row>
    <row r="923" spans="1:27" ht="20.25" customHeight="1" x14ac:dyDescent="0.3">
      <c r="A923" s="94" t="str">
        <f>CONCATENATE('PAO 2022'!A920,". ", "5")</f>
        <v>102. 5</v>
      </c>
      <c r="B923" s="116"/>
      <c r="C923" s="116"/>
      <c r="D923" s="116"/>
      <c r="E923" s="117"/>
      <c r="F923" s="355" t="str">
        <f>IFERROR(VLOOKUP(B923,'Validaciones SEVRI'!$D$2:$E$118,2,FALSE)," ")</f>
        <v xml:space="preserve"> </v>
      </c>
      <c r="G923" s="356"/>
      <c r="H923" s="123"/>
      <c r="I923" s="124"/>
      <c r="K923" s="176">
        <f t="shared" si="101"/>
        <v>0</v>
      </c>
    </row>
    <row r="924" spans="1:27" ht="20.25" customHeight="1" x14ac:dyDescent="0.3">
      <c r="A924" s="94" t="str">
        <f>CONCATENATE('PAO 2022'!A920,". ", "6")</f>
        <v>102. 6</v>
      </c>
      <c r="B924" s="116"/>
      <c r="C924" s="116"/>
      <c r="D924" s="116"/>
      <c r="E924" s="117"/>
      <c r="F924" s="355" t="str">
        <f>IFERROR(VLOOKUP(B924,'Validaciones SEVRI'!$D$2:$E$118,2,FALSE)," ")</f>
        <v xml:space="preserve"> </v>
      </c>
      <c r="G924" s="356"/>
      <c r="H924" s="123"/>
      <c r="I924" s="124"/>
      <c r="K924" s="176">
        <f t="shared" si="101"/>
        <v>0</v>
      </c>
    </row>
    <row r="925" spans="1:27" ht="20.25" customHeight="1" thickBot="1" x14ac:dyDescent="0.35">
      <c r="A925" s="94" t="str">
        <f>CONCATENATE('PAO 2022'!A920,". ", "7")</f>
        <v>102. 7</v>
      </c>
      <c r="B925" s="116"/>
      <c r="C925" s="116"/>
      <c r="D925" s="116"/>
      <c r="E925" s="117"/>
      <c r="F925" s="355" t="str">
        <f>IFERROR(VLOOKUP(B925,'Validaciones SEVRI'!$D$2:$E$118,2,FALSE)," ")</f>
        <v xml:space="preserve"> </v>
      </c>
      <c r="G925" s="356"/>
      <c r="H925" s="123"/>
      <c r="I925" s="124"/>
      <c r="K925" s="176">
        <f t="shared" si="101"/>
        <v>0</v>
      </c>
    </row>
    <row r="926" spans="1:27" s="80" customFormat="1" ht="20.25" customHeight="1" thickBot="1" x14ac:dyDescent="0.3">
      <c r="A926" s="73" t="s">
        <v>60</v>
      </c>
      <c r="B926" s="370">
        <f>+'PAO 2022'!B927</f>
        <v>0</v>
      </c>
      <c r="C926" s="371"/>
      <c r="D926" s="371"/>
      <c r="E926" s="371"/>
      <c r="F926" s="371"/>
      <c r="G926" s="371"/>
      <c r="H926" s="371"/>
      <c r="I926" s="371"/>
      <c r="J926" s="135"/>
      <c r="K926" s="176"/>
      <c r="L926" s="135"/>
      <c r="M926" s="135"/>
      <c r="N926" s="135"/>
      <c r="O926" s="135"/>
      <c r="P926" s="135"/>
      <c r="Q926" s="135"/>
      <c r="R926" s="135"/>
      <c r="S926" s="135"/>
      <c r="T926" s="135"/>
      <c r="U926" s="135"/>
      <c r="V926" s="135"/>
      <c r="W926" s="135"/>
      <c r="X926" s="135"/>
      <c r="Y926" s="135"/>
      <c r="Z926" s="135"/>
      <c r="AA926" s="135"/>
    </row>
    <row r="927" spans="1:27" ht="20.25" customHeight="1" x14ac:dyDescent="0.3">
      <c r="A927" s="92" t="s">
        <v>61</v>
      </c>
      <c r="B927" s="363" t="str">
        <f>CONCATENATE('PAO 2022'!A929,". ",'PAO 2022'!A930)</f>
        <v xml:space="preserve">103. </v>
      </c>
      <c r="C927" s="364"/>
      <c r="D927" s="364"/>
      <c r="E927" s="364"/>
      <c r="F927" s="364"/>
      <c r="G927" s="364"/>
      <c r="H927" s="364"/>
      <c r="I927" s="365"/>
      <c r="K927" s="177"/>
      <c r="L927" s="173"/>
      <c r="M927" s="173"/>
      <c r="N927" s="81"/>
      <c r="O927" s="81"/>
      <c r="P927" s="81"/>
      <c r="Q927" s="81"/>
      <c r="R927" s="81"/>
      <c r="S927" s="81"/>
      <c r="T927" s="81"/>
      <c r="U927" s="81"/>
      <c r="V927" s="81"/>
      <c r="W927" s="81"/>
      <c r="X927" s="81"/>
      <c r="Y927" s="81"/>
      <c r="Z927" s="81"/>
      <c r="AA927" s="81"/>
    </row>
    <row r="928" spans="1:27" ht="20.25" customHeight="1" x14ac:dyDescent="0.3">
      <c r="A928" s="94" t="str">
        <f>CONCATENATE('PAO 2022'!A929,". ", "1")</f>
        <v>103. 1</v>
      </c>
      <c r="B928" s="116"/>
      <c r="C928" s="116"/>
      <c r="D928" s="116"/>
      <c r="E928" s="117"/>
      <c r="F928" s="355" t="str">
        <f>IFERROR(VLOOKUP(B928,'Validaciones SEVRI'!$D$2:$E$118,2,FALSE)," ")</f>
        <v xml:space="preserve"> </v>
      </c>
      <c r="G928" s="356"/>
      <c r="H928" s="123"/>
      <c r="I928" s="124"/>
      <c r="K928" s="176">
        <f t="shared" ref="K928:K934" si="102">IF(B928&lt;1,0, 1)</f>
        <v>0</v>
      </c>
    </row>
    <row r="929" spans="1:27" ht="20.25" customHeight="1" x14ac:dyDescent="0.3">
      <c r="A929" s="94" t="str">
        <f>CONCATENATE('PAO 2022'!A929,". ", "2")</f>
        <v>103. 2</v>
      </c>
      <c r="B929" s="116"/>
      <c r="C929" s="116"/>
      <c r="D929" s="116"/>
      <c r="E929" s="117"/>
      <c r="F929" s="355" t="str">
        <f>IFERROR(VLOOKUP(B929,'Validaciones SEVRI'!$D$2:$E$118,2,FALSE)," ")</f>
        <v xml:space="preserve"> </v>
      </c>
      <c r="G929" s="356"/>
      <c r="H929" s="123"/>
      <c r="I929" s="124"/>
      <c r="K929" s="176">
        <f t="shared" si="102"/>
        <v>0</v>
      </c>
    </row>
    <row r="930" spans="1:27" ht="20.25" customHeight="1" x14ac:dyDescent="0.3">
      <c r="A930" s="94" t="str">
        <f>CONCATENATE('PAO 2022'!A929,". ","3")</f>
        <v>103. 3</v>
      </c>
      <c r="B930" s="116"/>
      <c r="C930" s="116"/>
      <c r="D930" s="116"/>
      <c r="E930" s="117"/>
      <c r="F930" s="355" t="str">
        <f>IFERROR(VLOOKUP(B930,'Validaciones SEVRI'!$D$2:$E$118,2,FALSE)," ")</f>
        <v xml:space="preserve"> </v>
      </c>
      <c r="G930" s="356"/>
      <c r="H930" s="123"/>
      <c r="I930" s="124"/>
      <c r="K930" s="176">
        <f t="shared" si="102"/>
        <v>0</v>
      </c>
    </row>
    <row r="931" spans="1:27" ht="20.25" customHeight="1" x14ac:dyDescent="0.3">
      <c r="A931" s="94" t="str">
        <f>CONCATENATE('PAO 2022'!A929,". ", "4")</f>
        <v>103. 4</v>
      </c>
      <c r="B931" s="116"/>
      <c r="C931" s="116"/>
      <c r="D931" s="116"/>
      <c r="E931" s="117"/>
      <c r="F931" s="355" t="str">
        <f>IFERROR(VLOOKUP(B931,'Validaciones SEVRI'!$D$2:$E$118,2,FALSE)," ")</f>
        <v xml:space="preserve"> </v>
      </c>
      <c r="G931" s="356"/>
      <c r="H931" s="123"/>
      <c r="I931" s="124"/>
      <c r="K931" s="176">
        <f t="shared" si="102"/>
        <v>0</v>
      </c>
    </row>
    <row r="932" spans="1:27" ht="20.25" customHeight="1" x14ac:dyDescent="0.3">
      <c r="A932" s="94" t="str">
        <f>CONCATENATE('PAO 2022'!A929,". ", "5")</f>
        <v>103. 5</v>
      </c>
      <c r="B932" s="116"/>
      <c r="C932" s="116"/>
      <c r="D932" s="116"/>
      <c r="E932" s="117"/>
      <c r="F932" s="355" t="str">
        <f>IFERROR(VLOOKUP(B932,'Validaciones SEVRI'!$D$2:$E$118,2,FALSE)," ")</f>
        <v xml:space="preserve"> </v>
      </c>
      <c r="G932" s="356"/>
      <c r="H932" s="123"/>
      <c r="I932" s="124"/>
      <c r="K932" s="176">
        <f t="shared" si="102"/>
        <v>0</v>
      </c>
    </row>
    <row r="933" spans="1:27" ht="20.25" customHeight="1" x14ac:dyDescent="0.3">
      <c r="A933" s="94" t="str">
        <f>CONCATENATE('PAO 2022'!A929,". ", "6")</f>
        <v>103. 6</v>
      </c>
      <c r="B933" s="116"/>
      <c r="C933" s="116"/>
      <c r="D933" s="116"/>
      <c r="E933" s="117"/>
      <c r="F933" s="355" t="str">
        <f>IFERROR(VLOOKUP(B933,'Validaciones SEVRI'!$D$2:$E$118,2,FALSE)," ")</f>
        <v xml:space="preserve"> </v>
      </c>
      <c r="G933" s="356"/>
      <c r="H933" s="123"/>
      <c r="I933" s="124"/>
      <c r="K933" s="176">
        <f t="shared" si="102"/>
        <v>0</v>
      </c>
    </row>
    <row r="934" spans="1:27" ht="20.25" customHeight="1" thickBot="1" x14ac:dyDescent="0.35">
      <c r="A934" s="94" t="str">
        <f>CONCATENATE('PAO 2022'!A929,". ", "7")</f>
        <v>103. 7</v>
      </c>
      <c r="B934" s="116"/>
      <c r="C934" s="116"/>
      <c r="D934" s="116"/>
      <c r="E934" s="117"/>
      <c r="F934" s="355" t="str">
        <f>IFERROR(VLOOKUP(B934,'Validaciones SEVRI'!$D$2:$E$118,2,FALSE)," ")</f>
        <v xml:space="preserve"> </v>
      </c>
      <c r="G934" s="356"/>
      <c r="H934" s="123"/>
      <c r="I934" s="124"/>
      <c r="K934" s="176">
        <f t="shared" si="102"/>
        <v>0</v>
      </c>
    </row>
    <row r="935" spans="1:27" s="80" customFormat="1" ht="20.25" customHeight="1" thickBot="1" x14ac:dyDescent="0.3">
      <c r="A935" s="73" t="s">
        <v>60</v>
      </c>
      <c r="B935" s="370">
        <f>+'PAO 2022'!B936</f>
        <v>0</v>
      </c>
      <c r="C935" s="371"/>
      <c r="D935" s="371"/>
      <c r="E935" s="371"/>
      <c r="F935" s="371"/>
      <c r="G935" s="371"/>
      <c r="H935" s="371"/>
      <c r="I935" s="371"/>
      <c r="J935" s="135"/>
      <c r="K935" s="176"/>
      <c r="L935" s="135"/>
      <c r="M935" s="135"/>
      <c r="N935" s="135"/>
      <c r="O935" s="135"/>
      <c r="P935" s="135"/>
      <c r="Q935" s="135"/>
      <c r="R935" s="135"/>
      <c r="S935" s="135"/>
      <c r="T935" s="135"/>
      <c r="U935" s="135"/>
      <c r="V935" s="135"/>
      <c r="W935" s="135"/>
      <c r="X935" s="135"/>
      <c r="Y935" s="135"/>
      <c r="Z935" s="135"/>
      <c r="AA935" s="135"/>
    </row>
    <row r="936" spans="1:27" ht="20.25" customHeight="1" x14ac:dyDescent="0.3">
      <c r="A936" s="92" t="s">
        <v>61</v>
      </c>
      <c r="B936" s="363" t="str">
        <f>CONCATENATE('PAO 2022'!A938,". ",'PAO 2022'!A939)</f>
        <v xml:space="preserve">104. </v>
      </c>
      <c r="C936" s="364"/>
      <c r="D936" s="364"/>
      <c r="E936" s="364"/>
      <c r="F936" s="364"/>
      <c r="G936" s="364"/>
      <c r="H936" s="364"/>
      <c r="I936" s="365"/>
      <c r="K936" s="177"/>
      <c r="L936" s="173"/>
      <c r="M936" s="173"/>
      <c r="N936" s="81"/>
      <c r="O936" s="81"/>
      <c r="P936" s="81"/>
      <c r="Q936" s="81"/>
      <c r="R936" s="81"/>
      <c r="S936" s="81"/>
      <c r="T936" s="81"/>
      <c r="U936" s="81"/>
      <c r="V936" s="81"/>
      <c r="W936" s="81"/>
      <c r="X936" s="81"/>
      <c r="Y936" s="81"/>
      <c r="Z936" s="81"/>
      <c r="AA936" s="81"/>
    </row>
    <row r="937" spans="1:27" ht="20.25" customHeight="1" x14ac:dyDescent="0.3">
      <c r="A937" s="94" t="str">
        <f>CONCATENATE('PAO 2022'!A938,". ", "1")</f>
        <v>104. 1</v>
      </c>
      <c r="B937" s="116"/>
      <c r="C937" s="116"/>
      <c r="D937" s="116"/>
      <c r="E937" s="117"/>
      <c r="F937" s="355" t="str">
        <f>IFERROR(VLOOKUP(B937,'Validaciones SEVRI'!$D$2:$E$118,2,FALSE)," ")</f>
        <v xml:space="preserve"> </v>
      </c>
      <c r="G937" s="356"/>
      <c r="H937" s="123"/>
      <c r="I937" s="124"/>
      <c r="K937" s="176">
        <f t="shared" ref="K937:K943" si="103">IF(B937&lt;1,0, 1)</f>
        <v>0</v>
      </c>
    </row>
    <row r="938" spans="1:27" ht="20.25" customHeight="1" x14ac:dyDescent="0.3">
      <c r="A938" s="94" t="str">
        <f>CONCATENATE('PAO 2022'!A938,". ", "2")</f>
        <v>104. 2</v>
      </c>
      <c r="B938" s="116"/>
      <c r="C938" s="116"/>
      <c r="D938" s="116"/>
      <c r="E938" s="117"/>
      <c r="F938" s="355" t="str">
        <f>IFERROR(VLOOKUP(B938,'Validaciones SEVRI'!$D$2:$E$118,2,FALSE)," ")</f>
        <v xml:space="preserve"> </v>
      </c>
      <c r="G938" s="356"/>
      <c r="H938" s="123"/>
      <c r="I938" s="124"/>
      <c r="K938" s="176">
        <f t="shared" si="103"/>
        <v>0</v>
      </c>
    </row>
    <row r="939" spans="1:27" ht="20.25" customHeight="1" x14ac:dyDescent="0.3">
      <c r="A939" s="94" t="str">
        <f>CONCATENATE('PAO 2022'!A938,". ","3")</f>
        <v>104. 3</v>
      </c>
      <c r="B939" s="116"/>
      <c r="C939" s="116"/>
      <c r="D939" s="116"/>
      <c r="E939" s="117"/>
      <c r="F939" s="355" t="str">
        <f>IFERROR(VLOOKUP(B939,'Validaciones SEVRI'!$D$2:$E$118,2,FALSE)," ")</f>
        <v xml:space="preserve"> </v>
      </c>
      <c r="G939" s="356"/>
      <c r="H939" s="123"/>
      <c r="I939" s="124"/>
      <c r="K939" s="176">
        <f t="shared" si="103"/>
        <v>0</v>
      </c>
    </row>
    <row r="940" spans="1:27" ht="20.25" customHeight="1" x14ac:dyDescent="0.3">
      <c r="A940" s="94" t="str">
        <f>CONCATENATE('PAO 2022'!A938,". ", "4")</f>
        <v>104. 4</v>
      </c>
      <c r="B940" s="116"/>
      <c r="C940" s="116"/>
      <c r="D940" s="116"/>
      <c r="E940" s="117"/>
      <c r="F940" s="355" t="str">
        <f>IFERROR(VLOOKUP(B940,'Validaciones SEVRI'!$D$2:$E$118,2,FALSE)," ")</f>
        <v xml:space="preserve"> </v>
      </c>
      <c r="G940" s="356"/>
      <c r="H940" s="123"/>
      <c r="I940" s="124"/>
      <c r="K940" s="176">
        <f t="shared" si="103"/>
        <v>0</v>
      </c>
    </row>
    <row r="941" spans="1:27" ht="20.25" customHeight="1" x14ac:dyDescent="0.3">
      <c r="A941" s="94" t="str">
        <f>CONCATENATE('PAO 2022'!A938,". ", "5")</f>
        <v>104. 5</v>
      </c>
      <c r="B941" s="116"/>
      <c r="C941" s="116"/>
      <c r="D941" s="116"/>
      <c r="E941" s="117"/>
      <c r="F941" s="355" t="str">
        <f>IFERROR(VLOOKUP(B941,'Validaciones SEVRI'!$D$2:$E$118,2,FALSE)," ")</f>
        <v xml:space="preserve"> </v>
      </c>
      <c r="G941" s="356"/>
      <c r="H941" s="123"/>
      <c r="I941" s="124"/>
      <c r="K941" s="176">
        <f t="shared" si="103"/>
        <v>0</v>
      </c>
    </row>
    <row r="942" spans="1:27" ht="20.25" customHeight="1" x14ac:dyDescent="0.3">
      <c r="A942" s="94" t="str">
        <f>CONCATENATE('PAO 2022'!A938,". ", "6")</f>
        <v>104. 6</v>
      </c>
      <c r="B942" s="116"/>
      <c r="C942" s="116"/>
      <c r="D942" s="116"/>
      <c r="E942" s="117"/>
      <c r="F942" s="355" t="str">
        <f>IFERROR(VLOOKUP(B942,'Validaciones SEVRI'!$D$2:$E$118,2,FALSE)," ")</f>
        <v xml:space="preserve"> </v>
      </c>
      <c r="G942" s="356"/>
      <c r="H942" s="123"/>
      <c r="I942" s="124"/>
      <c r="K942" s="176">
        <f t="shared" si="103"/>
        <v>0</v>
      </c>
    </row>
    <row r="943" spans="1:27" ht="20.25" customHeight="1" thickBot="1" x14ac:dyDescent="0.35">
      <c r="A943" s="94" t="str">
        <f>CONCATENATE('PAO 2022'!A938,". ", "7")</f>
        <v>104. 7</v>
      </c>
      <c r="B943" s="116"/>
      <c r="C943" s="116"/>
      <c r="D943" s="116"/>
      <c r="E943" s="117"/>
      <c r="F943" s="355" t="str">
        <f>IFERROR(VLOOKUP(B943,'Validaciones SEVRI'!$D$2:$E$118,2,FALSE)," ")</f>
        <v xml:space="preserve"> </v>
      </c>
      <c r="G943" s="356"/>
      <c r="H943" s="123"/>
      <c r="I943" s="124"/>
      <c r="K943" s="176">
        <f t="shared" si="103"/>
        <v>0</v>
      </c>
    </row>
    <row r="944" spans="1:27" s="80" customFormat="1" ht="20.25" customHeight="1" thickBot="1" x14ac:dyDescent="0.3">
      <c r="A944" s="73" t="s">
        <v>60</v>
      </c>
      <c r="B944" s="370">
        <f>+'PAO 2022'!B945</f>
        <v>0</v>
      </c>
      <c r="C944" s="371"/>
      <c r="D944" s="371"/>
      <c r="E944" s="371"/>
      <c r="F944" s="371"/>
      <c r="G944" s="371"/>
      <c r="H944" s="371"/>
      <c r="I944" s="371"/>
      <c r="J944" s="135"/>
      <c r="K944" s="176"/>
      <c r="L944" s="135"/>
      <c r="M944" s="135"/>
      <c r="N944" s="135"/>
      <c r="O944" s="135"/>
      <c r="P944" s="135"/>
      <c r="Q944" s="135"/>
      <c r="R944" s="135"/>
      <c r="S944" s="135"/>
      <c r="T944" s="135"/>
      <c r="U944" s="135"/>
      <c r="V944" s="135"/>
      <c r="W944" s="135"/>
      <c r="X944" s="135"/>
      <c r="Y944" s="135"/>
      <c r="Z944" s="135"/>
      <c r="AA944" s="135"/>
    </row>
    <row r="945" spans="1:27" ht="20.25" customHeight="1" x14ac:dyDescent="0.3">
      <c r="A945" s="92" t="s">
        <v>61</v>
      </c>
      <c r="B945" s="363" t="str">
        <f>CONCATENATE('PAO 2022'!A947,". ",'PAO 2022'!A948)</f>
        <v xml:space="preserve">105. </v>
      </c>
      <c r="C945" s="364"/>
      <c r="D945" s="364"/>
      <c r="E945" s="364"/>
      <c r="F945" s="364"/>
      <c r="G945" s="364"/>
      <c r="H945" s="364"/>
      <c r="I945" s="365"/>
      <c r="K945" s="177"/>
      <c r="L945" s="173"/>
      <c r="M945" s="173"/>
      <c r="N945" s="81"/>
      <c r="O945" s="81"/>
      <c r="P945" s="81"/>
      <c r="Q945" s="81"/>
      <c r="R945" s="81"/>
      <c r="S945" s="81"/>
      <c r="T945" s="81"/>
      <c r="U945" s="81"/>
      <c r="V945" s="81"/>
      <c r="W945" s="81"/>
      <c r="X945" s="81"/>
      <c r="Y945" s="81"/>
      <c r="Z945" s="81"/>
      <c r="AA945" s="81"/>
    </row>
    <row r="946" spans="1:27" ht="20.25" customHeight="1" x14ac:dyDescent="0.3">
      <c r="A946" s="94" t="str">
        <f>CONCATENATE('PAO 2022'!A947,". ", "1")</f>
        <v>105. 1</v>
      </c>
      <c r="B946" s="116"/>
      <c r="C946" s="116"/>
      <c r="D946" s="116"/>
      <c r="E946" s="117"/>
      <c r="F946" s="355" t="str">
        <f>IFERROR(VLOOKUP(B946,'Validaciones SEVRI'!$D$2:$E$118,2,FALSE)," ")</f>
        <v xml:space="preserve"> </v>
      </c>
      <c r="G946" s="356"/>
      <c r="H946" s="123"/>
      <c r="I946" s="124"/>
      <c r="K946" s="176">
        <f t="shared" ref="K946:K952" si="104">IF(B946&lt;1,0, 1)</f>
        <v>0</v>
      </c>
    </row>
    <row r="947" spans="1:27" ht="20.25" customHeight="1" x14ac:dyDescent="0.3">
      <c r="A947" s="94" t="str">
        <f>CONCATENATE('PAO 2022'!A947,". ", "2")</f>
        <v>105. 2</v>
      </c>
      <c r="B947" s="116"/>
      <c r="C947" s="116"/>
      <c r="D947" s="116"/>
      <c r="E947" s="117"/>
      <c r="F947" s="355" t="str">
        <f>IFERROR(VLOOKUP(B947,'Validaciones SEVRI'!$D$2:$E$118,2,FALSE)," ")</f>
        <v xml:space="preserve"> </v>
      </c>
      <c r="G947" s="356"/>
      <c r="H947" s="123"/>
      <c r="I947" s="124"/>
      <c r="K947" s="176">
        <f t="shared" si="104"/>
        <v>0</v>
      </c>
    </row>
    <row r="948" spans="1:27" ht="20.25" customHeight="1" x14ac:dyDescent="0.3">
      <c r="A948" s="94" t="str">
        <f>CONCATENATE('PAO 2022'!A947,". ","3")</f>
        <v>105. 3</v>
      </c>
      <c r="B948" s="116"/>
      <c r="C948" s="116"/>
      <c r="D948" s="116"/>
      <c r="E948" s="117"/>
      <c r="F948" s="355" t="str">
        <f>IFERROR(VLOOKUP(B948,'Validaciones SEVRI'!$D$2:$E$118,2,FALSE)," ")</f>
        <v xml:space="preserve"> </v>
      </c>
      <c r="G948" s="356"/>
      <c r="H948" s="123"/>
      <c r="I948" s="124"/>
      <c r="K948" s="176">
        <f t="shared" si="104"/>
        <v>0</v>
      </c>
    </row>
    <row r="949" spans="1:27" ht="20.25" customHeight="1" x14ac:dyDescent="0.3">
      <c r="A949" s="94" t="str">
        <f>CONCATENATE('PAO 2022'!A947,". ", "4")</f>
        <v>105. 4</v>
      </c>
      <c r="B949" s="116"/>
      <c r="C949" s="116"/>
      <c r="D949" s="116"/>
      <c r="E949" s="117"/>
      <c r="F949" s="355" t="str">
        <f>IFERROR(VLOOKUP(B949,'Validaciones SEVRI'!$D$2:$E$118,2,FALSE)," ")</f>
        <v xml:space="preserve"> </v>
      </c>
      <c r="G949" s="356"/>
      <c r="H949" s="123"/>
      <c r="I949" s="124"/>
      <c r="K949" s="176">
        <f t="shared" si="104"/>
        <v>0</v>
      </c>
    </row>
    <row r="950" spans="1:27" ht="20.25" customHeight="1" x14ac:dyDescent="0.3">
      <c r="A950" s="94" t="str">
        <f>CONCATENATE('PAO 2022'!A947,". ", "5")</f>
        <v>105. 5</v>
      </c>
      <c r="B950" s="116"/>
      <c r="C950" s="116"/>
      <c r="D950" s="116"/>
      <c r="E950" s="117"/>
      <c r="F950" s="355" t="str">
        <f>IFERROR(VLOOKUP(B950,'Validaciones SEVRI'!$D$2:$E$118,2,FALSE)," ")</f>
        <v xml:space="preserve"> </v>
      </c>
      <c r="G950" s="356"/>
      <c r="H950" s="123"/>
      <c r="I950" s="124"/>
      <c r="K950" s="176">
        <f t="shared" si="104"/>
        <v>0</v>
      </c>
    </row>
    <row r="951" spans="1:27" ht="20.25" customHeight="1" x14ac:dyDescent="0.3">
      <c r="A951" s="94" t="str">
        <f>CONCATENATE('PAO 2022'!A947,". ", "6")</f>
        <v>105. 6</v>
      </c>
      <c r="B951" s="116"/>
      <c r="C951" s="116"/>
      <c r="D951" s="116"/>
      <c r="E951" s="117"/>
      <c r="F951" s="355" t="str">
        <f>IFERROR(VLOOKUP(B951,'Validaciones SEVRI'!$D$2:$E$118,2,FALSE)," ")</f>
        <v xml:space="preserve"> </v>
      </c>
      <c r="G951" s="356"/>
      <c r="H951" s="123"/>
      <c r="I951" s="124"/>
      <c r="K951" s="176">
        <f t="shared" si="104"/>
        <v>0</v>
      </c>
    </row>
    <row r="952" spans="1:27" ht="20.25" customHeight="1" thickBot="1" x14ac:dyDescent="0.35">
      <c r="A952" s="94" t="str">
        <f>CONCATENATE('PAO 2022'!A947,". ", "7")</f>
        <v>105. 7</v>
      </c>
      <c r="B952" s="116"/>
      <c r="C952" s="116"/>
      <c r="D952" s="116"/>
      <c r="E952" s="117"/>
      <c r="F952" s="355" t="str">
        <f>IFERROR(VLOOKUP(B952,'Validaciones SEVRI'!$D$2:$E$118,2,FALSE)," ")</f>
        <v xml:space="preserve"> </v>
      </c>
      <c r="G952" s="356"/>
      <c r="H952" s="123"/>
      <c r="I952" s="124"/>
      <c r="K952" s="176">
        <f t="shared" si="104"/>
        <v>0</v>
      </c>
    </row>
    <row r="953" spans="1:27" s="80" customFormat="1" ht="20.25" customHeight="1" thickBot="1" x14ac:dyDescent="0.3">
      <c r="A953" s="73" t="s">
        <v>60</v>
      </c>
      <c r="B953" s="370">
        <f>+'PAO 2022'!B954</f>
        <v>0</v>
      </c>
      <c r="C953" s="371"/>
      <c r="D953" s="371"/>
      <c r="E953" s="371"/>
      <c r="F953" s="371"/>
      <c r="G953" s="371"/>
      <c r="H953" s="371"/>
      <c r="I953" s="371"/>
      <c r="J953" s="135"/>
      <c r="K953" s="176"/>
      <c r="L953" s="135"/>
      <c r="M953" s="135"/>
      <c r="N953" s="135"/>
      <c r="O953" s="135"/>
      <c r="P953" s="135"/>
      <c r="Q953" s="135"/>
      <c r="R953" s="135"/>
      <c r="S953" s="135"/>
      <c r="T953" s="135"/>
      <c r="U953" s="135"/>
      <c r="V953" s="135"/>
      <c r="W953" s="135"/>
      <c r="X953" s="135"/>
      <c r="Y953" s="135"/>
      <c r="Z953" s="135"/>
      <c r="AA953" s="135"/>
    </row>
    <row r="954" spans="1:27" ht="20.25" customHeight="1" x14ac:dyDescent="0.3">
      <c r="A954" s="92" t="s">
        <v>61</v>
      </c>
      <c r="B954" s="363" t="str">
        <f>CONCATENATE('PAO 2022'!A956,". ",'PAO 2022'!A957)</f>
        <v xml:space="preserve">106. </v>
      </c>
      <c r="C954" s="364"/>
      <c r="D954" s="364"/>
      <c r="E954" s="364"/>
      <c r="F954" s="364"/>
      <c r="G954" s="364"/>
      <c r="H954" s="364"/>
      <c r="I954" s="365"/>
      <c r="K954" s="177"/>
      <c r="L954" s="173"/>
      <c r="M954" s="173"/>
      <c r="N954" s="81"/>
      <c r="O954" s="81"/>
      <c r="P954" s="81"/>
      <c r="Q954" s="81"/>
      <c r="R954" s="81"/>
      <c r="S954" s="81"/>
      <c r="T954" s="81"/>
      <c r="U954" s="81"/>
      <c r="V954" s="81"/>
      <c r="W954" s="81"/>
      <c r="X954" s="81"/>
      <c r="Y954" s="81"/>
      <c r="Z954" s="81"/>
      <c r="AA954" s="81"/>
    </row>
    <row r="955" spans="1:27" ht="20.25" customHeight="1" x14ac:dyDescent="0.3">
      <c r="A955" s="94" t="str">
        <f>CONCATENATE('PAO 2022'!A956,". ", "1")</f>
        <v>106. 1</v>
      </c>
      <c r="B955" s="116"/>
      <c r="C955" s="116"/>
      <c r="D955" s="116"/>
      <c r="E955" s="117"/>
      <c r="F955" s="355" t="str">
        <f>IFERROR(VLOOKUP(B955,'Validaciones SEVRI'!$D$2:$E$118,2,FALSE)," ")</f>
        <v xml:space="preserve"> </v>
      </c>
      <c r="G955" s="356"/>
      <c r="H955" s="123"/>
      <c r="I955" s="124"/>
      <c r="K955" s="176">
        <f t="shared" ref="K955:K961" si="105">IF(B955&lt;1,0, 1)</f>
        <v>0</v>
      </c>
    </row>
    <row r="956" spans="1:27" ht="20.25" customHeight="1" x14ac:dyDescent="0.3">
      <c r="A956" s="94" t="str">
        <f>CONCATENATE('PAO 2022'!A956,". ", "2")</f>
        <v>106. 2</v>
      </c>
      <c r="B956" s="116"/>
      <c r="C956" s="116"/>
      <c r="D956" s="116"/>
      <c r="E956" s="117"/>
      <c r="F956" s="355" t="str">
        <f>IFERROR(VLOOKUP(B956,'Validaciones SEVRI'!$D$2:$E$118,2,FALSE)," ")</f>
        <v xml:space="preserve"> </v>
      </c>
      <c r="G956" s="356"/>
      <c r="H956" s="123"/>
      <c r="I956" s="124"/>
      <c r="K956" s="176">
        <f t="shared" si="105"/>
        <v>0</v>
      </c>
    </row>
    <row r="957" spans="1:27" ht="20.25" customHeight="1" x14ac:dyDescent="0.3">
      <c r="A957" s="94" t="str">
        <f>CONCATENATE('PAO 2022'!A956,". ","3")</f>
        <v>106. 3</v>
      </c>
      <c r="B957" s="116"/>
      <c r="C957" s="116"/>
      <c r="D957" s="116"/>
      <c r="E957" s="117"/>
      <c r="F957" s="355" t="str">
        <f>IFERROR(VLOOKUP(B957,'Validaciones SEVRI'!$D$2:$E$118,2,FALSE)," ")</f>
        <v xml:space="preserve"> </v>
      </c>
      <c r="G957" s="356"/>
      <c r="H957" s="123"/>
      <c r="I957" s="124"/>
      <c r="K957" s="176">
        <f t="shared" si="105"/>
        <v>0</v>
      </c>
    </row>
    <row r="958" spans="1:27" ht="20.25" customHeight="1" x14ac:dyDescent="0.3">
      <c r="A958" s="94" t="str">
        <f>CONCATENATE('PAO 2022'!A956,". ", "4")</f>
        <v>106. 4</v>
      </c>
      <c r="B958" s="116"/>
      <c r="C958" s="116"/>
      <c r="D958" s="116"/>
      <c r="E958" s="117"/>
      <c r="F958" s="355" t="str">
        <f>IFERROR(VLOOKUP(B958,'Validaciones SEVRI'!$D$2:$E$118,2,FALSE)," ")</f>
        <v xml:space="preserve"> </v>
      </c>
      <c r="G958" s="356"/>
      <c r="H958" s="123"/>
      <c r="I958" s="124"/>
      <c r="K958" s="176">
        <f t="shared" si="105"/>
        <v>0</v>
      </c>
    </row>
    <row r="959" spans="1:27" ht="20.25" customHeight="1" x14ac:dyDescent="0.3">
      <c r="A959" s="94" t="str">
        <f>CONCATENATE('PAO 2022'!A956,". ", "5")</f>
        <v>106. 5</v>
      </c>
      <c r="B959" s="116"/>
      <c r="C959" s="116"/>
      <c r="D959" s="116"/>
      <c r="E959" s="117"/>
      <c r="F959" s="355" t="str">
        <f>IFERROR(VLOOKUP(B959,'Validaciones SEVRI'!$D$2:$E$118,2,FALSE)," ")</f>
        <v xml:space="preserve"> </v>
      </c>
      <c r="G959" s="356"/>
      <c r="H959" s="123"/>
      <c r="I959" s="124"/>
      <c r="K959" s="176">
        <f t="shared" si="105"/>
        <v>0</v>
      </c>
    </row>
    <row r="960" spans="1:27" ht="20.25" customHeight="1" x14ac:dyDescent="0.3">
      <c r="A960" s="94" t="str">
        <f>CONCATENATE('PAO 2022'!A956,". ", "6")</f>
        <v>106. 6</v>
      </c>
      <c r="B960" s="116"/>
      <c r="C960" s="116"/>
      <c r="D960" s="116"/>
      <c r="E960" s="117"/>
      <c r="F960" s="355" t="str">
        <f>IFERROR(VLOOKUP(B960,'Validaciones SEVRI'!$D$2:$E$118,2,FALSE)," ")</f>
        <v xml:space="preserve"> </v>
      </c>
      <c r="G960" s="356"/>
      <c r="H960" s="123"/>
      <c r="I960" s="124"/>
      <c r="K960" s="176">
        <f t="shared" si="105"/>
        <v>0</v>
      </c>
    </row>
    <row r="961" spans="1:27" ht="20.25" customHeight="1" thickBot="1" x14ac:dyDescent="0.35">
      <c r="A961" s="94" t="str">
        <f>CONCATENATE('PAO 2022'!A956,". ", "7")</f>
        <v>106. 7</v>
      </c>
      <c r="B961" s="116"/>
      <c r="C961" s="116"/>
      <c r="D961" s="116"/>
      <c r="E961" s="117"/>
      <c r="F961" s="355" t="str">
        <f>IFERROR(VLOOKUP(B961,'Validaciones SEVRI'!$D$2:$E$118,2,FALSE)," ")</f>
        <v xml:space="preserve"> </v>
      </c>
      <c r="G961" s="356"/>
      <c r="H961" s="123"/>
      <c r="I961" s="124"/>
      <c r="K961" s="176">
        <f t="shared" si="105"/>
        <v>0</v>
      </c>
    </row>
    <row r="962" spans="1:27" s="80" customFormat="1" ht="20.25" customHeight="1" thickBot="1" x14ac:dyDescent="0.3">
      <c r="A962" s="73" t="s">
        <v>60</v>
      </c>
      <c r="B962" s="370">
        <f>+'PAO 2022'!B963</f>
        <v>0</v>
      </c>
      <c r="C962" s="371"/>
      <c r="D962" s="371"/>
      <c r="E962" s="371"/>
      <c r="F962" s="371"/>
      <c r="G962" s="371"/>
      <c r="H962" s="371"/>
      <c r="I962" s="371"/>
      <c r="J962" s="135"/>
      <c r="K962" s="176"/>
      <c r="L962" s="135"/>
      <c r="M962" s="135"/>
      <c r="N962" s="135"/>
      <c r="O962" s="135"/>
      <c r="P962" s="135"/>
      <c r="Q962" s="135"/>
      <c r="R962" s="135"/>
      <c r="S962" s="135"/>
      <c r="T962" s="135"/>
      <c r="U962" s="135"/>
      <c r="V962" s="135"/>
      <c r="W962" s="135"/>
      <c r="X962" s="135"/>
      <c r="Y962" s="135"/>
      <c r="Z962" s="135"/>
      <c r="AA962" s="135"/>
    </row>
    <row r="963" spans="1:27" ht="20.25" customHeight="1" x14ac:dyDescent="0.3">
      <c r="A963" s="92" t="s">
        <v>61</v>
      </c>
      <c r="B963" s="363" t="str">
        <f>CONCATENATE('PAO 2022'!A965,". ",'PAO 2022'!A966)</f>
        <v xml:space="preserve">107. </v>
      </c>
      <c r="C963" s="364"/>
      <c r="D963" s="364"/>
      <c r="E963" s="364"/>
      <c r="F963" s="364"/>
      <c r="G963" s="364"/>
      <c r="H963" s="364"/>
      <c r="I963" s="365"/>
      <c r="K963" s="177"/>
      <c r="L963" s="173"/>
      <c r="M963" s="173"/>
      <c r="N963" s="81"/>
      <c r="O963" s="81"/>
      <c r="P963" s="81"/>
      <c r="Q963" s="81"/>
      <c r="R963" s="81"/>
      <c r="S963" s="81"/>
      <c r="T963" s="81"/>
      <c r="U963" s="81"/>
      <c r="V963" s="81"/>
      <c r="W963" s="81"/>
      <c r="X963" s="81"/>
      <c r="Y963" s="81"/>
      <c r="Z963" s="81"/>
      <c r="AA963" s="81"/>
    </row>
    <row r="964" spans="1:27" ht="20.25" customHeight="1" x14ac:dyDescent="0.3">
      <c r="A964" s="94" t="str">
        <f>CONCATENATE('PAO 2022'!A965,". ", "1")</f>
        <v>107. 1</v>
      </c>
      <c r="B964" s="116"/>
      <c r="C964" s="116"/>
      <c r="D964" s="116"/>
      <c r="E964" s="117"/>
      <c r="F964" s="355" t="str">
        <f>IFERROR(VLOOKUP(B964,'Validaciones SEVRI'!$D$2:$E$118,2,FALSE)," ")</f>
        <v xml:space="preserve"> </v>
      </c>
      <c r="G964" s="356"/>
      <c r="H964" s="123"/>
      <c r="I964" s="124"/>
      <c r="K964" s="176">
        <f t="shared" ref="K964:K970" si="106">IF(B964&lt;1,0, 1)</f>
        <v>0</v>
      </c>
    </row>
    <row r="965" spans="1:27" ht="20.25" customHeight="1" x14ac:dyDescent="0.3">
      <c r="A965" s="94" t="str">
        <f>CONCATENATE('PAO 2022'!A965,". ", "2")</f>
        <v>107. 2</v>
      </c>
      <c r="B965" s="116"/>
      <c r="C965" s="116"/>
      <c r="D965" s="116"/>
      <c r="E965" s="117"/>
      <c r="F965" s="355" t="str">
        <f>IFERROR(VLOOKUP(B965,'Validaciones SEVRI'!$D$2:$E$118,2,FALSE)," ")</f>
        <v xml:space="preserve"> </v>
      </c>
      <c r="G965" s="356"/>
      <c r="H965" s="123"/>
      <c r="I965" s="124"/>
      <c r="K965" s="176">
        <f t="shared" si="106"/>
        <v>0</v>
      </c>
    </row>
    <row r="966" spans="1:27" ht="20.25" customHeight="1" x14ac:dyDescent="0.3">
      <c r="A966" s="94" t="str">
        <f>CONCATENATE('PAO 2022'!A965,". ","3")</f>
        <v>107. 3</v>
      </c>
      <c r="B966" s="116"/>
      <c r="C966" s="116"/>
      <c r="D966" s="116"/>
      <c r="E966" s="117"/>
      <c r="F966" s="355" t="str">
        <f>IFERROR(VLOOKUP(B966,'Validaciones SEVRI'!$D$2:$E$118,2,FALSE)," ")</f>
        <v xml:space="preserve"> </v>
      </c>
      <c r="G966" s="356"/>
      <c r="H966" s="123"/>
      <c r="I966" s="124"/>
      <c r="K966" s="176">
        <f t="shared" si="106"/>
        <v>0</v>
      </c>
    </row>
    <row r="967" spans="1:27" ht="20.25" customHeight="1" x14ac:dyDescent="0.3">
      <c r="A967" s="94" t="str">
        <f>CONCATENATE('PAO 2022'!A965,". ", "4")</f>
        <v>107. 4</v>
      </c>
      <c r="B967" s="116"/>
      <c r="C967" s="116"/>
      <c r="D967" s="116"/>
      <c r="E967" s="117"/>
      <c r="F967" s="355" t="str">
        <f>IFERROR(VLOOKUP(B967,'Validaciones SEVRI'!$D$2:$E$118,2,FALSE)," ")</f>
        <v xml:space="preserve"> </v>
      </c>
      <c r="G967" s="356"/>
      <c r="H967" s="123"/>
      <c r="I967" s="124"/>
      <c r="K967" s="176">
        <f t="shared" si="106"/>
        <v>0</v>
      </c>
    </row>
    <row r="968" spans="1:27" ht="20.25" customHeight="1" x14ac:dyDescent="0.3">
      <c r="A968" s="94" t="str">
        <f>CONCATENATE('PAO 2022'!A965,". ", "5")</f>
        <v>107. 5</v>
      </c>
      <c r="B968" s="116"/>
      <c r="C968" s="116"/>
      <c r="D968" s="116"/>
      <c r="E968" s="117"/>
      <c r="F968" s="355" t="str">
        <f>IFERROR(VLOOKUP(B968,'Validaciones SEVRI'!$D$2:$E$118,2,FALSE)," ")</f>
        <v xml:space="preserve"> </v>
      </c>
      <c r="G968" s="356"/>
      <c r="H968" s="123"/>
      <c r="I968" s="124"/>
      <c r="K968" s="176">
        <f t="shared" si="106"/>
        <v>0</v>
      </c>
    </row>
    <row r="969" spans="1:27" ht="20.25" customHeight="1" x14ac:dyDescent="0.3">
      <c r="A969" s="94" t="str">
        <f>CONCATENATE('PAO 2022'!A965,". ", "6")</f>
        <v>107. 6</v>
      </c>
      <c r="B969" s="116"/>
      <c r="C969" s="116"/>
      <c r="D969" s="116"/>
      <c r="E969" s="117"/>
      <c r="F969" s="355" t="str">
        <f>IFERROR(VLOOKUP(B969,'Validaciones SEVRI'!$D$2:$E$118,2,FALSE)," ")</f>
        <v xml:space="preserve"> </v>
      </c>
      <c r="G969" s="356"/>
      <c r="H969" s="123"/>
      <c r="I969" s="124"/>
      <c r="K969" s="176">
        <f t="shared" si="106"/>
        <v>0</v>
      </c>
    </row>
    <row r="970" spans="1:27" ht="20.25" customHeight="1" thickBot="1" x14ac:dyDescent="0.35">
      <c r="A970" s="94" t="str">
        <f>CONCATENATE('PAO 2022'!A965,". ", "7")</f>
        <v>107. 7</v>
      </c>
      <c r="B970" s="116"/>
      <c r="C970" s="116"/>
      <c r="D970" s="116"/>
      <c r="E970" s="117"/>
      <c r="F970" s="355" t="str">
        <f>IFERROR(VLOOKUP(B970,'Validaciones SEVRI'!$D$2:$E$118,2,FALSE)," ")</f>
        <v xml:space="preserve"> </v>
      </c>
      <c r="G970" s="356"/>
      <c r="H970" s="123"/>
      <c r="I970" s="124"/>
      <c r="K970" s="176">
        <f t="shared" si="106"/>
        <v>0</v>
      </c>
    </row>
    <row r="971" spans="1:27" s="80" customFormat="1" ht="20.25" customHeight="1" thickBot="1" x14ac:dyDescent="0.3">
      <c r="A971" s="73" t="s">
        <v>60</v>
      </c>
      <c r="B971" s="370">
        <f>+'PAO 2022'!B972</f>
        <v>0</v>
      </c>
      <c r="C971" s="371"/>
      <c r="D971" s="371"/>
      <c r="E971" s="371"/>
      <c r="F971" s="371"/>
      <c r="G971" s="371"/>
      <c r="H971" s="371"/>
      <c r="I971" s="371"/>
      <c r="J971" s="135"/>
      <c r="K971" s="176"/>
      <c r="L971" s="135"/>
      <c r="M971" s="135"/>
      <c r="N971" s="135"/>
      <c r="O971" s="135"/>
      <c r="P971" s="135"/>
      <c r="Q971" s="135"/>
      <c r="R971" s="135"/>
      <c r="S971" s="135"/>
      <c r="T971" s="135"/>
      <c r="U971" s="135"/>
      <c r="V971" s="135"/>
      <c r="W971" s="135"/>
      <c r="X971" s="135"/>
      <c r="Y971" s="135"/>
      <c r="Z971" s="135"/>
      <c r="AA971" s="135"/>
    </row>
    <row r="972" spans="1:27" ht="20.25" customHeight="1" x14ac:dyDescent="0.3">
      <c r="A972" s="92" t="s">
        <v>61</v>
      </c>
      <c r="B972" s="363" t="str">
        <f>CONCATENATE('PAO 2022'!A974,". ",'PAO 2022'!A975)</f>
        <v xml:space="preserve">108. </v>
      </c>
      <c r="C972" s="364"/>
      <c r="D972" s="364"/>
      <c r="E972" s="364"/>
      <c r="F972" s="364"/>
      <c r="G972" s="364"/>
      <c r="H972" s="364"/>
      <c r="I972" s="365"/>
      <c r="K972" s="177"/>
      <c r="L972" s="173"/>
      <c r="M972" s="173"/>
      <c r="N972" s="81"/>
      <c r="O972" s="81"/>
      <c r="P972" s="81"/>
      <c r="Q972" s="81"/>
      <c r="R972" s="81"/>
      <c r="S972" s="81"/>
      <c r="T972" s="81"/>
      <c r="U972" s="81"/>
      <c r="V972" s="81"/>
      <c r="W972" s="81"/>
      <c r="X972" s="81"/>
      <c r="Y972" s="81"/>
      <c r="Z972" s="81"/>
      <c r="AA972" s="81"/>
    </row>
    <row r="973" spans="1:27" ht="20.25" customHeight="1" x14ac:dyDescent="0.3">
      <c r="A973" s="94" t="str">
        <f>CONCATENATE('PAO 2022'!A974,". ", "1")</f>
        <v>108. 1</v>
      </c>
      <c r="B973" s="116"/>
      <c r="C973" s="116"/>
      <c r="D973" s="116"/>
      <c r="E973" s="117"/>
      <c r="F973" s="355" t="str">
        <f>IFERROR(VLOOKUP(B973,'Validaciones SEVRI'!$D$2:$E$118,2,FALSE)," ")</f>
        <v xml:space="preserve"> </v>
      </c>
      <c r="G973" s="356"/>
      <c r="H973" s="123"/>
      <c r="I973" s="124"/>
      <c r="K973" s="176">
        <f t="shared" ref="K973:K979" si="107">IF(B973&lt;1,0, 1)</f>
        <v>0</v>
      </c>
    </row>
    <row r="974" spans="1:27" ht="20.25" customHeight="1" x14ac:dyDescent="0.3">
      <c r="A974" s="94" t="str">
        <f>CONCATENATE('PAO 2022'!A974,". ", "2")</f>
        <v>108. 2</v>
      </c>
      <c r="B974" s="116"/>
      <c r="C974" s="116"/>
      <c r="D974" s="116"/>
      <c r="E974" s="117"/>
      <c r="F974" s="355" t="str">
        <f>IFERROR(VLOOKUP(B974,'Validaciones SEVRI'!$D$2:$E$118,2,FALSE)," ")</f>
        <v xml:space="preserve"> </v>
      </c>
      <c r="G974" s="356"/>
      <c r="H974" s="123"/>
      <c r="I974" s="124"/>
      <c r="K974" s="176">
        <f t="shared" si="107"/>
        <v>0</v>
      </c>
    </row>
    <row r="975" spans="1:27" ht="20.25" customHeight="1" x14ac:dyDescent="0.3">
      <c r="A975" s="94" t="str">
        <f>CONCATENATE('PAO 2022'!A974,". ","3")</f>
        <v>108. 3</v>
      </c>
      <c r="B975" s="116"/>
      <c r="C975" s="116"/>
      <c r="D975" s="116"/>
      <c r="E975" s="117"/>
      <c r="F975" s="355" t="str">
        <f>IFERROR(VLOOKUP(B975,'Validaciones SEVRI'!$D$2:$E$118,2,FALSE)," ")</f>
        <v xml:space="preserve"> </v>
      </c>
      <c r="G975" s="356"/>
      <c r="H975" s="123"/>
      <c r="I975" s="124"/>
      <c r="K975" s="176">
        <f t="shared" si="107"/>
        <v>0</v>
      </c>
    </row>
    <row r="976" spans="1:27" ht="20.25" customHeight="1" x14ac:dyDescent="0.3">
      <c r="A976" s="94" t="str">
        <f>CONCATENATE('PAO 2022'!A974,". ", "4")</f>
        <v>108. 4</v>
      </c>
      <c r="B976" s="116"/>
      <c r="C976" s="116"/>
      <c r="D976" s="116"/>
      <c r="E976" s="117"/>
      <c r="F976" s="355" t="str">
        <f>IFERROR(VLOOKUP(B976,'Validaciones SEVRI'!$D$2:$E$118,2,FALSE)," ")</f>
        <v xml:space="preserve"> </v>
      </c>
      <c r="G976" s="356"/>
      <c r="H976" s="123"/>
      <c r="I976" s="124"/>
      <c r="K976" s="176">
        <f t="shared" si="107"/>
        <v>0</v>
      </c>
    </row>
    <row r="977" spans="1:27" ht="20.25" customHeight="1" x14ac:dyDescent="0.3">
      <c r="A977" s="94" t="str">
        <f>CONCATENATE('PAO 2022'!A974,". ", "5")</f>
        <v>108. 5</v>
      </c>
      <c r="B977" s="116"/>
      <c r="C977" s="116"/>
      <c r="D977" s="116"/>
      <c r="E977" s="117"/>
      <c r="F977" s="355" t="str">
        <f>IFERROR(VLOOKUP(B977,'Validaciones SEVRI'!$D$2:$E$118,2,FALSE)," ")</f>
        <v xml:space="preserve"> </v>
      </c>
      <c r="G977" s="356"/>
      <c r="H977" s="123"/>
      <c r="I977" s="124"/>
      <c r="K977" s="176">
        <f t="shared" si="107"/>
        <v>0</v>
      </c>
    </row>
    <row r="978" spans="1:27" ht="20.25" customHeight="1" x14ac:dyDescent="0.3">
      <c r="A978" s="94" t="str">
        <f>CONCATENATE('PAO 2022'!A974,". ", "6")</f>
        <v>108. 6</v>
      </c>
      <c r="B978" s="116"/>
      <c r="C978" s="116"/>
      <c r="D978" s="116"/>
      <c r="E978" s="117"/>
      <c r="F978" s="355" t="str">
        <f>IFERROR(VLOOKUP(B978,'Validaciones SEVRI'!$D$2:$E$118,2,FALSE)," ")</f>
        <v xml:space="preserve"> </v>
      </c>
      <c r="G978" s="356"/>
      <c r="H978" s="123"/>
      <c r="I978" s="124"/>
      <c r="K978" s="176">
        <f t="shared" si="107"/>
        <v>0</v>
      </c>
    </row>
    <row r="979" spans="1:27" ht="20.25" customHeight="1" thickBot="1" x14ac:dyDescent="0.35">
      <c r="A979" s="94" t="str">
        <f>CONCATENATE('PAO 2022'!A974,". ", "7")</f>
        <v>108. 7</v>
      </c>
      <c r="B979" s="116"/>
      <c r="C979" s="116"/>
      <c r="D979" s="116"/>
      <c r="E979" s="117"/>
      <c r="F979" s="355" t="str">
        <f>IFERROR(VLOOKUP(B979,'Validaciones SEVRI'!$D$2:$E$118,2,FALSE)," ")</f>
        <v xml:space="preserve"> </v>
      </c>
      <c r="G979" s="356"/>
      <c r="H979" s="123"/>
      <c r="I979" s="124"/>
      <c r="K979" s="176">
        <f t="shared" si="107"/>
        <v>0</v>
      </c>
    </row>
    <row r="980" spans="1:27" s="80" customFormat="1" ht="20.25" customHeight="1" thickBot="1" x14ac:dyDescent="0.3">
      <c r="A980" s="73" t="s">
        <v>60</v>
      </c>
      <c r="B980" s="370">
        <f>+'PAO 2022'!B981</f>
        <v>0</v>
      </c>
      <c r="C980" s="371"/>
      <c r="D980" s="371"/>
      <c r="E980" s="371"/>
      <c r="F980" s="371"/>
      <c r="G980" s="371"/>
      <c r="H980" s="371"/>
      <c r="I980" s="371"/>
      <c r="J980" s="135"/>
      <c r="K980" s="176"/>
      <c r="L980" s="135"/>
      <c r="M980" s="135"/>
      <c r="N980" s="135"/>
      <c r="O980" s="135"/>
      <c r="P980" s="135"/>
      <c r="Q980" s="135"/>
      <c r="R980" s="135"/>
      <c r="S980" s="135"/>
      <c r="T980" s="135"/>
      <c r="U980" s="135"/>
      <c r="V980" s="135"/>
      <c r="W980" s="135"/>
      <c r="X980" s="135"/>
      <c r="Y980" s="135"/>
      <c r="Z980" s="135"/>
      <c r="AA980" s="135"/>
    </row>
    <row r="981" spans="1:27" ht="20.25" customHeight="1" x14ac:dyDescent="0.3">
      <c r="A981" s="92" t="s">
        <v>61</v>
      </c>
      <c r="B981" s="363" t="str">
        <f>CONCATENATE('PAO 2022'!A983,". ",'PAO 2022'!A984)</f>
        <v xml:space="preserve">109. </v>
      </c>
      <c r="C981" s="364"/>
      <c r="D981" s="364"/>
      <c r="E981" s="364"/>
      <c r="F981" s="364"/>
      <c r="G981" s="364"/>
      <c r="H981" s="364"/>
      <c r="I981" s="365"/>
      <c r="K981" s="177"/>
      <c r="L981" s="173"/>
      <c r="M981" s="173"/>
      <c r="N981" s="81"/>
      <c r="O981" s="81"/>
      <c r="P981" s="81"/>
      <c r="Q981" s="81"/>
      <c r="R981" s="81"/>
      <c r="S981" s="81"/>
      <c r="T981" s="81"/>
      <c r="U981" s="81"/>
      <c r="V981" s="81"/>
      <c r="W981" s="81"/>
      <c r="X981" s="81"/>
      <c r="Y981" s="81"/>
      <c r="Z981" s="81"/>
      <c r="AA981" s="81"/>
    </row>
    <row r="982" spans="1:27" ht="20.25" customHeight="1" x14ac:dyDescent="0.3">
      <c r="A982" s="94" t="str">
        <f>CONCATENATE('PAO 2022'!A983,". ", "1")</f>
        <v>109. 1</v>
      </c>
      <c r="B982" s="116"/>
      <c r="C982" s="116"/>
      <c r="D982" s="116"/>
      <c r="E982" s="117"/>
      <c r="F982" s="355" t="str">
        <f>IFERROR(VLOOKUP(B982,'Validaciones SEVRI'!$D$2:$E$118,2,FALSE)," ")</f>
        <v xml:space="preserve"> </v>
      </c>
      <c r="G982" s="356"/>
      <c r="H982" s="123"/>
      <c r="I982" s="124"/>
      <c r="K982" s="176">
        <f t="shared" ref="K982:K988" si="108">IF(B982&lt;1,0, 1)</f>
        <v>0</v>
      </c>
    </row>
    <row r="983" spans="1:27" ht="20.25" customHeight="1" x14ac:dyDescent="0.3">
      <c r="A983" s="94" t="str">
        <f>CONCATENATE('PAO 2022'!A983,". ", "2")</f>
        <v>109. 2</v>
      </c>
      <c r="B983" s="116"/>
      <c r="C983" s="116"/>
      <c r="D983" s="116"/>
      <c r="E983" s="117"/>
      <c r="F983" s="355" t="str">
        <f>IFERROR(VLOOKUP(B983,'Validaciones SEVRI'!$D$2:$E$118,2,FALSE)," ")</f>
        <v xml:space="preserve"> </v>
      </c>
      <c r="G983" s="356"/>
      <c r="H983" s="123"/>
      <c r="I983" s="124"/>
      <c r="K983" s="176">
        <f t="shared" si="108"/>
        <v>0</v>
      </c>
    </row>
    <row r="984" spans="1:27" ht="20.25" customHeight="1" x14ac:dyDescent="0.3">
      <c r="A984" s="94" t="str">
        <f>CONCATENATE('PAO 2022'!A983,". ","3")</f>
        <v>109. 3</v>
      </c>
      <c r="B984" s="116"/>
      <c r="C984" s="116"/>
      <c r="D984" s="116"/>
      <c r="E984" s="117"/>
      <c r="F984" s="355" t="str">
        <f>IFERROR(VLOOKUP(B984,'Validaciones SEVRI'!$D$2:$E$118,2,FALSE)," ")</f>
        <v xml:space="preserve"> </v>
      </c>
      <c r="G984" s="356"/>
      <c r="H984" s="123"/>
      <c r="I984" s="124"/>
      <c r="K984" s="176">
        <f t="shared" si="108"/>
        <v>0</v>
      </c>
    </row>
    <row r="985" spans="1:27" ht="20.25" customHeight="1" x14ac:dyDescent="0.3">
      <c r="A985" s="94" t="str">
        <f>CONCATENATE('PAO 2022'!A983,". ", "4")</f>
        <v>109. 4</v>
      </c>
      <c r="B985" s="116"/>
      <c r="C985" s="116"/>
      <c r="D985" s="116"/>
      <c r="E985" s="117"/>
      <c r="F985" s="355" t="str">
        <f>IFERROR(VLOOKUP(B985,'Validaciones SEVRI'!$D$2:$E$118,2,FALSE)," ")</f>
        <v xml:space="preserve"> </v>
      </c>
      <c r="G985" s="356"/>
      <c r="H985" s="123"/>
      <c r="I985" s="124"/>
      <c r="K985" s="176">
        <f t="shared" si="108"/>
        <v>0</v>
      </c>
    </row>
    <row r="986" spans="1:27" ht="20.25" customHeight="1" x14ac:dyDescent="0.3">
      <c r="A986" s="94" t="str">
        <f>CONCATENATE('PAO 2022'!A983,". ", "5")</f>
        <v>109. 5</v>
      </c>
      <c r="B986" s="116"/>
      <c r="C986" s="116"/>
      <c r="D986" s="116"/>
      <c r="E986" s="117"/>
      <c r="F986" s="355" t="str">
        <f>IFERROR(VLOOKUP(B986,'Validaciones SEVRI'!$D$2:$E$118,2,FALSE)," ")</f>
        <v xml:space="preserve"> </v>
      </c>
      <c r="G986" s="356"/>
      <c r="H986" s="123"/>
      <c r="I986" s="124"/>
      <c r="K986" s="176">
        <f t="shared" si="108"/>
        <v>0</v>
      </c>
    </row>
    <row r="987" spans="1:27" ht="20.25" customHeight="1" x14ac:dyDescent="0.3">
      <c r="A987" s="94" t="str">
        <f>CONCATENATE('PAO 2022'!A983,". ", "6")</f>
        <v>109. 6</v>
      </c>
      <c r="B987" s="116"/>
      <c r="C987" s="116"/>
      <c r="D987" s="116"/>
      <c r="E987" s="117"/>
      <c r="F987" s="355" t="str">
        <f>IFERROR(VLOOKUP(B987,'Validaciones SEVRI'!$D$2:$E$118,2,FALSE)," ")</f>
        <v xml:space="preserve"> </v>
      </c>
      <c r="G987" s="356"/>
      <c r="H987" s="123"/>
      <c r="I987" s="124"/>
      <c r="K987" s="176">
        <f t="shared" si="108"/>
        <v>0</v>
      </c>
    </row>
    <row r="988" spans="1:27" ht="20.25" customHeight="1" thickBot="1" x14ac:dyDescent="0.35">
      <c r="A988" s="94" t="str">
        <f>CONCATENATE('PAO 2022'!A983,". ", "7")</f>
        <v>109. 7</v>
      </c>
      <c r="B988" s="116"/>
      <c r="C988" s="116"/>
      <c r="D988" s="116"/>
      <c r="E988" s="117"/>
      <c r="F988" s="355" t="str">
        <f>IFERROR(VLOOKUP(B988,'Validaciones SEVRI'!$D$2:$E$118,2,FALSE)," ")</f>
        <v xml:space="preserve"> </v>
      </c>
      <c r="G988" s="356"/>
      <c r="H988" s="123"/>
      <c r="I988" s="124"/>
      <c r="K988" s="176">
        <f t="shared" si="108"/>
        <v>0</v>
      </c>
    </row>
    <row r="989" spans="1:27" s="80" customFormat="1" ht="20.25" customHeight="1" thickBot="1" x14ac:dyDescent="0.3">
      <c r="A989" s="73" t="s">
        <v>60</v>
      </c>
      <c r="B989" s="370">
        <f>+'PAO 2022'!B990</f>
        <v>0</v>
      </c>
      <c r="C989" s="371"/>
      <c r="D989" s="371"/>
      <c r="E989" s="371"/>
      <c r="F989" s="371"/>
      <c r="G989" s="371"/>
      <c r="H989" s="371"/>
      <c r="I989" s="371"/>
      <c r="J989" s="135"/>
      <c r="K989" s="176"/>
      <c r="L989" s="135"/>
      <c r="M989" s="135"/>
      <c r="N989" s="135"/>
      <c r="O989" s="135"/>
      <c r="P989" s="135"/>
      <c r="Q989" s="135"/>
      <c r="R989" s="135"/>
      <c r="S989" s="135"/>
      <c r="T989" s="135"/>
      <c r="U989" s="135"/>
      <c r="V989" s="135"/>
      <c r="W989" s="135"/>
      <c r="X989" s="135"/>
      <c r="Y989" s="135"/>
      <c r="Z989" s="135"/>
      <c r="AA989" s="135"/>
    </row>
    <row r="990" spans="1:27" ht="20.25" customHeight="1" x14ac:dyDescent="0.3">
      <c r="A990" s="92" t="s">
        <v>61</v>
      </c>
      <c r="B990" s="363" t="str">
        <f>CONCATENATE('PAO 2022'!A992,". ",'PAO 2022'!A993)</f>
        <v xml:space="preserve">110. </v>
      </c>
      <c r="C990" s="364"/>
      <c r="D990" s="364"/>
      <c r="E990" s="364"/>
      <c r="F990" s="364"/>
      <c r="G990" s="364"/>
      <c r="H990" s="364"/>
      <c r="I990" s="365"/>
      <c r="K990" s="177"/>
      <c r="L990" s="173"/>
      <c r="M990" s="173"/>
      <c r="N990" s="81"/>
      <c r="O990" s="81"/>
      <c r="P990" s="81"/>
      <c r="Q990" s="81"/>
      <c r="R990" s="81"/>
      <c r="S990" s="81"/>
      <c r="T990" s="81"/>
      <c r="U990" s="81"/>
      <c r="V990" s="81"/>
      <c r="W990" s="81"/>
      <c r="X990" s="81"/>
      <c r="Y990" s="81"/>
      <c r="Z990" s="81"/>
      <c r="AA990" s="81"/>
    </row>
    <row r="991" spans="1:27" ht="20.25" customHeight="1" x14ac:dyDescent="0.3">
      <c r="A991" s="94" t="str">
        <f>CONCATENATE('PAO 2022'!A992,". ", "1")</f>
        <v>110. 1</v>
      </c>
      <c r="B991" s="116"/>
      <c r="C991" s="116"/>
      <c r="D991" s="116"/>
      <c r="E991" s="117"/>
      <c r="F991" s="355" t="str">
        <f>IFERROR(VLOOKUP(B991,'Validaciones SEVRI'!$D$2:$E$118,2,FALSE)," ")</f>
        <v xml:space="preserve"> </v>
      </c>
      <c r="G991" s="356"/>
      <c r="H991" s="123"/>
      <c r="I991" s="124"/>
      <c r="K991" s="176">
        <f t="shared" ref="K991:K997" si="109">IF(B991&lt;1,0, 1)</f>
        <v>0</v>
      </c>
    </row>
    <row r="992" spans="1:27" ht="20.25" customHeight="1" x14ac:dyDescent="0.3">
      <c r="A992" s="94" t="str">
        <f>CONCATENATE('PAO 2022'!A992,". ", "2")</f>
        <v>110. 2</v>
      </c>
      <c r="B992" s="116"/>
      <c r="C992" s="116"/>
      <c r="D992" s="116"/>
      <c r="E992" s="117"/>
      <c r="F992" s="355" t="str">
        <f>IFERROR(VLOOKUP(B992,'Validaciones SEVRI'!$D$2:$E$118,2,FALSE)," ")</f>
        <v xml:space="preserve"> </v>
      </c>
      <c r="G992" s="356"/>
      <c r="H992" s="123"/>
      <c r="I992" s="124"/>
      <c r="K992" s="176">
        <f t="shared" si="109"/>
        <v>0</v>
      </c>
    </row>
    <row r="993" spans="1:27" ht="20.25" customHeight="1" x14ac:dyDescent="0.3">
      <c r="A993" s="94" t="str">
        <f>CONCATENATE('PAO 2022'!A992,". ","3")</f>
        <v>110. 3</v>
      </c>
      <c r="B993" s="116"/>
      <c r="C993" s="116"/>
      <c r="D993" s="116"/>
      <c r="E993" s="117"/>
      <c r="F993" s="355" t="str">
        <f>IFERROR(VLOOKUP(B993,'Validaciones SEVRI'!$D$2:$E$118,2,FALSE)," ")</f>
        <v xml:space="preserve"> </v>
      </c>
      <c r="G993" s="356"/>
      <c r="H993" s="123"/>
      <c r="I993" s="124"/>
      <c r="K993" s="176">
        <f t="shared" si="109"/>
        <v>0</v>
      </c>
    </row>
    <row r="994" spans="1:27" ht="20.25" customHeight="1" x14ac:dyDescent="0.3">
      <c r="A994" s="94" t="str">
        <f>CONCATENATE('PAO 2022'!A992,". ", "4")</f>
        <v>110. 4</v>
      </c>
      <c r="B994" s="116"/>
      <c r="C994" s="116"/>
      <c r="D994" s="116"/>
      <c r="E994" s="117"/>
      <c r="F994" s="355" t="str">
        <f>IFERROR(VLOOKUP(B994,'Validaciones SEVRI'!$D$2:$E$118,2,FALSE)," ")</f>
        <v xml:space="preserve"> </v>
      </c>
      <c r="G994" s="356"/>
      <c r="H994" s="123"/>
      <c r="I994" s="124"/>
      <c r="K994" s="176">
        <f t="shared" si="109"/>
        <v>0</v>
      </c>
    </row>
    <row r="995" spans="1:27" ht="20.25" customHeight="1" x14ac:dyDescent="0.3">
      <c r="A995" s="94" t="str">
        <f>CONCATENATE('PAO 2022'!A992,". ", "5")</f>
        <v>110. 5</v>
      </c>
      <c r="B995" s="116"/>
      <c r="C995" s="116"/>
      <c r="D995" s="116"/>
      <c r="E995" s="117"/>
      <c r="F995" s="355" t="str">
        <f>IFERROR(VLOOKUP(B995,'Validaciones SEVRI'!$D$2:$E$118,2,FALSE)," ")</f>
        <v xml:space="preserve"> </v>
      </c>
      <c r="G995" s="356"/>
      <c r="H995" s="123"/>
      <c r="I995" s="124"/>
      <c r="K995" s="176">
        <f t="shared" si="109"/>
        <v>0</v>
      </c>
    </row>
    <row r="996" spans="1:27" ht="20.25" customHeight="1" x14ac:dyDescent="0.3">
      <c r="A996" s="94" t="str">
        <f>CONCATENATE('PAO 2022'!A992,". ", "6")</f>
        <v>110. 6</v>
      </c>
      <c r="B996" s="116"/>
      <c r="C996" s="116"/>
      <c r="D996" s="116"/>
      <c r="E996" s="117"/>
      <c r="F996" s="355" t="str">
        <f>IFERROR(VLOOKUP(B996,'Validaciones SEVRI'!$D$2:$E$118,2,FALSE)," ")</f>
        <v xml:space="preserve"> </v>
      </c>
      <c r="G996" s="356"/>
      <c r="H996" s="123"/>
      <c r="I996" s="124"/>
      <c r="K996" s="176">
        <f t="shared" si="109"/>
        <v>0</v>
      </c>
    </row>
    <row r="997" spans="1:27" ht="20.25" customHeight="1" thickBot="1" x14ac:dyDescent="0.35">
      <c r="A997" s="94" t="str">
        <f>CONCATENATE('PAO 2022'!A992,". ", "7")</f>
        <v>110. 7</v>
      </c>
      <c r="B997" s="116"/>
      <c r="C997" s="116"/>
      <c r="D997" s="116"/>
      <c r="E997" s="117"/>
      <c r="F997" s="355" t="str">
        <f>IFERROR(VLOOKUP(B997,'Validaciones SEVRI'!$D$2:$E$118,2,FALSE)," ")</f>
        <v xml:space="preserve"> </v>
      </c>
      <c r="G997" s="356"/>
      <c r="H997" s="123"/>
      <c r="I997" s="124"/>
      <c r="K997" s="176">
        <f t="shared" si="109"/>
        <v>0</v>
      </c>
    </row>
    <row r="998" spans="1:27" s="80" customFormat="1" ht="20.25" customHeight="1" thickBot="1" x14ac:dyDescent="0.3">
      <c r="A998" s="73" t="s">
        <v>60</v>
      </c>
      <c r="B998" s="370">
        <f>+'PAO 2022'!B999</f>
        <v>0</v>
      </c>
      <c r="C998" s="371"/>
      <c r="D998" s="371"/>
      <c r="E998" s="371"/>
      <c r="F998" s="371"/>
      <c r="G998" s="371"/>
      <c r="H998" s="371"/>
      <c r="I998" s="371"/>
      <c r="J998" s="135"/>
      <c r="K998" s="176"/>
      <c r="L998" s="135"/>
      <c r="M998" s="135"/>
      <c r="N998" s="135"/>
      <c r="O998" s="135"/>
      <c r="P998" s="135"/>
      <c r="Q998" s="135"/>
      <c r="R998" s="135"/>
      <c r="S998" s="135"/>
      <c r="T998" s="135"/>
      <c r="U998" s="135"/>
      <c r="V998" s="135"/>
      <c r="W998" s="135"/>
      <c r="X998" s="135"/>
      <c r="Y998" s="135"/>
      <c r="Z998" s="135"/>
      <c r="AA998" s="135"/>
    </row>
    <row r="999" spans="1:27" ht="20.25" customHeight="1" x14ac:dyDescent="0.3">
      <c r="A999" s="92" t="s">
        <v>61</v>
      </c>
      <c r="B999" s="363" t="str">
        <f>CONCATENATE('PAO 2022'!A1001,". ",'PAO 2022'!A1002)</f>
        <v xml:space="preserve">111. </v>
      </c>
      <c r="C999" s="364"/>
      <c r="D999" s="364"/>
      <c r="E999" s="364"/>
      <c r="F999" s="364"/>
      <c r="G999" s="364"/>
      <c r="H999" s="364"/>
      <c r="I999" s="365"/>
      <c r="K999" s="177"/>
      <c r="L999" s="173"/>
      <c r="M999" s="173"/>
      <c r="N999" s="81"/>
      <c r="O999" s="81"/>
      <c r="P999" s="81"/>
      <c r="Q999" s="81"/>
      <c r="R999" s="81"/>
      <c r="S999" s="81"/>
      <c r="T999" s="81"/>
      <c r="U999" s="81"/>
      <c r="V999" s="81"/>
      <c r="W999" s="81"/>
      <c r="X999" s="81"/>
      <c r="Y999" s="81"/>
      <c r="Z999" s="81"/>
      <c r="AA999" s="81"/>
    </row>
    <row r="1000" spans="1:27" ht="20.25" customHeight="1" x14ac:dyDescent="0.3">
      <c r="A1000" s="94" t="str">
        <f>CONCATENATE('PAO 2022'!A1001,". ", "1")</f>
        <v>111. 1</v>
      </c>
      <c r="B1000" s="116"/>
      <c r="C1000" s="116"/>
      <c r="D1000" s="116"/>
      <c r="E1000" s="117"/>
      <c r="F1000" s="355" t="str">
        <f>IFERROR(VLOOKUP(B1000,'Validaciones SEVRI'!$D$2:$E$118,2,FALSE)," ")</f>
        <v xml:space="preserve"> </v>
      </c>
      <c r="G1000" s="356"/>
      <c r="H1000" s="123"/>
      <c r="I1000" s="124"/>
      <c r="K1000" s="176">
        <f t="shared" ref="K1000:K1006" si="110">IF(B1000&lt;1,0, 1)</f>
        <v>0</v>
      </c>
    </row>
    <row r="1001" spans="1:27" ht="20.25" customHeight="1" x14ac:dyDescent="0.3">
      <c r="A1001" s="94" t="str">
        <f>CONCATENATE('PAO 2022'!A1001,". ", "2")</f>
        <v>111. 2</v>
      </c>
      <c r="B1001" s="116"/>
      <c r="C1001" s="116"/>
      <c r="D1001" s="116"/>
      <c r="E1001" s="117"/>
      <c r="F1001" s="355" t="str">
        <f>IFERROR(VLOOKUP(B1001,'Validaciones SEVRI'!$D$2:$E$118,2,FALSE)," ")</f>
        <v xml:space="preserve"> </v>
      </c>
      <c r="G1001" s="356"/>
      <c r="H1001" s="123"/>
      <c r="I1001" s="124"/>
      <c r="K1001" s="176">
        <f t="shared" si="110"/>
        <v>0</v>
      </c>
    </row>
    <row r="1002" spans="1:27" ht="20.25" customHeight="1" x14ac:dyDescent="0.3">
      <c r="A1002" s="94" t="str">
        <f>CONCATENATE('PAO 2022'!A1001,". ","3")</f>
        <v>111. 3</v>
      </c>
      <c r="B1002" s="116"/>
      <c r="C1002" s="116"/>
      <c r="D1002" s="116"/>
      <c r="E1002" s="117"/>
      <c r="F1002" s="355" t="str">
        <f>IFERROR(VLOOKUP(B1002,'Validaciones SEVRI'!$D$2:$E$118,2,FALSE)," ")</f>
        <v xml:space="preserve"> </v>
      </c>
      <c r="G1002" s="356"/>
      <c r="H1002" s="123"/>
      <c r="I1002" s="124"/>
      <c r="K1002" s="176">
        <f t="shared" si="110"/>
        <v>0</v>
      </c>
    </row>
    <row r="1003" spans="1:27" ht="20.25" customHeight="1" x14ac:dyDescent="0.3">
      <c r="A1003" s="94" t="str">
        <f>CONCATENATE('PAO 2022'!A1001,". ", "4")</f>
        <v>111. 4</v>
      </c>
      <c r="B1003" s="116"/>
      <c r="C1003" s="116"/>
      <c r="D1003" s="116"/>
      <c r="E1003" s="117"/>
      <c r="F1003" s="355" t="str">
        <f>IFERROR(VLOOKUP(B1003,'Validaciones SEVRI'!$D$2:$E$118,2,FALSE)," ")</f>
        <v xml:space="preserve"> </v>
      </c>
      <c r="G1003" s="356"/>
      <c r="H1003" s="123"/>
      <c r="I1003" s="124"/>
      <c r="K1003" s="176">
        <f t="shared" si="110"/>
        <v>0</v>
      </c>
    </row>
    <row r="1004" spans="1:27" ht="20.25" customHeight="1" x14ac:dyDescent="0.3">
      <c r="A1004" s="94" t="str">
        <f>CONCATENATE('PAO 2022'!A1001,". ", "5")</f>
        <v>111. 5</v>
      </c>
      <c r="B1004" s="116"/>
      <c r="C1004" s="116"/>
      <c r="D1004" s="116"/>
      <c r="E1004" s="117"/>
      <c r="F1004" s="355" t="str">
        <f>IFERROR(VLOOKUP(B1004,'Validaciones SEVRI'!$D$2:$E$118,2,FALSE)," ")</f>
        <v xml:space="preserve"> </v>
      </c>
      <c r="G1004" s="356"/>
      <c r="H1004" s="123"/>
      <c r="I1004" s="124"/>
      <c r="K1004" s="176">
        <f t="shared" si="110"/>
        <v>0</v>
      </c>
    </row>
    <row r="1005" spans="1:27" ht="20.25" customHeight="1" x14ac:dyDescent="0.3">
      <c r="A1005" s="94" t="str">
        <f>CONCATENATE('PAO 2022'!A1001,". ", "6")</f>
        <v>111. 6</v>
      </c>
      <c r="B1005" s="116"/>
      <c r="C1005" s="116"/>
      <c r="D1005" s="116"/>
      <c r="E1005" s="117"/>
      <c r="F1005" s="355" t="str">
        <f>IFERROR(VLOOKUP(B1005,'Validaciones SEVRI'!$D$2:$E$118,2,FALSE)," ")</f>
        <v xml:space="preserve"> </v>
      </c>
      <c r="G1005" s="356"/>
      <c r="H1005" s="123"/>
      <c r="I1005" s="124"/>
      <c r="K1005" s="176">
        <f t="shared" si="110"/>
        <v>0</v>
      </c>
    </row>
    <row r="1006" spans="1:27" ht="20.25" customHeight="1" thickBot="1" x14ac:dyDescent="0.35">
      <c r="A1006" s="94" t="str">
        <f>CONCATENATE('PAO 2022'!A1001,". ", "7")</f>
        <v>111. 7</v>
      </c>
      <c r="B1006" s="116"/>
      <c r="C1006" s="116"/>
      <c r="D1006" s="116"/>
      <c r="E1006" s="117"/>
      <c r="F1006" s="355" t="str">
        <f>IFERROR(VLOOKUP(B1006,'Validaciones SEVRI'!$D$2:$E$118,2,FALSE)," ")</f>
        <v xml:space="preserve"> </v>
      </c>
      <c r="G1006" s="356"/>
      <c r="H1006" s="123"/>
      <c r="I1006" s="124"/>
      <c r="K1006" s="176">
        <f t="shared" si="110"/>
        <v>0</v>
      </c>
    </row>
    <row r="1007" spans="1:27" s="80" customFormat="1" ht="20.25" customHeight="1" thickBot="1" x14ac:dyDescent="0.3">
      <c r="A1007" s="73" t="s">
        <v>60</v>
      </c>
      <c r="B1007" s="370">
        <f>+'PAO 2022'!B1008</f>
        <v>0</v>
      </c>
      <c r="C1007" s="371"/>
      <c r="D1007" s="371"/>
      <c r="E1007" s="371"/>
      <c r="F1007" s="371"/>
      <c r="G1007" s="371"/>
      <c r="H1007" s="371"/>
      <c r="I1007" s="371"/>
      <c r="J1007" s="135"/>
      <c r="K1007" s="176"/>
      <c r="L1007" s="135"/>
      <c r="M1007" s="135"/>
      <c r="N1007" s="135"/>
      <c r="O1007" s="135"/>
      <c r="P1007" s="135"/>
      <c r="Q1007" s="135"/>
      <c r="R1007" s="135"/>
      <c r="S1007" s="135"/>
      <c r="T1007" s="135"/>
      <c r="U1007" s="135"/>
      <c r="V1007" s="135"/>
      <c r="W1007" s="135"/>
      <c r="X1007" s="135"/>
      <c r="Y1007" s="135"/>
      <c r="Z1007" s="135"/>
      <c r="AA1007" s="135"/>
    </row>
    <row r="1008" spans="1:27" ht="20.25" customHeight="1" x14ac:dyDescent="0.3">
      <c r="A1008" s="92" t="s">
        <v>61</v>
      </c>
      <c r="B1008" s="363" t="str">
        <f>CONCATENATE('PAO 2022'!A1010,". ",'PAO 2022'!A1011)</f>
        <v xml:space="preserve">112. </v>
      </c>
      <c r="C1008" s="364"/>
      <c r="D1008" s="364"/>
      <c r="E1008" s="364"/>
      <c r="F1008" s="364"/>
      <c r="G1008" s="364"/>
      <c r="H1008" s="364"/>
      <c r="I1008" s="365"/>
      <c r="K1008" s="177"/>
      <c r="L1008" s="173"/>
      <c r="M1008" s="173"/>
      <c r="N1008" s="81"/>
      <c r="O1008" s="81"/>
      <c r="P1008" s="81"/>
      <c r="Q1008" s="81"/>
      <c r="R1008" s="81"/>
      <c r="S1008" s="81"/>
      <c r="T1008" s="81"/>
      <c r="U1008" s="81"/>
      <c r="V1008" s="81"/>
      <c r="W1008" s="81"/>
      <c r="X1008" s="81"/>
      <c r="Y1008" s="81"/>
      <c r="Z1008" s="81"/>
      <c r="AA1008" s="81"/>
    </row>
    <row r="1009" spans="1:27" ht="20.25" customHeight="1" x14ac:dyDescent="0.3">
      <c r="A1009" s="94" t="str">
        <f>CONCATENATE('PAO 2022'!A1010,". ", "1")</f>
        <v>112. 1</v>
      </c>
      <c r="B1009" s="116"/>
      <c r="C1009" s="116"/>
      <c r="D1009" s="116"/>
      <c r="E1009" s="117"/>
      <c r="F1009" s="355" t="str">
        <f>IFERROR(VLOOKUP(B1009,'Validaciones SEVRI'!$D$2:$E$118,2,FALSE)," ")</f>
        <v xml:space="preserve"> </v>
      </c>
      <c r="G1009" s="356"/>
      <c r="H1009" s="123"/>
      <c r="I1009" s="124"/>
      <c r="K1009" s="176">
        <f t="shared" ref="K1009:K1015" si="111">IF(B1009&lt;1,0, 1)</f>
        <v>0</v>
      </c>
    </row>
    <row r="1010" spans="1:27" ht="20.25" customHeight="1" x14ac:dyDescent="0.3">
      <c r="A1010" s="94" t="str">
        <f>CONCATENATE('PAO 2022'!A1010,". ", "2")</f>
        <v>112. 2</v>
      </c>
      <c r="B1010" s="116"/>
      <c r="C1010" s="116"/>
      <c r="D1010" s="116"/>
      <c r="E1010" s="117"/>
      <c r="F1010" s="355" t="str">
        <f>IFERROR(VLOOKUP(B1010,'Validaciones SEVRI'!$D$2:$E$118,2,FALSE)," ")</f>
        <v xml:space="preserve"> </v>
      </c>
      <c r="G1010" s="356"/>
      <c r="H1010" s="123"/>
      <c r="I1010" s="124"/>
      <c r="K1010" s="176">
        <f t="shared" si="111"/>
        <v>0</v>
      </c>
    </row>
    <row r="1011" spans="1:27" ht="20.25" customHeight="1" x14ac:dyDescent="0.3">
      <c r="A1011" s="94" t="str">
        <f>CONCATENATE('PAO 2022'!A1010,". ","3")</f>
        <v>112. 3</v>
      </c>
      <c r="B1011" s="116"/>
      <c r="C1011" s="116"/>
      <c r="D1011" s="116"/>
      <c r="E1011" s="117"/>
      <c r="F1011" s="355" t="str">
        <f>IFERROR(VLOOKUP(B1011,'Validaciones SEVRI'!$D$2:$E$118,2,FALSE)," ")</f>
        <v xml:space="preserve"> </v>
      </c>
      <c r="G1011" s="356"/>
      <c r="H1011" s="123"/>
      <c r="I1011" s="124"/>
      <c r="K1011" s="176">
        <f t="shared" si="111"/>
        <v>0</v>
      </c>
    </row>
    <row r="1012" spans="1:27" ht="20.25" customHeight="1" x14ac:dyDescent="0.3">
      <c r="A1012" s="94" t="str">
        <f>CONCATENATE('PAO 2022'!A1010,". ", "4")</f>
        <v>112. 4</v>
      </c>
      <c r="B1012" s="116"/>
      <c r="C1012" s="116"/>
      <c r="D1012" s="116"/>
      <c r="E1012" s="117"/>
      <c r="F1012" s="355" t="str">
        <f>IFERROR(VLOOKUP(B1012,'Validaciones SEVRI'!$D$2:$E$118,2,FALSE)," ")</f>
        <v xml:space="preserve"> </v>
      </c>
      <c r="G1012" s="356"/>
      <c r="H1012" s="123"/>
      <c r="I1012" s="124"/>
      <c r="K1012" s="176">
        <f t="shared" si="111"/>
        <v>0</v>
      </c>
    </row>
    <row r="1013" spans="1:27" ht="20.25" customHeight="1" x14ac:dyDescent="0.3">
      <c r="A1013" s="94" t="str">
        <f>CONCATENATE('PAO 2022'!A1010,". ", "5")</f>
        <v>112. 5</v>
      </c>
      <c r="B1013" s="116"/>
      <c r="C1013" s="116"/>
      <c r="D1013" s="116"/>
      <c r="E1013" s="117"/>
      <c r="F1013" s="355" t="str">
        <f>IFERROR(VLOOKUP(B1013,'Validaciones SEVRI'!$D$2:$E$118,2,FALSE)," ")</f>
        <v xml:space="preserve"> </v>
      </c>
      <c r="G1013" s="356"/>
      <c r="H1013" s="123"/>
      <c r="I1013" s="124"/>
      <c r="K1013" s="176">
        <f t="shared" si="111"/>
        <v>0</v>
      </c>
    </row>
    <row r="1014" spans="1:27" ht="20.25" customHeight="1" x14ac:dyDescent="0.3">
      <c r="A1014" s="94" t="str">
        <f>CONCATENATE('PAO 2022'!A1010,". ", "6")</f>
        <v>112. 6</v>
      </c>
      <c r="B1014" s="116"/>
      <c r="C1014" s="116"/>
      <c r="D1014" s="116"/>
      <c r="E1014" s="117"/>
      <c r="F1014" s="355" t="str">
        <f>IFERROR(VLOOKUP(B1014,'Validaciones SEVRI'!$D$2:$E$118,2,FALSE)," ")</f>
        <v xml:space="preserve"> </v>
      </c>
      <c r="G1014" s="356"/>
      <c r="H1014" s="123"/>
      <c r="I1014" s="124"/>
      <c r="K1014" s="176">
        <f t="shared" si="111"/>
        <v>0</v>
      </c>
    </row>
    <row r="1015" spans="1:27" ht="20.25" customHeight="1" thickBot="1" x14ac:dyDescent="0.35">
      <c r="A1015" s="94" t="str">
        <f>CONCATENATE('PAO 2022'!A1010,". ", "7")</f>
        <v>112. 7</v>
      </c>
      <c r="B1015" s="116"/>
      <c r="C1015" s="116"/>
      <c r="D1015" s="116"/>
      <c r="E1015" s="117"/>
      <c r="F1015" s="355" t="str">
        <f>IFERROR(VLOOKUP(B1015,'Validaciones SEVRI'!$D$2:$E$118,2,FALSE)," ")</f>
        <v xml:space="preserve"> </v>
      </c>
      <c r="G1015" s="356"/>
      <c r="H1015" s="123"/>
      <c r="I1015" s="124"/>
      <c r="K1015" s="176">
        <f t="shared" si="111"/>
        <v>0</v>
      </c>
    </row>
    <row r="1016" spans="1:27" s="80" customFormat="1" ht="20.25" customHeight="1" thickBot="1" x14ac:dyDescent="0.3">
      <c r="A1016" s="73" t="s">
        <v>60</v>
      </c>
      <c r="B1016" s="370">
        <f>+'PAO 2022'!B1017</f>
        <v>0</v>
      </c>
      <c r="C1016" s="371"/>
      <c r="D1016" s="371"/>
      <c r="E1016" s="371"/>
      <c r="F1016" s="371"/>
      <c r="G1016" s="371"/>
      <c r="H1016" s="371"/>
      <c r="I1016" s="371"/>
      <c r="J1016" s="135"/>
      <c r="K1016" s="176"/>
      <c r="L1016" s="135"/>
      <c r="M1016" s="135"/>
      <c r="N1016" s="135"/>
      <c r="O1016" s="135"/>
      <c r="P1016" s="135"/>
      <c r="Q1016" s="135"/>
      <c r="R1016" s="135"/>
      <c r="S1016" s="135"/>
      <c r="T1016" s="135"/>
      <c r="U1016" s="135"/>
      <c r="V1016" s="135"/>
      <c r="W1016" s="135"/>
      <c r="X1016" s="135"/>
      <c r="Y1016" s="135"/>
      <c r="Z1016" s="135"/>
      <c r="AA1016" s="135"/>
    </row>
    <row r="1017" spans="1:27" ht="20.25" customHeight="1" x14ac:dyDescent="0.3">
      <c r="A1017" s="92" t="s">
        <v>61</v>
      </c>
      <c r="B1017" s="363" t="str">
        <f>CONCATENATE('PAO 2022'!A1019,". ",'PAO 2022'!A1020)</f>
        <v xml:space="preserve">113. </v>
      </c>
      <c r="C1017" s="364"/>
      <c r="D1017" s="364"/>
      <c r="E1017" s="364"/>
      <c r="F1017" s="364"/>
      <c r="G1017" s="364"/>
      <c r="H1017" s="364"/>
      <c r="I1017" s="365"/>
      <c r="K1017" s="177"/>
      <c r="L1017" s="173"/>
      <c r="M1017" s="173"/>
      <c r="N1017" s="81"/>
      <c r="O1017" s="81"/>
      <c r="P1017" s="81"/>
      <c r="Q1017" s="81"/>
      <c r="R1017" s="81"/>
      <c r="S1017" s="81"/>
      <c r="T1017" s="81"/>
      <c r="U1017" s="81"/>
      <c r="V1017" s="81"/>
      <c r="W1017" s="81"/>
      <c r="X1017" s="81"/>
      <c r="Y1017" s="81"/>
      <c r="Z1017" s="81"/>
      <c r="AA1017" s="81"/>
    </row>
    <row r="1018" spans="1:27" ht="20.25" customHeight="1" x14ac:dyDescent="0.3">
      <c r="A1018" s="94" t="str">
        <f>CONCATENATE('PAO 2022'!A1019,". ", "1")</f>
        <v>113. 1</v>
      </c>
      <c r="B1018" s="116"/>
      <c r="C1018" s="116"/>
      <c r="D1018" s="116"/>
      <c r="E1018" s="117"/>
      <c r="F1018" s="355" t="str">
        <f>IFERROR(VLOOKUP(B1018,'Validaciones SEVRI'!$D$2:$E$118,2,FALSE)," ")</f>
        <v xml:space="preserve"> </v>
      </c>
      <c r="G1018" s="356"/>
      <c r="H1018" s="123"/>
      <c r="I1018" s="124"/>
      <c r="K1018" s="176">
        <f t="shared" ref="K1018:K1024" si="112">IF(B1018&lt;1,0, 1)</f>
        <v>0</v>
      </c>
    </row>
    <row r="1019" spans="1:27" ht="20.25" customHeight="1" x14ac:dyDescent="0.3">
      <c r="A1019" s="94" t="str">
        <f>CONCATENATE('PAO 2022'!A1019,". ", "2")</f>
        <v>113. 2</v>
      </c>
      <c r="B1019" s="116"/>
      <c r="C1019" s="116"/>
      <c r="D1019" s="116"/>
      <c r="E1019" s="117"/>
      <c r="F1019" s="355" t="str">
        <f>IFERROR(VLOOKUP(B1019,'Validaciones SEVRI'!$D$2:$E$118,2,FALSE)," ")</f>
        <v xml:space="preserve"> </v>
      </c>
      <c r="G1019" s="356"/>
      <c r="H1019" s="123"/>
      <c r="I1019" s="124"/>
      <c r="K1019" s="176">
        <f t="shared" si="112"/>
        <v>0</v>
      </c>
    </row>
    <row r="1020" spans="1:27" ht="20.25" customHeight="1" x14ac:dyDescent="0.3">
      <c r="A1020" s="94" t="str">
        <f>CONCATENATE('PAO 2022'!A1019,". ","3")</f>
        <v>113. 3</v>
      </c>
      <c r="B1020" s="116"/>
      <c r="C1020" s="116"/>
      <c r="D1020" s="116"/>
      <c r="E1020" s="117"/>
      <c r="F1020" s="355" t="str">
        <f>IFERROR(VLOOKUP(B1020,'Validaciones SEVRI'!$D$2:$E$118,2,FALSE)," ")</f>
        <v xml:space="preserve"> </v>
      </c>
      <c r="G1020" s="356"/>
      <c r="H1020" s="123"/>
      <c r="I1020" s="124"/>
      <c r="K1020" s="176">
        <f t="shared" si="112"/>
        <v>0</v>
      </c>
    </row>
    <row r="1021" spans="1:27" ht="20.25" customHeight="1" x14ac:dyDescent="0.3">
      <c r="A1021" s="94" t="str">
        <f>CONCATENATE('PAO 2022'!A1019,". ", "4")</f>
        <v>113. 4</v>
      </c>
      <c r="B1021" s="116"/>
      <c r="C1021" s="116"/>
      <c r="D1021" s="116"/>
      <c r="E1021" s="117"/>
      <c r="F1021" s="355" t="str">
        <f>IFERROR(VLOOKUP(B1021,'Validaciones SEVRI'!$D$2:$E$118,2,FALSE)," ")</f>
        <v xml:space="preserve"> </v>
      </c>
      <c r="G1021" s="356"/>
      <c r="H1021" s="123"/>
      <c r="I1021" s="124"/>
      <c r="K1021" s="176">
        <f t="shared" si="112"/>
        <v>0</v>
      </c>
    </row>
    <row r="1022" spans="1:27" ht="20.25" customHeight="1" x14ac:dyDescent="0.3">
      <c r="A1022" s="94" t="str">
        <f>CONCATENATE('PAO 2022'!A1019,". ", "5")</f>
        <v>113. 5</v>
      </c>
      <c r="B1022" s="116"/>
      <c r="C1022" s="116"/>
      <c r="D1022" s="116"/>
      <c r="E1022" s="117"/>
      <c r="F1022" s="355" t="str">
        <f>IFERROR(VLOOKUP(B1022,'Validaciones SEVRI'!$D$2:$E$118,2,FALSE)," ")</f>
        <v xml:space="preserve"> </v>
      </c>
      <c r="G1022" s="356"/>
      <c r="H1022" s="123"/>
      <c r="I1022" s="124"/>
      <c r="K1022" s="176">
        <f t="shared" si="112"/>
        <v>0</v>
      </c>
    </row>
    <row r="1023" spans="1:27" ht="20.25" customHeight="1" x14ac:dyDescent="0.3">
      <c r="A1023" s="94" t="str">
        <f>CONCATENATE('PAO 2022'!A1019,". ", "6")</f>
        <v>113. 6</v>
      </c>
      <c r="B1023" s="116"/>
      <c r="C1023" s="116"/>
      <c r="D1023" s="116"/>
      <c r="E1023" s="117"/>
      <c r="F1023" s="355" t="str">
        <f>IFERROR(VLOOKUP(B1023,'Validaciones SEVRI'!$D$2:$E$118,2,FALSE)," ")</f>
        <v xml:space="preserve"> </v>
      </c>
      <c r="G1023" s="356"/>
      <c r="H1023" s="123"/>
      <c r="I1023" s="124"/>
      <c r="K1023" s="176">
        <f t="shared" si="112"/>
        <v>0</v>
      </c>
    </row>
    <row r="1024" spans="1:27" ht="20.25" customHeight="1" thickBot="1" x14ac:dyDescent="0.35">
      <c r="A1024" s="94" t="str">
        <f>CONCATENATE('PAO 2022'!A1019,". ", "7")</f>
        <v>113. 7</v>
      </c>
      <c r="B1024" s="116"/>
      <c r="C1024" s="116"/>
      <c r="D1024" s="116"/>
      <c r="E1024" s="117"/>
      <c r="F1024" s="355" t="str">
        <f>IFERROR(VLOOKUP(B1024,'Validaciones SEVRI'!$D$2:$E$118,2,FALSE)," ")</f>
        <v xml:space="preserve"> </v>
      </c>
      <c r="G1024" s="356"/>
      <c r="H1024" s="123"/>
      <c r="I1024" s="124"/>
      <c r="K1024" s="176">
        <f t="shared" si="112"/>
        <v>0</v>
      </c>
    </row>
    <row r="1025" spans="1:27" s="80" customFormat="1" ht="20.25" customHeight="1" thickBot="1" x14ac:dyDescent="0.3">
      <c r="A1025" s="73" t="s">
        <v>60</v>
      </c>
      <c r="B1025" s="370">
        <f>+'PAO 2022'!B1026</f>
        <v>0</v>
      </c>
      <c r="C1025" s="371"/>
      <c r="D1025" s="371"/>
      <c r="E1025" s="371"/>
      <c r="F1025" s="371"/>
      <c r="G1025" s="371"/>
      <c r="H1025" s="371"/>
      <c r="I1025" s="371"/>
      <c r="J1025" s="135"/>
      <c r="K1025" s="176"/>
      <c r="L1025" s="135"/>
      <c r="M1025" s="135"/>
      <c r="N1025" s="135"/>
      <c r="O1025" s="135"/>
      <c r="P1025" s="135"/>
      <c r="Q1025" s="135"/>
      <c r="R1025" s="135"/>
      <c r="S1025" s="135"/>
      <c r="T1025" s="135"/>
      <c r="U1025" s="135"/>
      <c r="V1025" s="135"/>
      <c r="W1025" s="135"/>
      <c r="X1025" s="135"/>
      <c r="Y1025" s="135"/>
      <c r="Z1025" s="135"/>
      <c r="AA1025" s="135"/>
    </row>
    <row r="1026" spans="1:27" ht="20.25" customHeight="1" x14ac:dyDescent="0.3">
      <c r="A1026" s="92" t="s">
        <v>61</v>
      </c>
      <c r="B1026" s="363" t="str">
        <f>CONCATENATE('PAO 2022'!A1028,". ",'PAO 2022'!A1029)</f>
        <v xml:space="preserve">114. </v>
      </c>
      <c r="C1026" s="364"/>
      <c r="D1026" s="364"/>
      <c r="E1026" s="364"/>
      <c r="F1026" s="364"/>
      <c r="G1026" s="364"/>
      <c r="H1026" s="364"/>
      <c r="I1026" s="365"/>
      <c r="K1026" s="177"/>
      <c r="L1026" s="173"/>
      <c r="M1026" s="173"/>
      <c r="N1026" s="81"/>
      <c r="O1026" s="81"/>
      <c r="P1026" s="81"/>
      <c r="Q1026" s="81"/>
      <c r="R1026" s="81"/>
      <c r="S1026" s="81"/>
      <c r="T1026" s="81"/>
      <c r="U1026" s="81"/>
      <c r="V1026" s="81"/>
      <c r="W1026" s="81"/>
      <c r="X1026" s="81"/>
      <c r="Y1026" s="81"/>
      <c r="Z1026" s="81"/>
      <c r="AA1026" s="81"/>
    </row>
    <row r="1027" spans="1:27" ht="20.25" customHeight="1" x14ac:dyDescent="0.3">
      <c r="A1027" s="94" t="str">
        <f>CONCATENATE('PAO 2022'!A1028,". ", "1")</f>
        <v>114. 1</v>
      </c>
      <c r="B1027" s="116"/>
      <c r="C1027" s="116"/>
      <c r="D1027" s="116"/>
      <c r="E1027" s="117"/>
      <c r="F1027" s="355" t="str">
        <f>IFERROR(VLOOKUP(B1027,'Validaciones SEVRI'!$D$2:$E$118,2,FALSE)," ")</f>
        <v xml:space="preserve"> </v>
      </c>
      <c r="G1027" s="356"/>
      <c r="H1027" s="123"/>
      <c r="I1027" s="124"/>
      <c r="K1027" s="176">
        <f t="shared" ref="K1027:K1033" si="113">IF(B1027&lt;1,0, 1)</f>
        <v>0</v>
      </c>
    </row>
    <row r="1028" spans="1:27" ht="20.25" customHeight="1" x14ac:dyDescent="0.3">
      <c r="A1028" s="94" t="str">
        <f>CONCATENATE('PAO 2022'!A1028,". ", "2")</f>
        <v>114. 2</v>
      </c>
      <c r="B1028" s="116"/>
      <c r="C1028" s="116"/>
      <c r="D1028" s="116"/>
      <c r="E1028" s="117"/>
      <c r="F1028" s="355" t="str">
        <f>IFERROR(VLOOKUP(B1028,'Validaciones SEVRI'!$D$2:$E$118,2,FALSE)," ")</f>
        <v xml:space="preserve"> </v>
      </c>
      <c r="G1028" s="356"/>
      <c r="H1028" s="123"/>
      <c r="I1028" s="124"/>
      <c r="K1028" s="176">
        <f t="shared" si="113"/>
        <v>0</v>
      </c>
    </row>
    <row r="1029" spans="1:27" ht="20.25" customHeight="1" x14ac:dyDescent="0.3">
      <c r="A1029" s="94" t="str">
        <f>CONCATENATE('PAO 2022'!A1028,". ","3")</f>
        <v>114. 3</v>
      </c>
      <c r="B1029" s="116"/>
      <c r="C1029" s="116"/>
      <c r="D1029" s="116"/>
      <c r="E1029" s="117"/>
      <c r="F1029" s="355" t="str">
        <f>IFERROR(VLOOKUP(B1029,'Validaciones SEVRI'!$D$2:$E$118,2,FALSE)," ")</f>
        <v xml:space="preserve"> </v>
      </c>
      <c r="G1029" s="356"/>
      <c r="H1029" s="123"/>
      <c r="I1029" s="124"/>
      <c r="K1029" s="176">
        <f t="shared" si="113"/>
        <v>0</v>
      </c>
    </row>
    <row r="1030" spans="1:27" ht="20.25" customHeight="1" x14ac:dyDescent="0.3">
      <c r="A1030" s="94" t="str">
        <f>CONCATENATE('PAO 2022'!A1028,". ", "4")</f>
        <v>114. 4</v>
      </c>
      <c r="B1030" s="116"/>
      <c r="C1030" s="116"/>
      <c r="D1030" s="116"/>
      <c r="E1030" s="117"/>
      <c r="F1030" s="355" t="str">
        <f>IFERROR(VLOOKUP(B1030,'Validaciones SEVRI'!$D$2:$E$118,2,FALSE)," ")</f>
        <v xml:space="preserve"> </v>
      </c>
      <c r="G1030" s="356"/>
      <c r="H1030" s="123"/>
      <c r="I1030" s="124"/>
      <c r="K1030" s="176">
        <f t="shared" si="113"/>
        <v>0</v>
      </c>
    </row>
    <row r="1031" spans="1:27" ht="20.25" customHeight="1" x14ac:dyDescent="0.3">
      <c r="A1031" s="94" t="str">
        <f>CONCATENATE('PAO 2022'!A1028,". ", "5")</f>
        <v>114. 5</v>
      </c>
      <c r="B1031" s="116"/>
      <c r="C1031" s="116"/>
      <c r="D1031" s="116"/>
      <c r="E1031" s="117"/>
      <c r="F1031" s="355" t="str">
        <f>IFERROR(VLOOKUP(B1031,'Validaciones SEVRI'!$D$2:$E$118,2,FALSE)," ")</f>
        <v xml:space="preserve"> </v>
      </c>
      <c r="G1031" s="356"/>
      <c r="H1031" s="123"/>
      <c r="I1031" s="124"/>
      <c r="K1031" s="176">
        <f t="shared" si="113"/>
        <v>0</v>
      </c>
    </row>
    <row r="1032" spans="1:27" ht="20.25" customHeight="1" x14ac:dyDescent="0.3">
      <c r="A1032" s="94" t="str">
        <f>CONCATENATE('PAO 2022'!A1028,". ", "6")</f>
        <v>114. 6</v>
      </c>
      <c r="B1032" s="116"/>
      <c r="C1032" s="116"/>
      <c r="D1032" s="116"/>
      <c r="E1032" s="117"/>
      <c r="F1032" s="355" t="str">
        <f>IFERROR(VLOOKUP(B1032,'Validaciones SEVRI'!$D$2:$E$118,2,FALSE)," ")</f>
        <v xml:space="preserve"> </v>
      </c>
      <c r="G1032" s="356"/>
      <c r="H1032" s="123"/>
      <c r="I1032" s="124"/>
      <c r="K1032" s="176">
        <f t="shared" si="113"/>
        <v>0</v>
      </c>
    </row>
    <row r="1033" spans="1:27" ht="20.25" customHeight="1" thickBot="1" x14ac:dyDescent="0.35">
      <c r="A1033" s="94" t="str">
        <f>CONCATENATE('PAO 2022'!A1028,". ", "7")</f>
        <v>114. 7</v>
      </c>
      <c r="B1033" s="116"/>
      <c r="C1033" s="116"/>
      <c r="D1033" s="116"/>
      <c r="E1033" s="117"/>
      <c r="F1033" s="355" t="str">
        <f>IFERROR(VLOOKUP(B1033,'Validaciones SEVRI'!$D$2:$E$118,2,FALSE)," ")</f>
        <v xml:space="preserve"> </v>
      </c>
      <c r="G1033" s="356"/>
      <c r="H1033" s="123"/>
      <c r="I1033" s="124"/>
      <c r="K1033" s="176">
        <f t="shared" si="113"/>
        <v>0</v>
      </c>
    </row>
    <row r="1034" spans="1:27" s="80" customFormat="1" ht="20.25" customHeight="1" thickBot="1" x14ac:dyDescent="0.3">
      <c r="A1034" s="73" t="s">
        <v>60</v>
      </c>
      <c r="B1034" s="370">
        <f>+'PAO 2022'!B1035</f>
        <v>0</v>
      </c>
      <c r="C1034" s="371"/>
      <c r="D1034" s="371"/>
      <c r="E1034" s="371"/>
      <c r="F1034" s="371"/>
      <c r="G1034" s="371"/>
      <c r="H1034" s="371"/>
      <c r="I1034" s="371"/>
      <c r="J1034" s="135"/>
      <c r="K1034" s="176"/>
      <c r="L1034" s="135"/>
      <c r="M1034" s="135"/>
      <c r="N1034" s="135"/>
      <c r="O1034" s="135"/>
      <c r="P1034" s="135"/>
      <c r="Q1034" s="135"/>
      <c r="R1034" s="135"/>
      <c r="S1034" s="135"/>
      <c r="T1034" s="135"/>
      <c r="U1034" s="135"/>
      <c r="V1034" s="135"/>
      <c r="W1034" s="135"/>
      <c r="X1034" s="135"/>
      <c r="Y1034" s="135"/>
      <c r="Z1034" s="135"/>
      <c r="AA1034" s="135"/>
    </row>
    <row r="1035" spans="1:27" ht="20.25" customHeight="1" x14ac:dyDescent="0.3">
      <c r="A1035" s="92" t="s">
        <v>61</v>
      </c>
      <c r="B1035" s="363" t="str">
        <f>CONCATENATE('PAO 2022'!A1037,". ",'PAO 2022'!A1038)</f>
        <v xml:space="preserve">115. </v>
      </c>
      <c r="C1035" s="364"/>
      <c r="D1035" s="364"/>
      <c r="E1035" s="364"/>
      <c r="F1035" s="364"/>
      <c r="G1035" s="364"/>
      <c r="H1035" s="364"/>
      <c r="I1035" s="365"/>
      <c r="K1035" s="177"/>
      <c r="L1035" s="173"/>
      <c r="M1035" s="173"/>
      <c r="N1035" s="81"/>
      <c r="O1035" s="81"/>
      <c r="P1035" s="81"/>
      <c r="Q1035" s="81"/>
      <c r="R1035" s="81"/>
      <c r="S1035" s="81"/>
      <c r="T1035" s="81"/>
      <c r="U1035" s="81"/>
      <c r="V1035" s="81"/>
      <c r="W1035" s="81"/>
      <c r="X1035" s="81"/>
      <c r="Y1035" s="81"/>
      <c r="Z1035" s="81"/>
      <c r="AA1035" s="81"/>
    </row>
    <row r="1036" spans="1:27" ht="20.25" customHeight="1" x14ac:dyDescent="0.3">
      <c r="A1036" s="94" t="str">
        <f>CONCATENATE('PAO 2022'!A1037,". ", "1")</f>
        <v>115. 1</v>
      </c>
      <c r="B1036" s="116"/>
      <c r="C1036" s="116"/>
      <c r="D1036" s="116"/>
      <c r="E1036" s="117"/>
      <c r="F1036" s="355" t="str">
        <f>IFERROR(VLOOKUP(B1036,'Validaciones SEVRI'!$D$2:$E$118,2,FALSE)," ")</f>
        <v xml:space="preserve"> </v>
      </c>
      <c r="G1036" s="356"/>
      <c r="H1036" s="123"/>
      <c r="I1036" s="124"/>
      <c r="K1036" s="176">
        <f t="shared" ref="K1036:K1042" si="114">IF(B1036&lt;1,0, 1)</f>
        <v>0</v>
      </c>
    </row>
    <row r="1037" spans="1:27" ht="20.25" customHeight="1" x14ac:dyDescent="0.3">
      <c r="A1037" s="94" t="str">
        <f>CONCATENATE('PAO 2022'!A1037,". ", "2")</f>
        <v>115. 2</v>
      </c>
      <c r="B1037" s="116"/>
      <c r="C1037" s="116"/>
      <c r="D1037" s="116"/>
      <c r="E1037" s="117"/>
      <c r="F1037" s="355" t="str">
        <f>IFERROR(VLOOKUP(B1037,'Validaciones SEVRI'!$D$2:$E$118,2,FALSE)," ")</f>
        <v xml:space="preserve"> </v>
      </c>
      <c r="G1037" s="356"/>
      <c r="H1037" s="123"/>
      <c r="I1037" s="124"/>
      <c r="K1037" s="176">
        <f t="shared" si="114"/>
        <v>0</v>
      </c>
    </row>
    <row r="1038" spans="1:27" ht="20.25" customHeight="1" x14ac:dyDescent="0.3">
      <c r="A1038" s="94" t="str">
        <f>CONCATENATE('PAO 2022'!A1037,". ","3")</f>
        <v>115. 3</v>
      </c>
      <c r="B1038" s="116"/>
      <c r="C1038" s="116"/>
      <c r="D1038" s="116"/>
      <c r="E1038" s="117"/>
      <c r="F1038" s="355" t="str">
        <f>IFERROR(VLOOKUP(B1038,'Validaciones SEVRI'!$D$2:$E$118,2,FALSE)," ")</f>
        <v xml:space="preserve"> </v>
      </c>
      <c r="G1038" s="356"/>
      <c r="H1038" s="123"/>
      <c r="I1038" s="124"/>
      <c r="K1038" s="176">
        <f t="shared" si="114"/>
        <v>0</v>
      </c>
    </row>
    <row r="1039" spans="1:27" ht="20.25" customHeight="1" x14ac:dyDescent="0.3">
      <c r="A1039" s="94" t="str">
        <f>CONCATENATE('PAO 2022'!A1037,". ", "4")</f>
        <v>115. 4</v>
      </c>
      <c r="B1039" s="116"/>
      <c r="C1039" s="116"/>
      <c r="D1039" s="116"/>
      <c r="E1039" s="117"/>
      <c r="F1039" s="355" t="str">
        <f>IFERROR(VLOOKUP(B1039,'Validaciones SEVRI'!$D$2:$E$118,2,FALSE)," ")</f>
        <v xml:space="preserve"> </v>
      </c>
      <c r="G1039" s="356"/>
      <c r="H1039" s="123"/>
      <c r="I1039" s="124"/>
      <c r="K1039" s="176">
        <f t="shared" si="114"/>
        <v>0</v>
      </c>
    </row>
    <row r="1040" spans="1:27" ht="20.25" customHeight="1" x14ac:dyDescent="0.3">
      <c r="A1040" s="94" t="str">
        <f>CONCATENATE('PAO 2022'!A1037,". ", "5")</f>
        <v>115. 5</v>
      </c>
      <c r="B1040" s="116"/>
      <c r="C1040" s="116"/>
      <c r="D1040" s="116"/>
      <c r="E1040" s="117"/>
      <c r="F1040" s="355" t="str">
        <f>IFERROR(VLOOKUP(B1040,'Validaciones SEVRI'!$D$2:$E$118,2,FALSE)," ")</f>
        <v xml:space="preserve"> </v>
      </c>
      <c r="G1040" s="356"/>
      <c r="H1040" s="123"/>
      <c r="I1040" s="124"/>
      <c r="K1040" s="176">
        <f t="shared" si="114"/>
        <v>0</v>
      </c>
    </row>
    <row r="1041" spans="1:27" ht="20.25" customHeight="1" x14ac:dyDescent="0.3">
      <c r="A1041" s="94" t="str">
        <f>CONCATENATE('PAO 2022'!A1037,". ", "6")</f>
        <v>115. 6</v>
      </c>
      <c r="B1041" s="116"/>
      <c r="C1041" s="116"/>
      <c r="D1041" s="116"/>
      <c r="E1041" s="117"/>
      <c r="F1041" s="355" t="str">
        <f>IFERROR(VLOOKUP(B1041,'Validaciones SEVRI'!$D$2:$E$118,2,FALSE)," ")</f>
        <v xml:space="preserve"> </v>
      </c>
      <c r="G1041" s="356"/>
      <c r="H1041" s="123"/>
      <c r="I1041" s="124"/>
      <c r="K1041" s="176">
        <f t="shared" si="114"/>
        <v>0</v>
      </c>
    </row>
    <row r="1042" spans="1:27" ht="20.25" customHeight="1" thickBot="1" x14ac:dyDescent="0.35">
      <c r="A1042" s="94" t="str">
        <f>CONCATENATE('PAO 2022'!A1037,". ", "7")</f>
        <v>115. 7</v>
      </c>
      <c r="B1042" s="116"/>
      <c r="C1042" s="116"/>
      <c r="D1042" s="116"/>
      <c r="E1042" s="117"/>
      <c r="F1042" s="355" t="str">
        <f>IFERROR(VLOOKUP(B1042,'Validaciones SEVRI'!$D$2:$E$118,2,FALSE)," ")</f>
        <v xml:space="preserve"> </v>
      </c>
      <c r="G1042" s="356"/>
      <c r="H1042" s="123"/>
      <c r="I1042" s="124"/>
      <c r="K1042" s="176">
        <f t="shared" si="114"/>
        <v>0</v>
      </c>
    </row>
    <row r="1043" spans="1:27" s="80" customFormat="1" ht="20.25" customHeight="1" thickBot="1" x14ac:dyDescent="0.3">
      <c r="A1043" s="73" t="s">
        <v>60</v>
      </c>
      <c r="B1043" s="370">
        <f>+'PAO 2022'!B1044</f>
        <v>0</v>
      </c>
      <c r="C1043" s="371"/>
      <c r="D1043" s="371"/>
      <c r="E1043" s="371"/>
      <c r="F1043" s="371"/>
      <c r="G1043" s="371"/>
      <c r="H1043" s="371"/>
      <c r="I1043" s="371"/>
      <c r="J1043" s="135"/>
      <c r="K1043" s="176"/>
      <c r="L1043" s="135"/>
      <c r="M1043" s="135"/>
      <c r="N1043" s="135"/>
      <c r="O1043" s="135"/>
      <c r="P1043" s="135"/>
      <c r="Q1043" s="135"/>
      <c r="R1043" s="135"/>
      <c r="S1043" s="135"/>
      <c r="T1043" s="135"/>
      <c r="U1043" s="135"/>
      <c r="V1043" s="135"/>
      <c r="W1043" s="135"/>
      <c r="X1043" s="135"/>
      <c r="Y1043" s="135"/>
      <c r="Z1043" s="135"/>
      <c r="AA1043" s="135"/>
    </row>
    <row r="1044" spans="1:27" ht="20.25" customHeight="1" x14ac:dyDescent="0.3">
      <c r="A1044" s="92" t="s">
        <v>61</v>
      </c>
      <c r="B1044" s="363" t="str">
        <f>CONCATENATE('PAO 2022'!A1046,". ",'PAO 2022'!A1047)</f>
        <v xml:space="preserve">116. </v>
      </c>
      <c r="C1044" s="364"/>
      <c r="D1044" s="364"/>
      <c r="E1044" s="364"/>
      <c r="F1044" s="364"/>
      <c r="G1044" s="364"/>
      <c r="H1044" s="364"/>
      <c r="I1044" s="365"/>
      <c r="K1044" s="177"/>
      <c r="L1044" s="173"/>
      <c r="M1044" s="173"/>
      <c r="N1044" s="81"/>
      <c r="O1044" s="81"/>
      <c r="P1044" s="81"/>
      <c r="Q1044" s="81"/>
      <c r="R1044" s="81"/>
      <c r="S1044" s="81"/>
      <c r="T1044" s="81"/>
      <c r="U1044" s="81"/>
      <c r="V1044" s="81"/>
      <c r="W1044" s="81"/>
      <c r="X1044" s="81"/>
      <c r="Y1044" s="81"/>
      <c r="Z1044" s="81"/>
      <c r="AA1044" s="81"/>
    </row>
    <row r="1045" spans="1:27" ht="20.25" customHeight="1" x14ac:dyDescent="0.3">
      <c r="A1045" s="94" t="str">
        <f>CONCATENATE('PAO 2022'!A1046,". ", "1")</f>
        <v>116. 1</v>
      </c>
      <c r="B1045" s="116"/>
      <c r="C1045" s="116"/>
      <c r="D1045" s="116"/>
      <c r="E1045" s="117"/>
      <c r="F1045" s="355" t="str">
        <f>IFERROR(VLOOKUP(B1045,'Validaciones SEVRI'!$D$2:$E$118,2,FALSE)," ")</f>
        <v xml:space="preserve"> </v>
      </c>
      <c r="G1045" s="356"/>
      <c r="H1045" s="123"/>
      <c r="I1045" s="124"/>
      <c r="K1045" s="176">
        <f t="shared" ref="K1045:K1051" si="115">IF(B1045&lt;1,0, 1)</f>
        <v>0</v>
      </c>
    </row>
    <row r="1046" spans="1:27" ht="20.25" customHeight="1" x14ac:dyDescent="0.3">
      <c r="A1046" s="94" t="str">
        <f>CONCATENATE('PAO 2022'!A1046,". ", "2")</f>
        <v>116. 2</v>
      </c>
      <c r="B1046" s="116"/>
      <c r="C1046" s="116"/>
      <c r="D1046" s="116"/>
      <c r="E1046" s="117"/>
      <c r="F1046" s="355" t="str">
        <f>IFERROR(VLOOKUP(B1046,'Validaciones SEVRI'!$D$2:$E$118,2,FALSE)," ")</f>
        <v xml:space="preserve"> </v>
      </c>
      <c r="G1046" s="356"/>
      <c r="H1046" s="123"/>
      <c r="I1046" s="124"/>
      <c r="K1046" s="176">
        <f t="shared" si="115"/>
        <v>0</v>
      </c>
    </row>
    <row r="1047" spans="1:27" ht="20.25" customHeight="1" x14ac:dyDescent="0.3">
      <c r="A1047" s="94" t="str">
        <f>CONCATENATE('PAO 2022'!A1046,". ","3")</f>
        <v>116. 3</v>
      </c>
      <c r="B1047" s="116"/>
      <c r="C1047" s="116"/>
      <c r="D1047" s="116"/>
      <c r="E1047" s="117"/>
      <c r="F1047" s="355" t="str">
        <f>IFERROR(VLOOKUP(B1047,'Validaciones SEVRI'!$D$2:$E$118,2,FALSE)," ")</f>
        <v xml:space="preserve"> </v>
      </c>
      <c r="G1047" s="356"/>
      <c r="H1047" s="123"/>
      <c r="I1047" s="124"/>
      <c r="K1047" s="176">
        <f t="shared" si="115"/>
        <v>0</v>
      </c>
    </row>
    <row r="1048" spans="1:27" ht="20.25" customHeight="1" x14ac:dyDescent="0.3">
      <c r="A1048" s="94" t="str">
        <f>CONCATENATE('PAO 2022'!A1046,". ", "4")</f>
        <v>116. 4</v>
      </c>
      <c r="B1048" s="116"/>
      <c r="C1048" s="116"/>
      <c r="D1048" s="116"/>
      <c r="E1048" s="117"/>
      <c r="F1048" s="355" t="str">
        <f>IFERROR(VLOOKUP(B1048,'Validaciones SEVRI'!$D$2:$E$118,2,FALSE)," ")</f>
        <v xml:space="preserve"> </v>
      </c>
      <c r="G1048" s="356"/>
      <c r="H1048" s="123"/>
      <c r="I1048" s="124"/>
      <c r="K1048" s="176">
        <f t="shared" si="115"/>
        <v>0</v>
      </c>
    </row>
    <row r="1049" spans="1:27" ht="20.25" customHeight="1" x14ac:dyDescent="0.3">
      <c r="A1049" s="94" t="str">
        <f>CONCATENATE('PAO 2022'!A1046,". ", "5")</f>
        <v>116. 5</v>
      </c>
      <c r="B1049" s="116"/>
      <c r="C1049" s="116"/>
      <c r="D1049" s="116"/>
      <c r="E1049" s="117"/>
      <c r="F1049" s="355" t="str">
        <f>IFERROR(VLOOKUP(B1049,'Validaciones SEVRI'!$D$2:$E$118,2,FALSE)," ")</f>
        <v xml:space="preserve"> </v>
      </c>
      <c r="G1049" s="356"/>
      <c r="H1049" s="123"/>
      <c r="I1049" s="124"/>
      <c r="K1049" s="176">
        <f t="shared" si="115"/>
        <v>0</v>
      </c>
    </row>
    <row r="1050" spans="1:27" ht="20.25" customHeight="1" x14ac:dyDescent="0.3">
      <c r="A1050" s="94" t="str">
        <f>CONCATENATE('PAO 2022'!A1046,". ", "6")</f>
        <v>116. 6</v>
      </c>
      <c r="B1050" s="116"/>
      <c r="C1050" s="116"/>
      <c r="D1050" s="116"/>
      <c r="E1050" s="117"/>
      <c r="F1050" s="355" t="str">
        <f>IFERROR(VLOOKUP(B1050,'Validaciones SEVRI'!$D$2:$E$118,2,FALSE)," ")</f>
        <v xml:space="preserve"> </v>
      </c>
      <c r="G1050" s="356"/>
      <c r="H1050" s="123"/>
      <c r="I1050" s="124"/>
      <c r="K1050" s="176">
        <f t="shared" si="115"/>
        <v>0</v>
      </c>
    </row>
    <row r="1051" spans="1:27" ht="20.25" customHeight="1" thickBot="1" x14ac:dyDescent="0.35">
      <c r="A1051" s="94" t="str">
        <f>CONCATENATE('PAO 2022'!A1046,". ", "7")</f>
        <v>116. 7</v>
      </c>
      <c r="B1051" s="116"/>
      <c r="C1051" s="116"/>
      <c r="D1051" s="116"/>
      <c r="E1051" s="117"/>
      <c r="F1051" s="355" t="str">
        <f>IFERROR(VLOOKUP(B1051,'Validaciones SEVRI'!$D$2:$E$118,2,FALSE)," ")</f>
        <v xml:space="preserve"> </v>
      </c>
      <c r="G1051" s="356"/>
      <c r="H1051" s="123"/>
      <c r="I1051" s="124"/>
      <c r="K1051" s="176">
        <f t="shared" si="115"/>
        <v>0</v>
      </c>
    </row>
    <row r="1052" spans="1:27" s="80" customFormat="1" ht="20.25" customHeight="1" thickBot="1" x14ac:dyDescent="0.3">
      <c r="A1052" s="73" t="s">
        <v>60</v>
      </c>
      <c r="B1052" s="370">
        <f>+'PAO 2022'!B1053</f>
        <v>0</v>
      </c>
      <c r="C1052" s="371"/>
      <c r="D1052" s="371"/>
      <c r="E1052" s="371"/>
      <c r="F1052" s="371"/>
      <c r="G1052" s="371"/>
      <c r="H1052" s="371"/>
      <c r="I1052" s="371"/>
      <c r="J1052" s="135"/>
      <c r="K1052" s="176"/>
      <c r="L1052" s="135"/>
      <c r="M1052" s="135"/>
      <c r="N1052" s="135"/>
      <c r="O1052" s="135"/>
      <c r="P1052" s="135"/>
      <c r="Q1052" s="135"/>
      <c r="R1052" s="135"/>
      <c r="S1052" s="135"/>
      <c r="T1052" s="135"/>
      <c r="U1052" s="135"/>
      <c r="V1052" s="135"/>
      <c r="W1052" s="135"/>
      <c r="X1052" s="135"/>
      <c r="Y1052" s="135"/>
      <c r="Z1052" s="135"/>
      <c r="AA1052" s="135"/>
    </row>
    <row r="1053" spans="1:27" ht="20.25" customHeight="1" x14ac:dyDescent="0.3">
      <c r="A1053" s="92" t="s">
        <v>61</v>
      </c>
      <c r="B1053" s="363" t="str">
        <f>CONCATENATE('PAO 2022'!A1055,". ",'PAO 2022'!A1056)</f>
        <v xml:space="preserve">117. </v>
      </c>
      <c r="C1053" s="364"/>
      <c r="D1053" s="364"/>
      <c r="E1053" s="364"/>
      <c r="F1053" s="364"/>
      <c r="G1053" s="364"/>
      <c r="H1053" s="364"/>
      <c r="I1053" s="365"/>
      <c r="K1053" s="177"/>
      <c r="L1053" s="173"/>
      <c r="M1053" s="173"/>
      <c r="N1053" s="81"/>
      <c r="O1053" s="81"/>
      <c r="P1053" s="81"/>
      <c r="Q1053" s="81"/>
      <c r="R1053" s="81"/>
      <c r="S1053" s="81"/>
      <c r="T1053" s="81"/>
      <c r="U1053" s="81"/>
      <c r="V1053" s="81"/>
      <c r="W1053" s="81"/>
      <c r="X1053" s="81"/>
      <c r="Y1053" s="81"/>
      <c r="Z1053" s="81"/>
      <c r="AA1053" s="81"/>
    </row>
    <row r="1054" spans="1:27" ht="20.25" customHeight="1" x14ac:dyDescent="0.3">
      <c r="A1054" s="94" t="str">
        <f>CONCATENATE('PAO 2022'!A1055,". ", "1")</f>
        <v>117. 1</v>
      </c>
      <c r="B1054" s="116"/>
      <c r="C1054" s="116"/>
      <c r="D1054" s="116"/>
      <c r="E1054" s="117"/>
      <c r="F1054" s="355" t="str">
        <f>IFERROR(VLOOKUP(B1054,'Validaciones SEVRI'!$D$2:$E$118,2,FALSE)," ")</f>
        <v xml:space="preserve"> </v>
      </c>
      <c r="G1054" s="356"/>
      <c r="H1054" s="123"/>
      <c r="I1054" s="124"/>
      <c r="K1054" s="176">
        <f t="shared" ref="K1054:K1060" si="116">IF(B1054&lt;1,0, 1)</f>
        <v>0</v>
      </c>
    </row>
    <row r="1055" spans="1:27" ht="20.25" customHeight="1" x14ac:dyDescent="0.3">
      <c r="A1055" s="94" t="str">
        <f>CONCATENATE('PAO 2022'!A1055,". ", "2")</f>
        <v>117. 2</v>
      </c>
      <c r="B1055" s="116"/>
      <c r="C1055" s="116"/>
      <c r="D1055" s="116"/>
      <c r="E1055" s="117"/>
      <c r="F1055" s="355" t="str">
        <f>IFERROR(VLOOKUP(B1055,'Validaciones SEVRI'!$D$2:$E$118,2,FALSE)," ")</f>
        <v xml:space="preserve"> </v>
      </c>
      <c r="G1055" s="356"/>
      <c r="H1055" s="123"/>
      <c r="I1055" s="124"/>
      <c r="K1055" s="176">
        <f t="shared" si="116"/>
        <v>0</v>
      </c>
    </row>
    <row r="1056" spans="1:27" ht="20.25" customHeight="1" x14ac:dyDescent="0.3">
      <c r="A1056" s="94" t="str">
        <f>CONCATENATE('PAO 2022'!A1055,". ","3")</f>
        <v>117. 3</v>
      </c>
      <c r="B1056" s="116"/>
      <c r="C1056" s="116"/>
      <c r="D1056" s="116"/>
      <c r="E1056" s="117"/>
      <c r="F1056" s="355" t="str">
        <f>IFERROR(VLOOKUP(B1056,'Validaciones SEVRI'!$D$2:$E$118,2,FALSE)," ")</f>
        <v xml:space="preserve"> </v>
      </c>
      <c r="G1056" s="356"/>
      <c r="H1056" s="123"/>
      <c r="I1056" s="124"/>
      <c r="K1056" s="176">
        <f t="shared" si="116"/>
        <v>0</v>
      </c>
    </row>
    <row r="1057" spans="1:27" ht="20.25" customHeight="1" x14ac:dyDescent="0.3">
      <c r="A1057" s="94" t="str">
        <f>CONCATENATE('PAO 2022'!A1055,". ", "4")</f>
        <v>117. 4</v>
      </c>
      <c r="B1057" s="116"/>
      <c r="C1057" s="116"/>
      <c r="D1057" s="116"/>
      <c r="E1057" s="117"/>
      <c r="F1057" s="355" t="str">
        <f>IFERROR(VLOOKUP(B1057,'Validaciones SEVRI'!$D$2:$E$118,2,FALSE)," ")</f>
        <v xml:space="preserve"> </v>
      </c>
      <c r="G1057" s="356"/>
      <c r="H1057" s="123"/>
      <c r="I1057" s="124"/>
      <c r="K1057" s="176">
        <f t="shared" si="116"/>
        <v>0</v>
      </c>
    </row>
    <row r="1058" spans="1:27" ht="20.25" customHeight="1" x14ac:dyDescent="0.3">
      <c r="A1058" s="94" t="str">
        <f>CONCATENATE('PAO 2022'!A1055,". ", "5")</f>
        <v>117. 5</v>
      </c>
      <c r="B1058" s="116"/>
      <c r="C1058" s="116"/>
      <c r="D1058" s="116"/>
      <c r="E1058" s="117"/>
      <c r="F1058" s="355" t="str">
        <f>IFERROR(VLOOKUP(B1058,'Validaciones SEVRI'!$D$2:$E$118,2,FALSE)," ")</f>
        <v xml:space="preserve"> </v>
      </c>
      <c r="G1058" s="356"/>
      <c r="H1058" s="123"/>
      <c r="I1058" s="124"/>
      <c r="K1058" s="176">
        <f t="shared" si="116"/>
        <v>0</v>
      </c>
    </row>
    <row r="1059" spans="1:27" ht="20.25" customHeight="1" x14ac:dyDescent="0.3">
      <c r="A1059" s="94" t="str">
        <f>CONCATENATE('PAO 2022'!A1055,". ", "6")</f>
        <v>117. 6</v>
      </c>
      <c r="B1059" s="116"/>
      <c r="C1059" s="116"/>
      <c r="D1059" s="116"/>
      <c r="E1059" s="117"/>
      <c r="F1059" s="355" t="str">
        <f>IFERROR(VLOOKUP(B1059,'Validaciones SEVRI'!$D$2:$E$118,2,FALSE)," ")</f>
        <v xml:space="preserve"> </v>
      </c>
      <c r="G1059" s="356"/>
      <c r="H1059" s="123"/>
      <c r="I1059" s="124"/>
      <c r="K1059" s="176">
        <f t="shared" si="116"/>
        <v>0</v>
      </c>
    </row>
    <row r="1060" spans="1:27" ht="20.25" customHeight="1" thickBot="1" x14ac:dyDescent="0.35">
      <c r="A1060" s="94" t="str">
        <f>CONCATENATE('PAO 2022'!A1055,". ", "7")</f>
        <v>117. 7</v>
      </c>
      <c r="B1060" s="116"/>
      <c r="C1060" s="116"/>
      <c r="D1060" s="116"/>
      <c r="E1060" s="117"/>
      <c r="F1060" s="355" t="str">
        <f>IFERROR(VLOOKUP(B1060,'Validaciones SEVRI'!$D$2:$E$118,2,FALSE)," ")</f>
        <v xml:space="preserve"> </v>
      </c>
      <c r="G1060" s="356"/>
      <c r="H1060" s="123"/>
      <c r="I1060" s="124"/>
      <c r="K1060" s="176">
        <f t="shared" si="116"/>
        <v>0</v>
      </c>
    </row>
    <row r="1061" spans="1:27" s="80" customFormat="1" ht="20.25" customHeight="1" thickBot="1" x14ac:dyDescent="0.3">
      <c r="A1061" s="73" t="s">
        <v>60</v>
      </c>
      <c r="B1061" s="370">
        <f>+'PAO 2022'!B1062</f>
        <v>0</v>
      </c>
      <c r="C1061" s="371"/>
      <c r="D1061" s="371"/>
      <c r="E1061" s="371"/>
      <c r="F1061" s="371"/>
      <c r="G1061" s="371"/>
      <c r="H1061" s="371"/>
      <c r="I1061" s="371"/>
      <c r="J1061" s="135"/>
      <c r="K1061" s="176"/>
      <c r="L1061" s="135"/>
      <c r="M1061" s="135"/>
      <c r="N1061" s="135"/>
      <c r="O1061" s="135"/>
      <c r="P1061" s="135"/>
      <c r="Q1061" s="135"/>
      <c r="R1061" s="135"/>
      <c r="S1061" s="135"/>
      <c r="T1061" s="135"/>
      <c r="U1061" s="135"/>
      <c r="V1061" s="135"/>
      <c r="W1061" s="135"/>
      <c r="X1061" s="135"/>
      <c r="Y1061" s="135"/>
      <c r="Z1061" s="135"/>
      <c r="AA1061" s="135"/>
    </row>
    <row r="1062" spans="1:27" ht="20.25" customHeight="1" x14ac:dyDescent="0.3">
      <c r="A1062" s="92" t="s">
        <v>61</v>
      </c>
      <c r="B1062" s="363" t="str">
        <f>CONCATENATE('PAO 2022'!A1064,". ",'PAO 2022'!A1065)</f>
        <v xml:space="preserve">118. </v>
      </c>
      <c r="C1062" s="364"/>
      <c r="D1062" s="364"/>
      <c r="E1062" s="364"/>
      <c r="F1062" s="364"/>
      <c r="G1062" s="364"/>
      <c r="H1062" s="364"/>
      <c r="I1062" s="365"/>
      <c r="K1062" s="177"/>
      <c r="L1062" s="173"/>
      <c r="M1062" s="173"/>
      <c r="N1062" s="81"/>
      <c r="O1062" s="81"/>
      <c r="P1062" s="81"/>
      <c r="Q1062" s="81"/>
      <c r="R1062" s="81"/>
      <c r="S1062" s="81"/>
      <c r="T1062" s="81"/>
      <c r="U1062" s="81"/>
      <c r="V1062" s="81"/>
      <c r="W1062" s="81"/>
      <c r="X1062" s="81"/>
      <c r="Y1062" s="81"/>
      <c r="Z1062" s="81"/>
      <c r="AA1062" s="81"/>
    </row>
    <row r="1063" spans="1:27" ht="20.25" customHeight="1" x14ac:dyDescent="0.3">
      <c r="A1063" s="94" t="str">
        <f>CONCATENATE('PAO 2022'!A1064,". ", "1")</f>
        <v>118. 1</v>
      </c>
      <c r="B1063" s="116"/>
      <c r="C1063" s="116"/>
      <c r="D1063" s="116"/>
      <c r="E1063" s="117"/>
      <c r="F1063" s="355" t="str">
        <f>IFERROR(VLOOKUP(B1063,'Validaciones SEVRI'!$D$2:$E$118,2,FALSE)," ")</f>
        <v xml:space="preserve"> </v>
      </c>
      <c r="G1063" s="356"/>
      <c r="H1063" s="123"/>
      <c r="I1063" s="124"/>
      <c r="K1063" s="176">
        <f t="shared" ref="K1063:K1069" si="117">IF(B1063&lt;1,0, 1)</f>
        <v>0</v>
      </c>
    </row>
    <row r="1064" spans="1:27" ht="20.25" customHeight="1" x14ac:dyDescent="0.3">
      <c r="A1064" s="94" t="str">
        <f>CONCATENATE('PAO 2022'!A1064,". ", "2")</f>
        <v>118. 2</v>
      </c>
      <c r="B1064" s="116"/>
      <c r="C1064" s="116"/>
      <c r="D1064" s="116"/>
      <c r="E1064" s="117"/>
      <c r="F1064" s="355" t="str">
        <f>IFERROR(VLOOKUP(B1064,'Validaciones SEVRI'!$D$2:$E$118,2,FALSE)," ")</f>
        <v xml:space="preserve"> </v>
      </c>
      <c r="G1064" s="356"/>
      <c r="H1064" s="123"/>
      <c r="I1064" s="124"/>
      <c r="K1064" s="176">
        <f t="shared" si="117"/>
        <v>0</v>
      </c>
    </row>
    <row r="1065" spans="1:27" ht="20.25" customHeight="1" x14ac:dyDescent="0.3">
      <c r="A1065" s="94" t="str">
        <f>CONCATENATE('PAO 2022'!A1064,". ","3")</f>
        <v>118. 3</v>
      </c>
      <c r="B1065" s="116"/>
      <c r="C1065" s="116"/>
      <c r="D1065" s="116"/>
      <c r="E1065" s="117"/>
      <c r="F1065" s="355" t="str">
        <f>IFERROR(VLOOKUP(B1065,'Validaciones SEVRI'!$D$2:$E$118,2,FALSE)," ")</f>
        <v xml:space="preserve"> </v>
      </c>
      <c r="G1065" s="356"/>
      <c r="H1065" s="123"/>
      <c r="I1065" s="124"/>
      <c r="K1065" s="176">
        <f t="shared" si="117"/>
        <v>0</v>
      </c>
    </row>
    <row r="1066" spans="1:27" ht="20.25" customHeight="1" x14ac:dyDescent="0.3">
      <c r="A1066" s="94" t="str">
        <f>CONCATENATE('PAO 2022'!A1064,". ", "4")</f>
        <v>118. 4</v>
      </c>
      <c r="B1066" s="116"/>
      <c r="C1066" s="116"/>
      <c r="D1066" s="116"/>
      <c r="E1066" s="117"/>
      <c r="F1066" s="355" t="str">
        <f>IFERROR(VLOOKUP(B1066,'Validaciones SEVRI'!$D$2:$E$118,2,FALSE)," ")</f>
        <v xml:space="preserve"> </v>
      </c>
      <c r="G1066" s="356"/>
      <c r="H1066" s="123"/>
      <c r="I1066" s="124"/>
      <c r="K1066" s="176">
        <f t="shared" si="117"/>
        <v>0</v>
      </c>
    </row>
    <row r="1067" spans="1:27" ht="20.25" customHeight="1" x14ac:dyDescent="0.3">
      <c r="A1067" s="94" t="str">
        <f>CONCATENATE('PAO 2022'!A1064,". ", "5")</f>
        <v>118. 5</v>
      </c>
      <c r="B1067" s="116"/>
      <c r="C1067" s="116"/>
      <c r="D1067" s="116"/>
      <c r="E1067" s="117"/>
      <c r="F1067" s="355" t="str">
        <f>IFERROR(VLOOKUP(B1067,'Validaciones SEVRI'!$D$2:$E$118,2,FALSE)," ")</f>
        <v xml:space="preserve"> </v>
      </c>
      <c r="G1067" s="356"/>
      <c r="H1067" s="123"/>
      <c r="I1067" s="124"/>
      <c r="K1067" s="176">
        <f t="shared" si="117"/>
        <v>0</v>
      </c>
    </row>
    <row r="1068" spans="1:27" ht="20.25" customHeight="1" x14ac:dyDescent="0.3">
      <c r="A1068" s="94" t="str">
        <f>CONCATENATE('PAO 2022'!A1064,". ", "6")</f>
        <v>118. 6</v>
      </c>
      <c r="B1068" s="116"/>
      <c r="C1068" s="116"/>
      <c r="D1068" s="116"/>
      <c r="E1068" s="117"/>
      <c r="F1068" s="355" t="str">
        <f>IFERROR(VLOOKUP(B1068,'Validaciones SEVRI'!$D$2:$E$118,2,FALSE)," ")</f>
        <v xml:space="preserve"> </v>
      </c>
      <c r="G1068" s="356"/>
      <c r="H1068" s="123"/>
      <c r="I1068" s="124"/>
      <c r="K1068" s="176">
        <f t="shared" si="117"/>
        <v>0</v>
      </c>
    </row>
    <row r="1069" spans="1:27" ht="20.25" customHeight="1" thickBot="1" x14ac:dyDescent="0.35">
      <c r="A1069" s="94" t="str">
        <f>CONCATENATE('PAO 2022'!A1064,". ", "7")</f>
        <v>118. 7</v>
      </c>
      <c r="B1069" s="116"/>
      <c r="C1069" s="116"/>
      <c r="D1069" s="116"/>
      <c r="E1069" s="117"/>
      <c r="F1069" s="355" t="str">
        <f>IFERROR(VLOOKUP(B1069,'Validaciones SEVRI'!$D$2:$E$118,2,FALSE)," ")</f>
        <v xml:space="preserve"> </v>
      </c>
      <c r="G1069" s="356"/>
      <c r="H1069" s="123"/>
      <c r="I1069" s="124"/>
      <c r="K1069" s="176">
        <f t="shared" si="117"/>
        <v>0</v>
      </c>
    </row>
    <row r="1070" spans="1:27" s="80" customFormat="1" ht="20.25" customHeight="1" thickBot="1" x14ac:dyDescent="0.3">
      <c r="A1070" s="73" t="s">
        <v>60</v>
      </c>
      <c r="B1070" s="370">
        <f>+'PAO 2022'!B1071</f>
        <v>0</v>
      </c>
      <c r="C1070" s="371"/>
      <c r="D1070" s="371"/>
      <c r="E1070" s="371"/>
      <c r="F1070" s="371"/>
      <c r="G1070" s="371"/>
      <c r="H1070" s="371"/>
      <c r="I1070" s="371"/>
      <c r="J1070" s="135"/>
      <c r="K1070" s="176"/>
      <c r="L1070" s="135"/>
      <c r="M1070" s="135"/>
      <c r="N1070" s="135"/>
      <c r="O1070" s="135"/>
      <c r="P1070" s="135"/>
      <c r="Q1070" s="135"/>
      <c r="R1070" s="135"/>
      <c r="S1070" s="135"/>
      <c r="T1070" s="135"/>
      <c r="U1070" s="135"/>
      <c r="V1070" s="135"/>
      <c r="W1070" s="135"/>
      <c r="X1070" s="135"/>
      <c r="Y1070" s="135"/>
      <c r="Z1070" s="135"/>
      <c r="AA1070" s="135"/>
    </row>
    <row r="1071" spans="1:27" ht="20.25" customHeight="1" x14ac:dyDescent="0.3">
      <c r="A1071" s="92" t="s">
        <v>61</v>
      </c>
      <c r="B1071" s="363" t="str">
        <f>CONCATENATE('PAO 2022'!A1073,". ",'PAO 2022'!A1074)</f>
        <v xml:space="preserve">119. </v>
      </c>
      <c r="C1071" s="364"/>
      <c r="D1071" s="364"/>
      <c r="E1071" s="364"/>
      <c r="F1071" s="364"/>
      <c r="G1071" s="364"/>
      <c r="H1071" s="364"/>
      <c r="I1071" s="365"/>
      <c r="K1071" s="177"/>
      <c r="L1071" s="173"/>
      <c r="M1071" s="173"/>
      <c r="N1071" s="81"/>
      <c r="O1071" s="81"/>
      <c r="P1071" s="81"/>
      <c r="Q1071" s="81"/>
      <c r="R1071" s="81"/>
      <c r="S1071" s="81"/>
      <c r="T1071" s="81"/>
      <c r="U1071" s="81"/>
      <c r="V1071" s="81"/>
      <c r="W1071" s="81"/>
      <c r="X1071" s="81"/>
      <c r="Y1071" s="81"/>
      <c r="Z1071" s="81"/>
      <c r="AA1071" s="81"/>
    </row>
    <row r="1072" spans="1:27" ht="20.25" customHeight="1" x14ac:dyDescent="0.3">
      <c r="A1072" s="94" t="str">
        <f>CONCATENATE('PAO 2022'!A1073,". ", "1")</f>
        <v>119. 1</v>
      </c>
      <c r="B1072" s="116"/>
      <c r="C1072" s="116"/>
      <c r="D1072" s="116"/>
      <c r="E1072" s="117"/>
      <c r="F1072" s="355" t="str">
        <f>IFERROR(VLOOKUP(B1072,'Validaciones SEVRI'!$D$2:$E$118,2,FALSE)," ")</f>
        <v xml:space="preserve"> </v>
      </c>
      <c r="G1072" s="356"/>
      <c r="H1072" s="123"/>
      <c r="I1072" s="124"/>
      <c r="K1072" s="176">
        <f t="shared" ref="K1072:K1078" si="118">IF(B1072&lt;1,0, 1)</f>
        <v>0</v>
      </c>
    </row>
    <row r="1073" spans="1:27" ht="20.25" customHeight="1" x14ac:dyDescent="0.3">
      <c r="A1073" s="94" t="str">
        <f>CONCATENATE('PAO 2022'!A1073,". ", "2")</f>
        <v>119. 2</v>
      </c>
      <c r="B1073" s="116"/>
      <c r="C1073" s="116"/>
      <c r="D1073" s="116"/>
      <c r="E1073" s="117"/>
      <c r="F1073" s="355" t="str">
        <f>IFERROR(VLOOKUP(B1073,'Validaciones SEVRI'!$D$2:$E$118,2,FALSE)," ")</f>
        <v xml:space="preserve"> </v>
      </c>
      <c r="G1073" s="356"/>
      <c r="H1073" s="123"/>
      <c r="I1073" s="124"/>
      <c r="K1073" s="176">
        <f t="shared" si="118"/>
        <v>0</v>
      </c>
    </row>
    <row r="1074" spans="1:27" ht="20.25" customHeight="1" x14ac:dyDescent="0.3">
      <c r="A1074" s="94" t="str">
        <f>CONCATENATE('PAO 2022'!A1073,". ","3")</f>
        <v>119. 3</v>
      </c>
      <c r="B1074" s="116"/>
      <c r="C1074" s="116"/>
      <c r="D1074" s="116"/>
      <c r="E1074" s="117"/>
      <c r="F1074" s="355" t="str">
        <f>IFERROR(VLOOKUP(B1074,'Validaciones SEVRI'!$D$2:$E$118,2,FALSE)," ")</f>
        <v xml:space="preserve"> </v>
      </c>
      <c r="G1074" s="356"/>
      <c r="H1074" s="123"/>
      <c r="I1074" s="124"/>
      <c r="K1074" s="176">
        <f t="shared" si="118"/>
        <v>0</v>
      </c>
    </row>
    <row r="1075" spans="1:27" ht="20.25" customHeight="1" x14ac:dyDescent="0.3">
      <c r="A1075" s="94" t="str">
        <f>CONCATENATE('PAO 2022'!A1073,". ", "4")</f>
        <v>119. 4</v>
      </c>
      <c r="B1075" s="116"/>
      <c r="C1075" s="116"/>
      <c r="D1075" s="116"/>
      <c r="E1075" s="117"/>
      <c r="F1075" s="355" t="str">
        <f>IFERROR(VLOOKUP(B1075,'Validaciones SEVRI'!$D$2:$E$118,2,FALSE)," ")</f>
        <v xml:space="preserve"> </v>
      </c>
      <c r="G1075" s="356"/>
      <c r="H1075" s="123"/>
      <c r="I1075" s="124"/>
      <c r="K1075" s="176">
        <f t="shared" si="118"/>
        <v>0</v>
      </c>
    </row>
    <row r="1076" spans="1:27" ht="20.25" customHeight="1" x14ac:dyDescent="0.3">
      <c r="A1076" s="94" t="str">
        <f>CONCATENATE('PAO 2022'!A1073,". ", "5")</f>
        <v>119. 5</v>
      </c>
      <c r="B1076" s="116"/>
      <c r="C1076" s="116"/>
      <c r="D1076" s="116"/>
      <c r="E1076" s="117"/>
      <c r="F1076" s="355" t="str">
        <f>IFERROR(VLOOKUP(B1076,'Validaciones SEVRI'!$D$2:$E$118,2,FALSE)," ")</f>
        <v xml:space="preserve"> </v>
      </c>
      <c r="G1076" s="356"/>
      <c r="H1076" s="123"/>
      <c r="I1076" s="124"/>
      <c r="K1076" s="176">
        <f t="shared" si="118"/>
        <v>0</v>
      </c>
    </row>
    <row r="1077" spans="1:27" ht="20.25" customHeight="1" x14ac:dyDescent="0.3">
      <c r="A1077" s="94" t="str">
        <f>CONCATENATE('PAO 2022'!A1073,". ", "6")</f>
        <v>119. 6</v>
      </c>
      <c r="B1077" s="116"/>
      <c r="C1077" s="116"/>
      <c r="D1077" s="116"/>
      <c r="E1077" s="117"/>
      <c r="F1077" s="355" t="str">
        <f>IFERROR(VLOOKUP(B1077,'Validaciones SEVRI'!$D$2:$E$118,2,FALSE)," ")</f>
        <v xml:space="preserve"> </v>
      </c>
      <c r="G1077" s="356"/>
      <c r="H1077" s="123"/>
      <c r="I1077" s="124"/>
      <c r="K1077" s="176">
        <f t="shared" si="118"/>
        <v>0</v>
      </c>
    </row>
    <row r="1078" spans="1:27" ht="20.25" customHeight="1" thickBot="1" x14ac:dyDescent="0.35">
      <c r="A1078" s="94" t="str">
        <f>CONCATENATE('PAO 2022'!A1073,". ", "7")</f>
        <v>119. 7</v>
      </c>
      <c r="B1078" s="116"/>
      <c r="C1078" s="116"/>
      <c r="D1078" s="116"/>
      <c r="E1078" s="117"/>
      <c r="F1078" s="355" t="str">
        <f>IFERROR(VLOOKUP(B1078,'Validaciones SEVRI'!$D$2:$E$118,2,FALSE)," ")</f>
        <v xml:space="preserve"> </v>
      </c>
      <c r="G1078" s="356"/>
      <c r="H1078" s="123"/>
      <c r="I1078" s="124"/>
      <c r="K1078" s="176">
        <f t="shared" si="118"/>
        <v>0</v>
      </c>
    </row>
    <row r="1079" spans="1:27" s="80" customFormat="1" ht="20.25" customHeight="1" thickBot="1" x14ac:dyDescent="0.3">
      <c r="A1079" s="73" t="s">
        <v>60</v>
      </c>
      <c r="B1079" s="370">
        <f>+'PAO 2022'!B1080</f>
        <v>0</v>
      </c>
      <c r="C1079" s="371"/>
      <c r="D1079" s="371"/>
      <c r="E1079" s="371"/>
      <c r="F1079" s="371"/>
      <c r="G1079" s="371"/>
      <c r="H1079" s="371"/>
      <c r="I1079" s="371"/>
      <c r="J1079" s="135"/>
      <c r="K1079" s="176"/>
      <c r="L1079" s="135"/>
      <c r="M1079" s="135"/>
      <c r="N1079" s="135"/>
      <c r="O1079" s="135"/>
      <c r="P1079" s="135"/>
      <c r="Q1079" s="135"/>
      <c r="R1079" s="135"/>
      <c r="S1079" s="135"/>
      <c r="T1079" s="135"/>
      <c r="U1079" s="135"/>
      <c r="V1079" s="135"/>
      <c r="W1079" s="135"/>
      <c r="X1079" s="135"/>
      <c r="Y1079" s="135"/>
      <c r="Z1079" s="135"/>
      <c r="AA1079" s="135"/>
    </row>
    <row r="1080" spans="1:27" ht="20.25" customHeight="1" x14ac:dyDescent="0.3">
      <c r="A1080" s="92" t="s">
        <v>61</v>
      </c>
      <c r="B1080" s="363" t="str">
        <f>CONCATENATE('PAO 2022'!A1082,". ",'PAO 2022'!A1083)</f>
        <v xml:space="preserve">120. </v>
      </c>
      <c r="C1080" s="364"/>
      <c r="D1080" s="364"/>
      <c r="E1080" s="364"/>
      <c r="F1080" s="364"/>
      <c r="G1080" s="364"/>
      <c r="H1080" s="364"/>
      <c r="I1080" s="365"/>
      <c r="K1080" s="177"/>
      <c r="L1080" s="173"/>
      <c r="M1080" s="173"/>
      <c r="N1080" s="81"/>
      <c r="O1080" s="81"/>
      <c r="P1080" s="81"/>
      <c r="Q1080" s="81"/>
      <c r="R1080" s="81"/>
      <c r="S1080" s="81"/>
      <c r="T1080" s="81"/>
      <c r="U1080" s="81"/>
      <c r="V1080" s="81"/>
      <c r="W1080" s="81"/>
      <c r="X1080" s="81"/>
      <c r="Y1080" s="81"/>
      <c r="Z1080" s="81"/>
      <c r="AA1080" s="81"/>
    </row>
    <row r="1081" spans="1:27" ht="20.25" customHeight="1" x14ac:dyDescent="0.3">
      <c r="A1081" s="94" t="str">
        <f>CONCATENATE('PAO 2022'!A1082,". ", "1")</f>
        <v>120. 1</v>
      </c>
      <c r="B1081" s="116"/>
      <c r="C1081" s="116"/>
      <c r="D1081" s="116"/>
      <c r="E1081" s="117"/>
      <c r="F1081" s="355" t="str">
        <f>IFERROR(VLOOKUP(B1081,'Validaciones SEVRI'!$D$2:$E$118,2,FALSE)," ")</f>
        <v xml:space="preserve"> </v>
      </c>
      <c r="G1081" s="356"/>
      <c r="H1081" s="123"/>
      <c r="I1081" s="124"/>
      <c r="K1081" s="176">
        <f t="shared" ref="K1081:K1087" si="119">IF(B1081&lt;1,0, 1)</f>
        <v>0</v>
      </c>
    </row>
    <row r="1082" spans="1:27" ht="20.25" customHeight="1" x14ac:dyDescent="0.3">
      <c r="A1082" s="94" t="str">
        <f>CONCATENATE('PAO 2022'!A1082,". ", "2")</f>
        <v>120. 2</v>
      </c>
      <c r="B1082" s="116"/>
      <c r="C1082" s="116"/>
      <c r="D1082" s="116"/>
      <c r="E1082" s="117"/>
      <c r="F1082" s="355" t="str">
        <f>IFERROR(VLOOKUP(B1082,'Validaciones SEVRI'!$D$2:$E$118,2,FALSE)," ")</f>
        <v xml:space="preserve"> </v>
      </c>
      <c r="G1082" s="356"/>
      <c r="H1082" s="123"/>
      <c r="I1082" s="124"/>
      <c r="K1082" s="176">
        <f t="shared" si="119"/>
        <v>0</v>
      </c>
    </row>
    <row r="1083" spans="1:27" ht="20.25" customHeight="1" x14ac:dyDescent="0.3">
      <c r="A1083" s="94" t="str">
        <f>CONCATENATE('PAO 2022'!A1082,". ","3")</f>
        <v>120. 3</v>
      </c>
      <c r="B1083" s="116"/>
      <c r="C1083" s="116"/>
      <c r="D1083" s="116"/>
      <c r="E1083" s="117"/>
      <c r="F1083" s="355" t="str">
        <f>IFERROR(VLOOKUP(B1083,'Validaciones SEVRI'!$D$2:$E$118,2,FALSE)," ")</f>
        <v xml:space="preserve"> </v>
      </c>
      <c r="G1083" s="356"/>
      <c r="H1083" s="123"/>
      <c r="I1083" s="124"/>
      <c r="K1083" s="176">
        <f t="shared" si="119"/>
        <v>0</v>
      </c>
    </row>
    <row r="1084" spans="1:27" ht="20.25" customHeight="1" x14ac:dyDescent="0.3">
      <c r="A1084" s="94" t="str">
        <f>CONCATENATE('PAO 2022'!A1082,". ", "4")</f>
        <v>120. 4</v>
      </c>
      <c r="B1084" s="116"/>
      <c r="C1084" s="116"/>
      <c r="D1084" s="116"/>
      <c r="E1084" s="117"/>
      <c r="F1084" s="355" t="str">
        <f>IFERROR(VLOOKUP(B1084,'Validaciones SEVRI'!$D$2:$E$118,2,FALSE)," ")</f>
        <v xml:space="preserve"> </v>
      </c>
      <c r="G1084" s="356"/>
      <c r="H1084" s="123"/>
      <c r="I1084" s="124"/>
      <c r="K1084" s="176">
        <f t="shared" si="119"/>
        <v>0</v>
      </c>
    </row>
    <row r="1085" spans="1:27" ht="20.25" customHeight="1" x14ac:dyDescent="0.3">
      <c r="A1085" s="94" t="str">
        <f>CONCATENATE('PAO 2022'!A1082,". ", "5")</f>
        <v>120. 5</v>
      </c>
      <c r="B1085" s="116"/>
      <c r="C1085" s="116"/>
      <c r="D1085" s="116"/>
      <c r="E1085" s="117"/>
      <c r="F1085" s="355" t="str">
        <f>IFERROR(VLOOKUP(B1085,'Validaciones SEVRI'!$D$2:$E$118,2,FALSE)," ")</f>
        <v xml:space="preserve"> </v>
      </c>
      <c r="G1085" s="356"/>
      <c r="H1085" s="123"/>
      <c r="I1085" s="124"/>
      <c r="K1085" s="176">
        <f t="shared" si="119"/>
        <v>0</v>
      </c>
    </row>
    <row r="1086" spans="1:27" ht="20.25" customHeight="1" x14ac:dyDescent="0.3">
      <c r="A1086" s="94" t="str">
        <f>CONCATENATE('PAO 2022'!A1082,". ", "6")</f>
        <v>120. 6</v>
      </c>
      <c r="B1086" s="116"/>
      <c r="C1086" s="116"/>
      <c r="D1086" s="116"/>
      <c r="E1086" s="117"/>
      <c r="F1086" s="355" t="str">
        <f>IFERROR(VLOOKUP(B1086,'Validaciones SEVRI'!$D$2:$E$118,2,FALSE)," ")</f>
        <v xml:space="preserve"> </v>
      </c>
      <c r="G1086" s="356"/>
      <c r="H1086" s="123"/>
      <c r="I1086" s="124"/>
      <c r="K1086" s="176">
        <f t="shared" si="119"/>
        <v>0</v>
      </c>
    </row>
    <row r="1087" spans="1:27" ht="20.25" customHeight="1" x14ac:dyDescent="0.3">
      <c r="A1087" s="94" t="str">
        <f>CONCATENATE('PAO 2022'!A1082,". ", "7")</f>
        <v>120. 7</v>
      </c>
      <c r="B1087" s="116"/>
      <c r="C1087" s="116"/>
      <c r="D1087" s="116"/>
      <c r="E1087" s="117"/>
      <c r="F1087" s="355" t="str">
        <f>IFERROR(VLOOKUP(B1087,'Validaciones SEVRI'!$D$2:$E$118,2,FALSE)," ")</f>
        <v xml:space="preserve"> </v>
      </c>
      <c r="G1087" s="356"/>
      <c r="H1087" s="123"/>
      <c r="I1087" s="124"/>
      <c r="K1087" s="176">
        <f t="shared" si="119"/>
        <v>0</v>
      </c>
    </row>
    <row r="1088" spans="1:27" s="93" customFormat="1" ht="20.25" customHeight="1" x14ac:dyDescent="0.25">
      <c r="K1088" s="178">
        <f>SUM(K10:K1087)</f>
        <v>30</v>
      </c>
      <c r="L1088" s="174"/>
      <c r="M1088" s="174"/>
    </row>
  </sheetData>
  <mergeCells count="1094">
    <mergeCell ref="B1079:I1079"/>
    <mergeCell ref="B1080:I1080"/>
    <mergeCell ref="F1081:G1081"/>
    <mergeCell ref="F1082:G1082"/>
    <mergeCell ref="F1083:G1083"/>
    <mergeCell ref="F1084:G1084"/>
    <mergeCell ref="F1085:G1085"/>
    <mergeCell ref="F1086:G1086"/>
    <mergeCell ref="F1087:G1087"/>
    <mergeCell ref="B1070:I1070"/>
    <mergeCell ref="B1071:I1071"/>
    <mergeCell ref="F1072:G1072"/>
    <mergeCell ref="F1073:G1073"/>
    <mergeCell ref="F1074:G1074"/>
    <mergeCell ref="F1075:G1075"/>
    <mergeCell ref="F1076:G1076"/>
    <mergeCell ref="F1077:G1077"/>
    <mergeCell ref="F1078:G1078"/>
    <mergeCell ref="B1061:I1061"/>
    <mergeCell ref="B1062:I1062"/>
    <mergeCell ref="F1063:G1063"/>
    <mergeCell ref="F1064:G1064"/>
    <mergeCell ref="F1065:G1065"/>
    <mergeCell ref="F1066:G1066"/>
    <mergeCell ref="F1067:G1067"/>
    <mergeCell ref="F1068:G1068"/>
    <mergeCell ref="F1069:G1069"/>
    <mergeCell ref="B1052:I1052"/>
    <mergeCell ref="B1053:I1053"/>
    <mergeCell ref="F1054:G1054"/>
    <mergeCell ref="F1055:G1055"/>
    <mergeCell ref="F1056:G1056"/>
    <mergeCell ref="F1057:G1057"/>
    <mergeCell ref="F1058:G1058"/>
    <mergeCell ref="F1059:G1059"/>
    <mergeCell ref="F1060:G1060"/>
    <mergeCell ref="B1043:I1043"/>
    <mergeCell ref="B1044:I1044"/>
    <mergeCell ref="F1045:G1045"/>
    <mergeCell ref="F1046:G1046"/>
    <mergeCell ref="F1047:G1047"/>
    <mergeCell ref="F1048:G1048"/>
    <mergeCell ref="F1049:G1049"/>
    <mergeCell ref="F1050:G1050"/>
    <mergeCell ref="F1051:G1051"/>
    <mergeCell ref="B1034:I1034"/>
    <mergeCell ref="B1035:I1035"/>
    <mergeCell ref="F1036:G1036"/>
    <mergeCell ref="F1037:G1037"/>
    <mergeCell ref="F1038:G1038"/>
    <mergeCell ref="F1039:G1039"/>
    <mergeCell ref="F1040:G1040"/>
    <mergeCell ref="F1041:G1041"/>
    <mergeCell ref="F1042:G1042"/>
    <mergeCell ref="B1025:I1025"/>
    <mergeCell ref="B1026:I1026"/>
    <mergeCell ref="F1027:G1027"/>
    <mergeCell ref="F1028:G1028"/>
    <mergeCell ref="F1029:G1029"/>
    <mergeCell ref="F1030:G1030"/>
    <mergeCell ref="F1031:G1031"/>
    <mergeCell ref="F1032:G1032"/>
    <mergeCell ref="F1033:G1033"/>
    <mergeCell ref="B1016:I1016"/>
    <mergeCell ref="B1017:I1017"/>
    <mergeCell ref="F1018:G1018"/>
    <mergeCell ref="F1019:G1019"/>
    <mergeCell ref="F1020:G1020"/>
    <mergeCell ref="F1021:G1021"/>
    <mergeCell ref="F1022:G1022"/>
    <mergeCell ref="F1023:G1023"/>
    <mergeCell ref="F1024:G1024"/>
    <mergeCell ref="B1007:I1007"/>
    <mergeCell ref="B1008:I1008"/>
    <mergeCell ref="F1009:G1009"/>
    <mergeCell ref="F1010:G1010"/>
    <mergeCell ref="F1011:G1011"/>
    <mergeCell ref="F1012:G1012"/>
    <mergeCell ref="F1013:G1013"/>
    <mergeCell ref="F1014:G1014"/>
    <mergeCell ref="F1015:G1015"/>
    <mergeCell ref="B998:I998"/>
    <mergeCell ref="B999:I999"/>
    <mergeCell ref="F1000:G1000"/>
    <mergeCell ref="F1001:G1001"/>
    <mergeCell ref="F1002:G1002"/>
    <mergeCell ref="F1003:G1003"/>
    <mergeCell ref="F1004:G1004"/>
    <mergeCell ref="F1005:G1005"/>
    <mergeCell ref="F1006:G1006"/>
    <mergeCell ref="B989:I989"/>
    <mergeCell ref="B990:I990"/>
    <mergeCell ref="F991:G991"/>
    <mergeCell ref="F992:G992"/>
    <mergeCell ref="F993:G993"/>
    <mergeCell ref="F994:G994"/>
    <mergeCell ref="F995:G995"/>
    <mergeCell ref="F996:G996"/>
    <mergeCell ref="F997:G997"/>
    <mergeCell ref="B980:I980"/>
    <mergeCell ref="B981:I981"/>
    <mergeCell ref="F982:G982"/>
    <mergeCell ref="F983:G983"/>
    <mergeCell ref="F984:G984"/>
    <mergeCell ref="F985:G985"/>
    <mergeCell ref="F986:G986"/>
    <mergeCell ref="F987:G987"/>
    <mergeCell ref="F988:G988"/>
    <mergeCell ref="B971:I971"/>
    <mergeCell ref="B972:I972"/>
    <mergeCell ref="F973:G973"/>
    <mergeCell ref="F974:G974"/>
    <mergeCell ref="F975:G975"/>
    <mergeCell ref="F976:G976"/>
    <mergeCell ref="F977:G977"/>
    <mergeCell ref="F978:G978"/>
    <mergeCell ref="F979:G979"/>
    <mergeCell ref="B962:I962"/>
    <mergeCell ref="B963:I963"/>
    <mergeCell ref="F964:G964"/>
    <mergeCell ref="F965:G965"/>
    <mergeCell ref="F966:G966"/>
    <mergeCell ref="F967:G967"/>
    <mergeCell ref="F968:G968"/>
    <mergeCell ref="F969:G969"/>
    <mergeCell ref="F970:G970"/>
    <mergeCell ref="B953:I953"/>
    <mergeCell ref="B954:I954"/>
    <mergeCell ref="F955:G955"/>
    <mergeCell ref="F956:G956"/>
    <mergeCell ref="F957:G957"/>
    <mergeCell ref="F958:G958"/>
    <mergeCell ref="F959:G959"/>
    <mergeCell ref="F960:G960"/>
    <mergeCell ref="F961:G961"/>
    <mergeCell ref="B944:I944"/>
    <mergeCell ref="B945:I945"/>
    <mergeCell ref="F946:G946"/>
    <mergeCell ref="F947:G947"/>
    <mergeCell ref="F948:G948"/>
    <mergeCell ref="F949:G949"/>
    <mergeCell ref="F950:G950"/>
    <mergeCell ref="F951:G951"/>
    <mergeCell ref="F952:G952"/>
    <mergeCell ref="B935:I935"/>
    <mergeCell ref="B936:I936"/>
    <mergeCell ref="F937:G937"/>
    <mergeCell ref="F938:G938"/>
    <mergeCell ref="F939:G939"/>
    <mergeCell ref="F940:G940"/>
    <mergeCell ref="F941:G941"/>
    <mergeCell ref="F942:G942"/>
    <mergeCell ref="F943:G943"/>
    <mergeCell ref="B926:I926"/>
    <mergeCell ref="B927:I927"/>
    <mergeCell ref="F928:G928"/>
    <mergeCell ref="F929:G929"/>
    <mergeCell ref="F930:G930"/>
    <mergeCell ref="F931:G931"/>
    <mergeCell ref="F932:G932"/>
    <mergeCell ref="F933:G933"/>
    <mergeCell ref="F934:G934"/>
    <mergeCell ref="B917:I917"/>
    <mergeCell ref="B918:I918"/>
    <mergeCell ref="F919:G919"/>
    <mergeCell ref="F920:G920"/>
    <mergeCell ref="F921:G921"/>
    <mergeCell ref="F922:G922"/>
    <mergeCell ref="F923:G923"/>
    <mergeCell ref="F924:G924"/>
    <mergeCell ref="F925:G925"/>
    <mergeCell ref="B908:I908"/>
    <mergeCell ref="B909:I909"/>
    <mergeCell ref="F910:G910"/>
    <mergeCell ref="F911:G911"/>
    <mergeCell ref="F912:G912"/>
    <mergeCell ref="F913:G913"/>
    <mergeCell ref="F914:G914"/>
    <mergeCell ref="F915:G915"/>
    <mergeCell ref="F916:G916"/>
    <mergeCell ref="B899:I899"/>
    <mergeCell ref="B900:I900"/>
    <mergeCell ref="F901:G901"/>
    <mergeCell ref="F902:G902"/>
    <mergeCell ref="F903:G903"/>
    <mergeCell ref="F904:G904"/>
    <mergeCell ref="F905:G905"/>
    <mergeCell ref="F906:G906"/>
    <mergeCell ref="F907:G907"/>
    <mergeCell ref="B890:I890"/>
    <mergeCell ref="B891:I891"/>
    <mergeCell ref="F892:G892"/>
    <mergeCell ref="F893:G893"/>
    <mergeCell ref="F894:G894"/>
    <mergeCell ref="F895:G895"/>
    <mergeCell ref="F896:G896"/>
    <mergeCell ref="F897:G897"/>
    <mergeCell ref="F898:G898"/>
    <mergeCell ref="B881:I881"/>
    <mergeCell ref="B882:I882"/>
    <mergeCell ref="F883:G883"/>
    <mergeCell ref="F884:G884"/>
    <mergeCell ref="F885:G885"/>
    <mergeCell ref="F886:G886"/>
    <mergeCell ref="F887:G887"/>
    <mergeCell ref="F888:G888"/>
    <mergeCell ref="F889:G889"/>
    <mergeCell ref="B872:I872"/>
    <mergeCell ref="B873:I873"/>
    <mergeCell ref="F874:G874"/>
    <mergeCell ref="F875:G875"/>
    <mergeCell ref="F876:G876"/>
    <mergeCell ref="F877:G877"/>
    <mergeCell ref="F878:G878"/>
    <mergeCell ref="F879:G879"/>
    <mergeCell ref="F880:G880"/>
    <mergeCell ref="B863:I863"/>
    <mergeCell ref="B864:I864"/>
    <mergeCell ref="F865:G865"/>
    <mergeCell ref="F866:G866"/>
    <mergeCell ref="F867:G867"/>
    <mergeCell ref="F868:G868"/>
    <mergeCell ref="F869:G869"/>
    <mergeCell ref="F870:G870"/>
    <mergeCell ref="F871:G871"/>
    <mergeCell ref="B854:I854"/>
    <mergeCell ref="B855:I855"/>
    <mergeCell ref="F856:G856"/>
    <mergeCell ref="F857:G857"/>
    <mergeCell ref="F858:G858"/>
    <mergeCell ref="F859:G859"/>
    <mergeCell ref="F860:G860"/>
    <mergeCell ref="F861:G861"/>
    <mergeCell ref="F862:G862"/>
    <mergeCell ref="B845:I845"/>
    <mergeCell ref="B846:I846"/>
    <mergeCell ref="F847:G847"/>
    <mergeCell ref="F848:G848"/>
    <mergeCell ref="F849:G849"/>
    <mergeCell ref="F850:G850"/>
    <mergeCell ref="F851:G851"/>
    <mergeCell ref="F852:G852"/>
    <mergeCell ref="F853:G853"/>
    <mergeCell ref="B836:I836"/>
    <mergeCell ref="B837:I837"/>
    <mergeCell ref="F838:G838"/>
    <mergeCell ref="F839:G839"/>
    <mergeCell ref="F840:G840"/>
    <mergeCell ref="F841:G841"/>
    <mergeCell ref="F842:G842"/>
    <mergeCell ref="F843:G843"/>
    <mergeCell ref="F844:G844"/>
    <mergeCell ref="B827:I827"/>
    <mergeCell ref="B828:I828"/>
    <mergeCell ref="F829:G829"/>
    <mergeCell ref="F830:G830"/>
    <mergeCell ref="F831:G831"/>
    <mergeCell ref="F832:G832"/>
    <mergeCell ref="F833:G833"/>
    <mergeCell ref="F834:G834"/>
    <mergeCell ref="F835:G835"/>
    <mergeCell ref="B818:I818"/>
    <mergeCell ref="B819:I819"/>
    <mergeCell ref="F820:G820"/>
    <mergeCell ref="F821:G821"/>
    <mergeCell ref="F822:G822"/>
    <mergeCell ref="F823:G823"/>
    <mergeCell ref="F824:G824"/>
    <mergeCell ref="F825:G825"/>
    <mergeCell ref="F826:G826"/>
    <mergeCell ref="B809:I809"/>
    <mergeCell ref="B810:I810"/>
    <mergeCell ref="F811:G811"/>
    <mergeCell ref="F812:G812"/>
    <mergeCell ref="F813:G813"/>
    <mergeCell ref="F814:G814"/>
    <mergeCell ref="F815:G815"/>
    <mergeCell ref="F816:G816"/>
    <mergeCell ref="F817:G817"/>
    <mergeCell ref="B800:I800"/>
    <mergeCell ref="B801:I801"/>
    <mergeCell ref="F802:G802"/>
    <mergeCell ref="F803:G803"/>
    <mergeCell ref="F804:G804"/>
    <mergeCell ref="F805:G805"/>
    <mergeCell ref="F806:G806"/>
    <mergeCell ref="F807:G807"/>
    <mergeCell ref="F808:G808"/>
    <mergeCell ref="B791:I791"/>
    <mergeCell ref="B792:I792"/>
    <mergeCell ref="F793:G793"/>
    <mergeCell ref="F794:G794"/>
    <mergeCell ref="F795:G795"/>
    <mergeCell ref="F796:G796"/>
    <mergeCell ref="F797:G797"/>
    <mergeCell ref="F798:G798"/>
    <mergeCell ref="F799:G799"/>
    <mergeCell ref="B782:I782"/>
    <mergeCell ref="B783:I783"/>
    <mergeCell ref="F784:G784"/>
    <mergeCell ref="F785:G785"/>
    <mergeCell ref="F786:G786"/>
    <mergeCell ref="F787:G787"/>
    <mergeCell ref="F788:G788"/>
    <mergeCell ref="F789:G789"/>
    <mergeCell ref="F790:G790"/>
    <mergeCell ref="B773:I773"/>
    <mergeCell ref="B774:I774"/>
    <mergeCell ref="F775:G775"/>
    <mergeCell ref="F776:G776"/>
    <mergeCell ref="F777:G777"/>
    <mergeCell ref="F778:G778"/>
    <mergeCell ref="F779:G779"/>
    <mergeCell ref="F780:G780"/>
    <mergeCell ref="F781:G781"/>
    <mergeCell ref="B764:I764"/>
    <mergeCell ref="B765:I765"/>
    <mergeCell ref="F766:G766"/>
    <mergeCell ref="F767:G767"/>
    <mergeCell ref="F768:G768"/>
    <mergeCell ref="F769:G769"/>
    <mergeCell ref="F770:G770"/>
    <mergeCell ref="F771:G771"/>
    <mergeCell ref="F772:G772"/>
    <mergeCell ref="B755:I755"/>
    <mergeCell ref="B756:I756"/>
    <mergeCell ref="F757:G757"/>
    <mergeCell ref="F758:G758"/>
    <mergeCell ref="F759:G759"/>
    <mergeCell ref="F760:G760"/>
    <mergeCell ref="F761:G761"/>
    <mergeCell ref="F762:G762"/>
    <mergeCell ref="F763:G763"/>
    <mergeCell ref="B746:I746"/>
    <mergeCell ref="B747:I747"/>
    <mergeCell ref="F748:G748"/>
    <mergeCell ref="F749:G749"/>
    <mergeCell ref="F750:G750"/>
    <mergeCell ref="F751:G751"/>
    <mergeCell ref="F752:G752"/>
    <mergeCell ref="F753:G753"/>
    <mergeCell ref="F754:G754"/>
    <mergeCell ref="B737:I737"/>
    <mergeCell ref="B738:I738"/>
    <mergeCell ref="F739:G739"/>
    <mergeCell ref="F740:G740"/>
    <mergeCell ref="F741:G741"/>
    <mergeCell ref="F742:G742"/>
    <mergeCell ref="F743:G743"/>
    <mergeCell ref="F744:G744"/>
    <mergeCell ref="F745:G745"/>
    <mergeCell ref="B728:I728"/>
    <mergeCell ref="B729:I729"/>
    <mergeCell ref="F730:G730"/>
    <mergeCell ref="F731:G731"/>
    <mergeCell ref="F732:G732"/>
    <mergeCell ref="F733:G733"/>
    <mergeCell ref="F734:G734"/>
    <mergeCell ref="F735:G735"/>
    <mergeCell ref="F736:G736"/>
    <mergeCell ref="B719:I719"/>
    <mergeCell ref="B720:I720"/>
    <mergeCell ref="F721:G721"/>
    <mergeCell ref="F722:G722"/>
    <mergeCell ref="F723:G723"/>
    <mergeCell ref="F724:G724"/>
    <mergeCell ref="F725:G725"/>
    <mergeCell ref="F726:G726"/>
    <mergeCell ref="F727:G727"/>
    <mergeCell ref="B710:I710"/>
    <mergeCell ref="B711:I711"/>
    <mergeCell ref="F712:G712"/>
    <mergeCell ref="F713:G713"/>
    <mergeCell ref="F714:G714"/>
    <mergeCell ref="F715:G715"/>
    <mergeCell ref="F716:G716"/>
    <mergeCell ref="F717:G717"/>
    <mergeCell ref="F718:G718"/>
    <mergeCell ref="B701:I701"/>
    <mergeCell ref="B702:I702"/>
    <mergeCell ref="F703:G703"/>
    <mergeCell ref="F704:G704"/>
    <mergeCell ref="F705:G705"/>
    <mergeCell ref="F706:G706"/>
    <mergeCell ref="F707:G707"/>
    <mergeCell ref="F708:G708"/>
    <mergeCell ref="F709:G709"/>
    <mergeCell ref="B692:I692"/>
    <mergeCell ref="B693:I693"/>
    <mergeCell ref="F694:G694"/>
    <mergeCell ref="F695:G695"/>
    <mergeCell ref="F696:G696"/>
    <mergeCell ref="F697:G697"/>
    <mergeCell ref="F698:G698"/>
    <mergeCell ref="F699:G699"/>
    <mergeCell ref="F700:G700"/>
    <mergeCell ref="B683:I683"/>
    <mergeCell ref="B684:I684"/>
    <mergeCell ref="F685:G685"/>
    <mergeCell ref="F686:G686"/>
    <mergeCell ref="F687:G687"/>
    <mergeCell ref="F688:G688"/>
    <mergeCell ref="F689:G689"/>
    <mergeCell ref="F690:G690"/>
    <mergeCell ref="F691:G691"/>
    <mergeCell ref="B674:I674"/>
    <mergeCell ref="B675:I675"/>
    <mergeCell ref="F676:G676"/>
    <mergeCell ref="F677:G677"/>
    <mergeCell ref="F678:G678"/>
    <mergeCell ref="F679:G679"/>
    <mergeCell ref="F680:G680"/>
    <mergeCell ref="F681:G681"/>
    <mergeCell ref="F682:G682"/>
    <mergeCell ref="B665:I665"/>
    <mergeCell ref="B666:I666"/>
    <mergeCell ref="F667:G667"/>
    <mergeCell ref="F668:G668"/>
    <mergeCell ref="F669:G669"/>
    <mergeCell ref="F670:G670"/>
    <mergeCell ref="F671:G671"/>
    <mergeCell ref="F672:G672"/>
    <mergeCell ref="F673:G673"/>
    <mergeCell ref="B656:I656"/>
    <mergeCell ref="B657:I657"/>
    <mergeCell ref="F658:G658"/>
    <mergeCell ref="F659:G659"/>
    <mergeCell ref="F660:G660"/>
    <mergeCell ref="F661:G661"/>
    <mergeCell ref="F662:G662"/>
    <mergeCell ref="F663:G663"/>
    <mergeCell ref="F664:G664"/>
    <mergeCell ref="B647:I647"/>
    <mergeCell ref="B648:I648"/>
    <mergeCell ref="F649:G649"/>
    <mergeCell ref="F650:G650"/>
    <mergeCell ref="F651:G651"/>
    <mergeCell ref="F652:G652"/>
    <mergeCell ref="F653:G653"/>
    <mergeCell ref="F654:G654"/>
    <mergeCell ref="F655:G655"/>
    <mergeCell ref="B638:I638"/>
    <mergeCell ref="B639:I639"/>
    <mergeCell ref="F640:G640"/>
    <mergeCell ref="F641:G641"/>
    <mergeCell ref="F642:G642"/>
    <mergeCell ref="F643:G643"/>
    <mergeCell ref="F644:G644"/>
    <mergeCell ref="F645:G645"/>
    <mergeCell ref="F646:G646"/>
    <mergeCell ref="B629:I629"/>
    <mergeCell ref="B630:I630"/>
    <mergeCell ref="F631:G631"/>
    <mergeCell ref="F632:G632"/>
    <mergeCell ref="F633:G633"/>
    <mergeCell ref="F634:G634"/>
    <mergeCell ref="F635:G635"/>
    <mergeCell ref="F636:G636"/>
    <mergeCell ref="F637:G637"/>
    <mergeCell ref="B620:I620"/>
    <mergeCell ref="B621:I621"/>
    <mergeCell ref="F622:G622"/>
    <mergeCell ref="F623:G623"/>
    <mergeCell ref="F624:G624"/>
    <mergeCell ref="F625:G625"/>
    <mergeCell ref="F626:G626"/>
    <mergeCell ref="F627:G627"/>
    <mergeCell ref="F628:G628"/>
    <mergeCell ref="B611:I611"/>
    <mergeCell ref="B612:I612"/>
    <mergeCell ref="F613:G613"/>
    <mergeCell ref="F614:G614"/>
    <mergeCell ref="F615:G615"/>
    <mergeCell ref="F616:G616"/>
    <mergeCell ref="F617:G617"/>
    <mergeCell ref="F618:G618"/>
    <mergeCell ref="F619:G619"/>
    <mergeCell ref="B602:I602"/>
    <mergeCell ref="B603:I603"/>
    <mergeCell ref="F604:G604"/>
    <mergeCell ref="F605:G605"/>
    <mergeCell ref="F606:G606"/>
    <mergeCell ref="F607:G607"/>
    <mergeCell ref="F608:G608"/>
    <mergeCell ref="F609:G609"/>
    <mergeCell ref="F610:G610"/>
    <mergeCell ref="B593:I593"/>
    <mergeCell ref="B594:I594"/>
    <mergeCell ref="F595:G595"/>
    <mergeCell ref="F596:G596"/>
    <mergeCell ref="F597:G597"/>
    <mergeCell ref="F598:G598"/>
    <mergeCell ref="F599:G599"/>
    <mergeCell ref="F600:G600"/>
    <mergeCell ref="F601:G601"/>
    <mergeCell ref="B584:I584"/>
    <mergeCell ref="B585:I585"/>
    <mergeCell ref="F586:G586"/>
    <mergeCell ref="F587:G587"/>
    <mergeCell ref="F588:G588"/>
    <mergeCell ref="F589:G589"/>
    <mergeCell ref="F590:G590"/>
    <mergeCell ref="F591:G591"/>
    <mergeCell ref="F592:G592"/>
    <mergeCell ref="B575:I575"/>
    <mergeCell ref="B576:I576"/>
    <mergeCell ref="F577:G577"/>
    <mergeCell ref="F578:G578"/>
    <mergeCell ref="F579:G579"/>
    <mergeCell ref="F580:G580"/>
    <mergeCell ref="F581:G581"/>
    <mergeCell ref="F582:G582"/>
    <mergeCell ref="F583:G583"/>
    <mergeCell ref="B566:I566"/>
    <mergeCell ref="B567:I567"/>
    <mergeCell ref="F568:G568"/>
    <mergeCell ref="F569:G569"/>
    <mergeCell ref="F570:G570"/>
    <mergeCell ref="F571:G571"/>
    <mergeCell ref="F572:G572"/>
    <mergeCell ref="F573:G573"/>
    <mergeCell ref="F574:G574"/>
    <mergeCell ref="B287:I287"/>
    <mergeCell ref="F289:G289"/>
    <mergeCell ref="F295:G295"/>
    <mergeCell ref="B296:I296"/>
    <mergeCell ref="B297:I297"/>
    <mergeCell ref="F302:G302"/>
    <mergeCell ref="F303:G303"/>
    <mergeCell ref="B305:I305"/>
    <mergeCell ref="B306:I306"/>
    <mergeCell ref="B278:I278"/>
    <mergeCell ref="B279:I279"/>
    <mergeCell ref="F280:G280"/>
    <mergeCell ref="F281:G281"/>
    <mergeCell ref="F282:G282"/>
    <mergeCell ref="F283:G283"/>
    <mergeCell ref="F284:G284"/>
    <mergeCell ref="F285:G285"/>
    <mergeCell ref="F286:G286"/>
    <mergeCell ref="B288:I288"/>
    <mergeCell ref="F290:G290"/>
    <mergeCell ref="F291:G291"/>
    <mergeCell ref="F292:G292"/>
    <mergeCell ref="F293:G293"/>
    <mergeCell ref="F294:G294"/>
    <mergeCell ref="B269:I269"/>
    <mergeCell ref="B270:I270"/>
    <mergeCell ref="F271:G271"/>
    <mergeCell ref="F272:G272"/>
    <mergeCell ref="F273:G273"/>
    <mergeCell ref="F274:G274"/>
    <mergeCell ref="F275:G275"/>
    <mergeCell ref="F276:G276"/>
    <mergeCell ref="F277:G277"/>
    <mergeCell ref="B260:I260"/>
    <mergeCell ref="B261:I261"/>
    <mergeCell ref="F262:G262"/>
    <mergeCell ref="F263:G263"/>
    <mergeCell ref="F264:G264"/>
    <mergeCell ref="F265:G265"/>
    <mergeCell ref="F266:G266"/>
    <mergeCell ref="F267:G267"/>
    <mergeCell ref="F268:G268"/>
    <mergeCell ref="B251:I251"/>
    <mergeCell ref="B252:I252"/>
    <mergeCell ref="F253:G253"/>
    <mergeCell ref="F254:G254"/>
    <mergeCell ref="F255:G255"/>
    <mergeCell ref="F256:G256"/>
    <mergeCell ref="F257:G257"/>
    <mergeCell ref="F258:G258"/>
    <mergeCell ref="F259:G259"/>
    <mergeCell ref="B242:I242"/>
    <mergeCell ref="B243:I243"/>
    <mergeCell ref="F244:G244"/>
    <mergeCell ref="F245:G245"/>
    <mergeCell ref="F246:G246"/>
    <mergeCell ref="F247:G247"/>
    <mergeCell ref="F248:G248"/>
    <mergeCell ref="F249:G249"/>
    <mergeCell ref="F250:G250"/>
    <mergeCell ref="B233:I233"/>
    <mergeCell ref="B234:I234"/>
    <mergeCell ref="F235:G235"/>
    <mergeCell ref="F236:G236"/>
    <mergeCell ref="F237:G237"/>
    <mergeCell ref="F238:G238"/>
    <mergeCell ref="F239:G239"/>
    <mergeCell ref="F240:G240"/>
    <mergeCell ref="F241:G241"/>
    <mergeCell ref="B224:I224"/>
    <mergeCell ref="B225:I225"/>
    <mergeCell ref="F226:G226"/>
    <mergeCell ref="F227:G227"/>
    <mergeCell ref="F228:G228"/>
    <mergeCell ref="F229:G229"/>
    <mergeCell ref="F230:G230"/>
    <mergeCell ref="F231:G231"/>
    <mergeCell ref="F232:G232"/>
    <mergeCell ref="B215:I215"/>
    <mergeCell ref="B216:I216"/>
    <mergeCell ref="F217:G217"/>
    <mergeCell ref="F218:G218"/>
    <mergeCell ref="F219:G219"/>
    <mergeCell ref="F220:G220"/>
    <mergeCell ref="F221:G221"/>
    <mergeCell ref="F222:G222"/>
    <mergeCell ref="F223:G223"/>
    <mergeCell ref="B206:I206"/>
    <mergeCell ref="B207:I207"/>
    <mergeCell ref="F208:G208"/>
    <mergeCell ref="F209:G209"/>
    <mergeCell ref="F210:G210"/>
    <mergeCell ref="F211:G211"/>
    <mergeCell ref="F212:G212"/>
    <mergeCell ref="F213:G213"/>
    <mergeCell ref="F214:G214"/>
    <mergeCell ref="B197:I197"/>
    <mergeCell ref="B198:I198"/>
    <mergeCell ref="F199:G199"/>
    <mergeCell ref="F200:G200"/>
    <mergeCell ref="F201:G201"/>
    <mergeCell ref="F202:G202"/>
    <mergeCell ref="F203:G203"/>
    <mergeCell ref="F204:G204"/>
    <mergeCell ref="F205:G205"/>
    <mergeCell ref="B188:I188"/>
    <mergeCell ref="B189:I189"/>
    <mergeCell ref="F190:G190"/>
    <mergeCell ref="F191:G191"/>
    <mergeCell ref="F192:G192"/>
    <mergeCell ref="F193:G193"/>
    <mergeCell ref="F194:G194"/>
    <mergeCell ref="F195:G195"/>
    <mergeCell ref="F196:G196"/>
    <mergeCell ref="B179:I179"/>
    <mergeCell ref="B180:I180"/>
    <mergeCell ref="F181:G181"/>
    <mergeCell ref="F182:G182"/>
    <mergeCell ref="F183:G183"/>
    <mergeCell ref="F184:G184"/>
    <mergeCell ref="F185:G185"/>
    <mergeCell ref="F186:G186"/>
    <mergeCell ref="F187:G187"/>
    <mergeCell ref="B170:I170"/>
    <mergeCell ref="B171:I171"/>
    <mergeCell ref="F172:G172"/>
    <mergeCell ref="F173:G173"/>
    <mergeCell ref="F174:G174"/>
    <mergeCell ref="F175:G175"/>
    <mergeCell ref="F176:G176"/>
    <mergeCell ref="F177:G177"/>
    <mergeCell ref="F178:G178"/>
    <mergeCell ref="B161:I161"/>
    <mergeCell ref="B162:I162"/>
    <mergeCell ref="F163:G163"/>
    <mergeCell ref="F164:G164"/>
    <mergeCell ref="F165:G165"/>
    <mergeCell ref="F166:G166"/>
    <mergeCell ref="F167:G167"/>
    <mergeCell ref="F168:G168"/>
    <mergeCell ref="F169:G169"/>
    <mergeCell ref="B152:I152"/>
    <mergeCell ref="B153:I153"/>
    <mergeCell ref="F154:G154"/>
    <mergeCell ref="F155:G155"/>
    <mergeCell ref="F156:G156"/>
    <mergeCell ref="F157:G157"/>
    <mergeCell ref="F158:G158"/>
    <mergeCell ref="F159:G159"/>
    <mergeCell ref="F160:G160"/>
    <mergeCell ref="B143:I143"/>
    <mergeCell ref="B144:I144"/>
    <mergeCell ref="F145:G145"/>
    <mergeCell ref="F146:G146"/>
    <mergeCell ref="F147:G147"/>
    <mergeCell ref="F148:G148"/>
    <mergeCell ref="F149:G149"/>
    <mergeCell ref="F150:G150"/>
    <mergeCell ref="F151:G151"/>
    <mergeCell ref="B134:I134"/>
    <mergeCell ref="B135:I135"/>
    <mergeCell ref="F136:G136"/>
    <mergeCell ref="F137:G137"/>
    <mergeCell ref="F138:G138"/>
    <mergeCell ref="F139:G139"/>
    <mergeCell ref="F140:G140"/>
    <mergeCell ref="F141:G141"/>
    <mergeCell ref="F142:G142"/>
    <mergeCell ref="B125:I125"/>
    <mergeCell ref="B126:I126"/>
    <mergeCell ref="F127:G127"/>
    <mergeCell ref="F128:G128"/>
    <mergeCell ref="F129:G129"/>
    <mergeCell ref="F130:G130"/>
    <mergeCell ref="F131:G131"/>
    <mergeCell ref="F132:G132"/>
    <mergeCell ref="F133:G133"/>
    <mergeCell ref="B116:I116"/>
    <mergeCell ref="B117:I117"/>
    <mergeCell ref="F118:G118"/>
    <mergeCell ref="F119:G119"/>
    <mergeCell ref="F120:G120"/>
    <mergeCell ref="F121:G121"/>
    <mergeCell ref="F122:G122"/>
    <mergeCell ref="F123:G123"/>
    <mergeCell ref="F124:G124"/>
    <mergeCell ref="B107:I107"/>
    <mergeCell ref="B108:I108"/>
    <mergeCell ref="F109:G109"/>
    <mergeCell ref="F110:G110"/>
    <mergeCell ref="F111:G111"/>
    <mergeCell ref="F112:G112"/>
    <mergeCell ref="F113:G113"/>
    <mergeCell ref="F114:G114"/>
    <mergeCell ref="F115:G115"/>
    <mergeCell ref="B98:I98"/>
    <mergeCell ref="B99:I99"/>
    <mergeCell ref="F100:G100"/>
    <mergeCell ref="F101:G101"/>
    <mergeCell ref="F102:G102"/>
    <mergeCell ref="F103:G103"/>
    <mergeCell ref="F104:G104"/>
    <mergeCell ref="F105:G105"/>
    <mergeCell ref="F106:G106"/>
    <mergeCell ref="B89:I89"/>
    <mergeCell ref="B90:I90"/>
    <mergeCell ref="F91:G91"/>
    <mergeCell ref="F92:G92"/>
    <mergeCell ref="F93:G93"/>
    <mergeCell ref="F94:G94"/>
    <mergeCell ref="F95:G95"/>
    <mergeCell ref="F96:G96"/>
    <mergeCell ref="F97:G97"/>
    <mergeCell ref="B80:I80"/>
    <mergeCell ref="B81:I81"/>
    <mergeCell ref="F82:G82"/>
    <mergeCell ref="F83:G83"/>
    <mergeCell ref="F84:G84"/>
    <mergeCell ref="F85:G85"/>
    <mergeCell ref="F86:G86"/>
    <mergeCell ref="F87:G87"/>
    <mergeCell ref="F88:G88"/>
    <mergeCell ref="B71:I71"/>
    <mergeCell ref="B72:I72"/>
    <mergeCell ref="F73:G73"/>
    <mergeCell ref="F74:G74"/>
    <mergeCell ref="F75:G75"/>
    <mergeCell ref="F76:G76"/>
    <mergeCell ref="F77:G77"/>
    <mergeCell ref="F78:G78"/>
    <mergeCell ref="F79:G79"/>
    <mergeCell ref="B62:I62"/>
    <mergeCell ref="B63:I63"/>
    <mergeCell ref="F64:G64"/>
    <mergeCell ref="F65:G65"/>
    <mergeCell ref="F66:G66"/>
    <mergeCell ref="F67:G67"/>
    <mergeCell ref="F68:G68"/>
    <mergeCell ref="F69:G69"/>
    <mergeCell ref="F70:G70"/>
    <mergeCell ref="B53:I53"/>
    <mergeCell ref="B54:I54"/>
    <mergeCell ref="F55:G55"/>
    <mergeCell ref="F56:G56"/>
    <mergeCell ref="F57:G57"/>
    <mergeCell ref="F58:G58"/>
    <mergeCell ref="F59:G59"/>
    <mergeCell ref="F60:G60"/>
    <mergeCell ref="F61:G61"/>
    <mergeCell ref="B44:I44"/>
    <mergeCell ref="B45:I45"/>
    <mergeCell ref="F46:G46"/>
    <mergeCell ref="F47:G47"/>
    <mergeCell ref="F48:G48"/>
    <mergeCell ref="F49:G49"/>
    <mergeCell ref="F50:G50"/>
    <mergeCell ref="F51:G51"/>
    <mergeCell ref="F52:G52"/>
    <mergeCell ref="B35:I35"/>
    <mergeCell ref="B36:I36"/>
    <mergeCell ref="F37:G37"/>
    <mergeCell ref="F38:G38"/>
    <mergeCell ref="F39:G39"/>
    <mergeCell ref="F40:G40"/>
    <mergeCell ref="F41:G41"/>
    <mergeCell ref="F42:G42"/>
    <mergeCell ref="F43:G43"/>
    <mergeCell ref="B26:I26"/>
    <mergeCell ref="B27:I27"/>
    <mergeCell ref="F28:G28"/>
    <mergeCell ref="F29:G29"/>
    <mergeCell ref="F30:G30"/>
    <mergeCell ref="F31:G31"/>
    <mergeCell ref="F32:G32"/>
    <mergeCell ref="F33:G33"/>
    <mergeCell ref="F34:G34"/>
    <mergeCell ref="B17:I17"/>
    <mergeCell ref="B18:I18"/>
    <mergeCell ref="F19:G19"/>
    <mergeCell ref="F20:G20"/>
    <mergeCell ref="F21:G21"/>
    <mergeCell ref="F22:G22"/>
    <mergeCell ref="F23:G23"/>
    <mergeCell ref="F24:G24"/>
    <mergeCell ref="F25:G25"/>
    <mergeCell ref="F564:G564"/>
    <mergeCell ref="F565:G565"/>
    <mergeCell ref="F13:G13"/>
    <mergeCell ref="F14:G14"/>
    <mergeCell ref="F553:G553"/>
    <mergeCell ref="F556:G556"/>
    <mergeCell ref="F559:G559"/>
    <mergeCell ref="F560:G560"/>
    <mergeCell ref="F563:G563"/>
    <mergeCell ref="F554:G554"/>
    <mergeCell ref="F555:G555"/>
    <mergeCell ref="B557:I557"/>
    <mergeCell ref="B558:I558"/>
    <mergeCell ref="F561:G561"/>
    <mergeCell ref="F562:G562"/>
    <mergeCell ref="F543:G543"/>
    <mergeCell ref="F544:G544"/>
    <mergeCell ref="F545:G545"/>
    <mergeCell ref="F546:G546"/>
    <mergeCell ref="B548:I548"/>
    <mergeCell ref="F550:G550"/>
    <mergeCell ref="F551:G551"/>
    <mergeCell ref="F552:G552"/>
    <mergeCell ref="F547:G547"/>
    <mergeCell ref="B549:I549"/>
    <mergeCell ref="F532:G532"/>
    <mergeCell ref="F535:G535"/>
    <mergeCell ref="F536:G536"/>
    <mergeCell ref="F537:G537"/>
    <mergeCell ref="F538:G538"/>
    <mergeCell ref="F542:G542"/>
    <mergeCell ref="F533:G533"/>
    <mergeCell ref="F534:G534"/>
    <mergeCell ref="B539:I539"/>
    <mergeCell ref="B540:I540"/>
    <mergeCell ref="F541:G541"/>
    <mergeCell ref="F523:G523"/>
    <mergeCell ref="F524:G524"/>
    <mergeCell ref="F525:G525"/>
    <mergeCell ref="F528:G528"/>
    <mergeCell ref="F529:G529"/>
    <mergeCell ref="B522:I522"/>
    <mergeCell ref="F526:G526"/>
    <mergeCell ref="F527:G527"/>
    <mergeCell ref="B530:I530"/>
    <mergeCell ref="B531:I531"/>
    <mergeCell ref="F511:G511"/>
    <mergeCell ref="B513:I513"/>
    <mergeCell ref="F514:G514"/>
    <mergeCell ref="F515:G515"/>
    <mergeCell ref="F516:G516"/>
    <mergeCell ref="F517:G517"/>
    <mergeCell ref="F518:G518"/>
    <mergeCell ref="B512:I512"/>
    <mergeCell ref="F519:G519"/>
    <mergeCell ref="F520:G520"/>
    <mergeCell ref="B521:I521"/>
    <mergeCell ref="F501:G501"/>
    <mergeCell ref="F502:G502"/>
    <mergeCell ref="F507:G507"/>
    <mergeCell ref="F508:G508"/>
    <mergeCell ref="F509:G509"/>
    <mergeCell ref="F510:G510"/>
    <mergeCell ref="B503:I503"/>
    <mergeCell ref="B504:I504"/>
    <mergeCell ref="F505:G505"/>
    <mergeCell ref="F506:G506"/>
    <mergeCell ref="F490:G490"/>
    <mergeCell ref="F493:G493"/>
    <mergeCell ref="F496:G496"/>
    <mergeCell ref="F497:G497"/>
    <mergeCell ref="F500:G500"/>
    <mergeCell ref="F491:G491"/>
    <mergeCell ref="F492:G492"/>
    <mergeCell ref="B494:I494"/>
    <mergeCell ref="B495:I495"/>
    <mergeCell ref="F498:G498"/>
    <mergeCell ref="F499:G499"/>
    <mergeCell ref="F480:G480"/>
    <mergeCell ref="F481:G481"/>
    <mergeCell ref="F482:G482"/>
    <mergeCell ref="F483:G483"/>
    <mergeCell ref="B485:I485"/>
    <mergeCell ref="F487:G487"/>
    <mergeCell ref="F488:G488"/>
    <mergeCell ref="F489:G489"/>
    <mergeCell ref="F484:G484"/>
    <mergeCell ref="B486:I486"/>
    <mergeCell ref="F469:G469"/>
    <mergeCell ref="F472:G472"/>
    <mergeCell ref="F473:G473"/>
    <mergeCell ref="F474:G474"/>
    <mergeCell ref="F475:G475"/>
    <mergeCell ref="F479:G479"/>
    <mergeCell ref="F470:G470"/>
    <mergeCell ref="F471:G471"/>
    <mergeCell ref="B476:I476"/>
    <mergeCell ref="B477:I477"/>
    <mergeCell ref="F478:G478"/>
    <mergeCell ref="F460:G460"/>
    <mergeCell ref="F461:G461"/>
    <mergeCell ref="F462:G462"/>
    <mergeCell ref="F465:G465"/>
    <mergeCell ref="F466:G466"/>
    <mergeCell ref="B459:I459"/>
    <mergeCell ref="F463:G463"/>
    <mergeCell ref="F464:G464"/>
    <mergeCell ref="B467:I467"/>
    <mergeCell ref="B468:I468"/>
    <mergeCell ref="F448:G448"/>
    <mergeCell ref="B450:I450"/>
    <mergeCell ref="F451:G451"/>
    <mergeCell ref="F452:G452"/>
    <mergeCell ref="F453:G453"/>
    <mergeCell ref="F454:G454"/>
    <mergeCell ref="F455:G455"/>
    <mergeCell ref="B449:I449"/>
    <mergeCell ref="F456:G456"/>
    <mergeCell ref="F457:G457"/>
    <mergeCell ref="B458:I458"/>
    <mergeCell ref="F438:G438"/>
    <mergeCell ref="F439:G439"/>
    <mergeCell ref="F444:G444"/>
    <mergeCell ref="F445:G445"/>
    <mergeCell ref="F446:G446"/>
    <mergeCell ref="F447:G447"/>
    <mergeCell ref="B440:I440"/>
    <mergeCell ref="B441:I441"/>
    <mergeCell ref="F442:G442"/>
    <mergeCell ref="F443:G443"/>
    <mergeCell ref="F427:G427"/>
    <mergeCell ref="F430:G430"/>
    <mergeCell ref="F433:G433"/>
    <mergeCell ref="F434:G434"/>
    <mergeCell ref="F437:G437"/>
    <mergeCell ref="F428:G428"/>
    <mergeCell ref="F429:G429"/>
    <mergeCell ref="B431:I431"/>
    <mergeCell ref="B432:I432"/>
    <mergeCell ref="F435:G435"/>
    <mergeCell ref="F436:G436"/>
    <mergeCell ref="F417:G417"/>
    <mergeCell ref="F418:G418"/>
    <mergeCell ref="F419:G419"/>
    <mergeCell ref="F420:G420"/>
    <mergeCell ref="B422:I422"/>
    <mergeCell ref="F424:G424"/>
    <mergeCell ref="F425:G425"/>
    <mergeCell ref="F426:G426"/>
    <mergeCell ref="F421:G421"/>
    <mergeCell ref="B423:I423"/>
    <mergeCell ref="F409:G409"/>
    <mergeCell ref="F410:G410"/>
    <mergeCell ref="F411:G411"/>
    <mergeCell ref="F412:G412"/>
    <mergeCell ref="B414:I414"/>
    <mergeCell ref="F416:G416"/>
    <mergeCell ref="F408:G408"/>
    <mergeCell ref="B413:I413"/>
    <mergeCell ref="F415:G415"/>
    <mergeCell ref="F399:G399"/>
    <mergeCell ref="F402:G402"/>
    <mergeCell ref="F403:G403"/>
    <mergeCell ref="F406:G406"/>
    <mergeCell ref="F400:G400"/>
    <mergeCell ref="F401:G401"/>
    <mergeCell ref="B404:I404"/>
    <mergeCell ref="B405:I405"/>
    <mergeCell ref="F407:G407"/>
    <mergeCell ref="F389:G389"/>
    <mergeCell ref="F390:G390"/>
    <mergeCell ref="F391:G391"/>
    <mergeCell ref="F392:G392"/>
    <mergeCell ref="F397:G397"/>
    <mergeCell ref="F398:G398"/>
    <mergeCell ref="F393:G393"/>
    <mergeCell ref="F394:G394"/>
    <mergeCell ref="B395:I395"/>
    <mergeCell ref="B396:I396"/>
    <mergeCell ref="F381:G381"/>
    <mergeCell ref="F382:G382"/>
    <mergeCell ref="F383:G383"/>
    <mergeCell ref="F384:G384"/>
    <mergeCell ref="F385:G385"/>
    <mergeCell ref="B387:I387"/>
    <mergeCell ref="F388:G388"/>
    <mergeCell ref="B378:I378"/>
    <mergeCell ref="F379:G379"/>
    <mergeCell ref="F380:G380"/>
    <mergeCell ref="B386:I386"/>
    <mergeCell ref="F370:G370"/>
    <mergeCell ref="F371:G371"/>
    <mergeCell ref="F374:G374"/>
    <mergeCell ref="F375:G375"/>
    <mergeCell ref="F376:G376"/>
    <mergeCell ref="B368:I368"/>
    <mergeCell ref="B369:I369"/>
    <mergeCell ref="F372:G372"/>
    <mergeCell ref="F373:G373"/>
    <mergeCell ref="B377:I377"/>
    <mergeCell ref="F357:G357"/>
    <mergeCell ref="B359:I359"/>
    <mergeCell ref="F361:G361"/>
    <mergeCell ref="F362:G362"/>
    <mergeCell ref="F363:G363"/>
    <mergeCell ref="F364:G364"/>
    <mergeCell ref="F367:G367"/>
    <mergeCell ref="F358:G358"/>
    <mergeCell ref="B360:I360"/>
    <mergeCell ref="F365:G365"/>
    <mergeCell ref="F366:G366"/>
    <mergeCell ref="F347:G347"/>
    <mergeCell ref="F348:G348"/>
    <mergeCell ref="F349:G349"/>
    <mergeCell ref="F353:G353"/>
    <mergeCell ref="F354:G354"/>
    <mergeCell ref="F355:G355"/>
    <mergeCell ref="F356:G356"/>
    <mergeCell ref="B350:I350"/>
    <mergeCell ref="B351:I351"/>
    <mergeCell ref="F352:G352"/>
    <mergeCell ref="F336:G336"/>
    <mergeCell ref="F339:G339"/>
    <mergeCell ref="F340:G340"/>
    <mergeCell ref="F343:G343"/>
    <mergeCell ref="F346:G346"/>
    <mergeCell ref="F337:G337"/>
    <mergeCell ref="F338:G338"/>
    <mergeCell ref="B341:I341"/>
    <mergeCell ref="B342:I342"/>
    <mergeCell ref="F344:G344"/>
    <mergeCell ref="F345:G345"/>
    <mergeCell ref="F326:G326"/>
    <mergeCell ref="F327:G327"/>
    <mergeCell ref="F328:G328"/>
    <mergeCell ref="F329:G329"/>
    <mergeCell ref="F334:G334"/>
    <mergeCell ref="F335:G335"/>
    <mergeCell ref="F330:G330"/>
    <mergeCell ref="F331:G331"/>
    <mergeCell ref="B332:I332"/>
    <mergeCell ref="B333:I333"/>
    <mergeCell ref="F318:G318"/>
    <mergeCell ref="F319:G319"/>
    <mergeCell ref="F320:G320"/>
    <mergeCell ref="F321:G321"/>
    <mergeCell ref="F322:G322"/>
    <mergeCell ref="B324:I324"/>
    <mergeCell ref="F325:G325"/>
    <mergeCell ref="B315:I315"/>
    <mergeCell ref="F316:G316"/>
    <mergeCell ref="F317:G317"/>
    <mergeCell ref="B323:I323"/>
    <mergeCell ref="F307:G307"/>
    <mergeCell ref="F308:G308"/>
    <mergeCell ref="F311:G311"/>
    <mergeCell ref="F312:G312"/>
    <mergeCell ref="F313:G313"/>
    <mergeCell ref="F309:G309"/>
    <mergeCell ref="F310:G310"/>
    <mergeCell ref="B314:I314"/>
    <mergeCell ref="F298:G298"/>
    <mergeCell ref="F299:G299"/>
    <mergeCell ref="F300:G300"/>
    <mergeCell ref="F301:G301"/>
    <mergeCell ref="F304:G304"/>
    <mergeCell ref="L10:M10"/>
    <mergeCell ref="F11:G11"/>
    <mergeCell ref="F12:G12"/>
    <mergeCell ref="C6:C7"/>
    <mergeCell ref="D6:D7"/>
    <mergeCell ref="E6:E7"/>
    <mergeCell ref="F6:G6"/>
    <mergeCell ref="F10:G10"/>
    <mergeCell ref="F15:G15"/>
    <mergeCell ref="F16:G16"/>
    <mergeCell ref="I6:I7"/>
    <mergeCell ref="B9:I9"/>
    <mergeCell ref="A1:I1"/>
    <mergeCell ref="A2:I2"/>
    <mergeCell ref="A3:I3"/>
    <mergeCell ref="A4:I4"/>
    <mergeCell ref="A5:I5"/>
    <mergeCell ref="A6:A7"/>
    <mergeCell ref="B6:B7"/>
    <mergeCell ref="H6:H7"/>
    <mergeCell ref="B8:I8"/>
  </mergeCells>
  <phoneticPr fontId="27" type="noConversion"/>
  <printOptions horizontalCentered="1" verticalCentered="1"/>
  <pageMargins left="0.59055118110236227" right="0.59055118110236227" top="0.74803149606299213" bottom="0.74803149606299213" header="0" footer="0"/>
  <pageSetup fitToHeight="0" orientation="landscape" r:id="rId1"/>
  <headerFooter>
    <oddFooter>&amp;CPágina &amp;P de</oddFooter>
  </headerFooter>
  <extLst>
    <ext xmlns:x14="http://schemas.microsoft.com/office/spreadsheetml/2009/9/main" uri="{CCE6A557-97BC-4b89-ADB6-D9C93CAAB3DF}">
      <x14:dataValidations xmlns:xm="http://schemas.microsoft.com/office/excel/2006/main" count="1">
        <x14:dataValidation type="list" allowBlank="1" showInputMessage="1" xr:uid="{00000000-0002-0000-0300-000000000000}">
          <x14:formula1>
            <xm:f>'Validaciones SEVRI'!$D$2:$D$118</xm:f>
          </x14:formula1>
          <xm:sqref>B1081:B1087 B11:B16 B20:B25 B29:B34 B46:B52 B55:B61 B38:B43 B65:B70 B74:B79 B83:B88 B92:B97 B101:B106 B118:B124 B127:B133 B110:B115 B136:B142 B145:B151 B163:B169 B154:B160 B172:B178 B181:B187 B190:B196 B199:B205 B208:B214 B226:B232 B235:B241 B244:B250 B253:B259 B262:B268 B271:B277 B280:B286 B289:B295 B298:B304 B307:B313 B316:B322 B325:B331 B334:B340 B343:B349 B352:B358 B361:B367 B370:B376 B379:B385 B388:B394 B397:B403 B406:B412 B415:B421 B424:B430 B433:B439 B442:B448 B451:B457 B460:B466 B469:B475 B478:B484 B487:B493 B496:B502 B505:B511 B514:B520 B523:B529 B532:B538 B541:B547 B550:B556 B559:B565 B568:B574 B577:B583 B586:B592 B595:B601 B604:B610 B613:B619 B622:B628 B631:B637 B640:B646 B649:B655 B658:B664 B667:B673 B676:B682 B685:B691 B694:B700 B703:B709 B712:B718 B721:B727 B730:B736 B739:B745 B748:B754 B757:B763 B766:B772 B775:B781 B784:B790 B793:B799 B802:B808 B811:B817 B820:B826 B829:B835 B838:B844 B847:B853 B856:B862 B865:B871 B874:B880 B883:B889 B892:B898 B901:B907 B910:B916 B919:B925 B928:B934 B937:B943 B946:B952 B955:B961 B964:B970 B973:B979 B982:B988 B991:B997 B1000:B1006 B1009:B1015 B1018:B1024 B1027:B1033 B1036:B1042 B1045:B1051 B1054:B1060 B1063:B1069 B1072:B1078 B217:B223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018"/>
  <sheetViews>
    <sheetView zoomScale="110" zoomScaleNormal="110" workbookViewId="0">
      <pane ySplit="1" topLeftCell="A2" activePane="bottomLeft" state="frozen"/>
      <selection pane="bottomLeft" activeCell="A118" sqref="A118:XFD118"/>
    </sheetView>
  </sheetViews>
  <sheetFormatPr baseColWidth="10" defaultColWidth="14.44140625" defaultRowHeight="15" customHeight="1" x14ac:dyDescent="0.3"/>
  <cols>
    <col min="1" max="1" width="11.44140625" customWidth="1"/>
    <col min="2" max="2" width="20.33203125" customWidth="1"/>
    <col min="3" max="3" width="28.88671875" customWidth="1"/>
    <col min="4" max="4" width="83" customWidth="1"/>
    <col min="5" max="5" width="36.109375" customWidth="1"/>
    <col min="6" max="6" width="16.6640625" customWidth="1"/>
    <col min="7" max="7" width="33.6640625" customWidth="1"/>
    <col min="8" max="8" width="25.44140625" customWidth="1"/>
  </cols>
  <sheetData>
    <row r="1" spans="1:10" ht="15.6" x14ac:dyDescent="0.3">
      <c r="A1" s="32" t="s">
        <v>224</v>
      </c>
      <c r="B1" s="32" t="s">
        <v>225</v>
      </c>
      <c r="C1" s="32" t="s">
        <v>59</v>
      </c>
      <c r="D1" s="32" t="s">
        <v>226</v>
      </c>
      <c r="E1" s="32" t="s">
        <v>227</v>
      </c>
      <c r="F1" s="32" t="s">
        <v>228</v>
      </c>
      <c r="G1" s="32" t="s">
        <v>229</v>
      </c>
      <c r="H1" s="32" t="s">
        <v>230</v>
      </c>
      <c r="I1" s="32" t="s">
        <v>231</v>
      </c>
      <c r="J1" s="32" t="s">
        <v>232</v>
      </c>
    </row>
    <row r="2" spans="1:10" ht="14.4" x14ac:dyDescent="0.3">
      <c r="A2" s="6" t="s">
        <v>233</v>
      </c>
      <c r="B2" s="6" t="s">
        <v>234</v>
      </c>
      <c r="C2" s="6" t="s">
        <v>235</v>
      </c>
      <c r="D2" s="6" t="s">
        <v>236</v>
      </c>
      <c r="E2" s="6" t="str">
        <f t="shared" ref="E2:E118" si="0">+CONCATENATE(B2," ",C2)</f>
        <v>R001 Tecnologías de Información</v>
      </c>
      <c r="F2" s="6" t="s">
        <v>233</v>
      </c>
      <c r="G2" t="s">
        <v>131</v>
      </c>
      <c r="H2" s="6" t="s">
        <v>235</v>
      </c>
      <c r="I2" s="6" t="s">
        <v>237</v>
      </c>
      <c r="J2" s="6" t="s">
        <v>238</v>
      </c>
    </row>
    <row r="3" spans="1:10" ht="14.4" x14ac:dyDescent="0.3">
      <c r="A3" s="6" t="s">
        <v>233</v>
      </c>
      <c r="B3" s="6" t="s">
        <v>234</v>
      </c>
      <c r="C3" s="6" t="s">
        <v>235</v>
      </c>
      <c r="D3" s="6" t="s">
        <v>239</v>
      </c>
      <c r="E3" s="6" t="str">
        <f t="shared" si="0"/>
        <v>R001 Tecnologías de Información</v>
      </c>
      <c r="F3" s="6" t="s">
        <v>233</v>
      </c>
      <c r="G3" t="s">
        <v>132</v>
      </c>
      <c r="H3" s="6" t="s">
        <v>240</v>
      </c>
      <c r="I3" s="6" t="s">
        <v>241</v>
      </c>
      <c r="J3" s="6" t="s">
        <v>242</v>
      </c>
    </row>
    <row r="4" spans="1:10" ht="14.4" x14ac:dyDescent="0.3">
      <c r="A4" s="6" t="s">
        <v>233</v>
      </c>
      <c r="B4" s="6" t="s">
        <v>234</v>
      </c>
      <c r="C4" s="6" t="s">
        <v>235</v>
      </c>
      <c r="D4" s="6" t="s">
        <v>243</v>
      </c>
      <c r="E4" s="6" t="str">
        <f t="shared" si="0"/>
        <v>R001 Tecnologías de Información</v>
      </c>
      <c r="F4" s="6" t="s">
        <v>233</v>
      </c>
      <c r="G4" t="s">
        <v>133</v>
      </c>
      <c r="H4" s="6" t="s">
        <v>244</v>
      </c>
      <c r="I4" s="6" t="s">
        <v>245</v>
      </c>
    </row>
    <row r="5" spans="1:10" ht="14.4" x14ac:dyDescent="0.3">
      <c r="A5" s="6" t="s">
        <v>233</v>
      </c>
      <c r="B5" s="6" t="s">
        <v>234</v>
      </c>
      <c r="C5" s="6" t="s">
        <v>235</v>
      </c>
      <c r="D5" s="6" t="s">
        <v>246</v>
      </c>
      <c r="E5" s="6" t="str">
        <f t="shared" si="0"/>
        <v>R001 Tecnologías de Información</v>
      </c>
      <c r="F5" s="6" t="s">
        <v>233</v>
      </c>
      <c r="G5" t="s">
        <v>134</v>
      </c>
      <c r="H5" s="6" t="s">
        <v>247</v>
      </c>
    </row>
    <row r="6" spans="1:10" ht="14.4" x14ac:dyDescent="0.3">
      <c r="A6" s="6" t="s">
        <v>233</v>
      </c>
      <c r="B6" s="6" t="s">
        <v>234</v>
      </c>
      <c r="C6" s="6" t="s">
        <v>235</v>
      </c>
      <c r="D6" s="6" t="s">
        <v>248</v>
      </c>
      <c r="E6" s="6" t="str">
        <f t="shared" si="0"/>
        <v>R001 Tecnologías de Información</v>
      </c>
      <c r="F6" s="6" t="s">
        <v>233</v>
      </c>
      <c r="G6" t="s">
        <v>135</v>
      </c>
      <c r="H6" s="6" t="s">
        <v>249</v>
      </c>
    </row>
    <row r="7" spans="1:10" ht="14.4" x14ac:dyDescent="0.3">
      <c r="A7" s="6" t="s">
        <v>233</v>
      </c>
      <c r="B7" s="6" t="s">
        <v>234</v>
      </c>
      <c r="C7" s="6" t="s">
        <v>235</v>
      </c>
      <c r="D7" s="6" t="s">
        <v>250</v>
      </c>
      <c r="E7" s="6" t="str">
        <f t="shared" ref="E7" si="1">+CONCATENATE(B7," ",C7)</f>
        <v>R001 Tecnologías de Información</v>
      </c>
      <c r="F7" s="6" t="s">
        <v>233</v>
      </c>
      <c r="G7" t="s">
        <v>136</v>
      </c>
      <c r="H7" s="6" t="s">
        <v>251</v>
      </c>
    </row>
    <row r="8" spans="1:10" ht="14.4" x14ac:dyDescent="0.3">
      <c r="A8" s="6" t="s">
        <v>233</v>
      </c>
      <c r="B8" s="6" t="s">
        <v>234</v>
      </c>
      <c r="C8" s="6" t="s">
        <v>235</v>
      </c>
      <c r="D8" s="6" t="s">
        <v>252</v>
      </c>
      <c r="E8" s="6" t="str">
        <f t="shared" si="0"/>
        <v>R001 Tecnologías de Información</v>
      </c>
      <c r="F8" s="6" t="s">
        <v>233</v>
      </c>
      <c r="G8" t="s">
        <v>137</v>
      </c>
      <c r="H8" s="6" t="s">
        <v>253</v>
      </c>
    </row>
    <row r="9" spans="1:10" ht="14.4" x14ac:dyDescent="0.3">
      <c r="A9" s="6" t="s">
        <v>233</v>
      </c>
      <c r="B9" s="6" t="s">
        <v>254</v>
      </c>
      <c r="C9" s="6" t="s">
        <v>240</v>
      </c>
      <c r="D9" s="6" t="s">
        <v>255</v>
      </c>
      <c r="E9" s="6" t="str">
        <f t="shared" si="0"/>
        <v>R002 Presupuestario</v>
      </c>
      <c r="F9" s="6" t="s">
        <v>233</v>
      </c>
      <c r="G9" t="s">
        <v>138</v>
      </c>
      <c r="H9" s="6" t="s">
        <v>224</v>
      </c>
    </row>
    <row r="10" spans="1:10" ht="14.4" x14ac:dyDescent="0.3">
      <c r="A10" s="6" t="s">
        <v>233</v>
      </c>
      <c r="B10" s="6" t="s">
        <v>254</v>
      </c>
      <c r="C10" s="6" t="s">
        <v>240</v>
      </c>
      <c r="D10" s="6" t="s">
        <v>256</v>
      </c>
      <c r="E10" s="6" t="str">
        <f t="shared" ref="E10:E11" si="2">+CONCATENATE(B10," ",C10)</f>
        <v>R002 Presupuestario</v>
      </c>
      <c r="F10" s="6" t="s">
        <v>257</v>
      </c>
      <c r="G10" t="s">
        <v>139</v>
      </c>
      <c r="H10" s="6" t="s">
        <v>258</v>
      </c>
    </row>
    <row r="11" spans="1:10" ht="14.4" x14ac:dyDescent="0.3">
      <c r="A11" s="6" t="s">
        <v>233</v>
      </c>
      <c r="B11" s="6" t="s">
        <v>254</v>
      </c>
      <c r="C11" s="6" t="s">
        <v>240</v>
      </c>
      <c r="D11" s="6" t="s">
        <v>259</v>
      </c>
      <c r="E11" s="6" t="str">
        <f t="shared" si="2"/>
        <v>R002 Presupuestario</v>
      </c>
      <c r="F11" s="6" t="s">
        <v>257</v>
      </c>
      <c r="G11" t="s">
        <v>140</v>
      </c>
      <c r="H11" s="6" t="s">
        <v>260</v>
      </c>
    </row>
    <row r="12" spans="1:10" ht="14.4" x14ac:dyDescent="0.3">
      <c r="A12" s="6" t="s">
        <v>233</v>
      </c>
      <c r="B12" s="6" t="s">
        <v>254</v>
      </c>
      <c r="C12" s="6" t="s">
        <v>240</v>
      </c>
      <c r="D12" s="6" t="s">
        <v>261</v>
      </c>
      <c r="E12" s="6" t="str">
        <f t="shared" si="0"/>
        <v>R002 Presupuestario</v>
      </c>
      <c r="F12" s="6" t="s">
        <v>257</v>
      </c>
      <c r="G12" t="s">
        <v>141</v>
      </c>
      <c r="H12" s="6" t="s">
        <v>262</v>
      </c>
    </row>
    <row r="13" spans="1:10" ht="14.4" x14ac:dyDescent="0.3">
      <c r="A13" s="6" t="s">
        <v>233</v>
      </c>
      <c r="B13" s="6" t="s">
        <v>263</v>
      </c>
      <c r="C13" s="6" t="s">
        <v>244</v>
      </c>
      <c r="D13" s="6" t="s">
        <v>264</v>
      </c>
      <c r="E13" s="6" t="str">
        <f t="shared" si="0"/>
        <v>R003 Operativo</v>
      </c>
      <c r="F13" s="6" t="s">
        <v>257</v>
      </c>
      <c r="G13" t="s">
        <v>142</v>
      </c>
      <c r="H13" s="6" t="s">
        <v>265</v>
      </c>
    </row>
    <row r="14" spans="1:10" ht="14.4" x14ac:dyDescent="0.3">
      <c r="A14" s="6" t="s">
        <v>233</v>
      </c>
      <c r="B14" s="6" t="s">
        <v>263</v>
      </c>
      <c r="C14" s="6" t="s">
        <v>244</v>
      </c>
      <c r="D14" s="6" t="s">
        <v>266</v>
      </c>
      <c r="E14" s="6" t="str">
        <f t="shared" ref="E14" si="3">+CONCATENATE(B14," ",C14)</f>
        <v>R003 Operativo</v>
      </c>
      <c r="F14" s="6" t="s">
        <v>257</v>
      </c>
      <c r="G14" t="s">
        <v>143</v>
      </c>
      <c r="H14" s="6" t="s">
        <v>267</v>
      </c>
    </row>
    <row r="15" spans="1:10" ht="14.4" x14ac:dyDescent="0.3">
      <c r="A15" s="6" t="s">
        <v>233</v>
      </c>
      <c r="B15" s="6" t="s">
        <v>263</v>
      </c>
      <c r="C15" s="6" t="s">
        <v>244</v>
      </c>
      <c r="D15" s="6" t="s">
        <v>268</v>
      </c>
      <c r="E15" s="6" t="str">
        <f t="shared" si="0"/>
        <v>R003 Operativo</v>
      </c>
      <c r="F15" s="6" t="s">
        <v>257</v>
      </c>
      <c r="G15" t="s">
        <v>144</v>
      </c>
      <c r="H15" s="6" t="s">
        <v>251</v>
      </c>
    </row>
    <row r="16" spans="1:10" ht="14.4" x14ac:dyDescent="0.3">
      <c r="A16" s="6" t="s">
        <v>233</v>
      </c>
      <c r="B16" s="6" t="s">
        <v>263</v>
      </c>
      <c r="C16" s="6" t="s">
        <v>244</v>
      </c>
      <c r="D16" s="6" t="s">
        <v>269</v>
      </c>
      <c r="E16" s="6" t="str">
        <f t="shared" si="0"/>
        <v>R003 Operativo</v>
      </c>
      <c r="F16" s="6" t="s">
        <v>257</v>
      </c>
      <c r="G16" t="s">
        <v>145</v>
      </c>
      <c r="H16" s="6" t="s">
        <v>270</v>
      </c>
    </row>
    <row r="17" spans="1:8" ht="14.4" x14ac:dyDescent="0.3">
      <c r="A17" s="6" t="s">
        <v>233</v>
      </c>
      <c r="B17" s="6" t="s">
        <v>263</v>
      </c>
      <c r="C17" s="6" t="s">
        <v>244</v>
      </c>
      <c r="D17" s="6" t="s">
        <v>271</v>
      </c>
      <c r="E17" s="6" t="str">
        <f t="shared" si="0"/>
        <v>R003 Operativo</v>
      </c>
    </row>
    <row r="18" spans="1:8" ht="14.4" x14ac:dyDescent="0.3">
      <c r="A18" s="6" t="s">
        <v>233</v>
      </c>
      <c r="B18" s="6" t="s">
        <v>263</v>
      </c>
      <c r="C18" s="6" t="s">
        <v>244</v>
      </c>
      <c r="D18" s="6" t="s">
        <v>272</v>
      </c>
      <c r="E18" s="6" t="str">
        <f t="shared" si="0"/>
        <v>R003 Operativo</v>
      </c>
    </row>
    <row r="19" spans="1:8" ht="14.4" x14ac:dyDescent="0.3">
      <c r="A19" s="6" t="s">
        <v>233</v>
      </c>
      <c r="B19" s="6" t="s">
        <v>263</v>
      </c>
      <c r="C19" s="6" t="s">
        <v>244</v>
      </c>
      <c r="D19" s="6" t="s">
        <v>273</v>
      </c>
      <c r="E19" s="6" t="str">
        <f t="shared" si="0"/>
        <v>R003 Operativo</v>
      </c>
    </row>
    <row r="20" spans="1:8" ht="14.4" x14ac:dyDescent="0.3">
      <c r="A20" s="6" t="s">
        <v>233</v>
      </c>
      <c r="B20" s="6" t="s">
        <v>263</v>
      </c>
      <c r="C20" s="6" t="s">
        <v>244</v>
      </c>
      <c r="D20" s="6" t="s">
        <v>274</v>
      </c>
      <c r="E20" s="6" t="str">
        <f t="shared" ref="E20" si="4">+CONCATENATE(B20," ",C20)</f>
        <v>R003 Operativo</v>
      </c>
    </row>
    <row r="21" spans="1:8" ht="14.4" x14ac:dyDescent="0.3">
      <c r="A21" s="6" t="s">
        <v>233</v>
      </c>
      <c r="B21" s="6" t="s">
        <v>263</v>
      </c>
      <c r="C21" s="6" t="s">
        <v>244</v>
      </c>
      <c r="D21" s="6" t="s">
        <v>275</v>
      </c>
      <c r="E21" s="6" t="str">
        <f t="shared" si="0"/>
        <v>R003 Operativo</v>
      </c>
    </row>
    <row r="22" spans="1:8" ht="14.4" x14ac:dyDescent="0.3">
      <c r="A22" s="6" t="s">
        <v>233</v>
      </c>
      <c r="B22" s="6" t="s">
        <v>263</v>
      </c>
      <c r="C22" s="6" t="s">
        <v>244</v>
      </c>
      <c r="D22" s="6" t="s">
        <v>276</v>
      </c>
      <c r="E22" s="6" t="str">
        <f t="shared" si="0"/>
        <v>R003 Operativo</v>
      </c>
    </row>
    <row r="23" spans="1:8" ht="14.4" x14ac:dyDescent="0.3">
      <c r="A23" s="6" t="s">
        <v>233</v>
      </c>
      <c r="B23" s="6" t="s">
        <v>263</v>
      </c>
      <c r="C23" s="6" t="s">
        <v>244</v>
      </c>
      <c r="D23" s="6" t="s">
        <v>277</v>
      </c>
      <c r="E23" s="6" t="str">
        <f t="shared" si="0"/>
        <v>R003 Operativo</v>
      </c>
    </row>
    <row r="24" spans="1:8" ht="15.75" customHeight="1" x14ac:dyDescent="0.3">
      <c r="A24" s="6" t="s">
        <v>233</v>
      </c>
      <c r="B24" s="6" t="s">
        <v>263</v>
      </c>
      <c r="C24" s="6" t="s">
        <v>244</v>
      </c>
      <c r="D24" s="6" t="s">
        <v>278</v>
      </c>
      <c r="E24" s="6" t="str">
        <f t="shared" ref="E24" si="5">+CONCATENATE(B24," ",C24)</f>
        <v>R003 Operativo</v>
      </c>
    </row>
    <row r="25" spans="1:8" ht="15.75" customHeight="1" x14ac:dyDescent="0.3">
      <c r="A25" s="6" t="s">
        <v>233</v>
      </c>
      <c r="B25" s="6" t="s">
        <v>263</v>
      </c>
      <c r="C25" s="6" t="s">
        <v>244</v>
      </c>
      <c r="D25" s="6" t="s">
        <v>279</v>
      </c>
      <c r="E25" s="6" t="str">
        <f t="shared" si="0"/>
        <v>R003 Operativo</v>
      </c>
    </row>
    <row r="26" spans="1:8" ht="15.75" customHeight="1" x14ac:dyDescent="0.3">
      <c r="A26" s="6" t="s">
        <v>233</v>
      </c>
      <c r="B26" s="6" t="s">
        <v>263</v>
      </c>
      <c r="C26" s="6" t="s">
        <v>244</v>
      </c>
      <c r="D26" s="6" t="s">
        <v>280</v>
      </c>
      <c r="E26" s="6" t="str">
        <f t="shared" ref="E26:E28" si="6">+CONCATENATE(B26," ",C26)</f>
        <v>R003 Operativo</v>
      </c>
    </row>
    <row r="27" spans="1:8" ht="14.4" x14ac:dyDescent="0.3">
      <c r="A27" s="6" t="s">
        <v>233</v>
      </c>
      <c r="B27" s="6" t="s">
        <v>263</v>
      </c>
      <c r="C27" s="6" t="s">
        <v>244</v>
      </c>
      <c r="D27" s="6" t="s">
        <v>281</v>
      </c>
      <c r="E27" s="6" t="str">
        <f t="shared" si="6"/>
        <v>R003 Operativo</v>
      </c>
      <c r="F27" s="6" t="s">
        <v>257</v>
      </c>
      <c r="G27" t="s">
        <v>143</v>
      </c>
      <c r="H27" s="6" t="s">
        <v>267</v>
      </c>
    </row>
    <row r="28" spans="1:8" ht="15.75" customHeight="1" x14ac:dyDescent="0.3">
      <c r="A28" s="6" t="s">
        <v>233</v>
      </c>
      <c r="B28" s="6" t="s">
        <v>263</v>
      </c>
      <c r="C28" s="6" t="s">
        <v>244</v>
      </c>
      <c r="D28" s="6" t="s">
        <v>282</v>
      </c>
      <c r="E28" s="6" t="str">
        <f t="shared" si="6"/>
        <v>R003 Operativo</v>
      </c>
    </row>
    <row r="29" spans="1:8" ht="15.75" customHeight="1" x14ac:dyDescent="0.3">
      <c r="A29" s="6" t="s">
        <v>233</v>
      </c>
      <c r="B29" s="6" t="s">
        <v>263</v>
      </c>
      <c r="C29" s="6" t="s">
        <v>244</v>
      </c>
      <c r="D29" s="6" t="s">
        <v>283</v>
      </c>
      <c r="E29" s="6" t="str">
        <f t="shared" si="0"/>
        <v>R003 Operativo</v>
      </c>
    </row>
    <row r="30" spans="1:8" ht="15.75" customHeight="1" x14ac:dyDescent="0.3">
      <c r="A30" s="6" t="s">
        <v>233</v>
      </c>
      <c r="B30" s="6" t="s">
        <v>263</v>
      </c>
      <c r="C30" s="6" t="s">
        <v>244</v>
      </c>
      <c r="D30" s="6" t="s">
        <v>284</v>
      </c>
      <c r="E30" s="6" t="str">
        <f t="shared" si="0"/>
        <v>R003 Operativo</v>
      </c>
    </row>
    <row r="31" spans="1:8" ht="15.75" customHeight="1" x14ac:dyDescent="0.3">
      <c r="A31" s="6" t="s">
        <v>233</v>
      </c>
      <c r="B31" s="6" t="s">
        <v>263</v>
      </c>
      <c r="C31" s="6" t="s">
        <v>244</v>
      </c>
      <c r="D31" s="6" t="s">
        <v>285</v>
      </c>
      <c r="E31" s="6" t="str">
        <f t="shared" si="0"/>
        <v>R003 Operativo</v>
      </c>
    </row>
    <row r="32" spans="1:8" ht="15.75" customHeight="1" x14ac:dyDescent="0.3">
      <c r="A32" s="6" t="s">
        <v>233</v>
      </c>
      <c r="B32" s="6" t="s">
        <v>286</v>
      </c>
      <c r="C32" s="6" t="s">
        <v>247</v>
      </c>
      <c r="D32" s="6" t="s">
        <v>287</v>
      </c>
      <c r="E32" s="6" t="str">
        <f t="shared" si="0"/>
        <v>R004 Insumos</v>
      </c>
    </row>
    <row r="33" spans="1:5" ht="15.75" customHeight="1" x14ac:dyDescent="0.3">
      <c r="A33" s="6" t="s">
        <v>233</v>
      </c>
      <c r="B33" s="6" t="s">
        <v>286</v>
      </c>
      <c r="C33" s="6" t="s">
        <v>247</v>
      </c>
      <c r="D33" s="6" t="s">
        <v>288</v>
      </c>
      <c r="E33" s="6" t="str">
        <f t="shared" si="0"/>
        <v>R004 Insumos</v>
      </c>
    </row>
    <row r="34" spans="1:5" ht="15.75" customHeight="1" x14ac:dyDescent="0.3">
      <c r="A34" s="6" t="s">
        <v>233</v>
      </c>
      <c r="B34" s="6" t="s">
        <v>286</v>
      </c>
      <c r="C34" s="6" t="s">
        <v>247</v>
      </c>
      <c r="D34" s="6" t="s">
        <v>289</v>
      </c>
      <c r="E34" s="6" t="str">
        <f t="shared" si="0"/>
        <v>R004 Insumos</v>
      </c>
    </row>
    <row r="35" spans="1:5" ht="21.75" customHeight="1" x14ac:dyDescent="0.3">
      <c r="A35" s="6" t="s">
        <v>233</v>
      </c>
      <c r="B35" s="6" t="s">
        <v>286</v>
      </c>
      <c r="C35" s="6" t="s">
        <v>247</v>
      </c>
      <c r="D35" s="6" t="s">
        <v>290</v>
      </c>
      <c r="E35" s="6" t="str">
        <f t="shared" si="0"/>
        <v>R004 Insumos</v>
      </c>
    </row>
    <row r="36" spans="1:5" ht="15.75" customHeight="1" x14ac:dyDescent="0.3">
      <c r="A36" s="6" t="s">
        <v>233</v>
      </c>
      <c r="B36" s="6" t="s">
        <v>286</v>
      </c>
      <c r="C36" s="6" t="s">
        <v>247</v>
      </c>
      <c r="D36" s="6" t="s">
        <v>291</v>
      </c>
      <c r="E36" s="6" t="str">
        <f t="shared" si="0"/>
        <v>R004 Insumos</v>
      </c>
    </row>
    <row r="37" spans="1:5" ht="15.75" customHeight="1" x14ac:dyDescent="0.3">
      <c r="A37" s="6" t="s">
        <v>233</v>
      </c>
      <c r="B37" s="6" t="s">
        <v>286</v>
      </c>
      <c r="C37" s="6" t="s">
        <v>247</v>
      </c>
      <c r="D37" s="6" t="s">
        <v>292</v>
      </c>
      <c r="E37" s="6" t="str">
        <f t="shared" si="0"/>
        <v>R004 Insumos</v>
      </c>
    </row>
    <row r="38" spans="1:5" ht="15.75" customHeight="1" x14ac:dyDescent="0.3">
      <c r="A38" s="6" t="s">
        <v>233</v>
      </c>
      <c r="B38" s="6" t="s">
        <v>286</v>
      </c>
      <c r="C38" s="6" t="s">
        <v>247</v>
      </c>
      <c r="D38" s="6" t="s">
        <v>293</v>
      </c>
      <c r="E38" s="6" t="str">
        <f t="shared" si="0"/>
        <v>R004 Insumos</v>
      </c>
    </row>
    <row r="39" spans="1:5" ht="15.75" customHeight="1" x14ac:dyDescent="0.3">
      <c r="A39" s="6" t="s">
        <v>233</v>
      </c>
      <c r="B39" s="6" t="s">
        <v>286</v>
      </c>
      <c r="C39" s="6" t="s">
        <v>247</v>
      </c>
      <c r="D39" s="6" t="s">
        <v>294</v>
      </c>
      <c r="E39" s="6" t="str">
        <f t="shared" si="0"/>
        <v>R004 Insumos</v>
      </c>
    </row>
    <row r="40" spans="1:5" ht="15" customHeight="1" x14ac:dyDescent="0.3">
      <c r="A40" s="6" t="s">
        <v>233</v>
      </c>
      <c r="B40" s="6" t="s">
        <v>286</v>
      </c>
      <c r="C40" s="6" t="s">
        <v>247</v>
      </c>
      <c r="D40" s="86" t="s">
        <v>295</v>
      </c>
      <c r="E40" s="6" t="str">
        <f t="shared" si="0"/>
        <v>R004 Insumos</v>
      </c>
    </row>
    <row r="41" spans="1:5" ht="15" customHeight="1" x14ac:dyDescent="0.3">
      <c r="A41" s="6" t="s">
        <v>233</v>
      </c>
      <c r="B41" s="6" t="s">
        <v>296</v>
      </c>
      <c r="C41" s="6" t="s">
        <v>249</v>
      </c>
      <c r="D41" s="6" t="s">
        <v>297</v>
      </c>
      <c r="E41" s="6" t="str">
        <f t="shared" si="0"/>
        <v>R005 Estratégico</v>
      </c>
    </row>
    <row r="42" spans="1:5" ht="15" customHeight="1" x14ac:dyDescent="0.3">
      <c r="A42" s="6" t="s">
        <v>233</v>
      </c>
      <c r="B42" s="6" t="s">
        <v>296</v>
      </c>
      <c r="C42" s="6" t="s">
        <v>249</v>
      </c>
      <c r="D42" s="6" t="s">
        <v>298</v>
      </c>
      <c r="E42" s="6" t="str">
        <f t="shared" si="0"/>
        <v>R005 Estratégico</v>
      </c>
    </row>
    <row r="43" spans="1:5" ht="15" customHeight="1" x14ac:dyDescent="0.3">
      <c r="A43" s="6" t="s">
        <v>233</v>
      </c>
      <c r="B43" s="6" t="s">
        <v>296</v>
      </c>
      <c r="C43" s="6" t="s">
        <v>249</v>
      </c>
      <c r="D43" s="6" t="s">
        <v>299</v>
      </c>
      <c r="E43" s="6" t="str">
        <f t="shared" si="0"/>
        <v>R005 Estratégico</v>
      </c>
    </row>
    <row r="44" spans="1:5" ht="15.75" customHeight="1" x14ac:dyDescent="0.3">
      <c r="A44" s="6" t="s">
        <v>233</v>
      </c>
      <c r="B44" s="6" t="s">
        <v>296</v>
      </c>
      <c r="C44" s="6" t="s">
        <v>249</v>
      </c>
      <c r="D44" s="6" t="s">
        <v>300</v>
      </c>
      <c r="E44" s="6" t="str">
        <f t="shared" si="0"/>
        <v>R005 Estratégico</v>
      </c>
    </row>
    <row r="45" spans="1:5" ht="15.75" customHeight="1" x14ac:dyDescent="0.3">
      <c r="A45" s="6" t="s">
        <v>233</v>
      </c>
      <c r="B45" s="6" t="s">
        <v>296</v>
      </c>
      <c r="C45" s="6" t="s">
        <v>249</v>
      </c>
      <c r="D45" s="6" t="s">
        <v>301</v>
      </c>
      <c r="E45" s="6" t="str">
        <f t="shared" ref="E45" si="7">+CONCATENATE(B45," ",C45)</f>
        <v>R005 Estratégico</v>
      </c>
    </row>
    <row r="46" spans="1:5" ht="15.75" customHeight="1" x14ac:dyDescent="0.3">
      <c r="A46" s="6" t="s">
        <v>233</v>
      </c>
      <c r="B46" s="6" t="s">
        <v>296</v>
      </c>
      <c r="C46" s="6" t="s">
        <v>249</v>
      </c>
      <c r="D46" s="6" t="s">
        <v>302</v>
      </c>
      <c r="E46" s="6" t="str">
        <f t="shared" si="0"/>
        <v>R005 Estratégico</v>
      </c>
    </row>
    <row r="47" spans="1:5" ht="15.75" customHeight="1" x14ac:dyDescent="0.3">
      <c r="A47" s="6" t="s">
        <v>233</v>
      </c>
      <c r="B47" s="6" t="s">
        <v>296</v>
      </c>
      <c r="C47" s="6" t="s">
        <v>249</v>
      </c>
      <c r="D47" s="6" t="s">
        <v>303</v>
      </c>
      <c r="E47" s="6" t="str">
        <f t="shared" si="0"/>
        <v>R005 Estratégico</v>
      </c>
    </row>
    <row r="48" spans="1:5" ht="15.75" customHeight="1" x14ac:dyDescent="0.3">
      <c r="A48" s="6" t="s">
        <v>233</v>
      </c>
      <c r="B48" s="6" t="s">
        <v>296</v>
      </c>
      <c r="C48" s="6" t="s">
        <v>249</v>
      </c>
      <c r="D48" s="6" t="s">
        <v>304</v>
      </c>
      <c r="E48" s="6" t="str">
        <f t="shared" si="0"/>
        <v>R005 Estratégico</v>
      </c>
    </row>
    <row r="49" spans="1:5" ht="15.75" customHeight="1" x14ac:dyDescent="0.3">
      <c r="A49" s="6" t="s">
        <v>233</v>
      </c>
      <c r="B49" s="6" t="s">
        <v>296</v>
      </c>
      <c r="C49" s="6" t="s">
        <v>249</v>
      </c>
      <c r="D49" s="6" t="s">
        <v>305</v>
      </c>
      <c r="E49" s="6" t="str">
        <f t="shared" si="0"/>
        <v>R005 Estratégico</v>
      </c>
    </row>
    <row r="50" spans="1:5" ht="15.75" customHeight="1" x14ac:dyDescent="0.3">
      <c r="A50" s="6" t="s">
        <v>233</v>
      </c>
      <c r="B50" s="6" t="s">
        <v>296</v>
      </c>
      <c r="C50" s="6" t="s">
        <v>249</v>
      </c>
      <c r="D50" s="6" t="s">
        <v>306</v>
      </c>
      <c r="E50" s="6" t="str">
        <f t="shared" si="0"/>
        <v>R005 Estratégico</v>
      </c>
    </row>
    <row r="51" spans="1:5" ht="15.75" customHeight="1" x14ac:dyDescent="0.3">
      <c r="A51" s="6" t="s">
        <v>233</v>
      </c>
      <c r="B51" s="6" t="s">
        <v>307</v>
      </c>
      <c r="C51" s="6" t="s">
        <v>251</v>
      </c>
      <c r="D51" s="6" t="s">
        <v>308</v>
      </c>
      <c r="E51" s="6" t="str">
        <f t="shared" si="0"/>
        <v>R006 Información</v>
      </c>
    </row>
    <row r="52" spans="1:5" ht="15.75" customHeight="1" x14ac:dyDescent="0.3">
      <c r="A52" s="6" t="s">
        <v>233</v>
      </c>
      <c r="B52" s="6" t="s">
        <v>307</v>
      </c>
      <c r="C52" s="6" t="s">
        <v>251</v>
      </c>
      <c r="D52" s="6" t="s">
        <v>309</v>
      </c>
      <c r="E52" s="6" t="str">
        <f t="shared" si="0"/>
        <v>R006 Información</v>
      </c>
    </row>
    <row r="53" spans="1:5" ht="15.75" customHeight="1" x14ac:dyDescent="0.3">
      <c r="A53" s="6" t="s">
        <v>233</v>
      </c>
      <c r="B53" s="6" t="s">
        <v>307</v>
      </c>
      <c r="C53" s="6" t="s">
        <v>251</v>
      </c>
      <c r="D53" s="6" t="s">
        <v>310</v>
      </c>
      <c r="E53" s="6" t="str">
        <f t="shared" si="0"/>
        <v>R006 Información</v>
      </c>
    </row>
    <row r="54" spans="1:5" ht="15.75" customHeight="1" x14ac:dyDescent="0.3">
      <c r="A54" s="6" t="s">
        <v>233</v>
      </c>
      <c r="B54" s="6" t="s">
        <v>307</v>
      </c>
      <c r="C54" s="6" t="s">
        <v>251</v>
      </c>
      <c r="D54" s="6" t="s">
        <v>311</v>
      </c>
      <c r="E54" s="6" t="str">
        <f t="shared" si="0"/>
        <v>R006 Información</v>
      </c>
    </row>
    <row r="55" spans="1:5" ht="15.75" customHeight="1" x14ac:dyDescent="0.3">
      <c r="A55" s="6" t="s">
        <v>233</v>
      </c>
      <c r="B55" s="6" t="s">
        <v>307</v>
      </c>
      <c r="C55" s="6" t="s">
        <v>251</v>
      </c>
      <c r="D55" s="6" t="s">
        <v>312</v>
      </c>
      <c r="E55" s="6" t="str">
        <f t="shared" si="0"/>
        <v>R006 Información</v>
      </c>
    </row>
    <row r="56" spans="1:5" ht="15.75" customHeight="1" x14ac:dyDescent="0.3">
      <c r="A56" s="6" t="s">
        <v>233</v>
      </c>
      <c r="B56" s="6" t="s">
        <v>313</v>
      </c>
      <c r="C56" s="6" t="s">
        <v>253</v>
      </c>
      <c r="D56" s="6" t="s">
        <v>314</v>
      </c>
      <c r="E56" s="6" t="str">
        <f t="shared" ref="E56" si="8">+CONCATENATE(B56," ",C56)</f>
        <v>R007 Recurso Humano</v>
      </c>
    </row>
    <row r="57" spans="1:5" ht="15.75" customHeight="1" x14ac:dyDescent="0.3">
      <c r="A57" s="6" t="s">
        <v>233</v>
      </c>
      <c r="B57" s="6" t="s">
        <v>313</v>
      </c>
      <c r="C57" s="6" t="s">
        <v>253</v>
      </c>
      <c r="D57" s="6" t="s">
        <v>315</v>
      </c>
      <c r="E57" s="6" t="str">
        <f t="shared" si="0"/>
        <v>R007 Recurso Humano</v>
      </c>
    </row>
    <row r="58" spans="1:5" ht="15.75" customHeight="1" x14ac:dyDescent="0.3">
      <c r="A58" s="6" t="s">
        <v>233</v>
      </c>
      <c r="B58" s="6" t="s">
        <v>313</v>
      </c>
      <c r="C58" s="6" t="s">
        <v>253</v>
      </c>
      <c r="D58" s="6" t="s">
        <v>316</v>
      </c>
      <c r="E58" s="6" t="str">
        <f t="shared" ref="E58:E59" si="9">+CONCATENATE(B58," ",C58)</f>
        <v>R007 Recurso Humano</v>
      </c>
    </row>
    <row r="59" spans="1:5" ht="15.75" customHeight="1" x14ac:dyDescent="0.3">
      <c r="A59" s="6" t="s">
        <v>233</v>
      </c>
      <c r="B59" s="6" t="s">
        <v>313</v>
      </c>
      <c r="C59" s="6" t="s">
        <v>253</v>
      </c>
      <c r="D59" s="6" t="s">
        <v>317</v>
      </c>
      <c r="E59" s="6" t="str">
        <f t="shared" si="9"/>
        <v>R007 Recurso Humano</v>
      </c>
    </row>
    <row r="60" spans="1:5" ht="15.75" customHeight="1" x14ac:dyDescent="0.3">
      <c r="A60" s="6" t="s">
        <v>233</v>
      </c>
      <c r="B60" s="6" t="s">
        <v>313</v>
      </c>
      <c r="C60" s="6" t="s">
        <v>253</v>
      </c>
      <c r="D60" s="6" t="s">
        <v>318</v>
      </c>
      <c r="E60" s="6" t="str">
        <f t="shared" si="0"/>
        <v>R007 Recurso Humano</v>
      </c>
    </row>
    <row r="61" spans="1:5" ht="15.75" customHeight="1" x14ac:dyDescent="0.3">
      <c r="A61" s="6" t="s">
        <v>233</v>
      </c>
      <c r="B61" s="6" t="s">
        <v>313</v>
      </c>
      <c r="C61" s="6" t="s">
        <v>253</v>
      </c>
      <c r="D61" s="6" t="s">
        <v>319</v>
      </c>
      <c r="E61" s="6" t="str">
        <f t="shared" si="0"/>
        <v>R007 Recurso Humano</v>
      </c>
    </row>
    <row r="62" spans="1:5" ht="15.75" customHeight="1" x14ac:dyDescent="0.3">
      <c r="A62" s="6" t="s">
        <v>233</v>
      </c>
      <c r="B62" s="6" t="s">
        <v>313</v>
      </c>
      <c r="C62" s="6" t="s">
        <v>253</v>
      </c>
      <c r="D62" s="6" t="s">
        <v>320</v>
      </c>
      <c r="E62" s="6" t="str">
        <f t="shared" ref="E62:E63" si="10">+CONCATENATE(B62," ",C62)</f>
        <v>R007 Recurso Humano</v>
      </c>
    </row>
    <row r="63" spans="1:5" ht="15.75" customHeight="1" x14ac:dyDescent="0.3">
      <c r="A63" s="6" t="s">
        <v>233</v>
      </c>
      <c r="B63" s="6" t="s">
        <v>313</v>
      </c>
      <c r="C63" s="6" t="s">
        <v>253</v>
      </c>
      <c r="D63" s="6" t="s">
        <v>321</v>
      </c>
      <c r="E63" s="6" t="str">
        <f t="shared" si="10"/>
        <v>R007 Recurso Humano</v>
      </c>
    </row>
    <row r="64" spans="1:5" ht="15.75" customHeight="1" x14ac:dyDescent="0.3">
      <c r="A64" s="6" t="s">
        <v>233</v>
      </c>
      <c r="B64" s="6" t="s">
        <v>313</v>
      </c>
      <c r="C64" s="6" t="s">
        <v>253</v>
      </c>
      <c r="D64" s="6" t="s">
        <v>322</v>
      </c>
      <c r="E64" s="6" t="str">
        <f t="shared" si="0"/>
        <v>R007 Recurso Humano</v>
      </c>
    </row>
    <row r="65" spans="1:5" ht="15.75" customHeight="1" x14ac:dyDescent="0.3">
      <c r="A65" s="6" t="s">
        <v>233</v>
      </c>
      <c r="B65" s="6" t="s">
        <v>313</v>
      </c>
      <c r="C65" s="6" t="s">
        <v>253</v>
      </c>
      <c r="D65" s="6" t="s">
        <v>323</v>
      </c>
      <c r="E65" s="6" t="str">
        <f t="shared" si="0"/>
        <v>R007 Recurso Humano</v>
      </c>
    </row>
    <row r="66" spans="1:5" ht="15.75" customHeight="1" x14ac:dyDescent="0.3">
      <c r="A66" s="6" t="s">
        <v>233</v>
      </c>
      <c r="B66" s="6" t="s">
        <v>313</v>
      </c>
      <c r="C66" s="6" t="s">
        <v>253</v>
      </c>
      <c r="D66" s="6" t="s">
        <v>324</v>
      </c>
      <c r="E66" s="6" t="str">
        <f t="shared" si="0"/>
        <v>R007 Recurso Humano</v>
      </c>
    </row>
    <row r="67" spans="1:5" ht="15.75" customHeight="1" x14ac:dyDescent="0.3">
      <c r="A67" s="6" t="s">
        <v>233</v>
      </c>
      <c r="B67" s="6" t="s">
        <v>313</v>
      </c>
      <c r="C67" s="6" t="s">
        <v>253</v>
      </c>
      <c r="D67" s="6" t="s">
        <v>325</v>
      </c>
      <c r="E67" s="6" t="str">
        <f t="shared" si="0"/>
        <v>R007 Recurso Humano</v>
      </c>
    </row>
    <row r="68" spans="1:5" ht="15.75" customHeight="1" x14ac:dyDescent="0.3">
      <c r="A68" s="6" t="s">
        <v>233</v>
      </c>
      <c r="B68" s="6" t="s">
        <v>313</v>
      </c>
      <c r="C68" s="6" t="s">
        <v>253</v>
      </c>
      <c r="D68" s="6" t="s">
        <v>326</v>
      </c>
      <c r="E68" s="6" t="str">
        <f t="shared" si="0"/>
        <v>R007 Recurso Humano</v>
      </c>
    </row>
    <row r="69" spans="1:5" ht="15.75" customHeight="1" x14ac:dyDescent="0.3">
      <c r="A69" s="6" t="s">
        <v>233</v>
      </c>
      <c r="B69" s="6" t="s">
        <v>313</v>
      </c>
      <c r="C69" s="6" t="s">
        <v>253</v>
      </c>
      <c r="D69" s="6" t="s">
        <v>327</v>
      </c>
      <c r="E69" s="6" t="str">
        <f t="shared" si="0"/>
        <v>R007 Recurso Humano</v>
      </c>
    </row>
    <row r="70" spans="1:5" ht="15.75" customHeight="1" x14ac:dyDescent="0.3">
      <c r="A70" s="6" t="s">
        <v>233</v>
      </c>
      <c r="B70" s="6" t="s">
        <v>313</v>
      </c>
      <c r="C70" s="6" t="s">
        <v>253</v>
      </c>
      <c r="D70" s="6" t="s">
        <v>328</v>
      </c>
      <c r="E70" s="6" t="str">
        <f t="shared" si="0"/>
        <v>R007 Recurso Humano</v>
      </c>
    </row>
    <row r="71" spans="1:5" ht="15.75" customHeight="1" x14ac:dyDescent="0.3">
      <c r="A71" s="6" t="s">
        <v>233</v>
      </c>
      <c r="B71" s="6" t="s">
        <v>313</v>
      </c>
      <c r="C71" s="6" t="s">
        <v>253</v>
      </c>
      <c r="D71" s="6" t="s">
        <v>329</v>
      </c>
      <c r="E71" s="6" t="str">
        <f t="shared" si="0"/>
        <v>R007 Recurso Humano</v>
      </c>
    </row>
    <row r="72" spans="1:5" ht="15.75" customHeight="1" x14ac:dyDescent="0.3">
      <c r="A72" s="6" t="s">
        <v>233</v>
      </c>
      <c r="B72" s="6" t="s">
        <v>313</v>
      </c>
      <c r="C72" s="6" t="s">
        <v>253</v>
      </c>
      <c r="D72" s="6" t="s">
        <v>330</v>
      </c>
      <c r="E72" s="6" t="str">
        <f t="shared" si="0"/>
        <v>R007 Recurso Humano</v>
      </c>
    </row>
    <row r="73" spans="1:5" ht="15.75" customHeight="1" x14ac:dyDescent="0.3">
      <c r="A73" s="6" t="s">
        <v>233</v>
      </c>
      <c r="B73" s="6" t="s">
        <v>313</v>
      </c>
      <c r="C73" s="6" t="s">
        <v>253</v>
      </c>
      <c r="D73" s="6" t="s">
        <v>331</v>
      </c>
      <c r="E73" s="6" t="str">
        <f t="shared" si="0"/>
        <v>R007 Recurso Humano</v>
      </c>
    </row>
    <row r="74" spans="1:5" ht="15.75" customHeight="1" x14ac:dyDescent="0.3">
      <c r="A74" s="6" t="s">
        <v>233</v>
      </c>
      <c r="B74" s="6" t="s">
        <v>332</v>
      </c>
      <c r="C74" s="6" t="s">
        <v>224</v>
      </c>
      <c r="D74" s="6" t="s">
        <v>333</v>
      </c>
      <c r="E74" s="6" t="str">
        <f t="shared" si="0"/>
        <v>R008 Ambiente</v>
      </c>
    </row>
    <row r="75" spans="1:5" ht="15.75" customHeight="1" x14ac:dyDescent="0.3">
      <c r="A75" s="6" t="s">
        <v>233</v>
      </c>
      <c r="B75" s="6" t="s">
        <v>332</v>
      </c>
      <c r="C75" s="6" t="s">
        <v>224</v>
      </c>
      <c r="D75" s="6" t="s">
        <v>334</v>
      </c>
      <c r="E75" s="6" t="str">
        <f t="shared" si="0"/>
        <v>R008 Ambiente</v>
      </c>
    </row>
    <row r="76" spans="1:5" ht="15.75" customHeight="1" x14ac:dyDescent="0.3">
      <c r="A76" s="6" t="s">
        <v>233</v>
      </c>
      <c r="B76" s="6" t="s">
        <v>332</v>
      </c>
      <c r="C76" s="6" t="s">
        <v>224</v>
      </c>
      <c r="D76" s="6" t="s">
        <v>335</v>
      </c>
      <c r="E76" s="6" t="str">
        <f t="shared" si="0"/>
        <v>R008 Ambiente</v>
      </c>
    </row>
    <row r="77" spans="1:5" ht="15.75" customHeight="1" x14ac:dyDescent="0.3">
      <c r="A77" s="6" t="s">
        <v>233</v>
      </c>
      <c r="B77" s="6" t="s">
        <v>332</v>
      </c>
      <c r="C77" s="6" t="s">
        <v>224</v>
      </c>
      <c r="D77" s="6" t="s">
        <v>336</v>
      </c>
      <c r="E77" s="6" t="str">
        <f t="shared" si="0"/>
        <v>R008 Ambiente</v>
      </c>
    </row>
    <row r="78" spans="1:5" ht="15.75" customHeight="1" x14ac:dyDescent="0.3">
      <c r="A78" s="6" t="s">
        <v>233</v>
      </c>
      <c r="B78" s="6" t="s">
        <v>332</v>
      </c>
      <c r="C78" s="6" t="s">
        <v>224</v>
      </c>
      <c r="D78" s="6" t="s">
        <v>337</v>
      </c>
      <c r="E78" s="6" t="str">
        <f t="shared" si="0"/>
        <v>R008 Ambiente</v>
      </c>
    </row>
    <row r="79" spans="1:5" ht="15.75" customHeight="1" x14ac:dyDescent="0.3">
      <c r="A79" s="6" t="s">
        <v>257</v>
      </c>
      <c r="B79" s="6" t="s">
        <v>338</v>
      </c>
      <c r="C79" s="6" t="s">
        <v>258</v>
      </c>
      <c r="D79" s="6" t="s">
        <v>339</v>
      </c>
      <c r="E79" s="6" t="str">
        <f t="shared" si="0"/>
        <v>R009 Políticos</v>
      </c>
    </row>
    <row r="80" spans="1:5" ht="15.75" customHeight="1" x14ac:dyDescent="0.3">
      <c r="A80" s="6" t="s">
        <v>257</v>
      </c>
      <c r="B80" s="6" t="s">
        <v>338</v>
      </c>
      <c r="C80" s="6" t="s">
        <v>258</v>
      </c>
      <c r="D80" s="6" t="s">
        <v>340</v>
      </c>
      <c r="E80" s="6" t="str">
        <f t="shared" ref="E80" si="11">+CONCATENATE(B80," ",C80)</f>
        <v>R009 Políticos</v>
      </c>
    </row>
    <row r="81" spans="1:5" ht="15.75" customHeight="1" x14ac:dyDescent="0.3">
      <c r="A81" s="6" t="s">
        <v>257</v>
      </c>
      <c r="B81" s="6" t="s">
        <v>338</v>
      </c>
      <c r="C81" s="6" t="s">
        <v>258</v>
      </c>
      <c r="D81" s="6" t="s">
        <v>341</v>
      </c>
      <c r="E81" s="6" t="str">
        <f t="shared" si="0"/>
        <v>R009 Políticos</v>
      </c>
    </row>
    <row r="82" spans="1:5" ht="15.75" customHeight="1" x14ac:dyDescent="0.3">
      <c r="A82" s="6" t="s">
        <v>257</v>
      </c>
      <c r="B82" s="6" t="s">
        <v>338</v>
      </c>
      <c r="C82" s="6" t="s">
        <v>258</v>
      </c>
      <c r="D82" s="6" t="s">
        <v>342</v>
      </c>
      <c r="E82" s="6" t="str">
        <f t="shared" si="0"/>
        <v>R009 Políticos</v>
      </c>
    </row>
    <row r="83" spans="1:5" ht="15.75" customHeight="1" x14ac:dyDescent="0.3">
      <c r="A83" s="6" t="s">
        <v>257</v>
      </c>
      <c r="B83" s="6" t="s">
        <v>338</v>
      </c>
      <c r="C83" s="6" t="s">
        <v>258</v>
      </c>
      <c r="D83" s="6" t="s">
        <v>343</v>
      </c>
      <c r="E83" s="6" t="str">
        <f t="shared" si="0"/>
        <v>R009 Políticos</v>
      </c>
    </row>
    <row r="84" spans="1:5" ht="15.75" customHeight="1" x14ac:dyDescent="0.3">
      <c r="A84" s="6" t="s">
        <v>257</v>
      </c>
      <c r="B84" s="6" t="s">
        <v>338</v>
      </c>
      <c r="C84" s="6" t="s">
        <v>258</v>
      </c>
      <c r="D84" s="6" t="s">
        <v>344</v>
      </c>
      <c r="E84" s="6" t="str">
        <f t="shared" si="0"/>
        <v>R009 Políticos</v>
      </c>
    </row>
    <row r="85" spans="1:5" ht="15.75" customHeight="1" x14ac:dyDescent="0.3">
      <c r="A85" s="6" t="s">
        <v>257</v>
      </c>
      <c r="B85" s="6" t="s">
        <v>338</v>
      </c>
      <c r="C85" s="6" t="s">
        <v>258</v>
      </c>
      <c r="D85" s="6" t="s">
        <v>345</v>
      </c>
      <c r="E85" s="6" t="str">
        <f t="shared" si="0"/>
        <v>R009 Políticos</v>
      </c>
    </row>
    <row r="86" spans="1:5" ht="15.75" customHeight="1" x14ac:dyDescent="0.3">
      <c r="A86" s="6" t="s">
        <v>257</v>
      </c>
      <c r="B86" s="6" t="s">
        <v>346</v>
      </c>
      <c r="C86" s="6" t="s">
        <v>260</v>
      </c>
      <c r="D86" s="6" t="s">
        <v>347</v>
      </c>
      <c r="E86" s="6" t="str">
        <f t="shared" ref="E86" si="12">+CONCATENATE(B86," ",C86)</f>
        <v>R010 Ambiental</v>
      </c>
    </row>
    <row r="87" spans="1:5" ht="15.75" customHeight="1" x14ac:dyDescent="0.3">
      <c r="A87" s="6" t="s">
        <v>257</v>
      </c>
      <c r="B87" s="6" t="s">
        <v>346</v>
      </c>
      <c r="C87" s="6" t="s">
        <v>260</v>
      </c>
      <c r="D87" s="6" t="s">
        <v>348</v>
      </c>
      <c r="E87" s="6" t="str">
        <f t="shared" si="0"/>
        <v>R010 Ambiental</v>
      </c>
    </row>
    <row r="88" spans="1:5" ht="15.75" customHeight="1" x14ac:dyDescent="0.3">
      <c r="A88" s="6" t="s">
        <v>257</v>
      </c>
      <c r="B88" s="6" t="s">
        <v>346</v>
      </c>
      <c r="C88" s="6" t="s">
        <v>260</v>
      </c>
      <c r="D88" s="6" t="s">
        <v>349</v>
      </c>
      <c r="E88" s="6" t="str">
        <f t="shared" si="0"/>
        <v>R010 Ambiental</v>
      </c>
    </row>
    <row r="89" spans="1:5" ht="15.75" customHeight="1" x14ac:dyDescent="0.3">
      <c r="A89" s="6" t="s">
        <v>257</v>
      </c>
      <c r="B89" s="6" t="s">
        <v>346</v>
      </c>
      <c r="C89" s="6" t="s">
        <v>260</v>
      </c>
      <c r="D89" s="6" t="s">
        <v>350</v>
      </c>
      <c r="E89" s="6" t="str">
        <f t="shared" si="0"/>
        <v>R010 Ambiental</v>
      </c>
    </row>
    <row r="90" spans="1:5" ht="15.75" customHeight="1" x14ac:dyDescent="0.3">
      <c r="A90" s="6" t="s">
        <v>257</v>
      </c>
      <c r="B90" s="6" t="s">
        <v>346</v>
      </c>
      <c r="C90" s="6" t="s">
        <v>260</v>
      </c>
      <c r="D90" s="6" t="s">
        <v>351</v>
      </c>
      <c r="E90" s="6" t="str">
        <f t="shared" si="0"/>
        <v>R010 Ambiental</v>
      </c>
    </row>
    <row r="91" spans="1:5" ht="15.75" customHeight="1" x14ac:dyDescent="0.3">
      <c r="A91" s="6" t="s">
        <v>257</v>
      </c>
      <c r="B91" s="6" t="s">
        <v>352</v>
      </c>
      <c r="C91" s="6" t="s">
        <v>262</v>
      </c>
      <c r="D91" s="6" t="s">
        <v>353</v>
      </c>
      <c r="E91" s="6" t="str">
        <f t="shared" ref="E91" si="13">+CONCATENATE(B91," ",C91)</f>
        <v xml:space="preserve">R011 Financiero </v>
      </c>
    </row>
    <row r="92" spans="1:5" ht="15.75" customHeight="1" x14ac:dyDescent="0.3">
      <c r="A92" s="6" t="s">
        <v>257</v>
      </c>
      <c r="B92" s="6" t="s">
        <v>352</v>
      </c>
      <c r="C92" s="6" t="s">
        <v>262</v>
      </c>
      <c r="D92" s="6" t="s">
        <v>354</v>
      </c>
      <c r="E92" s="6" t="str">
        <f t="shared" si="0"/>
        <v xml:space="preserve">R011 Financiero </v>
      </c>
    </row>
    <row r="93" spans="1:5" ht="15.75" customHeight="1" x14ac:dyDescent="0.3">
      <c r="A93" s="6" t="s">
        <v>257</v>
      </c>
      <c r="B93" s="6" t="s">
        <v>352</v>
      </c>
      <c r="C93" s="6" t="s">
        <v>262</v>
      </c>
      <c r="D93" s="6" t="s">
        <v>355</v>
      </c>
      <c r="E93" s="6" t="str">
        <f t="shared" si="0"/>
        <v xml:space="preserve">R011 Financiero </v>
      </c>
    </row>
    <row r="94" spans="1:5" ht="15.75" customHeight="1" x14ac:dyDescent="0.3">
      <c r="A94" s="6" t="s">
        <v>257</v>
      </c>
      <c r="B94" s="6" t="s">
        <v>352</v>
      </c>
      <c r="C94" s="6" t="s">
        <v>262</v>
      </c>
      <c r="D94" s="6" t="s">
        <v>356</v>
      </c>
      <c r="E94" s="6" t="str">
        <f t="shared" ref="E94" si="14">+CONCATENATE(B94," ",C94)</f>
        <v xml:space="preserve">R011 Financiero </v>
      </c>
    </row>
    <row r="95" spans="1:5" ht="15.75" customHeight="1" x14ac:dyDescent="0.3">
      <c r="A95" s="6" t="s">
        <v>257</v>
      </c>
      <c r="B95" s="6" t="s">
        <v>352</v>
      </c>
      <c r="C95" s="6" t="s">
        <v>262</v>
      </c>
      <c r="D95" s="6" t="s">
        <v>357</v>
      </c>
      <c r="E95" s="6" t="str">
        <f t="shared" si="0"/>
        <v xml:space="preserve">R011 Financiero </v>
      </c>
    </row>
    <row r="96" spans="1:5" ht="15.75" customHeight="1" x14ac:dyDescent="0.3">
      <c r="A96" s="6" t="s">
        <v>257</v>
      </c>
      <c r="B96" s="6" t="s">
        <v>352</v>
      </c>
      <c r="C96" s="6" t="s">
        <v>262</v>
      </c>
      <c r="D96" s="6" t="s">
        <v>358</v>
      </c>
      <c r="E96" s="6" t="str">
        <f t="shared" si="0"/>
        <v xml:space="preserve">R011 Financiero </v>
      </c>
    </row>
    <row r="97" spans="1:5" ht="15.75" customHeight="1" x14ac:dyDescent="0.3">
      <c r="A97" s="6" t="s">
        <v>257</v>
      </c>
      <c r="B97" s="6" t="s">
        <v>359</v>
      </c>
      <c r="C97" s="6" t="s">
        <v>265</v>
      </c>
      <c r="D97" s="6" t="s">
        <v>360</v>
      </c>
      <c r="E97" s="6" t="str">
        <f t="shared" si="0"/>
        <v>R012 Social</v>
      </c>
    </row>
    <row r="98" spans="1:5" ht="15.75" customHeight="1" x14ac:dyDescent="0.3">
      <c r="A98" s="6" t="s">
        <v>257</v>
      </c>
      <c r="B98" s="6" t="s">
        <v>359</v>
      </c>
      <c r="C98" s="6" t="s">
        <v>265</v>
      </c>
      <c r="D98" s="6" t="s">
        <v>361</v>
      </c>
      <c r="E98" s="6" t="str">
        <f t="shared" si="0"/>
        <v>R012 Social</v>
      </c>
    </row>
    <row r="99" spans="1:5" ht="15.75" customHeight="1" x14ac:dyDescent="0.3">
      <c r="A99" s="6" t="s">
        <v>257</v>
      </c>
      <c r="B99" s="6" t="s">
        <v>359</v>
      </c>
      <c r="C99" s="6" t="s">
        <v>265</v>
      </c>
      <c r="D99" s="6" t="s">
        <v>362</v>
      </c>
      <c r="E99" s="6" t="str">
        <f t="shared" si="0"/>
        <v>R012 Social</v>
      </c>
    </row>
    <row r="100" spans="1:5" ht="15.75" customHeight="1" x14ac:dyDescent="0.3">
      <c r="A100" s="6" t="s">
        <v>257</v>
      </c>
      <c r="B100" s="6" t="s">
        <v>359</v>
      </c>
      <c r="C100" s="6" t="s">
        <v>265</v>
      </c>
      <c r="D100" s="6" t="s">
        <v>363</v>
      </c>
      <c r="E100" s="6" t="str">
        <f t="shared" si="0"/>
        <v>R012 Social</v>
      </c>
    </row>
    <row r="101" spans="1:5" ht="15.75" customHeight="1" x14ac:dyDescent="0.3">
      <c r="A101" s="6" t="s">
        <v>257</v>
      </c>
      <c r="B101" s="6" t="s">
        <v>359</v>
      </c>
      <c r="C101" s="6" t="s">
        <v>265</v>
      </c>
      <c r="D101" s="6" t="s">
        <v>364</v>
      </c>
      <c r="E101" s="6" t="str">
        <f t="shared" si="0"/>
        <v>R012 Social</v>
      </c>
    </row>
    <row r="102" spans="1:5" ht="15.75" customHeight="1" x14ac:dyDescent="0.3">
      <c r="A102" s="6" t="s">
        <v>257</v>
      </c>
      <c r="B102" s="6" t="s">
        <v>359</v>
      </c>
      <c r="C102" s="6" t="s">
        <v>265</v>
      </c>
      <c r="D102" s="6" t="s">
        <v>365</v>
      </c>
      <c r="E102" s="6" t="str">
        <f t="shared" si="0"/>
        <v>R012 Social</v>
      </c>
    </row>
    <row r="103" spans="1:5" ht="15.75" customHeight="1" x14ac:dyDescent="0.3">
      <c r="A103" s="6" t="s">
        <v>257</v>
      </c>
      <c r="B103" s="6" t="s">
        <v>359</v>
      </c>
      <c r="C103" s="6" t="s">
        <v>265</v>
      </c>
      <c r="D103" s="6" t="s">
        <v>366</v>
      </c>
      <c r="E103" s="6" t="str">
        <f t="shared" si="0"/>
        <v>R012 Social</v>
      </c>
    </row>
    <row r="104" spans="1:5" ht="15.75" customHeight="1" x14ac:dyDescent="0.3">
      <c r="A104" s="6" t="s">
        <v>257</v>
      </c>
      <c r="B104" s="6" t="s">
        <v>367</v>
      </c>
      <c r="C104" s="6" t="s">
        <v>267</v>
      </c>
      <c r="D104" s="6" t="s">
        <v>368</v>
      </c>
      <c r="E104" s="6" t="str">
        <f t="shared" si="0"/>
        <v>R013 Legal</v>
      </c>
    </row>
    <row r="105" spans="1:5" ht="15.75" customHeight="1" x14ac:dyDescent="0.3">
      <c r="A105" s="6" t="s">
        <v>257</v>
      </c>
      <c r="B105" s="6" t="s">
        <v>367</v>
      </c>
      <c r="C105" s="6" t="s">
        <v>267</v>
      </c>
      <c r="D105" s="6" t="s">
        <v>369</v>
      </c>
      <c r="E105" s="6" t="str">
        <f t="shared" si="0"/>
        <v>R013 Legal</v>
      </c>
    </row>
    <row r="106" spans="1:5" ht="15.75" customHeight="1" x14ac:dyDescent="0.3">
      <c r="A106" s="6" t="s">
        <v>257</v>
      </c>
      <c r="B106" s="6" t="s">
        <v>367</v>
      </c>
      <c r="C106" s="6" t="s">
        <v>267</v>
      </c>
      <c r="D106" s="6" t="s">
        <v>370</v>
      </c>
      <c r="E106" s="6" t="str">
        <f t="shared" si="0"/>
        <v>R013 Legal</v>
      </c>
    </row>
    <row r="107" spans="1:5" ht="15.75" customHeight="1" x14ac:dyDescent="0.3">
      <c r="A107" s="6" t="s">
        <v>257</v>
      </c>
      <c r="B107" s="6" t="s">
        <v>367</v>
      </c>
      <c r="C107" s="6" t="s">
        <v>267</v>
      </c>
      <c r="D107" s="6" t="s">
        <v>371</v>
      </c>
      <c r="E107" s="6" t="str">
        <f t="shared" si="0"/>
        <v>R013 Legal</v>
      </c>
    </row>
    <row r="108" spans="1:5" ht="15.75" customHeight="1" x14ac:dyDescent="0.3">
      <c r="A108" s="6" t="s">
        <v>257</v>
      </c>
      <c r="B108" s="6" t="s">
        <v>372</v>
      </c>
      <c r="C108" s="6" t="s">
        <v>251</v>
      </c>
      <c r="D108" s="6" t="s">
        <v>308</v>
      </c>
      <c r="E108" s="6" t="str">
        <f t="shared" si="0"/>
        <v>R014 Información</v>
      </c>
    </row>
    <row r="109" spans="1:5" ht="15.75" customHeight="1" x14ac:dyDescent="0.3">
      <c r="A109" s="6" t="s">
        <v>257</v>
      </c>
      <c r="B109" s="6" t="s">
        <v>372</v>
      </c>
      <c r="C109" s="6" t="s">
        <v>251</v>
      </c>
      <c r="D109" s="6" t="s">
        <v>373</v>
      </c>
      <c r="E109" s="6" t="str">
        <f t="shared" si="0"/>
        <v>R014 Información</v>
      </c>
    </row>
    <row r="110" spans="1:5" ht="15.75" customHeight="1" x14ac:dyDescent="0.3">
      <c r="A110" s="6" t="s">
        <v>257</v>
      </c>
      <c r="B110" s="6" t="s">
        <v>372</v>
      </c>
      <c r="C110" s="6" t="s">
        <v>251</v>
      </c>
      <c r="D110" s="6" t="s">
        <v>309</v>
      </c>
      <c r="E110" s="6" t="str">
        <f t="shared" si="0"/>
        <v>R014 Información</v>
      </c>
    </row>
    <row r="111" spans="1:5" ht="15.75" customHeight="1" x14ac:dyDescent="0.3">
      <c r="A111" s="6" t="s">
        <v>257</v>
      </c>
      <c r="B111" s="6" t="s">
        <v>372</v>
      </c>
      <c r="C111" s="6" t="s">
        <v>251</v>
      </c>
      <c r="D111" s="6" t="s">
        <v>311</v>
      </c>
      <c r="E111" s="6" t="str">
        <f t="shared" si="0"/>
        <v>R014 Información</v>
      </c>
    </row>
    <row r="112" spans="1:5" ht="15.75" customHeight="1" x14ac:dyDescent="0.3">
      <c r="A112" s="6" t="s">
        <v>257</v>
      </c>
      <c r="B112" s="6" t="s">
        <v>372</v>
      </c>
      <c r="C112" s="6" t="s">
        <v>251</v>
      </c>
      <c r="D112" s="6" t="s">
        <v>312</v>
      </c>
      <c r="E112" s="6" t="str">
        <f t="shared" si="0"/>
        <v>R014 Información</v>
      </c>
    </row>
    <row r="113" spans="1:5" ht="15.75" customHeight="1" x14ac:dyDescent="0.3">
      <c r="A113" s="6" t="s">
        <v>257</v>
      </c>
      <c r="B113" s="6" t="s">
        <v>374</v>
      </c>
      <c r="C113" s="6" t="s">
        <v>270</v>
      </c>
      <c r="D113" s="6" t="s">
        <v>375</v>
      </c>
      <c r="E113" s="6" t="str">
        <f t="shared" si="0"/>
        <v>R015 Institucional</v>
      </c>
    </row>
    <row r="114" spans="1:5" ht="15.75" customHeight="1" x14ac:dyDescent="0.3">
      <c r="A114" s="6" t="s">
        <v>257</v>
      </c>
      <c r="B114" s="6" t="s">
        <v>374</v>
      </c>
      <c r="C114" s="6" t="s">
        <v>270</v>
      </c>
      <c r="D114" s="6" t="s">
        <v>376</v>
      </c>
      <c r="E114" s="6" t="str">
        <f t="shared" si="0"/>
        <v>R015 Institucional</v>
      </c>
    </row>
    <row r="115" spans="1:5" ht="15.75" customHeight="1" x14ac:dyDescent="0.3">
      <c r="A115" s="6" t="s">
        <v>257</v>
      </c>
      <c r="B115" s="6" t="s">
        <v>374</v>
      </c>
      <c r="C115" s="6" t="s">
        <v>270</v>
      </c>
      <c r="D115" s="6" t="s">
        <v>377</v>
      </c>
      <c r="E115" s="6" t="str">
        <f t="shared" si="0"/>
        <v>R015 Institucional</v>
      </c>
    </row>
    <row r="116" spans="1:5" ht="15.75" customHeight="1" x14ac:dyDescent="0.3">
      <c r="A116" s="6" t="s">
        <v>257</v>
      </c>
      <c r="B116" s="6" t="s">
        <v>374</v>
      </c>
      <c r="C116" s="6" t="s">
        <v>270</v>
      </c>
      <c r="D116" s="6" t="s">
        <v>378</v>
      </c>
      <c r="E116" s="6" t="str">
        <f t="shared" si="0"/>
        <v>R015 Institucional</v>
      </c>
    </row>
    <row r="117" spans="1:5" ht="15.75" customHeight="1" x14ac:dyDescent="0.3">
      <c r="A117" s="6" t="s">
        <v>257</v>
      </c>
      <c r="B117" s="6" t="s">
        <v>374</v>
      </c>
      <c r="C117" s="6" t="s">
        <v>270</v>
      </c>
      <c r="D117" s="6" t="s">
        <v>379</v>
      </c>
      <c r="E117" s="6" t="str">
        <f t="shared" si="0"/>
        <v>R015 Institucional</v>
      </c>
    </row>
    <row r="118" spans="1:5" ht="15.75" customHeight="1" x14ac:dyDescent="0.3">
      <c r="A118" s="6" t="s">
        <v>257</v>
      </c>
      <c r="B118" s="6" t="s">
        <v>374</v>
      </c>
      <c r="C118" s="6" t="s">
        <v>270</v>
      </c>
      <c r="D118" s="6" t="s">
        <v>380</v>
      </c>
      <c r="E118" s="6" t="str">
        <f t="shared" si="0"/>
        <v>R015 Institucional</v>
      </c>
    </row>
    <row r="119" spans="1:5" ht="15.75" customHeight="1" x14ac:dyDescent="0.3"/>
    <row r="120" spans="1:5" ht="15.75" customHeight="1" x14ac:dyDescent="0.3"/>
    <row r="121" spans="1:5" ht="15.75" customHeight="1" x14ac:dyDescent="0.3"/>
    <row r="122" spans="1:5" ht="15.75" customHeight="1" x14ac:dyDescent="0.3"/>
    <row r="123" spans="1:5" ht="15.75" customHeight="1" x14ac:dyDescent="0.3"/>
    <row r="124" spans="1:5" ht="15.75" customHeight="1" x14ac:dyDescent="0.3"/>
    <row r="125" spans="1:5" ht="15.75" customHeight="1" x14ac:dyDescent="0.3"/>
    <row r="126" spans="1:5" ht="15.75" customHeight="1" x14ac:dyDescent="0.3"/>
    <row r="127" spans="1:5" ht="15.75" customHeight="1" x14ac:dyDescent="0.3"/>
    <row r="128" spans="1:5"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2025"/>
  <sheetViews>
    <sheetView showGridLines="0" zoomScale="80" zoomScaleNormal="80" workbookViewId="0">
      <pane ySplit="7" topLeftCell="A8" activePane="bottomLeft" state="frozen"/>
      <selection pane="bottomLeft" activeCell="H91" sqref="H91"/>
    </sheetView>
  </sheetViews>
  <sheetFormatPr baseColWidth="10" defaultColWidth="14.44140625" defaultRowHeight="15" customHeight="1" x14ac:dyDescent="0.3"/>
  <cols>
    <col min="1" max="1" width="25.88671875" customWidth="1"/>
    <col min="2" max="2" width="20" customWidth="1"/>
    <col min="3" max="3" width="13.6640625" customWidth="1"/>
    <col min="4" max="4" width="11.44140625" customWidth="1"/>
    <col min="5" max="5" width="14.44140625" customWidth="1"/>
    <col min="6" max="6" width="40.6640625" customWidth="1"/>
    <col min="7" max="8" width="13.6640625" customWidth="1"/>
    <col min="9" max="9" width="21.33203125" customWidth="1"/>
    <col min="10" max="11" width="11.44140625" customWidth="1"/>
    <col min="12" max="12" width="18" style="179" customWidth="1"/>
    <col min="13" max="13" width="5.6640625" style="181" customWidth="1"/>
    <col min="14" max="14" width="14" customWidth="1"/>
    <col min="15" max="29" width="11.44140625" customWidth="1"/>
  </cols>
  <sheetData>
    <row r="1" spans="1:29" ht="14.4" x14ac:dyDescent="0.3">
      <c r="A1" s="380" t="str">
        <f>+'Matriz Nº1 Identificación'!A1:H1</f>
        <v>MINISTERIO DE GOBERNACIÓN Y POLICÍA</v>
      </c>
      <c r="B1" s="381"/>
      <c r="C1" s="381"/>
      <c r="D1" s="381"/>
      <c r="E1" s="381"/>
      <c r="F1" s="381"/>
      <c r="G1" s="381"/>
      <c r="H1" s="381"/>
      <c r="I1" s="382"/>
    </row>
    <row r="2" spans="1:29" ht="14.4" x14ac:dyDescent="0.3">
      <c r="A2" s="383" t="str">
        <f>+'Matriz Nº1 Identificación'!A2:H2</f>
        <v>SISTEMA ESPECÍFICO DE VALORACIÓN DE RIESGO INSTITUCIONAL</v>
      </c>
      <c r="B2" s="384"/>
      <c r="C2" s="384"/>
      <c r="D2" s="384"/>
      <c r="E2" s="384"/>
      <c r="F2" s="384"/>
      <c r="G2" s="384"/>
      <c r="H2" s="384"/>
      <c r="I2" s="385"/>
    </row>
    <row r="3" spans="1:29" ht="14.4" x14ac:dyDescent="0.3">
      <c r="A3" s="383" t="str">
        <f>+'Matriz Nº1 Identificación'!A3:H3</f>
        <v>Imprenta Nacional</v>
      </c>
      <c r="B3" s="384"/>
      <c r="C3" s="384"/>
      <c r="D3" s="384"/>
      <c r="E3" s="384"/>
      <c r="F3" s="384"/>
      <c r="G3" s="384"/>
      <c r="H3" s="384"/>
      <c r="I3" s="385"/>
    </row>
    <row r="4" spans="1:29" ht="15.75" customHeight="1" x14ac:dyDescent="0.3">
      <c r="A4" s="383" t="s">
        <v>63</v>
      </c>
      <c r="B4" s="384"/>
      <c r="C4" s="384"/>
      <c r="D4" s="384"/>
      <c r="E4" s="384"/>
      <c r="F4" s="384"/>
      <c r="G4" s="384"/>
      <c r="H4" s="384"/>
      <c r="I4" s="385"/>
    </row>
    <row r="5" spans="1:29" ht="15.75" customHeight="1" x14ac:dyDescent="0.3">
      <c r="A5" s="386" t="s">
        <v>64</v>
      </c>
      <c r="B5" s="387"/>
      <c r="C5" s="387"/>
      <c r="D5" s="387"/>
      <c r="E5" s="387"/>
      <c r="F5" s="387"/>
      <c r="G5" s="387"/>
      <c r="H5" s="387"/>
      <c r="I5" s="388"/>
    </row>
    <row r="6" spans="1:29" ht="17.25" customHeight="1" x14ac:dyDescent="0.3">
      <c r="A6" s="389" t="s">
        <v>65</v>
      </c>
      <c r="B6" s="387"/>
      <c r="C6" s="387"/>
      <c r="D6" s="387"/>
      <c r="E6" s="388"/>
      <c r="F6" s="389" t="s">
        <v>66</v>
      </c>
      <c r="G6" s="387"/>
      <c r="H6" s="387"/>
      <c r="I6" s="388"/>
      <c r="J6" s="1"/>
    </row>
    <row r="7" spans="1:29" ht="37.5" customHeight="1" thickBot="1" x14ac:dyDescent="0.35">
      <c r="A7" s="8" t="s">
        <v>67</v>
      </c>
      <c r="B7" s="3" t="s">
        <v>68</v>
      </c>
      <c r="C7" s="3" t="s">
        <v>69</v>
      </c>
      <c r="D7" s="3" t="s">
        <v>70</v>
      </c>
      <c r="E7" s="3" t="s">
        <v>71</v>
      </c>
      <c r="F7" s="3" t="s">
        <v>72</v>
      </c>
      <c r="G7" s="3" t="s">
        <v>69</v>
      </c>
      <c r="H7" s="3" t="s">
        <v>70</v>
      </c>
      <c r="I7" s="3" t="s">
        <v>73</v>
      </c>
      <c r="J7" s="1"/>
    </row>
    <row r="8" spans="1:29" ht="23.25" customHeight="1" thickBot="1" x14ac:dyDescent="0.35">
      <c r="A8" s="73" t="str">
        <f>'Matriz Nº1 Identificación'!A8</f>
        <v xml:space="preserve">Objetivo Estratégico: </v>
      </c>
      <c r="B8" s="377">
        <f>+'Matriz Nº1 Identificación'!B8:H8</f>
        <v>0</v>
      </c>
      <c r="C8" s="378"/>
      <c r="D8" s="378"/>
      <c r="E8" s="378"/>
      <c r="F8" s="378"/>
      <c r="G8" s="378"/>
      <c r="H8" s="378"/>
      <c r="I8" s="379"/>
      <c r="J8" s="1"/>
      <c r="L8" s="372" t="str">
        <f>A3</f>
        <v>Imprenta Nacional</v>
      </c>
      <c r="M8" s="373"/>
    </row>
    <row r="9" spans="1:29" ht="51" customHeight="1" thickBot="1" x14ac:dyDescent="0.35">
      <c r="A9" s="75" t="str">
        <f>'Matriz Nº1 Identificación'!A9</f>
        <v>Objetivo táctico</v>
      </c>
      <c r="B9" s="390" t="str">
        <f>+'Matriz Nº1 Identificación'!B9:H9</f>
        <v>1. Contar con  recursos que nos permitan efectuar el cambio o reparación del montacargas en forma expedita cuando este sufra algun tipo de problema que le impida un normal funcionamiento.</v>
      </c>
      <c r="C9" s="391"/>
      <c r="D9" s="391"/>
      <c r="E9" s="391"/>
      <c r="F9" s="391"/>
      <c r="G9" s="391"/>
      <c r="H9" s="391"/>
      <c r="I9" s="392"/>
      <c r="J9" s="1"/>
      <c r="L9" s="372" t="s">
        <v>74</v>
      </c>
      <c r="M9" s="373"/>
    </row>
    <row r="10" spans="1:29" ht="83.25" customHeight="1" thickBot="1" x14ac:dyDescent="0.35">
      <c r="A10" s="136" t="str">
        <f>'Matriz Nº1 Identificación'!A10</f>
        <v>1. 1</v>
      </c>
      <c r="B10" s="4" t="str">
        <f>IF('Matriz Nº1 Identificación'!B10&lt;&gt;" ",'Matriz Nº1 Identificación'!F10," ")</f>
        <v>R003 Operativo</v>
      </c>
      <c r="C10" s="101" t="s">
        <v>94</v>
      </c>
      <c r="D10" s="101" t="s">
        <v>101</v>
      </c>
      <c r="E10" s="4" t="str">
        <f>IFERROR(IF((VLOOKUP(C10,'Tabla 2-3-4-5'!$B$10:$C$12,2,FALSE)*(VLOOKUP('Matriz Nº2 Análisis'!D10,'Tabla 2-3-4-5'!$B$10:$C$12,2,FALSE)))&lt;3,"BAJO",IF((VLOOKUP(C10,'Tabla 2-3-4-5'!$B$10:$C$12,2,FALSE)*(VLOOKUP('Matriz Nº2 Análisis'!D10,'Tabla 2-3-4-5'!$B$10:$C$12,2,FALSE)))&gt;5,"ALTO","MEDIO"))," ")</f>
        <v>ALTO</v>
      </c>
      <c r="F10" s="5" t="str">
        <f>IF(B10&lt;&gt;" ",'Matriz Nº1 Identificación'!E10," ")</f>
        <v>Colocación de cintas y conos de transito para restringir el paso.</v>
      </c>
      <c r="G10" s="101" t="s">
        <v>107</v>
      </c>
      <c r="H10" s="101" t="s">
        <v>94</v>
      </c>
      <c r="I10" s="4" t="str">
        <f>IFERROR(IF((VLOOKUP(G10,'Tabla 2-3-4-5'!$B$10:$C$12,2,FALSE)*(VLOOKUP('Matriz Nº2 Análisis'!H10,'Tabla 2-3-4-5'!$B$10:$C$12,2,FALSE)))&lt;3,"BAJO",IF((VLOOKUP(G10,'Tabla 2-3-4-5'!$B$10:$C$12,2,FALSE)*(VLOOKUP('Matriz Nº2 Análisis'!H10,'Tabla 2-3-4-5'!$B$10:$C$12,2,FALSE)))&gt;5,"ALTO","MEDIO"))," ")</f>
        <v>MEDIO</v>
      </c>
      <c r="J10" s="9"/>
      <c r="K10" s="10"/>
      <c r="L10" s="180" t="s">
        <v>75</v>
      </c>
      <c r="M10" s="182">
        <f>I1089</f>
        <v>2</v>
      </c>
      <c r="N10" s="10"/>
      <c r="O10" s="10"/>
      <c r="P10" s="10"/>
      <c r="Q10" s="10"/>
      <c r="R10" s="10"/>
      <c r="S10" s="10"/>
      <c r="T10" s="10"/>
      <c r="U10" s="10"/>
      <c r="V10" s="10"/>
      <c r="W10" s="10"/>
      <c r="X10" s="10"/>
      <c r="Y10" s="10"/>
      <c r="Z10" s="10"/>
      <c r="AA10" s="10"/>
      <c r="AB10" s="10"/>
      <c r="AC10" s="10"/>
    </row>
    <row r="11" spans="1:29" ht="83.25" customHeight="1" thickBot="1" x14ac:dyDescent="0.35">
      <c r="A11" s="136" t="str">
        <f>'Matriz Nº1 Identificación'!A11</f>
        <v>1. 2</v>
      </c>
      <c r="B11" s="4" t="str">
        <f>IF('Matriz Nº1 Identificación'!B11&lt;&gt;" ",'Matriz Nº1 Identificación'!F11," ")</f>
        <v xml:space="preserve"> </v>
      </c>
      <c r="C11" s="101"/>
      <c r="D11" s="101"/>
      <c r="E11" s="4" t="str">
        <f>IFERROR(IF((VLOOKUP(C11,'Tabla 2-3-4-5'!$B$10:$C$12,2,FALSE)*(VLOOKUP('Matriz Nº2 Análisis'!D11,'Tabla 2-3-4-5'!$B$10:$C$12,2,FALSE)))&lt;3,"BAJO",IF((VLOOKUP(C11,'Tabla 2-3-4-5'!$B$10:$C$12,2,FALSE)*(VLOOKUP('Matriz Nº2 Análisis'!D11,'Tabla 2-3-4-5'!$B$10:$C$12,2,FALSE)))&gt;5,"ALTO","MEDIO"))," ")</f>
        <v xml:space="preserve"> </v>
      </c>
      <c r="F11" s="5" t="str">
        <f>IF(B11&lt;&gt;" ",'Matriz Nº1 Identificación'!E11," ")</f>
        <v xml:space="preserve"> </v>
      </c>
      <c r="G11" s="101"/>
      <c r="H11" s="101"/>
      <c r="I11" s="4" t="str">
        <f>IFERROR(IF((VLOOKUP(G11,'Tabla 2-3-4-5'!$B$10:$C$12,2,FALSE)*(VLOOKUP('Matriz Nº2 Análisis'!H11,'Tabla 2-3-4-5'!$B$10:$C$12,2,FALSE)))&lt;3,"BAJO",IF((VLOOKUP(G11,'Tabla 2-3-4-5'!$B$10:$C$12,2,FALSE)*(VLOOKUP('Matriz Nº2 Análisis'!H11,'Tabla 2-3-4-5'!$B$10:$C$12,2,FALSE)))&gt;5,"ALTO","MEDIO"))," ")</f>
        <v xml:space="preserve"> </v>
      </c>
      <c r="J11" s="9"/>
      <c r="K11" s="10"/>
      <c r="L11" s="180" t="s">
        <v>76</v>
      </c>
      <c r="M11" s="182">
        <f>I1090</f>
        <v>23</v>
      </c>
      <c r="N11" s="10"/>
      <c r="O11" s="10"/>
      <c r="P11" s="10"/>
      <c r="Q11" s="10"/>
      <c r="R11" s="10"/>
      <c r="S11" s="10"/>
      <c r="T11" s="10"/>
      <c r="U11" s="10"/>
      <c r="V11" s="10"/>
      <c r="W11" s="10"/>
      <c r="X11" s="10"/>
      <c r="Y11" s="10"/>
      <c r="Z11" s="10"/>
      <c r="AA11" s="10"/>
      <c r="AB11" s="10"/>
      <c r="AC11" s="10"/>
    </row>
    <row r="12" spans="1:29" ht="83.25" customHeight="1" thickBot="1" x14ac:dyDescent="0.35">
      <c r="A12" s="136" t="str">
        <f>'Matriz Nº1 Identificación'!A12</f>
        <v>1. 3</v>
      </c>
      <c r="B12" s="4" t="str">
        <f>IF('Matriz Nº1 Identificación'!B12&lt;&gt;" ",'Matriz Nº1 Identificación'!F12," ")</f>
        <v xml:space="preserve"> </v>
      </c>
      <c r="C12" s="101"/>
      <c r="D12" s="101"/>
      <c r="E12" s="4" t="str">
        <f>IFERROR(IF((VLOOKUP(C12,'Tabla 2-3-4-5'!$B$10:$C$12,2,FALSE)*(VLOOKUP('Matriz Nº2 Análisis'!D12,'Tabla 2-3-4-5'!$B$10:$C$12,2,FALSE)))&lt;3,"BAJO",IF((VLOOKUP(C12,'Tabla 2-3-4-5'!$B$10:$C$12,2,FALSE)*(VLOOKUP('Matriz Nº2 Análisis'!D12,'Tabla 2-3-4-5'!$B$10:$C$12,2,FALSE)))&gt;5,"ALTO","MEDIO"))," ")</f>
        <v xml:space="preserve"> </v>
      </c>
      <c r="F12" s="5" t="str">
        <f>IF(B12&lt;&gt;" ",'Matriz Nº1 Identificación'!E12," ")</f>
        <v xml:space="preserve"> </v>
      </c>
      <c r="G12" s="101"/>
      <c r="H12" s="101"/>
      <c r="I12" s="4" t="str">
        <f>IFERROR(IF((VLOOKUP(G12,'Tabla 2-3-4-5'!$B$10:$C$12,2,FALSE)*(VLOOKUP('Matriz Nº2 Análisis'!H12,'Tabla 2-3-4-5'!$B$10:$C$12,2,FALSE)))&lt;3,"BAJO",IF((VLOOKUP(G12,'Tabla 2-3-4-5'!$B$10:$C$12,2,FALSE)*(VLOOKUP('Matriz Nº2 Análisis'!H12,'Tabla 2-3-4-5'!$B$10:$C$12,2,FALSE)))&gt;5,"ALTO","MEDIO"))," ")</f>
        <v xml:space="preserve"> </v>
      </c>
      <c r="J12" s="9"/>
      <c r="K12" s="10"/>
      <c r="L12" s="180" t="s">
        <v>77</v>
      </c>
      <c r="M12" s="182">
        <f>I1091</f>
        <v>5</v>
      </c>
      <c r="N12" s="10"/>
      <c r="O12" s="10"/>
      <c r="P12" s="10"/>
      <c r="Q12" s="10"/>
      <c r="R12" s="10"/>
      <c r="S12" s="10"/>
      <c r="T12" s="10"/>
      <c r="U12" s="10"/>
      <c r="V12" s="10"/>
      <c r="W12" s="10"/>
      <c r="X12" s="10"/>
      <c r="Y12" s="10"/>
      <c r="Z12" s="10"/>
      <c r="AA12" s="10"/>
      <c r="AB12" s="10"/>
      <c r="AC12" s="10"/>
    </row>
    <row r="13" spans="1:29" ht="83.25" customHeight="1" thickBot="1" x14ac:dyDescent="0.35">
      <c r="A13" s="136" t="str">
        <f>'Matriz Nº1 Identificación'!A13</f>
        <v>1. 4</v>
      </c>
      <c r="B13" s="4" t="str">
        <f>IF('Matriz Nº1 Identificación'!B13&lt;&gt;" ",'Matriz Nº1 Identificación'!F13," ")</f>
        <v xml:space="preserve"> </v>
      </c>
      <c r="C13" s="101"/>
      <c r="D13" s="101"/>
      <c r="E13" s="4" t="str">
        <f>IFERROR(IF((VLOOKUP(C13,'Tabla 2-3-4-5'!$B$10:$C$12,2,FALSE)*(VLOOKUP('Matriz Nº2 Análisis'!D13,'Tabla 2-3-4-5'!$B$10:$C$12,2,FALSE)))&lt;3,"BAJO",IF((VLOOKUP(C13,'Tabla 2-3-4-5'!$B$10:$C$12,2,FALSE)*(VLOOKUP('Matriz Nº2 Análisis'!D13,'Tabla 2-3-4-5'!$B$10:$C$12,2,FALSE)))&gt;5,"ALTO","MEDIO"))," ")</f>
        <v xml:space="preserve"> </v>
      </c>
      <c r="F13" s="5" t="str">
        <f>IF(B13&lt;&gt;" ",'Matriz Nº1 Identificación'!E13," ")</f>
        <v xml:space="preserve"> </v>
      </c>
      <c r="G13" s="101"/>
      <c r="H13" s="101"/>
      <c r="I13" s="4" t="str">
        <f>IFERROR(IF((VLOOKUP(G13,'Tabla 2-3-4-5'!$B$10:$C$12,2,FALSE)*(VLOOKUP('Matriz Nº2 Análisis'!H13,'Tabla 2-3-4-5'!$B$10:$C$12,2,FALSE)))&lt;3,"BAJO",IF((VLOOKUP(G13,'Tabla 2-3-4-5'!$B$10:$C$12,2,FALSE)*(VLOOKUP('Matriz Nº2 Análisis'!H13,'Tabla 2-3-4-5'!$B$10:$C$12,2,FALSE)))&gt;5,"ALTO","MEDIO"))," ")</f>
        <v xml:space="preserve"> </v>
      </c>
      <c r="J13" s="9"/>
      <c r="K13" s="10"/>
      <c r="L13" s="180" t="s">
        <v>78</v>
      </c>
      <c r="M13" s="182">
        <f>SUM(M10:M12)</f>
        <v>30</v>
      </c>
      <c r="N13" s="10"/>
      <c r="O13" s="10"/>
      <c r="P13" s="10"/>
      <c r="Q13" s="10"/>
      <c r="R13" s="10"/>
      <c r="S13" s="10"/>
      <c r="T13" s="10"/>
      <c r="U13" s="10"/>
      <c r="V13" s="10"/>
      <c r="W13" s="10"/>
      <c r="X13" s="10"/>
      <c r="Y13" s="10"/>
      <c r="Z13" s="10"/>
      <c r="AA13" s="10"/>
      <c r="AB13" s="10"/>
      <c r="AC13" s="10"/>
    </row>
    <row r="14" spans="1:29" ht="83.25" customHeight="1" thickBot="1" x14ac:dyDescent="0.35">
      <c r="A14" s="136" t="str">
        <f>'Matriz Nº1 Identificación'!A14</f>
        <v>1. 5</v>
      </c>
      <c r="B14" s="4" t="str">
        <f>IF('Matriz Nº1 Identificación'!B14&lt;&gt;" ",'Matriz Nº1 Identificación'!F14," ")</f>
        <v xml:space="preserve"> </v>
      </c>
      <c r="C14" s="101"/>
      <c r="D14" s="101"/>
      <c r="E14" s="4" t="str">
        <f>IFERROR(IF((VLOOKUP(C14,'Tabla 2-3-4-5'!$B$10:$C$12,2,FALSE)*(VLOOKUP('Matriz Nº2 Análisis'!D14,'Tabla 2-3-4-5'!$B$10:$C$12,2,FALSE)))&lt;3,"BAJO",IF((VLOOKUP(C14,'Tabla 2-3-4-5'!$B$10:$C$12,2,FALSE)*(VLOOKUP('Matriz Nº2 Análisis'!D14,'Tabla 2-3-4-5'!$B$10:$C$12,2,FALSE)))&gt;5,"ALTO","MEDIO"))," ")</f>
        <v xml:space="preserve"> </v>
      </c>
      <c r="F14" s="5" t="str">
        <f>IF(B14&lt;&gt;" ",'Matriz Nº1 Identificación'!E14," ")</f>
        <v xml:space="preserve"> </v>
      </c>
      <c r="G14" s="101"/>
      <c r="H14" s="101"/>
      <c r="I14" s="4" t="str">
        <f>IFERROR(IF((VLOOKUP(G14,'Tabla 2-3-4-5'!$B$10:$C$12,2,FALSE)*(VLOOKUP('Matriz Nº2 Análisis'!H14,'Tabla 2-3-4-5'!$B$10:$C$12,2,FALSE)))&lt;3,"BAJO",IF((VLOOKUP(G14,'Tabla 2-3-4-5'!$B$10:$C$12,2,FALSE)*(VLOOKUP('Matriz Nº2 Análisis'!H14,'Tabla 2-3-4-5'!$B$10:$C$12,2,FALSE)))&gt;5,"ALTO","MEDIO"))," ")</f>
        <v xml:space="preserve"> </v>
      </c>
      <c r="J14" s="9"/>
      <c r="K14" s="10"/>
      <c r="L14" s="180" t="s">
        <v>79</v>
      </c>
      <c r="M14" s="183">
        <f>M13-'Matriz Nº1 Identificación'!M11</f>
        <v>0</v>
      </c>
      <c r="N14" s="10"/>
      <c r="O14" s="10"/>
      <c r="P14" s="10"/>
      <c r="Q14" s="10"/>
      <c r="R14" s="10"/>
      <c r="S14" s="10"/>
      <c r="T14" s="10"/>
      <c r="U14" s="10"/>
      <c r="V14" s="10"/>
      <c r="W14" s="10"/>
      <c r="X14" s="10"/>
      <c r="Y14" s="10"/>
      <c r="Z14" s="10"/>
      <c r="AA14" s="10"/>
      <c r="AB14" s="10"/>
      <c r="AC14" s="10"/>
    </row>
    <row r="15" spans="1:29" ht="83.25" customHeight="1" x14ac:dyDescent="0.3">
      <c r="A15" s="136" t="str">
        <f>'Matriz Nº1 Identificación'!A15</f>
        <v>1. 6</v>
      </c>
      <c r="B15" s="4" t="str">
        <f>IF('Matriz Nº1 Identificación'!B15&lt;&gt;" ",'Matriz Nº1 Identificación'!F15," ")</f>
        <v xml:space="preserve"> </v>
      </c>
      <c r="C15" s="101"/>
      <c r="D15" s="101"/>
      <c r="E15" s="4" t="str">
        <f>IFERROR(IF((VLOOKUP(C15,'Tabla 2-3-4-5'!$B$10:$C$12,2,FALSE)*(VLOOKUP('Matriz Nº2 Análisis'!D15,'Tabla 2-3-4-5'!$B$10:$C$12,2,FALSE)))&lt;3,"BAJO",IF((VLOOKUP(C15,'Tabla 2-3-4-5'!$B$10:$C$12,2,FALSE)*(VLOOKUP('Matriz Nº2 Análisis'!D15,'Tabla 2-3-4-5'!$B$10:$C$12,2,FALSE)))&gt;5,"ALTO","MEDIO"))," ")</f>
        <v xml:space="preserve"> </v>
      </c>
      <c r="F15" s="5" t="str">
        <f>IF(B15&lt;&gt;" ",'Matriz Nº1 Identificación'!E15," ")</f>
        <v xml:space="preserve"> </v>
      </c>
      <c r="G15" s="101"/>
      <c r="H15" s="101"/>
      <c r="I15" s="4" t="str">
        <f>IFERROR(IF((VLOOKUP(G15,'Tabla 2-3-4-5'!$B$10:$C$12,2,FALSE)*(VLOOKUP('Matriz Nº2 Análisis'!H15,'Tabla 2-3-4-5'!$B$10:$C$12,2,FALSE)))&lt;3,"BAJO",IF((VLOOKUP(G15,'Tabla 2-3-4-5'!$B$10:$C$12,2,FALSE)*(VLOOKUP('Matriz Nº2 Análisis'!H15,'Tabla 2-3-4-5'!$B$10:$C$12,2,FALSE)))&gt;5,"ALTO","MEDIO"))," ")</f>
        <v xml:space="preserve"> </v>
      </c>
      <c r="J15" s="9"/>
      <c r="K15" s="10"/>
      <c r="N15" s="10"/>
      <c r="O15" s="10"/>
      <c r="P15" s="10"/>
      <c r="Q15" s="10"/>
      <c r="R15" s="10"/>
      <c r="S15" s="10"/>
      <c r="T15" s="10"/>
      <c r="U15" s="10"/>
      <c r="V15" s="10"/>
      <c r="W15" s="10"/>
      <c r="X15" s="10"/>
      <c r="Y15" s="10"/>
      <c r="Z15" s="10"/>
      <c r="AA15" s="10"/>
      <c r="AB15" s="10"/>
      <c r="AC15" s="10"/>
    </row>
    <row r="16" spans="1:29" ht="83.25" customHeight="1" thickBot="1" x14ac:dyDescent="0.35">
      <c r="A16" s="136" t="str">
        <f>'Matriz Nº1 Identificación'!A16</f>
        <v>1. 7</v>
      </c>
      <c r="B16" s="4" t="str">
        <f>IF('Matriz Nº1 Identificación'!B16&lt;&gt;" ",'Matriz Nº1 Identificación'!F16," ")</f>
        <v xml:space="preserve"> </v>
      </c>
      <c r="C16" s="101"/>
      <c r="D16" s="101"/>
      <c r="E16" s="4" t="str">
        <f>IFERROR(IF((VLOOKUP(C16,'Tabla 2-3-4-5'!$B$10:$C$12,2,FALSE)*(VLOOKUP('Matriz Nº2 Análisis'!D16,'Tabla 2-3-4-5'!$B$10:$C$12,2,FALSE)))&lt;3,"BAJO",IF((VLOOKUP(C16,'Tabla 2-3-4-5'!$B$10:$C$12,2,FALSE)*(VLOOKUP('Matriz Nº2 Análisis'!D16,'Tabla 2-3-4-5'!$B$10:$C$12,2,FALSE)))&gt;5,"ALTO","MEDIO"))," ")</f>
        <v xml:space="preserve"> </v>
      </c>
      <c r="F16" s="5" t="str">
        <f>IF(B16&lt;&gt;" ",'Matriz Nº1 Identificación'!E16," ")</f>
        <v xml:space="preserve"> </v>
      </c>
      <c r="G16" s="101"/>
      <c r="H16" s="101"/>
      <c r="I16" s="4" t="str">
        <f>IFERROR(IF((VLOOKUP(G16,'Tabla 2-3-4-5'!$B$10:$C$12,2,FALSE)*(VLOOKUP('Matriz Nº2 Análisis'!H16,'Tabla 2-3-4-5'!$B$10:$C$12,2,FALSE)))&lt;3,"BAJO",IF((VLOOKUP(G16,'Tabla 2-3-4-5'!$B$10:$C$12,2,FALSE)*(VLOOKUP('Matriz Nº2 Análisis'!H16,'Tabla 2-3-4-5'!$B$10:$C$12,2,FALSE)))&gt;5,"ALTO","MEDIO"))," ")</f>
        <v xml:space="preserve"> </v>
      </c>
      <c r="J16" s="9"/>
      <c r="K16" s="10"/>
      <c r="N16" s="10"/>
      <c r="O16" s="10"/>
      <c r="P16" s="10"/>
      <c r="Q16" s="10"/>
      <c r="R16" s="10"/>
      <c r="S16" s="10"/>
      <c r="T16" s="10"/>
      <c r="U16" s="10"/>
      <c r="V16" s="10"/>
      <c r="W16" s="10"/>
      <c r="X16" s="10"/>
      <c r="Y16" s="10"/>
      <c r="Z16" s="10"/>
      <c r="AA16" s="10"/>
      <c r="AB16" s="10"/>
      <c r="AC16" s="10"/>
    </row>
    <row r="17" spans="1:29" ht="23.25" customHeight="1" thickBot="1" x14ac:dyDescent="0.35">
      <c r="A17" s="73" t="str">
        <f>'Matriz Nº1 Identificación'!A17</f>
        <v xml:space="preserve">Objetivo Estratégico: </v>
      </c>
      <c r="B17" s="377">
        <f>+'Matriz Nº1 Identificación'!B17:H17</f>
        <v>0</v>
      </c>
      <c r="C17" s="378"/>
      <c r="D17" s="378"/>
      <c r="E17" s="378"/>
      <c r="F17" s="378"/>
      <c r="G17" s="378"/>
      <c r="H17" s="378"/>
      <c r="I17" s="379"/>
      <c r="J17" s="1"/>
    </row>
    <row r="18" spans="1:29" ht="26.25" customHeight="1" x14ac:dyDescent="0.3">
      <c r="A18" s="75" t="str">
        <f>'Matriz Nº1 Identificación'!A18</f>
        <v>Objetivo táctico</v>
      </c>
      <c r="B18" s="374" t="str">
        <f>+'Matriz Nº1 Identificación'!B18:H18</f>
        <v>2. Realizar las gestiones para obtener el derecho de circulación del montacargas</v>
      </c>
      <c r="C18" s="375"/>
      <c r="D18" s="375"/>
      <c r="E18" s="375"/>
      <c r="F18" s="375"/>
      <c r="G18" s="375"/>
      <c r="H18" s="375"/>
      <c r="I18" s="376"/>
      <c r="J18" s="1"/>
    </row>
    <row r="19" spans="1:29" ht="83.25" customHeight="1" x14ac:dyDescent="0.3">
      <c r="A19" s="136" t="str">
        <f>'Matriz Nº1 Identificación'!A19</f>
        <v>2. 1</v>
      </c>
      <c r="B19" s="4" t="str">
        <f>IF('Matriz Nº1 Identificación'!B19&lt;&gt;" ",'Matriz Nº1 Identificación'!F19," ")</f>
        <v>R003 Operativo</v>
      </c>
      <c r="C19" s="101" t="s">
        <v>94</v>
      </c>
      <c r="D19" s="101" t="s">
        <v>101</v>
      </c>
      <c r="E19" s="4" t="str">
        <f>IFERROR(IF((VLOOKUP(C19,'Tabla 2-3-4-5'!$B$10:$C$12,2,FALSE)*(VLOOKUP('Matriz Nº2 Análisis'!D19,'Tabla 2-3-4-5'!$B$10:$C$12,2,FALSE)))&lt;3,"BAJO",IF((VLOOKUP(C19,'Tabla 2-3-4-5'!$B$10:$C$12,2,FALSE)*(VLOOKUP('Matriz Nº2 Análisis'!D19,'Tabla 2-3-4-5'!$B$10:$C$12,2,FALSE)))&gt;5,"ALTO","MEDIO"))," ")</f>
        <v>ALTO</v>
      </c>
      <c r="F19" s="5" t="str">
        <f>IF(B19&lt;&gt;" ",'Matriz Nº1 Identificación'!E19," ")</f>
        <v>Colocación de cintas y conos de transito para restringir el paso.</v>
      </c>
      <c r="G19" s="101" t="s">
        <v>107</v>
      </c>
      <c r="H19" s="101" t="s">
        <v>94</v>
      </c>
      <c r="I19" s="4" t="str">
        <f>IFERROR(IF((VLOOKUP(G19,'Tabla 2-3-4-5'!$B$10:$C$12,2,FALSE)*(VLOOKUP('Matriz Nº2 Análisis'!H19,'Tabla 2-3-4-5'!$B$10:$C$12,2,FALSE)))&lt;3,"BAJO",IF((VLOOKUP(G19,'Tabla 2-3-4-5'!$B$10:$C$12,2,FALSE)*(VLOOKUP('Matriz Nº2 Análisis'!H19,'Tabla 2-3-4-5'!$B$10:$C$12,2,FALSE)))&gt;5,"ALTO","MEDIO"))," ")</f>
        <v>MEDIO</v>
      </c>
      <c r="J19" s="9"/>
      <c r="K19" s="10"/>
      <c r="N19" s="10"/>
      <c r="O19" s="10"/>
      <c r="P19" s="10"/>
      <c r="Q19" s="10"/>
      <c r="R19" s="10"/>
      <c r="S19" s="10"/>
      <c r="T19" s="10"/>
      <c r="U19" s="10"/>
      <c r="V19" s="10"/>
      <c r="W19" s="10"/>
      <c r="X19" s="10"/>
      <c r="Y19" s="10"/>
      <c r="Z19" s="10"/>
      <c r="AA19" s="10"/>
      <c r="AB19" s="10"/>
      <c r="AC19" s="10"/>
    </row>
    <row r="20" spans="1:29" ht="83.25" customHeight="1" x14ac:dyDescent="0.3">
      <c r="A20" s="136" t="str">
        <f>'Matriz Nº1 Identificación'!A20</f>
        <v>2. 2</v>
      </c>
      <c r="B20" s="4" t="str">
        <f>IF('Matriz Nº1 Identificación'!B20&lt;&gt;" ",'Matriz Nº1 Identificación'!F20," ")</f>
        <v xml:space="preserve"> </v>
      </c>
      <c r="C20" s="101"/>
      <c r="D20" s="101"/>
      <c r="E20" s="4" t="str">
        <f>IFERROR(IF((VLOOKUP(C20,'Tabla 2-3-4-5'!$B$10:$C$12,2,FALSE)*(VLOOKUP('Matriz Nº2 Análisis'!D20,'Tabla 2-3-4-5'!$B$10:$C$12,2,FALSE)))&lt;3,"BAJO",IF((VLOOKUP(C20,'Tabla 2-3-4-5'!$B$10:$C$12,2,FALSE)*(VLOOKUP('Matriz Nº2 Análisis'!D20,'Tabla 2-3-4-5'!$B$10:$C$12,2,FALSE)))&gt;5,"ALTO","MEDIO"))," ")</f>
        <v xml:space="preserve"> </v>
      </c>
      <c r="F20" s="5" t="str">
        <f>IF(B20&lt;&gt;" ",'Matriz Nº1 Identificación'!E20," ")</f>
        <v xml:space="preserve"> </v>
      </c>
      <c r="G20" s="101"/>
      <c r="H20" s="101"/>
      <c r="I20" s="4" t="str">
        <f>IFERROR(IF((VLOOKUP(G20,'Tabla 2-3-4-5'!$B$10:$C$12,2,FALSE)*(VLOOKUP('Matriz Nº2 Análisis'!H20,'Tabla 2-3-4-5'!$B$10:$C$12,2,FALSE)))&lt;3,"BAJO",IF((VLOOKUP(G20,'Tabla 2-3-4-5'!$B$10:$C$12,2,FALSE)*(VLOOKUP('Matriz Nº2 Análisis'!H20,'Tabla 2-3-4-5'!$B$10:$C$12,2,FALSE)))&gt;5,"ALTO","MEDIO"))," ")</f>
        <v xml:space="preserve"> </v>
      </c>
      <c r="J20" s="9"/>
      <c r="K20" s="10"/>
      <c r="N20" s="10"/>
      <c r="O20" s="10"/>
      <c r="P20" s="10"/>
      <c r="Q20" s="10"/>
      <c r="R20" s="10"/>
      <c r="S20" s="10"/>
      <c r="T20" s="10"/>
      <c r="U20" s="10"/>
      <c r="V20" s="10"/>
      <c r="W20" s="10"/>
      <c r="X20" s="10"/>
      <c r="Y20" s="10"/>
      <c r="Z20" s="10"/>
      <c r="AA20" s="10"/>
      <c r="AB20" s="10"/>
      <c r="AC20" s="10"/>
    </row>
    <row r="21" spans="1:29" ht="83.25" customHeight="1" x14ac:dyDescent="0.3">
      <c r="A21" s="136" t="str">
        <f>'Matriz Nº1 Identificación'!A21</f>
        <v>2. 3</v>
      </c>
      <c r="B21" s="4" t="str">
        <f>IF('Matriz Nº1 Identificación'!B21&lt;&gt;" ",'Matriz Nº1 Identificación'!F21," ")</f>
        <v xml:space="preserve"> </v>
      </c>
      <c r="C21" s="101"/>
      <c r="D21" s="101"/>
      <c r="E21" s="4" t="str">
        <f>IFERROR(IF((VLOOKUP(C21,'Tabla 2-3-4-5'!$B$10:$C$12,2,FALSE)*(VLOOKUP('Matriz Nº2 Análisis'!D21,'Tabla 2-3-4-5'!$B$10:$C$12,2,FALSE)))&lt;3,"BAJO",IF((VLOOKUP(C21,'Tabla 2-3-4-5'!$B$10:$C$12,2,FALSE)*(VLOOKUP('Matriz Nº2 Análisis'!D21,'Tabla 2-3-4-5'!$B$10:$C$12,2,FALSE)))&gt;5,"ALTO","MEDIO"))," ")</f>
        <v xml:space="preserve"> </v>
      </c>
      <c r="F21" s="5" t="str">
        <f>IF(B21&lt;&gt;" ",'Matriz Nº1 Identificación'!E21," ")</f>
        <v xml:space="preserve"> </v>
      </c>
      <c r="G21" s="101"/>
      <c r="H21" s="101"/>
      <c r="I21" s="4" t="str">
        <f>IFERROR(IF((VLOOKUP(G21,'Tabla 2-3-4-5'!$B$10:$C$12,2,FALSE)*(VLOOKUP('Matriz Nº2 Análisis'!H21,'Tabla 2-3-4-5'!$B$10:$C$12,2,FALSE)))&lt;3,"BAJO",IF((VLOOKUP(G21,'Tabla 2-3-4-5'!$B$10:$C$12,2,FALSE)*(VLOOKUP('Matriz Nº2 Análisis'!H21,'Tabla 2-3-4-5'!$B$10:$C$12,2,FALSE)))&gt;5,"ALTO","MEDIO"))," ")</f>
        <v xml:space="preserve"> </v>
      </c>
      <c r="J21" s="9"/>
      <c r="K21" s="10"/>
      <c r="N21" s="10"/>
      <c r="O21" s="10"/>
      <c r="P21" s="10"/>
      <c r="Q21" s="10"/>
      <c r="R21" s="10"/>
      <c r="S21" s="10"/>
      <c r="T21" s="10"/>
      <c r="U21" s="10"/>
      <c r="V21" s="10"/>
      <c r="W21" s="10"/>
      <c r="X21" s="10"/>
      <c r="Y21" s="10"/>
      <c r="Z21" s="10"/>
      <c r="AA21" s="10"/>
      <c r="AB21" s="10"/>
      <c r="AC21" s="10"/>
    </row>
    <row r="22" spans="1:29" ht="83.25" customHeight="1" x14ac:dyDescent="0.3">
      <c r="A22" s="136" t="str">
        <f>'Matriz Nº1 Identificación'!A22</f>
        <v>2. 4</v>
      </c>
      <c r="B22" s="4" t="str">
        <f>IF('Matriz Nº1 Identificación'!B22&lt;&gt;" ",'Matriz Nº1 Identificación'!F22," ")</f>
        <v xml:space="preserve"> </v>
      </c>
      <c r="C22" s="101"/>
      <c r="D22" s="101"/>
      <c r="E22" s="4" t="str">
        <f>IFERROR(IF((VLOOKUP(C22,'Tabla 2-3-4-5'!$B$10:$C$12,2,FALSE)*(VLOOKUP('Matriz Nº2 Análisis'!D22,'Tabla 2-3-4-5'!$B$10:$C$12,2,FALSE)))&lt;3,"BAJO",IF((VLOOKUP(C22,'Tabla 2-3-4-5'!$B$10:$C$12,2,FALSE)*(VLOOKUP('Matriz Nº2 Análisis'!D22,'Tabla 2-3-4-5'!$B$10:$C$12,2,FALSE)))&gt;5,"ALTO","MEDIO"))," ")</f>
        <v xml:space="preserve"> </v>
      </c>
      <c r="F22" s="5" t="str">
        <f>IF(B22&lt;&gt;" ",'Matriz Nº1 Identificación'!E22," ")</f>
        <v xml:space="preserve"> </v>
      </c>
      <c r="G22" s="101"/>
      <c r="H22" s="101"/>
      <c r="I22" s="4" t="str">
        <f>IFERROR(IF((VLOOKUP(G22,'Tabla 2-3-4-5'!$B$10:$C$12,2,FALSE)*(VLOOKUP('Matriz Nº2 Análisis'!H22,'Tabla 2-3-4-5'!$B$10:$C$12,2,FALSE)))&lt;3,"BAJO",IF((VLOOKUP(G22,'Tabla 2-3-4-5'!$B$10:$C$12,2,FALSE)*(VLOOKUP('Matriz Nº2 Análisis'!H22,'Tabla 2-3-4-5'!$B$10:$C$12,2,FALSE)))&gt;5,"ALTO","MEDIO"))," ")</f>
        <v xml:space="preserve"> </v>
      </c>
      <c r="J22" s="9"/>
      <c r="K22" s="10"/>
      <c r="N22" s="10"/>
      <c r="O22" s="10"/>
      <c r="P22" s="10"/>
      <c r="Q22" s="10"/>
      <c r="R22" s="10"/>
      <c r="S22" s="10"/>
      <c r="T22" s="10"/>
      <c r="U22" s="10"/>
      <c r="V22" s="10"/>
      <c r="W22" s="10"/>
      <c r="X22" s="10"/>
      <c r="Y22" s="10"/>
      <c r="Z22" s="10"/>
      <c r="AA22" s="10"/>
      <c r="AB22" s="10"/>
      <c r="AC22" s="10"/>
    </row>
    <row r="23" spans="1:29" ht="83.25" customHeight="1" x14ac:dyDescent="0.3">
      <c r="A23" s="136" t="str">
        <f>'Matriz Nº1 Identificación'!A23</f>
        <v>2. 5</v>
      </c>
      <c r="B23" s="4" t="str">
        <f>IF('Matriz Nº1 Identificación'!B23&lt;&gt;" ",'Matriz Nº1 Identificación'!F23," ")</f>
        <v xml:space="preserve"> </v>
      </c>
      <c r="C23" s="101"/>
      <c r="D23" s="101"/>
      <c r="E23" s="4" t="str">
        <f>IFERROR(IF((VLOOKUP(C23,'Tabla 2-3-4-5'!$B$10:$C$12,2,FALSE)*(VLOOKUP('Matriz Nº2 Análisis'!D23,'Tabla 2-3-4-5'!$B$10:$C$12,2,FALSE)))&lt;3,"BAJO",IF((VLOOKUP(C23,'Tabla 2-3-4-5'!$B$10:$C$12,2,FALSE)*(VLOOKUP('Matriz Nº2 Análisis'!D23,'Tabla 2-3-4-5'!$B$10:$C$12,2,FALSE)))&gt;5,"ALTO","MEDIO"))," ")</f>
        <v xml:space="preserve"> </v>
      </c>
      <c r="F23" s="5" t="str">
        <f>IF(B23&lt;&gt;" ",'Matriz Nº1 Identificación'!E23," ")</f>
        <v xml:space="preserve"> </v>
      </c>
      <c r="G23" s="101"/>
      <c r="H23" s="101"/>
      <c r="I23" s="4" t="str">
        <f>IFERROR(IF((VLOOKUP(G23,'Tabla 2-3-4-5'!$B$10:$C$12,2,FALSE)*(VLOOKUP('Matriz Nº2 Análisis'!H23,'Tabla 2-3-4-5'!$B$10:$C$12,2,FALSE)))&lt;3,"BAJO",IF((VLOOKUP(G23,'Tabla 2-3-4-5'!$B$10:$C$12,2,FALSE)*(VLOOKUP('Matriz Nº2 Análisis'!H23,'Tabla 2-3-4-5'!$B$10:$C$12,2,FALSE)))&gt;5,"ALTO","MEDIO"))," ")</f>
        <v xml:space="preserve"> </v>
      </c>
      <c r="J23" s="9"/>
      <c r="K23" s="10"/>
      <c r="N23" s="10"/>
      <c r="O23" s="10"/>
      <c r="P23" s="10"/>
      <c r="Q23" s="10"/>
      <c r="R23" s="10"/>
      <c r="S23" s="10"/>
      <c r="T23" s="10"/>
      <c r="U23" s="10"/>
      <c r="V23" s="10"/>
      <c r="W23" s="10"/>
      <c r="X23" s="10"/>
      <c r="Y23" s="10"/>
      <c r="Z23" s="10"/>
      <c r="AA23" s="10"/>
      <c r="AB23" s="10"/>
      <c r="AC23" s="10"/>
    </row>
    <row r="24" spans="1:29" ht="83.25" customHeight="1" x14ac:dyDescent="0.3">
      <c r="A24" s="136" t="str">
        <f>'Matriz Nº1 Identificación'!A24</f>
        <v>2. 6</v>
      </c>
      <c r="B24" s="4" t="str">
        <f>IF('Matriz Nº1 Identificación'!B24&lt;&gt;" ",'Matriz Nº1 Identificación'!F24," ")</f>
        <v xml:space="preserve"> </v>
      </c>
      <c r="C24" s="101"/>
      <c r="D24" s="101"/>
      <c r="E24" s="4" t="str">
        <f>IFERROR(IF((VLOOKUP(C24,'Tabla 2-3-4-5'!$B$10:$C$12,2,FALSE)*(VLOOKUP('Matriz Nº2 Análisis'!D24,'Tabla 2-3-4-5'!$B$10:$C$12,2,FALSE)))&lt;3,"BAJO",IF((VLOOKUP(C24,'Tabla 2-3-4-5'!$B$10:$C$12,2,FALSE)*(VLOOKUP('Matriz Nº2 Análisis'!D24,'Tabla 2-3-4-5'!$B$10:$C$12,2,FALSE)))&gt;5,"ALTO","MEDIO"))," ")</f>
        <v xml:space="preserve"> </v>
      </c>
      <c r="F24" s="5" t="str">
        <f>IF(B24&lt;&gt;" ",'Matriz Nº1 Identificación'!E24," ")</f>
        <v xml:space="preserve"> </v>
      </c>
      <c r="G24" s="101"/>
      <c r="H24" s="101"/>
      <c r="I24" s="4" t="str">
        <f>IFERROR(IF((VLOOKUP(G24,'Tabla 2-3-4-5'!$B$10:$C$12,2,FALSE)*(VLOOKUP('Matriz Nº2 Análisis'!H24,'Tabla 2-3-4-5'!$B$10:$C$12,2,FALSE)))&lt;3,"BAJO",IF((VLOOKUP(G24,'Tabla 2-3-4-5'!$B$10:$C$12,2,FALSE)*(VLOOKUP('Matriz Nº2 Análisis'!H24,'Tabla 2-3-4-5'!$B$10:$C$12,2,FALSE)))&gt;5,"ALTO","MEDIO"))," ")</f>
        <v xml:space="preserve"> </v>
      </c>
      <c r="J24" s="9"/>
      <c r="K24" s="10"/>
      <c r="N24" s="10"/>
      <c r="O24" s="10"/>
      <c r="P24" s="10"/>
      <c r="Q24" s="10"/>
      <c r="R24" s="10"/>
      <c r="S24" s="10"/>
      <c r="T24" s="10"/>
      <c r="U24" s="10"/>
      <c r="V24" s="10"/>
      <c r="W24" s="10"/>
      <c r="X24" s="10"/>
      <c r="Y24" s="10"/>
      <c r="Z24" s="10"/>
      <c r="AA24" s="10"/>
      <c r="AB24" s="10"/>
      <c r="AC24" s="10"/>
    </row>
    <row r="25" spans="1:29" ht="83.25" customHeight="1" thickBot="1" x14ac:dyDescent="0.35">
      <c r="A25" s="136" t="str">
        <f>'Matriz Nº1 Identificación'!A25</f>
        <v>2. 7</v>
      </c>
      <c r="B25" s="4" t="str">
        <f>IF('Matriz Nº1 Identificación'!B25&lt;&gt;" ",'Matriz Nº1 Identificación'!F25," ")</f>
        <v xml:space="preserve"> </v>
      </c>
      <c r="C25" s="101"/>
      <c r="D25" s="101"/>
      <c r="E25" s="4" t="str">
        <f>IFERROR(IF((VLOOKUP(C25,'Tabla 2-3-4-5'!$B$10:$C$12,2,FALSE)*(VLOOKUP('Matriz Nº2 Análisis'!D25,'Tabla 2-3-4-5'!$B$10:$C$12,2,FALSE)))&lt;3,"BAJO",IF((VLOOKUP(C25,'Tabla 2-3-4-5'!$B$10:$C$12,2,FALSE)*(VLOOKUP('Matriz Nº2 Análisis'!D25,'Tabla 2-3-4-5'!$B$10:$C$12,2,FALSE)))&gt;5,"ALTO","MEDIO"))," ")</f>
        <v xml:space="preserve"> </v>
      </c>
      <c r="F25" s="5" t="str">
        <f>IF(B25&lt;&gt;" ",'Matriz Nº1 Identificación'!E25," ")</f>
        <v xml:space="preserve"> </v>
      </c>
      <c r="G25" s="101"/>
      <c r="H25" s="101"/>
      <c r="I25" s="4" t="str">
        <f>IFERROR(IF((VLOOKUP(G25,'Tabla 2-3-4-5'!$B$10:$C$12,2,FALSE)*(VLOOKUP('Matriz Nº2 Análisis'!H25,'Tabla 2-3-4-5'!$B$10:$C$12,2,FALSE)))&lt;3,"BAJO",IF((VLOOKUP(G25,'Tabla 2-3-4-5'!$B$10:$C$12,2,FALSE)*(VLOOKUP('Matriz Nº2 Análisis'!H25,'Tabla 2-3-4-5'!$B$10:$C$12,2,FALSE)))&gt;5,"ALTO","MEDIO"))," ")</f>
        <v xml:space="preserve"> </v>
      </c>
      <c r="J25" s="9"/>
      <c r="K25" s="10"/>
      <c r="N25" s="10"/>
      <c r="O25" s="10"/>
      <c r="P25" s="10"/>
      <c r="Q25" s="10"/>
      <c r="R25" s="10"/>
      <c r="S25" s="10"/>
      <c r="T25" s="10"/>
      <c r="U25" s="10"/>
      <c r="V25" s="10"/>
      <c r="W25" s="10"/>
      <c r="X25" s="10"/>
      <c r="Y25" s="10"/>
      <c r="Z25" s="10"/>
      <c r="AA25" s="10"/>
      <c r="AB25" s="10"/>
      <c r="AC25" s="10"/>
    </row>
    <row r="26" spans="1:29" ht="23.25" customHeight="1" thickBot="1" x14ac:dyDescent="0.35">
      <c r="A26" s="73" t="str">
        <f>'Matriz Nº1 Identificación'!A26</f>
        <v xml:space="preserve">Objetivo Estratégico: </v>
      </c>
      <c r="B26" s="377">
        <f>+'Matriz Nº1 Identificación'!B26:H26</f>
        <v>0</v>
      </c>
      <c r="C26" s="378"/>
      <c r="D26" s="378"/>
      <c r="E26" s="378"/>
      <c r="F26" s="378"/>
      <c r="G26" s="378"/>
      <c r="H26" s="378"/>
      <c r="I26" s="379"/>
      <c r="J26" s="1"/>
    </row>
    <row r="27" spans="1:29" ht="26.25" customHeight="1" x14ac:dyDescent="0.3">
      <c r="A27" s="75" t="str">
        <f>'Matriz Nº1 Identificación'!A27</f>
        <v>Objetivo táctico</v>
      </c>
      <c r="B27" s="374" t="str">
        <f>+'Matriz Nº1 Identificación'!B27:H27</f>
        <v>3. Contar con combustible y lubricantes para la operación del montacargas</v>
      </c>
      <c r="C27" s="375"/>
      <c r="D27" s="375"/>
      <c r="E27" s="375"/>
      <c r="F27" s="375"/>
      <c r="G27" s="375"/>
      <c r="H27" s="375"/>
      <c r="I27" s="376"/>
      <c r="J27" s="1"/>
    </row>
    <row r="28" spans="1:29" ht="83.25" customHeight="1" x14ac:dyDescent="0.3">
      <c r="A28" s="136" t="str">
        <f>'Matriz Nº1 Identificación'!A28</f>
        <v>3. 1</v>
      </c>
      <c r="B28" s="4" t="str">
        <f>IF('Matriz Nº1 Identificación'!B28&lt;&gt;" ",'Matriz Nº1 Identificación'!F28," ")</f>
        <v>R003 Operativo</v>
      </c>
      <c r="C28" s="101" t="s">
        <v>94</v>
      </c>
      <c r="D28" s="101" t="s">
        <v>101</v>
      </c>
      <c r="E28" s="4" t="str">
        <f>IFERROR(IF((VLOOKUP(C28,'Tabla 2-3-4-5'!$B$10:$C$12,2,FALSE)*(VLOOKUP('Matriz Nº2 Análisis'!D28,'Tabla 2-3-4-5'!$B$10:$C$12,2,FALSE)))&lt;3,"BAJO",IF((VLOOKUP(C28,'Tabla 2-3-4-5'!$B$10:$C$12,2,FALSE)*(VLOOKUP('Matriz Nº2 Análisis'!D28,'Tabla 2-3-4-5'!$B$10:$C$12,2,FALSE)))&gt;5,"ALTO","MEDIO"))," ")</f>
        <v>ALTO</v>
      </c>
      <c r="F28" s="5" t="str">
        <f>IF(B28&lt;&gt;" ",'Matriz Nº1 Identificación'!E28," ")</f>
        <v>Colocación de cintas y conos de transito para restringir el paso.</v>
      </c>
      <c r="G28" s="101" t="s">
        <v>107</v>
      </c>
      <c r="H28" s="101" t="s">
        <v>94</v>
      </c>
      <c r="I28" s="4" t="str">
        <f>IFERROR(IF((VLOOKUP(G28,'Tabla 2-3-4-5'!$B$10:$C$12,2,FALSE)*(VLOOKUP('Matriz Nº2 Análisis'!H28,'Tabla 2-3-4-5'!$B$10:$C$12,2,FALSE)))&lt;3,"BAJO",IF((VLOOKUP(G28,'Tabla 2-3-4-5'!$B$10:$C$12,2,FALSE)*(VLOOKUP('Matriz Nº2 Análisis'!H28,'Tabla 2-3-4-5'!$B$10:$C$12,2,FALSE)))&gt;5,"ALTO","MEDIO"))," ")</f>
        <v>MEDIO</v>
      </c>
      <c r="J28" s="9"/>
      <c r="K28" s="10"/>
      <c r="N28" s="10"/>
      <c r="O28" s="10"/>
      <c r="P28" s="10"/>
      <c r="Q28" s="10"/>
      <c r="R28" s="10"/>
      <c r="S28" s="10"/>
      <c r="T28" s="10"/>
      <c r="U28" s="10"/>
      <c r="V28" s="10"/>
      <c r="W28" s="10"/>
      <c r="X28" s="10"/>
      <c r="Y28" s="10"/>
      <c r="Z28" s="10"/>
      <c r="AA28" s="10"/>
      <c r="AB28" s="10"/>
      <c r="AC28" s="10"/>
    </row>
    <row r="29" spans="1:29" ht="83.25" customHeight="1" x14ac:dyDescent="0.3">
      <c r="A29" s="136" t="str">
        <f>'Matriz Nº1 Identificación'!A29</f>
        <v>3. 2</v>
      </c>
      <c r="B29" s="4" t="str">
        <f>IF('Matriz Nº1 Identificación'!B29&lt;&gt;" ",'Matriz Nº1 Identificación'!F29," ")</f>
        <v xml:space="preserve"> </v>
      </c>
      <c r="C29" s="101"/>
      <c r="D29" s="101"/>
      <c r="E29" s="4" t="str">
        <f>IFERROR(IF((VLOOKUP(C29,'Tabla 2-3-4-5'!$B$10:$C$12,2,FALSE)*(VLOOKUP('Matriz Nº2 Análisis'!D29,'Tabla 2-3-4-5'!$B$10:$C$12,2,FALSE)))&lt;3,"BAJO",IF((VLOOKUP(C29,'Tabla 2-3-4-5'!$B$10:$C$12,2,FALSE)*(VLOOKUP('Matriz Nº2 Análisis'!D29,'Tabla 2-3-4-5'!$B$10:$C$12,2,FALSE)))&gt;5,"ALTO","MEDIO"))," ")</f>
        <v xml:space="preserve"> </v>
      </c>
      <c r="F29" s="5" t="str">
        <f>IF(B29&lt;&gt;" ",'Matriz Nº1 Identificación'!E29," ")</f>
        <v xml:space="preserve"> </v>
      </c>
      <c r="G29" s="101"/>
      <c r="H29" s="101"/>
      <c r="I29" s="4" t="str">
        <f>IFERROR(IF((VLOOKUP(G29,'Tabla 2-3-4-5'!$B$10:$C$12,2,FALSE)*(VLOOKUP('Matriz Nº2 Análisis'!H29,'Tabla 2-3-4-5'!$B$10:$C$12,2,FALSE)))&lt;3,"BAJO",IF((VLOOKUP(G29,'Tabla 2-3-4-5'!$B$10:$C$12,2,FALSE)*(VLOOKUP('Matriz Nº2 Análisis'!H29,'Tabla 2-3-4-5'!$B$10:$C$12,2,FALSE)))&gt;5,"ALTO","MEDIO"))," ")</f>
        <v xml:space="preserve"> </v>
      </c>
      <c r="J29" s="9"/>
      <c r="K29" s="10"/>
      <c r="N29" s="10"/>
      <c r="O29" s="10"/>
      <c r="P29" s="10"/>
      <c r="Q29" s="10"/>
      <c r="R29" s="10"/>
      <c r="S29" s="10"/>
      <c r="T29" s="10"/>
      <c r="U29" s="10"/>
      <c r="V29" s="10"/>
      <c r="W29" s="10"/>
      <c r="X29" s="10"/>
      <c r="Y29" s="10"/>
      <c r="Z29" s="10"/>
      <c r="AA29" s="10"/>
      <c r="AB29" s="10"/>
      <c r="AC29" s="10"/>
    </row>
    <row r="30" spans="1:29" ht="83.25" customHeight="1" x14ac:dyDescent="0.3">
      <c r="A30" s="136" t="str">
        <f>'Matriz Nº1 Identificación'!A30</f>
        <v>3. 3</v>
      </c>
      <c r="B30" s="4" t="str">
        <f>IF('Matriz Nº1 Identificación'!B30&lt;&gt;" ",'Matriz Nº1 Identificación'!F30," ")</f>
        <v xml:space="preserve"> </v>
      </c>
      <c r="C30" s="101"/>
      <c r="D30" s="101"/>
      <c r="E30" s="4" t="str">
        <f>IFERROR(IF((VLOOKUP(C30,'Tabla 2-3-4-5'!$B$10:$C$12,2,FALSE)*(VLOOKUP('Matriz Nº2 Análisis'!D30,'Tabla 2-3-4-5'!$B$10:$C$12,2,FALSE)))&lt;3,"BAJO",IF((VLOOKUP(C30,'Tabla 2-3-4-5'!$B$10:$C$12,2,FALSE)*(VLOOKUP('Matriz Nº2 Análisis'!D30,'Tabla 2-3-4-5'!$B$10:$C$12,2,FALSE)))&gt;5,"ALTO","MEDIO"))," ")</f>
        <v xml:space="preserve"> </v>
      </c>
      <c r="F30" s="5" t="str">
        <f>IF(B30&lt;&gt;" ",'Matriz Nº1 Identificación'!E30," ")</f>
        <v xml:space="preserve"> </v>
      </c>
      <c r="G30" s="101"/>
      <c r="H30" s="101"/>
      <c r="I30" s="4" t="str">
        <f>IFERROR(IF((VLOOKUP(G30,'Tabla 2-3-4-5'!$B$10:$C$12,2,FALSE)*(VLOOKUP('Matriz Nº2 Análisis'!H30,'Tabla 2-3-4-5'!$B$10:$C$12,2,FALSE)))&lt;3,"BAJO",IF((VLOOKUP(G30,'Tabla 2-3-4-5'!$B$10:$C$12,2,FALSE)*(VLOOKUP('Matriz Nº2 Análisis'!H30,'Tabla 2-3-4-5'!$B$10:$C$12,2,FALSE)))&gt;5,"ALTO","MEDIO"))," ")</f>
        <v xml:space="preserve"> </v>
      </c>
      <c r="J30" s="9"/>
      <c r="K30" s="10"/>
      <c r="N30" s="10"/>
      <c r="O30" s="10"/>
      <c r="P30" s="10"/>
      <c r="Q30" s="10"/>
      <c r="R30" s="10"/>
      <c r="S30" s="10"/>
      <c r="T30" s="10"/>
      <c r="U30" s="10"/>
      <c r="V30" s="10"/>
      <c r="W30" s="10"/>
      <c r="X30" s="10"/>
      <c r="Y30" s="10"/>
      <c r="Z30" s="10"/>
      <c r="AA30" s="10"/>
      <c r="AB30" s="10"/>
      <c r="AC30" s="10"/>
    </row>
    <row r="31" spans="1:29" ht="83.25" customHeight="1" x14ac:dyDescent="0.3">
      <c r="A31" s="136" t="str">
        <f>'Matriz Nº1 Identificación'!A31</f>
        <v>3. 4</v>
      </c>
      <c r="B31" s="4" t="str">
        <f>IF('Matriz Nº1 Identificación'!B31&lt;&gt;" ",'Matriz Nº1 Identificación'!F31," ")</f>
        <v xml:space="preserve"> </v>
      </c>
      <c r="C31" s="101"/>
      <c r="D31" s="101"/>
      <c r="E31" s="4" t="str">
        <f>IFERROR(IF((VLOOKUP(C31,'Tabla 2-3-4-5'!$B$10:$C$12,2,FALSE)*(VLOOKUP('Matriz Nº2 Análisis'!D31,'Tabla 2-3-4-5'!$B$10:$C$12,2,FALSE)))&lt;3,"BAJO",IF((VLOOKUP(C31,'Tabla 2-3-4-5'!$B$10:$C$12,2,FALSE)*(VLOOKUP('Matriz Nº2 Análisis'!D31,'Tabla 2-3-4-5'!$B$10:$C$12,2,FALSE)))&gt;5,"ALTO","MEDIO"))," ")</f>
        <v xml:space="preserve"> </v>
      </c>
      <c r="F31" s="5" t="str">
        <f>IF(B31&lt;&gt;" ",'Matriz Nº1 Identificación'!E31," ")</f>
        <v xml:space="preserve"> </v>
      </c>
      <c r="G31" s="101"/>
      <c r="H31" s="101"/>
      <c r="I31" s="4" t="str">
        <f>IFERROR(IF((VLOOKUP(G31,'Tabla 2-3-4-5'!$B$10:$C$12,2,FALSE)*(VLOOKUP('Matriz Nº2 Análisis'!H31,'Tabla 2-3-4-5'!$B$10:$C$12,2,FALSE)))&lt;3,"BAJO",IF((VLOOKUP(G31,'Tabla 2-3-4-5'!$B$10:$C$12,2,FALSE)*(VLOOKUP('Matriz Nº2 Análisis'!H31,'Tabla 2-3-4-5'!$B$10:$C$12,2,FALSE)))&gt;5,"ALTO","MEDIO"))," ")</f>
        <v xml:space="preserve"> </v>
      </c>
      <c r="J31" s="9"/>
      <c r="K31" s="10"/>
      <c r="N31" s="10"/>
      <c r="O31" s="10"/>
      <c r="P31" s="10"/>
      <c r="Q31" s="10"/>
      <c r="R31" s="10"/>
      <c r="S31" s="10"/>
      <c r="T31" s="10"/>
      <c r="U31" s="10"/>
      <c r="V31" s="10"/>
      <c r="W31" s="10"/>
      <c r="X31" s="10"/>
      <c r="Y31" s="10"/>
      <c r="Z31" s="10"/>
      <c r="AA31" s="10"/>
      <c r="AB31" s="10"/>
      <c r="AC31" s="10"/>
    </row>
    <row r="32" spans="1:29" ht="83.25" customHeight="1" x14ac:dyDescent="0.3">
      <c r="A32" s="136" t="str">
        <f>'Matriz Nº1 Identificación'!A32</f>
        <v>3. 5</v>
      </c>
      <c r="B32" s="4" t="str">
        <f>IF('Matriz Nº1 Identificación'!B32&lt;&gt;" ",'Matriz Nº1 Identificación'!F32," ")</f>
        <v xml:space="preserve"> </v>
      </c>
      <c r="C32" s="101"/>
      <c r="D32" s="101"/>
      <c r="E32" s="4" t="str">
        <f>IFERROR(IF((VLOOKUP(C32,'Tabla 2-3-4-5'!$B$10:$C$12,2,FALSE)*(VLOOKUP('Matriz Nº2 Análisis'!D32,'Tabla 2-3-4-5'!$B$10:$C$12,2,FALSE)))&lt;3,"BAJO",IF((VLOOKUP(C32,'Tabla 2-3-4-5'!$B$10:$C$12,2,FALSE)*(VLOOKUP('Matriz Nº2 Análisis'!D32,'Tabla 2-3-4-5'!$B$10:$C$12,2,FALSE)))&gt;5,"ALTO","MEDIO"))," ")</f>
        <v xml:space="preserve"> </v>
      </c>
      <c r="F32" s="5" t="str">
        <f>IF(B32&lt;&gt;" ",'Matriz Nº1 Identificación'!E32," ")</f>
        <v xml:space="preserve"> </v>
      </c>
      <c r="G32" s="101"/>
      <c r="H32" s="101"/>
      <c r="I32" s="4" t="str">
        <f>IFERROR(IF((VLOOKUP(G32,'Tabla 2-3-4-5'!$B$10:$C$12,2,FALSE)*(VLOOKUP('Matriz Nº2 Análisis'!H32,'Tabla 2-3-4-5'!$B$10:$C$12,2,FALSE)))&lt;3,"BAJO",IF((VLOOKUP(G32,'Tabla 2-3-4-5'!$B$10:$C$12,2,FALSE)*(VLOOKUP('Matriz Nº2 Análisis'!H32,'Tabla 2-3-4-5'!$B$10:$C$12,2,FALSE)))&gt;5,"ALTO","MEDIO"))," ")</f>
        <v xml:space="preserve"> </v>
      </c>
      <c r="J32" s="9"/>
      <c r="K32" s="10"/>
      <c r="N32" s="10"/>
      <c r="O32" s="10"/>
      <c r="P32" s="10"/>
      <c r="Q32" s="10"/>
      <c r="R32" s="10"/>
      <c r="S32" s="10"/>
      <c r="T32" s="10"/>
      <c r="U32" s="10"/>
      <c r="V32" s="10"/>
      <c r="W32" s="10"/>
      <c r="X32" s="10"/>
      <c r="Y32" s="10"/>
      <c r="Z32" s="10"/>
      <c r="AA32" s="10"/>
      <c r="AB32" s="10"/>
      <c r="AC32" s="10"/>
    </row>
    <row r="33" spans="1:29" ht="83.25" customHeight="1" x14ac:dyDescent="0.3">
      <c r="A33" s="136" t="str">
        <f>'Matriz Nº1 Identificación'!A33</f>
        <v>3. 6</v>
      </c>
      <c r="B33" s="4" t="str">
        <f>IF('Matriz Nº1 Identificación'!B33&lt;&gt;" ",'Matriz Nº1 Identificación'!F33," ")</f>
        <v xml:space="preserve"> </v>
      </c>
      <c r="C33" s="101"/>
      <c r="D33" s="101"/>
      <c r="E33" s="4" t="str">
        <f>IFERROR(IF((VLOOKUP(C33,'Tabla 2-3-4-5'!$B$10:$C$12,2,FALSE)*(VLOOKUP('Matriz Nº2 Análisis'!D33,'Tabla 2-3-4-5'!$B$10:$C$12,2,FALSE)))&lt;3,"BAJO",IF((VLOOKUP(C33,'Tabla 2-3-4-5'!$B$10:$C$12,2,FALSE)*(VLOOKUP('Matriz Nº2 Análisis'!D33,'Tabla 2-3-4-5'!$B$10:$C$12,2,FALSE)))&gt;5,"ALTO","MEDIO"))," ")</f>
        <v xml:space="preserve"> </v>
      </c>
      <c r="F33" s="5" t="str">
        <f>IF(B33&lt;&gt;" ",'Matriz Nº1 Identificación'!E33," ")</f>
        <v xml:space="preserve"> </v>
      </c>
      <c r="G33" s="101"/>
      <c r="H33" s="101"/>
      <c r="I33" s="4" t="str">
        <f>IFERROR(IF((VLOOKUP(G33,'Tabla 2-3-4-5'!$B$10:$C$12,2,FALSE)*(VLOOKUP('Matriz Nº2 Análisis'!H33,'Tabla 2-3-4-5'!$B$10:$C$12,2,FALSE)))&lt;3,"BAJO",IF((VLOOKUP(G33,'Tabla 2-3-4-5'!$B$10:$C$12,2,FALSE)*(VLOOKUP('Matriz Nº2 Análisis'!H33,'Tabla 2-3-4-5'!$B$10:$C$12,2,FALSE)))&gt;5,"ALTO","MEDIO"))," ")</f>
        <v xml:space="preserve"> </v>
      </c>
      <c r="J33" s="9"/>
      <c r="K33" s="10"/>
      <c r="N33" s="10"/>
      <c r="O33" s="10"/>
      <c r="P33" s="10"/>
      <c r="Q33" s="10"/>
      <c r="R33" s="10"/>
      <c r="S33" s="10"/>
      <c r="T33" s="10"/>
      <c r="U33" s="10"/>
      <c r="V33" s="10"/>
      <c r="W33" s="10"/>
      <c r="X33" s="10"/>
      <c r="Y33" s="10"/>
      <c r="Z33" s="10"/>
      <c r="AA33" s="10"/>
      <c r="AB33" s="10"/>
      <c r="AC33" s="10"/>
    </row>
    <row r="34" spans="1:29" ht="83.25" customHeight="1" thickBot="1" x14ac:dyDescent="0.35">
      <c r="A34" s="136" t="str">
        <f>'Matriz Nº1 Identificación'!A34</f>
        <v>3. 7</v>
      </c>
      <c r="B34" s="4" t="str">
        <f>IF('Matriz Nº1 Identificación'!B34&lt;&gt;" ",'Matriz Nº1 Identificación'!F34," ")</f>
        <v xml:space="preserve"> </v>
      </c>
      <c r="C34" s="101"/>
      <c r="D34" s="101"/>
      <c r="E34" s="4" t="str">
        <f>IFERROR(IF((VLOOKUP(C34,'Tabla 2-3-4-5'!$B$10:$C$12,2,FALSE)*(VLOOKUP('Matriz Nº2 Análisis'!D34,'Tabla 2-3-4-5'!$B$10:$C$12,2,FALSE)))&lt;3,"BAJO",IF((VLOOKUP(C34,'Tabla 2-3-4-5'!$B$10:$C$12,2,FALSE)*(VLOOKUP('Matriz Nº2 Análisis'!D34,'Tabla 2-3-4-5'!$B$10:$C$12,2,FALSE)))&gt;5,"ALTO","MEDIO"))," ")</f>
        <v xml:space="preserve"> </v>
      </c>
      <c r="F34" s="5" t="str">
        <f>IF(B34&lt;&gt;" ",'Matriz Nº1 Identificación'!E34," ")</f>
        <v xml:space="preserve"> </v>
      </c>
      <c r="G34" s="101"/>
      <c r="H34" s="101"/>
      <c r="I34" s="4" t="str">
        <f>IFERROR(IF((VLOOKUP(G34,'Tabla 2-3-4-5'!$B$10:$C$12,2,FALSE)*(VLOOKUP('Matriz Nº2 Análisis'!H34,'Tabla 2-3-4-5'!$B$10:$C$12,2,FALSE)))&lt;3,"BAJO",IF((VLOOKUP(G34,'Tabla 2-3-4-5'!$B$10:$C$12,2,FALSE)*(VLOOKUP('Matriz Nº2 Análisis'!H34,'Tabla 2-3-4-5'!$B$10:$C$12,2,FALSE)))&gt;5,"ALTO","MEDIO"))," ")</f>
        <v xml:space="preserve"> </v>
      </c>
      <c r="J34" s="9"/>
      <c r="K34" s="10"/>
      <c r="N34" s="10"/>
      <c r="O34" s="10"/>
      <c r="P34" s="10"/>
      <c r="Q34" s="10"/>
      <c r="R34" s="10"/>
      <c r="S34" s="10"/>
      <c r="T34" s="10"/>
      <c r="U34" s="10"/>
      <c r="V34" s="10"/>
      <c r="W34" s="10"/>
      <c r="X34" s="10"/>
      <c r="Y34" s="10"/>
      <c r="Z34" s="10"/>
      <c r="AA34" s="10"/>
      <c r="AB34" s="10"/>
      <c r="AC34" s="10"/>
    </row>
    <row r="35" spans="1:29" ht="23.25" customHeight="1" thickBot="1" x14ac:dyDescent="0.35">
      <c r="A35" s="73" t="str">
        <f>'Matriz Nº1 Identificación'!A35</f>
        <v xml:space="preserve">Objetivo Estratégico: </v>
      </c>
      <c r="B35" s="377">
        <f>+'Matriz Nº1 Identificación'!B35:H35</f>
        <v>0</v>
      </c>
      <c r="C35" s="378"/>
      <c r="D35" s="378"/>
      <c r="E35" s="378"/>
      <c r="F35" s="378"/>
      <c r="G35" s="378"/>
      <c r="H35" s="378"/>
      <c r="I35" s="379"/>
      <c r="J35" s="1"/>
    </row>
    <row r="36" spans="1:29" ht="26.25" customHeight="1" x14ac:dyDescent="0.3">
      <c r="A36" s="75" t="str">
        <f>'Matriz Nº1 Identificación'!A36</f>
        <v>Objetivo táctico</v>
      </c>
      <c r="B36" s="374" t="str">
        <f>+'Matriz Nº1 Identificación'!B36:H36</f>
        <v>4. Mantener el equipo asegurado con la poliza correspondiente</v>
      </c>
      <c r="C36" s="375"/>
      <c r="D36" s="375"/>
      <c r="E36" s="375"/>
      <c r="F36" s="375"/>
      <c r="G36" s="375"/>
      <c r="H36" s="375"/>
      <c r="I36" s="376"/>
      <c r="J36" s="1"/>
    </row>
    <row r="37" spans="1:29" ht="83.25" customHeight="1" x14ac:dyDescent="0.3">
      <c r="A37" s="136" t="str">
        <f>'Matriz Nº1 Identificación'!A37</f>
        <v>4. 1</v>
      </c>
      <c r="B37" s="4" t="str">
        <f>IF('Matriz Nº1 Identificación'!B37&lt;&gt;" ",'Matriz Nº1 Identificación'!F37," ")</f>
        <v>R003 Operativo</v>
      </c>
      <c r="C37" s="101" t="s">
        <v>94</v>
      </c>
      <c r="D37" s="101" t="s">
        <v>101</v>
      </c>
      <c r="E37" s="4" t="str">
        <f>IFERROR(IF((VLOOKUP(C37,'Tabla 2-3-4-5'!$B$10:$C$12,2,FALSE)*(VLOOKUP('Matriz Nº2 Análisis'!D37,'Tabla 2-3-4-5'!$B$10:$C$12,2,FALSE)))&lt;3,"BAJO",IF((VLOOKUP(C37,'Tabla 2-3-4-5'!$B$10:$C$12,2,FALSE)*(VLOOKUP('Matriz Nº2 Análisis'!D37,'Tabla 2-3-4-5'!$B$10:$C$12,2,FALSE)))&gt;5,"ALTO","MEDIO"))," ")</f>
        <v>ALTO</v>
      </c>
      <c r="F37" s="5" t="str">
        <f>IF(B37&lt;&gt;" ",'Matriz Nº1 Identificación'!E37," ")</f>
        <v>Colocación de cintas y conos de transito para restringir el paso.</v>
      </c>
      <c r="G37" s="101" t="s">
        <v>107</v>
      </c>
      <c r="H37" s="101" t="s">
        <v>94</v>
      </c>
      <c r="I37" s="4" t="str">
        <f>IFERROR(IF((VLOOKUP(G37,'Tabla 2-3-4-5'!$B$10:$C$12,2,FALSE)*(VLOOKUP('Matriz Nº2 Análisis'!H37,'Tabla 2-3-4-5'!$B$10:$C$12,2,FALSE)))&lt;3,"BAJO",IF((VLOOKUP(G37,'Tabla 2-3-4-5'!$B$10:$C$12,2,FALSE)*(VLOOKUP('Matriz Nº2 Análisis'!H37,'Tabla 2-3-4-5'!$B$10:$C$12,2,FALSE)))&gt;5,"ALTO","MEDIO"))," ")</f>
        <v>MEDIO</v>
      </c>
      <c r="J37" s="9"/>
      <c r="K37" s="10"/>
      <c r="N37" s="10"/>
      <c r="O37" s="10"/>
      <c r="P37" s="10"/>
      <c r="Q37" s="10"/>
      <c r="R37" s="10"/>
      <c r="S37" s="10"/>
      <c r="T37" s="10"/>
      <c r="U37" s="10"/>
      <c r="V37" s="10"/>
      <c r="W37" s="10"/>
      <c r="X37" s="10"/>
      <c r="Y37" s="10"/>
      <c r="Z37" s="10"/>
      <c r="AA37" s="10"/>
      <c r="AB37" s="10"/>
      <c r="AC37" s="10"/>
    </row>
    <row r="38" spans="1:29" ht="83.25" customHeight="1" x14ac:dyDescent="0.3">
      <c r="A38" s="136" t="str">
        <f>'Matriz Nº1 Identificación'!A38</f>
        <v>4. 2</v>
      </c>
      <c r="B38" s="4" t="str">
        <f>IF('Matriz Nº1 Identificación'!B38&lt;&gt;" ",'Matriz Nº1 Identificación'!F38," ")</f>
        <v xml:space="preserve"> </v>
      </c>
      <c r="C38" s="101"/>
      <c r="D38" s="101"/>
      <c r="E38" s="4" t="str">
        <f>IFERROR(IF((VLOOKUP(C38,'Tabla 2-3-4-5'!$B$10:$C$12,2,FALSE)*(VLOOKUP('Matriz Nº2 Análisis'!D38,'Tabla 2-3-4-5'!$B$10:$C$12,2,FALSE)))&lt;3,"BAJO",IF((VLOOKUP(C38,'Tabla 2-3-4-5'!$B$10:$C$12,2,FALSE)*(VLOOKUP('Matriz Nº2 Análisis'!D38,'Tabla 2-3-4-5'!$B$10:$C$12,2,FALSE)))&gt;5,"ALTO","MEDIO"))," ")</f>
        <v xml:space="preserve"> </v>
      </c>
      <c r="F38" s="5" t="str">
        <f>IF(B38&lt;&gt;" ",'Matriz Nº1 Identificación'!E38," ")</f>
        <v xml:space="preserve"> </v>
      </c>
      <c r="G38" s="101"/>
      <c r="H38" s="101"/>
      <c r="I38" s="4" t="str">
        <f>IFERROR(IF((VLOOKUP(G38,'Tabla 2-3-4-5'!$B$10:$C$12,2,FALSE)*(VLOOKUP('Matriz Nº2 Análisis'!H38,'Tabla 2-3-4-5'!$B$10:$C$12,2,FALSE)))&lt;3,"BAJO",IF((VLOOKUP(G38,'Tabla 2-3-4-5'!$B$10:$C$12,2,FALSE)*(VLOOKUP('Matriz Nº2 Análisis'!H38,'Tabla 2-3-4-5'!$B$10:$C$12,2,FALSE)))&gt;5,"ALTO","MEDIO"))," ")</f>
        <v xml:space="preserve"> </v>
      </c>
      <c r="J38" s="9"/>
      <c r="K38" s="10"/>
      <c r="N38" s="10"/>
      <c r="O38" s="10"/>
      <c r="P38" s="10"/>
      <c r="Q38" s="10"/>
      <c r="R38" s="10"/>
      <c r="S38" s="10"/>
      <c r="T38" s="10"/>
      <c r="U38" s="10"/>
      <c r="V38" s="10"/>
      <c r="W38" s="10"/>
      <c r="X38" s="10"/>
      <c r="Y38" s="10"/>
      <c r="Z38" s="10"/>
      <c r="AA38" s="10"/>
      <c r="AB38" s="10"/>
      <c r="AC38" s="10"/>
    </row>
    <row r="39" spans="1:29" ht="83.25" customHeight="1" x14ac:dyDescent="0.3">
      <c r="A39" s="136" t="str">
        <f>'Matriz Nº1 Identificación'!A39</f>
        <v>4. 3</v>
      </c>
      <c r="B39" s="4" t="str">
        <f>IF('Matriz Nº1 Identificación'!B39&lt;&gt;" ",'Matriz Nº1 Identificación'!F39," ")</f>
        <v xml:space="preserve"> </v>
      </c>
      <c r="C39" s="101"/>
      <c r="D39" s="101"/>
      <c r="E39" s="4" t="str">
        <f>IFERROR(IF((VLOOKUP(C39,'Tabla 2-3-4-5'!$B$10:$C$12,2,FALSE)*(VLOOKUP('Matriz Nº2 Análisis'!D39,'Tabla 2-3-4-5'!$B$10:$C$12,2,FALSE)))&lt;3,"BAJO",IF((VLOOKUP(C39,'Tabla 2-3-4-5'!$B$10:$C$12,2,FALSE)*(VLOOKUP('Matriz Nº2 Análisis'!D39,'Tabla 2-3-4-5'!$B$10:$C$12,2,FALSE)))&gt;5,"ALTO","MEDIO"))," ")</f>
        <v xml:space="preserve"> </v>
      </c>
      <c r="F39" s="5" t="str">
        <f>IF(B39&lt;&gt;" ",'Matriz Nº1 Identificación'!E39," ")</f>
        <v xml:space="preserve"> </v>
      </c>
      <c r="G39" s="101"/>
      <c r="H39" s="101"/>
      <c r="I39" s="4" t="str">
        <f>IFERROR(IF((VLOOKUP(G39,'Tabla 2-3-4-5'!$B$10:$C$12,2,FALSE)*(VLOOKUP('Matriz Nº2 Análisis'!H39,'Tabla 2-3-4-5'!$B$10:$C$12,2,FALSE)))&lt;3,"BAJO",IF((VLOOKUP(G39,'Tabla 2-3-4-5'!$B$10:$C$12,2,FALSE)*(VLOOKUP('Matriz Nº2 Análisis'!H39,'Tabla 2-3-4-5'!$B$10:$C$12,2,FALSE)))&gt;5,"ALTO","MEDIO"))," ")</f>
        <v xml:space="preserve"> </v>
      </c>
      <c r="J39" s="9"/>
      <c r="K39" s="10"/>
      <c r="N39" s="10"/>
      <c r="O39" s="10"/>
      <c r="P39" s="10"/>
      <c r="Q39" s="10"/>
      <c r="R39" s="10"/>
      <c r="S39" s="10"/>
      <c r="T39" s="10"/>
      <c r="U39" s="10"/>
      <c r="V39" s="10"/>
      <c r="W39" s="10"/>
      <c r="X39" s="10"/>
      <c r="Y39" s="10"/>
      <c r="Z39" s="10"/>
      <c r="AA39" s="10"/>
      <c r="AB39" s="10"/>
      <c r="AC39" s="10"/>
    </row>
    <row r="40" spans="1:29" ht="83.25" customHeight="1" x14ac:dyDescent="0.3">
      <c r="A40" s="136" t="str">
        <f>'Matriz Nº1 Identificación'!A40</f>
        <v>4. 4</v>
      </c>
      <c r="B40" s="4" t="str">
        <f>IF('Matriz Nº1 Identificación'!B40&lt;&gt;" ",'Matriz Nº1 Identificación'!F40," ")</f>
        <v xml:space="preserve"> </v>
      </c>
      <c r="C40" s="101"/>
      <c r="D40" s="101"/>
      <c r="E40" s="4" t="str">
        <f>IFERROR(IF((VLOOKUP(C40,'Tabla 2-3-4-5'!$B$10:$C$12,2,FALSE)*(VLOOKUP('Matriz Nº2 Análisis'!D40,'Tabla 2-3-4-5'!$B$10:$C$12,2,FALSE)))&lt;3,"BAJO",IF((VLOOKUP(C40,'Tabla 2-3-4-5'!$B$10:$C$12,2,FALSE)*(VLOOKUP('Matriz Nº2 Análisis'!D40,'Tabla 2-3-4-5'!$B$10:$C$12,2,FALSE)))&gt;5,"ALTO","MEDIO"))," ")</f>
        <v xml:space="preserve"> </v>
      </c>
      <c r="F40" s="5" t="str">
        <f>IF(B40&lt;&gt;" ",'Matriz Nº1 Identificación'!E40," ")</f>
        <v xml:space="preserve"> </v>
      </c>
      <c r="G40" s="101"/>
      <c r="H40" s="101"/>
      <c r="I40" s="4" t="str">
        <f>IFERROR(IF((VLOOKUP(G40,'Tabla 2-3-4-5'!$B$10:$C$12,2,FALSE)*(VLOOKUP('Matriz Nº2 Análisis'!H40,'Tabla 2-3-4-5'!$B$10:$C$12,2,FALSE)))&lt;3,"BAJO",IF((VLOOKUP(G40,'Tabla 2-3-4-5'!$B$10:$C$12,2,FALSE)*(VLOOKUP('Matriz Nº2 Análisis'!H40,'Tabla 2-3-4-5'!$B$10:$C$12,2,FALSE)))&gt;5,"ALTO","MEDIO"))," ")</f>
        <v xml:space="preserve"> </v>
      </c>
      <c r="J40" s="9"/>
      <c r="K40" s="10"/>
      <c r="N40" s="10"/>
      <c r="O40" s="10"/>
      <c r="P40" s="10"/>
      <c r="Q40" s="10"/>
      <c r="R40" s="10"/>
      <c r="S40" s="10"/>
      <c r="T40" s="10"/>
      <c r="U40" s="10"/>
      <c r="V40" s="10"/>
      <c r="W40" s="10"/>
      <c r="X40" s="10"/>
      <c r="Y40" s="10"/>
      <c r="Z40" s="10"/>
      <c r="AA40" s="10"/>
      <c r="AB40" s="10"/>
      <c r="AC40" s="10"/>
    </row>
    <row r="41" spans="1:29" ht="83.25" customHeight="1" x14ac:dyDescent="0.3">
      <c r="A41" s="136" t="str">
        <f>'Matriz Nº1 Identificación'!A41</f>
        <v>4. 5</v>
      </c>
      <c r="B41" s="4" t="str">
        <f>IF('Matriz Nº1 Identificación'!B41&lt;&gt;" ",'Matriz Nº1 Identificación'!F41," ")</f>
        <v xml:space="preserve"> </v>
      </c>
      <c r="C41" s="101"/>
      <c r="D41" s="101"/>
      <c r="E41" s="4" t="str">
        <f>IFERROR(IF((VLOOKUP(C41,'Tabla 2-3-4-5'!$B$10:$C$12,2,FALSE)*(VLOOKUP('Matriz Nº2 Análisis'!D41,'Tabla 2-3-4-5'!$B$10:$C$12,2,FALSE)))&lt;3,"BAJO",IF((VLOOKUP(C41,'Tabla 2-3-4-5'!$B$10:$C$12,2,FALSE)*(VLOOKUP('Matriz Nº2 Análisis'!D41,'Tabla 2-3-4-5'!$B$10:$C$12,2,FALSE)))&gt;5,"ALTO","MEDIO"))," ")</f>
        <v xml:space="preserve"> </v>
      </c>
      <c r="F41" s="5" t="str">
        <f>IF(B41&lt;&gt;" ",'Matriz Nº1 Identificación'!E41," ")</f>
        <v xml:space="preserve"> </v>
      </c>
      <c r="G41" s="101"/>
      <c r="H41" s="101"/>
      <c r="I41" s="4" t="str">
        <f>IFERROR(IF((VLOOKUP(G41,'Tabla 2-3-4-5'!$B$10:$C$12,2,FALSE)*(VLOOKUP('Matriz Nº2 Análisis'!H41,'Tabla 2-3-4-5'!$B$10:$C$12,2,FALSE)))&lt;3,"BAJO",IF((VLOOKUP(G41,'Tabla 2-3-4-5'!$B$10:$C$12,2,FALSE)*(VLOOKUP('Matriz Nº2 Análisis'!H41,'Tabla 2-3-4-5'!$B$10:$C$12,2,FALSE)))&gt;5,"ALTO","MEDIO"))," ")</f>
        <v xml:space="preserve"> </v>
      </c>
      <c r="J41" s="9"/>
      <c r="K41" s="10"/>
      <c r="N41" s="10"/>
      <c r="O41" s="10"/>
      <c r="P41" s="10"/>
      <c r="Q41" s="10"/>
      <c r="R41" s="10"/>
      <c r="S41" s="10"/>
      <c r="T41" s="10"/>
      <c r="U41" s="10"/>
      <c r="V41" s="10"/>
      <c r="W41" s="10"/>
      <c r="X41" s="10"/>
      <c r="Y41" s="10"/>
      <c r="Z41" s="10"/>
      <c r="AA41" s="10"/>
      <c r="AB41" s="10"/>
      <c r="AC41" s="10"/>
    </row>
    <row r="42" spans="1:29" ht="83.25" customHeight="1" x14ac:dyDescent="0.3">
      <c r="A42" s="136" t="str">
        <f>'Matriz Nº1 Identificación'!A42</f>
        <v>4. 6</v>
      </c>
      <c r="B42" s="4" t="str">
        <f>IF('Matriz Nº1 Identificación'!B42&lt;&gt;" ",'Matriz Nº1 Identificación'!F42," ")</f>
        <v xml:space="preserve"> </v>
      </c>
      <c r="C42" s="101"/>
      <c r="D42" s="101"/>
      <c r="E42" s="4" t="str">
        <f>IFERROR(IF((VLOOKUP(C42,'Tabla 2-3-4-5'!$B$10:$C$12,2,FALSE)*(VLOOKUP('Matriz Nº2 Análisis'!D42,'Tabla 2-3-4-5'!$B$10:$C$12,2,FALSE)))&lt;3,"BAJO",IF((VLOOKUP(C42,'Tabla 2-3-4-5'!$B$10:$C$12,2,FALSE)*(VLOOKUP('Matriz Nº2 Análisis'!D42,'Tabla 2-3-4-5'!$B$10:$C$12,2,FALSE)))&gt;5,"ALTO","MEDIO"))," ")</f>
        <v xml:space="preserve"> </v>
      </c>
      <c r="F42" s="5" t="str">
        <f>IF(B42&lt;&gt;" ",'Matriz Nº1 Identificación'!E42," ")</f>
        <v xml:space="preserve"> </v>
      </c>
      <c r="G42" s="101"/>
      <c r="H42" s="101"/>
      <c r="I42" s="4" t="str">
        <f>IFERROR(IF((VLOOKUP(G42,'Tabla 2-3-4-5'!$B$10:$C$12,2,FALSE)*(VLOOKUP('Matriz Nº2 Análisis'!H42,'Tabla 2-3-4-5'!$B$10:$C$12,2,FALSE)))&lt;3,"BAJO",IF((VLOOKUP(G42,'Tabla 2-3-4-5'!$B$10:$C$12,2,FALSE)*(VLOOKUP('Matriz Nº2 Análisis'!H42,'Tabla 2-3-4-5'!$B$10:$C$12,2,FALSE)))&gt;5,"ALTO","MEDIO"))," ")</f>
        <v xml:space="preserve"> </v>
      </c>
      <c r="J42" s="9"/>
      <c r="K42" s="10"/>
      <c r="N42" s="10"/>
      <c r="O42" s="10"/>
      <c r="P42" s="10"/>
      <c r="Q42" s="10"/>
      <c r="R42" s="10"/>
      <c r="S42" s="10"/>
      <c r="T42" s="10"/>
      <c r="U42" s="10"/>
      <c r="V42" s="10"/>
      <c r="W42" s="10"/>
      <c r="X42" s="10"/>
      <c r="Y42" s="10"/>
      <c r="Z42" s="10"/>
      <c r="AA42" s="10"/>
      <c r="AB42" s="10"/>
      <c r="AC42" s="10"/>
    </row>
    <row r="43" spans="1:29" ht="83.25" customHeight="1" thickBot="1" x14ac:dyDescent="0.35">
      <c r="A43" s="136" t="str">
        <f>'Matriz Nº1 Identificación'!A43</f>
        <v>4. 7</v>
      </c>
      <c r="B43" s="4" t="str">
        <f>IF('Matriz Nº1 Identificación'!B43&lt;&gt;" ",'Matriz Nº1 Identificación'!F43," ")</f>
        <v xml:space="preserve"> </v>
      </c>
      <c r="C43" s="101"/>
      <c r="D43" s="101"/>
      <c r="E43" s="4" t="str">
        <f>IFERROR(IF((VLOOKUP(C43,'Tabla 2-3-4-5'!$B$10:$C$12,2,FALSE)*(VLOOKUP('Matriz Nº2 Análisis'!D43,'Tabla 2-3-4-5'!$B$10:$C$12,2,FALSE)))&lt;3,"BAJO",IF((VLOOKUP(C43,'Tabla 2-3-4-5'!$B$10:$C$12,2,FALSE)*(VLOOKUP('Matriz Nº2 Análisis'!D43,'Tabla 2-3-4-5'!$B$10:$C$12,2,FALSE)))&gt;5,"ALTO","MEDIO"))," ")</f>
        <v xml:space="preserve"> </v>
      </c>
      <c r="F43" s="5" t="str">
        <f>IF(B43&lt;&gt;" ",'Matriz Nº1 Identificación'!E43," ")</f>
        <v xml:space="preserve"> </v>
      </c>
      <c r="G43" s="101"/>
      <c r="H43" s="101"/>
      <c r="I43" s="4" t="str">
        <f>IFERROR(IF((VLOOKUP(G43,'Tabla 2-3-4-5'!$B$10:$C$12,2,FALSE)*(VLOOKUP('Matriz Nº2 Análisis'!H43,'Tabla 2-3-4-5'!$B$10:$C$12,2,FALSE)))&lt;3,"BAJO",IF((VLOOKUP(G43,'Tabla 2-3-4-5'!$B$10:$C$12,2,FALSE)*(VLOOKUP('Matriz Nº2 Análisis'!H43,'Tabla 2-3-4-5'!$B$10:$C$12,2,FALSE)))&gt;5,"ALTO","MEDIO"))," ")</f>
        <v xml:space="preserve"> </v>
      </c>
      <c r="J43" s="9"/>
      <c r="K43" s="10"/>
      <c r="N43" s="10"/>
      <c r="O43" s="10"/>
      <c r="P43" s="10"/>
      <c r="Q43" s="10"/>
      <c r="R43" s="10"/>
      <c r="S43" s="10"/>
      <c r="T43" s="10"/>
      <c r="U43" s="10"/>
      <c r="V43" s="10"/>
      <c r="W43" s="10"/>
      <c r="X43" s="10"/>
      <c r="Y43" s="10"/>
      <c r="Z43" s="10"/>
      <c r="AA43" s="10"/>
      <c r="AB43" s="10"/>
      <c r="AC43" s="10"/>
    </row>
    <row r="44" spans="1:29" ht="23.25" customHeight="1" thickBot="1" x14ac:dyDescent="0.35">
      <c r="A44" s="73" t="str">
        <f>'Matriz Nº1 Identificación'!A44</f>
        <v xml:space="preserve">Objetivo Estratégico: </v>
      </c>
      <c r="B44" s="377">
        <f>+'Matriz Nº1 Identificación'!B44:H44</f>
        <v>0</v>
      </c>
      <c r="C44" s="378"/>
      <c r="D44" s="378"/>
      <c r="E44" s="378"/>
      <c r="F44" s="378"/>
      <c r="G44" s="378"/>
      <c r="H44" s="378"/>
      <c r="I44" s="379"/>
      <c r="J44" s="1"/>
    </row>
    <row r="45" spans="1:29" ht="26.25" customHeight="1" x14ac:dyDescent="0.3">
      <c r="A45" s="75" t="str">
        <f>'Matriz Nº1 Identificación'!A45</f>
        <v>Objetivo táctico</v>
      </c>
      <c r="B45" s="374" t="str">
        <f>+'Matriz Nº1 Identificación'!B45:H45</f>
        <v>5. Garantizar el convivio cultural de los funcionarios de la Imprenta Nacional</v>
      </c>
      <c r="C45" s="375"/>
      <c r="D45" s="375"/>
      <c r="E45" s="375"/>
      <c r="F45" s="375"/>
      <c r="G45" s="375"/>
      <c r="H45" s="375"/>
      <c r="I45" s="376"/>
      <c r="J45" s="1"/>
    </row>
    <row r="46" spans="1:29" ht="83.25" customHeight="1" x14ac:dyDescent="0.3">
      <c r="A46" s="136" t="str">
        <f>'Matriz Nº1 Identificación'!A46</f>
        <v>5. 1</v>
      </c>
      <c r="B46" s="4" t="str">
        <f>IF('Matriz Nº1 Identificación'!B46&lt;&gt;" ",'Matriz Nº1 Identificación'!F46," ")</f>
        <v>R002 Presupuestario</v>
      </c>
      <c r="C46" s="101" t="s">
        <v>101</v>
      </c>
      <c r="D46" s="101" t="s">
        <v>101</v>
      </c>
      <c r="E46" s="4" t="str">
        <f>IFERROR(IF((VLOOKUP(C46,'Tabla 2-3-4-5'!$B$10:$C$12,2,FALSE)*(VLOOKUP('Matriz Nº2 Análisis'!D46,'Tabla 2-3-4-5'!$B$10:$C$12,2,FALSE)))&lt;3,"BAJO",IF((VLOOKUP(C46,'Tabla 2-3-4-5'!$B$10:$C$12,2,FALSE)*(VLOOKUP('Matriz Nº2 Análisis'!D46,'Tabla 2-3-4-5'!$B$10:$C$12,2,FALSE)))&gt;5,"ALTO","MEDIO"))," ")</f>
        <v>MEDIO</v>
      </c>
      <c r="F46" s="5" t="str">
        <f>IF(B46&lt;&gt;" ",'Matriz Nº1 Identificación'!E46," ")</f>
        <v>Generar un compromiso por el gasto</v>
      </c>
      <c r="G46" s="101" t="s">
        <v>107</v>
      </c>
      <c r="H46" s="101" t="s">
        <v>101</v>
      </c>
      <c r="I46" s="4" t="str">
        <f>IFERROR(IF((VLOOKUP(G46,'Tabla 2-3-4-5'!$B$10:$C$12,2,FALSE)*(VLOOKUP('Matriz Nº2 Análisis'!H46,'Tabla 2-3-4-5'!$B$10:$C$12,2,FALSE)))&lt;3,"BAJO",IF((VLOOKUP(G46,'Tabla 2-3-4-5'!$B$10:$C$12,2,FALSE)*(VLOOKUP('Matriz Nº2 Análisis'!H46,'Tabla 2-3-4-5'!$B$10:$C$12,2,FALSE)))&gt;5,"ALTO","MEDIO"))," ")</f>
        <v>BAJO</v>
      </c>
      <c r="J46" s="9"/>
      <c r="K46" s="10"/>
      <c r="N46" s="10"/>
      <c r="O46" s="10"/>
      <c r="P46" s="10"/>
      <c r="Q46" s="10"/>
      <c r="R46" s="10"/>
      <c r="S46" s="10"/>
      <c r="T46" s="10"/>
      <c r="U46" s="10"/>
      <c r="V46" s="10"/>
      <c r="W46" s="10"/>
      <c r="X46" s="10"/>
      <c r="Y46" s="10"/>
      <c r="Z46" s="10"/>
      <c r="AA46" s="10"/>
      <c r="AB46" s="10"/>
      <c r="AC46" s="10"/>
    </row>
    <row r="47" spans="1:29" ht="83.25" customHeight="1" x14ac:dyDescent="0.3">
      <c r="A47" s="136" t="str">
        <f>'Matriz Nº1 Identificación'!A47</f>
        <v>5. 2</v>
      </c>
      <c r="B47" s="4" t="str">
        <f>IF('Matriz Nº1 Identificación'!B47&lt;&gt;" ",'Matriz Nº1 Identificación'!F47," ")</f>
        <v xml:space="preserve"> </v>
      </c>
      <c r="C47" s="101"/>
      <c r="D47" s="101"/>
      <c r="E47" s="4" t="str">
        <f>IFERROR(IF((VLOOKUP(C47,'Tabla 2-3-4-5'!$B$10:$C$12,2,FALSE)*(VLOOKUP('Matriz Nº2 Análisis'!D47,'Tabla 2-3-4-5'!$B$10:$C$12,2,FALSE)))&lt;3,"BAJO",IF((VLOOKUP(C47,'Tabla 2-3-4-5'!$B$10:$C$12,2,FALSE)*(VLOOKUP('Matriz Nº2 Análisis'!D47,'Tabla 2-3-4-5'!$B$10:$C$12,2,FALSE)))&gt;5,"ALTO","MEDIO"))," ")</f>
        <v xml:space="preserve"> </v>
      </c>
      <c r="F47" s="5" t="str">
        <f>IF(B47&lt;&gt;" ",'Matriz Nº1 Identificación'!E47," ")</f>
        <v xml:space="preserve"> </v>
      </c>
      <c r="G47" s="101"/>
      <c r="H47" s="101"/>
      <c r="I47" s="4" t="str">
        <f>IFERROR(IF((VLOOKUP(G47,'Tabla 2-3-4-5'!$B$10:$C$12,2,FALSE)*(VLOOKUP('Matriz Nº2 Análisis'!H47,'Tabla 2-3-4-5'!$B$10:$C$12,2,FALSE)))&lt;3,"BAJO",IF((VLOOKUP(G47,'Tabla 2-3-4-5'!$B$10:$C$12,2,FALSE)*(VLOOKUP('Matriz Nº2 Análisis'!H47,'Tabla 2-3-4-5'!$B$10:$C$12,2,FALSE)))&gt;5,"ALTO","MEDIO"))," ")</f>
        <v xml:space="preserve"> </v>
      </c>
      <c r="J47" s="9"/>
      <c r="K47" s="10"/>
      <c r="N47" s="10"/>
      <c r="O47" s="10"/>
      <c r="P47" s="10"/>
      <c r="Q47" s="10"/>
      <c r="R47" s="10"/>
      <c r="S47" s="10"/>
      <c r="T47" s="10"/>
      <c r="U47" s="10"/>
      <c r="V47" s="10"/>
      <c r="W47" s="10"/>
      <c r="X47" s="10"/>
      <c r="Y47" s="10"/>
      <c r="Z47" s="10"/>
      <c r="AA47" s="10"/>
      <c r="AB47" s="10"/>
      <c r="AC47" s="10"/>
    </row>
    <row r="48" spans="1:29" ht="83.25" customHeight="1" x14ac:dyDescent="0.3">
      <c r="A48" s="136" t="str">
        <f>'Matriz Nº1 Identificación'!A48</f>
        <v>5. 3</v>
      </c>
      <c r="B48" s="4" t="str">
        <f>IF('Matriz Nº1 Identificación'!B48&lt;&gt;" ",'Matriz Nº1 Identificación'!F48," ")</f>
        <v xml:space="preserve"> </v>
      </c>
      <c r="C48" s="101"/>
      <c r="D48" s="101"/>
      <c r="E48" s="4" t="str">
        <f>IFERROR(IF((VLOOKUP(C48,'Tabla 2-3-4-5'!$B$10:$C$12,2,FALSE)*(VLOOKUP('Matriz Nº2 Análisis'!D48,'Tabla 2-3-4-5'!$B$10:$C$12,2,FALSE)))&lt;3,"BAJO",IF((VLOOKUP(C48,'Tabla 2-3-4-5'!$B$10:$C$12,2,FALSE)*(VLOOKUP('Matriz Nº2 Análisis'!D48,'Tabla 2-3-4-5'!$B$10:$C$12,2,FALSE)))&gt;5,"ALTO","MEDIO"))," ")</f>
        <v xml:space="preserve"> </v>
      </c>
      <c r="F48" s="5" t="str">
        <f>IF(B48&lt;&gt;" ",'Matriz Nº1 Identificación'!E48," ")</f>
        <v xml:space="preserve"> </v>
      </c>
      <c r="G48" s="101"/>
      <c r="H48" s="101"/>
      <c r="I48" s="4" t="str">
        <f>IFERROR(IF((VLOOKUP(G48,'Tabla 2-3-4-5'!$B$10:$C$12,2,FALSE)*(VLOOKUP('Matriz Nº2 Análisis'!H48,'Tabla 2-3-4-5'!$B$10:$C$12,2,FALSE)))&lt;3,"BAJO",IF((VLOOKUP(G48,'Tabla 2-3-4-5'!$B$10:$C$12,2,FALSE)*(VLOOKUP('Matriz Nº2 Análisis'!H48,'Tabla 2-3-4-5'!$B$10:$C$12,2,FALSE)))&gt;5,"ALTO","MEDIO"))," ")</f>
        <v xml:space="preserve"> </v>
      </c>
      <c r="J48" s="9"/>
      <c r="K48" s="10"/>
      <c r="N48" s="10"/>
      <c r="O48" s="10"/>
      <c r="P48" s="10"/>
      <c r="Q48" s="10"/>
      <c r="R48" s="10"/>
      <c r="S48" s="10"/>
      <c r="T48" s="10"/>
      <c r="U48" s="10"/>
      <c r="V48" s="10"/>
      <c r="W48" s="10"/>
      <c r="X48" s="10"/>
      <c r="Y48" s="10"/>
      <c r="Z48" s="10"/>
      <c r="AA48" s="10"/>
      <c r="AB48" s="10"/>
      <c r="AC48" s="10"/>
    </row>
    <row r="49" spans="1:29" ht="83.25" customHeight="1" x14ac:dyDescent="0.3">
      <c r="A49" s="136" t="str">
        <f>'Matriz Nº1 Identificación'!A49</f>
        <v>5. 4</v>
      </c>
      <c r="B49" s="4" t="str">
        <f>IF('Matriz Nº1 Identificación'!B49&lt;&gt;" ",'Matriz Nº1 Identificación'!F49," ")</f>
        <v xml:space="preserve"> </v>
      </c>
      <c r="C49" s="101"/>
      <c r="D49" s="101"/>
      <c r="E49" s="4" t="str">
        <f>IFERROR(IF((VLOOKUP(C49,'Tabla 2-3-4-5'!$B$10:$C$12,2,FALSE)*(VLOOKUP('Matriz Nº2 Análisis'!D49,'Tabla 2-3-4-5'!$B$10:$C$12,2,FALSE)))&lt;3,"BAJO",IF((VLOOKUP(C49,'Tabla 2-3-4-5'!$B$10:$C$12,2,FALSE)*(VLOOKUP('Matriz Nº2 Análisis'!D49,'Tabla 2-3-4-5'!$B$10:$C$12,2,FALSE)))&gt;5,"ALTO","MEDIO"))," ")</f>
        <v xml:space="preserve"> </v>
      </c>
      <c r="F49" s="5" t="str">
        <f>IF(B49&lt;&gt;" ",'Matriz Nº1 Identificación'!E49," ")</f>
        <v xml:space="preserve"> </v>
      </c>
      <c r="G49" s="101"/>
      <c r="H49" s="101"/>
      <c r="I49" s="4" t="str">
        <f>IFERROR(IF((VLOOKUP(G49,'Tabla 2-3-4-5'!$B$10:$C$12,2,FALSE)*(VLOOKUP('Matriz Nº2 Análisis'!H49,'Tabla 2-3-4-5'!$B$10:$C$12,2,FALSE)))&lt;3,"BAJO",IF((VLOOKUP(G49,'Tabla 2-3-4-5'!$B$10:$C$12,2,FALSE)*(VLOOKUP('Matriz Nº2 Análisis'!H49,'Tabla 2-3-4-5'!$B$10:$C$12,2,FALSE)))&gt;5,"ALTO","MEDIO"))," ")</f>
        <v xml:space="preserve"> </v>
      </c>
      <c r="J49" s="9"/>
      <c r="K49" s="10"/>
      <c r="N49" s="10"/>
      <c r="O49" s="10"/>
      <c r="P49" s="10"/>
      <c r="Q49" s="10"/>
      <c r="R49" s="10"/>
      <c r="S49" s="10"/>
      <c r="T49" s="10"/>
      <c r="U49" s="10"/>
      <c r="V49" s="10"/>
      <c r="W49" s="10"/>
      <c r="X49" s="10"/>
      <c r="Y49" s="10"/>
      <c r="Z49" s="10"/>
      <c r="AA49" s="10"/>
      <c r="AB49" s="10"/>
      <c r="AC49" s="10"/>
    </row>
    <row r="50" spans="1:29" ht="83.25" customHeight="1" x14ac:dyDescent="0.3">
      <c r="A50" s="136" t="str">
        <f>'Matriz Nº1 Identificación'!A50</f>
        <v>5. 5</v>
      </c>
      <c r="B50" s="4" t="str">
        <f>IF('Matriz Nº1 Identificación'!B50&lt;&gt;" ",'Matriz Nº1 Identificación'!F50," ")</f>
        <v xml:space="preserve"> </v>
      </c>
      <c r="C50" s="101"/>
      <c r="D50" s="101"/>
      <c r="E50" s="4" t="str">
        <f>IFERROR(IF((VLOOKUP(C50,'Tabla 2-3-4-5'!$B$10:$C$12,2,FALSE)*(VLOOKUP('Matriz Nº2 Análisis'!D50,'Tabla 2-3-4-5'!$B$10:$C$12,2,FALSE)))&lt;3,"BAJO",IF((VLOOKUP(C50,'Tabla 2-3-4-5'!$B$10:$C$12,2,FALSE)*(VLOOKUP('Matriz Nº2 Análisis'!D50,'Tabla 2-3-4-5'!$B$10:$C$12,2,FALSE)))&gt;5,"ALTO","MEDIO"))," ")</f>
        <v xml:space="preserve"> </v>
      </c>
      <c r="F50" s="5" t="str">
        <f>IF(B50&lt;&gt;" ",'Matriz Nº1 Identificación'!E50," ")</f>
        <v xml:space="preserve"> </v>
      </c>
      <c r="G50" s="101"/>
      <c r="H50" s="101"/>
      <c r="I50" s="4" t="str">
        <f>IFERROR(IF((VLOOKUP(G50,'Tabla 2-3-4-5'!$B$10:$C$12,2,FALSE)*(VLOOKUP('Matriz Nº2 Análisis'!H50,'Tabla 2-3-4-5'!$B$10:$C$12,2,FALSE)))&lt;3,"BAJO",IF((VLOOKUP(G50,'Tabla 2-3-4-5'!$B$10:$C$12,2,FALSE)*(VLOOKUP('Matriz Nº2 Análisis'!H50,'Tabla 2-3-4-5'!$B$10:$C$12,2,FALSE)))&gt;5,"ALTO","MEDIO"))," ")</f>
        <v xml:space="preserve"> </v>
      </c>
      <c r="J50" s="9"/>
      <c r="K50" s="10"/>
      <c r="N50" s="10"/>
      <c r="O50" s="10"/>
      <c r="P50" s="10"/>
      <c r="Q50" s="10"/>
      <c r="R50" s="10"/>
      <c r="S50" s="10"/>
      <c r="T50" s="10"/>
      <c r="U50" s="10"/>
      <c r="V50" s="10"/>
      <c r="W50" s="10"/>
      <c r="X50" s="10"/>
      <c r="Y50" s="10"/>
      <c r="Z50" s="10"/>
      <c r="AA50" s="10"/>
      <c r="AB50" s="10"/>
      <c r="AC50" s="10"/>
    </row>
    <row r="51" spans="1:29" ht="83.25" customHeight="1" x14ac:dyDescent="0.3">
      <c r="A51" s="136" t="str">
        <f>'Matriz Nº1 Identificación'!A51</f>
        <v>5. 6</v>
      </c>
      <c r="B51" s="4" t="str">
        <f>IF('Matriz Nº1 Identificación'!B51&lt;&gt;" ",'Matriz Nº1 Identificación'!F51," ")</f>
        <v xml:space="preserve"> </v>
      </c>
      <c r="C51" s="101"/>
      <c r="D51" s="101"/>
      <c r="E51" s="4" t="str">
        <f>IFERROR(IF((VLOOKUP(C51,'Tabla 2-3-4-5'!$B$10:$C$12,2,FALSE)*(VLOOKUP('Matriz Nº2 Análisis'!D51,'Tabla 2-3-4-5'!$B$10:$C$12,2,FALSE)))&lt;3,"BAJO",IF((VLOOKUP(C51,'Tabla 2-3-4-5'!$B$10:$C$12,2,FALSE)*(VLOOKUP('Matriz Nº2 Análisis'!D51,'Tabla 2-3-4-5'!$B$10:$C$12,2,FALSE)))&gt;5,"ALTO","MEDIO"))," ")</f>
        <v xml:space="preserve"> </v>
      </c>
      <c r="F51" s="5" t="str">
        <f>IF(B51&lt;&gt;" ",'Matriz Nº1 Identificación'!E51," ")</f>
        <v xml:space="preserve"> </v>
      </c>
      <c r="G51" s="101"/>
      <c r="H51" s="101"/>
      <c r="I51" s="4" t="str">
        <f>IFERROR(IF((VLOOKUP(G51,'Tabla 2-3-4-5'!$B$10:$C$12,2,FALSE)*(VLOOKUP('Matriz Nº2 Análisis'!H51,'Tabla 2-3-4-5'!$B$10:$C$12,2,FALSE)))&lt;3,"BAJO",IF((VLOOKUP(G51,'Tabla 2-3-4-5'!$B$10:$C$12,2,FALSE)*(VLOOKUP('Matriz Nº2 Análisis'!H51,'Tabla 2-3-4-5'!$B$10:$C$12,2,FALSE)))&gt;5,"ALTO","MEDIO"))," ")</f>
        <v xml:space="preserve"> </v>
      </c>
      <c r="J51" s="9"/>
      <c r="K51" s="10"/>
      <c r="N51" s="10"/>
      <c r="O51" s="10"/>
      <c r="P51" s="10"/>
      <c r="Q51" s="10"/>
      <c r="R51" s="10"/>
      <c r="S51" s="10"/>
      <c r="T51" s="10"/>
      <c r="U51" s="10"/>
      <c r="V51" s="10"/>
      <c r="W51" s="10"/>
      <c r="X51" s="10"/>
      <c r="Y51" s="10"/>
      <c r="Z51" s="10"/>
      <c r="AA51" s="10"/>
      <c r="AB51" s="10"/>
      <c r="AC51" s="10"/>
    </row>
    <row r="52" spans="1:29" ht="83.25" customHeight="1" thickBot="1" x14ac:dyDescent="0.35">
      <c r="A52" s="136" t="str">
        <f>'Matriz Nº1 Identificación'!A52</f>
        <v>5. 7</v>
      </c>
      <c r="B52" s="4" t="str">
        <f>IF('Matriz Nº1 Identificación'!B52&lt;&gt;" ",'Matriz Nº1 Identificación'!F52," ")</f>
        <v xml:space="preserve"> </v>
      </c>
      <c r="C52" s="101"/>
      <c r="D52" s="101"/>
      <c r="E52" s="4" t="str">
        <f>IFERROR(IF((VLOOKUP(C52,'Tabla 2-3-4-5'!$B$10:$C$12,2,FALSE)*(VLOOKUP('Matriz Nº2 Análisis'!D52,'Tabla 2-3-4-5'!$B$10:$C$12,2,FALSE)))&lt;3,"BAJO",IF((VLOOKUP(C52,'Tabla 2-3-4-5'!$B$10:$C$12,2,FALSE)*(VLOOKUP('Matriz Nº2 Análisis'!D52,'Tabla 2-3-4-5'!$B$10:$C$12,2,FALSE)))&gt;5,"ALTO","MEDIO"))," ")</f>
        <v xml:space="preserve"> </v>
      </c>
      <c r="F52" s="5" t="str">
        <f>IF(B52&lt;&gt;" ",'Matriz Nº1 Identificación'!E52," ")</f>
        <v xml:space="preserve"> </v>
      </c>
      <c r="G52" s="101"/>
      <c r="H52" s="101"/>
      <c r="I52" s="4" t="str">
        <f>IFERROR(IF((VLOOKUP(G52,'Tabla 2-3-4-5'!$B$10:$C$12,2,FALSE)*(VLOOKUP('Matriz Nº2 Análisis'!H52,'Tabla 2-3-4-5'!$B$10:$C$12,2,FALSE)))&lt;3,"BAJO",IF((VLOOKUP(G52,'Tabla 2-3-4-5'!$B$10:$C$12,2,FALSE)*(VLOOKUP('Matriz Nº2 Análisis'!H52,'Tabla 2-3-4-5'!$B$10:$C$12,2,FALSE)))&gt;5,"ALTO","MEDIO"))," ")</f>
        <v xml:space="preserve"> </v>
      </c>
      <c r="J52" s="9"/>
      <c r="K52" s="10"/>
      <c r="N52" s="10"/>
      <c r="O52" s="10"/>
      <c r="P52" s="10"/>
      <c r="Q52" s="10"/>
      <c r="R52" s="10"/>
      <c r="S52" s="10"/>
      <c r="T52" s="10"/>
      <c r="U52" s="10"/>
      <c r="V52" s="10"/>
      <c r="W52" s="10"/>
      <c r="X52" s="10"/>
      <c r="Y52" s="10"/>
      <c r="Z52" s="10"/>
      <c r="AA52" s="10"/>
      <c r="AB52" s="10"/>
      <c r="AC52" s="10"/>
    </row>
    <row r="53" spans="1:29" ht="23.25" customHeight="1" thickBot="1" x14ac:dyDescent="0.35">
      <c r="A53" s="73" t="str">
        <f>'Matriz Nº1 Identificación'!A53</f>
        <v xml:space="preserve">Objetivo Estratégico: </v>
      </c>
      <c r="B53" s="377">
        <f>+'Matriz Nº1 Identificación'!B53:H53</f>
        <v>0</v>
      </c>
      <c r="C53" s="378"/>
      <c r="D53" s="378"/>
      <c r="E53" s="378"/>
      <c r="F53" s="378"/>
      <c r="G53" s="378"/>
      <c r="H53" s="378"/>
      <c r="I53" s="379"/>
      <c r="J53" s="1"/>
    </row>
    <row r="54" spans="1:29" ht="26.25" customHeight="1" x14ac:dyDescent="0.3">
      <c r="A54" s="75" t="str">
        <f>'Matriz Nº1 Identificación'!A54</f>
        <v>Objetivo táctico</v>
      </c>
      <c r="B54" s="374" t="str">
        <f>+'Matriz Nº1 Identificación'!B54:H54</f>
        <v>6. Asegurar la calidad del principal insumo de producción asi como la efectividad y fiscalización del contrato en vigencia.</v>
      </c>
      <c r="C54" s="375"/>
      <c r="D54" s="375"/>
      <c r="E54" s="375"/>
      <c r="F54" s="375"/>
      <c r="G54" s="375"/>
      <c r="H54" s="375"/>
      <c r="I54" s="376"/>
      <c r="J54" s="1"/>
    </row>
    <row r="55" spans="1:29" ht="122.4" customHeight="1" x14ac:dyDescent="0.3">
      <c r="A55" s="136" t="str">
        <f>'Matriz Nº1 Identificación'!A55</f>
        <v>6. 1</v>
      </c>
      <c r="B55" s="4" t="str">
        <f>IF('Matriz Nº1 Identificación'!B55&lt;&gt;" ",'Matriz Nº1 Identificación'!F55," ")</f>
        <v>R004 Insumos</v>
      </c>
      <c r="C55" s="101" t="s">
        <v>101</v>
      </c>
      <c r="D55" s="101" t="s">
        <v>101</v>
      </c>
      <c r="E55" s="4" t="str">
        <f>IFERROR(IF((VLOOKUP(C55,'Tabla 2-3-4-5'!$B$10:$C$12,2,FALSE)*(VLOOKUP('Matriz Nº2 Análisis'!D55,'Tabla 2-3-4-5'!$B$10:$C$12,2,FALSE)))&lt;3,"BAJO",IF((VLOOKUP(C55,'Tabla 2-3-4-5'!$B$10:$C$12,2,FALSE)*(VLOOKUP('Matriz Nº2 Análisis'!D55,'Tabla 2-3-4-5'!$B$10:$C$12,2,FALSE)))&gt;5,"ALTO","MEDIO"))," ")</f>
        <v>MEDIO</v>
      </c>
      <c r="F55" s="5" t="str">
        <f>IF(B55&lt;&gt;" ",'Matriz Nº1 Identificación'!E55," ")</f>
        <v xml:space="preserve">Realizar con detalle los requerimientos donde existan las indicaciones técnicas claras de producto a requerir, Con el motivo de eliminar productos de baja calidad o inclusive que no cumplan con su cometido. Realizar pruebas a los insumos. Solicitar al departamento de recursos Humanos capacitaciones en compras administrativas. </v>
      </c>
      <c r="G55" s="101" t="s">
        <v>107</v>
      </c>
      <c r="H55" s="101" t="s">
        <v>107</v>
      </c>
      <c r="I55" s="4" t="str">
        <f>IFERROR(IF((VLOOKUP(G55,'Tabla 2-3-4-5'!$B$10:$C$12,2,FALSE)*(VLOOKUP('Matriz Nº2 Análisis'!H55,'Tabla 2-3-4-5'!$B$10:$C$12,2,FALSE)))&lt;3,"BAJO",IF((VLOOKUP(G55,'Tabla 2-3-4-5'!$B$10:$C$12,2,FALSE)*(VLOOKUP('Matriz Nº2 Análisis'!H55,'Tabla 2-3-4-5'!$B$10:$C$12,2,FALSE)))&gt;5,"ALTO","MEDIO"))," ")</f>
        <v>BAJO</v>
      </c>
      <c r="J55" s="9"/>
      <c r="K55" s="10"/>
      <c r="N55" s="10"/>
      <c r="O55" s="10"/>
      <c r="P55" s="10"/>
      <c r="Q55" s="10"/>
      <c r="R55" s="10"/>
      <c r="S55" s="10"/>
      <c r="T55" s="10"/>
      <c r="U55" s="10"/>
      <c r="V55" s="10"/>
      <c r="W55" s="10"/>
      <c r="X55" s="10"/>
      <c r="Y55" s="10"/>
      <c r="Z55" s="10"/>
      <c r="AA55" s="10"/>
      <c r="AB55" s="10"/>
      <c r="AC55" s="10"/>
    </row>
    <row r="56" spans="1:29" ht="83.25" customHeight="1" x14ac:dyDescent="0.3">
      <c r="A56" s="136" t="str">
        <f>'Matriz Nº1 Identificación'!A56</f>
        <v>6. 2</v>
      </c>
      <c r="B56" s="4" t="str">
        <f>IF('Matriz Nº1 Identificación'!B56&lt;&gt;" ",'Matriz Nº1 Identificación'!F56," ")</f>
        <v xml:space="preserve"> </v>
      </c>
      <c r="C56" s="101"/>
      <c r="D56" s="101"/>
      <c r="E56" s="4" t="str">
        <f>IFERROR(IF((VLOOKUP(C56,'Tabla 2-3-4-5'!$B$10:$C$12,2,FALSE)*(VLOOKUP('Matriz Nº2 Análisis'!D56,'Tabla 2-3-4-5'!$B$10:$C$12,2,FALSE)))&lt;3,"BAJO",IF((VLOOKUP(C56,'Tabla 2-3-4-5'!$B$10:$C$12,2,FALSE)*(VLOOKUP('Matriz Nº2 Análisis'!D56,'Tabla 2-3-4-5'!$B$10:$C$12,2,FALSE)))&gt;5,"ALTO","MEDIO"))," ")</f>
        <v xml:space="preserve"> </v>
      </c>
      <c r="F56" s="5" t="str">
        <f>IF(B56&lt;&gt;" ",'Matriz Nº1 Identificación'!E56," ")</f>
        <v xml:space="preserve"> </v>
      </c>
      <c r="G56" s="101"/>
      <c r="H56" s="101"/>
      <c r="I56" s="4" t="str">
        <f>IFERROR(IF((VLOOKUP(G56,'Tabla 2-3-4-5'!$B$10:$C$12,2,FALSE)*(VLOOKUP('Matriz Nº2 Análisis'!H56,'Tabla 2-3-4-5'!$B$10:$C$12,2,FALSE)))&lt;3,"BAJO",IF((VLOOKUP(G56,'Tabla 2-3-4-5'!$B$10:$C$12,2,FALSE)*(VLOOKUP('Matriz Nº2 Análisis'!H56,'Tabla 2-3-4-5'!$B$10:$C$12,2,FALSE)))&gt;5,"ALTO","MEDIO"))," ")</f>
        <v xml:space="preserve"> </v>
      </c>
      <c r="J56" s="9"/>
      <c r="K56" s="10"/>
      <c r="N56" s="10"/>
      <c r="O56" s="10"/>
      <c r="P56" s="10"/>
      <c r="Q56" s="10"/>
      <c r="R56" s="10"/>
      <c r="S56" s="10"/>
      <c r="T56" s="10"/>
      <c r="U56" s="10"/>
      <c r="V56" s="10"/>
      <c r="W56" s="10"/>
      <c r="X56" s="10"/>
      <c r="Y56" s="10"/>
      <c r="Z56" s="10"/>
      <c r="AA56" s="10"/>
      <c r="AB56" s="10"/>
      <c r="AC56" s="10"/>
    </row>
    <row r="57" spans="1:29" ht="83.25" customHeight="1" x14ac:dyDescent="0.3">
      <c r="A57" s="136" t="str">
        <f>'Matriz Nº1 Identificación'!A57</f>
        <v>6. 3</v>
      </c>
      <c r="B57" s="4" t="str">
        <f>IF('Matriz Nº1 Identificación'!B57&lt;&gt;" ",'Matriz Nº1 Identificación'!F57," ")</f>
        <v xml:space="preserve"> </v>
      </c>
      <c r="C57" s="101"/>
      <c r="D57" s="101"/>
      <c r="E57" s="4" t="str">
        <f>IFERROR(IF((VLOOKUP(C57,'Tabla 2-3-4-5'!$B$10:$C$12,2,FALSE)*(VLOOKUP('Matriz Nº2 Análisis'!D57,'Tabla 2-3-4-5'!$B$10:$C$12,2,FALSE)))&lt;3,"BAJO",IF((VLOOKUP(C57,'Tabla 2-3-4-5'!$B$10:$C$12,2,FALSE)*(VLOOKUP('Matriz Nº2 Análisis'!D57,'Tabla 2-3-4-5'!$B$10:$C$12,2,FALSE)))&gt;5,"ALTO","MEDIO"))," ")</f>
        <v xml:space="preserve"> </v>
      </c>
      <c r="F57" s="5" t="str">
        <f>IF(B57&lt;&gt;" ",'Matriz Nº1 Identificación'!E57," ")</f>
        <v xml:space="preserve"> </v>
      </c>
      <c r="G57" s="101"/>
      <c r="H57" s="101"/>
      <c r="I57" s="4" t="str">
        <f>IFERROR(IF((VLOOKUP(G57,'Tabla 2-3-4-5'!$B$10:$C$12,2,FALSE)*(VLOOKUP('Matriz Nº2 Análisis'!H57,'Tabla 2-3-4-5'!$B$10:$C$12,2,FALSE)))&lt;3,"BAJO",IF((VLOOKUP(G57,'Tabla 2-3-4-5'!$B$10:$C$12,2,FALSE)*(VLOOKUP('Matriz Nº2 Análisis'!H57,'Tabla 2-3-4-5'!$B$10:$C$12,2,FALSE)))&gt;5,"ALTO","MEDIO"))," ")</f>
        <v xml:space="preserve"> </v>
      </c>
      <c r="J57" s="9"/>
      <c r="K57" s="10"/>
      <c r="N57" s="10"/>
      <c r="O57" s="10"/>
      <c r="P57" s="10"/>
      <c r="Q57" s="10"/>
      <c r="R57" s="10"/>
      <c r="S57" s="10"/>
      <c r="T57" s="10"/>
      <c r="U57" s="10"/>
      <c r="V57" s="10"/>
      <c r="W57" s="10"/>
      <c r="X57" s="10"/>
      <c r="Y57" s="10"/>
      <c r="Z57" s="10"/>
      <c r="AA57" s="10"/>
      <c r="AB57" s="10"/>
      <c r="AC57" s="10"/>
    </row>
    <row r="58" spans="1:29" ht="83.25" customHeight="1" x14ac:dyDescent="0.3">
      <c r="A58" s="136" t="str">
        <f>'Matriz Nº1 Identificación'!A58</f>
        <v>6. 4</v>
      </c>
      <c r="B58" s="4" t="str">
        <f>IF('Matriz Nº1 Identificación'!B58&lt;&gt;" ",'Matriz Nº1 Identificación'!F58," ")</f>
        <v xml:space="preserve"> </v>
      </c>
      <c r="C58" s="101"/>
      <c r="D58" s="101"/>
      <c r="E58" s="4" t="str">
        <f>IFERROR(IF((VLOOKUP(C58,'Tabla 2-3-4-5'!$B$10:$C$12,2,FALSE)*(VLOOKUP('Matriz Nº2 Análisis'!D58,'Tabla 2-3-4-5'!$B$10:$C$12,2,FALSE)))&lt;3,"BAJO",IF((VLOOKUP(C58,'Tabla 2-3-4-5'!$B$10:$C$12,2,FALSE)*(VLOOKUP('Matriz Nº2 Análisis'!D58,'Tabla 2-3-4-5'!$B$10:$C$12,2,FALSE)))&gt;5,"ALTO","MEDIO"))," ")</f>
        <v xml:space="preserve"> </v>
      </c>
      <c r="F58" s="5" t="str">
        <f>IF(B58&lt;&gt;" ",'Matriz Nº1 Identificación'!E58," ")</f>
        <v xml:space="preserve"> </v>
      </c>
      <c r="G58" s="101"/>
      <c r="H58" s="101"/>
      <c r="I58" s="4" t="str">
        <f>IFERROR(IF((VLOOKUP(G58,'Tabla 2-3-4-5'!$B$10:$C$12,2,FALSE)*(VLOOKUP('Matriz Nº2 Análisis'!H58,'Tabla 2-3-4-5'!$B$10:$C$12,2,FALSE)))&lt;3,"BAJO",IF((VLOOKUP(G58,'Tabla 2-3-4-5'!$B$10:$C$12,2,FALSE)*(VLOOKUP('Matriz Nº2 Análisis'!H58,'Tabla 2-3-4-5'!$B$10:$C$12,2,FALSE)))&gt;5,"ALTO","MEDIO"))," ")</f>
        <v xml:space="preserve"> </v>
      </c>
      <c r="J58" s="9"/>
      <c r="K58" s="10"/>
      <c r="N58" s="10"/>
      <c r="O58" s="10"/>
      <c r="P58" s="10"/>
      <c r="Q58" s="10"/>
      <c r="R58" s="10"/>
      <c r="S58" s="10"/>
      <c r="T58" s="10"/>
      <c r="U58" s="10"/>
      <c r="V58" s="10"/>
      <c r="W58" s="10"/>
      <c r="X58" s="10"/>
      <c r="Y58" s="10"/>
      <c r="Z58" s="10"/>
      <c r="AA58" s="10"/>
      <c r="AB58" s="10"/>
      <c r="AC58" s="10"/>
    </row>
    <row r="59" spans="1:29" ht="83.25" customHeight="1" x14ac:dyDescent="0.3">
      <c r="A59" s="136" t="str">
        <f>'Matriz Nº1 Identificación'!A59</f>
        <v>6. 5</v>
      </c>
      <c r="B59" s="4" t="str">
        <f>IF('Matriz Nº1 Identificación'!B59&lt;&gt;" ",'Matriz Nº1 Identificación'!F59," ")</f>
        <v xml:space="preserve"> </v>
      </c>
      <c r="C59" s="101"/>
      <c r="D59" s="101"/>
      <c r="E59" s="4" t="str">
        <f>IFERROR(IF((VLOOKUP(C59,'Tabla 2-3-4-5'!$B$10:$C$12,2,FALSE)*(VLOOKUP('Matriz Nº2 Análisis'!D59,'Tabla 2-3-4-5'!$B$10:$C$12,2,FALSE)))&lt;3,"BAJO",IF((VLOOKUP(C59,'Tabla 2-3-4-5'!$B$10:$C$12,2,FALSE)*(VLOOKUP('Matriz Nº2 Análisis'!D59,'Tabla 2-3-4-5'!$B$10:$C$12,2,FALSE)))&gt;5,"ALTO","MEDIO"))," ")</f>
        <v xml:space="preserve"> </v>
      </c>
      <c r="F59" s="5" t="str">
        <f>IF(B59&lt;&gt;" ",'Matriz Nº1 Identificación'!E59," ")</f>
        <v xml:space="preserve"> </v>
      </c>
      <c r="G59" s="101"/>
      <c r="H59" s="101"/>
      <c r="I59" s="4" t="str">
        <f>IFERROR(IF((VLOOKUP(G59,'Tabla 2-3-4-5'!$B$10:$C$12,2,FALSE)*(VLOOKUP('Matriz Nº2 Análisis'!H59,'Tabla 2-3-4-5'!$B$10:$C$12,2,FALSE)))&lt;3,"BAJO",IF((VLOOKUP(G59,'Tabla 2-3-4-5'!$B$10:$C$12,2,FALSE)*(VLOOKUP('Matriz Nº2 Análisis'!H59,'Tabla 2-3-4-5'!$B$10:$C$12,2,FALSE)))&gt;5,"ALTO","MEDIO"))," ")</f>
        <v xml:space="preserve"> </v>
      </c>
      <c r="J59" s="9"/>
      <c r="K59" s="10"/>
      <c r="N59" s="10"/>
      <c r="O59" s="10"/>
      <c r="P59" s="10"/>
      <c r="Q59" s="10"/>
      <c r="R59" s="10"/>
      <c r="S59" s="10"/>
      <c r="T59" s="10"/>
      <c r="U59" s="10"/>
      <c r="V59" s="10"/>
      <c r="W59" s="10"/>
      <c r="X59" s="10"/>
      <c r="Y59" s="10"/>
      <c r="Z59" s="10"/>
      <c r="AA59" s="10"/>
      <c r="AB59" s="10"/>
      <c r="AC59" s="10"/>
    </row>
    <row r="60" spans="1:29" ht="83.25" customHeight="1" x14ac:dyDescent="0.3">
      <c r="A60" s="136" t="str">
        <f>'Matriz Nº1 Identificación'!A60</f>
        <v>6. 6</v>
      </c>
      <c r="B60" s="4" t="str">
        <f>IF('Matriz Nº1 Identificación'!B60&lt;&gt;" ",'Matriz Nº1 Identificación'!F60," ")</f>
        <v xml:space="preserve"> </v>
      </c>
      <c r="C60" s="101"/>
      <c r="D60" s="101"/>
      <c r="E60" s="4" t="str">
        <f>IFERROR(IF((VLOOKUP(C60,'Tabla 2-3-4-5'!$B$10:$C$12,2,FALSE)*(VLOOKUP('Matriz Nº2 Análisis'!D60,'Tabla 2-3-4-5'!$B$10:$C$12,2,FALSE)))&lt;3,"BAJO",IF((VLOOKUP(C60,'Tabla 2-3-4-5'!$B$10:$C$12,2,FALSE)*(VLOOKUP('Matriz Nº2 Análisis'!D60,'Tabla 2-3-4-5'!$B$10:$C$12,2,FALSE)))&gt;5,"ALTO","MEDIO"))," ")</f>
        <v xml:space="preserve"> </v>
      </c>
      <c r="F60" s="5" t="str">
        <f>IF(B60&lt;&gt;" ",'Matriz Nº1 Identificación'!E60," ")</f>
        <v xml:space="preserve"> </v>
      </c>
      <c r="G60" s="101"/>
      <c r="H60" s="101"/>
      <c r="I60" s="4" t="str">
        <f>IFERROR(IF((VLOOKUP(G60,'Tabla 2-3-4-5'!$B$10:$C$12,2,FALSE)*(VLOOKUP('Matriz Nº2 Análisis'!H60,'Tabla 2-3-4-5'!$B$10:$C$12,2,FALSE)))&lt;3,"BAJO",IF((VLOOKUP(G60,'Tabla 2-3-4-5'!$B$10:$C$12,2,FALSE)*(VLOOKUP('Matriz Nº2 Análisis'!H60,'Tabla 2-3-4-5'!$B$10:$C$12,2,FALSE)))&gt;5,"ALTO","MEDIO"))," ")</f>
        <v xml:space="preserve"> </v>
      </c>
      <c r="J60" s="9"/>
      <c r="K60" s="10"/>
      <c r="N60" s="10"/>
      <c r="O60" s="10"/>
      <c r="P60" s="10"/>
      <c r="Q60" s="10"/>
      <c r="R60" s="10"/>
      <c r="S60" s="10"/>
      <c r="T60" s="10"/>
      <c r="U60" s="10"/>
      <c r="V60" s="10"/>
      <c r="W60" s="10"/>
      <c r="X60" s="10"/>
      <c r="Y60" s="10"/>
      <c r="Z60" s="10"/>
      <c r="AA60" s="10"/>
      <c r="AB60" s="10"/>
      <c r="AC60" s="10"/>
    </row>
    <row r="61" spans="1:29" ht="83.25" customHeight="1" thickBot="1" x14ac:dyDescent="0.35">
      <c r="A61" s="136" t="str">
        <f>'Matriz Nº1 Identificación'!A61</f>
        <v>6. 7</v>
      </c>
      <c r="B61" s="4" t="str">
        <f>IF('Matriz Nº1 Identificación'!B61&lt;&gt;" ",'Matriz Nº1 Identificación'!F61," ")</f>
        <v xml:space="preserve"> </v>
      </c>
      <c r="C61" s="101"/>
      <c r="D61" s="101"/>
      <c r="E61" s="4" t="str">
        <f>IFERROR(IF((VLOOKUP(C61,'Tabla 2-3-4-5'!$B$10:$C$12,2,FALSE)*(VLOOKUP('Matriz Nº2 Análisis'!D61,'Tabla 2-3-4-5'!$B$10:$C$12,2,FALSE)))&lt;3,"BAJO",IF((VLOOKUP(C61,'Tabla 2-3-4-5'!$B$10:$C$12,2,FALSE)*(VLOOKUP('Matriz Nº2 Análisis'!D61,'Tabla 2-3-4-5'!$B$10:$C$12,2,FALSE)))&gt;5,"ALTO","MEDIO"))," ")</f>
        <v xml:space="preserve"> </v>
      </c>
      <c r="F61" s="5" t="str">
        <f>IF(B61&lt;&gt;" ",'Matriz Nº1 Identificación'!E61," ")</f>
        <v xml:space="preserve"> </v>
      </c>
      <c r="G61" s="101"/>
      <c r="H61" s="101"/>
      <c r="I61" s="4" t="str">
        <f>IFERROR(IF((VLOOKUP(G61,'Tabla 2-3-4-5'!$B$10:$C$12,2,FALSE)*(VLOOKUP('Matriz Nº2 Análisis'!H61,'Tabla 2-3-4-5'!$B$10:$C$12,2,FALSE)))&lt;3,"BAJO",IF((VLOOKUP(G61,'Tabla 2-3-4-5'!$B$10:$C$12,2,FALSE)*(VLOOKUP('Matriz Nº2 Análisis'!H61,'Tabla 2-3-4-5'!$B$10:$C$12,2,FALSE)))&gt;5,"ALTO","MEDIO"))," ")</f>
        <v xml:space="preserve"> </v>
      </c>
      <c r="J61" s="9"/>
      <c r="K61" s="10"/>
      <c r="N61" s="10"/>
      <c r="O61" s="10"/>
      <c r="P61" s="10"/>
      <c r="Q61" s="10"/>
      <c r="R61" s="10"/>
      <c r="S61" s="10"/>
      <c r="T61" s="10"/>
      <c r="U61" s="10"/>
      <c r="V61" s="10"/>
      <c r="W61" s="10"/>
      <c r="X61" s="10"/>
      <c r="Y61" s="10"/>
      <c r="Z61" s="10"/>
      <c r="AA61" s="10"/>
      <c r="AB61" s="10"/>
      <c r="AC61" s="10"/>
    </row>
    <row r="62" spans="1:29" ht="23.25" customHeight="1" thickBot="1" x14ac:dyDescent="0.35">
      <c r="A62" s="73" t="str">
        <f>'Matriz Nº1 Identificación'!A62</f>
        <v xml:space="preserve">Objetivo Estratégico: </v>
      </c>
      <c r="B62" s="377">
        <f>+'Matriz Nº1 Identificación'!B62:H62</f>
        <v>0</v>
      </c>
      <c r="C62" s="378"/>
      <c r="D62" s="378"/>
      <c r="E62" s="378"/>
      <c r="F62" s="378"/>
      <c r="G62" s="378"/>
      <c r="H62" s="378"/>
      <c r="I62" s="379"/>
      <c r="J62" s="1"/>
    </row>
    <row r="63" spans="1:29" ht="26.25" customHeight="1" x14ac:dyDescent="0.3">
      <c r="A63" s="75" t="str">
        <f>'Matriz Nº1 Identificación'!A63</f>
        <v>Objetivo táctico</v>
      </c>
      <c r="B63" s="374" t="str">
        <f>+'Matriz Nº1 Identificación'!B63:H63</f>
        <v>7.  Brindar al personal las condiciones de salud ocupacional y seguridad requeridas para el desempeño de sus funciones.</v>
      </c>
      <c r="C63" s="375"/>
      <c r="D63" s="375"/>
      <c r="E63" s="375"/>
      <c r="F63" s="375"/>
      <c r="G63" s="375"/>
      <c r="H63" s="375"/>
      <c r="I63" s="376"/>
      <c r="J63" s="1"/>
    </row>
    <row r="64" spans="1:29" ht="118.8" customHeight="1" x14ac:dyDescent="0.3">
      <c r="A64" s="136" t="str">
        <f>'Matriz Nº1 Identificación'!A64</f>
        <v>7. 1</v>
      </c>
      <c r="B64" s="4" t="str">
        <f>IF('Matriz Nº1 Identificación'!B64&lt;&gt;" ",'Matriz Nº1 Identificación'!F64," ")</f>
        <v>R005 Estratégico</v>
      </c>
      <c r="C64" s="101" t="s">
        <v>101</v>
      </c>
      <c r="D64" s="101" t="s">
        <v>94</v>
      </c>
      <c r="E64" s="4" t="str">
        <f>IFERROR(IF((VLOOKUP(C64,'Tabla 2-3-4-5'!$B$10:$C$12,2,FALSE)*(VLOOKUP('Matriz Nº2 Análisis'!D64,'Tabla 2-3-4-5'!$B$10:$C$12,2,FALSE)))&lt;3,"BAJO",IF((VLOOKUP(C64,'Tabla 2-3-4-5'!$B$10:$C$12,2,FALSE)*(VLOOKUP('Matriz Nº2 Análisis'!D64,'Tabla 2-3-4-5'!$B$10:$C$12,2,FALSE)))&gt;5,"ALTO","MEDIO"))," ")</f>
        <v>ALTO</v>
      </c>
      <c r="F64" s="5" t="str">
        <f>IF(B64&lt;&gt;" ",'Matriz Nº1 Identificación'!E64," ")</f>
        <v>Diversificación de servicios combinando la impresión con la tecnología e información.
Participar de un comité que busca solicitar que se actualice la legislación para permitir  ampliar la oferta de servicios de la institución así como las condiciones en las estos se brindan.</v>
      </c>
      <c r="G64" s="101" t="s">
        <v>107</v>
      </c>
      <c r="H64" s="101" t="s">
        <v>94</v>
      </c>
      <c r="I64" s="4" t="str">
        <f>IFERROR(IF((VLOOKUP(G64,'Tabla 2-3-4-5'!$B$10:$C$12,2,FALSE)*(VLOOKUP('Matriz Nº2 Análisis'!H64,'Tabla 2-3-4-5'!$B$10:$C$12,2,FALSE)))&lt;3,"BAJO",IF((VLOOKUP(G64,'Tabla 2-3-4-5'!$B$10:$C$12,2,FALSE)*(VLOOKUP('Matriz Nº2 Análisis'!H64,'Tabla 2-3-4-5'!$B$10:$C$12,2,FALSE)))&gt;5,"ALTO","MEDIO"))," ")</f>
        <v>MEDIO</v>
      </c>
      <c r="J64" s="9"/>
      <c r="K64" s="10"/>
      <c r="N64" s="10"/>
      <c r="O64" s="10"/>
      <c r="P64" s="10"/>
      <c r="Q64" s="10"/>
      <c r="R64" s="10"/>
      <c r="S64" s="10"/>
      <c r="T64" s="10"/>
      <c r="U64" s="10"/>
      <c r="V64" s="10"/>
      <c r="W64" s="10"/>
      <c r="X64" s="10"/>
      <c r="Y64" s="10"/>
      <c r="Z64" s="10"/>
      <c r="AA64" s="10"/>
      <c r="AB64" s="10"/>
      <c r="AC64" s="10"/>
    </row>
    <row r="65" spans="1:29" ht="83.25" customHeight="1" x14ac:dyDescent="0.3">
      <c r="A65" s="136" t="str">
        <f>'Matriz Nº1 Identificación'!A65</f>
        <v>7. 2</v>
      </c>
      <c r="B65" s="4" t="str">
        <f>IF('Matriz Nº1 Identificación'!B65&lt;&gt;" ",'Matriz Nº1 Identificación'!F65," ")</f>
        <v xml:space="preserve"> </v>
      </c>
      <c r="C65" s="101"/>
      <c r="D65" s="101"/>
      <c r="E65" s="4" t="str">
        <f>IFERROR(IF((VLOOKUP(C65,'Tabla 2-3-4-5'!$B$10:$C$12,2,FALSE)*(VLOOKUP('Matriz Nº2 Análisis'!D65,'Tabla 2-3-4-5'!$B$10:$C$12,2,FALSE)))&lt;3,"BAJO",IF((VLOOKUP(C65,'Tabla 2-3-4-5'!$B$10:$C$12,2,FALSE)*(VLOOKUP('Matriz Nº2 Análisis'!D65,'Tabla 2-3-4-5'!$B$10:$C$12,2,FALSE)))&gt;5,"ALTO","MEDIO"))," ")</f>
        <v xml:space="preserve"> </v>
      </c>
      <c r="F65" s="5" t="str">
        <f>IF(B65&lt;&gt;" ",'Matriz Nº1 Identificación'!E65," ")</f>
        <v xml:space="preserve"> </v>
      </c>
      <c r="G65" s="101"/>
      <c r="H65" s="101"/>
      <c r="I65" s="4" t="str">
        <f>IFERROR(IF((VLOOKUP(G65,'Tabla 2-3-4-5'!$B$10:$C$12,2,FALSE)*(VLOOKUP('Matriz Nº2 Análisis'!H65,'Tabla 2-3-4-5'!$B$10:$C$12,2,FALSE)))&lt;3,"BAJO",IF((VLOOKUP(G65,'Tabla 2-3-4-5'!$B$10:$C$12,2,FALSE)*(VLOOKUP('Matriz Nº2 Análisis'!H65,'Tabla 2-3-4-5'!$B$10:$C$12,2,FALSE)))&gt;5,"ALTO","MEDIO"))," ")</f>
        <v xml:space="preserve"> </v>
      </c>
      <c r="J65" s="9"/>
      <c r="K65" s="10"/>
      <c r="N65" s="10"/>
      <c r="O65" s="10"/>
      <c r="P65" s="10"/>
      <c r="Q65" s="10"/>
      <c r="R65" s="10"/>
      <c r="S65" s="10"/>
      <c r="T65" s="10"/>
      <c r="U65" s="10"/>
      <c r="V65" s="10"/>
      <c r="W65" s="10"/>
      <c r="X65" s="10"/>
      <c r="Y65" s="10"/>
      <c r="Z65" s="10"/>
      <c r="AA65" s="10"/>
      <c r="AB65" s="10"/>
      <c r="AC65" s="10"/>
    </row>
    <row r="66" spans="1:29" ht="83.25" customHeight="1" x14ac:dyDescent="0.3">
      <c r="A66" s="136" t="str">
        <f>'Matriz Nº1 Identificación'!A66</f>
        <v>7. 3</v>
      </c>
      <c r="B66" s="4" t="str">
        <f>IF('Matriz Nº1 Identificación'!B66&lt;&gt;" ",'Matriz Nº1 Identificación'!F66," ")</f>
        <v xml:space="preserve"> </v>
      </c>
      <c r="C66" s="101"/>
      <c r="D66" s="101"/>
      <c r="E66" s="4" t="str">
        <f>IFERROR(IF((VLOOKUP(C66,'Tabla 2-3-4-5'!$B$10:$C$12,2,FALSE)*(VLOOKUP('Matriz Nº2 Análisis'!D66,'Tabla 2-3-4-5'!$B$10:$C$12,2,FALSE)))&lt;3,"BAJO",IF((VLOOKUP(C66,'Tabla 2-3-4-5'!$B$10:$C$12,2,FALSE)*(VLOOKUP('Matriz Nº2 Análisis'!D66,'Tabla 2-3-4-5'!$B$10:$C$12,2,FALSE)))&gt;5,"ALTO","MEDIO"))," ")</f>
        <v xml:space="preserve"> </v>
      </c>
      <c r="F66" s="5" t="str">
        <f>IF(B66&lt;&gt;" ",'Matriz Nº1 Identificación'!E66," ")</f>
        <v xml:space="preserve"> </v>
      </c>
      <c r="G66" s="101"/>
      <c r="H66" s="101"/>
      <c r="I66" s="4" t="str">
        <f>IFERROR(IF((VLOOKUP(G66,'Tabla 2-3-4-5'!$B$10:$C$12,2,FALSE)*(VLOOKUP('Matriz Nº2 Análisis'!H66,'Tabla 2-3-4-5'!$B$10:$C$12,2,FALSE)))&lt;3,"BAJO",IF((VLOOKUP(G66,'Tabla 2-3-4-5'!$B$10:$C$12,2,FALSE)*(VLOOKUP('Matriz Nº2 Análisis'!H66,'Tabla 2-3-4-5'!$B$10:$C$12,2,FALSE)))&gt;5,"ALTO","MEDIO"))," ")</f>
        <v xml:space="preserve"> </v>
      </c>
      <c r="J66" s="9"/>
      <c r="K66" s="10"/>
      <c r="N66" s="10"/>
      <c r="O66" s="10"/>
      <c r="P66" s="10"/>
      <c r="Q66" s="10"/>
      <c r="R66" s="10"/>
      <c r="S66" s="10"/>
      <c r="T66" s="10"/>
      <c r="U66" s="10"/>
      <c r="V66" s="10"/>
      <c r="W66" s="10"/>
      <c r="X66" s="10"/>
      <c r="Y66" s="10"/>
      <c r="Z66" s="10"/>
      <c r="AA66" s="10"/>
      <c r="AB66" s="10"/>
      <c r="AC66" s="10"/>
    </row>
    <row r="67" spans="1:29" ht="83.25" customHeight="1" x14ac:dyDescent="0.3">
      <c r="A67" s="136" t="str">
        <f>'Matriz Nº1 Identificación'!A67</f>
        <v>7. 4</v>
      </c>
      <c r="B67" s="4" t="str">
        <f>IF('Matriz Nº1 Identificación'!B67&lt;&gt;" ",'Matriz Nº1 Identificación'!F67," ")</f>
        <v xml:space="preserve"> </v>
      </c>
      <c r="C67" s="101"/>
      <c r="D67" s="101"/>
      <c r="E67" s="4" t="str">
        <f>IFERROR(IF((VLOOKUP(C67,'Tabla 2-3-4-5'!$B$10:$C$12,2,FALSE)*(VLOOKUP('Matriz Nº2 Análisis'!D67,'Tabla 2-3-4-5'!$B$10:$C$12,2,FALSE)))&lt;3,"BAJO",IF((VLOOKUP(C67,'Tabla 2-3-4-5'!$B$10:$C$12,2,FALSE)*(VLOOKUP('Matriz Nº2 Análisis'!D67,'Tabla 2-3-4-5'!$B$10:$C$12,2,FALSE)))&gt;5,"ALTO","MEDIO"))," ")</f>
        <v xml:space="preserve"> </v>
      </c>
      <c r="F67" s="5" t="str">
        <f>IF(B67&lt;&gt;" ",'Matriz Nº1 Identificación'!E67," ")</f>
        <v xml:space="preserve"> </v>
      </c>
      <c r="G67" s="101"/>
      <c r="H67" s="101"/>
      <c r="I67" s="4" t="str">
        <f>IFERROR(IF((VLOOKUP(G67,'Tabla 2-3-4-5'!$B$10:$C$12,2,FALSE)*(VLOOKUP('Matriz Nº2 Análisis'!H67,'Tabla 2-3-4-5'!$B$10:$C$12,2,FALSE)))&lt;3,"BAJO",IF((VLOOKUP(G67,'Tabla 2-3-4-5'!$B$10:$C$12,2,FALSE)*(VLOOKUP('Matriz Nº2 Análisis'!H67,'Tabla 2-3-4-5'!$B$10:$C$12,2,FALSE)))&gt;5,"ALTO","MEDIO"))," ")</f>
        <v xml:space="preserve"> </v>
      </c>
      <c r="J67" s="9"/>
      <c r="K67" s="10"/>
      <c r="N67" s="10"/>
      <c r="O67" s="10"/>
      <c r="P67" s="10"/>
      <c r="Q67" s="10"/>
      <c r="R67" s="10"/>
      <c r="S67" s="10"/>
      <c r="T67" s="10"/>
      <c r="U67" s="10"/>
      <c r="V67" s="10"/>
      <c r="W67" s="10"/>
      <c r="X67" s="10"/>
      <c r="Y67" s="10"/>
      <c r="Z67" s="10"/>
      <c r="AA67" s="10"/>
      <c r="AB67" s="10"/>
      <c r="AC67" s="10"/>
    </row>
    <row r="68" spans="1:29" ht="83.25" customHeight="1" x14ac:dyDescent="0.3">
      <c r="A68" s="136" t="str">
        <f>'Matriz Nº1 Identificación'!A68</f>
        <v>7. 5</v>
      </c>
      <c r="B68" s="4" t="str">
        <f>IF('Matriz Nº1 Identificación'!B68&lt;&gt;" ",'Matriz Nº1 Identificación'!F68," ")</f>
        <v xml:space="preserve"> </v>
      </c>
      <c r="C68" s="101"/>
      <c r="D68" s="101"/>
      <c r="E68" s="4" t="str">
        <f>IFERROR(IF((VLOOKUP(C68,'Tabla 2-3-4-5'!$B$10:$C$12,2,FALSE)*(VLOOKUP('Matriz Nº2 Análisis'!D68,'Tabla 2-3-4-5'!$B$10:$C$12,2,FALSE)))&lt;3,"BAJO",IF((VLOOKUP(C68,'Tabla 2-3-4-5'!$B$10:$C$12,2,FALSE)*(VLOOKUP('Matriz Nº2 Análisis'!D68,'Tabla 2-3-4-5'!$B$10:$C$12,2,FALSE)))&gt;5,"ALTO","MEDIO"))," ")</f>
        <v xml:space="preserve"> </v>
      </c>
      <c r="F68" s="5" t="str">
        <f>IF(B68&lt;&gt;" ",'Matriz Nº1 Identificación'!E68," ")</f>
        <v xml:space="preserve"> </v>
      </c>
      <c r="G68" s="101"/>
      <c r="H68" s="101"/>
      <c r="I68" s="4" t="str">
        <f>IFERROR(IF((VLOOKUP(G68,'Tabla 2-3-4-5'!$B$10:$C$12,2,FALSE)*(VLOOKUP('Matriz Nº2 Análisis'!H68,'Tabla 2-3-4-5'!$B$10:$C$12,2,FALSE)))&lt;3,"BAJO",IF((VLOOKUP(G68,'Tabla 2-3-4-5'!$B$10:$C$12,2,FALSE)*(VLOOKUP('Matriz Nº2 Análisis'!H68,'Tabla 2-3-4-5'!$B$10:$C$12,2,FALSE)))&gt;5,"ALTO","MEDIO"))," ")</f>
        <v xml:space="preserve"> </v>
      </c>
      <c r="J68" s="9"/>
      <c r="K68" s="10"/>
      <c r="N68" s="10"/>
      <c r="O68" s="10"/>
      <c r="P68" s="10"/>
      <c r="Q68" s="10"/>
      <c r="R68" s="10"/>
      <c r="S68" s="10"/>
      <c r="T68" s="10"/>
      <c r="U68" s="10"/>
      <c r="V68" s="10"/>
      <c r="W68" s="10"/>
      <c r="X68" s="10"/>
      <c r="Y68" s="10"/>
      <c r="Z68" s="10"/>
      <c r="AA68" s="10"/>
      <c r="AB68" s="10"/>
      <c r="AC68" s="10"/>
    </row>
    <row r="69" spans="1:29" ht="83.25" customHeight="1" x14ac:dyDescent="0.3">
      <c r="A69" s="136" t="str">
        <f>'Matriz Nº1 Identificación'!A69</f>
        <v>7. 6</v>
      </c>
      <c r="B69" s="4" t="str">
        <f>IF('Matriz Nº1 Identificación'!B69&lt;&gt;" ",'Matriz Nº1 Identificación'!F69," ")</f>
        <v xml:space="preserve"> </v>
      </c>
      <c r="C69" s="101"/>
      <c r="D69" s="101"/>
      <c r="E69" s="4" t="str">
        <f>IFERROR(IF((VLOOKUP(C69,'Tabla 2-3-4-5'!$B$10:$C$12,2,FALSE)*(VLOOKUP('Matriz Nº2 Análisis'!D69,'Tabla 2-3-4-5'!$B$10:$C$12,2,FALSE)))&lt;3,"BAJO",IF((VLOOKUP(C69,'Tabla 2-3-4-5'!$B$10:$C$12,2,FALSE)*(VLOOKUP('Matriz Nº2 Análisis'!D69,'Tabla 2-3-4-5'!$B$10:$C$12,2,FALSE)))&gt;5,"ALTO","MEDIO"))," ")</f>
        <v xml:space="preserve"> </v>
      </c>
      <c r="F69" s="5" t="str">
        <f>IF(B69&lt;&gt;" ",'Matriz Nº1 Identificación'!E69," ")</f>
        <v xml:space="preserve"> </v>
      </c>
      <c r="G69" s="101"/>
      <c r="H69" s="101"/>
      <c r="I69" s="4" t="str">
        <f>IFERROR(IF((VLOOKUP(G69,'Tabla 2-3-4-5'!$B$10:$C$12,2,FALSE)*(VLOOKUP('Matriz Nº2 Análisis'!H69,'Tabla 2-3-4-5'!$B$10:$C$12,2,FALSE)))&lt;3,"BAJO",IF((VLOOKUP(G69,'Tabla 2-3-4-5'!$B$10:$C$12,2,FALSE)*(VLOOKUP('Matriz Nº2 Análisis'!H69,'Tabla 2-3-4-5'!$B$10:$C$12,2,FALSE)))&gt;5,"ALTO","MEDIO"))," ")</f>
        <v xml:space="preserve"> </v>
      </c>
      <c r="J69" s="9"/>
      <c r="K69" s="10"/>
      <c r="N69" s="10"/>
      <c r="O69" s="10"/>
      <c r="P69" s="10"/>
      <c r="Q69" s="10"/>
      <c r="R69" s="10"/>
      <c r="S69" s="10"/>
      <c r="T69" s="10"/>
      <c r="U69" s="10"/>
      <c r="V69" s="10"/>
      <c r="W69" s="10"/>
      <c r="X69" s="10"/>
      <c r="Y69" s="10"/>
      <c r="Z69" s="10"/>
      <c r="AA69" s="10"/>
      <c r="AB69" s="10"/>
      <c r="AC69" s="10"/>
    </row>
    <row r="70" spans="1:29" ht="83.25" customHeight="1" thickBot="1" x14ac:dyDescent="0.35">
      <c r="A70" s="136" t="str">
        <f>'Matriz Nº1 Identificación'!A70</f>
        <v>7. 7</v>
      </c>
      <c r="B70" s="4" t="str">
        <f>IF('Matriz Nº1 Identificación'!B70&lt;&gt;" ",'Matriz Nº1 Identificación'!F70," ")</f>
        <v xml:space="preserve"> </v>
      </c>
      <c r="C70" s="101"/>
      <c r="D70" s="101"/>
      <c r="E70" s="4" t="str">
        <f>IFERROR(IF((VLOOKUP(C70,'Tabla 2-3-4-5'!$B$10:$C$12,2,FALSE)*(VLOOKUP('Matriz Nº2 Análisis'!D70,'Tabla 2-3-4-5'!$B$10:$C$12,2,FALSE)))&lt;3,"BAJO",IF((VLOOKUP(C70,'Tabla 2-3-4-5'!$B$10:$C$12,2,FALSE)*(VLOOKUP('Matriz Nº2 Análisis'!D70,'Tabla 2-3-4-5'!$B$10:$C$12,2,FALSE)))&gt;5,"ALTO","MEDIO"))," ")</f>
        <v xml:space="preserve"> </v>
      </c>
      <c r="F70" s="5" t="str">
        <f>IF(B70&lt;&gt;" ",'Matriz Nº1 Identificación'!E70," ")</f>
        <v xml:space="preserve"> </v>
      </c>
      <c r="G70" s="101"/>
      <c r="H70" s="101"/>
      <c r="I70" s="4" t="str">
        <f>IFERROR(IF((VLOOKUP(G70,'Tabla 2-3-4-5'!$B$10:$C$12,2,FALSE)*(VLOOKUP('Matriz Nº2 Análisis'!H70,'Tabla 2-3-4-5'!$B$10:$C$12,2,FALSE)))&lt;3,"BAJO",IF((VLOOKUP(G70,'Tabla 2-3-4-5'!$B$10:$C$12,2,FALSE)*(VLOOKUP('Matriz Nº2 Análisis'!H70,'Tabla 2-3-4-5'!$B$10:$C$12,2,FALSE)))&gt;5,"ALTO","MEDIO"))," ")</f>
        <v xml:space="preserve"> </v>
      </c>
      <c r="J70" s="9"/>
      <c r="K70" s="10"/>
      <c r="N70" s="10"/>
      <c r="O70" s="10"/>
      <c r="P70" s="10"/>
      <c r="Q70" s="10"/>
      <c r="R70" s="10"/>
      <c r="S70" s="10"/>
      <c r="T70" s="10"/>
      <c r="U70" s="10"/>
      <c r="V70" s="10"/>
      <c r="W70" s="10"/>
      <c r="X70" s="10"/>
      <c r="Y70" s="10"/>
      <c r="Z70" s="10"/>
      <c r="AA70" s="10"/>
      <c r="AB70" s="10"/>
      <c r="AC70" s="10"/>
    </row>
    <row r="71" spans="1:29" ht="23.25" customHeight="1" thickBot="1" x14ac:dyDescent="0.35">
      <c r="A71" s="73" t="str">
        <f>'Matriz Nº1 Identificación'!A71</f>
        <v xml:space="preserve">Objetivo Estratégico: </v>
      </c>
      <c r="B71" s="377">
        <f>+'Matriz Nº1 Identificación'!B71:H71</f>
        <v>0</v>
      </c>
      <c r="C71" s="378"/>
      <c r="D71" s="378"/>
      <c r="E71" s="378"/>
      <c r="F71" s="378"/>
      <c r="G71" s="378"/>
      <c r="H71" s="378"/>
      <c r="I71" s="379"/>
      <c r="J71" s="1"/>
    </row>
    <row r="72" spans="1:29" ht="26.25" customHeight="1" x14ac:dyDescent="0.3">
      <c r="A72" s="75" t="str">
        <f>'Matriz Nº1 Identificación'!A72</f>
        <v>Objetivo táctico</v>
      </c>
      <c r="B72" s="374" t="str">
        <f>+'Matriz Nº1 Identificación'!B72:H72</f>
        <v xml:space="preserve">8. Contar con un sistema de producción de Diarios Oficiales que facilite el desarrollo eficiente de los servicios de publicación. </v>
      </c>
      <c r="C72" s="375"/>
      <c r="D72" s="375"/>
      <c r="E72" s="375"/>
      <c r="F72" s="375"/>
      <c r="G72" s="375"/>
      <c r="H72" s="375"/>
      <c r="I72" s="376"/>
      <c r="J72" s="1"/>
    </row>
    <row r="73" spans="1:29" ht="83.25" customHeight="1" x14ac:dyDescent="0.3">
      <c r="A73" s="136" t="str">
        <f>'Matriz Nº1 Identificación'!A73</f>
        <v>8. 1</v>
      </c>
      <c r="B73" s="4" t="str">
        <f>IF('Matriz Nº1 Identificación'!B73&lt;&gt;" ",'Matriz Nº1 Identificación'!F73," ")</f>
        <v>R001 Tecnologías de información</v>
      </c>
      <c r="C73" s="101" t="s">
        <v>101</v>
      </c>
      <c r="D73" s="101" t="s">
        <v>94</v>
      </c>
      <c r="E73" s="4" t="str">
        <f>IFERROR(IF((VLOOKUP(C73,'Tabla 2-3-4-5'!$B$10:$C$12,2,FALSE)*(VLOOKUP('Matriz Nº2 Análisis'!D73,'Tabla 2-3-4-5'!$B$10:$C$12,2,FALSE)))&lt;3,"BAJO",IF((VLOOKUP(C73,'Tabla 2-3-4-5'!$B$10:$C$12,2,FALSE)*(VLOOKUP('Matriz Nº2 Análisis'!D73,'Tabla 2-3-4-5'!$B$10:$C$12,2,FALSE)))&gt;5,"ALTO","MEDIO"))," ")</f>
        <v>ALTO</v>
      </c>
      <c r="F73" s="5" t="str">
        <f>IF(B73&lt;&gt;" ",'Matriz Nº1 Identificación'!E73," ")</f>
        <v>Destinar inversión para mejoras y automatización en los sistemas actuales.</v>
      </c>
      <c r="G73" s="101" t="s">
        <v>101</v>
      </c>
      <c r="H73" s="101" t="s">
        <v>101</v>
      </c>
      <c r="I73" s="4" t="str">
        <f>IFERROR(IF((VLOOKUP(G73,'Tabla 2-3-4-5'!$B$10:$C$12,2,FALSE)*(VLOOKUP('Matriz Nº2 Análisis'!H73,'Tabla 2-3-4-5'!$B$10:$C$12,2,FALSE)))&lt;3,"BAJO",IF((VLOOKUP(G73,'Tabla 2-3-4-5'!$B$10:$C$12,2,FALSE)*(VLOOKUP('Matriz Nº2 Análisis'!H73,'Tabla 2-3-4-5'!$B$10:$C$12,2,FALSE)))&gt;5,"ALTO","MEDIO"))," ")</f>
        <v>MEDIO</v>
      </c>
      <c r="J73" s="9"/>
      <c r="K73" s="10"/>
      <c r="N73" s="10"/>
      <c r="O73" s="10"/>
      <c r="P73" s="10"/>
      <c r="Q73" s="10"/>
      <c r="R73" s="10"/>
      <c r="S73" s="10"/>
      <c r="T73" s="10"/>
      <c r="U73" s="10"/>
      <c r="V73" s="10"/>
      <c r="W73" s="10"/>
      <c r="X73" s="10"/>
      <c r="Y73" s="10"/>
      <c r="Z73" s="10"/>
      <c r="AA73" s="10"/>
      <c r="AB73" s="10"/>
      <c r="AC73" s="10"/>
    </row>
    <row r="74" spans="1:29" ht="83.25" customHeight="1" x14ac:dyDescent="0.3">
      <c r="A74" s="136" t="str">
        <f>'Matriz Nº1 Identificación'!A74</f>
        <v>8. 2</v>
      </c>
      <c r="B74" s="4" t="str">
        <f>IF('Matriz Nº1 Identificación'!B74&lt;&gt;" ",'Matriz Nº1 Identificación'!F74," ")</f>
        <v xml:space="preserve"> </v>
      </c>
      <c r="C74" s="101"/>
      <c r="D74" s="101"/>
      <c r="E74" s="4" t="str">
        <f>IFERROR(IF((VLOOKUP(C74,'Tabla 2-3-4-5'!$B$10:$C$12,2,FALSE)*(VLOOKUP('Matriz Nº2 Análisis'!D74,'Tabla 2-3-4-5'!$B$10:$C$12,2,FALSE)))&lt;3,"BAJO",IF((VLOOKUP(C74,'Tabla 2-3-4-5'!$B$10:$C$12,2,FALSE)*(VLOOKUP('Matriz Nº2 Análisis'!D74,'Tabla 2-3-4-5'!$B$10:$C$12,2,FALSE)))&gt;5,"ALTO","MEDIO"))," ")</f>
        <v xml:space="preserve"> </v>
      </c>
      <c r="F74" s="5" t="str">
        <f>IF(B74&lt;&gt;" ",'Matriz Nº1 Identificación'!E74," ")</f>
        <v xml:space="preserve"> </v>
      </c>
      <c r="G74" s="101"/>
      <c r="H74" s="101"/>
      <c r="I74" s="4" t="str">
        <f>IFERROR(IF((VLOOKUP(G74,'Tabla 2-3-4-5'!$B$10:$C$12,2,FALSE)*(VLOOKUP('Matriz Nº2 Análisis'!H74,'Tabla 2-3-4-5'!$B$10:$C$12,2,FALSE)))&lt;3,"BAJO",IF((VLOOKUP(G74,'Tabla 2-3-4-5'!$B$10:$C$12,2,FALSE)*(VLOOKUP('Matriz Nº2 Análisis'!H74,'Tabla 2-3-4-5'!$B$10:$C$12,2,FALSE)))&gt;5,"ALTO","MEDIO"))," ")</f>
        <v xml:space="preserve"> </v>
      </c>
      <c r="J74" s="9"/>
      <c r="K74" s="10"/>
      <c r="N74" s="10"/>
      <c r="O74" s="10"/>
      <c r="P74" s="10"/>
      <c r="Q74" s="10"/>
      <c r="R74" s="10"/>
      <c r="S74" s="10"/>
      <c r="T74" s="10"/>
      <c r="U74" s="10"/>
      <c r="V74" s="10"/>
      <c r="W74" s="10"/>
      <c r="X74" s="10"/>
      <c r="Y74" s="10"/>
      <c r="Z74" s="10"/>
      <c r="AA74" s="10"/>
      <c r="AB74" s="10"/>
      <c r="AC74" s="10"/>
    </row>
    <row r="75" spans="1:29" ht="83.25" customHeight="1" x14ac:dyDescent="0.3">
      <c r="A75" s="136" t="str">
        <f>'Matriz Nº1 Identificación'!A75</f>
        <v>8. 3</v>
      </c>
      <c r="B75" s="4" t="str">
        <f>IF('Matriz Nº1 Identificación'!B75&lt;&gt;" ",'Matriz Nº1 Identificación'!F75," ")</f>
        <v xml:space="preserve"> </v>
      </c>
      <c r="C75" s="101"/>
      <c r="D75" s="101"/>
      <c r="E75" s="4" t="str">
        <f>IFERROR(IF((VLOOKUP(C75,'Tabla 2-3-4-5'!$B$10:$C$12,2,FALSE)*(VLOOKUP('Matriz Nº2 Análisis'!D75,'Tabla 2-3-4-5'!$B$10:$C$12,2,FALSE)))&lt;3,"BAJO",IF((VLOOKUP(C75,'Tabla 2-3-4-5'!$B$10:$C$12,2,FALSE)*(VLOOKUP('Matriz Nº2 Análisis'!D75,'Tabla 2-3-4-5'!$B$10:$C$12,2,FALSE)))&gt;5,"ALTO","MEDIO"))," ")</f>
        <v xml:space="preserve"> </v>
      </c>
      <c r="F75" s="5" t="str">
        <f>IF(B75&lt;&gt;" ",'Matriz Nº1 Identificación'!E75," ")</f>
        <v xml:space="preserve"> </v>
      </c>
      <c r="G75" s="101"/>
      <c r="H75" s="101"/>
      <c r="I75" s="4" t="str">
        <f>IFERROR(IF((VLOOKUP(G75,'Tabla 2-3-4-5'!$B$10:$C$12,2,FALSE)*(VLOOKUP('Matriz Nº2 Análisis'!H75,'Tabla 2-3-4-5'!$B$10:$C$12,2,FALSE)))&lt;3,"BAJO",IF((VLOOKUP(G75,'Tabla 2-3-4-5'!$B$10:$C$12,2,FALSE)*(VLOOKUP('Matriz Nº2 Análisis'!H75,'Tabla 2-3-4-5'!$B$10:$C$12,2,FALSE)))&gt;5,"ALTO","MEDIO"))," ")</f>
        <v xml:space="preserve"> </v>
      </c>
      <c r="J75" s="9"/>
      <c r="K75" s="10"/>
      <c r="N75" s="10"/>
      <c r="O75" s="10"/>
      <c r="P75" s="10"/>
      <c r="Q75" s="10"/>
      <c r="R75" s="10"/>
      <c r="S75" s="10"/>
      <c r="T75" s="10"/>
      <c r="U75" s="10"/>
      <c r="V75" s="10"/>
      <c r="W75" s="10"/>
      <c r="X75" s="10"/>
      <c r="Y75" s="10"/>
      <c r="Z75" s="10"/>
      <c r="AA75" s="10"/>
      <c r="AB75" s="10"/>
      <c r="AC75" s="10"/>
    </row>
    <row r="76" spans="1:29" ht="83.25" customHeight="1" x14ac:dyDescent="0.3">
      <c r="A76" s="136" t="str">
        <f>'Matriz Nº1 Identificación'!A76</f>
        <v>8. 4</v>
      </c>
      <c r="B76" s="4" t="str">
        <f>IF('Matriz Nº1 Identificación'!B76&lt;&gt;" ",'Matriz Nº1 Identificación'!F76," ")</f>
        <v xml:space="preserve"> </v>
      </c>
      <c r="C76" s="101"/>
      <c r="D76" s="101"/>
      <c r="E76" s="4" t="str">
        <f>IFERROR(IF((VLOOKUP(C76,'Tabla 2-3-4-5'!$B$10:$C$12,2,FALSE)*(VLOOKUP('Matriz Nº2 Análisis'!D76,'Tabla 2-3-4-5'!$B$10:$C$12,2,FALSE)))&lt;3,"BAJO",IF((VLOOKUP(C76,'Tabla 2-3-4-5'!$B$10:$C$12,2,FALSE)*(VLOOKUP('Matriz Nº2 Análisis'!D76,'Tabla 2-3-4-5'!$B$10:$C$12,2,FALSE)))&gt;5,"ALTO","MEDIO"))," ")</f>
        <v xml:space="preserve"> </v>
      </c>
      <c r="F76" s="5" t="str">
        <f>IF(B76&lt;&gt;" ",'Matriz Nº1 Identificación'!E76," ")</f>
        <v xml:space="preserve"> </v>
      </c>
      <c r="G76" s="101"/>
      <c r="H76" s="101"/>
      <c r="I76" s="4" t="str">
        <f>IFERROR(IF((VLOOKUP(G76,'Tabla 2-3-4-5'!$B$10:$C$12,2,FALSE)*(VLOOKUP('Matriz Nº2 Análisis'!H76,'Tabla 2-3-4-5'!$B$10:$C$12,2,FALSE)))&lt;3,"BAJO",IF((VLOOKUP(G76,'Tabla 2-3-4-5'!$B$10:$C$12,2,FALSE)*(VLOOKUP('Matriz Nº2 Análisis'!H76,'Tabla 2-3-4-5'!$B$10:$C$12,2,FALSE)))&gt;5,"ALTO","MEDIO"))," ")</f>
        <v xml:space="preserve"> </v>
      </c>
      <c r="J76" s="9"/>
      <c r="K76" s="10"/>
      <c r="N76" s="10"/>
      <c r="O76" s="10"/>
      <c r="P76" s="10"/>
      <c r="Q76" s="10"/>
      <c r="R76" s="10"/>
      <c r="S76" s="10"/>
      <c r="T76" s="10"/>
      <c r="U76" s="10"/>
      <c r="V76" s="10"/>
      <c r="W76" s="10"/>
      <c r="X76" s="10"/>
      <c r="Y76" s="10"/>
      <c r="Z76" s="10"/>
      <c r="AA76" s="10"/>
      <c r="AB76" s="10"/>
      <c r="AC76" s="10"/>
    </row>
    <row r="77" spans="1:29" ht="83.25" customHeight="1" x14ac:dyDescent="0.3">
      <c r="A77" s="136" t="str">
        <f>'Matriz Nº1 Identificación'!A77</f>
        <v>8. 5</v>
      </c>
      <c r="B77" s="4" t="str">
        <f>IF('Matriz Nº1 Identificación'!B77&lt;&gt;" ",'Matriz Nº1 Identificación'!F77," ")</f>
        <v xml:space="preserve"> </v>
      </c>
      <c r="C77" s="101"/>
      <c r="D77" s="101"/>
      <c r="E77" s="4" t="str">
        <f>IFERROR(IF((VLOOKUP(C77,'Tabla 2-3-4-5'!$B$10:$C$12,2,FALSE)*(VLOOKUP('Matriz Nº2 Análisis'!D77,'Tabla 2-3-4-5'!$B$10:$C$12,2,FALSE)))&lt;3,"BAJO",IF((VLOOKUP(C77,'Tabla 2-3-4-5'!$B$10:$C$12,2,FALSE)*(VLOOKUP('Matriz Nº2 Análisis'!D77,'Tabla 2-3-4-5'!$B$10:$C$12,2,FALSE)))&gt;5,"ALTO","MEDIO"))," ")</f>
        <v xml:space="preserve"> </v>
      </c>
      <c r="F77" s="5" t="str">
        <f>IF(B77&lt;&gt;" ",'Matriz Nº1 Identificación'!E77," ")</f>
        <v xml:space="preserve"> </v>
      </c>
      <c r="G77" s="101"/>
      <c r="H77" s="101"/>
      <c r="I77" s="4" t="str">
        <f>IFERROR(IF((VLOOKUP(G77,'Tabla 2-3-4-5'!$B$10:$C$12,2,FALSE)*(VLOOKUP('Matriz Nº2 Análisis'!H77,'Tabla 2-3-4-5'!$B$10:$C$12,2,FALSE)))&lt;3,"BAJO",IF((VLOOKUP(G77,'Tabla 2-3-4-5'!$B$10:$C$12,2,FALSE)*(VLOOKUP('Matriz Nº2 Análisis'!H77,'Tabla 2-3-4-5'!$B$10:$C$12,2,FALSE)))&gt;5,"ALTO","MEDIO"))," ")</f>
        <v xml:space="preserve"> </v>
      </c>
      <c r="J77" s="9"/>
      <c r="K77" s="10"/>
      <c r="N77" s="10"/>
      <c r="O77" s="10"/>
      <c r="P77" s="10"/>
      <c r="Q77" s="10"/>
      <c r="R77" s="10"/>
      <c r="S77" s="10"/>
      <c r="T77" s="10"/>
      <c r="U77" s="10"/>
      <c r="V77" s="10"/>
      <c r="W77" s="10"/>
      <c r="X77" s="10"/>
      <c r="Y77" s="10"/>
      <c r="Z77" s="10"/>
      <c r="AA77" s="10"/>
      <c r="AB77" s="10"/>
      <c r="AC77" s="10"/>
    </row>
    <row r="78" spans="1:29" ht="83.25" customHeight="1" x14ac:dyDescent="0.3">
      <c r="A78" s="136" t="str">
        <f>'Matriz Nº1 Identificación'!A78</f>
        <v>8. 6</v>
      </c>
      <c r="B78" s="4" t="str">
        <f>IF('Matriz Nº1 Identificación'!B78&lt;&gt;" ",'Matriz Nº1 Identificación'!F78," ")</f>
        <v xml:space="preserve"> </v>
      </c>
      <c r="C78" s="101"/>
      <c r="D78" s="101"/>
      <c r="E78" s="4" t="str">
        <f>IFERROR(IF((VLOOKUP(C78,'Tabla 2-3-4-5'!$B$10:$C$12,2,FALSE)*(VLOOKUP('Matriz Nº2 Análisis'!D78,'Tabla 2-3-4-5'!$B$10:$C$12,2,FALSE)))&lt;3,"BAJO",IF((VLOOKUP(C78,'Tabla 2-3-4-5'!$B$10:$C$12,2,FALSE)*(VLOOKUP('Matriz Nº2 Análisis'!D78,'Tabla 2-3-4-5'!$B$10:$C$12,2,FALSE)))&gt;5,"ALTO","MEDIO"))," ")</f>
        <v xml:space="preserve"> </v>
      </c>
      <c r="F78" s="5" t="str">
        <f>IF(B78&lt;&gt;" ",'Matriz Nº1 Identificación'!E78," ")</f>
        <v xml:space="preserve"> </v>
      </c>
      <c r="G78" s="101"/>
      <c r="H78" s="101"/>
      <c r="I78" s="4" t="str">
        <f>IFERROR(IF((VLOOKUP(G78,'Tabla 2-3-4-5'!$B$10:$C$12,2,FALSE)*(VLOOKUP('Matriz Nº2 Análisis'!H78,'Tabla 2-3-4-5'!$B$10:$C$12,2,FALSE)))&lt;3,"BAJO",IF((VLOOKUP(G78,'Tabla 2-3-4-5'!$B$10:$C$12,2,FALSE)*(VLOOKUP('Matriz Nº2 Análisis'!H78,'Tabla 2-3-4-5'!$B$10:$C$12,2,FALSE)))&gt;5,"ALTO","MEDIO"))," ")</f>
        <v xml:space="preserve"> </v>
      </c>
      <c r="J78" s="9"/>
      <c r="K78" s="10"/>
      <c r="N78" s="10"/>
      <c r="O78" s="10"/>
      <c r="P78" s="10"/>
      <c r="Q78" s="10"/>
      <c r="R78" s="10"/>
      <c r="S78" s="10"/>
      <c r="T78" s="10"/>
      <c r="U78" s="10"/>
      <c r="V78" s="10"/>
      <c r="W78" s="10"/>
      <c r="X78" s="10"/>
      <c r="Y78" s="10"/>
      <c r="Z78" s="10"/>
      <c r="AA78" s="10"/>
      <c r="AB78" s="10"/>
      <c r="AC78" s="10"/>
    </row>
    <row r="79" spans="1:29" ht="83.25" customHeight="1" thickBot="1" x14ac:dyDescent="0.35">
      <c r="A79" s="136" t="str">
        <f>'Matriz Nº1 Identificación'!A79</f>
        <v>8. 7</v>
      </c>
      <c r="B79" s="4" t="str">
        <f>IF('Matriz Nº1 Identificación'!B79&lt;&gt;" ",'Matriz Nº1 Identificación'!F79," ")</f>
        <v xml:space="preserve"> </v>
      </c>
      <c r="C79" s="101"/>
      <c r="D79" s="101"/>
      <c r="E79" s="4" t="str">
        <f>IFERROR(IF((VLOOKUP(C79,'Tabla 2-3-4-5'!$B$10:$C$12,2,FALSE)*(VLOOKUP('Matriz Nº2 Análisis'!D79,'Tabla 2-3-4-5'!$B$10:$C$12,2,FALSE)))&lt;3,"BAJO",IF((VLOOKUP(C79,'Tabla 2-3-4-5'!$B$10:$C$12,2,FALSE)*(VLOOKUP('Matriz Nº2 Análisis'!D79,'Tabla 2-3-4-5'!$B$10:$C$12,2,FALSE)))&gt;5,"ALTO","MEDIO"))," ")</f>
        <v xml:space="preserve"> </v>
      </c>
      <c r="F79" s="5" t="str">
        <f>IF(B79&lt;&gt;" ",'Matriz Nº1 Identificación'!E79," ")</f>
        <v xml:space="preserve"> </v>
      </c>
      <c r="G79" s="101"/>
      <c r="H79" s="101"/>
      <c r="I79" s="4" t="str">
        <f>IFERROR(IF((VLOOKUP(G79,'Tabla 2-3-4-5'!$B$10:$C$12,2,FALSE)*(VLOOKUP('Matriz Nº2 Análisis'!H79,'Tabla 2-3-4-5'!$B$10:$C$12,2,FALSE)))&lt;3,"BAJO",IF((VLOOKUP(G79,'Tabla 2-3-4-5'!$B$10:$C$12,2,FALSE)*(VLOOKUP('Matriz Nº2 Análisis'!H79,'Tabla 2-3-4-5'!$B$10:$C$12,2,FALSE)))&gt;5,"ALTO","MEDIO"))," ")</f>
        <v xml:space="preserve"> </v>
      </c>
      <c r="J79" s="9"/>
      <c r="K79" s="10"/>
      <c r="N79" s="10"/>
      <c r="O79" s="10"/>
      <c r="P79" s="10"/>
      <c r="Q79" s="10"/>
      <c r="R79" s="10"/>
      <c r="S79" s="10"/>
      <c r="T79" s="10"/>
      <c r="U79" s="10"/>
      <c r="V79" s="10"/>
      <c r="W79" s="10"/>
      <c r="X79" s="10"/>
      <c r="Y79" s="10"/>
      <c r="Z79" s="10"/>
      <c r="AA79" s="10"/>
      <c r="AB79" s="10"/>
      <c r="AC79" s="10"/>
    </row>
    <row r="80" spans="1:29" ht="23.25" customHeight="1" thickBot="1" x14ac:dyDescent="0.35">
      <c r="A80" s="73" t="str">
        <f>'Matriz Nº1 Identificación'!A80</f>
        <v xml:space="preserve">Objetivo Estratégico: </v>
      </c>
      <c r="B80" s="377">
        <f>+'Matriz Nº1 Identificación'!B80:H80</f>
        <v>0</v>
      </c>
      <c r="C80" s="378"/>
      <c r="D80" s="378"/>
      <c r="E80" s="378"/>
      <c r="F80" s="378"/>
      <c r="G80" s="378"/>
      <c r="H80" s="378"/>
      <c r="I80" s="379"/>
      <c r="J80" s="1"/>
    </row>
    <row r="81" spans="1:29" ht="26.25" customHeight="1" x14ac:dyDescent="0.3">
      <c r="A81" s="75" t="str">
        <f>'Matriz Nº1 Identificación'!A81</f>
        <v>Objetivo táctico</v>
      </c>
      <c r="B81" s="374" t="str">
        <f>+'Matriz Nº1 Identificación'!B81:H81</f>
        <v xml:space="preserve">9. Contar con una empresa que brinde los servicios de mantenimiento correctivo y preventivo para las impresoras de punto de venta y escaner del departamento de Diarios Oficiales. </v>
      </c>
      <c r="C81" s="375"/>
      <c r="D81" s="375"/>
      <c r="E81" s="375"/>
      <c r="F81" s="375"/>
      <c r="G81" s="375"/>
      <c r="H81" s="375"/>
      <c r="I81" s="376"/>
      <c r="J81" s="1"/>
    </row>
    <row r="82" spans="1:29" ht="83.25" customHeight="1" x14ac:dyDescent="0.3">
      <c r="A82" s="136" t="str">
        <f>'Matriz Nº1 Identificación'!A82</f>
        <v>9. 1</v>
      </c>
      <c r="B82" s="4" t="str">
        <f>IF('Matriz Nº1 Identificación'!B82&lt;&gt;" ",'Matriz Nº1 Identificación'!F82," ")</f>
        <v>R004 Insumos</v>
      </c>
      <c r="C82" s="101" t="s">
        <v>94</v>
      </c>
      <c r="D82" s="101" t="s">
        <v>94</v>
      </c>
      <c r="E82" s="4" t="str">
        <f>IFERROR(IF((VLOOKUP(C82,'Tabla 2-3-4-5'!$B$10:$C$12,2,FALSE)*(VLOOKUP('Matriz Nº2 Análisis'!D82,'Tabla 2-3-4-5'!$B$10:$C$12,2,FALSE)))&lt;3,"BAJO",IF((VLOOKUP(C82,'Tabla 2-3-4-5'!$B$10:$C$12,2,FALSE)*(VLOOKUP('Matriz Nº2 Análisis'!D82,'Tabla 2-3-4-5'!$B$10:$C$12,2,FALSE)))&gt;5,"ALTO","MEDIO"))," ")</f>
        <v>ALTO</v>
      </c>
      <c r="F82" s="5" t="str">
        <f>IF(B82&lt;&gt;" ",'Matriz Nº1 Identificación'!E82," ")</f>
        <v>Solicitar presupuesto para el cambio de escaner e impresoras</v>
      </c>
      <c r="G82" s="101" t="s">
        <v>107</v>
      </c>
      <c r="H82" s="101" t="s">
        <v>94</v>
      </c>
      <c r="I82" s="4" t="str">
        <f>IFERROR(IF((VLOOKUP(G82,'Tabla 2-3-4-5'!$B$10:$C$12,2,FALSE)*(VLOOKUP('Matriz Nº2 Análisis'!H82,'Tabla 2-3-4-5'!$B$10:$C$12,2,FALSE)))&lt;3,"BAJO",IF((VLOOKUP(G82,'Tabla 2-3-4-5'!$B$10:$C$12,2,FALSE)*(VLOOKUP('Matriz Nº2 Análisis'!H82,'Tabla 2-3-4-5'!$B$10:$C$12,2,FALSE)))&gt;5,"ALTO","MEDIO"))," ")</f>
        <v>MEDIO</v>
      </c>
      <c r="J82" s="9"/>
      <c r="K82" s="10"/>
      <c r="N82" s="10"/>
      <c r="O82" s="10"/>
      <c r="P82" s="10"/>
      <c r="Q82" s="10"/>
      <c r="R82" s="10"/>
      <c r="S82" s="10"/>
      <c r="T82" s="10"/>
      <c r="U82" s="10"/>
      <c r="V82" s="10"/>
      <c r="W82" s="10"/>
      <c r="X82" s="10"/>
      <c r="Y82" s="10"/>
      <c r="Z82" s="10"/>
      <c r="AA82" s="10"/>
      <c r="AB82" s="10"/>
      <c r="AC82" s="10"/>
    </row>
    <row r="83" spans="1:29" ht="83.25" customHeight="1" x14ac:dyDescent="0.3">
      <c r="A83" s="136" t="str">
        <f>'Matriz Nº1 Identificación'!A83</f>
        <v>9. 2</v>
      </c>
      <c r="B83" s="4" t="str">
        <f>IF('Matriz Nº1 Identificación'!B83&lt;&gt;" ",'Matriz Nº1 Identificación'!F83," ")</f>
        <v xml:space="preserve"> </v>
      </c>
      <c r="C83" s="101"/>
      <c r="D83" s="101"/>
      <c r="E83" s="4" t="str">
        <f>IFERROR(IF((VLOOKUP(C83,'Tabla 2-3-4-5'!$B$10:$C$12,2,FALSE)*(VLOOKUP('Matriz Nº2 Análisis'!D83,'Tabla 2-3-4-5'!$B$10:$C$12,2,FALSE)))&lt;3,"BAJO",IF((VLOOKUP(C83,'Tabla 2-3-4-5'!$B$10:$C$12,2,FALSE)*(VLOOKUP('Matriz Nº2 Análisis'!D83,'Tabla 2-3-4-5'!$B$10:$C$12,2,FALSE)))&gt;5,"ALTO","MEDIO"))," ")</f>
        <v xml:space="preserve"> </v>
      </c>
      <c r="F83" s="5" t="str">
        <f>IF(B83&lt;&gt;" ",'Matriz Nº1 Identificación'!E83," ")</f>
        <v xml:space="preserve"> </v>
      </c>
      <c r="G83" s="101"/>
      <c r="H83" s="101"/>
      <c r="I83" s="4" t="str">
        <f>IFERROR(IF((VLOOKUP(G83,'Tabla 2-3-4-5'!$B$10:$C$12,2,FALSE)*(VLOOKUP('Matriz Nº2 Análisis'!H83,'Tabla 2-3-4-5'!$B$10:$C$12,2,FALSE)))&lt;3,"BAJO",IF((VLOOKUP(G83,'Tabla 2-3-4-5'!$B$10:$C$12,2,FALSE)*(VLOOKUP('Matriz Nº2 Análisis'!H83,'Tabla 2-3-4-5'!$B$10:$C$12,2,FALSE)))&gt;5,"ALTO","MEDIO"))," ")</f>
        <v xml:space="preserve"> </v>
      </c>
      <c r="J83" s="9"/>
      <c r="K83" s="10"/>
      <c r="N83" s="10"/>
      <c r="O83" s="10"/>
      <c r="P83" s="10"/>
      <c r="Q83" s="10"/>
      <c r="R83" s="10"/>
      <c r="S83" s="10"/>
      <c r="T83" s="10"/>
      <c r="U83" s="10"/>
      <c r="V83" s="10"/>
      <c r="W83" s="10"/>
      <c r="X83" s="10"/>
      <c r="Y83" s="10"/>
      <c r="Z83" s="10"/>
      <c r="AA83" s="10"/>
      <c r="AB83" s="10"/>
      <c r="AC83" s="10"/>
    </row>
    <row r="84" spans="1:29" ht="83.25" customHeight="1" x14ac:dyDescent="0.3">
      <c r="A84" s="136" t="str">
        <f>'Matriz Nº1 Identificación'!A84</f>
        <v>9. 3</v>
      </c>
      <c r="B84" s="4" t="str">
        <f>IF('Matriz Nº1 Identificación'!B84&lt;&gt;" ",'Matriz Nº1 Identificación'!F84," ")</f>
        <v xml:space="preserve"> </v>
      </c>
      <c r="C84" s="101"/>
      <c r="D84" s="101"/>
      <c r="E84" s="4" t="str">
        <f>IFERROR(IF((VLOOKUP(C84,'Tabla 2-3-4-5'!$B$10:$C$12,2,FALSE)*(VLOOKUP('Matriz Nº2 Análisis'!D84,'Tabla 2-3-4-5'!$B$10:$C$12,2,FALSE)))&lt;3,"BAJO",IF((VLOOKUP(C84,'Tabla 2-3-4-5'!$B$10:$C$12,2,FALSE)*(VLOOKUP('Matriz Nº2 Análisis'!D84,'Tabla 2-3-4-5'!$B$10:$C$12,2,FALSE)))&gt;5,"ALTO","MEDIO"))," ")</f>
        <v xml:space="preserve"> </v>
      </c>
      <c r="F84" s="5" t="str">
        <f>IF(B84&lt;&gt;" ",'Matriz Nº1 Identificación'!E84," ")</f>
        <v xml:space="preserve"> </v>
      </c>
      <c r="G84" s="101"/>
      <c r="H84" s="101"/>
      <c r="I84" s="4" t="str">
        <f>IFERROR(IF((VLOOKUP(G84,'Tabla 2-3-4-5'!$B$10:$C$12,2,FALSE)*(VLOOKUP('Matriz Nº2 Análisis'!H84,'Tabla 2-3-4-5'!$B$10:$C$12,2,FALSE)))&lt;3,"BAJO",IF((VLOOKUP(G84,'Tabla 2-3-4-5'!$B$10:$C$12,2,FALSE)*(VLOOKUP('Matriz Nº2 Análisis'!H84,'Tabla 2-3-4-5'!$B$10:$C$12,2,FALSE)))&gt;5,"ALTO","MEDIO"))," ")</f>
        <v xml:space="preserve"> </v>
      </c>
      <c r="J84" s="9"/>
      <c r="K84" s="10"/>
      <c r="N84" s="10"/>
      <c r="O84" s="10"/>
      <c r="P84" s="10"/>
      <c r="Q84" s="10"/>
      <c r="R84" s="10"/>
      <c r="S84" s="10"/>
      <c r="T84" s="10"/>
      <c r="U84" s="10"/>
      <c r="V84" s="10"/>
      <c r="W84" s="10"/>
      <c r="X84" s="10"/>
      <c r="Y84" s="10"/>
      <c r="Z84" s="10"/>
      <c r="AA84" s="10"/>
      <c r="AB84" s="10"/>
      <c r="AC84" s="10"/>
    </row>
    <row r="85" spans="1:29" ht="83.25" customHeight="1" x14ac:dyDescent="0.3">
      <c r="A85" s="136" t="str">
        <f>'Matriz Nº1 Identificación'!A85</f>
        <v>9. 4</v>
      </c>
      <c r="B85" s="4" t="str">
        <f>IF('Matriz Nº1 Identificación'!B85&lt;&gt;" ",'Matriz Nº1 Identificación'!F85," ")</f>
        <v xml:space="preserve"> </v>
      </c>
      <c r="C85" s="101"/>
      <c r="D85" s="101"/>
      <c r="E85" s="4" t="str">
        <f>IFERROR(IF((VLOOKUP(C85,'Tabla 2-3-4-5'!$B$10:$C$12,2,FALSE)*(VLOOKUP('Matriz Nº2 Análisis'!D85,'Tabla 2-3-4-5'!$B$10:$C$12,2,FALSE)))&lt;3,"BAJO",IF((VLOOKUP(C85,'Tabla 2-3-4-5'!$B$10:$C$12,2,FALSE)*(VLOOKUP('Matriz Nº2 Análisis'!D85,'Tabla 2-3-4-5'!$B$10:$C$12,2,FALSE)))&gt;5,"ALTO","MEDIO"))," ")</f>
        <v xml:space="preserve"> </v>
      </c>
      <c r="F85" s="5" t="str">
        <f>IF(B85&lt;&gt;" ",'Matriz Nº1 Identificación'!E85," ")</f>
        <v xml:space="preserve"> </v>
      </c>
      <c r="G85" s="101"/>
      <c r="H85" s="101"/>
      <c r="I85" s="4" t="str">
        <f>IFERROR(IF((VLOOKUP(G85,'Tabla 2-3-4-5'!$B$10:$C$12,2,FALSE)*(VLOOKUP('Matriz Nº2 Análisis'!H85,'Tabla 2-3-4-5'!$B$10:$C$12,2,FALSE)))&lt;3,"BAJO",IF((VLOOKUP(G85,'Tabla 2-3-4-5'!$B$10:$C$12,2,FALSE)*(VLOOKUP('Matriz Nº2 Análisis'!H85,'Tabla 2-3-4-5'!$B$10:$C$12,2,FALSE)))&gt;5,"ALTO","MEDIO"))," ")</f>
        <v xml:space="preserve"> </v>
      </c>
      <c r="J85" s="9"/>
      <c r="K85" s="10"/>
      <c r="N85" s="10"/>
      <c r="O85" s="10"/>
      <c r="P85" s="10"/>
      <c r="Q85" s="10"/>
      <c r="R85" s="10"/>
      <c r="S85" s="10"/>
      <c r="T85" s="10"/>
      <c r="U85" s="10"/>
      <c r="V85" s="10"/>
      <c r="W85" s="10"/>
      <c r="X85" s="10"/>
      <c r="Y85" s="10"/>
      <c r="Z85" s="10"/>
      <c r="AA85" s="10"/>
      <c r="AB85" s="10"/>
      <c r="AC85" s="10"/>
    </row>
    <row r="86" spans="1:29" ht="83.25" customHeight="1" x14ac:dyDescent="0.3">
      <c r="A86" s="136" t="str">
        <f>'Matriz Nº1 Identificación'!A86</f>
        <v>9. 5</v>
      </c>
      <c r="B86" s="4" t="str">
        <f>IF('Matriz Nº1 Identificación'!B86&lt;&gt;" ",'Matriz Nº1 Identificación'!F86," ")</f>
        <v xml:space="preserve"> </v>
      </c>
      <c r="C86" s="101"/>
      <c r="D86" s="101"/>
      <c r="E86" s="4" t="str">
        <f>IFERROR(IF((VLOOKUP(C86,'Tabla 2-3-4-5'!$B$10:$C$12,2,FALSE)*(VLOOKUP('Matriz Nº2 Análisis'!D86,'Tabla 2-3-4-5'!$B$10:$C$12,2,FALSE)))&lt;3,"BAJO",IF((VLOOKUP(C86,'Tabla 2-3-4-5'!$B$10:$C$12,2,FALSE)*(VLOOKUP('Matriz Nº2 Análisis'!D86,'Tabla 2-3-4-5'!$B$10:$C$12,2,FALSE)))&gt;5,"ALTO","MEDIO"))," ")</f>
        <v xml:space="preserve"> </v>
      </c>
      <c r="F86" s="5" t="str">
        <f>IF(B86&lt;&gt;" ",'Matriz Nº1 Identificación'!E86," ")</f>
        <v xml:space="preserve"> </v>
      </c>
      <c r="G86" s="101"/>
      <c r="H86" s="101"/>
      <c r="I86" s="4" t="str">
        <f>IFERROR(IF((VLOOKUP(G86,'Tabla 2-3-4-5'!$B$10:$C$12,2,FALSE)*(VLOOKUP('Matriz Nº2 Análisis'!H86,'Tabla 2-3-4-5'!$B$10:$C$12,2,FALSE)))&lt;3,"BAJO",IF((VLOOKUP(G86,'Tabla 2-3-4-5'!$B$10:$C$12,2,FALSE)*(VLOOKUP('Matriz Nº2 Análisis'!H86,'Tabla 2-3-4-5'!$B$10:$C$12,2,FALSE)))&gt;5,"ALTO","MEDIO"))," ")</f>
        <v xml:space="preserve"> </v>
      </c>
      <c r="J86" s="9"/>
      <c r="K86" s="10"/>
      <c r="N86" s="10"/>
      <c r="O86" s="10"/>
      <c r="P86" s="10"/>
      <c r="Q86" s="10"/>
      <c r="R86" s="10"/>
      <c r="S86" s="10"/>
      <c r="T86" s="10"/>
      <c r="U86" s="10"/>
      <c r="V86" s="10"/>
      <c r="W86" s="10"/>
      <c r="X86" s="10"/>
      <c r="Y86" s="10"/>
      <c r="Z86" s="10"/>
      <c r="AA86" s="10"/>
      <c r="AB86" s="10"/>
      <c r="AC86" s="10"/>
    </row>
    <row r="87" spans="1:29" ht="83.25" customHeight="1" x14ac:dyDescent="0.3">
      <c r="A87" s="136" t="str">
        <f>'Matriz Nº1 Identificación'!A87</f>
        <v>9. 6</v>
      </c>
      <c r="B87" s="4" t="str">
        <f>IF('Matriz Nº1 Identificación'!B87&lt;&gt;" ",'Matriz Nº1 Identificación'!F87," ")</f>
        <v xml:space="preserve"> </v>
      </c>
      <c r="C87" s="101"/>
      <c r="D87" s="101"/>
      <c r="E87" s="4" t="str">
        <f>IFERROR(IF((VLOOKUP(C87,'Tabla 2-3-4-5'!$B$10:$C$12,2,FALSE)*(VLOOKUP('Matriz Nº2 Análisis'!D87,'Tabla 2-3-4-5'!$B$10:$C$12,2,FALSE)))&lt;3,"BAJO",IF((VLOOKUP(C87,'Tabla 2-3-4-5'!$B$10:$C$12,2,FALSE)*(VLOOKUP('Matriz Nº2 Análisis'!D87,'Tabla 2-3-4-5'!$B$10:$C$12,2,FALSE)))&gt;5,"ALTO","MEDIO"))," ")</f>
        <v xml:space="preserve"> </v>
      </c>
      <c r="F87" s="5" t="str">
        <f>IF(B87&lt;&gt;" ",'Matriz Nº1 Identificación'!E87," ")</f>
        <v xml:space="preserve"> </v>
      </c>
      <c r="G87" s="101"/>
      <c r="H87" s="101"/>
      <c r="I87" s="4" t="str">
        <f>IFERROR(IF((VLOOKUP(G87,'Tabla 2-3-4-5'!$B$10:$C$12,2,FALSE)*(VLOOKUP('Matriz Nº2 Análisis'!H87,'Tabla 2-3-4-5'!$B$10:$C$12,2,FALSE)))&lt;3,"BAJO",IF((VLOOKUP(G87,'Tabla 2-3-4-5'!$B$10:$C$12,2,FALSE)*(VLOOKUP('Matriz Nº2 Análisis'!H87,'Tabla 2-3-4-5'!$B$10:$C$12,2,FALSE)))&gt;5,"ALTO","MEDIO"))," ")</f>
        <v xml:space="preserve"> </v>
      </c>
      <c r="J87" s="9"/>
      <c r="K87" s="10"/>
      <c r="N87" s="10"/>
      <c r="O87" s="10"/>
      <c r="P87" s="10"/>
      <c r="Q87" s="10"/>
      <c r="R87" s="10"/>
      <c r="S87" s="10"/>
      <c r="T87" s="10"/>
      <c r="U87" s="10"/>
      <c r="V87" s="10"/>
      <c r="W87" s="10"/>
      <c r="X87" s="10"/>
      <c r="Y87" s="10"/>
      <c r="Z87" s="10"/>
      <c r="AA87" s="10"/>
      <c r="AB87" s="10"/>
      <c r="AC87" s="10"/>
    </row>
    <row r="88" spans="1:29" ht="83.25" customHeight="1" thickBot="1" x14ac:dyDescent="0.35">
      <c r="A88" s="136" t="str">
        <f>'Matriz Nº1 Identificación'!A88</f>
        <v>9. 7</v>
      </c>
      <c r="B88" s="4" t="str">
        <f>IF('Matriz Nº1 Identificación'!B88&lt;&gt;" ",'Matriz Nº1 Identificación'!F88," ")</f>
        <v xml:space="preserve"> </v>
      </c>
      <c r="C88" s="101"/>
      <c r="D88" s="101"/>
      <c r="E88" s="4" t="str">
        <f>IFERROR(IF((VLOOKUP(C88,'Tabla 2-3-4-5'!$B$10:$C$12,2,FALSE)*(VLOOKUP('Matriz Nº2 Análisis'!D88,'Tabla 2-3-4-5'!$B$10:$C$12,2,FALSE)))&lt;3,"BAJO",IF((VLOOKUP(C88,'Tabla 2-3-4-5'!$B$10:$C$12,2,FALSE)*(VLOOKUP('Matriz Nº2 Análisis'!D88,'Tabla 2-3-4-5'!$B$10:$C$12,2,FALSE)))&gt;5,"ALTO","MEDIO"))," ")</f>
        <v xml:space="preserve"> </v>
      </c>
      <c r="F88" s="5" t="str">
        <f>IF(B88&lt;&gt;" ",'Matriz Nº1 Identificación'!E88," ")</f>
        <v xml:space="preserve"> </v>
      </c>
      <c r="G88" s="101"/>
      <c r="H88" s="101"/>
      <c r="I88" s="4" t="str">
        <f>IFERROR(IF((VLOOKUP(G88,'Tabla 2-3-4-5'!$B$10:$C$12,2,FALSE)*(VLOOKUP('Matriz Nº2 Análisis'!H88,'Tabla 2-3-4-5'!$B$10:$C$12,2,FALSE)))&lt;3,"BAJO",IF((VLOOKUP(G88,'Tabla 2-3-4-5'!$B$10:$C$12,2,FALSE)*(VLOOKUP('Matriz Nº2 Análisis'!H88,'Tabla 2-3-4-5'!$B$10:$C$12,2,FALSE)))&gt;5,"ALTO","MEDIO"))," ")</f>
        <v xml:space="preserve"> </v>
      </c>
      <c r="J88" s="9"/>
      <c r="K88" s="10"/>
      <c r="N88" s="10"/>
      <c r="O88" s="10"/>
      <c r="P88" s="10"/>
      <c r="Q88" s="10"/>
      <c r="R88" s="10"/>
      <c r="S88" s="10"/>
      <c r="T88" s="10"/>
      <c r="U88" s="10"/>
      <c r="V88" s="10"/>
      <c r="W88" s="10"/>
      <c r="X88" s="10"/>
      <c r="Y88" s="10"/>
      <c r="Z88" s="10"/>
      <c r="AA88" s="10"/>
      <c r="AB88" s="10"/>
      <c r="AC88" s="10"/>
    </row>
    <row r="89" spans="1:29" ht="23.25" customHeight="1" thickBot="1" x14ac:dyDescent="0.35">
      <c r="A89" s="73" t="str">
        <f>'Matriz Nº1 Identificación'!A89</f>
        <v xml:space="preserve">Objetivo Estratégico: </v>
      </c>
      <c r="B89" s="377">
        <f>+'Matriz Nº1 Identificación'!B89:H89</f>
        <v>0</v>
      </c>
      <c r="C89" s="378"/>
      <c r="D89" s="378"/>
      <c r="E89" s="378"/>
      <c r="F89" s="378"/>
      <c r="G89" s="378"/>
      <c r="H89" s="378"/>
      <c r="I89" s="379"/>
      <c r="J89" s="1"/>
    </row>
    <row r="90" spans="1:29" ht="26.25" customHeight="1" x14ac:dyDescent="0.3">
      <c r="A90" s="75" t="str">
        <f>'Matriz Nº1 Identificación'!A90</f>
        <v>Objetivo táctico</v>
      </c>
      <c r="B90" s="374" t="str">
        <f>+'Matriz Nº1 Identificación'!B90:H90</f>
        <v xml:space="preserve">10. Dotar a los funcionarios del departamento de Diarios Oficiales con las herramientas de trabajo requeridas y según las necesidaes existentes. </v>
      </c>
      <c r="C90" s="375"/>
      <c r="D90" s="375"/>
      <c r="E90" s="375"/>
      <c r="F90" s="375"/>
      <c r="G90" s="375"/>
      <c r="H90" s="375"/>
      <c r="I90" s="376"/>
      <c r="J90" s="1"/>
    </row>
    <row r="91" spans="1:29" ht="120.6" customHeight="1" x14ac:dyDescent="0.3">
      <c r="A91" s="136" t="str">
        <f>'Matriz Nº1 Identificación'!A91</f>
        <v>10. 1</v>
      </c>
      <c r="B91" s="4" t="str">
        <f>IF('Matriz Nº1 Identificación'!B91&lt;&gt;" ",'Matriz Nº1 Identificación'!F91," ")</f>
        <v>R006 Información</v>
      </c>
      <c r="C91" s="101" t="s">
        <v>101</v>
      </c>
      <c r="D91" s="101" t="s">
        <v>94</v>
      </c>
      <c r="E91" s="4" t="str">
        <f>IFERROR(IF((VLOOKUP(C91,'Tabla 2-3-4-5'!$B$10:$C$12,2,FALSE)*(VLOOKUP('Matriz Nº2 Análisis'!D91,'Tabla 2-3-4-5'!$B$10:$C$12,2,FALSE)))&lt;3,"BAJO",IF((VLOOKUP(C91,'Tabla 2-3-4-5'!$B$10:$C$12,2,FALSE)*(VLOOKUP('Matriz Nº2 Análisis'!D91,'Tabla 2-3-4-5'!$B$10:$C$12,2,FALSE)))&gt;5,"ALTO","MEDIO"))," ")</f>
        <v>ALTO</v>
      </c>
      <c r="F91" s="5" t="str">
        <f>IF(B91&lt;&gt;" ",'Matriz Nº1 Identificación'!E91," ")</f>
        <v xml:space="preserve">Implementar algún plan de contingencia para recibir el documento o trámitarlo.
Reportar al departamento de informatica a traves de la mesa de ayuda del TI.
Comunicar a las instancias correspondientes por los medios disponibles para informar la problematica. </v>
      </c>
      <c r="G91" s="101" t="s">
        <v>107</v>
      </c>
      <c r="H91" s="101" t="s">
        <v>94</v>
      </c>
      <c r="I91" s="4" t="str">
        <f>IFERROR(IF((VLOOKUP(G91,'Tabla 2-3-4-5'!$B$10:$C$12,2,FALSE)*(VLOOKUP('Matriz Nº2 Análisis'!H91,'Tabla 2-3-4-5'!$B$10:$C$12,2,FALSE)))&lt;3,"BAJO",IF((VLOOKUP(G91,'Tabla 2-3-4-5'!$B$10:$C$12,2,FALSE)*(VLOOKUP('Matriz Nº2 Análisis'!H91,'Tabla 2-3-4-5'!$B$10:$C$12,2,FALSE)))&gt;5,"ALTO","MEDIO"))," ")</f>
        <v>MEDIO</v>
      </c>
      <c r="J91" s="9"/>
      <c r="K91" s="10"/>
      <c r="N91" s="10"/>
      <c r="O91" s="10"/>
      <c r="P91" s="10"/>
      <c r="Q91" s="10"/>
      <c r="R91" s="10"/>
      <c r="S91" s="10"/>
      <c r="T91" s="10"/>
      <c r="U91" s="10"/>
      <c r="V91" s="10"/>
      <c r="W91" s="10"/>
      <c r="X91" s="10"/>
      <c r="Y91" s="10"/>
      <c r="Z91" s="10"/>
      <c r="AA91" s="10"/>
      <c r="AB91" s="10"/>
      <c r="AC91" s="10"/>
    </row>
    <row r="92" spans="1:29" ht="83.25" customHeight="1" x14ac:dyDescent="0.3">
      <c r="A92" s="136" t="str">
        <f>'Matriz Nº1 Identificación'!A92</f>
        <v>10. 2</v>
      </c>
      <c r="B92" s="4" t="str">
        <f>IF('Matriz Nº1 Identificación'!B92&lt;&gt;" ",'Matriz Nº1 Identificación'!F92," ")</f>
        <v xml:space="preserve"> </v>
      </c>
      <c r="C92" s="101"/>
      <c r="D92" s="101"/>
      <c r="E92" s="4" t="str">
        <f>IFERROR(IF((VLOOKUP(C92,'Tabla 2-3-4-5'!$B$10:$C$12,2,FALSE)*(VLOOKUP('Matriz Nº2 Análisis'!D92,'Tabla 2-3-4-5'!$B$10:$C$12,2,FALSE)))&lt;3,"BAJO",IF((VLOOKUP(C92,'Tabla 2-3-4-5'!$B$10:$C$12,2,FALSE)*(VLOOKUP('Matriz Nº2 Análisis'!D92,'Tabla 2-3-4-5'!$B$10:$C$12,2,FALSE)))&gt;5,"ALTO","MEDIO"))," ")</f>
        <v xml:space="preserve"> </v>
      </c>
      <c r="F92" s="5" t="str">
        <f>IF(B92&lt;&gt;" ",'Matriz Nº1 Identificación'!E92," ")</f>
        <v xml:space="preserve"> </v>
      </c>
      <c r="G92" s="101"/>
      <c r="H92" s="101"/>
      <c r="I92" s="4" t="str">
        <f>IFERROR(IF((VLOOKUP(G92,'Tabla 2-3-4-5'!$B$10:$C$12,2,FALSE)*(VLOOKUP('Matriz Nº2 Análisis'!H92,'Tabla 2-3-4-5'!$B$10:$C$12,2,FALSE)))&lt;3,"BAJO",IF((VLOOKUP(G92,'Tabla 2-3-4-5'!$B$10:$C$12,2,FALSE)*(VLOOKUP('Matriz Nº2 Análisis'!H92,'Tabla 2-3-4-5'!$B$10:$C$12,2,FALSE)))&gt;5,"ALTO","MEDIO"))," ")</f>
        <v xml:space="preserve"> </v>
      </c>
      <c r="J92" s="9"/>
      <c r="K92" s="10"/>
      <c r="N92" s="10"/>
      <c r="O92" s="10"/>
      <c r="P92" s="10"/>
      <c r="Q92" s="10"/>
      <c r="R92" s="10"/>
      <c r="S92" s="10"/>
      <c r="T92" s="10"/>
      <c r="U92" s="10"/>
      <c r="V92" s="10"/>
      <c r="W92" s="10"/>
      <c r="X92" s="10"/>
      <c r="Y92" s="10"/>
      <c r="Z92" s="10"/>
      <c r="AA92" s="10"/>
      <c r="AB92" s="10"/>
      <c r="AC92" s="10"/>
    </row>
    <row r="93" spans="1:29" ht="83.25" customHeight="1" x14ac:dyDescent="0.3">
      <c r="A93" s="136" t="str">
        <f>'Matriz Nº1 Identificación'!A93</f>
        <v>10. 3</v>
      </c>
      <c r="B93" s="4" t="str">
        <f>IF('Matriz Nº1 Identificación'!B93&lt;&gt;" ",'Matriz Nº1 Identificación'!F93," ")</f>
        <v xml:space="preserve"> </v>
      </c>
      <c r="C93" s="101"/>
      <c r="D93" s="101"/>
      <c r="E93" s="4" t="str">
        <f>IFERROR(IF((VLOOKUP(C93,'Tabla 2-3-4-5'!$B$10:$C$12,2,FALSE)*(VLOOKUP('Matriz Nº2 Análisis'!D93,'Tabla 2-3-4-5'!$B$10:$C$12,2,FALSE)))&lt;3,"BAJO",IF((VLOOKUP(C93,'Tabla 2-3-4-5'!$B$10:$C$12,2,FALSE)*(VLOOKUP('Matriz Nº2 Análisis'!D93,'Tabla 2-3-4-5'!$B$10:$C$12,2,FALSE)))&gt;5,"ALTO","MEDIO"))," ")</f>
        <v xml:space="preserve"> </v>
      </c>
      <c r="F93" s="5" t="str">
        <f>IF(B93&lt;&gt;" ",'Matriz Nº1 Identificación'!E93," ")</f>
        <v xml:space="preserve"> </v>
      </c>
      <c r="G93" s="101"/>
      <c r="H93" s="101"/>
      <c r="I93" s="4" t="str">
        <f>IFERROR(IF((VLOOKUP(G93,'Tabla 2-3-4-5'!$B$10:$C$12,2,FALSE)*(VLOOKUP('Matriz Nº2 Análisis'!H93,'Tabla 2-3-4-5'!$B$10:$C$12,2,FALSE)))&lt;3,"BAJO",IF((VLOOKUP(G93,'Tabla 2-3-4-5'!$B$10:$C$12,2,FALSE)*(VLOOKUP('Matriz Nº2 Análisis'!H93,'Tabla 2-3-4-5'!$B$10:$C$12,2,FALSE)))&gt;5,"ALTO","MEDIO"))," ")</f>
        <v xml:space="preserve"> </v>
      </c>
      <c r="J93" s="9"/>
      <c r="K93" s="10"/>
      <c r="N93" s="10"/>
      <c r="O93" s="10"/>
      <c r="P93" s="10"/>
      <c r="Q93" s="10"/>
      <c r="R93" s="10"/>
      <c r="S93" s="10"/>
      <c r="T93" s="10"/>
      <c r="U93" s="10"/>
      <c r="V93" s="10"/>
      <c r="W93" s="10"/>
      <c r="X93" s="10"/>
      <c r="Y93" s="10"/>
      <c r="Z93" s="10"/>
      <c r="AA93" s="10"/>
      <c r="AB93" s="10"/>
      <c r="AC93" s="10"/>
    </row>
    <row r="94" spans="1:29" ht="83.25" customHeight="1" x14ac:dyDescent="0.3">
      <c r="A94" s="136" t="str">
        <f>'Matriz Nº1 Identificación'!A94</f>
        <v>10. 4</v>
      </c>
      <c r="B94" s="4" t="str">
        <f>IF('Matriz Nº1 Identificación'!B94&lt;&gt;" ",'Matriz Nº1 Identificación'!F94," ")</f>
        <v xml:space="preserve"> </v>
      </c>
      <c r="C94" s="101"/>
      <c r="D94" s="101"/>
      <c r="E94" s="4" t="str">
        <f>IFERROR(IF((VLOOKUP(C94,'Tabla 2-3-4-5'!$B$10:$C$12,2,FALSE)*(VLOOKUP('Matriz Nº2 Análisis'!D94,'Tabla 2-3-4-5'!$B$10:$C$12,2,FALSE)))&lt;3,"BAJO",IF((VLOOKUP(C94,'Tabla 2-3-4-5'!$B$10:$C$12,2,FALSE)*(VLOOKUP('Matriz Nº2 Análisis'!D94,'Tabla 2-3-4-5'!$B$10:$C$12,2,FALSE)))&gt;5,"ALTO","MEDIO"))," ")</f>
        <v xml:space="preserve"> </v>
      </c>
      <c r="F94" s="5" t="str">
        <f>IF(B94&lt;&gt;" ",'Matriz Nº1 Identificación'!E94," ")</f>
        <v xml:space="preserve"> </v>
      </c>
      <c r="G94" s="101"/>
      <c r="H94" s="101"/>
      <c r="I94" s="4" t="str">
        <f>IFERROR(IF((VLOOKUP(G94,'Tabla 2-3-4-5'!$B$10:$C$12,2,FALSE)*(VLOOKUP('Matriz Nº2 Análisis'!H94,'Tabla 2-3-4-5'!$B$10:$C$12,2,FALSE)))&lt;3,"BAJO",IF((VLOOKUP(G94,'Tabla 2-3-4-5'!$B$10:$C$12,2,FALSE)*(VLOOKUP('Matriz Nº2 Análisis'!H94,'Tabla 2-3-4-5'!$B$10:$C$12,2,FALSE)))&gt;5,"ALTO","MEDIO"))," ")</f>
        <v xml:space="preserve"> </v>
      </c>
      <c r="J94" s="9"/>
      <c r="K94" s="10"/>
      <c r="N94" s="10"/>
      <c r="O94" s="10"/>
      <c r="P94" s="10"/>
      <c r="Q94" s="10"/>
      <c r="R94" s="10"/>
      <c r="S94" s="10"/>
      <c r="T94" s="10"/>
      <c r="U94" s="10"/>
      <c r="V94" s="10"/>
      <c r="W94" s="10"/>
      <c r="X94" s="10"/>
      <c r="Y94" s="10"/>
      <c r="Z94" s="10"/>
      <c r="AA94" s="10"/>
      <c r="AB94" s="10"/>
      <c r="AC94" s="10"/>
    </row>
    <row r="95" spans="1:29" ht="83.25" customHeight="1" x14ac:dyDescent="0.3">
      <c r="A95" s="136" t="str">
        <f>'Matriz Nº1 Identificación'!A95</f>
        <v>10. 5</v>
      </c>
      <c r="B95" s="4" t="str">
        <f>IF('Matriz Nº1 Identificación'!B95&lt;&gt;" ",'Matriz Nº1 Identificación'!F95," ")</f>
        <v xml:space="preserve"> </v>
      </c>
      <c r="C95" s="101"/>
      <c r="D95" s="101"/>
      <c r="E95" s="4" t="str">
        <f>IFERROR(IF((VLOOKUP(C95,'Tabla 2-3-4-5'!$B$10:$C$12,2,FALSE)*(VLOOKUP('Matriz Nº2 Análisis'!D95,'Tabla 2-3-4-5'!$B$10:$C$12,2,FALSE)))&lt;3,"BAJO",IF((VLOOKUP(C95,'Tabla 2-3-4-5'!$B$10:$C$12,2,FALSE)*(VLOOKUP('Matriz Nº2 Análisis'!D95,'Tabla 2-3-4-5'!$B$10:$C$12,2,FALSE)))&gt;5,"ALTO","MEDIO"))," ")</f>
        <v xml:space="preserve"> </v>
      </c>
      <c r="F95" s="5" t="str">
        <f>IF(B95&lt;&gt;" ",'Matriz Nº1 Identificación'!E95," ")</f>
        <v xml:space="preserve"> </v>
      </c>
      <c r="G95" s="101"/>
      <c r="H95" s="101"/>
      <c r="I95" s="4" t="str">
        <f>IFERROR(IF((VLOOKUP(G95,'Tabla 2-3-4-5'!$B$10:$C$12,2,FALSE)*(VLOOKUP('Matriz Nº2 Análisis'!H95,'Tabla 2-3-4-5'!$B$10:$C$12,2,FALSE)))&lt;3,"BAJO",IF((VLOOKUP(G95,'Tabla 2-3-4-5'!$B$10:$C$12,2,FALSE)*(VLOOKUP('Matriz Nº2 Análisis'!H95,'Tabla 2-3-4-5'!$B$10:$C$12,2,FALSE)))&gt;5,"ALTO","MEDIO"))," ")</f>
        <v xml:space="preserve"> </v>
      </c>
      <c r="J95" s="9"/>
      <c r="K95" s="10"/>
      <c r="N95" s="10"/>
      <c r="O95" s="10"/>
      <c r="P95" s="10"/>
      <c r="Q95" s="10"/>
      <c r="R95" s="10"/>
      <c r="S95" s="10"/>
      <c r="T95" s="10"/>
      <c r="U95" s="10"/>
      <c r="V95" s="10"/>
      <c r="W95" s="10"/>
      <c r="X95" s="10"/>
      <c r="Y95" s="10"/>
      <c r="Z95" s="10"/>
      <c r="AA95" s="10"/>
      <c r="AB95" s="10"/>
      <c r="AC95" s="10"/>
    </row>
    <row r="96" spans="1:29" ht="83.25" customHeight="1" x14ac:dyDescent="0.3">
      <c r="A96" s="136" t="str">
        <f>'Matriz Nº1 Identificación'!A96</f>
        <v>10. 6</v>
      </c>
      <c r="B96" s="4" t="str">
        <f>IF('Matriz Nº1 Identificación'!B96&lt;&gt;" ",'Matriz Nº1 Identificación'!F96," ")</f>
        <v xml:space="preserve"> </v>
      </c>
      <c r="C96" s="101"/>
      <c r="D96" s="101"/>
      <c r="E96" s="4" t="str">
        <f>IFERROR(IF((VLOOKUP(C96,'Tabla 2-3-4-5'!$B$10:$C$12,2,FALSE)*(VLOOKUP('Matriz Nº2 Análisis'!D96,'Tabla 2-3-4-5'!$B$10:$C$12,2,FALSE)))&lt;3,"BAJO",IF((VLOOKUP(C96,'Tabla 2-3-4-5'!$B$10:$C$12,2,FALSE)*(VLOOKUP('Matriz Nº2 Análisis'!D96,'Tabla 2-3-4-5'!$B$10:$C$12,2,FALSE)))&gt;5,"ALTO","MEDIO"))," ")</f>
        <v xml:space="preserve"> </v>
      </c>
      <c r="F96" s="5" t="str">
        <f>IF(B96&lt;&gt;" ",'Matriz Nº1 Identificación'!E96," ")</f>
        <v xml:space="preserve"> </v>
      </c>
      <c r="G96" s="101"/>
      <c r="H96" s="101"/>
      <c r="I96" s="4" t="str">
        <f>IFERROR(IF((VLOOKUP(G96,'Tabla 2-3-4-5'!$B$10:$C$12,2,FALSE)*(VLOOKUP('Matriz Nº2 Análisis'!H96,'Tabla 2-3-4-5'!$B$10:$C$12,2,FALSE)))&lt;3,"BAJO",IF((VLOOKUP(G96,'Tabla 2-3-4-5'!$B$10:$C$12,2,FALSE)*(VLOOKUP('Matriz Nº2 Análisis'!H96,'Tabla 2-3-4-5'!$B$10:$C$12,2,FALSE)))&gt;5,"ALTO","MEDIO"))," ")</f>
        <v xml:space="preserve"> </v>
      </c>
      <c r="J96" s="9"/>
      <c r="K96" s="10"/>
      <c r="N96" s="10"/>
      <c r="O96" s="10"/>
      <c r="P96" s="10"/>
      <c r="Q96" s="10"/>
      <c r="R96" s="10"/>
      <c r="S96" s="10"/>
      <c r="T96" s="10"/>
      <c r="U96" s="10"/>
      <c r="V96" s="10"/>
      <c r="W96" s="10"/>
      <c r="X96" s="10"/>
      <c r="Y96" s="10"/>
      <c r="Z96" s="10"/>
      <c r="AA96" s="10"/>
      <c r="AB96" s="10"/>
      <c r="AC96" s="10"/>
    </row>
    <row r="97" spans="1:29" ht="83.25" customHeight="1" thickBot="1" x14ac:dyDescent="0.35">
      <c r="A97" s="136" t="str">
        <f>'Matriz Nº1 Identificación'!A97</f>
        <v>10. 7</v>
      </c>
      <c r="B97" s="4" t="str">
        <f>IF('Matriz Nº1 Identificación'!B97&lt;&gt;" ",'Matriz Nº1 Identificación'!F97," ")</f>
        <v xml:space="preserve"> </v>
      </c>
      <c r="C97" s="101"/>
      <c r="D97" s="101"/>
      <c r="E97" s="4" t="str">
        <f>IFERROR(IF((VLOOKUP(C97,'Tabla 2-3-4-5'!$B$10:$C$12,2,FALSE)*(VLOOKUP('Matriz Nº2 Análisis'!D97,'Tabla 2-3-4-5'!$B$10:$C$12,2,FALSE)))&lt;3,"BAJO",IF((VLOOKUP(C97,'Tabla 2-3-4-5'!$B$10:$C$12,2,FALSE)*(VLOOKUP('Matriz Nº2 Análisis'!D97,'Tabla 2-3-4-5'!$B$10:$C$12,2,FALSE)))&gt;5,"ALTO","MEDIO"))," ")</f>
        <v xml:space="preserve"> </v>
      </c>
      <c r="F97" s="5" t="str">
        <f>IF(B97&lt;&gt;" ",'Matriz Nº1 Identificación'!E97," ")</f>
        <v xml:space="preserve"> </v>
      </c>
      <c r="G97" s="101"/>
      <c r="H97" s="101"/>
      <c r="I97" s="4" t="str">
        <f>IFERROR(IF((VLOOKUP(G97,'Tabla 2-3-4-5'!$B$10:$C$12,2,FALSE)*(VLOOKUP('Matriz Nº2 Análisis'!H97,'Tabla 2-3-4-5'!$B$10:$C$12,2,FALSE)))&lt;3,"BAJO",IF((VLOOKUP(G97,'Tabla 2-3-4-5'!$B$10:$C$12,2,FALSE)*(VLOOKUP('Matriz Nº2 Análisis'!H97,'Tabla 2-3-4-5'!$B$10:$C$12,2,FALSE)))&gt;5,"ALTO","MEDIO"))," ")</f>
        <v xml:space="preserve"> </v>
      </c>
      <c r="J97" s="9"/>
      <c r="K97" s="10"/>
      <c r="N97" s="10"/>
      <c r="O97" s="10"/>
      <c r="P97" s="10"/>
      <c r="Q97" s="10"/>
      <c r="R97" s="10"/>
      <c r="S97" s="10"/>
      <c r="T97" s="10"/>
      <c r="U97" s="10"/>
      <c r="V97" s="10"/>
      <c r="W97" s="10"/>
      <c r="X97" s="10"/>
      <c r="Y97" s="10"/>
      <c r="Z97" s="10"/>
      <c r="AA97" s="10"/>
      <c r="AB97" s="10"/>
      <c r="AC97" s="10"/>
    </row>
    <row r="98" spans="1:29" ht="23.25" customHeight="1" thickBot="1" x14ac:dyDescent="0.35">
      <c r="A98" s="73" t="str">
        <f>'Matriz Nº1 Identificación'!A98</f>
        <v xml:space="preserve">Objetivo Estratégico: </v>
      </c>
      <c r="B98" s="377">
        <f>+'Matriz Nº1 Identificación'!B98:H98</f>
        <v>0</v>
      </c>
      <c r="C98" s="378"/>
      <c r="D98" s="378"/>
      <c r="E98" s="378"/>
      <c r="F98" s="378"/>
      <c r="G98" s="378"/>
      <c r="H98" s="378"/>
      <c r="I98" s="379"/>
      <c r="J98" s="1"/>
    </row>
    <row r="99" spans="1:29" ht="26.25" customHeight="1" x14ac:dyDescent="0.3">
      <c r="A99" s="75" t="str">
        <f>'Matriz Nº1 Identificación'!A99</f>
        <v>Objetivo táctico</v>
      </c>
      <c r="B99" s="374" t="str">
        <f>+'Matriz Nº1 Identificación'!B99:H99</f>
        <v>11. Cumplir con normativa de salud ocupacional y ambiental que permitan una protección óptima de los trabajadores de la Imprenta Nacional.</v>
      </c>
      <c r="C99" s="375"/>
      <c r="D99" s="375"/>
      <c r="E99" s="375"/>
      <c r="F99" s="375"/>
      <c r="G99" s="375"/>
      <c r="H99" s="375"/>
      <c r="I99" s="376"/>
      <c r="J99" s="1"/>
    </row>
    <row r="100" spans="1:29" ht="83.25" customHeight="1" x14ac:dyDescent="0.3">
      <c r="A100" s="136" t="str">
        <f>'Matriz Nº1 Identificación'!A100</f>
        <v>11. 1</v>
      </c>
      <c r="B100" s="4" t="str">
        <f>IF('Matriz Nº1 Identificación'!B100&lt;&gt;" ",'Matriz Nº1 Identificación'!F100," ")</f>
        <v>R010 Ambiente</v>
      </c>
      <c r="C100" s="101" t="s">
        <v>94</v>
      </c>
      <c r="D100" s="101" t="s">
        <v>94</v>
      </c>
      <c r="E100" s="4" t="str">
        <f>IFERROR(IF((VLOOKUP(C100,'Tabla 2-3-4-5'!$B$10:$C$12,2,FALSE)*(VLOOKUP('Matriz Nº2 Análisis'!D100,'Tabla 2-3-4-5'!$B$10:$C$12,2,FALSE)))&lt;3,"BAJO",IF((VLOOKUP(C100,'Tabla 2-3-4-5'!$B$10:$C$12,2,FALSE)*(VLOOKUP('Matriz Nº2 Análisis'!D100,'Tabla 2-3-4-5'!$B$10:$C$12,2,FALSE)))&gt;5,"ALTO","MEDIO"))," ")</f>
        <v>ALTO</v>
      </c>
      <c r="F100" s="5" t="str">
        <f>IF(B100&lt;&gt;" ",'Matriz Nº1 Identificación'!E100," ")</f>
        <v>Ubicación de extintores en el edificio. Contrato y mantenimiento de recarga de extintores. Traslado de artefactos eléctricos al área de la soda comedor.</v>
      </c>
      <c r="G100" s="101" t="s">
        <v>94</v>
      </c>
      <c r="H100" s="101" t="s">
        <v>94</v>
      </c>
      <c r="I100" s="4" t="str">
        <f>IFERROR(IF((VLOOKUP(G100,'Tabla 2-3-4-5'!$B$10:$C$12,2,FALSE)*(VLOOKUP('Matriz Nº2 Análisis'!H100,'Tabla 2-3-4-5'!$B$10:$C$12,2,FALSE)))&lt;3,"BAJO",IF((VLOOKUP(G100,'Tabla 2-3-4-5'!$B$10:$C$12,2,FALSE)*(VLOOKUP('Matriz Nº2 Análisis'!H100,'Tabla 2-3-4-5'!$B$10:$C$12,2,FALSE)))&gt;5,"ALTO","MEDIO"))," ")</f>
        <v>ALTO</v>
      </c>
      <c r="J100" s="9"/>
      <c r="K100" s="10"/>
      <c r="N100" s="10"/>
      <c r="O100" s="10"/>
      <c r="P100" s="10"/>
      <c r="Q100" s="10"/>
      <c r="R100" s="10"/>
      <c r="S100" s="10"/>
      <c r="T100" s="10"/>
      <c r="U100" s="10"/>
      <c r="V100" s="10"/>
      <c r="W100" s="10"/>
      <c r="X100" s="10"/>
      <c r="Y100" s="10"/>
      <c r="Z100" s="10"/>
      <c r="AA100" s="10"/>
      <c r="AB100" s="10"/>
      <c r="AC100" s="10"/>
    </row>
    <row r="101" spans="1:29" ht="83.25" customHeight="1" x14ac:dyDescent="0.3">
      <c r="A101" s="136" t="str">
        <f>'Matriz Nº1 Identificación'!A101</f>
        <v>11. 2</v>
      </c>
      <c r="B101" s="4" t="str">
        <f>IF('Matriz Nº1 Identificación'!B101&lt;&gt;" ",'Matriz Nº1 Identificación'!F101," ")</f>
        <v xml:space="preserve"> </v>
      </c>
      <c r="C101" s="101"/>
      <c r="D101" s="101"/>
      <c r="E101" s="4" t="str">
        <f>IFERROR(IF((VLOOKUP(C101,'Tabla 2-3-4-5'!$B$10:$C$12,2,FALSE)*(VLOOKUP('Matriz Nº2 Análisis'!D101,'Tabla 2-3-4-5'!$B$10:$C$12,2,FALSE)))&lt;3,"BAJO",IF((VLOOKUP(C101,'Tabla 2-3-4-5'!$B$10:$C$12,2,FALSE)*(VLOOKUP('Matriz Nº2 Análisis'!D101,'Tabla 2-3-4-5'!$B$10:$C$12,2,FALSE)))&gt;5,"ALTO","MEDIO"))," ")</f>
        <v xml:space="preserve"> </v>
      </c>
      <c r="F101" s="5" t="str">
        <f>IF(B101&lt;&gt;" ",'Matriz Nº1 Identificación'!E101," ")</f>
        <v xml:space="preserve"> </v>
      </c>
      <c r="G101" s="101"/>
      <c r="H101" s="101"/>
      <c r="I101" s="4" t="str">
        <f>IFERROR(IF((VLOOKUP(G101,'Tabla 2-3-4-5'!$B$10:$C$12,2,FALSE)*(VLOOKUP('Matriz Nº2 Análisis'!H101,'Tabla 2-3-4-5'!$B$10:$C$12,2,FALSE)))&lt;3,"BAJO",IF((VLOOKUP(G101,'Tabla 2-3-4-5'!$B$10:$C$12,2,FALSE)*(VLOOKUP('Matriz Nº2 Análisis'!H101,'Tabla 2-3-4-5'!$B$10:$C$12,2,FALSE)))&gt;5,"ALTO","MEDIO"))," ")</f>
        <v xml:space="preserve"> </v>
      </c>
      <c r="J101" s="9"/>
      <c r="K101" s="10"/>
      <c r="N101" s="10"/>
      <c r="O101" s="10"/>
      <c r="P101" s="10"/>
      <c r="Q101" s="10"/>
      <c r="R101" s="10"/>
      <c r="S101" s="10"/>
      <c r="T101" s="10"/>
      <c r="U101" s="10"/>
      <c r="V101" s="10"/>
      <c r="W101" s="10"/>
      <c r="X101" s="10"/>
      <c r="Y101" s="10"/>
      <c r="Z101" s="10"/>
      <c r="AA101" s="10"/>
      <c r="AB101" s="10"/>
      <c r="AC101" s="10"/>
    </row>
    <row r="102" spans="1:29" ht="83.25" customHeight="1" x14ac:dyDescent="0.3">
      <c r="A102" s="136" t="str">
        <f>'Matriz Nº1 Identificación'!A102</f>
        <v>11. 3</v>
      </c>
      <c r="B102" s="4" t="str">
        <f>IF('Matriz Nº1 Identificación'!B102&lt;&gt;" ",'Matriz Nº1 Identificación'!F102," ")</f>
        <v xml:space="preserve"> </v>
      </c>
      <c r="C102" s="101"/>
      <c r="D102" s="101"/>
      <c r="E102" s="4" t="str">
        <f>IFERROR(IF((VLOOKUP(C102,'Tabla 2-3-4-5'!$B$10:$C$12,2,FALSE)*(VLOOKUP('Matriz Nº2 Análisis'!D102,'Tabla 2-3-4-5'!$B$10:$C$12,2,FALSE)))&lt;3,"BAJO",IF((VLOOKUP(C102,'Tabla 2-3-4-5'!$B$10:$C$12,2,FALSE)*(VLOOKUP('Matriz Nº2 Análisis'!D102,'Tabla 2-3-4-5'!$B$10:$C$12,2,FALSE)))&gt;5,"ALTO","MEDIO"))," ")</f>
        <v xml:space="preserve"> </v>
      </c>
      <c r="F102" s="5" t="str">
        <f>IF(B102&lt;&gt;" ",'Matriz Nº1 Identificación'!E102," ")</f>
        <v xml:space="preserve"> </v>
      </c>
      <c r="G102" s="101"/>
      <c r="H102" s="101"/>
      <c r="I102" s="4" t="str">
        <f>IFERROR(IF((VLOOKUP(G102,'Tabla 2-3-4-5'!$B$10:$C$12,2,FALSE)*(VLOOKUP('Matriz Nº2 Análisis'!H102,'Tabla 2-3-4-5'!$B$10:$C$12,2,FALSE)))&lt;3,"BAJO",IF((VLOOKUP(G102,'Tabla 2-3-4-5'!$B$10:$C$12,2,FALSE)*(VLOOKUP('Matriz Nº2 Análisis'!H102,'Tabla 2-3-4-5'!$B$10:$C$12,2,FALSE)))&gt;5,"ALTO","MEDIO"))," ")</f>
        <v xml:space="preserve"> </v>
      </c>
      <c r="J102" s="9"/>
      <c r="K102" s="10"/>
      <c r="N102" s="10"/>
      <c r="O102" s="10"/>
      <c r="P102" s="10"/>
      <c r="Q102" s="10"/>
      <c r="R102" s="10"/>
      <c r="S102" s="10"/>
      <c r="T102" s="10"/>
      <c r="U102" s="10"/>
      <c r="V102" s="10"/>
      <c r="W102" s="10"/>
      <c r="X102" s="10"/>
      <c r="Y102" s="10"/>
      <c r="Z102" s="10"/>
      <c r="AA102" s="10"/>
      <c r="AB102" s="10"/>
      <c r="AC102" s="10"/>
    </row>
    <row r="103" spans="1:29" ht="83.25" customHeight="1" x14ac:dyDescent="0.3">
      <c r="A103" s="136" t="str">
        <f>'Matriz Nº1 Identificación'!A103</f>
        <v>11. 4</v>
      </c>
      <c r="B103" s="4" t="str">
        <f>IF('Matriz Nº1 Identificación'!B103&lt;&gt;" ",'Matriz Nº1 Identificación'!F103," ")</f>
        <v xml:space="preserve"> </v>
      </c>
      <c r="C103" s="101"/>
      <c r="D103" s="101"/>
      <c r="E103" s="4" t="str">
        <f>IFERROR(IF((VLOOKUP(C103,'Tabla 2-3-4-5'!$B$10:$C$12,2,FALSE)*(VLOOKUP('Matriz Nº2 Análisis'!D103,'Tabla 2-3-4-5'!$B$10:$C$12,2,FALSE)))&lt;3,"BAJO",IF((VLOOKUP(C103,'Tabla 2-3-4-5'!$B$10:$C$12,2,FALSE)*(VLOOKUP('Matriz Nº2 Análisis'!D103,'Tabla 2-3-4-5'!$B$10:$C$12,2,FALSE)))&gt;5,"ALTO","MEDIO"))," ")</f>
        <v xml:space="preserve"> </v>
      </c>
      <c r="F103" s="5" t="str">
        <f>IF(B103&lt;&gt;" ",'Matriz Nº1 Identificación'!E103," ")</f>
        <v xml:space="preserve"> </v>
      </c>
      <c r="G103" s="101"/>
      <c r="H103" s="101"/>
      <c r="I103" s="4" t="str">
        <f>IFERROR(IF((VLOOKUP(G103,'Tabla 2-3-4-5'!$B$10:$C$12,2,FALSE)*(VLOOKUP('Matriz Nº2 Análisis'!H103,'Tabla 2-3-4-5'!$B$10:$C$12,2,FALSE)))&lt;3,"BAJO",IF((VLOOKUP(G103,'Tabla 2-3-4-5'!$B$10:$C$12,2,FALSE)*(VLOOKUP('Matriz Nº2 Análisis'!H103,'Tabla 2-3-4-5'!$B$10:$C$12,2,FALSE)))&gt;5,"ALTO","MEDIO"))," ")</f>
        <v xml:space="preserve"> </v>
      </c>
      <c r="J103" s="9"/>
      <c r="K103" s="10"/>
      <c r="N103" s="10"/>
      <c r="O103" s="10"/>
      <c r="P103" s="10"/>
      <c r="Q103" s="10"/>
      <c r="R103" s="10"/>
      <c r="S103" s="10"/>
      <c r="T103" s="10"/>
      <c r="U103" s="10"/>
      <c r="V103" s="10"/>
      <c r="W103" s="10"/>
      <c r="X103" s="10"/>
      <c r="Y103" s="10"/>
      <c r="Z103" s="10"/>
      <c r="AA103" s="10"/>
      <c r="AB103" s="10"/>
      <c r="AC103" s="10"/>
    </row>
    <row r="104" spans="1:29" ht="83.25" customHeight="1" x14ac:dyDescent="0.3">
      <c r="A104" s="136" t="str">
        <f>'Matriz Nº1 Identificación'!A104</f>
        <v>11. 5</v>
      </c>
      <c r="B104" s="4" t="str">
        <f>IF('Matriz Nº1 Identificación'!B104&lt;&gt;" ",'Matriz Nº1 Identificación'!F104," ")</f>
        <v xml:space="preserve"> </v>
      </c>
      <c r="C104" s="101"/>
      <c r="D104" s="101"/>
      <c r="E104" s="4" t="str">
        <f>IFERROR(IF((VLOOKUP(C104,'Tabla 2-3-4-5'!$B$10:$C$12,2,FALSE)*(VLOOKUP('Matriz Nº2 Análisis'!D104,'Tabla 2-3-4-5'!$B$10:$C$12,2,FALSE)))&lt;3,"BAJO",IF((VLOOKUP(C104,'Tabla 2-3-4-5'!$B$10:$C$12,2,FALSE)*(VLOOKUP('Matriz Nº2 Análisis'!D104,'Tabla 2-3-4-5'!$B$10:$C$12,2,FALSE)))&gt;5,"ALTO","MEDIO"))," ")</f>
        <v xml:space="preserve"> </v>
      </c>
      <c r="F104" s="5" t="str">
        <f>IF(B104&lt;&gt;" ",'Matriz Nº1 Identificación'!E104," ")</f>
        <v xml:space="preserve"> </v>
      </c>
      <c r="G104" s="101"/>
      <c r="H104" s="101"/>
      <c r="I104" s="4" t="str">
        <f>IFERROR(IF((VLOOKUP(G104,'Tabla 2-3-4-5'!$B$10:$C$12,2,FALSE)*(VLOOKUP('Matriz Nº2 Análisis'!H104,'Tabla 2-3-4-5'!$B$10:$C$12,2,FALSE)))&lt;3,"BAJO",IF((VLOOKUP(G104,'Tabla 2-3-4-5'!$B$10:$C$12,2,FALSE)*(VLOOKUP('Matriz Nº2 Análisis'!H104,'Tabla 2-3-4-5'!$B$10:$C$12,2,FALSE)))&gt;5,"ALTO","MEDIO"))," ")</f>
        <v xml:space="preserve"> </v>
      </c>
      <c r="J104" s="9"/>
      <c r="K104" s="10"/>
      <c r="N104" s="10"/>
      <c r="O104" s="10"/>
      <c r="P104" s="10"/>
      <c r="Q104" s="10"/>
      <c r="R104" s="10"/>
      <c r="S104" s="10"/>
      <c r="T104" s="10"/>
      <c r="U104" s="10"/>
      <c r="V104" s="10"/>
      <c r="W104" s="10"/>
      <c r="X104" s="10"/>
      <c r="Y104" s="10"/>
      <c r="Z104" s="10"/>
      <c r="AA104" s="10"/>
      <c r="AB104" s="10"/>
      <c r="AC104" s="10"/>
    </row>
    <row r="105" spans="1:29" ht="83.25" customHeight="1" x14ac:dyDescent="0.3">
      <c r="A105" s="136" t="str">
        <f>'Matriz Nº1 Identificación'!A105</f>
        <v>11. 6</v>
      </c>
      <c r="B105" s="4" t="str">
        <f>IF('Matriz Nº1 Identificación'!B105&lt;&gt;" ",'Matriz Nº1 Identificación'!F105," ")</f>
        <v xml:space="preserve"> </v>
      </c>
      <c r="C105" s="101"/>
      <c r="D105" s="101"/>
      <c r="E105" s="4" t="str">
        <f>IFERROR(IF((VLOOKUP(C105,'Tabla 2-3-4-5'!$B$10:$C$12,2,FALSE)*(VLOOKUP('Matriz Nº2 Análisis'!D105,'Tabla 2-3-4-5'!$B$10:$C$12,2,FALSE)))&lt;3,"BAJO",IF((VLOOKUP(C105,'Tabla 2-3-4-5'!$B$10:$C$12,2,FALSE)*(VLOOKUP('Matriz Nº2 Análisis'!D105,'Tabla 2-3-4-5'!$B$10:$C$12,2,FALSE)))&gt;5,"ALTO","MEDIO"))," ")</f>
        <v xml:space="preserve"> </v>
      </c>
      <c r="F105" s="5" t="str">
        <f>IF(B105&lt;&gt;" ",'Matriz Nº1 Identificación'!E105," ")</f>
        <v xml:space="preserve"> </v>
      </c>
      <c r="G105" s="101"/>
      <c r="H105" s="101"/>
      <c r="I105" s="4" t="str">
        <f>IFERROR(IF((VLOOKUP(G105,'Tabla 2-3-4-5'!$B$10:$C$12,2,FALSE)*(VLOOKUP('Matriz Nº2 Análisis'!H105,'Tabla 2-3-4-5'!$B$10:$C$12,2,FALSE)))&lt;3,"BAJO",IF((VLOOKUP(G105,'Tabla 2-3-4-5'!$B$10:$C$12,2,FALSE)*(VLOOKUP('Matriz Nº2 Análisis'!H105,'Tabla 2-3-4-5'!$B$10:$C$12,2,FALSE)))&gt;5,"ALTO","MEDIO"))," ")</f>
        <v xml:space="preserve"> </v>
      </c>
      <c r="J105" s="9"/>
      <c r="K105" s="10"/>
      <c r="N105" s="10"/>
      <c r="O105" s="10"/>
      <c r="P105" s="10"/>
      <c r="Q105" s="10"/>
      <c r="R105" s="10"/>
      <c r="S105" s="10"/>
      <c r="T105" s="10"/>
      <c r="U105" s="10"/>
      <c r="V105" s="10"/>
      <c r="W105" s="10"/>
      <c r="X105" s="10"/>
      <c r="Y105" s="10"/>
      <c r="Z105" s="10"/>
      <c r="AA105" s="10"/>
      <c r="AB105" s="10"/>
      <c r="AC105" s="10"/>
    </row>
    <row r="106" spans="1:29" ht="83.25" customHeight="1" thickBot="1" x14ac:dyDescent="0.35">
      <c r="A106" s="136" t="str">
        <f>'Matriz Nº1 Identificación'!A106</f>
        <v>11. 7</v>
      </c>
      <c r="B106" s="4" t="str">
        <f>IF('Matriz Nº1 Identificación'!B106&lt;&gt;" ",'Matriz Nº1 Identificación'!F106," ")</f>
        <v xml:space="preserve"> </v>
      </c>
      <c r="C106" s="101"/>
      <c r="D106" s="101"/>
      <c r="E106" s="4" t="str">
        <f>IFERROR(IF((VLOOKUP(C106,'Tabla 2-3-4-5'!$B$10:$C$12,2,FALSE)*(VLOOKUP('Matriz Nº2 Análisis'!D106,'Tabla 2-3-4-5'!$B$10:$C$12,2,FALSE)))&lt;3,"BAJO",IF((VLOOKUP(C106,'Tabla 2-3-4-5'!$B$10:$C$12,2,FALSE)*(VLOOKUP('Matriz Nº2 Análisis'!D106,'Tabla 2-3-4-5'!$B$10:$C$12,2,FALSE)))&gt;5,"ALTO","MEDIO"))," ")</f>
        <v xml:space="preserve"> </v>
      </c>
      <c r="F106" s="5" t="str">
        <f>IF(B106&lt;&gt;" ",'Matriz Nº1 Identificación'!E106," ")</f>
        <v xml:space="preserve"> </v>
      </c>
      <c r="G106" s="101"/>
      <c r="H106" s="101"/>
      <c r="I106" s="4" t="str">
        <f>IFERROR(IF((VLOOKUP(G106,'Tabla 2-3-4-5'!$B$10:$C$12,2,FALSE)*(VLOOKUP('Matriz Nº2 Análisis'!H106,'Tabla 2-3-4-5'!$B$10:$C$12,2,FALSE)))&lt;3,"BAJO",IF((VLOOKUP(G106,'Tabla 2-3-4-5'!$B$10:$C$12,2,FALSE)*(VLOOKUP('Matriz Nº2 Análisis'!H106,'Tabla 2-3-4-5'!$B$10:$C$12,2,FALSE)))&gt;5,"ALTO","MEDIO"))," ")</f>
        <v xml:space="preserve"> </v>
      </c>
      <c r="J106" s="9"/>
      <c r="K106" s="10"/>
      <c r="N106" s="10"/>
      <c r="O106" s="10"/>
      <c r="P106" s="10"/>
      <c r="Q106" s="10"/>
      <c r="R106" s="10"/>
      <c r="S106" s="10"/>
      <c r="T106" s="10"/>
      <c r="U106" s="10"/>
      <c r="V106" s="10"/>
      <c r="W106" s="10"/>
      <c r="X106" s="10"/>
      <c r="Y106" s="10"/>
      <c r="Z106" s="10"/>
      <c r="AA106" s="10"/>
      <c r="AB106" s="10"/>
      <c r="AC106" s="10"/>
    </row>
    <row r="107" spans="1:29" ht="23.25" customHeight="1" thickBot="1" x14ac:dyDescent="0.35">
      <c r="A107" s="73" t="str">
        <f>'Matriz Nº1 Identificación'!A107</f>
        <v xml:space="preserve">Objetivo Estratégico: </v>
      </c>
      <c r="B107" s="377">
        <f>+'Matriz Nº1 Identificación'!B107:H107</f>
        <v>0</v>
      </c>
      <c r="C107" s="378"/>
      <c r="D107" s="378"/>
      <c r="E107" s="378"/>
      <c r="F107" s="378"/>
      <c r="G107" s="378"/>
      <c r="H107" s="378"/>
      <c r="I107" s="379"/>
      <c r="J107" s="1"/>
    </row>
    <row r="108" spans="1:29" ht="26.25" customHeight="1" x14ac:dyDescent="0.3">
      <c r="A108" s="75" t="str">
        <f>'Matriz Nº1 Identificación'!A108</f>
        <v>Objetivo táctico</v>
      </c>
      <c r="B108" s="374" t="str">
        <f>+'Matriz Nº1 Identificación'!B108:H108</f>
        <v>12. Suplir a los trabajadores del área de Producción de los implementos y condiciones necesarios que permitan garantizar su protección física.</v>
      </c>
      <c r="C108" s="375"/>
      <c r="D108" s="375"/>
      <c r="E108" s="375"/>
      <c r="F108" s="375"/>
      <c r="G108" s="375"/>
      <c r="H108" s="375"/>
      <c r="I108" s="376"/>
      <c r="J108" s="1"/>
    </row>
    <row r="109" spans="1:29" ht="83.25" customHeight="1" x14ac:dyDescent="0.3">
      <c r="A109" s="136" t="str">
        <f>'Matriz Nº1 Identificación'!A109</f>
        <v>12. 1</v>
      </c>
      <c r="B109" s="4" t="str">
        <f>IF('Matriz Nº1 Identificación'!B109&lt;&gt;" ",'Matriz Nº1 Identificación'!F109," ")</f>
        <v>R003 Operativo</v>
      </c>
      <c r="C109" s="101" t="s">
        <v>94</v>
      </c>
      <c r="D109" s="101" t="s">
        <v>94</v>
      </c>
      <c r="E109" s="4" t="str">
        <f>IFERROR(IF((VLOOKUP(C109,'Tabla 2-3-4-5'!$B$10:$C$12,2,FALSE)*(VLOOKUP('Matriz Nº2 Análisis'!D109,'Tabla 2-3-4-5'!$B$10:$C$12,2,FALSE)))&lt;3,"BAJO",IF((VLOOKUP(C109,'Tabla 2-3-4-5'!$B$10:$C$12,2,FALSE)*(VLOOKUP('Matriz Nº2 Análisis'!D109,'Tabla 2-3-4-5'!$B$10:$C$12,2,FALSE)))&gt;5,"ALTO","MEDIO"))," ")</f>
        <v>ALTO</v>
      </c>
      <c r="F109" s="5" t="str">
        <f>IF(B109&lt;&gt;" ",'Matriz Nº1 Identificación'!E109," ")</f>
        <v>Capacitación en el uso y manejo de las máquinas y realización de los procesos. Entrega de equipo de protección. Capacitación en uso de equipo para protección. Recomendación de vacaciones a funcionarios.</v>
      </c>
      <c r="G109" s="101" t="s">
        <v>101</v>
      </c>
      <c r="H109" s="101" t="s">
        <v>101</v>
      </c>
      <c r="I109" s="4" t="str">
        <f>IFERROR(IF((VLOOKUP(G109,'Tabla 2-3-4-5'!$B$10:$C$12,2,FALSE)*(VLOOKUP('Matriz Nº2 Análisis'!H109,'Tabla 2-3-4-5'!$B$10:$C$12,2,FALSE)))&lt;3,"BAJO",IF((VLOOKUP(G109,'Tabla 2-3-4-5'!$B$10:$C$12,2,FALSE)*(VLOOKUP('Matriz Nº2 Análisis'!H109,'Tabla 2-3-4-5'!$B$10:$C$12,2,FALSE)))&gt;5,"ALTO","MEDIO"))," ")</f>
        <v>MEDIO</v>
      </c>
      <c r="J109" s="9"/>
      <c r="K109" s="10"/>
      <c r="N109" s="10"/>
      <c r="O109" s="10"/>
      <c r="P109" s="10"/>
      <c r="Q109" s="10"/>
      <c r="R109" s="10"/>
      <c r="S109" s="10"/>
      <c r="T109" s="10"/>
      <c r="U109" s="10"/>
      <c r="V109" s="10"/>
      <c r="W109" s="10"/>
      <c r="X109" s="10"/>
      <c r="Y109" s="10"/>
      <c r="Z109" s="10"/>
      <c r="AA109" s="10"/>
      <c r="AB109" s="10"/>
      <c r="AC109" s="10"/>
    </row>
    <row r="110" spans="1:29" ht="83.25" customHeight="1" x14ac:dyDescent="0.3">
      <c r="A110" s="136" t="str">
        <f>'Matriz Nº1 Identificación'!A110</f>
        <v>12. 2</v>
      </c>
      <c r="B110" s="4" t="str">
        <f>IF('Matriz Nº1 Identificación'!B110&lt;&gt;" ",'Matriz Nº1 Identificación'!F110," ")</f>
        <v xml:space="preserve"> </v>
      </c>
      <c r="C110" s="101"/>
      <c r="D110" s="101"/>
      <c r="E110" s="4" t="str">
        <f>IFERROR(IF((VLOOKUP(C110,'Tabla 2-3-4-5'!$B$10:$C$12,2,FALSE)*(VLOOKUP('Matriz Nº2 Análisis'!D110,'Tabla 2-3-4-5'!$B$10:$C$12,2,FALSE)))&lt;3,"BAJO",IF((VLOOKUP(C110,'Tabla 2-3-4-5'!$B$10:$C$12,2,FALSE)*(VLOOKUP('Matriz Nº2 Análisis'!D110,'Tabla 2-3-4-5'!$B$10:$C$12,2,FALSE)))&gt;5,"ALTO","MEDIO"))," ")</f>
        <v xml:space="preserve"> </v>
      </c>
      <c r="F110" s="5" t="str">
        <f>IF(B110&lt;&gt;" ",'Matriz Nº1 Identificación'!E110," ")</f>
        <v xml:space="preserve"> </v>
      </c>
      <c r="G110" s="101"/>
      <c r="H110" s="101"/>
      <c r="I110" s="4" t="str">
        <f>IFERROR(IF((VLOOKUP(G110,'Tabla 2-3-4-5'!$B$10:$C$12,2,FALSE)*(VLOOKUP('Matriz Nº2 Análisis'!H110,'Tabla 2-3-4-5'!$B$10:$C$12,2,FALSE)))&lt;3,"BAJO",IF((VLOOKUP(G110,'Tabla 2-3-4-5'!$B$10:$C$12,2,FALSE)*(VLOOKUP('Matriz Nº2 Análisis'!H110,'Tabla 2-3-4-5'!$B$10:$C$12,2,FALSE)))&gt;5,"ALTO","MEDIO"))," ")</f>
        <v xml:space="preserve"> </v>
      </c>
      <c r="J110" s="9"/>
      <c r="K110" s="10"/>
      <c r="N110" s="10"/>
      <c r="O110" s="10"/>
      <c r="P110" s="10"/>
      <c r="Q110" s="10"/>
      <c r="R110" s="10"/>
      <c r="S110" s="10"/>
      <c r="T110" s="10"/>
      <c r="U110" s="10"/>
      <c r="V110" s="10"/>
      <c r="W110" s="10"/>
      <c r="X110" s="10"/>
      <c r="Y110" s="10"/>
      <c r="Z110" s="10"/>
      <c r="AA110" s="10"/>
      <c r="AB110" s="10"/>
      <c r="AC110" s="10"/>
    </row>
    <row r="111" spans="1:29" ht="83.25" customHeight="1" x14ac:dyDescent="0.3">
      <c r="A111" s="136" t="str">
        <f>'Matriz Nº1 Identificación'!A111</f>
        <v>12. 3</v>
      </c>
      <c r="B111" s="4" t="str">
        <f>IF('Matriz Nº1 Identificación'!B111&lt;&gt;" ",'Matriz Nº1 Identificación'!F111," ")</f>
        <v xml:space="preserve"> </v>
      </c>
      <c r="C111" s="101"/>
      <c r="D111" s="101"/>
      <c r="E111" s="4" t="str">
        <f>IFERROR(IF((VLOOKUP(C111,'Tabla 2-3-4-5'!$B$10:$C$12,2,FALSE)*(VLOOKUP('Matriz Nº2 Análisis'!D111,'Tabla 2-3-4-5'!$B$10:$C$12,2,FALSE)))&lt;3,"BAJO",IF((VLOOKUP(C111,'Tabla 2-3-4-5'!$B$10:$C$12,2,FALSE)*(VLOOKUP('Matriz Nº2 Análisis'!D111,'Tabla 2-3-4-5'!$B$10:$C$12,2,FALSE)))&gt;5,"ALTO","MEDIO"))," ")</f>
        <v xml:space="preserve"> </v>
      </c>
      <c r="F111" s="5" t="str">
        <f>IF(B111&lt;&gt;" ",'Matriz Nº1 Identificación'!E111," ")</f>
        <v xml:space="preserve"> </v>
      </c>
      <c r="G111" s="101"/>
      <c r="H111" s="101"/>
      <c r="I111" s="4" t="str">
        <f>IFERROR(IF((VLOOKUP(G111,'Tabla 2-3-4-5'!$B$10:$C$12,2,FALSE)*(VLOOKUP('Matriz Nº2 Análisis'!H111,'Tabla 2-3-4-5'!$B$10:$C$12,2,FALSE)))&lt;3,"BAJO",IF((VLOOKUP(G111,'Tabla 2-3-4-5'!$B$10:$C$12,2,FALSE)*(VLOOKUP('Matriz Nº2 Análisis'!H111,'Tabla 2-3-4-5'!$B$10:$C$12,2,FALSE)))&gt;5,"ALTO","MEDIO"))," ")</f>
        <v xml:space="preserve"> </v>
      </c>
      <c r="J111" s="9"/>
      <c r="K111" s="10"/>
      <c r="N111" s="10"/>
      <c r="O111" s="10"/>
      <c r="P111" s="10"/>
      <c r="Q111" s="10"/>
      <c r="R111" s="10"/>
      <c r="S111" s="10"/>
      <c r="T111" s="10"/>
      <c r="U111" s="10"/>
      <c r="V111" s="10"/>
      <c r="W111" s="10"/>
      <c r="X111" s="10"/>
      <c r="Y111" s="10"/>
      <c r="Z111" s="10"/>
      <c r="AA111" s="10"/>
      <c r="AB111" s="10"/>
      <c r="AC111" s="10"/>
    </row>
    <row r="112" spans="1:29" ht="83.25" customHeight="1" x14ac:dyDescent="0.3">
      <c r="A112" s="136" t="str">
        <f>'Matriz Nº1 Identificación'!A112</f>
        <v>12. 4</v>
      </c>
      <c r="B112" s="4" t="str">
        <f>IF('Matriz Nº1 Identificación'!B112&lt;&gt;" ",'Matriz Nº1 Identificación'!F112," ")</f>
        <v xml:space="preserve"> </v>
      </c>
      <c r="C112" s="101"/>
      <c r="D112" s="101"/>
      <c r="E112" s="4" t="str">
        <f>IFERROR(IF((VLOOKUP(C112,'Tabla 2-3-4-5'!$B$10:$C$12,2,FALSE)*(VLOOKUP('Matriz Nº2 Análisis'!D112,'Tabla 2-3-4-5'!$B$10:$C$12,2,FALSE)))&lt;3,"BAJO",IF((VLOOKUP(C112,'Tabla 2-3-4-5'!$B$10:$C$12,2,FALSE)*(VLOOKUP('Matriz Nº2 Análisis'!D112,'Tabla 2-3-4-5'!$B$10:$C$12,2,FALSE)))&gt;5,"ALTO","MEDIO"))," ")</f>
        <v xml:space="preserve"> </v>
      </c>
      <c r="F112" s="5" t="str">
        <f>IF(B112&lt;&gt;" ",'Matriz Nº1 Identificación'!E112," ")</f>
        <v xml:space="preserve"> </v>
      </c>
      <c r="G112" s="101"/>
      <c r="H112" s="101"/>
      <c r="I112" s="4" t="str">
        <f>IFERROR(IF((VLOOKUP(G112,'Tabla 2-3-4-5'!$B$10:$C$12,2,FALSE)*(VLOOKUP('Matriz Nº2 Análisis'!H112,'Tabla 2-3-4-5'!$B$10:$C$12,2,FALSE)))&lt;3,"BAJO",IF((VLOOKUP(G112,'Tabla 2-3-4-5'!$B$10:$C$12,2,FALSE)*(VLOOKUP('Matriz Nº2 Análisis'!H112,'Tabla 2-3-4-5'!$B$10:$C$12,2,FALSE)))&gt;5,"ALTO","MEDIO"))," ")</f>
        <v xml:space="preserve"> </v>
      </c>
      <c r="J112" s="9"/>
      <c r="K112" s="10"/>
      <c r="N112" s="10"/>
      <c r="O112" s="10"/>
      <c r="P112" s="10"/>
      <c r="Q112" s="10"/>
      <c r="R112" s="10"/>
      <c r="S112" s="10"/>
      <c r="T112" s="10"/>
      <c r="U112" s="10"/>
      <c r="V112" s="10"/>
      <c r="W112" s="10"/>
      <c r="X112" s="10"/>
      <c r="Y112" s="10"/>
      <c r="Z112" s="10"/>
      <c r="AA112" s="10"/>
      <c r="AB112" s="10"/>
      <c r="AC112" s="10"/>
    </row>
    <row r="113" spans="1:29" ht="83.25" customHeight="1" x14ac:dyDescent="0.3">
      <c r="A113" s="136" t="str">
        <f>'Matriz Nº1 Identificación'!A113</f>
        <v>12. 5</v>
      </c>
      <c r="B113" s="4" t="str">
        <f>IF('Matriz Nº1 Identificación'!B113&lt;&gt;" ",'Matriz Nº1 Identificación'!F113," ")</f>
        <v xml:space="preserve"> </v>
      </c>
      <c r="C113" s="101"/>
      <c r="D113" s="101"/>
      <c r="E113" s="4" t="str">
        <f>IFERROR(IF((VLOOKUP(C113,'Tabla 2-3-4-5'!$B$10:$C$12,2,FALSE)*(VLOOKUP('Matriz Nº2 Análisis'!D113,'Tabla 2-3-4-5'!$B$10:$C$12,2,FALSE)))&lt;3,"BAJO",IF((VLOOKUP(C113,'Tabla 2-3-4-5'!$B$10:$C$12,2,FALSE)*(VLOOKUP('Matriz Nº2 Análisis'!D113,'Tabla 2-3-4-5'!$B$10:$C$12,2,FALSE)))&gt;5,"ALTO","MEDIO"))," ")</f>
        <v xml:space="preserve"> </v>
      </c>
      <c r="F113" s="5" t="str">
        <f>IF(B113&lt;&gt;" ",'Matriz Nº1 Identificación'!E113," ")</f>
        <v xml:space="preserve"> </v>
      </c>
      <c r="G113" s="101"/>
      <c r="H113" s="101"/>
      <c r="I113" s="4" t="str">
        <f>IFERROR(IF((VLOOKUP(G113,'Tabla 2-3-4-5'!$B$10:$C$12,2,FALSE)*(VLOOKUP('Matriz Nº2 Análisis'!H113,'Tabla 2-3-4-5'!$B$10:$C$12,2,FALSE)))&lt;3,"BAJO",IF((VLOOKUP(G113,'Tabla 2-3-4-5'!$B$10:$C$12,2,FALSE)*(VLOOKUP('Matriz Nº2 Análisis'!H113,'Tabla 2-3-4-5'!$B$10:$C$12,2,FALSE)))&gt;5,"ALTO","MEDIO"))," ")</f>
        <v xml:space="preserve"> </v>
      </c>
      <c r="J113" s="9"/>
      <c r="K113" s="10"/>
      <c r="N113" s="10"/>
      <c r="O113" s="10"/>
      <c r="P113" s="10"/>
      <c r="Q113" s="10"/>
      <c r="R113" s="10"/>
      <c r="S113" s="10"/>
      <c r="T113" s="10"/>
      <c r="U113" s="10"/>
      <c r="V113" s="10"/>
      <c r="W113" s="10"/>
      <c r="X113" s="10"/>
      <c r="Y113" s="10"/>
      <c r="Z113" s="10"/>
      <c r="AA113" s="10"/>
      <c r="AB113" s="10"/>
      <c r="AC113" s="10"/>
    </row>
    <row r="114" spans="1:29" ht="83.25" customHeight="1" x14ac:dyDescent="0.3">
      <c r="A114" s="136" t="str">
        <f>'Matriz Nº1 Identificación'!A114</f>
        <v>12. 6</v>
      </c>
      <c r="B114" s="4" t="str">
        <f>IF('Matriz Nº1 Identificación'!B114&lt;&gt;" ",'Matriz Nº1 Identificación'!F114," ")</f>
        <v xml:space="preserve"> </v>
      </c>
      <c r="C114" s="101"/>
      <c r="D114" s="101"/>
      <c r="E114" s="4" t="str">
        <f>IFERROR(IF((VLOOKUP(C114,'Tabla 2-3-4-5'!$B$10:$C$12,2,FALSE)*(VLOOKUP('Matriz Nº2 Análisis'!D114,'Tabla 2-3-4-5'!$B$10:$C$12,2,FALSE)))&lt;3,"BAJO",IF((VLOOKUP(C114,'Tabla 2-3-4-5'!$B$10:$C$12,2,FALSE)*(VLOOKUP('Matriz Nº2 Análisis'!D114,'Tabla 2-3-4-5'!$B$10:$C$12,2,FALSE)))&gt;5,"ALTO","MEDIO"))," ")</f>
        <v xml:space="preserve"> </v>
      </c>
      <c r="F114" s="5" t="str">
        <f>IF(B114&lt;&gt;" ",'Matriz Nº1 Identificación'!E114," ")</f>
        <v xml:space="preserve"> </v>
      </c>
      <c r="G114" s="101"/>
      <c r="H114" s="101"/>
      <c r="I114" s="4" t="str">
        <f>IFERROR(IF((VLOOKUP(G114,'Tabla 2-3-4-5'!$B$10:$C$12,2,FALSE)*(VLOOKUP('Matriz Nº2 Análisis'!H114,'Tabla 2-3-4-5'!$B$10:$C$12,2,FALSE)))&lt;3,"BAJO",IF((VLOOKUP(G114,'Tabla 2-3-4-5'!$B$10:$C$12,2,FALSE)*(VLOOKUP('Matriz Nº2 Análisis'!H114,'Tabla 2-3-4-5'!$B$10:$C$12,2,FALSE)))&gt;5,"ALTO","MEDIO"))," ")</f>
        <v xml:space="preserve"> </v>
      </c>
      <c r="J114" s="9"/>
      <c r="K114" s="10"/>
      <c r="N114" s="10"/>
      <c r="O114" s="10"/>
      <c r="P114" s="10"/>
      <c r="Q114" s="10"/>
      <c r="R114" s="10"/>
      <c r="S114" s="10"/>
      <c r="T114" s="10"/>
      <c r="U114" s="10"/>
      <c r="V114" s="10"/>
      <c r="W114" s="10"/>
      <c r="X114" s="10"/>
      <c r="Y114" s="10"/>
      <c r="Z114" s="10"/>
      <c r="AA114" s="10"/>
      <c r="AB114" s="10"/>
      <c r="AC114" s="10"/>
    </row>
    <row r="115" spans="1:29" ht="83.25" customHeight="1" thickBot="1" x14ac:dyDescent="0.35">
      <c r="A115" s="136" t="str">
        <f>'Matriz Nº1 Identificación'!A115</f>
        <v>12. 7</v>
      </c>
      <c r="B115" s="4" t="str">
        <f>IF('Matriz Nº1 Identificación'!B115&lt;&gt;" ",'Matriz Nº1 Identificación'!F115," ")</f>
        <v xml:space="preserve"> </v>
      </c>
      <c r="C115" s="101"/>
      <c r="D115" s="101"/>
      <c r="E115" s="4" t="str">
        <f>IFERROR(IF((VLOOKUP(C115,'Tabla 2-3-4-5'!$B$10:$C$12,2,FALSE)*(VLOOKUP('Matriz Nº2 Análisis'!D115,'Tabla 2-3-4-5'!$B$10:$C$12,2,FALSE)))&lt;3,"BAJO",IF((VLOOKUP(C115,'Tabla 2-3-4-5'!$B$10:$C$12,2,FALSE)*(VLOOKUP('Matriz Nº2 Análisis'!D115,'Tabla 2-3-4-5'!$B$10:$C$12,2,FALSE)))&gt;5,"ALTO","MEDIO"))," ")</f>
        <v xml:space="preserve"> </v>
      </c>
      <c r="F115" s="5" t="str">
        <f>IF(B115&lt;&gt;" ",'Matriz Nº1 Identificación'!E115," ")</f>
        <v xml:space="preserve"> </v>
      </c>
      <c r="G115" s="101"/>
      <c r="H115" s="101"/>
      <c r="I115" s="4" t="str">
        <f>IFERROR(IF((VLOOKUP(G115,'Tabla 2-3-4-5'!$B$10:$C$12,2,FALSE)*(VLOOKUP('Matriz Nº2 Análisis'!H115,'Tabla 2-3-4-5'!$B$10:$C$12,2,FALSE)))&lt;3,"BAJO",IF((VLOOKUP(G115,'Tabla 2-3-4-5'!$B$10:$C$12,2,FALSE)*(VLOOKUP('Matriz Nº2 Análisis'!H115,'Tabla 2-3-4-5'!$B$10:$C$12,2,FALSE)))&gt;5,"ALTO","MEDIO"))," ")</f>
        <v xml:space="preserve"> </v>
      </c>
      <c r="J115" s="9"/>
      <c r="K115" s="10"/>
      <c r="N115" s="10"/>
      <c r="O115" s="10"/>
      <c r="P115" s="10"/>
      <c r="Q115" s="10"/>
      <c r="R115" s="10"/>
      <c r="S115" s="10"/>
      <c r="T115" s="10"/>
      <c r="U115" s="10"/>
      <c r="V115" s="10"/>
      <c r="W115" s="10"/>
      <c r="X115" s="10"/>
      <c r="Y115" s="10"/>
      <c r="Z115" s="10"/>
      <c r="AA115" s="10"/>
      <c r="AB115" s="10"/>
      <c r="AC115" s="10"/>
    </row>
    <row r="116" spans="1:29" ht="23.25" customHeight="1" thickBot="1" x14ac:dyDescent="0.35">
      <c r="A116" s="73" t="str">
        <f>'Matriz Nº1 Identificación'!A116</f>
        <v xml:space="preserve">Objetivo Estratégico: </v>
      </c>
      <c r="B116" s="377">
        <f>+'Matriz Nº1 Identificación'!B116:H116</f>
        <v>0</v>
      </c>
      <c r="C116" s="378"/>
      <c r="D116" s="378"/>
      <c r="E116" s="378"/>
      <c r="F116" s="378"/>
      <c r="G116" s="378"/>
      <c r="H116" s="378"/>
      <c r="I116" s="379"/>
      <c r="J116" s="1"/>
    </row>
    <row r="117" spans="1:29" ht="26.25" customHeight="1" x14ac:dyDescent="0.3">
      <c r="A117" s="75" t="str">
        <f>'Matriz Nº1 Identificación'!A117</f>
        <v>Objetivo táctico</v>
      </c>
      <c r="B117" s="374" t="str">
        <f>+'Matriz Nº1 Identificación'!B117:H117</f>
        <v>13. Proveer los servicios públicos generales: Agua, Electricidad, Correos, telecomunicaciones, municipales y de salud</v>
      </c>
      <c r="C117" s="375"/>
      <c r="D117" s="375"/>
      <c r="E117" s="375"/>
      <c r="F117" s="375"/>
      <c r="G117" s="375"/>
      <c r="H117" s="375"/>
      <c r="I117" s="376"/>
      <c r="J117" s="1"/>
    </row>
    <row r="118" spans="1:29" ht="83.25" customHeight="1" x14ac:dyDescent="0.3">
      <c r="A118" s="136" t="str">
        <f>'Matriz Nº1 Identificación'!A118</f>
        <v>13. 1</v>
      </c>
      <c r="B118" s="4" t="str">
        <f>IF('Matriz Nº1 Identificación'!B118&lt;&gt;" ",'Matriz Nº1 Identificación'!F118," ")</f>
        <v>R002 Presupuesto</v>
      </c>
      <c r="C118" s="101" t="s">
        <v>101</v>
      </c>
      <c r="D118" s="101" t="s">
        <v>94</v>
      </c>
      <c r="E118" s="4" t="str">
        <f>IFERROR(IF((VLOOKUP(C118,'Tabla 2-3-4-5'!$B$10:$C$12,2,FALSE)*(VLOOKUP('Matriz Nº2 Análisis'!D118,'Tabla 2-3-4-5'!$B$10:$C$12,2,FALSE)))&lt;3,"BAJO",IF((VLOOKUP(C118,'Tabla 2-3-4-5'!$B$10:$C$12,2,FALSE)*(VLOOKUP('Matriz Nº2 Análisis'!D118,'Tabla 2-3-4-5'!$B$10:$C$12,2,FALSE)))&gt;5,"ALTO","MEDIO"))," ")</f>
        <v>ALTO</v>
      </c>
      <c r="F118" s="5" t="str">
        <f>IF(B118&lt;&gt;" ",'Matriz Nº1 Identificación'!E118," ")</f>
        <v>Mantener informada a la administración superior sobre el comportamiento de pago de los servicios públicos y posibles consecuencias del retorno de funcionarios a trabajar de manera presencial.</v>
      </c>
      <c r="G118" s="101" t="s">
        <v>101</v>
      </c>
      <c r="H118" s="101" t="s">
        <v>101</v>
      </c>
      <c r="I118" s="4" t="str">
        <f>IFERROR(IF((VLOOKUP(G118,'Tabla 2-3-4-5'!$B$10:$C$12,2,FALSE)*(VLOOKUP('Matriz Nº2 Análisis'!H118,'Tabla 2-3-4-5'!$B$10:$C$12,2,FALSE)))&lt;3,"BAJO",IF((VLOOKUP(G118,'Tabla 2-3-4-5'!$B$10:$C$12,2,FALSE)*(VLOOKUP('Matriz Nº2 Análisis'!H118,'Tabla 2-3-4-5'!$B$10:$C$12,2,FALSE)))&gt;5,"ALTO","MEDIO"))," ")</f>
        <v>MEDIO</v>
      </c>
      <c r="J118" s="9"/>
      <c r="K118" s="10"/>
      <c r="N118" s="10"/>
      <c r="O118" s="10"/>
      <c r="P118" s="10"/>
      <c r="Q118" s="10"/>
      <c r="R118" s="10"/>
      <c r="S118" s="10"/>
      <c r="T118" s="10"/>
      <c r="U118" s="10"/>
      <c r="V118" s="10"/>
      <c r="W118" s="10"/>
      <c r="X118" s="10"/>
      <c r="Y118" s="10"/>
      <c r="Z118" s="10"/>
      <c r="AA118" s="10"/>
      <c r="AB118" s="10"/>
      <c r="AC118" s="10"/>
    </row>
    <row r="119" spans="1:29" ht="83.25" customHeight="1" x14ac:dyDescent="0.3">
      <c r="A119" s="136" t="str">
        <f>'Matriz Nº1 Identificación'!A119</f>
        <v>13. 2</v>
      </c>
      <c r="B119" s="4" t="str">
        <f>IF('Matriz Nº1 Identificación'!B119&lt;&gt;" ",'Matriz Nº1 Identificación'!F119," ")</f>
        <v xml:space="preserve"> </v>
      </c>
      <c r="C119" s="101"/>
      <c r="D119" s="101"/>
      <c r="E119" s="4" t="str">
        <f>IFERROR(IF((VLOOKUP(C119,'Tabla 2-3-4-5'!$B$10:$C$12,2,FALSE)*(VLOOKUP('Matriz Nº2 Análisis'!D119,'Tabla 2-3-4-5'!$B$10:$C$12,2,FALSE)))&lt;3,"BAJO",IF((VLOOKUP(C119,'Tabla 2-3-4-5'!$B$10:$C$12,2,FALSE)*(VLOOKUP('Matriz Nº2 Análisis'!D119,'Tabla 2-3-4-5'!$B$10:$C$12,2,FALSE)))&gt;5,"ALTO","MEDIO"))," ")</f>
        <v xml:space="preserve"> </v>
      </c>
      <c r="F119" s="5" t="str">
        <f>IF(B119&lt;&gt;" ",'Matriz Nº1 Identificación'!E119," ")</f>
        <v xml:space="preserve"> </v>
      </c>
      <c r="G119" s="101"/>
      <c r="H119" s="101"/>
      <c r="I119" s="4" t="str">
        <f>IFERROR(IF((VLOOKUP(G119,'Tabla 2-3-4-5'!$B$10:$C$12,2,FALSE)*(VLOOKUP('Matriz Nº2 Análisis'!H119,'Tabla 2-3-4-5'!$B$10:$C$12,2,FALSE)))&lt;3,"BAJO",IF((VLOOKUP(G119,'Tabla 2-3-4-5'!$B$10:$C$12,2,FALSE)*(VLOOKUP('Matriz Nº2 Análisis'!H119,'Tabla 2-3-4-5'!$B$10:$C$12,2,FALSE)))&gt;5,"ALTO","MEDIO"))," ")</f>
        <v xml:space="preserve"> </v>
      </c>
      <c r="J119" s="9"/>
      <c r="K119" s="10"/>
      <c r="N119" s="10"/>
      <c r="O119" s="10"/>
      <c r="P119" s="10"/>
      <c r="Q119" s="10"/>
      <c r="R119" s="10"/>
      <c r="S119" s="10"/>
      <c r="T119" s="10"/>
      <c r="U119" s="10"/>
      <c r="V119" s="10"/>
      <c r="W119" s="10"/>
      <c r="X119" s="10"/>
      <c r="Y119" s="10"/>
      <c r="Z119" s="10"/>
      <c r="AA119" s="10"/>
      <c r="AB119" s="10"/>
      <c r="AC119" s="10"/>
    </row>
    <row r="120" spans="1:29" ht="83.25" customHeight="1" x14ac:dyDescent="0.3">
      <c r="A120" s="136" t="str">
        <f>'Matriz Nº1 Identificación'!A120</f>
        <v>13. 3</v>
      </c>
      <c r="B120" s="4" t="str">
        <f>IF('Matriz Nº1 Identificación'!B120&lt;&gt;" ",'Matriz Nº1 Identificación'!F120," ")</f>
        <v xml:space="preserve"> </v>
      </c>
      <c r="C120" s="101"/>
      <c r="D120" s="101"/>
      <c r="E120" s="4" t="str">
        <f>IFERROR(IF((VLOOKUP(C120,'Tabla 2-3-4-5'!$B$10:$C$12,2,FALSE)*(VLOOKUP('Matriz Nº2 Análisis'!D120,'Tabla 2-3-4-5'!$B$10:$C$12,2,FALSE)))&lt;3,"BAJO",IF((VLOOKUP(C120,'Tabla 2-3-4-5'!$B$10:$C$12,2,FALSE)*(VLOOKUP('Matriz Nº2 Análisis'!D120,'Tabla 2-3-4-5'!$B$10:$C$12,2,FALSE)))&gt;5,"ALTO","MEDIO"))," ")</f>
        <v xml:space="preserve"> </v>
      </c>
      <c r="F120" s="5" t="str">
        <f>IF(B120&lt;&gt;" ",'Matriz Nº1 Identificación'!E120," ")</f>
        <v xml:space="preserve"> </v>
      </c>
      <c r="G120" s="101"/>
      <c r="H120" s="101"/>
      <c r="I120" s="4" t="str">
        <f>IFERROR(IF((VLOOKUP(G120,'Tabla 2-3-4-5'!$B$10:$C$12,2,FALSE)*(VLOOKUP('Matriz Nº2 Análisis'!H120,'Tabla 2-3-4-5'!$B$10:$C$12,2,FALSE)))&lt;3,"BAJO",IF((VLOOKUP(G120,'Tabla 2-3-4-5'!$B$10:$C$12,2,FALSE)*(VLOOKUP('Matriz Nº2 Análisis'!H120,'Tabla 2-3-4-5'!$B$10:$C$12,2,FALSE)))&gt;5,"ALTO","MEDIO"))," ")</f>
        <v xml:space="preserve"> </v>
      </c>
      <c r="J120" s="9"/>
      <c r="K120" s="10"/>
      <c r="N120" s="10"/>
      <c r="O120" s="10"/>
      <c r="P120" s="10"/>
      <c r="Q120" s="10"/>
      <c r="R120" s="10"/>
      <c r="S120" s="10"/>
      <c r="T120" s="10"/>
      <c r="U120" s="10"/>
      <c r="V120" s="10"/>
      <c r="W120" s="10"/>
      <c r="X120" s="10"/>
      <c r="Y120" s="10"/>
      <c r="Z120" s="10"/>
      <c r="AA120" s="10"/>
      <c r="AB120" s="10"/>
      <c r="AC120" s="10"/>
    </row>
    <row r="121" spans="1:29" ht="83.25" customHeight="1" x14ac:dyDescent="0.3">
      <c r="A121" s="136" t="str">
        <f>'Matriz Nº1 Identificación'!A121</f>
        <v>13. 4</v>
      </c>
      <c r="B121" s="4" t="str">
        <f>IF('Matriz Nº1 Identificación'!B121&lt;&gt;" ",'Matriz Nº1 Identificación'!F121," ")</f>
        <v xml:space="preserve"> </v>
      </c>
      <c r="C121" s="101"/>
      <c r="D121" s="101"/>
      <c r="E121" s="4" t="str">
        <f>IFERROR(IF((VLOOKUP(C121,'Tabla 2-3-4-5'!$B$10:$C$12,2,FALSE)*(VLOOKUP('Matriz Nº2 Análisis'!D121,'Tabla 2-3-4-5'!$B$10:$C$12,2,FALSE)))&lt;3,"BAJO",IF((VLOOKUP(C121,'Tabla 2-3-4-5'!$B$10:$C$12,2,FALSE)*(VLOOKUP('Matriz Nº2 Análisis'!D121,'Tabla 2-3-4-5'!$B$10:$C$12,2,FALSE)))&gt;5,"ALTO","MEDIO"))," ")</f>
        <v xml:space="preserve"> </v>
      </c>
      <c r="F121" s="5" t="str">
        <f>IF(B121&lt;&gt;" ",'Matriz Nº1 Identificación'!E121," ")</f>
        <v xml:space="preserve"> </v>
      </c>
      <c r="G121" s="101"/>
      <c r="H121" s="101"/>
      <c r="I121" s="4" t="str">
        <f>IFERROR(IF((VLOOKUP(G121,'Tabla 2-3-4-5'!$B$10:$C$12,2,FALSE)*(VLOOKUP('Matriz Nº2 Análisis'!H121,'Tabla 2-3-4-5'!$B$10:$C$12,2,FALSE)))&lt;3,"BAJO",IF((VLOOKUP(G121,'Tabla 2-3-4-5'!$B$10:$C$12,2,FALSE)*(VLOOKUP('Matriz Nº2 Análisis'!H121,'Tabla 2-3-4-5'!$B$10:$C$12,2,FALSE)))&gt;5,"ALTO","MEDIO"))," ")</f>
        <v xml:space="preserve"> </v>
      </c>
      <c r="J121" s="9"/>
      <c r="K121" s="10"/>
      <c r="N121" s="10"/>
      <c r="O121" s="10"/>
      <c r="P121" s="10"/>
      <c r="Q121" s="10"/>
      <c r="R121" s="10"/>
      <c r="S121" s="10"/>
      <c r="T121" s="10"/>
      <c r="U121" s="10"/>
      <c r="V121" s="10"/>
      <c r="W121" s="10"/>
      <c r="X121" s="10"/>
      <c r="Y121" s="10"/>
      <c r="Z121" s="10"/>
      <c r="AA121" s="10"/>
      <c r="AB121" s="10"/>
      <c r="AC121" s="10"/>
    </row>
    <row r="122" spans="1:29" ht="83.25" customHeight="1" x14ac:dyDescent="0.3">
      <c r="A122" s="136" t="str">
        <f>'Matriz Nº1 Identificación'!A122</f>
        <v>13. 5</v>
      </c>
      <c r="B122" s="4" t="str">
        <f>IF('Matriz Nº1 Identificación'!B122&lt;&gt;" ",'Matriz Nº1 Identificación'!F122," ")</f>
        <v xml:space="preserve"> </v>
      </c>
      <c r="C122" s="101"/>
      <c r="D122" s="101"/>
      <c r="E122" s="4" t="str">
        <f>IFERROR(IF((VLOOKUP(C122,'Tabla 2-3-4-5'!$B$10:$C$12,2,FALSE)*(VLOOKUP('Matriz Nº2 Análisis'!D122,'Tabla 2-3-4-5'!$B$10:$C$12,2,FALSE)))&lt;3,"BAJO",IF((VLOOKUP(C122,'Tabla 2-3-4-5'!$B$10:$C$12,2,FALSE)*(VLOOKUP('Matriz Nº2 Análisis'!D122,'Tabla 2-3-4-5'!$B$10:$C$12,2,FALSE)))&gt;5,"ALTO","MEDIO"))," ")</f>
        <v xml:space="preserve"> </v>
      </c>
      <c r="F122" s="5" t="str">
        <f>IF(B122&lt;&gt;" ",'Matriz Nº1 Identificación'!E122," ")</f>
        <v xml:space="preserve"> </v>
      </c>
      <c r="G122" s="101"/>
      <c r="H122" s="101"/>
      <c r="I122" s="4" t="str">
        <f>IFERROR(IF((VLOOKUP(G122,'Tabla 2-3-4-5'!$B$10:$C$12,2,FALSE)*(VLOOKUP('Matriz Nº2 Análisis'!H122,'Tabla 2-3-4-5'!$B$10:$C$12,2,FALSE)))&lt;3,"BAJO",IF((VLOOKUP(G122,'Tabla 2-3-4-5'!$B$10:$C$12,2,FALSE)*(VLOOKUP('Matriz Nº2 Análisis'!H122,'Tabla 2-3-4-5'!$B$10:$C$12,2,FALSE)))&gt;5,"ALTO","MEDIO"))," ")</f>
        <v xml:space="preserve"> </v>
      </c>
      <c r="J122" s="9"/>
      <c r="K122" s="10"/>
      <c r="N122" s="10"/>
      <c r="O122" s="10"/>
      <c r="P122" s="10"/>
      <c r="Q122" s="10"/>
      <c r="R122" s="10"/>
      <c r="S122" s="10"/>
      <c r="T122" s="10"/>
      <c r="U122" s="10"/>
      <c r="V122" s="10"/>
      <c r="W122" s="10"/>
      <c r="X122" s="10"/>
      <c r="Y122" s="10"/>
      <c r="Z122" s="10"/>
      <c r="AA122" s="10"/>
      <c r="AB122" s="10"/>
      <c r="AC122" s="10"/>
    </row>
    <row r="123" spans="1:29" ht="83.25" customHeight="1" x14ac:dyDescent="0.3">
      <c r="A123" s="136" t="str">
        <f>'Matriz Nº1 Identificación'!A123</f>
        <v>13. 6</v>
      </c>
      <c r="B123" s="4" t="str">
        <f>IF('Matriz Nº1 Identificación'!B123&lt;&gt;" ",'Matriz Nº1 Identificación'!F123," ")</f>
        <v xml:space="preserve"> </v>
      </c>
      <c r="C123" s="101"/>
      <c r="D123" s="101"/>
      <c r="E123" s="4" t="str">
        <f>IFERROR(IF((VLOOKUP(C123,'Tabla 2-3-4-5'!$B$10:$C$12,2,FALSE)*(VLOOKUP('Matriz Nº2 Análisis'!D123,'Tabla 2-3-4-5'!$B$10:$C$12,2,FALSE)))&lt;3,"BAJO",IF((VLOOKUP(C123,'Tabla 2-3-4-5'!$B$10:$C$12,2,FALSE)*(VLOOKUP('Matriz Nº2 Análisis'!D123,'Tabla 2-3-4-5'!$B$10:$C$12,2,FALSE)))&gt;5,"ALTO","MEDIO"))," ")</f>
        <v xml:space="preserve"> </v>
      </c>
      <c r="F123" s="5" t="str">
        <f>IF(B123&lt;&gt;" ",'Matriz Nº1 Identificación'!E123," ")</f>
        <v xml:space="preserve"> </v>
      </c>
      <c r="G123" s="101"/>
      <c r="H123" s="101"/>
      <c r="I123" s="4" t="str">
        <f>IFERROR(IF((VLOOKUP(G123,'Tabla 2-3-4-5'!$B$10:$C$12,2,FALSE)*(VLOOKUP('Matriz Nº2 Análisis'!H123,'Tabla 2-3-4-5'!$B$10:$C$12,2,FALSE)))&lt;3,"BAJO",IF((VLOOKUP(G123,'Tabla 2-3-4-5'!$B$10:$C$12,2,FALSE)*(VLOOKUP('Matriz Nº2 Análisis'!H123,'Tabla 2-3-4-5'!$B$10:$C$12,2,FALSE)))&gt;5,"ALTO","MEDIO"))," ")</f>
        <v xml:space="preserve"> </v>
      </c>
      <c r="J123" s="9"/>
      <c r="K123" s="10"/>
      <c r="N123" s="10"/>
      <c r="O123" s="10"/>
      <c r="P123" s="10"/>
      <c r="Q123" s="10"/>
      <c r="R123" s="10"/>
      <c r="S123" s="10"/>
      <c r="T123" s="10"/>
      <c r="U123" s="10"/>
      <c r="V123" s="10"/>
      <c r="W123" s="10"/>
      <c r="X123" s="10"/>
      <c r="Y123" s="10"/>
      <c r="Z123" s="10"/>
      <c r="AA123" s="10"/>
      <c r="AB123" s="10"/>
      <c r="AC123" s="10"/>
    </row>
    <row r="124" spans="1:29" ht="83.25" customHeight="1" thickBot="1" x14ac:dyDescent="0.35">
      <c r="A124" s="136" t="str">
        <f>'Matriz Nº1 Identificación'!A124</f>
        <v>13. 7</v>
      </c>
      <c r="B124" s="4" t="str">
        <f>IF('Matriz Nº1 Identificación'!B124&lt;&gt;" ",'Matriz Nº1 Identificación'!F124," ")</f>
        <v xml:space="preserve"> </v>
      </c>
      <c r="C124" s="101"/>
      <c r="D124" s="101"/>
      <c r="E124" s="4" t="str">
        <f>IFERROR(IF((VLOOKUP(C124,'Tabla 2-3-4-5'!$B$10:$C$12,2,FALSE)*(VLOOKUP('Matriz Nº2 Análisis'!D124,'Tabla 2-3-4-5'!$B$10:$C$12,2,FALSE)))&lt;3,"BAJO",IF((VLOOKUP(C124,'Tabla 2-3-4-5'!$B$10:$C$12,2,FALSE)*(VLOOKUP('Matriz Nº2 Análisis'!D124,'Tabla 2-3-4-5'!$B$10:$C$12,2,FALSE)))&gt;5,"ALTO","MEDIO"))," ")</f>
        <v xml:space="preserve"> </v>
      </c>
      <c r="F124" s="5" t="str">
        <f>IF(B124&lt;&gt;" ",'Matriz Nº1 Identificación'!E124," ")</f>
        <v xml:space="preserve"> </v>
      </c>
      <c r="G124" s="101"/>
      <c r="H124" s="101"/>
      <c r="I124" s="4" t="str">
        <f>IFERROR(IF((VLOOKUP(G124,'Tabla 2-3-4-5'!$B$10:$C$12,2,FALSE)*(VLOOKUP('Matriz Nº2 Análisis'!H124,'Tabla 2-3-4-5'!$B$10:$C$12,2,FALSE)))&lt;3,"BAJO",IF((VLOOKUP(G124,'Tabla 2-3-4-5'!$B$10:$C$12,2,FALSE)*(VLOOKUP('Matriz Nº2 Análisis'!H124,'Tabla 2-3-4-5'!$B$10:$C$12,2,FALSE)))&gt;5,"ALTO","MEDIO"))," ")</f>
        <v xml:space="preserve"> </v>
      </c>
      <c r="J124" s="9"/>
      <c r="K124" s="10"/>
      <c r="N124" s="10"/>
      <c r="O124" s="10"/>
      <c r="P124" s="10"/>
      <c r="Q124" s="10"/>
      <c r="R124" s="10"/>
      <c r="S124" s="10"/>
      <c r="T124" s="10"/>
      <c r="U124" s="10"/>
      <c r="V124" s="10"/>
      <c r="W124" s="10"/>
      <c r="X124" s="10"/>
      <c r="Y124" s="10"/>
      <c r="Z124" s="10"/>
      <c r="AA124" s="10"/>
      <c r="AB124" s="10"/>
      <c r="AC124" s="10"/>
    </row>
    <row r="125" spans="1:29" ht="23.25" customHeight="1" thickBot="1" x14ac:dyDescent="0.35">
      <c r="A125" s="73" t="str">
        <f>'Matriz Nº1 Identificación'!A125</f>
        <v xml:space="preserve">Objetivo Estratégico: </v>
      </c>
      <c r="B125" s="377">
        <f>+'Matriz Nº1 Identificación'!B125:H125</f>
        <v>0</v>
      </c>
      <c r="C125" s="378"/>
      <c r="D125" s="378"/>
      <c r="E125" s="378"/>
      <c r="F125" s="378"/>
      <c r="G125" s="378"/>
      <c r="H125" s="378"/>
      <c r="I125" s="379"/>
      <c r="J125" s="1"/>
    </row>
    <row r="126" spans="1:29" ht="26.25" customHeight="1" x14ac:dyDescent="0.3">
      <c r="A126" s="75" t="str">
        <f>'Matriz Nº1 Identificación'!A126</f>
        <v>Objetivo táctico</v>
      </c>
      <c r="B126" s="374" t="str">
        <f>+'Matriz Nº1 Identificación'!B126:H126</f>
        <v>14. Dar el debido tratamiento a los desechos bioinfecciosos de acuerdo a la legislación existente.</v>
      </c>
      <c r="C126" s="375"/>
      <c r="D126" s="375"/>
      <c r="E126" s="375"/>
      <c r="F126" s="375"/>
      <c r="G126" s="375"/>
      <c r="H126" s="375"/>
      <c r="I126" s="376"/>
      <c r="J126" s="1"/>
    </row>
    <row r="127" spans="1:29" ht="118.2" customHeight="1" x14ac:dyDescent="0.3">
      <c r="A127" s="136" t="str">
        <f>'Matriz Nº1 Identificación'!A127</f>
        <v>14. 1</v>
      </c>
      <c r="B127" s="4" t="str">
        <f>IF('Matriz Nº1 Identificación'!B127&lt;&gt;" ",'Matriz Nº1 Identificación'!F127," ")</f>
        <v>R005 Estratégico</v>
      </c>
      <c r="C127" s="101" t="s">
        <v>94</v>
      </c>
      <c r="D127" s="101" t="s">
        <v>94</v>
      </c>
      <c r="E127" s="4" t="str">
        <f>IFERROR(IF((VLOOKUP(C127,'Tabla 2-3-4-5'!$B$10:$C$12,2,FALSE)*(VLOOKUP('Matriz Nº2 Análisis'!D127,'Tabla 2-3-4-5'!$B$10:$C$12,2,FALSE)))&lt;3,"BAJO",IF((VLOOKUP(C127,'Tabla 2-3-4-5'!$B$10:$C$12,2,FALSE)*(VLOOKUP('Matriz Nº2 Análisis'!D127,'Tabla 2-3-4-5'!$B$10:$C$12,2,FALSE)))&gt;5,"ALTO","MEDIO"))," ")</f>
        <v>ALTO</v>
      </c>
      <c r="F127" s="5" t="str">
        <f>IF(B127&lt;&gt;" ",'Matriz Nº1 Identificación'!E127," ")</f>
        <v xml:space="preserve">Solicitud oportuna de presupuestos con las debidas justificaciones ante las autoridades competentes. Mantener una base de datos con los registros actualizados de los contratos a fin de prever con tiempo las prórrogas respectivas o la generación en Sicop de nuevos contratos. </v>
      </c>
      <c r="G127" s="101" t="s">
        <v>107</v>
      </c>
      <c r="H127" s="101" t="s">
        <v>94</v>
      </c>
      <c r="I127" s="4" t="str">
        <f>IFERROR(IF((VLOOKUP(G127,'Tabla 2-3-4-5'!$B$10:$C$12,2,FALSE)*(VLOOKUP('Matriz Nº2 Análisis'!H127,'Tabla 2-3-4-5'!$B$10:$C$12,2,FALSE)))&lt;3,"BAJO",IF((VLOOKUP(G127,'Tabla 2-3-4-5'!$B$10:$C$12,2,FALSE)*(VLOOKUP('Matriz Nº2 Análisis'!H127,'Tabla 2-3-4-5'!$B$10:$C$12,2,FALSE)))&gt;5,"ALTO","MEDIO"))," ")</f>
        <v>MEDIO</v>
      </c>
      <c r="J127" s="9"/>
      <c r="K127" s="10"/>
      <c r="N127" s="10"/>
      <c r="O127" s="10"/>
      <c r="P127" s="10"/>
      <c r="Q127" s="10"/>
      <c r="R127" s="10"/>
      <c r="S127" s="10"/>
      <c r="T127" s="10"/>
      <c r="U127" s="10"/>
      <c r="V127" s="10"/>
      <c r="W127" s="10"/>
      <c r="X127" s="10"/>
      <c r="Y127" s="10"/>
      <c r="Z127" s="10"/>
      <c r="AA127" s="10"/>
      <c r="AB127" s="10"/>
      <c r="AC127" s="10"/>
    </row>
    <row r="128" spans="1:29" ht="83.25" customHeight="1" x14ac:dyDescent="0.3">
      <c r="A128" s="136" t="str">
        <f>'Matriz Nº1 Identificación'!A128</f>
        <v>14. 2</v>
      </c>
      <c r="B128" s="4" t="str">
        <f>IF('Matriz Nº1 Identificación'!B128&lt;&gt;" ",'Matriz Nº1 Identificación'!F128," ")</f>
        <v xml:space="preserve"> </v>
      </c>
      <c r="C128" s="101"/>
      <c r="D128" s="101"/>
      <c r="E128" s="4" t="str">
        <f>IFERROR(IF((VLOOKUP(C128,'Tabla 2-3-4-5'!$B$10:$C$12,2,FALSE)*(VLOOKUP('Matriz Nº2 Análisis'!D128,'Tabla 2-3-4-5'!$B$10:$C$12,2,FALSE)))&lt;3,"BAJO",IF((VLOOKUP(C128,'Tabla 2-3-4-5'!$B$10:$C$12,2,FALSE)*(VLOOKUP('Matriz Nº2 Análisis'!D128,'Tabla 2-3-4-5'!$B$10:$C$12,2,FALSE)))&gt;5,"ALTO","MEDIO"))," ")</f>
        <v xml:space="preserve"> </v>
      </c>
      <c r="F128" s="5" t="str">
        <f>IF(B128&lt;&gt;" ",'Matriz Nº1 Identificación'!E128," ")</f>
        <v xml:space="preserve"> </v>
      </c>
      <c r="G128" s="101"/>
      <c r="H128" s="101"/>
      <c r="I128" s="4" t="str">
        <f>IFERROR(IF((VLOOKUP(G128,'Tabla 2-3-4-5'!$B$10:$C$12,2,FALSE)*(VLOOKUP('Matriz Nº2 Análisis'!H128,'Tabla 2-3-4-5'!$B$10:$C$12,2,FALSE)))&lt;3,"BAJO",IF((VLOOKUP(G128,'Tabla 2-3-4-5'!$B$10:$C$12,2,FALSE)*(VLOOKUP('Matriz Nº2 Análisis'!H128,'Tabla 2-3-4-5'!$B$10:$C$12,2,FALSE)))&gt;5,"ALTO","MEDIO"))," ")</f>
        <v xml:space="preserve"> </v>
      </c>
      <c r="J128" s="9"/>
      <c r="K128" s="10"/>
      <c r="N128" s="10"/>
      <c r="O128" s="10"/>
      <c r="P128" s="10"/>
      <c r="Q128" s="10"/>
      <c r="R128" s="10"/>
      <c r="S128" s="10"/>
      <c r="T128" s="10"/>
      <c r="U128" s="10"/>
      <c r="V128" s="10"/>
      <c r="W128" s="10"/>
      <c r="X128" s="10"/>
      <c r="Y128" s="10"/>
      <c r="Z128" s="10"/>
      <c r="AA128" s="10"/>
      <c r="AB128" s="10"/>
      <c r="AC128" s="10"/>
    </row>
    <row r="129" spans="1:29" ht="83.25" customHeight="1" x14ac:dyDescent="0.3">
      <c r="A129" s="136" t="str">
        <f>'Matriz Nº1 Identificación'!A129</f>
        <v>14. 3</v>
      </c>
      <c r="B129" s="4" t="str">
        <f>IF('Matriz Nº1 Identificación'!B129&lt;&gt;" ",'Matriz Nº1 Identificación'!F129," ")</f>
        <v xml:space="preserve"> </v>
      </c>
      <c r="C129" s="101"/>
      <c r="D129" s="101"/>
      <c r="E129" s="4" t="str">
        <f>IFERROR(IF((VLOOKUP(C129,'Tabla 2-3-4-5'!$B$10:$C$12,2,FALSE)*(VLOOKUP('Matriz Nº2 Análisis'!D129,'Tabla 2-3-4-5'!$B$10:$C$12,2,FALSE)))&lt;3,"BAJO",IF((VLOOKUP(C129,'Tabla 2-3-4-5'!$B$10:$C$12,2,FALSE)*(VLOOKUP('Matriz Nº2 Análisis'!D129,'Tabla 2-3-4-5'!$B$10:$C$12,2,FALSE)))&gt;5,"ALTO","MEDIO"))," ")</f>
        <v xml:space="preserve"> </v>
      </c>
      <c r="F129" s="5" t="str">
        <f>IF(B129&lt;&gt;" ",'Matriz Nº1 Identificación'!E129," ")</f>
        <v xml:space="preserve"> </v>
      </c>
      <c r="G129" s="101"/>
      <c r="H129" s="101"/>
      <c r="I129" s="4" t="str">
        <f>IFERROR(IF((VLOOKUP(G129,'Tabla 2-3-4-5'!$B$10:$C$12,2,FALSE)*(VLOOKUP('Matriz Nº2 Análisis'!H129,'Tabla 2-3-4-5'!$B$10:$C$12,2,FALSE)))&lt;3,"BAJO",IF((VLOOKUP(G129,'Tabla 2-3-4-5'!$B$10:$C$12,2,FALSE)*(VLOOKUP('Matriz Nº2 Análisis'!H129,'Tabla 2-3-4-5'!$B$10:$C$12,2,FALSE)))&gt;5,"ALTO","MEDIO"))," ")</f>
        <v xml:space="preserve"> </v>
      </c>
      <c r="J129" s="9"/>
      <c r="K129" s="10"/>
      <c r="N129" s="10"/>
      <c r="O129" s="10"/>
      <c r="P129" s="10"/>
      <c r="Q129" s="10"/>
      <c r="R129" s="10"/>
      <c r="S129" s="10"/>
      <c r="T129" s="10"/>
      <c r="U129" s="10"/>
      <c r="V129" s="10"/>
      <c r="W129" s="10"/>
      <c r="X129" s="10"/>
      <c r="Y129" s="10"/>
      <c r="Z129" s="10"/>
      <c r="AA129" s="10"/>
      <c r="AB129" s="10"/>
      <c r="AC129" s="10"/>
    </row>
    <row r="130" spans="1:29" ht="83.25" customHeight="1" x14ac:dyDescent="0.3">
      <c r="A130" s="136" t="str">
        <f>'Matriz Nº1 Identificación'!A130</f>
        <v>14. 4</v>
      </c>
      <c r="B130" s="4" t="str">
        <f>IF('Matriz Nº1 Identificación'!B130&lt;&gt;" ",'Matriz Nº1 Identificación'!F130," ")</f>
        <v xml:space="preserve"> </v>
      </c>
      <c r="C130" s="101"/>
      <c r="D130" s="101"/>
      <c r="E130" s="4" t="str">
        <f>IFERROR(IF((VLOOKUP(C130,'Tabla 2-3-4-5'!$B$10:$C$12,2,FALSE)*(VLOOKUP('Matriz Nº2 Análisis'!D130,'Tabla 2-3-4-5'!$B$10:$C$12,2,FALSE)))&lt;3,"BAJO",IF((VLOOKUP(C130,'Tabla 2-3-4-5'!$B$10:$C$12,2,FALSE)*(VLOOKUP('Matriz Nº2 Análisis'!D130,'Tabla 2-3-4-5'!$B$10:$C$12,2,FALSE)))&gt;5,"ALTO","MEDIO"))," ")</f>
        <v xml:space="preserve"> </v>
      </c>
      <c r="F130" s="5" t="str">
        <f>IF(B130&lt;&gt;" ",'Matriz Nº1 Identificación'!E130," ")</f>
        <v xml:space="preserve"> </v>
      </c>
      <c r="G130" s="101"/>
      <c r="H130" s="101"/>
      <c r="I130" s="4" t="str">
        <f>IFERROR(IF((VLOOKUP(G130,'Tabla 2-3-4-5'!$B$10:$C$12,2,FALSE)*(VLOOKUP('Matriz Nº2 Análisis'!H130,'Tabla 2-3-4-5'!$B$10:$C$12,2,FALSE)))&lt;3,"BAJO",IF((VLOOKUP(G130,'Tabla 2-3-4-5'!$B$10:$C$12,2,FALSE)*(VLOOKUP('Matriz Nº2 Análisis'!H130,'Tabla 2-3-4-5'!$B$10:$C$12,2,FALSE)))&gt;5,"ALTO","MEDIO"))," ")</f>
        <v xml:space="preserve"> </v>
      </c>
      <c r="J130" s="9"/>
      <c r="K130" s="10"/>
      <c r="N130" s="10"/>
      <c r="O130" s="10"/>
      <c r="P130" s="10"/>
      <c r="Q130" s="10"/>
      <c r="R130" s="10"/>
      <c r="S130" s="10"/>
      <c r="T130" s="10"/>
      <c r="U130" s="10"/>
      <c r="V130" s="10"/>
      <c r="W130" s="10"/>
      <c r="X130" s="10"/>
      <c r="Y130" s="10"/>
      <c r="Z130" s="10"/>
      <c r="AA130" s="10"/>
      <c r="AB130" s="10"/>
      <c r="AC130" s="10"/>
    </row>
    <row r="131" spans="1:29" ht="83.25" customHeight="1" x14ac:dyDescent="0.3">
      <c r="A131" s="136" t="str">
        <f>'Matriz Nº1 Identificación'!A131</f>
        <v>14. 5</v>
      </c>
      <c r="B131" s="4" t="str">
        <f>IF('Matriz Nº1 Identificación'!B131&lt;&gt;" ",'Matriz Nº1 Identificación'!F131," ")</f>
        <v xml:space="preserve"> </v>
      </c>
      <c r="C131" s="101"/>
      <c r="D131" s="101"/>
      <c r="E131" s="4" t="str">
        <f>IFERROR(IF((VLOOKUP(C131,'Tabla 2-3-4-5'!$B$10:$C$12,2,FALSE)*(VLOOKUP('Matriz Nº2 Análisis'!D131,'Tabla 2-3-4-5'!$B$10:$C$12,2,FALSE)))&lt;3,"BAJO",IF((VLOOKUP(C131,'Tabla 2-3-4-5'!$B$10:$C$12,2,FALSE)*(VLOOKUP('Matriz Nº2 Análisis'!D131,'Tabla 2-3-4-5'!$B$10:$C$12,2,FALSE)))&gt;5,"ALTO","MEDIO"))," ")</f>
        <v xml:space="preserve"> </v>
      </c>
      <c r="F131" s="5" t="str">
        <f>IF(B131&lt;&gt;" ",'Matriz Nº1 Identificación'!E131," ")</f>
        <v xml:space="preserve"> </v>
      </c>
      <c r="G131" s="101"/>
      <c r="H131" s="101"/>
      <c r="I131" s="4" t="str">
        <f>IFERROR(IF((VLOOKUP(G131,'Tabla 2-3-4-5'!$B$10:$C$12,2,FALSE)*(VLOOKUP('Matriz Nº2 Análisis'!H131,'Tabla 2-3-4-5'!$B$10:$C$12,2,FALSE)))&lt;3,"BAJO",IF((VLOOKUP(G131,'Tabla 2-3-4-5'!$B$10:$C$12,2,FALSE)*(VLOOKUP('Matriz Nº2 Análisis'!H131,'Tabla 2-3-4-5'!$B$10:$C$12,2,FALSE)))&gt;5,"ALTO","MEDIO"))," ")</f>
        <v xml:space="preserve"> </v>
      </c>
      <c r="J131" s="9"/>
      <c r="K131" s="10"/>
      <c r="N131" s="10"/>
      <c r="O131" s="10"/>
      <c r="P131" s="10"/>
      <c r="Q131" s="10"/>
      <c r="R131" s="10"/>
      <c r="S131" s="10"/>
      <c r="T131" s="10"/>
      <c r="U131" s="10"/>
      <c r="V131" s="10"/>
      <c r="W131" s="10"/>
      <c r="X131" s="10"/>
      <c r="Y131" s="10"/>
      <c r="Z131" s="10"/>
      <c r="AA131" s="10"/>
      <c r="AB131" s="10"/>
      <c r="AC131" s="10"/>
    </row>
    <row r="132" spans="1:29" ht="83.25" customHeight="1" x14ac:dyDescent="0.3">
      <c r="A132" s="136" t="str">
        <f>'Matriz Nº1 Identificación'!A132</f>
        <v>14. 6</v>
      </c>
      <c r="B132" s="4" t="str">
        <f>IF('Matriz Nº1 Identificación'!B132&lt;&gt;" ",'Matriz Nº1 Identificación'!F132," ")</f>
        <v xml:space="preserve"> </v>
      </c>
      <c r="C132" s="101"/>
      <c r="D132" s="101"/>
      <c r="E132" s="4" t="str">
        <f>IFERROR(IF((VLOOKUP(C132,'Tabla 2-3-4-5'!$B$10:$C$12,2,FALSE)*(VLOOKUP('Matriz Nº2 Análisis'!D132,'Tabla 2-3-4-5'!$B$10:$C$12,2,FALSE)))&lt;3,"BAJO",IF((VLOOKUP(C132,'Tabla 2-3-4-5'!$B$10:$C$12,2,FALSE)*(VLOOKUP('Matriz Nº2 Análisis'!D132,'Tabla 2-3-4-5'!$B$10:$C$12,2,FALSE)))&gt;5,"ALTO","MEDIO"))," ")</f>
        <v xml:space="preserve"> </v>
      </c>
      <c r="F132" s="5" t="str">
        <f>IF(B132&lt;&gt;" ",'Matriz Nº1 Identificación'!E132," ")</f>
        <v xml:space="preserve"> </v>
      </c>
      <c r="G132" s="101"/>
      <c r="H132" s="101"/>
      <c r="I132" s="4" t="str">
        <f>IFERROR(IF((VLOOKUP(G132,'Tabla 2-3-4-5'!$B$10:$C$12,2,FALSE)*(VLOOKUP('Matriz Nº2 Análisis'!H132,'Tabla 2-3-4-5'!$B$10:$C$12,2,FALSE)))&lt;3,"BAJO",IF((VLOOKUP(G132,'Tabla 2-3-4-5'!$B$10:$C$12,2,FALSE)*(VLOOKUP('Matriz Nº2 Análisis'!H132,'Tabla 2-3-4-5'!$B$10:$C$12,2,FALSE)))&gt;5,"ALTO","MEDIO"))," ")</f>
        <v xml:space="preserve"> </v>
      </c>
      <c r="J132" s="9"/>
      <c r="K132" s="10"/>
      <c r="N132" s="10"/>
      <c r="O132" s="10"/>
      <c r="P132" s="10"/>
      <c r="Q132" s="10"/>
      <c r="R132" s="10"/>
      <c r="S132" s="10"/>
      <c r="T132" s="10"/>
      <c r="U132" s="10"/>
      <c r="V132" s="10"/>
      <c r="W132" s="10"/>
      <c r="X132" s="10"/>
      <c r="Y132" s="10"/>
      <c r="Z132" s="10"/>
      <c r="AA132" s="10"/>
      <c r="AB132" s="10"/>
      <c r="AC132" s="10"/>
    </row>
    <row r="133" spans="1:29" ht="83.25" customHeight="1" thickBot="1" x14ac:dyDescent="0.35">
      <c r="A133" s="136" t="str">
        <f>'Matriz Nº1 Identificación'!A133</f>
        <v>14. 7</v>
      </c>
      <c r="B133" s="4" t="str">
        <f>IF('Matriz Nº1 Identificación'!B133&lt;&gt;" ",'Matriz Nº1 Identificación'!F133," ")</f>
        <v xml:space="preserve"> </v>
      </c>
      <c r="C133" s="101"/>
      <c r="D133" s="101"/>
      <c r="E133" s="4" t="str">
        <f>IFERROR(IF((VLOOKUP(C133,'Tabla 2-3-4-5'!$B$10:$C$12,2,FALSE)*(VLOOKUP('Matriz Nº2 Análisis'!D133,'Tabla 2-3-4-5'!$B$10:$C$12,2,FALSE)))&lt;3,"BAJO",IF((VLOOKUP(C133,'Tabla 2-3-4-5'!$B$10:$C$12,2,FALSE)*(VLOOKUP('Matriz Nº2 Análisis'!D133,'Tabla 2-3-4-5'!$B$10:$C$12,2,FALSE)))&gt;5,"ALTO","MEDIO"))," ")</f>
        <v xml:space="preserve"> </v>
      </c>
      <c r="F133" s="5" t="str">
        <f>IF(B133&lt;&gt;" ",'Matriz Nº1 Identificación'!E133," ")</f>
        <v xml:space="preserve"> </v>
      </c>
      <c r="G133" s="101"/>
      <c r="H133" s="101"/>
      <c r="I133" s="4" t="str">
        <f>IFERROR(IF((VLOOKUP(G133,'Tabla 2-3-4-5'!$B$10:$C$12,2,FALSE)*(VLOOKUP('Matriz Nº2 Análisis'!H133,'Tabla 2-3-4-5'!$B$10:$C$12,2,FALSE)))&lt;3,"BAJO",IF((VLOOKUP(G133,'Tabla 2-3-4-5'!$B$10:$C$12,2,FALSE)*(VLOOKUP('Matriz Nº2 Análisis'!H133,'Tabla 2-3-4-5'!$B$10:$C$12,2,FALSE)))&gt;5,"ALTO","MEDIO"))," ")</f>
        <v xml:space="preserve"> </v>
      </c>
      <c r="J133" s="9"/>
      <c r="K133" s="10"/>
      <c r="N133" s="10"/>
      <c r="O133" s="10"/>
      <c r="P133" s="10"/>
      <c r="Q133" s="10"/>
      <c r="R133" s="10"/>
      <c r="S133" s="10"/>
      <c r="T133" s="10"/>
      <c r="U133" s="10"/>
      <c r="V133" s="10"/>
      <c r="W133" s="10"/>
      <c r="X133" s="10"/>
      <c r="Y133" s="10"/>
      <c r="Z133" s="10"/>
      <c r="AA133" s="10"/>
      <c r="AB133" s="10"/>
      <c r="AC133" s="10"/>
    </row>
    <row r="134" spans="1:29" ht="23.25" customHeight="1" thickBot="1" x14ac:dyDescent="0.35">
      <c r="A134" s="73" t="str">
        <f>'Matriz Nº1 Identificación'!A134</f>
        <v xml:space="preserve">Objetivo Estratégico: </v>
      </c>
      <c r="B134" s="377">
        <f>+'Matriz Nº1 Identificación'!B134:H134</f>
        <v>0</v>
      </c>
      <c r="C134" s="378"/>
      <c r="D134" s="378"/>
      <c r="E134" s="378"/>
      <c r="F134" s="378"/>
      <c r="G134" s="378"/>
      <c r="H134" s="378"/>
      <c r="I134" s="379"/>
      <c r="J134" s="1"/>
    </row>
    <row r="135" spans="1:29" ht="26.25" customHeight="1" x14ac:dyDescent="0.3">
      <c r="A135" s="75" t="str">
        <f>'Matriz Nº1 Identificación'!A135</f>
        <v>Objetivo táctico</v>
      </c>
      <c r="B135" s="374" t="str">
        <f>+'Matriz Nº1 Identificación'!B135:H135</f>
        <v xml:space="preserve">15. Proveer los servicios internos de medicina de empresa, limpieza, seguridad, fumigacion, guarda documentos y  cerrajeria, revision técnica de vehículos   </v>
      </c>
      <c r="C135" s="375"/>
      <c r="D135" s="375"/>
      <c r="E135" s="375"/>
      <c r="F135" s="375"/>
      <c r="G135" s="375"/>
      <c r="H135" s="375"/>
      <c r="I135" s="376"/>
      <c r="J135" s="1"/>
    </row>
    <row r="136" spans="1:29" ht="118.2" customHeight="1" x14ac:dyDescent="0.3">
      <c r="A136" s="136" t="str">
        <f>'Matriz Nº1 Identificación'!A136</f>
        <v>15. 1</v>
      </c>
      <c r="B136" s="4" t="str">
        <f>IF('Matriz Nº1 Identificación'!B136&lt;&gt;" ",'Matriz Nº1 Identificación'!F136," ")</f>
        <v>R005 Estratégico</v>
      </c>
      <c r="C136" s="101" t="s">
        <v>94</v>
      </c>
      <c r="D136" s="101" t="s">
        <v>94</v>
      </c>
      <c r="E136" s="4" t="str">
        <f>IFERROR(IF((VLOOKUP(C136,'Tabla 2-3-4-5'!$B$10:$C$12,2,FALSE)*(VLOOKUP('Matriz Nº2 Análisis'!D136,'Tabla 2-3-4-5'!$B$10:$C$12,2,FALSE)))&lt;3,"BAJO",IF((VLOOKUP(C136,'Tabla 2-3-4-5'!$B$10:$C$12,2,FALSE)*(VLOOKUP('Matriz Nº2 Análisis'!D136,'Tabla 2-3-4-5'!$B$10:$C$12,2,FALSE)))&gt;5,"ALTO","MEDIO"))," ")</f>
        <v>ALTO</v>
      </c>
      <c r="F136" s="5" t="str">
        <f>IF(B136&lt;&gt;" ",'Matriz Nº1 Identificación'!E136," ")</f>
        <v xml:space="preserve">Solicitud oportuna de presupuestos con las debidas justificaciones ante las autoridades competentes. Mantener una base de datos con los registros actualizados de los contratos a fin de prever con tiempo las prórrogas respectivas o la generación en Sicop de nuevos contratos. </v>
      </c>
      <c r="G136" s="101" t="s">
        <v>107</v>
      </c>
      <c r="H136" s="101" t="s">
        <v>94</v>
      </c>
      <c r="I136" s="4" t="str">
        <f>IFERROR(IF((VLOOKUP(G136,'Tabla 2-3-4-5'!$B$10:$C$12,2,FALSE)*(VLOOKUP('Matriz Nº2 Análisis'!H136,'Tabla 2-3-4-5'!$B$10:$C$12,2,FALSE)))&lt;3,"BAJO",IF((VLOOKUP(G136,'Tabla 2-3-4-5'!$B$10:$C$12,2,FALSE)*(VLOOKUP('Matriz Nº2 Análisis'!H136,'Tabla 2-3-4-5'!$B$10:$C$12,2,FALSE)))&gt;5,"ALTO","MEDIO"))," ")</f>
        <v>MEDIO</v>
      </c>
      <c r="J136" s="9"/>
      <c r="K136" s="10"/>
      <c r="N136" s="10"/>
      <c r="O136" s="10"/>
      <c r="P136" s="10"/>
      <c r="Q136" s="10"/>
      <c r="R136" s="10"/>
      <c r="S136" s="10"/>
      <c r="T136" s="10"/>
      <c r="U136" s="10"/>
      <c r="V136" s="10"/>
      <c r="W136" s="10"/>
      <c r="X136" s="10"/>
      <c r="Y136" s="10"/>
      <c r="Z136" s="10"/>
      <c r="AA136" s="10"/>
      <c r="AB136" s="10"/>
      <c r="AC136" s="10"/>
    </row>
    <row r="137" spans="1:29" ht="83.25" customHeight="1" x14ac:dyDescent="0.3">
      <c r="A137" s="136" t="str">
        <f>'Matriz Nº1 Identificación'!A137</f>
        <v>15. 2</v>
      </c>
      <c r="B137" s="4" t="str">
        <f>IF('Matriz Nº1 Identificación'!B137&lt;&gt;" ",'Matriz Nº1 Identificación'!F137," ")</f>
        <v xml:space="preserve"> </v>
      </c>
      <c r="C137" s="101"/>
      <c r="D137" s="101"/>
      <c r="E137" s="4" t="str">
        <f>IFERROR(IF((VLOOKUP(C137,'Tabla 2-3-4-5'!$B$10:$C$12,2,FALSE)*(VLOOKUP('Matriz Nº2 Análisis'!D137,'Tabla 2-3-4-5'!$B$10:$C$12,2,FALSE)))&lt;3,"BAJO",IF((VLOOKUP(C137,'Tabla 2-3-4-5'!$B$10:$C$12,2,FALSE)*(VLOOKUP('Matriz Nº2 Análisis'!D137,'Tabla 2-3-4-5'!$B$10:$C$12,2,FALSE)))&gt;5,"ALTO","MEDIO"))," ")</f>
        <v xml:space="preserve"> </v>
      </c>
      <c r="F137" s="5" t="str">
        <f>IF(B137&lt;&gt;" ",'Matriz Nº1 Identificación'!E137," ")</f>
        <v xml:space="preserve"> </v>
      </c>
      <c r="G137" s="101"/>
      <c r="H137" s="101"/>
      <c r="I137" s="4" t="str">
        <f>IFERROR(IF((VLOOKUP(G137,'Tabla 2-3-4-5'!$B$10:$C$12,2,FALSE)*(VLOOKUP('Matriz Nº2 Análisis'!H137,'Tabla 2-3-4-5'!$B$10:$C$12,2,FALSE)))&lt;3,"BAJO",IF((VLOOKUP(G137,'Tabla 2-3-4-5'!$B$10:$C$12,2,FALSE)*(VLOOKUP('Matriz Nº2 Análisis'!H137,'Tabla 2-3-4-5'!$B$10:$C$12,2,FALSE)))&gt;5,"ALTO","MEDIO"))," ")</f>
        <v xml:space="preserve"> </v>
      </c>
      <c r="J137" s="9"/>
      <c r="K137" s="10"/>
      <c r="N137" s="10"/>
      <c r="O137" s="10"/>
      <c r="P137" s="10"/>
      <c r="Q137" s="10"/>
      <c r="R137" s="10"/>
      <c r="S137" s="10"/>
      <c r="T137" s="10"/>
      <c r="U137" s="10"/>
      <c r="V137" s="10"/>
      <c r="W137" s="10"/>
      <c r="X137" s="10"/>
      <c r="Y137" s="10"/>
      <c r="Z137" s="10"/>
      <c r="AA137" s="10"/>
      <c r="AB137" s="10"/>
      <c r="AC137" s="10"/>
    </row>
    <row r="138" spans="1:29" ht="83.25" customHeight="1" x14ac:dyDescent="0.3">
      <c r="A138" s="136" t="str">
        <f>'Matriz Nº1 Identificación'!A138</f>
        <v>15. 3</v>
      </c>
      <c r="B138" s="4" t="str">
        <f>IF('Matriz Nº1 Identificación'!B138&lt;&gt;" ",'Matriz Nº1 Identificación'!F138," ")</f>
        <v xml:space="preserve"> </v>
      </c>
      <c r="C138" s="101"/>
      <c r="D138" s="101"/>
      <c r="E138" s="4" t="str">
        <f>IFERROR(IF((VLOOKUP(C138,'Tabla 2-3-4-5'!$B$10:$C$12,2,FALSE)*(VLOOKUP('Matriz Nº2 Análisis'!D138,'Tabla 2-3-4-5'!$B$10:$C$12,2,FALSE)))&lt;3,"BAJO",IF((VLOOKUP(C138,'Tabla 2-3-4-5'!$B$10:$C$12,2,FALSE)*(VLOOKUP('Matriz Nº2 Análisis'!D138,'Tabla 2-3-4-5'!$B$10:$C$12,2,FALSE)))&gt;5,"ALTO","MEDIO"))," ")</f>
        <v xml:space="preserve"> </v>
      </c>
      <c r="F138" s="5" t="str">
        <f>IF(B138&lt;&gt;" ",'Matriz Nº1 Identificación'!E138," ")</f>
        <v xml:space="preserve"> </v>
      </c>
      <c r="G138" s="101"/>
      <c r="H138" s="101"/>
      <c r="I138" s="4" t="str">
        <f>IFERROR(IF((VLOOKUP(G138,'Tabla 2-3-4-5'!$B$10:$C$12,2,FALSE)*(VLOOKUP('Matriz Nº2 Análisis'!H138,'Tabla 2-3-4-5'!$B$10:$C$12,2,FALSE)))&lt;3,"BAJO",IF((VLOOKUP(G138,'Tabla 2-3-4-5'!$B$10:$C$12,2,FALSE)*(VLOOKUP('Matriz Nº2 Análisis'!H138,'Tabla 2-3-4-5'!$B$10:$C$12,2,FALSE)))&gt;5,"ALTO","MEDIO"))," ")</f>
        <v xml:space="preserve"> </v>
      </c>
      <c r="J138" s="9"/>
      <c r="K138" s="10"/>
      <c r="N138" s="10"/>
      <c r="O138" s="10"/>
      <c r="P138" s="10"/>
      <c r="Q138" s="10"/>
      <c r="R138" s="10"/>
      <c r="S138" s="10"/>
      <c r="T138" s="10"/>
      <c r="U138" s="10"/>
      <c r="V138" s="10"/>
      <c r="W138" s="10"/>
      <c r="X138" s="10"/>
      <c r="Y138" s="10"/>
      <c r="Z138" s="10"/>
      <c r="AA138" s="10"/>
      <c r="AB138" s="10"/>
      <c r="AC138" s="10"/>
    </row>
    <row r="139" spans="1:29" ht="83.25" customHeight="1" x14ac:dyDescent="0.3">
      <c r="A139" s="136" t="str">
        <f>'Matriz Nº1 Identificación'!A139</f>
        <v>15. 4</v>
      </c>
      <c r="B139" s="4" t="str">
        <f>IF('Matriz Nº1 Identificación'!B139&lt;&gt;" ",'Matriz Nº1 Identificación'!F139," ")</f>
        <v xml:space="preserve"> </v>
      </c>
      <c r="C139" s="101"/>
      <c r="D139" s="101"/>
      <c r="E139" s="4" t="str">
        <f>IFERROR(IF((VLOOKUP(C139,'Tabla 2-3-4-5'!$B$10:$C$12,2,FALSE)*(VLOOKUP('Matriz Nº2 Análisis'!D139,'Tabla 2-3-4-5'!$B$10:$C$12,2,FALSE)))&lt;3,"BAJO",IF((VLOOKUP(C139,'Tabla 2-3-4-5'!$B$10:$C$12,2,FALSE)*(VLOOKUP('Matriz Nº2 Análisis'!D139,'Tabla 2-3-4-5'!$B$10:$C$12,2,FALSE)))&gt;5,"ALTO","MEDIO"))," ")</f>
        <v xml:space="preserve"> </v>
      </c>
      <c r="F139" s="5" t="str">
        <f>IF(B139&lt;&gt;" ",'Matriz Nº1 Identificación'!E139," ")</f>
        <v xml:space="preserve"> </v>
      </c>
      <c r="G139" s="101"/>
      <c r="H139" s="101"/>
      <c r="I139" s="4" t="str">
        <f>IFERROR(IF((VLOOKUP(G139,'Tabla 2-3-4-5'!$B$10:$C$12,2,FALSE)*(VLOOKUP('Matriz Nº2 Análisis'!H139,'Tabla 2-3-4-5'!$B$10:$C$12,2,FALSE)))&lt;3,"BAJO",IF((VLOOKUP(G139,'Tabla 2-3-4-5'!$B$10:$C$12,2,FALSE)*(VLOOKUP('Matriz Nº2 Análisis'!H139,'Tabla 2-3-4-5'!$B$10:$C$12,2,FALSE)))&gt;5,"ALTO","MEDIO"))," ")</f>
        <v xml:space="preserve"> </v>
      </c>
      <c r="J139" s="9"/>
      <c r="K139" s="10"/>
      <c r="N139" s="10"/>
      <c r="O139" s="10"/>
      <c r="P139" s="10"/>
      <c r="Q139" s="10"/>
      <c r="R139" s="10"/>
      <c r="S139" s="10"/>
      <c r="T139" s="10"/>
      <c r="U139" s="10"/>
      <c r="V139" s="10"/>
      <c r="W139" s="10"/>
      <c r="X139" s="10"/>
      <c r="Y139" s="10"/>
      <c r="Z139" s="10"/>
      <c r="AA139" s="10"/>
      <c r="AB139" s="10"/>
      <c r="AC139" s="10"/>
    </row>
    <row r="140" spans="1:29" ht="83.25" customHeight="1" x14ac:dyDescent="0.3">
      <c r="A140" s="136" t="str">
        <f>'Matriz Nº1 Identificación'!A140</f>
        <v>15. 5</v>
      </c>
      <c r="B140" s="4" t="str">
        <f>IF('Matriz Nº1 Identificación'!B140&lt;&gt;" ",'Matriz Nº1 Identificación'!F140," ")</f>
        <v xml:space="preserve"> </v>
      </c>
      <c r="C140" s="101"/>
      <c r="D140" s="101"/>
      <c r="E140" s="4" t="str">
        <f>IFERROR(IF((VLOOKUP(C140,'Tabla 2-3-4-5'!$B$10:$C$12,2,FALSE)*(VLOOKUP('Matriz Nº2 Análisis'!D140,'Tabla 2-3-4-5'!$B$10:$C$12,2,FALSE)))&lt;3,"BAJO",IF((VLOOKUP(C140,'Tabla 2-3-4-5'!$B$10:$C$12,2,FALSE)*(VLOOKUP('Matriz Nº2 Análisis'!D140,'Tabla 2-3-4-5'!$B$10:$C$12,2,FALSE)))&gt;5,"ALTO","MEDIO"))," ")</f>
        <v xml:space="preserve"> </v>
      </c>
      <c r="F140" s="5" t="str">
        <f>IF(B140&lt;&gt;" ",'Matriz Nº1 Identificación'!E140," ")</f>
        <v xml:space="preserve"> </v>
      </c>
      <c r="G140" s="101"/>
      <c r="H140" s="101"/>
      <c r="I140" s="4" t="str">
        <f>IFERROR(IF((VLOOKUP(G140,'Tabla 2-3-4-5'!$B$10:$C$12,2,FALSE)*(VLOOKUP('Matriz Nº2 Análisis'!H140,'Tabla 2-3-4-5'!$B$10:$C$12,2,FALSE)))&lt;3,"BAJO",IF((VLOOKUP(G140,'Tabla 2-3-4-5'!$B$10:$C$12,2,FALSE)*(VLOOKUP('Matriz Nº2 Análisis'!H140,'Tabla 2-3-4-5'!$B$10:$C$12,2,FALSE)))&gt;5,"ALTO","MEDIO"))," ")</f>
        <v xml:space="preserve"> </v>
      </c>
      <c r="J140" s="9"/>
      <c r="K140" s="10"/>
      <c r="N140" s="10"/>
      <c r="O140" s="10"/>
      <c r="P140" s="10"/>
      <c r="Q140" s="10"/>
      <c r="R140" s="10"/>
      <c r="S140" s="10"/>
      <c r="T140" s="10"/>
      <c r="U140" s="10"/>
      <c r="V140" s="10"/>
      <c r="W140" s="10"/>
      <c r="X140" s="10"/>
      <c r="Y140" s="10"/>
      <c r="Z140" s="10"/>
      <c r="AA140" s="10"/>
      <c r="AB140" s="10"/>
      <c r="AC140" s="10"/>
    </row>
    <row r="141" spans="1:29" ht="83.25" customHeight="1" x14ac:dyDescent="0.3">
      <c r="A141" s="136" t="str">
        <f>'Matriz Nº1 Identificación'!A141</f>
        <v>15. 6</v>
      </c>
      <c r="B141" s="4" t="str">
        <f>IF('Matriz Nº1 Identificación'!B141&lt;&gt;" ",'Matriz Nº1 Identificación'!F141," ")</f>
        <v xml:space="preserve"> </v>
      </c>
      <c r="C141" s="101"/>
      <c r="D141" s="101"/>
      <c r="E141" s="4" t="str">
        <f>IFERROR(IF((VLOOKUP(C141,'Tabla 2-3-4-5'!$B$10:$C$12,2,FALSE)*(VLOOKUP('Matriz Nº2 Análisis'!D141,'Tabla 2-3-4-5'!$B$10:$C$12,2,FALSE)))&lt;3,"BAJO",IF((VLOOKUP(C141,'Tabla 2-3-4-5'!$B$10:$C$12,2,FALSE)*(VLOOKUP('Matriz Nº2 Análisis'!D141,'Tabla 2-3-4-5'!$B$10:$C$12,2,FALSE)))&gt;5,"ALTO","MEDIO"))," ")</f>
        <v xml:space="preserve"> </v>
      </c>
      <c r="F141" s="5" t="str">
        <f>IF(B141&lt;&gt;" ",'Matriz Nº1 Identificación'!E141," ")</f>
        <v xml:space="preserve"> </v>
      </c>
      <c r="G141" s="101"/>
      <c r="H141" s="101"/>
      <c r="I141" s="4" t="str">
        <f>IFERROR(IF((VLOOKUP(G141,'Tabla 2-3-4-5'!$B$10:$C$12,2,FALSE)*(VLOOKUP('Matriz Nº2 Análisis'!H141,'Tabla 2-3-4-5'!$B$10:$C$12,2,FALSE)))&lt;3,"BAJO",IF((VLOOKUP(G141,'Tabla 2-3-4-5'!$B$10:$C$12,2,FALSE)*(VLOOKUP('Matriz Nº2 Análisis'!H141,'Tabla 2-3-4-5'!$B$10:$C$12,2,FALSE)))&gt;5,"ALTO","MEDIO"))," ")</f>
        <v xml:space="preserve"> </v>
      </c>
      <c r="J141" s="9"/>
      <c r="K141" s="10"/>
      <c r="N141" s="10"/>
      <c r="O141" s="10"/>
      <c r="P141" s="10"/>
      <c r="Q141" s="10"/>
      <c r="R141" s="10"/>
      <c r="S141" s="10"/>
      <c r="T141" s="10"/>
      <c r="U141" s="10"/>
      <c r="V141" s="10"/>
      <c r="W141" s="10"/>
      <c r="X141" s="10"/>
      <c r="Y141" s="10"/>
      <c r="Z141" s="10"/>
      <c r="AA141" s="10"/>
      <c r="AB141" s="10"/>
      <c r="AC141" s="10"/>
    </row>
    <row r="142" spans="1:29" ht="83.25" customHeight="1" thickBot="1" x14ac:dyDescent="0.35">
      <c r="A142" s="136" t="str">
        <f>'Matriz Nº1 Identificación'!A142</f>
        <v>15. 7</v>
      </c>
      <c r="B142" s="4" t="str">
        <f>IF('Matriz Nº1 Identificación'!B142&lt;&gt;" ",'Matriz Nº1 Identificación'!F142," ")</f>
        <v xml:space="preserve"> </v>
      </c>
      <c r="C142" s="101"/>
      <c r="D142" s="101"/>
      <c r="E142" s="4" t="str">
        <f>IFERROR(IF((VLOOKUP(C142,'Tabla 2-3-4-5'!$B$10:$C$12,2,FALSE)*(VLOOKUP('Matriz Nº2 Análisis'!D142,'Tabla 2-3-4-5'!$B$10:$C$12,2,FALSE)))&lt;3,"BAJO",IF((VLOOKUP(C142,'Tabla 2-3-4-5'!$B$10:$C$12,2,FALSE)*(VLOOKUP('Matriz Nº2 Análisis'!D142,'Tabla 2-3-4-5'!$B$10:$C$12,2,FALSE)))&gt;5,"ALTO","MEDIO"))," ")</f>
        <v xml:space="preserve"> </v>
      </c>
      <c r="F142" s="5" t="str">
        <f>IF(B142&lt;&gt;" ",'Matriz Nº1 Identificación'!E142," ")</f>
        <v xml:space="preserve"> </v>
      </c>
      <c r="G142" s="101"/>
      <c r="H142" s="101"/>
      <c r="I142" s="4" t="str">
        <f>IFERROR(IF((VLOOKUP(G142,'Tabla 2-3-4-5'!$B$10:$C$12,2,FALSE)*(VLOOKUP('Matriz Nº2 Análisis'!H142,'Tabla 2-3-4-5'!$B$10:$C$12,2,FALSE)))&lt;3,"BAJO",IF((VLOOKUP(G142,'Tabla 2-3-4-5'!$B$10:$C$12,2,FALSE)*(VLOOKUP('Matriz Nº2 Análisis'!H142,'Tabla 2-3-4-5'!$B$10:$C$12,2,FALSE)))&gt;5,"ALTO","MEDIO"))," ")</f>
        <v xml:space="preserve"> </v>
      </c>
      <c r="J142" s="9"/>
      <c r="K142" s="10"/>
      <c r="N142" s="10"/>
      <c r="O142" s="10"/>
      <c r="P142" s="10"/>
      <c r="Q142" s="10"/>
      <c r="R142" s="10"/>
      <c r="S142" s="10"/>
      <c r="T142" s="10"/>
      <c r="U142" s="10"/>
      <c r="V142" s="10"/>
      <c r="W142" s="10"/>
      <c r="X142" s="10"/>
      <c r="Y142" s="10"/>
      <c r="Z142" s="10"/>
      <c r="AA142" s="10"/>
      <c r="AB142" s="10"/>
      <c r="AC142" s="10"/>
    </row>
    <row r="143" spans="1:29" ht="23.25" customHeight="1" thickBot="1" x14ac:dyDescent="0.35">
      <c r="A143" s="73" t="str">
        <f>'Matriz Nº1 Identificación'!A143</f>
        <v xml:space="preserve">Objetivo Estratégico: </v>
      </c>
      <c r="B143" s="377">
        <f>+'Matriz Nº1 Identificación'!B143:H143</f>
        <v>0</v>
      </c>
      <c r="C143" s="378"/>
      <c r="D143" s="378"/>
      <c r="E143" s="378"/>
      <c r="F143" s="378"/>
      <c r="G143" s="378"/>
      <c r="H143" s="378"/>
      <c r="I143" s="379"/>
      <c r="J143" s="1"/>
    </row>
    <row r="144" spans="1:29" ht="26.25" customHeight="1" x14ac:dyDescent="0.3">
      <c r="A144" s="75" t="str">
        <f>'Matriz Nº1 Identificación'!A144</f>
        <v>Objetivo táctico</v>
      </c>
      <c r="B144" s="374" t="str">
        <f>+'Matriz Nº1 Identificación'!B144:H144</f>
        <v>16. Garantizar a la organización contar con la protección y salvaguarda de los activos, mediante la  prestación de los servicios públicos indispensables, bajo la modalidad de SEGUROS DEL ESTADO (Póliza de Incendio, Equipo Informático, Rresponsabilidad Civil y seguros de la flotilla vehicular)</v>
      </c>
      <c r="C144" s="375"/>
      <c r="D144" s="375"/>
      <c r="E144" s="375"/>
      <c r="F144" s="375"/>
      <c r="G144" s="375"/>
      <c r="H144" s="375"/>
      <c r="I144" s="376"/>
      <c r="J144" s="1"/>
    </row>
    <row r="145" spans="1:29" ht="83.25" customHeight="1" x14ac:dyDescent="0.3">
      <c r="A145" s="136" t="str">
        <f>'Matriz Nº1 Identificación'!A145</f>
        <v>16. 1</v>
      </c>
      <c r="B145" s="4" t="str">
        <f>IF('Matriz Nº1 Identificación'!B145&lt;&gt;" ",'Matriz Nº1 Identificación'!F145," ")</f>
        <v>R002 Presupuesto</v>
      </c>
      <c r="C145" s="101" t="s">
        <v>101</v>
      </c>
      <c r="D145" s="101" t="s">
        <v>94</v>
      </c>
      <c r="E145" s="4" t="str">
        <f>IFERROR(IF((VLOOKUP(C145,'Tabla 2-3-4-5'!$B$10:$C$12,2,FALSE)*(VLOOKUP('Matriz Nº2 Análisis'!D145,'Tabla 2-3-4-5'!$B$10:$C$12,2,FALSE)))&lt;3,"BAJO",IF((VLOOKUP(C145,'Tabla 2-3-4-5'!$B$10:$C$12,2,FALSE)*(VLOOKUP('Matriz Nº2 Análisis'!D145,'Tabla 2-3-4-5'!$B$10:$C$12,2,FALSE)))&gt;5,"ALTO","MEDIO"))," ")</f>
        <v>ALTO</v>
      </c>
      <c r="F145" s="5" t="str">
        <f>IF(B145&lt;&gt;" ",'Matriz Nº1 Identificación'!E145," ")</f>
        <v>Mantener informada a la administración superior sobre el comportamiento de pago de los servicios públicos y posibles consecuencias del retorno de funcionarios a trabajar de manera presencial.</v>
      </c>
      <c r="G145" s="101" t="s">
        <v>101</v>
      </c>
      <c r="H145" s="101" t="s">
        <v>101</v>
      </c>
      <c r="I145" s="4" t="str">
        <f>IFERROR(IF((VLOOKUP(G145,'Tabla 2-3-4-5'!$B$10:$C$12,2,FALSE)*(VLOOKUP('Matriz Nº2 Análisis'!H145,'Tabla 2-3-4-5'!$B$10:$C$12,2,FALSE)))&lt;3,"BAJO",IF((VLOOKUP(G145,'Tabla 2-3-4-5'!$B$10:$C$12,2,FALSE)*(VLOOKUP('Matriz Nº2 Análisis'!H145,'Tabla 2-3-4-5'!$B$10:$C$12,2,FALSE)))&gt;5,"ALTO","MEDIO"))," ")</f>
        <v>MEDIO</v>
      </c>
      <c r="J145" s="9"/>
      <c r="K145" s="10"/>
      <c r="N145" s="10"/>
      <c r="O145" s="10"/>
      <c r="P145" s="10"/>
      <c r="Q145" s="10"/>
      <c r="R145" s="10"/>
      <c r="S145" s="10"/>
      <c r="T145" s="10"/>
      <c r="U145" s="10"/>
      <c r="V145" s="10"/>
      <c r="W145" s="10"/>
      <c r="X145" s="10"/>
      <c r="Y145" s="10"/>
      <c r="Z145" s="10"/>
      <c r="AA145" s="10"/>
      <c r="AB145" s="10"/>
      <c r="AC145" s="10"/>
    </row>
    <row r="146" spans="1:29" ht="83.25" customHeight="1" x14ac:dyDescent="0.3">
      <c r="A146" s="136" t="str">
        <f>'Matriz Nº1 Identificación'!A146</f>
        <v>16. 2</v>
      </c>
      <c r="B146" s="4" t="str">
        <f>IF('Matriz Nº1 Identificación'!B146&lt;&gt;" ",'Matriz Nº1 Identificación'!F146," ")</f>
        <v xml:space="preserve"> </v>
      </c>
      <c r="C146" s="101"/>
      <c r="D146" s="101"/>
      <c r="E146" s="4" t="str">
        <f>IFERROR(IF((VLOOKUP(C146,'Tabla 2-3-4-5'!$B$10:$C$12,2,FALSE)*(VLOOKUP('Matriz Nº2 Análisis'!D146,'Tabla 2-3-4-5'!$B$10:$C$12,2,FALSE)))&lt;3,"BAJO",IF((VLOOKUP(C146,'Tabla 2-3-4-5'!$B$10:$C$12,2,FALSE)*(VLOOKUP('Matriz Nº2 Análisis'!D146,'Tabla 2-3-4-5'!$B$10:$C$12,2,FALSE)))&gt;5,"ALTO","MEDIO"))," ")</f>
        <v xml:space="preserve"> </v>
      </c>
      <c r="F146" s="5" t="str">
        <f>IF(B146&lt;&gt;" ",'Matriz Nº1 Identificación'!E146," ")</f>
        <v xml:space="preserve"> </v>
      </c>
      <c r="G146" s="101"/>
      <c r="H146" s="101"/>
      <c r="I146" s="4" t="str">
        <f>IFERROR(IF((VLOOKUP(G146,'Tabla 2-3-4-5'!$B$10:$C$12,2,FALSE)*(VLOOKUP('Matriz Nº2 Análisis'!H146,'Tabla 2-3-4-5'!$B$10:$C$12,2,FALSE)))&lt;3,"BAJO",IF((VLOOKUP(G146,'Tabla 2-3-4-5'!$B$10:$C$12,2,FALSE)*(VLOOKUP('Matriz Nº2 Análisis'!H146,'Tabla 2-3-4-5'!$B$10:$C$12,2,FALSE)))&gt;5,"ALTO","MEDIO"))," ")</f>
        <v xml:space="preserve"> </v>
      </c>
      <c r="J146" s="9"/>
      <c r="K146" s="10"/>
      <c r="N146" s="10"/>
      <c r="O146" s="10"/>
      <c r="P146" s="10"/>
      <c r="Q146" s="10"/>
      <c r="R146" s="10"/>
      <c r="S146" s="10"/>
      <c r="T146" s="10"/>
      <c r="U146" s="10"/>
      <c r="V146" s="10"/>
      <c r="W146" s="10"/>
      <c r="X146" s="10"/>
      <c r="Y146" s="10"/>
      <c r="Z146" s="10"/>
      <c r="AA146" s="10"/>
      <c r="AB146" s="10"/>
      <c r="AC146" s="10"/>
    </row>
    <row r="147" spans="1:29" ht="83.25" customHeight="1" x14ac:dyDescent="0.3">
      <c r="A147" s="136" t="str">
        <f>'Matriz Nº1 Identificación'!A147</f>
        <v>16. 3</v>
      </c>
      <c r="B147" s="4" t="str">
        <f>IF('Matriz Nº1 Identificación'!B147&lt;&gt;" ",'Matriz Nº1 Identificación'!F147," ")</f>
        <v xml:space="preserve"> </v>
      </c>
      <c r="C147" s="101"/>
      <c r="D147" s="101"/>
      <c r="E147" s="4" t="str">
        <f>IFERROR(IF((VLOOKUP(C147,'Tabla 2-3-4-5'!$B$10:$C$12,2,FALSE)*(VLOOKUP('Matriz Nº2 Análisis'!D147,'Tabla 2-3-4-5'!$B$10:$C$12,2,FALSE)))&lt;3,"BAJO",IF((VLOOKUP(C147,'Tabla 2-3-4-5'!$B$10:$C$12,2,FALSE)*(VLOOKUP('Matriz Nº2 Análisis'!D147,'Tabla 2-3-4-5'!$B$10:$C$12,2,FALSE)))&gt;5,"ALTO","MEDIO"))," ")</f>
        <v xml:space="preserve"> </v>
      </c>
      <c r="F147" s="5" t="str">
        <f>IF(B147&lt;&gt;" ",'Matriz Nº1 Identificación'!E147," ")</f>
        <v xml:space="preserve"> </v>
      </c>
      <c r="G147" s="101"/>
      <c r="H147" s="101"/>
      <c r="I147" s="4" t="str">
        <f>IFERROR(IF((VLOOKUP(G147,'Tabla 2-3-4-5'!$B$10:$C$12,2,FALSE)*(VLOOKUP('Matriz Nº2 Análisis'!H147,'Tabla 2-3-4-5'!$B$10:$C$12,2,FALSE)))&lt;3,"BAJO",IF((VLOOKUP(G147,'Tabla 2-3-4-5'!$B$10:$C$12,2,FALSE)*(VLOOKUP('Matriz Nº2 Análisis'!H147,'Tabla 2-3-4-5'!$B$10:$C$12,2,FALSE)))&gt;5,"ALTO","MEDIO"))," ")</f>
        <v xml:space="preserve"> </v>
      </c>
      <c r="J147" s="9"/>
      <c r="K147" s="10"/>
      <c r="N147" s="10"/>
      <c r="O147" s="10"/>
      <c r="P147" s="10"/>
      <c r="Q147" s="10"/>
      <c r="R147" s="10"/>
      <c r="S147" s="10"/>
      <c r="T147" s="10"/>
      <c r="U147" s="10"/>
      <c r="V147" s="10"/>
      <c r="W147" s="10"/>
      <c r="X147" s="10"/>
      <c r="Y147" s="10"/>
      <c r="Z147" s="10"/>
      <c r="AA147" s="10"/>
      <c r="AB147" s="10"/>
      <c r="AC147" s="10"/>
    </row>
    <row r="148" spans="1:29" ht="83.25" customHeight="1" x14ac:dyDescent="0.3">
      <c r="A148" s="136" t="str">
        <f>'Matriz Nº1 Identificación'!A148</f>
        <v>16. 4</v>
      </c>
      <c r="B148" s="4" t="str">
        <f>IF('Matriz Nº1 Identificación'!B148&lt;&gt;" ",'Matriz Nº1 Identificación'!F148," ")</f>
        <v xml:space="preserve"> </v>
      </c>
      <c r="C148" s="101"/>
      <c r="D148" s="101"/>
      <c r="E148" s="4" t="str">
        <f>IFERROR(IF((VLOOKUP(C148,'Tabla 2-3-4-5'!$B$10:$C$12,2,FALSE)*(VLOOKUP('Matriz Nº2 Análisis'!D148,'Tabla 2-3-4-5'!$B$10:$C$12,2,FALSE)))&lt;3,"BAJO",IF((VLOOKUP(C148,'Tabla 2-3-4-5'!$B$10:$C$12,2,FALSE)*(VLOOKUP('Matriz Nº2 Análisis'!D148,'Tabla 2-3-4-5'!$B$10:$C$12,2,FALSE)))&gt;5,"ALTO","MEDIO"))," ")</f>
        <v xml:space="preserve"> </v>
      </c>
      <c r="F148" s="5" t="str">
        <f>IF(B148&lt;&gt;" ",'Matriz Nº1 Identificación'!E148," ")</f>
        <v xml:space="preserve"> </v>
      </c>
      <c r="G148" s="101"/>
      <c r="H148" s="101"/>
      <c r="I148" s="4" t="str">
        <f>IFERROR(IF((VLOOKUP(G148,'Tabla 2-3-4-5'!$B$10:$C$12,2,FALSE)*(VLOOKUP('Matriz Nº2 Análisis'!H148,'Tabla 2-3-4-5'!$B$10:$C$12,2,FALSE)))&lt;3,"BAJO",IF((VLOOKUP(G148,'Tabla 2-3-4-5'!$B$10:$C$12,2,FALSE)*(VLOOKUP('Matriz Nº2 Análisis'!H148,'Tabla 2-3-4-5'!$B$10:$C$12,2,FALSE)))&gt;5,"ALTO","MEDIO"))," ")</f>
        <v xml:space="preserve"> </v>
      </c>
      <c r="J148" s="9"/>
      <c r="K148" s="10"/>
      <c r="N148" s="10"/>
      <c r="O148" s="10"/>
      <c r="P148" s="10"/>
      <c r="Q148" s="10"/>
      <c r="R148" s="10"/>
      <c r="S148" s="10"/>
      <c r="T148" s="10"/>
      <c r="U148" s="10"/>
      <c r="V148" s="10"/>
      <c r="W148" s="10"/>
      <c r="X148" s="10"/>
      <c r="Y148" s="10"/>
      <c r="Z148" s="10"/>
      <c r="AA148" s="10"/>
      <c r="AB148" s="10"/>
      <c r="AC148" s="10"/>
    </row>
    <row r="149" spans="1:29" ht="83.25" customHeight="1" x14ac:dyDescent="0.3">
      <c r="A149" s="136" t="str">
        <f>'Matriz Nº1 Identificación'!A149</f>
        <v>16. 5</v>
      </c>
      <c r="B149" s="4" t="str">
        <f>IF('Matriz Nº1 Identificación'!B149&lt;&gt;" ",'Matriz Nº1 Identificación'!F149," ")</f>
        <v xml:space="preserve"> </v>
      </c>
      <c r="C149" s="101"/>
      <c r="D149" s="101"/>
      <c r="E149" s="4" t="str">
        <f>IFERROR(IF((VLOOKUP(C149,'Tabla 2-3-4-5'!$B$10:$C$12,2,FALSE)*(VLOOKUP('Matriz Nº2 Análisis'!D149,'Tabla 2-3-4-5'!$B$10:$C$12,2,FALSE)))&lt;3,"BAJO",IF((VLOOKUP(C149,'Tabla 2-3-4-5'!$B$10:$C$12,2,FALSE)*(VLOOKUP('Matriz Nº2 Análisis'!D149,'Tabla 2-3-4-5'!$B$10:$C$12,2,FALSE)))&gt;5,"ALTO","MEDIO"))," ")</f>
        <v xml:space="preserve"> </v>
      </c>
      <c r="F149" s="5" t="str">
        <f>IF(B149&lt;&gt;" ",'Matriz Nº1 Identificación'!E149," ")</f>
        <v xml:space="preserve"> </v>
      </c>
      <c r="G149" s="101"/>
      <c r="H149" s="101"/>
      <c r="I149" s="4" t="str">
        <f>IFERROR(IF((VLOOKUP(G149,'Tabla 2-3-4-5'!$B$10:$C$12,2,FALSE)*(VLOOKUP('Matriz Nº2 Análisis'!H149,'Tabla 2-3-4-5'!$B$10:$C$12,2,FALSE)))&lt;3,"BAJO",IF((VLOOKUP(G149,'Tabla 2-3-4-5'!$B$10:$C$12,2,FALSE)*(VLOOKUP('Matriz Nº2 Análisis'!H149,'Tabla 2-3-4-5'!$B$10:$C$12,2,FALSE)))&gt;5,"ALTO","MEDIO"))," ")</f>
        <v xml:space="preserve"> </v>
      </c>
      <c r="J149" s="9"/>
      <c r="K149" s="10"/>
      <c r="N149" s="10"/>
      <c r="O149" s="10"/>
      <c r="P149" s="10"/>
      <c r="Q149" s="10"/>
      <c r="R149" s="10"/>
      <c r="S149" s="10"/>
      <c r="T149" s="10"/>
      <c r="U149" s="10"/>
      <c r="V149" s="10"/>
      <c r="W149" s="10"/>
      <c r="X149" s="10"/>
      <c r="Y149" s="10"/>
      <c r="Z149" s="10"/>
      <c r="AA149" s="10"/>
      <c r="AB149" s="10"/>
      <c r="AC149" s="10"/>
    </row>
    <row r="150" spans="1:29" ht="83.25" customHeight="1" x14ac:dyDescent="0.3">
      <c r="A150" s="136" t="str">
        <f>'Matriz Nº1 Identificación'!A150</f>
        <v>16. 6</v>
      </c>
      <c r="B150" s="4" t="str">
        <f>IF('Matriz Nº1 Identificación'!B150&lt;&gt;" ",'Matriz Nº1 Identificación'!F150," ")</f>
        <v xml:space="preserve"> </v>
      </c>
      <c r="C150" s="101"/>
      <c r="D150" s="101"/>
      <c r="E150" s="4" t="str">
        <f>IFERROR(IF((VLOOKUP(C150,'Tabla 2-3-4-5'!$B$10:$C$12,2,FALSE)*(VLOOKUP('Matriz Nº2 Análisis'!D150,'Tabla 2-3-4-5'!$B$10:$C$12,2,FALSE)))&lt;3,"BAJO",IF((VLOOKUP(C150,'Tabla 2-3-4-5'!$B$10:$C$12,2,FALSE)*(VLOOKUP('Matriz Nº2 Análisis'!D150,'Tabla 2-3-4-5'!$B$10:$C$12,2,FALSE)))&gt;5,"ALTO","MEDIO"))," ")</f>
        <v xml:space="preserve"> </v>
      </c>
      <c r="F150" s="5" t="str">
        <f>IF(B150&lt;&gt;" ",'Matriz Nº1 Identificación'!E150," ")</f>
        <v xml:space="preserve"> </v>
      </c>
      <c r="G150" s="101"/>
      <c r="H150" s="101"/>
      <c r="I150" s="4" t="str">
        <f>IFERROR(IF((VLOOKUP(G150,'Tabla 2-3-4-5'!$B$10:$C$12,2,FALSE)*(VLOOKUP('Matriz Nº2 Análisis'!H150,'Tabla 2-3-4-5'!$B$10:$C$12,2,FALSE)))&lt;3,"BAJO",IF((VLOOKUP(G150,'Tabla 2-3-4-5'!$B$10:$C$12,2,FALSE)*(VLOOKUP('Matriz Nº2 Análisis'!H150,'Tabla 2-3-4-5'!$B$10:$C$12,2,FALSE)))&gt;5,"ALTO","MEDIO"))," ")</f>
        <v xml:space="preserve"> </v>
      </c>
      <c r="J150" s="9"/>
      <c r="K150" s="10"/>
      <c r="N150" s="10"/>
      <c r="O150" s="10"/>
      <c r="P150" s="10"/>
      <c r="Q150" s="10"/>
      <c r="R150" s="10"/>
      <c r="S150" s="10"/>
      <c r="T150" s="10"/>
      <c r="U150" s="10"/>
      <c r="V150" s="10"/>
      <c r="W150" s="10"/>
      <c r="X150" s="10"/>
      <c r="Y150" s="10"/>
      <c r="Z150" s="10"/>
      <c r="AA150" s="10"/>
      <c r="AB150" s="10"/>
      <c r="AC150" s="10"/>
    </row>
    <row r="151" spans="1:29" ht="83.25" customHeight="1" thickBot="1" x14ac:dyDescent="0.35">
      <c r="A151" s="136" t="str">
        <f>'Matriz Nº1 Identificación'!A151</f>
        <v>16. 7</v>
      </c>
      <c r="B151" s="4" t="str">
        <f>IF('Matriz Nº1 Identificación'!B151&lt;&gt;" ",'Matriz Nº1 Identificación'!F151," ")</f>
        <v xml:space="preserve"> </v>
      </c>
      <c r="C151" s="101"/>
      <c r="D151" s="101"/>
      <c r="E151" s="4" t="str">
        <f>IFERROR(IF((VLOOKUP(C151,'Tabla 2-3-4-5'!$B$10:$C$12,2,FALSE)*(VLOOKUP('Matriz Nº2 Análisis'!D151,'Tabla 2-3-4-5'!$B$10:$C$12,2,FALSE)))&lt;3,"BAJO",IF((VLOOKUP(C151,'Tabla 2-3-4-5'!$B$10:$C$12,2,FALSE)*(VLOOKUP('Matriz Nº2 Análisis'!D151,'Tabla 2-3-4-5'!$B$10:$C$12,2,FALSE)))&gt;5,"ALTO","MEDIO"))," ")</f>
        <v xml:space="preserve"> </v>
      </c>
      <c r="F151" s="5" t="str">
        <f>IF(B151&lt;&gt;" ",'Matriz Nº1 Identificación'!E151," ")</f>
        <v xml:space="preserve"> </v>
      </c>
      <c r="G151" s="101"/>
      <c r="H151" s="101"/>
      <c r="I151" s="4" t="str">
        <f>IFERROR(IF((VLOOKUP(G151,'Tabla 2-3-4-5'!$B$10:$C$12,2,FALSE)*(VLOOKUP('Matriz Nº2 Análisis'!H151,'Tabla 2-3-4-5'!$B$10:$C$12,2,FALSE)))&lt;3,"BAJO",IF((VLOOKUP(G151,'Tabla 2-3-4-5'!$B$10:$C$12,2,FALSE)*(VLOOKUP('Matriz Nº2 Análisis'!H151,'Tabla 2-3-4-5'!$B$10:$C$12,2,FALSE)))&gt;5,"ALTO","MEDIO"))," ")</f>
        <v xml:space="preserve"> </v>
      </c>
      <c r="J151" s="9"/>
      <c r="K151" s="10"/>
      <c r="N151" s="10"/>
      <c r="O151" s="10"/>
      <c r="P151" s="10"/>
      <c r="Q151" s="10"/>
      <c r="R151" s="10"/>
      <c r="S151" s="10"/>
      <c r="T151" s="10"/>
      <c r="U151" s="10"/>
      <c r="V151" s="10"/>
      <c r="W151" s="10"/>
      <c r="X151" s="10"/>
      <c r="Y151" s="10"/>
      <c r="Z151" s="10"/>
      <c r="AA151" s="10"/>
      <c r="AB151" s="10"/>
      <c r="AC151" s="10"/>
    </row>
    <row r="152" spans="1:29" ht="23.25" customHeight="1" thickBot="1" x14ac:dyDescent="0.35">
      <c r="A152" s="73" t="str">
        <f>'Matriz Nº1 Identificación'!A152</f>
        <v xml:space="preserve">Objetivo Estratégico: </v>
      </c>
      <c r="B152" s="377">
        <f>+'Matriz Nº1 Identificación'!B152:H152</f>
        <v>0</v>
      </c>
      <c r="C152" s="378"/>
      <c r="D152" s="378"/>
      <c r="E152" s="378"/>
      <c r="F152" s="378"/>
      <c r="G152" s="378"/>
      <c r="H152" s="378"/>
      <c r="I152" s="379"/>
      <c r="J152" s="1"/>
    </row>
    <row r="153" spans="1:29" ht="26.25" customHeight="1" x14ac:dyDescent="0.3">
      <c r="A153" s="75" t="str">
        <f>'Matriz Nº1 Identificación'!A153</f>
        <v>Objetivo táctico</v>
      </c>
      <c r="B153" s="374" t="str">
        <f>+'Matriz Nº1 Identificación'!B153:H153</f>
        <v>17. Contar con una empresa que brinde los servicios de mantenimiento preventivo, correctivo, proyectivo, mejoras, adiciones y remodelaciones del edificio de la Imprenta Nacional y los sistemas electromecánicos conexos según las necesidades institucionales</v>
      </c>
      <c r="C153" s="375"/>
      <c r="D153" s="375"/>
      <c r="E153" s="375"/>
      <c r="F153" s="375"/>
      <c r="G153" s="375"/>
      <c r="H153" s="375"/>
      <c r="I153" s="376"/>
      <c r="J153" s="1"/>
    </row>
    <row r="154" spans="1:29" ht="113.4" customHeight="1" x14ac:dyDescent="0.3">
      <c r="A154" s="136" t="str">
        <f>'Matriz Nº1 Identificación'!A154</f>
        <v>17. 1</v>
      </c>
      <c r="B154" s="4" t="str">
        <f>IF('Matriz Nº1 Identificación'!B154&lt;&gt;" ",'Matriz Nº1 Identificación'!F154," ")</f>
        <v>R005 Estratégico</v>
      </c>
      <c r="C154" s="101" t="s">
        <v>94</v>
      </c>
      <c r="D154" s="101" t="s">
        <v>94</v>
      </c>
      <c r="E154" s="4" t="str">
        <f>IFERROR(IF((VLOOKUP(C154,'Tabla 2-3-4-5'!$B$10:$C$12,2,FALSE)*(VLOOKUP('Matriz Nº2 Análisis'!D154,'Tabla 2-3-4-5'!$B$10:$C$12,2,FALSE)))&lt;3,"BAJO",IF((VLOOKUP(C154,'Tabla 2-3-4-5'!$B$10:$C$12,2,FALSE)*(VLOOKUP('Matriz Nº2 Análisis'!D154,'Tabla 2-3-4-5'!$B$10:$C$12,2,FALSE)))&gt;5,"ALTO","MEDIO"))," ")</f>
        <v>ALTO</v>
      </c>
      <c r="F154" s="5" t="str">
        <f>IF(B154&lt;&gt;" ",'Matriz Nº1 Identificación'!E154," ")</f>
        <v xml:space="preserve">Solicitud oportuna de presupuestos con las debidas justificaciones ante las autoridades competentes. Mantener una base de datos con los registros actualizados de los contratos a fin de prever con tiempo las prórrogas respectivas o la generación en Sicop de nuevos contratos. </v>
      </c>
      <c r="G154" s="101" t="s">
        <v>107</v>
      </c>
      <c r="H154" s="101" t="s">
        <v>94</v>
      </c>
      <c r="I154" s="4" t="str">
        <f>IFERROR(IF((VLOOKUP(G154,'Tabla 2-3-4-5'!$B$10:$C$12,2,FALSE)*(VLOOKUP('Matriz Nº2 Análisis'!H154,'Tabla 2-3-4-5'!$B$10:$C$12,2,FALSE)))&lt;3,"BAJO",IF((VLOOKUP(G154,'Tabla 2-3-4-5'!$B$10:$C$12,2,FALSE)*(VLOOKUP('Matriz Nº2 Análisis'!H154,'Tabla 2-3-4-5'!$B$10:$C$12,2,FALSE)))&gt;5,"ALTO","MEDIO"))," ")</f>
        <v>MEDIO</v>
      </c>
      <c r="J154" s="9"/>
      <c r="K154" s="10"/>
      <c r="N154" s="10"/>
      <c r="O154" s="10"/>
      <c r="P154" s="10"/>
      <c r="Q154" s="10"/>
      <c r="R154" s="10"/>
      <c r="S154" s="10"/>
      <c r="T154" s="10"/>
      <c r="U154" s="10"/>
      <c r="V154" s="10"/>
      <c r="W154" s="10"/>
      <c r="X154" s="10"/>
      <c r="Y154" s="10"/>
      <c r="Z154" s="10"/>
      <c r="AA154" s="10"/>
      <c r="AB154" s="10"/>
      <c r="AC154" s="10"/>
    </row>
    <row r="155" spans="1:29" ht="83.25" customHeight="1" x14ac:dyDescent="0.3">
      <c r="A155" s="136" t="str">
        <f>'Matriz Nº1 Identificación'!A155</f>
        <v>17. 2</v>
      </c>
      <c r="B155" s="4" t="str">
        <f>IF('Matriz Nº1 Identificación'!B155&lt;&gt;" ",'Matriz Nº1 Identificación'!F155," ")</f>
        <v xml:space="preserve"> </v>
      </c>
      <c r="C155" s="101"/>
      <c r="D155" s="101"/>
      <c r="E155" s="4" t="str">
        <f>IFERROR(IF((VLOOKUP(C155,'Tabla 2-3-4-5'!$B$10:$C$12,2,FALSE)*(VLOOKUP('Matriz Nº2 Análisis'!D155,'Tabla 2-3-4-5'!$B$10:$C$12,2,FALSE)))&lt;3,"BAJO",IF((VLOOKUP(C155,'Tabla 2-3-4-5'!$B$10:$C$12,2,FALSE)*(VLOOKUP('Matriz Nº2 Análisis'!D155,'Tabla 2-3-4-5'!$B$10:$C$12,2,FALSE)))&gt;5,"ALTO","MEDIO"))," ")</f>
        <v xml:space="preserve"> </v>
      </c>
      <c r="F155" s="5" t="str">
        <f>IF(B155&lt;&gt;" ",'Matriz Nº1 Identificación'!E155," ")</f>
        <v xml:space="preserve"> </v>
      </c>
      <c r="G155" s="101"/>
      <c r="H155" s="101"/>
      <c r="I155" s="4" t="str">
        <f>IFERROR(IF((VLOOKUP(G155,'Tabla 2-3-4-5'!$B$10:$C$12,2,FALSE)*(VLOOKUP('Matriz Nº2 Análisis'!H155,'Tabla 2-3-4-5'!$B$10:$C$12,2,FALSE)))&lt;3,"BAJO",IF((VLOOKUP(G155,'Tabla 2-3-4-5'!$B$10:$C$12,2,FALSE)*(VLOOKUP('Matriz Nº2 Análisis'!H155,'Tabla 2-3-4-5'!$B$10:$C$12,2,FALSE)))&gt;5,"ALTO","MEDIO"))," ")</f>
        <v xml:space="preserve"> </v>
      </c>
      <c r="J155" s="9"/>
      <c r="K155" s="10"/>
      <c r="N155" s="10"/>
      <c r="O155" s="10"/>
      <c r="P155" s="10"/>
      <c r="Q155" s="10"/>
      <c r="R155" s="10"/>
      <c r="S155" s="10"/>
      <c r="T155" s="10"/>
      <c r="U155" s="10"/>
      <c r="V155" s="10"/>
      <c r="W155" s="10"/>
      <c r="X155" s="10"/>
      <c r="Y155" s="10"/>
      <c r="Z155" s="10"/>
      <c r="AA155" s="10"/>
      <c r="AB155" s="10"/>
      <c r="AC155" s="10"/>
    </row>
    <row r="156" spans="1:29" ht="83.25" customHeight="1" x14ac:dyDescent="0.3">
      <c r="A156" s="136" t="str">
        <f>'Matriz Nº1 Identificación'!A156</f>
        <v>17. 3</v>
      </c>
      <c r="B156" s="4" t="str">
        <f>IF('Matriz Nº1 Identificación'!B156&lt;&gt;" ",'Matriz Nº1 Identificación'!F156," ")</f>
        <v xml:space="preserve"> </v>
      </c>
      <c r="C156" s="101"/>
      <c r="D156" s="101"/>
      <c r="E156" s="4" t="str">
        <f>IFERROR(IF((VLOOKUP(C156,'Tabla 2-3-4-5'!$B$10:$C$12,2,FALSE)*(VLOOKUP('Matriz Nº2 Análisis'!D156,'Tabla 2-3-4-5'!$B$10:$C$12,2,FALSE)))&lt;3,"BAJO",IF((VLOOKUP(C156,'Tabla 2-3-4-5'!$B$10:$C$12,2,FALSE)*(VLOOKUP('Matriz Nº2 Análisis'!D156,'Tabla 2-3-4-5'!$B$10:$C$12,2,FALSE)))&gt;5,"ALTO","MEDIO"))," ")</f>
        <v xml:space="preserve"> </v>
      </c>
      <c r="F156" s="5" t="str">
        <f>IF(B156&lt;&gt;" ",'Matriz Nº1 Identificación'!E156," ")</f>
        <v xml:space="preserve"> </v>
      </c>
      <c r="G156" s="101"/>
      <c r="H156" s="101"/>
      <c r="I156" s="4" t="str">
        <f>IFERROR(IF((VLOOKUP(G156,'Tabla 2-3-4-5'!$B$10:$C$12,2,FALSE)*(VLOOKUP('Matriz Nº2 Análisis'!H156,'Tabla 2-3-4-5'!$B$10:$C$12,2,FALSE)))&lt;3,"BAJO",IF((VLOOKUP(G156,'Tabla 2-3-4-5'!$B$10:$C$12,2,FALSE)*(VLOOKUP('Matriz Nº2 Análisis'!H156,'Tabla 2-3-4-5'!$B$10:$C$12,2,FALSE)))&gt;5,"ALTO","MEDIO"))," ")</f>
        <v xml:space="preserve"> </v>
      </c>
      <c r="J156" s="9"/>
      <c r="K156" s="10"/>
      <c r="N156" s="10"/>
      <c r="O156" s="10"/>
      <c r="P156" s="10"/>
      <c r="Q156" s="10"/>
      <c r="R156" s="10"/>
      <c r="S156" s="10"/>
      <c r="T156" s="10"/>
      <c r="U156" s="10"/>
      <c r="V156" s="10"/>
      <c r="W156" s="10"/>
      <c r="X156" s="10"/>
      <c r="Y156" s="10"/>
      <c r="Z156" s="10"/>
      <c r="AA156" s="10"/>
      <c r="AB156" s="10"/>
      <c r="AC156" s="10"/>
    </row>
    <row r="157" spans="1:29" ht="83.25" customHeight="1" x14ac:dyDescent="0.3">
      <c r="A157" s="136" t="str">
        <f>'Matriz Nº1 Identificación'!A157</f>
        <v>17. 4</v>
      </c>
      <c r="B157" s="4" t="str">
        <f>IF('Matriz Nº1 Identificación'!B157&lt;&gt;" ",'Matriz Nº1 Identificación'!F157," ")</f>
        <v xml:space="preserve"> </v>
      </c>
      <c r="C157" s="101"/>
      <c r="D157" s="101"/>
      <c r="E157" s="4" t="str">
        <f>IFERROR(IF((VLOOKUP(C157,'Tabla 2-3-4-5'!$B$10:$C$12,2,FALSE)*(VLOOKUP('Matriz Nº2 Análisis'!D157,'Tabla 2-3-4-5'!$B$10:$C$12,2,FALSE)))&lt;3,"BAJO",IF((VLOOKUP(C157,'Tabla 2-3-4-5'!$B$10:$C$12,2,FALSE)*(VLOOKUP('Matriz Nº2 Análisis'!D157,'Tabla 2-3-4-5'!$B$10:$C$12,2,FALSE)))&gt;5,"ALTO","MEDIO"))," ")</f>
        <v xml:space="preserve"> </v>
      </c>
      <c r="F157" s="5" t="str">
        <f>IF(B157&lt;&gt;" ",'Matriz Nº1 Identificación'!E157," ")</f>
        <v xml:space="preserve"> </v>
      </c>
      <c r="G157" s="101"/>
      <c r="H157" s="101"/>
      <c r="I157" s="4" t="str">
        <f>IFERROR(IF((VLOOKUP(G157,'Tabla 2-3-4-5'!$B$10:$C$12,2,FALSE)*(VLOOKUP('Matriz Nº2 Análisis'!H157,'Tabla 2-3-4-5'!$B$10:$C$12,2,FALSE)))&lt;3,"BAJO",IF((VLOOKUP(G157,'Tabla 2-3-4-5'!$B$10:$C$12,2,FALSE)*(VLOOKUP('Matriz Nº2 Análisis'!H157,'Tabla 2-3-4-5'!$B$10:$C$12,2,FALSE)))&gt;5,"ALTO","MEDIO"))," ")</f>
        <v xml:space="preserve"> </v>
      </c>
      <c r="J157" s="9"/>
      <c r="K157" s="10"/>
      <c r="N157" s="10"/>
      <c r="O157" s="10"/>
      <c r="P157" s="10"/>
      <c r="Q157" s="10"/>
      <c r="R157" s="10"/>
      <c r="S157" s="10"/>
      <c r="T157" s="10"/>
      <c r="U157" s="10"/>
      <c r="V157" s="10"/>
      <c r="W157" s="10"/>
      <c r="X157" s="10"/>
      <c r="Y157" s="10"/>
      <c r="Z157" s="10"/>
      <c r="AA157" s="10"/>
      <c r="AB157" s="10"/>
      <c r="AC157" s="10"/>
    </row>
    <row r="158" spans="1:29" ht="83.25" customHeight="1" x14ac:dyDescent="0.3">
      <c r="A158" s="136" t="str">
        <f>'Matriz Nº1 Identificación'!A158</f>
        <v>17. 5</v>
      </c>
      <c r="B158" s="4" t="str">
        <f>IF('Matriz Nº1 Identificación'!B158&lt;&gt;" ",'Matriz Nº1 Identificación'!F158," ")</f>
        <v xml:space="preserve"> </v>
      </c>
      <c r="C158" s="101"/>
      <c r="D158" s="101"/>
      <c r="E158" s="4" t="str">
        <f>IFERROR(IF((VLOOKUP(C158,'Tabla 2-3-4-5'!$B$10:$C$12,2,FALSE)*(VLOOKUP('Matriz Nº2 Análisis'!D158,'Tabla 2-3-4-5'!$B$10:$C$12,2,FALSE)))&lt;3,"BAJO",IF((VLOOKUP(C158,'Tabla 2-3-4-5'!$B$10:$C$12,2,FALSE)*(VLOOKUP('Matriz Nº2 Análisis'!D158,'Tabla 2-3-4-5'!$B$10:$C$12,2,FALSE)))&gt;5,"ALTO","MEDIO"))," ")</f>
        <v xml:space="preserve"> </v>
      </c>
      <c r="F158" s="5" t="str">
        <f>IF(B158&lt;&gt;" ",'Matriz Nº1 Identificación'!E158," ")</f>
        <v xml:space="preserve"> </v>
      </c>
      <c r="G158" s="101"/>
      <c r="H158" s="101"/>
      <c r="I158" s="4" t="str">
        <f>IFERROR(IF((VLOOKUP(G158,'Tabla 2-3-4-5'!$B$10:$C$12,2,FALSE)*(VLOOKUP('Matriz Nº2 Análisis'!H158,'Tabla 2-3-4-5'!$B$10:$C$12,2,FALSE)))&lt;3,"BAJO",IF((VLOOKUP(G158,'Tabla 2-3-4-5'!$B$10:$C$12,2,FALSE)*(VLOOKUP('Matriz Nº2 Análisis'!H158,'Tabla 2-3-4-5'!$B$10:$C$12,2,FALSE)))&gt;5,"ALTO","MEDIO"))," ")</f>
        <v xml:space="preserve"> </v>
      </c>
      <c r="J158" s="9"/>
      <c r="K158" s="10"/>
      <c r="N158" s="10"/>
      <c r="O158" s="10"/>
      <c r="P158" s="10"/>
      <c r="Q158" s="10"/>
      <c r="R158" s="10"/>
      <c r="S158" s="10"/>
      <c r="T158" s="10"/>
      <c r="U158" s="10"/>
      <c r="V158" s="10"/>
      <c r="W158" s="10"/>
      <c r="X158" s="10"/>
      <c r="Y158" s="10"/>
      <c r="Z158" s="10"/>
      <c r="AA158" s="10"/>
      <c r="AB158" s="10"/>
      <c r="AC158" s="10"/>
    </row>
    <row r="159" spans="1:29" ht="83.25" customHeight="1" x14ac:dyDescent="0.3">
      <c r="A159" s="136" t="str">
        <f>'Matriz Nº1 Identificación'!A159</f>
        <v>17. 6</v>
      </c>
      <c r="B159" s="4" t="str">
        <f>IF('Matriz Nº1 Identificación'!B159&lt;&gt;" ",'Matriz Nº1 Identificación'!F159," ")</f>
        <v xml:space="preserve"> </v>
      </c>
      <c r="C159" s="101"/>
      <c r="D159" s="101"/>
      <c r="E159" s="4" t="str">
        <f>IFERROR(IF((VLOOKUP(C159,'Tabla 2-3-4-5'!$B$10:$C$12,2,FALSE)*(VLOOKUP('Matriz Nº2 Análisis'!D159,'Tabla 2-3-4-5'!$B$10:$C$12,2,FALSE)))&lt;3,"BAJO",IF((VLOOKUP(C159,'Tabla 2-3-4-5'!$B$10:$C$12,2,FALSE)*(VLOOKUP('Matriz Nº2 Análisis'!D159,'Tabla 2-3-4-5'!$B$10:$C$12,2,FALSE)))&gt;5,"ALTO","MEDIO"))," ")</f>
        <v xml:space="preserve"> </v>
      </c>
      <c r="F159" s="5" t="str">
        <f>IF(B159&lt;&gt;" ",'Matriz Nº1 Identificación'!E159," ")</f>
        <v xml:space="preserve"> </v>
      </c>
      <c r="G159" s="101"/>
      <c r="H159" s="101"/>
      <c r="I159" s="4" t="str">
        <f>IFERROR(IF((VLOOKUP(G159,'Tabla 2-3-4-5'!$B$10:$C$12,2,FALSE)*(VLOOKUP('Matriz Nº2 Análisis'!H159,'Tabla 2-3-4-5'!$B$10:$C$12,2,FALSE)))&lt;3,"BAJO",IF((VLOOKUP(G159,'Tabla 2-3-4-5'!$B$10:$C$12,2,FALSE)*(VLOOKUP('Matriz Nº2 Análisis'!H159,'Tabla 2-3-4-5'!$B$10:$C$12,2,FALSE)))&gt;5,"ALTO","MEDIO"))," ")</f>
        <v xml:space="preserve"> </v>
      </c>
      <c r="J159" s="9"/>
      <c r="K159" s="10"/>
      <c r="N159" s="10"/>
      <c r="O159" s="10"/>
      <c r="P159" s="10"/>
      <c r="Q159" s="10"/>
      <c r="R159" s="10"/>
      <c r="S159" s="10"/>
      <c r="T159" s="10"/>
      <c r="U159" s="10"/>
      <c r="V159" s="10"/>
      <c r="W159" s="10"/>
      <c r="X159" s="10"/>
      <c r="Y159" s="10"/>
      <c r="Z159" s="10"/>
      <c r="AA159" s="10"/>
      <c r="AB159" s="10"/>
      <c r="AC159" s="10"/>
    </row>
    <row r="160" spans="1:29" ht="83.25" customHeight="1" thickBot="1" x14ac:dyDescent="0.35">
      <c r="A160" s="136" t="str">
        <f>'Matriz Nº1 Identificación'!A160</f>
        <v>17. 7</v>
      </c>
      <c r="B160" s="4" t="str">
        <f>IF('Matriz Nº1 Identificación'!B160&lt;&gt;" ",'Matriz Nº1 Identificación'!F160," ")</f>
        <v xml:space="preserve"> </v>
      </c>
      <c r="C160" s="101"/>
      <c r="D160" s="101"/>
      <c r="E160" s="4" t="str">
        <f>IFERROR(IF((VLOOKUP(C160,'Tabla 2-3-4-5'!$B$10:$C$12,2,FALSE)*(VLOOKUP('Matriz Nº2 Análisis'!D160,'Tabla 2-3-4-5'!$B$10:$C$12,2,FALSE)))&lt;3,"BAJO",IF((VLOOKUP(C160,'Tabla 2-3-4-5'!$B$10:$C$12,2,FALSE)*(VLOOKUP('Matriz Nº2 Análisis'!D160,'Tabla 2-3-4-5'!$B$10:$C$12,2,FALSE)))&gt;5,"ALTO","MEDIO"))," ")</f>
        <v xml:space="preserve"> </v>
      </c>
      <c r="F160" s="5" t="str">
        <f>IF(B160&lt;&gt;" ",'Matriz Nº1 Identificación'!E160," ")</f>
        <v xml:space="preserve"> </v>
      </c>
      <c r="G160" s="101"/>
      <c r="H160" s="101"/>
      <c r="I160" s="4" t="str">
        <f>IFERROR(IF((VLOOKUP(G160,'Tabla 2-3-4-5'!$B$10:$C$12,2,FALSE)*(VLOOKUP('Matriz Nº2 Análisis'!H160,'Tabla 2-3-4-5'!$B$10:$C$12,2,FALSE)))&lt;3,"BAJO",IF((VLOOKUP(G160,'Tabla 2-3-4-5'!$B$10:$C$12,2,FALSE)*(VLOOKUP('Matriz Nº2 Análisis'!H160,'Tabla 2-3-4-5'!$B$10:$C$12,2,FALSE)))&gt;5,"ALTO","MEDIO"))," ")</f>
        <v xml:space="preserve"> </v>
      </c>
      <c r="J160" s="9"/>
      <c r="K160" s="10"/>
      <c r="N160" s="10"/>
      <c r="O160" s="10"/>
      <c r="P160" s="10"/>
      <c r="Q160" s="10"/>
      <c r="R160" s="10"/>
      <c r="S160" s="10"/>
      <c r="T160" s="10"/>
      <c r="U160" s="10"/>
      <c r="V160" s="10"/>
      <c r="W160" s="10"/>
      <c r="X160" s="10"/>
      <c r="Y160" s="10"/>
      <c r="Z160" s="10"/>
      <c r="AA160" s="10"/>
      <c r="AB160" s="10"/>
      <c r="AC160" s="10"/>
    </row>
    <row r="161" spans="1:29" ht="23.25" customHeight="1" thickBot="1" x14ac:dyDescent="0.35">
      <c r="A161" s="73" t="str">
        <f>'Matriz Nº1 Identificación'!A161</f>
        <v xml:space="preserve">Objetivo Estratégico: </v>
      </c>
      <c r="B161" s="377">
        <f>+'Matriz Nº1 Identificación'!B161:H161</f>
        <v>0</v>
      </c>
      <c r="C161" s="378"/>
      <c r="D161" s="378"/>
      <c r="E161" s="378"/>
      <c r="F161" s="378"/>
      <c r="G161" s="378"/>
      <c r="H161" s="378"/>
      <c r="I161" s="379"/>
      <c r="J161" s="1"/>
    </row>
    <row r="162" spans="1:29" ht="26.25" customHeight="1" x14ac:dyDescent="0.3">
      <c r="A162" s="75" t="str">
        <f>'Matriz Nº1 Identificación'!A162</f>
        <v>Objetivo táctico</v>
      </c>
      <c r="B162" s="374" t="str">
        <f>+'Matriz Nº1 Identificación'!B162:H162</f>
        <v>18. Garantizar mantenimiento y repuestos de los  servicios sanitarios y dispensadores de agua</v>
      </c>
      <c r="C162" s="375"/>
      <c r="D162" s="375"/>
      <c r="E162" s="375"/>
      <c r="F162" s="375"/>
      <c r="G162" s="375"/>
      <c r="H162" s="375"/>
      <c r="I162" s="376"/>
      <c r="J162" s="1"/>
    </row>
    <row r="163" spans="1:29" ht="139.19999999999999" customHeight="1" x14ac:dyDescent="0.3">
      <c r="A163" s="136" t="str">
        <f>'Matriz Nº1 Identificación'!A163</f>
        <v>18. 1</v>
      </c>
      <c r="B163" s="4" t="str">
        <f>IF('Matriz Nº1 Identificación'!B163&lt;&gt;" ",'Matriz Nº1 Identificación'!F163," ")</f>
        <v>R007 Recurso Humano</v>
      </c>
      <c r="C163" s="101" t="s">
        <v>94</v>
      </c>
      <c r="D163" s="101" t="s">
        <v>94</v>
      </c>
      <c r="E163" s="4" t="str">
        <f>IFERROR(IF((VLOOKUP(C163,'Tabla 2-3-4-5'!$B$10:$C$12,2,FALSE)*(VLOOKUP('Matriz Nº2 Análisis'!D163,'Tabla 2-3-4-5'!$B$10:$C$12,2,FALSE)))&lt;3,"BAJO",IF((VLOOKUP(C163,'Tabla 2-3-4-5'!$B$10:$C$12,2,FALSE)*(VLOOKUP('Matriz Nº2 Análisis'!D163,'Tabla 2-3-4-5'!$B$10:$C$12,2,FALSE)))&gt;5,"ALTO","MEDIO"))," ")</f>
        <v>ALTO</v>
      </c>
      <c r="F163" s="5" t="str">
        <f>IF(B163&lt;&gt;" ",'Matriz Nº1 Identificación'!E163," ")</f>
        <v xml:space="preserve">Redistribución de las tareas. Capacitar al personal en diferentes tareas que permitan asumir nuevos retos, siempre considerando sus puestos y funciones. Enviar oficios a los superiores justificando la necesidad de contar con personal calificado que permita al Departamento asumir las tareas que corresponden de manera eficiente, rápida y eficaz de acuerdo a los objetivos planteados. </v>
      </c>
      <c r="G163" s="101" t="s">
        <v>101</v>
      </c>
      <c r="H163" s="101" t="s">
        <v>101</v>
      </c>
      <c r="I163" s="4" t="str">
        <f>IFERROR(IF((VLOOKUP(G163,'Tabla 2-3-4-5'!$B$10:$C$12,2,FALSE)*(VLOOKUP('Matriz Nº2 Análisis'!H163,'Tabla 2-3-4-5'!$B$10:$C$12,2,FALSE)))&lt;3,"BAJO",IF((VLOOKUP(G163,'Tabla 2-3-4-5'!$B$10:$C$12,2,FALSE)*(VLOOKUP('Matriz Nº2 Análisis'!H163,'Tabla 2-3-4-5'!$B$10:$C$12,2,FALSE)))&gt;5,"ALTO","MEDIO"))," ")</f>
        <v>MEDIO</v>
      </c>
      <c r="J163" s="9"/>
      <c r="K163" s="10"/>
      <c r="N163" s="10"/>
      <c r="O163" s="10"/>
      <c r="P163" s="10"/>
      <c r="Q163" s="10"/>
      <c r="R163" s="10"/>
      <c r="S163" s="10"/>
      <c r="T163" s="10"/>
      <c r="U163" s="10"/>
      <c r="V163" s="10"/>
      <c r="W163" s="10"/>
      <c r="X163" s="10"/>
      <c r="Y163" s="10"/>
      <c r="Z163" s="10"/>
      <c r="AA163" s="10"/>
      <c r="AB163" s="10"/>
      <c r="AC163" s="10"/>
    </row>
    <row r="164" spans="1:29" ht="83.25" customHeight="1" x14ac:dyDescent="0.3">
      <c r="A164" s="136" t="str">
        <f>'Matriz Nº1 Identificación'!A164</f>
        <v>18. 2</v>
      </c>
      <c r="B164" s="4" t="str">
        <f>IF('Matriz Nº1 Identificación'!B164&lt;&gt;" ",'Matriz Nº1 Identificación'!F164," ")</f>
        <v xml:space="preserve"> </v>
      </c>
      <c r="C164" s="101"/>
      <c r="D164" s="101"/>
      <c r="E164" s="4" t="str">
        <f>IFERROR(IF((VLOOKUP(C164,'Tabla 2-3-4-5'!$B$10:$C$12,2,FALSE)*(VLOOKUP('Matriz Nº2 Análisis'!D164,'Tabla 2-3-4-5'!$B$10:$C$12,2,FALSE)))&lt;3,"BAJO",IF((VLOOKUP(C164,'Tabla 2-3-4-5'!$B$10:$C$12,2,FALSE)*(VLOOKUP('Matriz Nº2 Análisis'!D164,'Tabla 2-3-4-5'!$B$10:$C$12,2,FALSE)))&gt;5,"ALTO","MEDIO"))," ")</f>
        <v xml:space="preserve"> </v>
      </c>
      <c r="F164" s="5" t="str">
        <f>IF(B164&lt;&gt;" ",'Matriz Nº1 Identificación'!E164," ")</f>
        <v xml:space="preserve"> </v>
      </c>
      <c r="G164" s="101"/>
      <c r="H164" s="101"/>
      <c r="I164" s="4" t="str">
        <f>IFERROR(IF((VLOOKUP(G164,'Tabla 2-3-4-5'!$B$10:$C$12,2,FALSE)*(VLOOKUP('Matriz Nº2 Análisis'!H164,'Tabla 2-3-4-5'!$B$10:$C$12,2,FALSE)))&lt;3,"BAJO",IF((VLOOKUP(G164,'Tabla 2-3-4-5'!$B$10:$C$12,2,FALSE)*(VLOOKUP('Matriz Nº2 Análisis'!H164,'Tabla 2-3-4-5'!$B$10:$C$12,2,FALSE)))&gt;5,"ALTO","MEDIO"))," ")</f>
        <v xml:space="preserve"> </v>
      </c>
      <c r="J164" s="9"/>
      <c r="K164" s="10"/>
      <c r="N164" s="10"/>
      <c r="O164" s="10"/>
      <c r="P164" s="10"/>
      <c r="Q164" s="10"/>
      <c r="R164" s="10"/>
      <c r="S164" s="10"/>
      <c r="T164" s="10"/>
      <c r="U164" s="10"/>
      <c r="V164" s="10"/>
      <c r="W164" s="10"/>
      <c r="X164" s="10"/>
      <c r="Y164" s="10"/>
      <c r="Z164" s="10"/>
      <c r="AA164" s="10"/>
      <c r="AB164" s="10"/>
      <c r="AC164" s="10"/>
    </row>
    <row r="165" spans="1:29" ht="83.25" customHeight="1" x14ac:dyDescent="0.3">
      <c r="A165" s="136" t="str">
        <f>'Matriz Nº1 Identificación'!A165</f>
        <v>18. 3</v>
      </c>
      <c r="B165" s="4" t="str">
        <f>IF('Matriz Nº1 Identificación'!B165&lt;&gt;" ",'Matriz Nº1 Identificación'!F165," ")</f>
        <v xml:space="preserve"> </v>
      </c>
      <c r="C165" s="101"/>
      <c r="D165" s="101"/>
      <c r="E165" s="4" t="str">
        <f>IFERROR(IF((VLOOKUP(C165,'Tabla 2-3-4-5'!$B$10:$C$12,2,FALSE)*(VLOOKUP('Matriz Nº2 Análisis'!D165,'Tabla 2-3-4-5'!$B$10:$C$12,2,FALSE)))&lt;3,"BAJO",IF((VLOOKUP(C165,'Tabla 2-3-4-5'!$B$10:$C$12,2,FALSE)*(VLOOKUP('Matriz Nº2 Análisis'!D165,'Tabla 2-3-4-5'!$B$10:$C$12,2,FALSE)))&gt;5,"ALTO","MEDIO"))," ")</f>
        <v xml:space="preserve"> </v>
      </c>
      <c r="F165" s="5" t="str">
        <f>IF(B165&lt;&gt;" ",'Matriz Nº1 Identificación'!E165," ")</f>
        <v xml:space="preserve"> </v>
      </c>
      <c r="G165" s="101"/>
      <c r="H165" s="101"/>
      <c r="I165" s="4" t="str">
        <f>IFERROR(IF((VLOOKUP(G165,'Tabla 2-3-4-5'!$B$10:$C$12,2,FALSE)*(VLOOKUP('Matriz Nº2 Análisis'!H165,'Tabla 2-3-4-5'!$B$10:$C$12,2,FALSE)))&lt;3,"BAJO",IF((VLOOKUP(G165,'Tabla 2-3-4-5'!$B$10:$C$12,2,FALSE)*(VLOOKUP('Matriz Nº2 Análisis'!H165,'Tabla 2-3-4-5'!$B$10:$C$12,2,FALSE)))&gt;5,"ALTO","MEDIO"))," ")</f>
        <v xml:space="preserve"> </v>
      </c>
      <c r="J165" s="9"/>
      <c r="K165" s="10"/>
      <c r="N165" s="10"/>
      <c r="O165" s="10"/>
      <c r="P165" s="10"/>
      <c r="Q165" s="10"/>
      <c r="R165" s="10"/>
      <c r="S165" s="10"/>
      <c r="T165" s="10"/>
      <c r="U165" s="10"/>
      <c r="V165" s="10"/>
      <c r="W165" s="10"/>
      <c r="X165" s="10"/>
      <c r="Y165" s="10"/>
      <c r="Z165" s="10"/>
      <c r="AA165" s="10"/>
      <c r="AB165" s="10"/>
      <c r="AC165" s="10"/>
    </row>
    <row r="166" spans="1:29" ht="83.25" customHeight="1" x14ac:dyDescent="0.3">
      <c r="A166" s="136" t="str">
        <f>'Matriz Nº1 Identificación'!A166</f>
        <v>18. 4</v>
      </c>
      <c r="B166" s="4" t="str">
        <f>IF('Matriz Nº1 Identificación'!B166&lt;&gt;" ",'Matriz Nº1 Identificación'!F166," ")</f>
        <v xml:space="preserve"> </v>
      </c>
      <c r="C166" s="101"/>
      <c r="D166" s="101"/>
      <c r="E166" s="4" t="str">
        <f>IFERROR(IF((VLOOKUP(C166,'Tabla 2-3-4-5'!$B$10:$C$12,2,FALSE)*(VLOOKUP('Matriz Nº2 Análisis'!D166,'Tabla 2-3-4-5'!$B$10:$C$12,2,FALSE)))&lt;3,"BAJO",IF((VLOOKUP(C166,'Tabla 2-3-4-5'!$B$10:$C$12,2,FALSE)*(VLOOKUP('Matriz Nº2 Análisis'!D166,'Tabla 2-3-4-5'!$B$10:$C$12,2,FALSE)))&gt;5,"ALTO","MEDIO"))," ")</f>
        <v xml:space="preserve"> </v>
      </c>
      <c r="F166" s="5" t="str">
        <f>IF(B166&lt;&gt;" ",'Matriz Nº1 Identificación'!E166," ")</f>
        <v xml:space="preserve"> </v>
      </c>
      <c r="G166" s="101"/>
      <c r="H166" s="101"/>
      <c r="I166" s="4" t="str">
        <f>IFERROR(IF((VLOOKUP(G166,'Tabla 2-3-4-5'!$B$10:$C$12,2,FALSE)*(VLOOKUP('Matriz Nº2 Análisis'!H166,'Tabla 2-3-4-5'!$B$10:$C$12,2,FALSE)))&lt;3,"BAJO",IF((VLOOKUP(G166,'Tabla 2-3-4-5'!$B$10:$C$12,2,FALSE)*(VLOOKUP('Matriz Nº2 Análisis'!H166,'Tabla 2-3-4-5'!$B$10:$C$12,2,FALSE)))&gt;5,"ALTO","MEDIO"))," ")</f>
        <v xml:space="preserve"> </v>
      </c>
      <c r="J166" s="9"/>
      <c r="K166" s="10"/>
      <c r="N166" s="10"/>
      <c r="O166" s="10"/>
      <c r="P166" s="10"/>
      <c r="Q166" s="10"/>
      <c r="R166" s="10"/>
      <c r="S166" s="10"/>
      <c r="T166" s="10"/>
      <c r="U166" s="10"/>
      <c r="V166" s="10"/>
      <c r="W166" s="10"/>
      <c r="X166" s="10"/>
      <c r="Y166" s="10"/>
      <c r="Z166" s="10"/>
      <c r="AA166" s="10"/>
      <c r="AB166" s="10"/>
      <c r="AC166" s="10"/>
    </row>
    <row r="167" spans="1:29" ht="83.25" customHeight="1" x14ac:dyDescent="0.3">
      <c r="A167" s="136" t="str">
        <f>'Matriz Nº1 Identificación'!A167</f>
        <v>18. 5</v>
      </c>
      <c r="B167" s="4" t="str">
        <f>IF('Matriz Nº1 Identificación'!B167&lt;&gt;" ",'Matriz Nº1 Identificación'!F167," ")</f>
        <v xml:space="preserve"> </v>
      </c>
      <c r="C167" s="101"/>
      <c r="D167" s="101"/>
      <c r="E167" s="4" t="str">
        <f>IFERROR(IF((VLOOKUP(C167,'Tabla 2-3-4-5'!$B$10:$C$12,2,FALSE)*(VLOOKUP('Matriz Nº2 Análisis'!D167,'Tabla 2-3-4-5'!$B$10:$C$12,2,FALSE)))&lt;3,"BAJO",IF((VLOOKUP(C167,'Tabla 2-3-4-5'!$B$10:$C$12,2,FALSE)*(VLOOKUP('Matriz Nº2 Análisis'!D167,'Tabla 2-3-4-5'!$B$10:$C$12,2,FALSE)))&gt;5,"ALTO","MEDIO"))," ")</f>
        <v xml:space="preserve"> </v>
      </c>
      <c r="F167" s="5" t="str">
        <f>IF(B167&lt;&gt;" ",'Matriz Nº1 Identificación'!E167," ")</f>
        <v xml:space="preserve"> </v>
      </c>
      <c r="G167" s="101"/>
      <c r="H167" s="101"/>
      <c r="I167" s="4" t="str">
        <f>IFERROR(IF((VLOOKUP(G167,'Tabla 2-3-4-5'!$B$10:$C$12,2,FALSE)*(VLOOKUP('Matriz Nº2 Análisis'!H167,'Tabla 2-3-4-5'!$B$10:$C$12,2,FALSE)))&lt;3,"BAJO",IF((VLOOKUP(G167,'Tabla 2-3-4-5'!$B$10:$C$12,2,FALSE)*(VLOOKUP('Matriz Nº2 Análisis'!H167,'Tabla 2-3-4-5'!$B$10:$C$12,2,FALSE)))&gt;5,"ALTO","MEDIO"))," ")</f>
        <v xml:space="preserve"> </v>
      </c>
      <c r="J167" s="9"/>
      <c r="K167" s="10"/>
      <c r="N167" s="10"/>
      <c r="O167" s="10"/>
      <c r="P167" s="10"/>
      <c r="Q167" s="10"/>
      <c r="R167" s="10"/>
      <c r="S167" s="10"/>
      <c r="T167" s="10"/>
      <c r="U167" s="10"/>
      <c r="V167" s="10"/>
      <c r="W167" s="10"/>
      <c r="X167" s="10"/>
      <c r="Y167" s="10"/>
      <c r="Z167" s="10"/>
      <c r="AA167" s="10"/>
      <c r="AB167" s="10"/>
      <c r="AC167" s="10"/>
    </row>
    <row r="168" spans="1:29" ht="83.25" customHeight="1" x14ac:dyDescent="0.3">
      <c r="A168" s="136" t="str">
        <f>'Matriz Nº1 Identificación'!A168</f>
        <v>18. 6</v>
      </c>
      <c r="B168" s="4" t="str">
        <f>IF('Matriz Nº1 Identificación'!B168&lt;&gt;" ",'Matriz Nº1 Identificación'!F168," ")</f>
        <v xml:space="preserve"> </v>
      </c>
      <c r="C168" s="101"/>
      <c r="D168" s="101"/>
      <c r="E168" s="4" t="str">
        <f>IFERROR(IF((VLOOKUP(C168,'Tabla 2-3-4-5'!$B$10:$C$12,2,FALSE)*(VLOOKUP('Matriz Nº2 Análisis'!D168,'Tabla 2-3-4-5'!$B$10:$C$12,2,FALSE)))&lt;3,"BAJO",IF((VLOOKUP(C168,'Tabla 2-3-4-5'!$B$10:$C$12,2,FALSE)*(VLOOKUP('Matriz Nº2 Análisis'!D168,'Tabla 2-3-4-5'!$B$10:$C$12,2,FALSE)))&gt;5,"ALTO","MEDIO"))," ")</f>
        <v xml:space="preserve"> </v>
      </c>
      <c r="F168" s="5" t="str">
        <f>IF(B168&lt;&gt;" ",'Matriz Nº1 Identificación'!E168," ")</f>
        <v xml:space="preserve"> </v>
      </c>
      <c r="G168" s="101"/>
      <c r="H168" s="101"/>
      <c r="I168" s="4" t="str">
        <f>IFERROR(IF((VLOOKUP(G168,'Tabla 2-3-4-5'!$B$10:$C$12,2,FALSE)*(VLOOKUP('Matriz Nº2 Análisis'!H168,'Tabla 2-3-4-5'!$B$10:$C$12,2,FALSE)))&lt;3,"BAJO",IF((VLOOKUP(G168,'Tabla 2-3-4-5'!$B$10:$C$12,2,FALSE)*(VLOOKUP('Matriz Nº2 Análisis'!H168,'Tabla 2-3-4-5'!$B$10:$C$12,2,FALSE)))&gt;5,"ALTO","MEDIO"))," ")</f>
        <v xml:space="preserve"> </v>
      </c>
      <c r="J168" s="9"/>
      <c r="K168" s="10"/>
      <c r="N168" s="10"/>
      <c r="O168" s="10"/>
      <c r="P168" s="10"/>
      <c r="Q168" s="10"/>
      <c r="R168" s="10"/>
      <c r="S168" s="10"/>
      <c r="T168" s="10"/>
      <c r="U168" s="10"/>
      <c r="V168" s="10"/>
      <c r="W168" s="10"/>
      <c r="X168" s="10"/>
      <c r="Y168" s="10"/>
      <c r="Z168" s="10"/>
      <c r="AA168" s="10"/>
      <c r="AB168" s="10"/>
      <c r="AC168" s="10"/>
    </row>
    <row r="169" spans="1:29" ht="83.25" customHeight="1" thickBot="1" x14ac:dyDescent="0.35">
      <c r="A169" s="136" t="str">
        <f>'Matriz Nº1 Identificación'!A169</f>
        <v>18. 7</v>
      </c>
      <c r="B169" s="4" t="str">
        <f>IF('Matriz Nº1 Identificación'!B169&lt;&gt;" ",'Matriz Nº1 Identificación'!F169," ")</f>
        <v xml:space="preserve"> </v>
      </c>
      <c r="C169" s="101"/>
      <c r="D169" s="101"/>
      <c r="E169" s="4" t="str">
        <f>IFERROR(IF((VLOOKUP(C169,'Tabla 2-3-4-5'!$B$10:$C$12,2,FALSE)*(VLOOKUP('Matriz Nº2 Análisis'!D169,'Tabla 2-3-4-5'!$B$10:$C$12,2,FALSE)))&lt;3,"BAJO",IF((VLOOKUP(C169,'Tabla 2-3-4-5'!$B$10:$C$12,2,FALSE)*(VLOOKUP('Matriz Nº2 Análisis'!D169,'Tabla 2-3-4-5'!$B$10:$C$12,2,FALSE)))&gt;5,"ALTO","MEDIO"))," ")</f>
        <v xml:space="preserve"> </v>
      </c>
      <c r="F169" s="5" t="str">
        <f>IF(B169&lt;&gt;" ",'Matriz Nº1 Identificación'!E169," ")</f>
        <v xml:space="preserve"> </v>
      </c>
      <c r="G169" s="101"/>
      <c r="H169" s="101"/>
      <c r="I169" s="4" t="str">
        <f>IFERROR(IF((VLOOKUP(G169,'Tabla 2-3-4-5'!$B$10:$C$12,2,FALSE)*(VLOOKUP('Matriz Nº2 Análisis'!H169,'Tabla 2-3-4-5'!$B$10:$C$12,2,FALSE)))&lt;3,"BAJO",IF((VLOOKUP(G169,'Tabla 2-3-4-5'!$B$10:$C$12,2,FALSE)*(VLOOKUP('Matriz Nº2 Análisis'!H169,'Tabla 2-3-4-5'!$B$10:$C$12,2,FALSE)))&gt;5,"ALTO","MEDIO"))," ")</f>
        <v xml:space="preserve"> </v>
      </c>
      <c r="J169" s="9"/>
      <c r="K169" s="10"/>
      <c r="N169" s="10"/>
      <c r="O169" s="10"/>
      <c r="P169" s="10"/>
      <c r="Q169" s="10"/>
      <c r="R169" s="10"/>
      <c r="S169" s="10"/>
      <c r="T169" s="10"/>
      <c r="U169" s="10"/>
      <c r="V169" s="10"/>
      <c r="W169" s="10"/>
      <c r="X169" s="10"/>
      <c r="Y169" s="10"/>
      <c r="Z169" s="10"/>
      <c r="AA169" s="10"/>
      <c r="AB169" s="10"/>
      <c r="AC169" s="10"/>
    </row>
    <row r="170" spans="1:29" ht="23.25" customHeight="1" thickBot="1" x14ac:dyDescent="0.35">
      <c r="A170" s="73" t="str">
        <f>'Matriz Nº1 Identificación'!A170</f>
        <v xml:space="preserve">Objetivo Estratégico: </v>
      </c>
      <c r="B170" s="377">
        <f>+'Matriz Nº1 Identificación'!B170:H170</f>
        <v>0</v>
      </c>
      <c r="C170" s="378"/>
      <c r="D170" s="378"/>
      <c r="E170" s="378"/>
      <c r="F170" s="378"/>
      <c r="G170" s="378"/>
      <c r="H170" s="378"/>
      <c r="I170" s="379"/>
      <c r="J170" s="1"/>
    </row>
    <row r="171" spans="1:29" ht="26.25" customHeight="1" x14ac:dyDescent="0.3">
      <c r="A171" s="75" t="str">
        <f>'Matriz Nº1 Identificación'!A171</f>
        <v>Objetivo táctico</v>
      </c>
      <c r="B171" s="374" t="str">
        <f>+'Matriz Nº1 Identificación'!B171:H171</f>
        <v>19. Contar con el mecanismo adecuado que permita brindar  un mantenimiento  preventivo y correctivo a los vehículos de la institución</v>
      </c>
      <c r="C171" s="375"/>
      <c r="D171" s="375"/>
      <c r="E171" s="375"/>
      <c r="F171" s="375"/>
      <c r="G171" s="375"/>
      <c r="H171" s="375"/>
      <c r="I171" s="376"/>
      <c r="J171" s="1"/>
    </row>
    <row r="172" spans="1:29" ht="109.2" customHeight="1" x14ac:dyDescent="0.3">
      <c r="A172" s="136" t="str">
        <f>'Matriz Nº1 Identificación'!A172</f>
        <v>19. 1</v>
      </c>
      <c r="B172" s="4" t="str">
        <f>IF('Matriz Nº1 Identificación'!B172&lt;&gt;" ",'Matriz Nº1 Identificación'!F172," ")</f>
        <v>R005 Estratégico</v>
      </c>
      <c r="C172" s="101" t="s">
        <v>94</v>
      </c>
      <c r="D172" s="101" t="s">
        <v>94</v>
      </c>
      <c r="E172" s="4" t="str">
        <f>IFERROR(IF((VLOOKUP(C172,'Tabla 2-3-4-5'!$B$10:$C$12,2,FALSE)*(VLOOKUP('Matriz Nº2 Análisis'!D172,'Tabla 2-3-4-5'!$B$10:$C$12,2,FALSE)))&lt;3,"BAJO",IF((VLOOKUP(C172,'Tabla 2-3-4-5'!$B$10:$C$12,2,FALSE)*(VLOOKUP('Matriz Nº2 Análisis'!D172,'Tabla 2-3-4-5'!$B$10:$C$12,2,FALSE)))&gt;5,"ALTO","MEDIO"))," ")</f>
        <v>ALTO</v>
      </c>
      <c r="F172" s="5" t="str">
        <f>IF(B172&lt;&gt;" ",'Matriz Nº1 Identificación'!E172," ")</f>
        <v xml:space="preserve">Solicitud oportuna de presupuestos con las debidas justificaciones ante las autoridades competentes. Mantener una base de datos con los registros actualizados de los contratos a fin de prever con tiempo las prórrogas respectivas o la generación en Sicop de nuevos contratos. </v>
      </c>
      <c r="G172" s="101" t="s">
        <v>107</v>
      </c>
      <c r="H172" s="101" t="s">
        <v>94</v>
      </c>
      <c r="I172" s="4" t="str">
        <f>IFERROR(IF((VLOOKUP(G172,'Tabla 2-3-4-5'!$B$10:$C$12,2,FALSE)*(VLOOKUP('Matriz Nº2 Análisis'!H172,'Tabla 2-3-4-5'!$B$10:$C$12,2,FALSE)))&lt;3,"BAJO",IF((VLOOKUP(G172,'Tabla 2-3-4-5'!$B$10:$C$12,2,FALSE)*(VLOOKUP('Matriz Nº2 Análisis'!H172,'Tabla 2-3-4-5'!$B$10:$C$12,2,FALSE)))&gt;5,"ALTO","MEDIO"))," ")</f>
        <v>MEDIO</v>
      </c>
      <c r="J172" s="9"/>
      <c r="K172" s="10"/>
      <c r="N172" s="10"/>
      <c r="O172" s="10"/>
      <c r="P172" s="10"/>
      <c r="Q172" s="10"/>
      <c r="R172" s="10"/>
      <c r="S172" s="10"/>
      <c r="T172" s="10"/>
      <c r="U172" s="10"/>
      <c r="V172" s="10"/>
      <c r="W172" s="10"/>
      <c r="X172" s="10"/>
      <c r="Y172" s="10"/>
      <c r="Z172" s="10"/>
      <c r="AA172" s="10"/>
      <c r="AB172" s="10"/>
      <c r="AC172" s="10"/>
    </row>
    <row r="173" spans="1:29" ht="83.25" customHeight="1" x14ac:dyDescent="0.3">
      <c r="A173" s="136" t="str">
        <f>'Matriz Nº1 Identificación'!A173</f>
        <v>19. 2</v>
      </c>
      <c r="B173" s="4" t="str">
        <f>IF('Matriz Nº1 Identificación'!B173&lt;&gt;" ",'Matriz Nº1 Identificación'!F173," ")</f>
        <v xml:space="preserve"> </v>
      </c>
      <c r="C173" s="101"/>
      <c r="D173" s="101"/>
      <c r="E173" s="4" t="str">
        <f>IFERROR(IF((VLOOKUP(C173,'Tabla 2-3-4-5'!$B$10:$C$12,2,FALSE)*(VLOOKUP('Matriz Nº2 Análisis'!D173,'Tabla 2-3-4-5'!$B$10:$C$12,2,FALSE)))&lt;3,"BAJO",IF((VLOOKUP(C173,'Tabla 2-3-4-5'!$B$10:$C$12,2,FALSE)*(VLOOKUP('Matriz Nº2 Análisis'!D173,'Tabla 2-3-4-5'!$B$10:$C$12,2,FALSE)))&gt;5,"ALTO","MEDIO"))," ")</f>
        <v xml:space="preserve"> </v>
      </c>
      <c r="F173" s="5" t="str">
        <f>IF(B173&lt;&gt;" ",'Matriz Nº1 Identificación'!E173," ")</f>
        <v xml:space="preserve"> </v>
      </c>
      <c r="G173" s="101"/>
      <c r="H173" s="101"/>
      <c r="I173" s="4" t="str">
        <f>IFERROR(IF((VLOOKUP(G173,'Tabla 2-3-4-5'!$B$10:$C$12,2,FALSE)*(VLOOKUP('Matriz Nº2 Análisis'!H173,'Tabla 2-3-4-5'!$B$10:$C$12,2,FALSE)))&lt;3,"BAJO",IF((VLOOKUP(G173,'Tabla 2-3-4-5'!$B$10:$C$12,2,FALSE)*(VLOOKUP('Matriz Nº2 Análisis'!H173,'Tabla 2-3-4-5'!$B$10:$C$12,2,FALSE)))&gt;5,"ALTO","MEDIO"))," ")</f>
        <v xml:space="preserve"> </v>
      </c>
      <c r="J173" s="9"/>
      <c r="K173" s="10"/>
      <c r="N173" s="10"/>
      <c r="O173" s="10"/>
      <c r="P173" s="10"/>
      <c r="Q173" s="10"/>
      <c r="R173" s="10"/>
      <c r="S173" s="10"/>
      <c r="T173" s="10"/>
      <c r="U173" s="10"/>
      <c r="V173" s="10"/>
      <c r="W173" s="10"/>
      <c r="X173" s="10"/>
      <c r="Y173" s="10"/>
      <c r="Z173" s="10"/>
      <c r="AA173" s="10"/>
      <c r="AB173" s="10"/>
      <c r="AC173" s="10"/>
    </row>
    <row r="174" spans="1:29" ht="83.25" customHeight="1" x14ac:dyDescent="0.3">
      <c r="A174" s="136" t="str">
        <f>'Matriz Nº1 Identificación'!A174</f>
        <v>19. 3</v>
      </c>
      <c r="B174" s="4" t="str">
        <f>IF('Matriz Nº1 Identificación'!B174&lt;&gt;" ",'Matriz Nº1 Identificación'!F174," ")</f>
        <v xml:space="preserve"> </v>
      </c>
      <c r="C174" s="101"/>
      <c r="D174" s="101"/>
      <c r="E174" s="4" t="str">
        <f>IFERROR(IF((VLOOKUP(C174,'Tabla 2-3-4-5'!$B$10:$C$12,2,FALSE)*(VLOOKUP('Matriz Nº2 Análisis'!D174,'Tabla 2-3-4-5'!$B$10:$C$12,2,FALSE)))&lt;3,"BAJO",IF((VLOOKUP(C174,'Tabla 2-3-4-5'!$B$10:$C$12,2,FALSE)*(VLOOKUP('Matriz Nº2 Análisis'!D174,'Tabla 2-3-4-5'!$B$10:$C$12,2,FALSE)))&gt;5,"ALTO","MEDIO"))," ")</f>
        <v xml:space="preserve"> </v>
      </c>
      <c r="F174" s="5" t="str">
        <f>IF(B174&lt;&gt;" ",'Matriz Nº1 Identificación'!E174," ")</f>
        <v xml:space="preserve"> </v>
      </c>
      <c r="G174" s="101"/>
      <c r="H174" s="101"/>
      <c r="I174" s="4" t="str">
        <f>IFERROR(IF((VLOOKUP(G174,'Tabla 2-3-4-5'!$B$10:$C$12,2,FALSE)*(VLOOKUP('Matriz Nº2 Análisis'!H174,'Tabla 2-3-4-5'!$B$10:$C$12,2,FALSE)))&lt;3,"BAJO",IF((VLOOKUP(G174,'Tabla 2-3-4-5'!$B$10:$C$12,2,FALSE)*(VLOOKUP('Matriz Nº2 Análisis'!H174,'Tabla 2-3-4-5'!$B$10:$C$12,2,FALSE)))&gt;5,"ALTO","MEDIO"))," ")</f>
        <v xml:space="preserve"> </v>
      </c>
      <c r="J174" s="9"/>
      <c r="K174" s="10"/>
      <c r="N174" s="10"/>
      <c r="O174" s="10"/>
      <c r="P174" s="10"/>
      <c r="Q174" s="10"/>
      <c r="R174" s="10"/>
      <c r="S174" s="10"/>
      <c r="T174" s="10"/>
      <c r="U174" s="10"/>
      <c r="V174" s="10"/>
      <c r="W174" s="10"/>
      <c r="X174" s="10"/>
      <c r="Y174" s="10"/>
      <c r="Z174" s="10"/>
      <c r="AA174" s="10"/>
      <c r="AB174" s="10"/>
      <c r="AC174" s="10"/>
    </row>
    <row r="175" spans="1:29" ht="83.25" customHeight="1" x14ac:dyDescent="0.3">
      <c r="A175" s="136" t="str">
        <f>'Matriz Nº1 Identificación'!A175</f>
        <v>19. 4</v>
      </c>
      <c r="B175" s="4" t="str">
        <f>IF('Matriz Nº1 Identificación'!B175&lt;&gt;" ",'Matriz Nº1 Identificación'!F175," ")</f>
        <v xml:space="preserve"> </v>
      </c>
      <c r="C175" s="101"/>
      <c r="D175" s="101"/>
      <c r="E175" s="4" t="str">
        <f>IFERROR(IF((VLOOKUP(C175,'Tabla 2-3-4-5'!$B$10:$C$12,2,FALSE)*(VLOOKUP('Matriz Nº2 Análisis'!D175,'Tabla 2-3-4-5'!$B$10:$C$12,2,FALSE)))&lt;3,"BAJO",IF((VLOOKUP(C175,'Tabla 2-3-4-5'!$B$10:$C$12,2,FALSE)*(VLOOKUP('Matriz Nº2 Análisis'!D175,'Tabla 2-3-4-5'!$B$10:$C$12,2,FALSE)))&gt;5,"ALTO","MEDIO"))," ")</f>
        <v xml:space="preserve"> </v>
      </c>
      <c r="F175" s="5" t="str">
        <f>IF(B175&lt;&gt;" ",'Matriz Nº1 Identificación'!E175," ")</f>
        <v xml:space="preserve"> </v>
      </c>
      <c r="G175" s="101"/>
      <c r="H175" s="101"/>
      <c r="I175" s="4" t="str">
        <f>IFERROR(IF((VLOOKUP(G175,'Tabla 2-3-4-5'!$B$10:$C$12,2,FALSE)*(VLOOKUP('Matriz Nº2 Análisis'!H175,'Tabla 2-3-4-5'!$B$10:$C$12,2,FALSE)))&lt;3,"BAJO",IF((VLOOKUP(G175,'Tabla 2-3-4-5'!$B$10:$C$12,2,FALSE)*(VLOOKUP('Matriz Nº2 Análisis'!H175,'Tabla 2-3-4-5'!$B$10:$C$12,2,FALSE)))&gt;5,"ALTO","MEDIO"))," ")</f>
        <v xml:space="preserve"> </v>
      </c>
      <c r="J175" s="9"/>
      <c r="K175" s="10"/>
      <c r="N175" s="10"/>
      <c r="O175" s="10"/>
      <c r="P175" s="10"/>
      <c r="Q175" s="10"/>
      <c r="R175" s="10"/>
      <c r="S175" s="10"/>
      <c r="T175" s="10"/>
      <c r="U175" s="10"/>
      <c r="V175" s="10"/>
      <c r="W175" s="10"/>
      <c r="X175" s="10"/>
      <c r="Y175" s="10"/>
      <c r="Z175" s="10"/>
      <c r="AA175" s="10"/>
      <c r="AB175" s="10"/>
      <c r="AC175" s="10"/>
    </row>
    <row r="176" spans="1:29" ht="83.25" customHeight="1" x14ac:dyDescent="0.3">
      <c r="A176" s="136" t="str">
        <f>'Matriz Nº1 Identificación'!A176</f>
        <v>19. 5</v>
      </c>
      <c r="B176" s="4" t="str">
        <f>IF('Matriz Nº1 Identificación'!B176&lt;&gt;" ",'Matriz Nº1 Identificación'!F176," ")</f>
        <v xml:space="preserve"> </v>
      </c>
      <c r="C176" s="101"/>
      <c r="D176" s="101"/>
      <c r="E176" s="4" t="str">
        <f>IFERROR(IF((VLOOKUP(C176,'Tabla 2-3-4-5'!$B$10:$C$12,2,FALSE)*(VLOOKUP('Matriz Nº2 Análisis'!D176,'Tabla 2-3-4-5'!$B$10:$C$12,2,FALSE)))&lt;3,"BAJO",IF((VLOOKUP(C176,'Tabla 2-3-4-5'!$B$10:$C$12,2,FALSE)*(VLOOKUP('Matriz Nº2 Análisis'!D176,'Tabla 2-3-4-5'!$B$10:$C$12,2,FALSE)))&gt;5,"ALTO","MEDIO"))," ")</f>
        <v xml:space="preserve"> </v>
      </c>
      <c r="F176" s="5" t="str">
        <f>IF(B176&lt;&gt;" ",'Matriz Nº1 Identificación'!E176," ")</f>
        <v xml:space="preserve"> </v>
      </c>
      <c r="G176" s="101"/>
      <c r="H176" s="101"/>
      <c r="I176" s="4" t="str">
        <f>IFERROR(IF((VLOOKUP(G176,'Tabla 2-3-4-5'!$B$10:$C$12,2,FALSE)*(VLOOKUP('Matriz Nº2 Análisis'!H176,'Tabla 2-3-4-5'!$B$10:$C$12,2,FALSE)))&lt;3,"BAJO",IF((VLOOKUP(G176,'Tabla 2-3-4-5'!$B$10:$C$12,2,FALSE)*(VLOOKUP('Matriz Nº2 Análisis'!H176,'Tabla 2-3-4-5'!$B$10:$C$12,2,FALSE)))&gt;5,"ALTO","MEDIO"))," ")</f>
        <v xml:space="preserve"> </v>
      </c>
      <c r="J176" s="9"/>
      <c r="K176" s="10"/>
      <c r="N176" s="10"/>
      <c r="O176" s="10"/>
      <c r="P176" s="10"/>
      <c r="Q176" s="10"/>
      <c r="R176" s="10"/>
      <c r="S176" s="10"/>
      <c r="T176" s="10"/>
      <c r="U176" s="10"/>
      <c r="V176" s="10"/>
      <c r="W176" s="10"/>
      <c r="X176" s="10"/>
      <c r="Y176" s="10"/>
      <c r="Z176" s="10"/>
      <c r="AA176" s="10"/>
      <c r="AB176" s="10"/>
      <c r="AC176" s="10"/>
    </row>
    <row r="177" spans="1:29" ht="83.25" customHeight="1" x14ac:dyDescent="0.3">
      <c r="A177" s="136" t="str">
        <f>'Matriz Nº1 Identificación'!A177</f>
        <v>19. 6</v>
      </c>
      <c r="B177" s="4" t="str">
        <f>IF('Matriz Nº1 Identificación'!B177&lt;&gt;" ",'Matriz Nº1 Identificación'!F177," ")</f>
        <v xml:space="preserve"> </v>
      </c>
      <c r="C177" s="101"/>
      <c r="D177" s="101"/>
      <c r="E177" s="4" t="str">
        <f>IFERROR(IF((VLOOKUP(C177,'Tabla 2-3-4-5'!$B$10:$C$12,2,FALSE)*(VLOOKUP('Matriz Nº2 Análisis'!D177,'Tabla 2-3-4-5'!$B$10:$C$12,2,FALSE)))&lt;3,"BAJO",IF((VLOOKUP(C177,'Tabla 2-3-4-5'!$B$10:$C$12,2,FALSE)*(VLOOKUP('Matriz Nº2 Análisis'!D177,'Tabla 2-3-4-5'!$B$10:$C$12,2,FALSE)))&gt;5,"ALTO","MEDIO"))," ")</f>
        <v xml:space="preserve"> </v>
      </c>
      <c r="F177" s="5" t="str">
        <f>IF(B177&lt;&gt;" ",'Matriz Nº1 Identificación'!E177," ")</f>
        <v xml:space="preserve"> </v>
      </c>
      <c r="G177" s="101"/>
      <c r="H177" s="101"/>
      <c r="I177" s="4" t="str">
        <f>IFERROR(IF((VLOOKUP(G177,'Tabla 2-3-4-5'!$B$10:$C$12,2,FALSE)*(VLOOKUP('Matriz Nº2 Análisis'!H177,'Tabla 2-3-4-5'!$B$10:$C$12,2,FALSE)))&lt;3,"BAJO",IF((VLOOKUP(G177,'Tabla 2-3-4-5'!$B$10:$C$12,2,FALSE)*(VLOOKUP('Matriz Nº2 Análisis'!H177,'Tabla 2-3-4-5'!$B$10:$C$12,2,FALSE)))&gt;5,"ALTO","MEDIO"))," ")</f>
        <v xml:space="preserve"> </v>
      </c>
      <c r="J177" s="9"/>
      <c r="K177" s="10"/>
      <c r="N177" s="10"/>
      <c r="O177" s="10"/>
      <c r="P177" s="10"/>
      <c r="Q177" s="10"/>
      <c r="R177" s="10"/>
      <c r="S177" s="10"/>
      <c r="T177" s="10"/>
      <c r="U177" s="10"/>
      <c r="V177" s="10"/>
      <c r="W177" s="10"/>
      <c r="X177" s="10"/>
      <c r="Y177" s="10"/>
      <c r="Z177" s="10"/>
      <c r="AA177" s="10"/>
      <c r="AB177" s="10"/>
      <c r="AC177" s="10"/>
    </row>
    <row r="178" spans="1:29" ht="83.25" customHeight="1" thickBot="1" x14ac:dyDescent="0.35">
      <c r="A178" s="136" t="str">
        <f>'Matriz Nº1 Identificación'!A178</f>
        <v>19. 7</v>
      </c>
      <c r="B178" s="4" t="str">
        <f>IF('Matriz Nº1 Identificación'!B178&lt;&gt;" ",'Matriz Nº1 Identificación'!F178," ")</f>
        <v xml:space="preserve"> </v>
      </c>
      <c r="C178" s="101"/>
      <c r="D178" s="101"/>
      <c r="E178" s="4" t="str">
        <f>IFERROR(IF((VLOOKUP(C178,'Tabla 2-3-4-5'!$B$10:$C$12,2,FALSE)*(VLOOKUP('Matriz Nº2 Análisis'!D178,'Tabla 2-3-4-5'!$B$10:$C$12,2,FALSE)))&lt;3,"BAJO",IF((VLOOKUP(C178,'Tabla 2-3-4-5'!$B$10:$C$12,2,FALSE)*(VLOOKUP('Matriz Nº2 Análisis'!D178,'Tabla 2-3-4-5'!$B$10:$C$12,2,FALSE)))&gt;5,"ALTO","MEDIO"))," ")</f>
        <v xml:space="preserve"> </v>
      </c>
      <c r="F178" s="5" t="str">
        <f>IF(B178&lt;&gt;" ",'Matriz Nº1 Identificación'!E178," ")</f>
        <v xml:space="preserve"> </v>
      </c>
      <c r="G178" s="101"/>
      <c r="H178" s="101"/>
      <c r="I178" s="4" t="str">
        <f>IFERROR(IF((VLOOKUP(G178,'Tabla 2-3-4-5'!$B$10:$C$12,2,FALSE)*(VLOOKUP('Matriz Nº2 Análisis'!H178,'Tabla 2-3-4-5'!$B$10:$C$12,2,FALSE)))&lt;3,"BAJO",IF((VLOOKUP(G178,'Tabla 2-3-4-5'!$B$10:$C$12,2,FALSE)*(VLOOKUP('Matriz Nº2 Análisis'!H178,'Tabla 2-3-4-5'!$B$10:$C$12,2,FALSE)))&gt;5,"ALTO","MEDIO"))," ")</f>
        <v xml:space="preserve"> </v>
      </c>
      <c r="J178" s="9"/>
      <c r="K178" s="10"/>
      <c r="N178" s="10"/>
      <c r="O178" s="10"/>
      <c r="P178" s="10"/>
      <c r="Q178" s="10"/>
      <c r="R178" s="10"/>
      <c r="S178" s="10"/>
      <c r="T178" s="10"/>
      <c r="U178" s="10"/>
      <c r="V178" s="10"/>
      <c r="W178" s="10"/>
      <c r="X178" s="10"/>
      <c r="Y178" s="10"/>
      <c r="Z178" s="10"/>
      <c r="AA178" s="10"/>
      <c r="AB178" s="10"/>
      <c r="AC178" s="10"/>
    </row>
    <row r="179" spans="1:29" ht="23.25" customHeight="1" thickBot="1" x14ac:dyDescent="0.35">
      <c r="A179" s="73" t="str">
        <f>'Matriz Nº1 Identificación'!A179</f>
        <v xml:space="preserve">Objetivo Estratégico: </v>
      </c>
      <c r="B179" s="377">
        <f>+'Matriz Nº1 Identificación'!B179:H179</f>
        <v>0</v>
      </c>
      <c r="C179" s="378"/>
      <c r="D179" s="378"/>
      <c r="E179" s="378"/>
      <c r="F179" s="378"/>
      <c r="G179" s="378"/>
      <c r="H179" s="378"/>
      <c r="I179" s="379"/>
      <c r="J179" s="1"/>
    </row>
    <row r="180" spans="1:29" ht="26.25" customHeight="1" x14ac:dyDescent="0.3">
      <c r="A180" s="75" t="str">
        <f>'Matriz Nº1 Identificación'!A180</f>
        <v>Objetivo táctico</v>
      </c>
      <c r="B180" s="374" t="str">
        <f>+'Matriz Nº1 Identificación'!B180:H180</f>
        <v>20. Mantener en optimas condiciones el equipo para aplicar los primeros auxilios básicos</v>
      </c>
      <c r="C180" s="375"/>
      <c r="D180" s="375"/>
      <c r="E180" s="375"/>
      <c r="F180" s="375"/>
      <c r="G180" s="375"/>
      <c r="H180" s="375"/>
      <c r="I180" s="376"/>
      <c r="J180" s="1"/>
    </row>
    <row r="181" spans="1:29" ht="109.8" customHeight="1" x14ac:dyDescent="0.3">
      <c r="A181" s="136" t="str">
        <f>'Matriz Nº1 Identificación'!A181</f>
        <v>20. 1</v>
      </c>
      <c r="B181" s="4" t="str">
        <f>IF('Matriz Nº1 Identificación'!B181&lt;&gt;" ",'Matriz Nº1 Identificación'!F181," ")</f>
        <v>R005 Estratégico</v>
      </c>
      <c r="C181" s="101" t="s">
        <v>94</v>
      </c>
      <c r="D181" s="101" t="s">
        <v>94</v>
      </c>
      <c r="E181" s="4" t="str">
        <f>IFERROR(IF((VLOOKUP(C181,'Tabla 2-3-4-5'!$B$10:$C$12,2,FALSE)*(VLOOKUP('Matriz Nº2 Análisis'!D181,'Tabla 2-3-4-5'!$B$10:$C$12,2,FALSE)))&lt;3,"BAJO",IF((VLOOKUP(C181,'Tabla 2-3-4-5'!$B$10:$C$12,2,FALSE)*(VLOOKUP('Matriz Nº2 Análisis'!D181,'Tabla 2-3-4-5'!$B$10:$C$12,2,FALSE)))&gt;5,"ALTO","MEDIO"))," ")</f>
        <v>ALTO</v>
      </c>
      <c r="F181" s="5" t="str">
        <f>IF(B181&lt;&gt;" ",'Matriz Nº1 Identificación'!E181," ")</f>
        <v xml:space="preserve">Solicitud oportuna de presupuestos con las debidas justificaciones ante las autoridades competentes. Mantener una base de datos con los registros actualizados de los contratos a fin de prever con tiempo las prórrogas respectivas o la generación en Sicop de nuevos contratos. </v>
      </c>
      <c r="G181" s="101" t="s">
        <v>107</v>
      </c>
      <c r="H181" s="101" t="s">
        <v>94</v>
      </c>
      <c r="I181" s="4" t="str">
        <f>IFERROR(IF((VLOOKUP(G181,'Tabla 2-3-4-5'!$B$10:$C$12,2,FALSE)*(VLOOKUP('Matriz Nº2 Análisis'!H181,'Tabla 2-3-4-5'!$B$10:$C$12,2,FALSE)))&lt;3,"BAJO",IF((VLOOKUP(G181,'Tabla 2-3-4-5'!$B$10:$C$12,2,FALSE)*(VLOOKUP('Matriz Nº2 Análisis'!H181,'Tabla 2-3-4-5'!$B$10:$C$12,2,FALSE)))&gt;5,"ALTO","MEDIO"))," ")</f>
        <v>MEDIO</v>
      </c>
      <c r="J181" s="9"/>
      <c r="K181" s="10"/>
      <c r="N181" s="10"/>
      <c r="O181" s="10"/>
      <c r="P181" s="10"/>
      <c r="Q181" s="10"/>
      <c r="R181" s="10"/>
      <c r="S181" s="10"/>
      <c r="T181" s="10"/>
      <c r="U181" s="10"/>
      <c r="V181" s="10"/>
      <c r="W181" s="10"/>
      <c r="X181" s="10"/>
      <c r="Y181" s="10"/>
      <c r="Z181" s="10"/>
      <c r="AA181" s="10"/>
      <c r="AB181" s="10"/>
      <c r="AC181" s="10"/>
    </row>
    <row r="182" spans="1:29" ht="83.25" customHeight="1" x14ac:dyDescent="0.3">
      <c r="A182" s="136" t="str">
        <f>'Matriz Nº1 Identificación'!A182</f>
        <v>20. 2</v>
      </c>
      <c r="B182" s="4" t="str">
        <f>IF('Matriz Nº1 Identificación'!B182&lt;&gt;" ",'Matriz Nº1 Identificación'!F182," ")</f>
        <v xml:space="preserve"> </v>
      </c>
      <c r="C182" s="101"/>
      <c r="D182" s="101"/>
      <c r="E182" s="4" t="str">
        <f>IFERROR(IF((VLOOKUP(C182,'Tabla 2-3-4-5'!$B$10:$C$12,2,FALSE)*(VLOOKUP('Matriz Nº2 Análisis'!D182,'Tabla 2-3-4-5'!$B$10:$C$12,2,FALSE)))&lt;3,"BAJO",IF((VLOOKUP(C182,'Tabla 2-3-4-5'!$B$10:$C$12,2,FALSE)*(VLOOKUP('Matriz Nº2 Análisis'!D182,'Tabla 2-3-4-5'!$B$10:$C$12,2,FALSE)))&gt;5,"ALTO","MEDIO"))," ")</f>
        <v xml:space="preserve"> </v>
      </c>
      <c r="F182" s="5" t="str">
        <f>IF(B182&lt;&gt;" ",'Matriz Nº1 Identificación'!E182," ")</f>
        <v xml:space="preserve"> </v>
      </c>
      <c r="G182" s="101"/>
      <c r="H182" s="101"/>
      <c r="I182" s="4" t="str">
        <f>IFERROR(IF((VLOOKUP(G182,'Tabla 2-3-4-5'!$B$10:$C$12,2,FALSE)*(VLOOKUP('Matriz Nº2 Análisis'!H182,'Tabla 2-3-4-5'!$B$10:$C$12,2,FALSE)))&lt;3,"BAJO",IF((VLOOKUP(G182,'Tabla 2-3-4-5'!$B$10:$C$12,2,FALSE)*(VLOOKUP('Matriz Nº2 Análisis'!H182,'Tabla 2-3-4-5'!$B$10:$C$12,2,FALSE)))&gt;5,"ALTO","MEDIO"))," ")</f>
        <v xml:space="preserve"> </v>
      </c>
      <c r="J182" s="9"/>
      <c r="K182" s="10"/>
      <c r="N182" s="10"/>
      <c r="O182" s="10"/>
      <c r="P182" s="10"/>
      <c r="Q182" s="10"/>
      <c r="R182" s="10"/>
      <c r="S182" s="10"/>
      <c r="T182" s="10"/>
      <c r="U182" s="10"/>
      <c r="V182" s="10"/>
      <c r="W182" s="10"/>
      <c r="X182" s="10"/>
      <c r="Y182" s="10"/>
      <c r="Z182" s="10"/>
      <c r="AA182" s="10"/>
      <c r="AB182" s="10"/>
      <c r="AC182" s="10"/>
    </row>
    <row r="183" spans="1:29" ht="83.25" customHeight="1" x14ac:dyDescent="0.3">
      <c r="A183" s="136" t="str">
        <f>'Matriz Nº1 Identificación'!A183</f>
        <v>20. 3</v>
      </c>
      <c r="B183" s="4" t="str">
        <f>IF('Matriz Nº1 Identificación'!B183&lt;&gt;" ",'Matriz Nº1 Identificación'!F183," ")</f>
        <v xml:space="preserve"> </v>
      </c>
      <c r="C183" s="101"/>
      <c r="D183" s="101"/>
      <c r="E183" s="4" t="str">
        <f>IFERROR(IF((VLOOKUP(C183,'Tabla 2-3-4-5'!$B$10:$C$12,2,FALSE)*(VLOOKUP('Matriz Nº2 Análisis'!D183,'Tabla 2-3-4-5'!$B$10:$C$12,2,FALSE)))&lt;3,"BAJO",IF((VLOOKUP(C183,'Tabla 2-3-4-5'!$B$10:$C$12,2,FALSE)*(VLOOKUP('Matriz Nº2 Análisis'!D183,'Tabla 2-3-4-5'!$B$10:$C$12,2,FALSE)))&gt;5,"ALTO","MEDIO"))," ")</f>
        <v xml:space="preserve"> </v>
      </c>
      <c r="F183" s="5" t="str">
        <f>IF(B183&lt;&gt;" ",'Matriz Nº1 Identificación'!E183," ")</f>
        <v xml:space="preserve"> </v>
      </c>
      <c r="G183" s="101"/>
      <c r="H183" s="101"/>
      <c r="I183" s="4" t="str">
        <f>IFERROR(IF((VLOOKUP(G183,'Tabla 2-3-4-5'!$B$10:$C$12,2,FALSE)*(VLOOKUP('Matriz Nº2 Análisis'!H183,'Tabla 2-3-4-5'!$B$10:$C$12,2,FALSE)))&lt;3,"BAJO",IF((VLOOKUP(G183,'Tabla 2-3-4-5'!$B$10:$C$12,2,FALSE)*(VLOOKUP('Matriz Nº2 Análisis'!H183,'Tabla 2-3-4-5'!$B$10:$C$12,2,FALSE)))&gt;5,"ALTO","MEDIO"))," ")</f>
        <v xml:space="preserve"> </v>
      </c>
      <c r="J183" s="9"/>
      <c r="K183" s="10"/>
      <c r="N183" s="10"/>
      <c r="O183" s="10"/>
      <c r="P183" s="10"/>
      <c r="Q183" s="10"/>
      <c r="R183" s="10"/>
      <c r="S183" s="10"/>
      <c r="T183" s="10"/>
      <c r="U183" s="10"/>
      <c r="V183" s="10"/>
      <c r="W183" s="10"/>
      <c r="X183" s="10"/>
      <c r="Y183" s="10"/>
      <c r="Z183" s="10"/>
      <c r="AA183" s="10"/>
      <c r="AB183" s="10"/>
      <c r="AC183" s="10"/>
    </row>
    <row r="184" spans="1:29" ht="83.25" customHeight="1" x14ac:dyDescent="0.3">
      <c r="A184" s="136" t="str">
        <f>'Matriz Nº1 Identificación'!A184</f>
        <v>20. 4</v>
      </c>
      <c r="B184" s="4" t="str">
        <f>IF('Matriz Nº1 Identificación'!B184&lt;&gt;" ",'Matriz Nº1 Identificación'!F184," ")</f>
        <v xml:space="preserve"> </v>
      </c>
      <c r="C184" s="101"/>
      <c r="D184" s="101"/>
      <c r="E184" s="4" t="str">
        <f>IFERROR(IF((VLOOKUP(C184,'Tabla 2-3-4-5'!$B$10:$C$12,2,FALSE)*(VLOOKUP('Matriz Nº2 Análisis'!D184,'Tabla 2-3-4-5'!$B$10:$C$12,2,FALSE)))&lt;3,"BAJO",IF((VLOOKUP(C184,'Tabla 2-3-4-5'!$B$10:$C$12,2,FALSE)*(VLOOKUP('Matriz Nº2 Análisis'!D184,'Tabla 2-3-4-5'!$B$10:$C$12,2,FALSE)))&gt;5,"ALTO","MEDIO"))," ")</f>
        <v xml:space="preserve"> </v>
      </c>
      <c r="F184" s="5" t="str">
        <f>IF(B184&lt;&gt;" ",'Matriz Nº1 Identificación'!E184," ")</f>
        <v xml:space="preserve"> </v>
      </c>
      <c r="G184" s="101"/>
      <c r="H184" s="101"/>
      <c r="I184" s="4" t="str">
        <f>IFERROR(IF((VLOOKUP(G184,'Tabla 2-3-4-5'!$B$10:$C$12,2,FALSE)*(VLOOKUP('Matriz Nº2 Análisis'!H184,'Tabla 2-3-4-5'!$B$10:$C$12,2,FALSE)))&lt;3,"BAJO",IF((VLOOKUP(G184,'Tabla 2-3-4-5'!$B$10:$C$12,2,FALSE)*(VLOOKUP('Matriz Nº2 Análisis'!H184,'Tabla 2-3-4-5'!$B$10:$C$12,2,FALSE)))&gt;5,"ALTO","MEDIO"))," ")</f>
        <v xml:space="preserve"> </v>
      </c>
      <c r="J184" s="9"/>
      <c r="K184" s="10"/>
      <c r="N184" s="10"/>
      <c r="O184" s="10"/>
      <c r="P184" s="10"/>
      <c r="Q184" s="10"/>
      <c r="R184" s="10"/>
      <c r="S184" s="10"/>
      <c r="T184" s="10"/>
      <c r="U184" s="10"/>
      <c r="V184" s="10"/>
      <c r="W184" s="10"/>
      <c r="X184" s="10"/>
      <c r="Y184" s="10"/>
      <c r="Z184" s="10"/>
      <c r="AA184" s="10"/>
      <c r="AB184" s="10"/>
      <c r="AC184" s="10"/>
    </row>
    <row r="185" spans="1:29" ht="83.25" customHeight="1" x14ac:dyDescent="0.3">
      <c r="A185" s="136" t="str">
        <f>'Matriz Nº1 Identificación'!A185</f>
        <v>20. 5</v>
      </c>
      <c r="B185" s="4" t="str">
        <f>IF('Matriz Nº1 Identificación'!B185&lt;&gt;" ",'Matriz Nº1 Identificación'!F185," ")</f>
        <v xml:space="preserve"> </v>
      </c>
      <c r="C185" s="101"/>
      <c r="D185" s="101"/>
      <c r="E185" s="4" t="str">
        <f>IFERROR(IF((VLOOKUP(C185,'Tabla 2-3-4-5'!$B$10:$C$12,2,FALSE)*(VLOOKUP('Matriz Nº2 Análisis'!D185,'Tabla 2-3-4-5'!$B$10:$C$12,2,FALSE)))&lt;3,"BAJO",IF((VLOOKUP(C185,'Tabla 2-3-4-5'!$B$10:$C$12,2,FALSE)*(VLOOKUP('Matriz Nº2 Análisis'!D185,'Tabla 2-3-4-5'!$B$10:$C$12,2,FALSE)))&gt;5,"ALTO","MEDIO"))," ")</f>
        <v xml:space="preserve"> </v>
      </c>
      <c r="F185" s="5" t="str">
        <f>IF(B185&lt;&gt;" ",'Matriz Nº1 Identificación'!E185," ")</f>
        <v xml:space="preserve"> </v>
      </c>
      <c r="G185" s="101"/>
      <c r="H185" s="101"/>
      <c r="I185" s="4" t="str">
        <f>IFERROR(IF((VLOOKUP(G185,'Tabla 2-3-4-5'!$B$10:$C$12,2,FALSE)*(VLOOKUP('Matriz Nº2 Análisis'!H185,'Tabla 2-3-4-5'!$B$10:$C$12,2,FALSE)))&lt;3,"BAJO",IF((VLOOKUP(G185,'Tabla 2-3-4-5'!$B$10:$C$12,2,FALSE)*(VLOOKUP('Matriz Nº2 Análisis'!H185,'Tabla 2-3-4-5'!$B$10:$C$12,2,FALSE)))&gt;5,"ALTO","MEDIO"))," ")</f>
        <v xml:space="preserve"> </v>
      </c>
      <c r="J185" s="9"/>
      <c r="K185" s="10"/>
      <c r="N185" s="10"/>
      <c r="O185" s="10"/>
      <c r="P185" s="10"/>
      <c r="Q185" s="10"/>
      <c r="R185" s="10"/>
      <c r="S185" s="10"/>
      <c r="T185" s="10"/>
      <c r="U185" s="10"/>
      <c r="V185" s="10"/>
      <c r="W185" s="10"/>
      <c r="X185" s="10"/>
      <c r="Y185" s="10"/>
      <c r="Z185" s="10"/>
      <c r="AA185" s="10"/>
      <c r="AB185" s="10"/>
      <c r="AC185" s="10"/>
    </row>
    <row r="186" spans="1:29" ht="83.25" customHeight="1" x14ac:dyDescent="0.3">
      <c r="A186" s="136" t="str">
        <f>'Matriz Nº1 Identificación'!A186</f>
        <v>20. 6</v>
      </c>
      <c r="B186" s="4" t="str">
        <f>IF('Matriz Nº1 Identificación'!B186&lt;&gt;" ",'Matriz Nº1 Identificación'!F186," ")</f>
        <v xml:space="preserve"> </v>
      </c>
      <c r="C186" s="101"/>
      <c r="D186" s="101"/>
      <c r="E186" s="4" t="str">
        <f>IFERROR(IF((VLOOKUP(C186,'Tabla 2-3-4-5'!$B$10:$C$12,2,FALSE)*(VLOOKUP('Matriz Nº2 Análisis'!D186,'Tabla 2-3-4-5'!$B$10:$C$12,2,FALSE)))&lt;3,"BAJO",IF((VLOOKUP(C186,'Tabla 2-3-4-5'!$B$10:$C$12,2,FALSE)*(VLOOKUP('Matriz Nº2 Análisis'!D186,'Tabla 2-3-4-5'!$B$10:$C$12,2,FALSE)))&gt;5,"ALTO","MEDIO"))," ")</f>
        <v xml:space="preserve"> </v>
      </c>
      <c r="F186" s="5" t="str">
        <f>IF(B186&lt;&gt;" ",'Matriz Nº1 Identificación'!E186," ")</f>
        <v xml:space="preserve"> </v>
      </c>
      <c r="G186" s="101"/>
      <c r="H186" s="101"/>
      <c r="I186" s="4" t="str">
        <f>IFERROR(IF((VLOOKUP(G186,'Tabla 2-3-4-5'!$B$10:$C$12,2,FALSE)*(VLOOKUP('Matriz Nº2 Análisis'!H186,'Tabla 2-3-4-5'!$B$10:$C$12,2,FALSE)))&lt;3,"BAJO",IF((VLOOKUP(G186,'Tabla 2-3-4-5'!$B$10:$C$12,2,FALSE)*(VLOOKUP('Matriz Nº2 Análisis'!H186,'Tabla 2-3-4-5'!$B$10:$C$12,2,FALSE)))&gt;5,"ALTO","MEDIO"))," ")</f>
        <v xml:space="preserve"> </v>
      </c>
      <c r="J186" s="9"/>
      <c r="K186" s="10"/>
      <c r="N186" s="10"/>
      <c r="O186" s="10"/>
      <c r="P186" s="10"/>
      <c r="Q186" s="10"/>
      <c r="R186" s="10"/>
      <c r="S186" s="10"/>
      <c r="T186" s="10"/>
      <c r="U186" s="10"/>
      <c r="V186" s="10"/>
      <c r="W186" s="10"/>
      <c r="X186" s="10"/>
      <c r="Y186" s="10"/>
      <c r="Z186" s="10"/>
      <c r="AA186" s="10"/>
      <c r="AB186" s="10"/>
      <c r="AC186" s="10"/>
    </row>
    <row r="187" spans="1:29" ht="83.25" customHeight="1" thickBot="1" x14ac:dyDescent="0.35">
      <c r="A187" s="136" t="str">
        <f>'Matriz Nº1 Identificación'!A187</f>
        <v>20. 7</v>
      </c>
      <c r="B187" s="4" t="str">
        <f>IF('Matriz Nº1 Identificación'!B187&lt;&gt;" ",'Matriz Nº1 Identificación'!F187," ")</f>
        <v xml:space="preserve"> </v>
      </c>
      <c r="C187" s="101"/>
      <c r="D187" s="101"/>
      <c r="E187" s="4" t="str">
        <f>IFERROR(IF((VLOOKUP(C187,'Tabla 2-3-4-5'!$B$10:$C$12,2,FALSE)*(VLOOKUP('Matriz Nº2 Análisis'!D187,'Tabla 2-3-4-5'!$B$10:$C$12,2,FALSE)))&lt;3,"BAJO",IF((VLOOKUP(C187,'Tabla 2-3-4-5'!$B$10:$C$12,2,FALSE)*(VLOOKUP('Matriz Nº2 Análisis'!D187,'Tabla 2-3-4-5'!$B$10:$C$12,2,FALSE)))&gt;5,"ALTO","MEDIO"))," ")</f>
        <v xml:space="preserve"> </v>
      </c>
      <c r="F187" s="5" t="str">
        <f>IF(B187&lt;&gt;" ",'Matriz Nº1 Identificación'!E187," ")</f>
        <v xml:space="preserve"> </v>
      </c>
      <c r="G187" s="101"/>
      <c r="H187" s="101"/>
      <c r="I187" s="4" t="str">
        <f>IFERROR(IF((VLOOKUP(G187,'Tabla 2-3-4-5'!$B$10:$C$12,2,FALSE)*(VLOOKUP('Matriz Nº2 Análisis'!H187,'Tabla 2-3-4-5'!$B$10:$C$12,2,FALSE)))&lt;3,"BAJO",IF((VLOOKUP(G187,'Tabla 2-3-4-5'!$B$10:$C$12,2,FALSE)*(VLOOKUP('Matriz Nº2 Análisis'!H187,'Tabla 2-3-4-5'!$B$10:$C$12,2,FALSE)))&gt;5,"ALTO","MEDIO"))," ")</f>
        <v xml:space="preserve"> </v>
      </c>
      <c r="J187" s="9"/>
      <c r="K187" s="10"/>
      <c r="N187" s="10"/>
      <c r="O187" s="10"/>
      <c r="P187" s="10"/>
      <c r="Q187" s="10"/>
      <c r="R187" s="10"/>
      <c r="S187" s="10"/>
      <c r="T187" s="10"/>
      <c r="U187" s="10"/>
      <c r="V187" s="10"/>
      <c r="W187" s="10"/>
      <c r="X187" s="10"/>
      <c r="Y187" s="10"/>
      <c r="Z187" s="10"/>
      <c r="AA187" s="10"/>
      <c r="AB187" s="10"/>
      <c r="AC187" s="10"/>
    </row>
    <row r="188" spans="1:29" ht="23.25" customHeight="1" thickBot="1" x14ac:dyDescent="0.35">
      <c r="A188" s="73" t="str">
        <f>'Matriz Nº1 Identificación'!A188</f>
        <v xml:space="preserve">Objetivo Estratégico: </v>
      </c>
      <c r="B188" s="377">
        <f>+'Matriz Nº1 Identificación'!B188:H188</f>
        <v>0</v>
      </c>
      <c r="C188" s="378"/>
      <c r="D188" s="378"/>
      <c r="E188" s="378"/>
      <c r="F188" s="378"/>
      <c r="G188" s="378"/>
      <c r="H188" s="378"/>
      <c r="I188" s="379"/>
      <c r="J188" s="1"/>
    </row>
    <row r="189" spans="1:29" ht="26.25" customHeight="1" x14ac:dyDescent="0.3">
      <c r="A189" s="75" t="str">
        <f>'Matriz Nº1 Identificación'!A189</f>
        <v>Objetivo táctico</v>
      </c>
      <c r="B189" s="374" t="str">
        <f>+'Matriz Nº1 Identificación'!B189:H189</f>
        <v>21. Compra  combustible, para flotilla vehicualr, monta cargas y planta eléctrica</v>
      </c>
      <c r="C189" s="375"/>
      <c r="D189" s="375"/>
      <c r="E189" s="375"/>
      <c r="F189" s="375"/>
      <c r="G189" s="375"/>
      <c r="H189" s="375"/>
      <c r="I189" s="376"/>
      <c r="J189" s="1"/>
    </row>
    <row r="190" spans="1:29" ht="83.25" customHeight="1" x14ac:dyDescent="0.3">
      <c r="A190" s="136" t="str">
        <f>'Matriz Nº1 Identificación'!A190</f>
        <v>21. 1</v>
      </c>
      <c r="B190" s="4" t="str">
        <f>IF('Matriz Nº1 Identificación'!B190&lt;&gt;" ",'Matriz Nº1 Identificación'!F190," ")</f>
        <v>R002 Presupuesto</v>
      </c>
      <c r="C190" s="101" t="s">
        <v>101</v>
      </c>
      <c r="D190" s="101" t="s">
        <v>94</v>
      </c>
      <c r="E190" s="4" t="str">
        <f>IFERROR(IF((VLOOKUP(C190,'Tabla 2-3-4-5'!$B$10:$C$12,2,FALSE)*(VLOOKUP('Matriz Nº2 Análisis'!D190,'Tabla 2-3-4-5'!$B$10:$C$12,2,FALSE)))&lt;3,"BAJO",IF((VLOOKUP(C190,'Tabla 2-3-4-5'!$B$10:$C$12,2,FALSE)*(VLOOKUP('Matriz Nº2 Análisis'!D190,'Tabla 2-3-4-5'!$B$10:$C$12,2,FALSE)))&gt;5,"ALTO","MEDIO"))," ")</f>
        <v>ALTO</v>
      </c>
      <c r="F190" s="5" t="str">
        <f>IF(B190&lt;&gt;" ",'Matriz Nº1 Identificación'!E190," ")</f>
        <v>Mantener informada a la administración superior sobre el comportamiento de pago de los servicios públicos y posibles consecuencias del retorno de funcionarios a trabajar de manera presencial.</v>
      </c>
      <c r="G190" s="101" t="s">
        <v>101</v>
      </c>
      <c r="H190" s="101" t="s">
        <v>101</v>
      </c>
      <c r="I190" s="4" t="str">
        <f>IFERROR(IF((VLOOKUP(G190,'Tabla 2-3-4-5'!$B$10:$C$12,2,FALSE)*(VLOOKUP('Matriz Nº2 Análisis'!H190,'Tabla 2-3-4-5'!$B$10:$C$12,2,FALSE)))&lt;3,"BAJO",IF((VLOOKUP(G190,'Tabla 2-3-4-5'!$B$10:$C$12,2,FALSE)*(VLOOKUP('Matriz Nº2 Análisis'!H190,'Tabla 2-3-4-5'!$B$10:$C$12,2,FALSE)))&gt;5,"ALTO","MEDIO"))," ")</f>
        <v>MEDIO</v>
      </c>
      <c r="J190" s="9"/>
      <c r="K190" s="10"/>
      <c r="N190" s="10"/>
      <c r="O190" s="10"/>
      <c r="P190" s="10"/>
      <c r="Q190" s="10"/>
      <c r="R190" s="10"/>
      <c r="S190" s="10"/>
      <c r="T190" s="10"/>
      <c r="U190" s="10"/>
      <c r="V190" s="10"/>
      <c r="W190" s="10"/>
      <c r="X190" s="10"/>
      <c r="Y190" s="10"/>
      <c r="Z190" s="10"/>
      <c r="AA190" s="10"/>
      <c r="AB190" s="10"/>
      <c r="AC190" s="10"/>
    </row>
    <row r="191" spans="1:29" ht="83.25" customHeight="1" x14ac:dyDescent="0.3">
      <c r="A191" s="136" t="str">
        <f>'Matriz Nº1 Identificación'!A191</f>
        <v>21. 2</v>
      </c>
      <c r="B191" s="4" t="str">
        <f>IF('Matriz Nº1 Identificación'!B191&lt;&gt;" ",'Matriz Nº1 Identificación'!F191," ")</f>
        <v xml:space="preserve"> </v>
      </c>
      <c r="C191" s="101"/>
      <c r="D191" s="101"/>
      <c r="E191" s="4" t="str">
        <f>IFERROR(IF((VLOOKUP(C191,'Tabla 2-3-4-5'!$B$10:$C$12,2,FALSE)*(VLOOKUP('Matriz Nº2 Análisis'!D191,'Tabla 2-3-4-5'!$B$10:$C$12,2,FALSE)))&lt;3,"BAJO",IF((VLOOKUP(C191,'Tabla 2-3-4-5'!$B$10:$C$12,2,FALSE)*(VLOOKUP('Matriz Nº2 Análisis'!D191,'Tabla 2-3-4-5'!$B$10:$C$12,2,FALSE)))&gt;5,"ALTO","MEDIO"))," ")</f>
        <v xml:space="preserve"> </v>
      </c>
      <c r="F191" s="5" t="str">
        <f>IF(B191&lt;&gt;" ",'Matriz Nº1 Identificación'!E191," ")</f>
        <v xml:space="preserve"> </v>
      </c>
      <c r="G191" s="101"/>
      <c r="H191" s="101"/>
      <c r="I191" s="4" t="str">
        <f>IFERROR(IF((VLOOKUP(G191,'Tabla 2-3-4-5'!$B$10:$C$12,2,FALSE)*(VLOOKUP('Matriz Nº2 Análisis'!H191,'Tabla 2-3-4-5'!$B$10:$C$12,2,FALSE)))&lt;3,"BAJO",IF((VLOOKUP(G191,'Tabla 2-3-4-5'!$B$10:$C$12,2,FALSE)*(VLOOKUP('Matriz Nº2 Análisis'!H191,'Tabla 2-3-4-5'!$B$10:$C$12,2,FALSE)))&gt;5,"ALTO","MEDIO"))," ")</f>
        <v xml:space="preserve"> </v>
      </c>
      <c r="J191" s="9"/>
      <c r="K191" s="10"/>
      <c r="N191" s="10"/>
      <c r="O191" s="10"/>
      <c r="P191" s="10"/>
      <c r="Q191" s="10"/>
      <c r="R191" s="10"/>
      <c r="S191" s="10"/>
      <c r="T191" s="10"/>
      <c r="U191" s="10"/>
      <c r="V191" s="10"/>
      <c r="W191" s="10"/>
      <c r="X191" s="10"/>
      <c r="Y191" s="10"/>
      <c r="Z191" s="10"/>
      <c r="AA191" s="10"/>
      <c r="AB191" s="10"/>
      <c r="AC191" s="10"/>
    </row>
    <row r="192" spans="1:29" ht="83.25" customHeight="1" x14ac:dyDescent="0.3">
      <c r="A192" s="136" t="str">
        <f>'Matriz Nº1 Identificación'!A192</f>
        <v>21. 3</v>
      </c>
      <c r="B192" s="4" t="str">
        <f>IF('Matriz Nº1 Identificación'!B192&lt;&gt;" ",'Matriz Nº1 Identificación'!F192," ")</f>
        <v xml:space="preserve"> </v>
      </c>
      <c r="C192" s="101"/>
      <c r="D192" s="101"/>
      <c r="E192" s="4" t="str">
        <f>IFERROR(IF((VLOOKUP(C192,'Tabla 2-3-4-5'!$B$10:$C$12,2,FALSE)*(VLOOKUP('Matriz Nº2 Análisis'!D192,'Tabla 2-3-4-5'!$B$10:$C$12,2,FALSE)))&lt;3,"BAJO",IF((VLOOKUP(C192,'Tabla 2-3-4-5'!$B$10:$C$12,2,FALSE)*(VLOOKUP('Matriz Nº2 Análisis'!D192,'Tabla 2-3-4-5'!$B$10:$C$12,2,FALSE)))&gt;5,"ALTO","MEDIO"))," ")</f>
        <v xml:space="preserve"> </v>
      </c>
      <c r="F192" s="5" t="str">
        <f>IF(B192&lt;&gt;" ",'Matriz Nº1 Identificación'!E192," ")</f>
        <v xml:space="preserve"> </v>
      </c>
      <c r="G192" s="101"/>
      <c r="H192" s="101"/>
      <c r="I192" s="4" t="str">
        <f>IFERROR(IF((VLOOKUP(G192,'Tabla 2-3-4-5'!$B$10:$C$12,2,FALSE)*(VLOOKUP('Matriz Nº2 Análisis'!H192,'Tabla 2-3-4-5'!$B$10:$C$12,2,FALSE)))&lt;3,"BAJO",IF((VLOOKUP(G192,'Tabla 2-3-4-5'!$B$10:$C$12,2,FALSE)*(VLOOKUP('Matriz Nº2 Análisis'!H192,'Tabla 2-3-4-5'!$B$10:$C$12,2,FALSE)))&gt;5,"ALTO","MEDIO"))," ")</f>
        <v xml:space="preserve"> </v>
      </c>
      <c r="J192" s="9"/>
      <c r="K192" s="10"/>
      <c r="N192" s="10"/>
      <c r="O192" s="10"/>
      <c r="P192" s="10"/>
      <c r="Q192" s="10"/>
      <c r="R192" s="10"/>
      <c r="S192" s="10"/>
      <c r="T192" s="10"/>
      <c r="U192" s="10"/>
      <c r="V192" s="10"/>
      <c r="W192" s="10"/>
      <c r="X192" s="10"/>
      <c r="Y192" s="10"/>
      <c r="Z192" s="10"/>
      <c r="AA192" s="10"/>
      <c r="AB192" s="10"/>
      <c r="AC192" s="10"/>
    </row>
    <row r="193" spans="1:29" ht="83.25" customHeight="1" x14ac:dyDescent="0.3">
      <c r="A193" s="136" t="str">
        <f>'Matriz Nº1 Identificación'!A193</f>
        <v>21. 4</v>
      </c>
      <c r="B193" s="4" t="str">
        <f>IF('Matriz Nº1 Identificación'!B193&lt;&gt;" ",'Matriz Nº1 Identificación'!F193," ")</f>
        <v xml:space="preserve"> </v>
      </c>
      <c r="C193" s="101"/>
      <c r="D193" s="101"/>
      <c r="E193" s="4" t="str">
        <f>IFERROR(IF((VLOOKUP(C193,'Tabla 2-3-4-5'!$B$10:$C$12,2,FALSE)*(VLOOKUP('Matriz Nº2 Análisis'!D193,'Tabla 2-3-4-5'!$B$10:$C$12,2,FALSE)))&lt;3,"BAJO",IF((VLOOKUP(C193,'Tabla 2-3-4-5'!$B$10:$C$12,2,FALSE)*(VLOOKUP('Matriz Nº2 Análisis'!D193,'Tabla 2-3-4-5'!$B$10:$C$12,2,FALSE)))&gt;5,"ALTO","MEDIO"))," ")</f>
        <v xml:space="preserve"> </v>
      </c>
      <c r="F193" s="5" t="str">
        <f>IF(B193&lt;&gt;" ",'Matriz Nº1 Identificación'!E193," ")</f>
        <v xml:space="preserve"> </v>
      </c>
      <c r="G193" s="101"/>
      <c r="H193" s="101"/>
      <c r="I193" s="4" t="str">
        <f>IFERROR(IF((VLOOKUP(G193,'Tabla 2-3-4-5'!$B$10:$C$12,2,FALSE)*(VLOOKUP('Matriz Nº2 Análisis'!H193,'Tabla 2-3-4-5'!$B$10:$C$12,2,FALSE)))&lt;3,"BAJO",IF((VLOOKUP(G193,'Tabla 2-3-4-5'!$B$10:$C$12,2,FALSE)*(VLOOKUP('Matriz Nº2 Análisis'!H193,'Tabla 2-3-4-5'!$B$10:$C$12,2,FALSE)))&gt;5,"ALTO","MEDIO"))," ")</f>
        <v xml:space="preserve"> </v>
      </c>
      <c r="J193" s="9"/>
      <c r="K193" s="10"/>
      <c r="N193" s="10"/>
      <c r="O193" s="10"/>
      <c r="P193" s="10"/>
      <c r="Q193" s="10"/>
      <c r="R193" s="10"/>
      <c r="S193" s="10"/>
      <c r="T193" s="10"/>
      <c r="U193" s="10"/>
      <c r="V193" s="10"/>
      <c r="W193" s="10"/>
      <c r="X193" s="10"/>
      <c r="Y193" s="10"/>
      <c r="Z193" s="10"/>
      <c r="AA193" s="10"/>
      <c r="AB193" s="10"/>
      <c r="AC193" s="10"/>
    </row>
    <row r="194" spans="1:29" ht="83.25" customHeight="1" x14ac:dyDescent="0.3">
      <c r="A194" s="136" t="str">
        <f>'Matriz Nº1 Identificación'!A194</f>
        <v>21. 5</v>
      </c>
      <c r="B194" s="4" t="str">
        <f>IF('Matriz Nº1 Identificación'!B194&lt;&gt;" ",'Matriz Nº1 Identificación'!F194," ")</f>
        <v xml:space="preserve"> </v>
      </c>
      <c r="C194" s="101"/>
      <c r="D194" s="101"/>
      <c r="E194" s="4" t="str">
        <f>IFERROR(IF((VLOOKUP(C194,'Tabla 2-3-4-5'!$B$10:$C$12,2,FALSE)*(VLOOKUP('Matriz Nº2 Análisis'!D194,'Tabla 2-3-4-5'!$B$10:$C$12,2,FALSE)))&lt;3,"BAJO",IF((VLOOKUP(C194,'Tabla 2-3-4-5'!$B$10:$C$12,2,FALSE)*(VLOOKUP('Matriz Nº2 Análisis'!D194,'Tabla 2-3-4-5'!$B$10:$C$12,2,FALSE)))&gt;5,"ALTO","MEDIO"))," ")</f>
        <v xml:space="preserve"> </v>
      </c>
      <c r="F194" s="5" t="str">
        <f>IF(B194&lt;&gt;" ",'Matriz Nº1 Identificación'!E194," ")</f>
        <v xml:space="preserve"> </v>
      </c>
      <c r="G194" s="101"/>
      <c r="H194" s="101"/>
      <c r="I194" s="4" t="str">
        <f>IFERROR(IF((VLOOKUP(G194,'Tabla 2-3-4-5'!$B$10:$C$12,2,FALSE)*(VLOOKUP('Matriz Nº2 Análisis'!H194,'Tabla 2-3-4-5'!$B$10:$C$12,2,FALSE)))&lt;3,"BAJO",IF((VLOOKUP(G194,'Tabla 2-3-4-5'!$B$10:$C$12,2,FALSE)*(VLOOKUP('Matriz Nº2 Análisis'!H194,'Tabla 2-3-4-5'!$B$10:$C$12,2,FALSE)))&gt;5,"ALTO","MEDIO"))," ")</f>
        <v xml:space="preserve"> </v>
      </c>
      <c r="J194" s="9"/>
      <c r="K194" s="10"/>
      <c r="N194" s="10"/>
      <c r="O194" s="10"/>
      <c r="P194" s="10"/>
      <c r="Q194" s="10"/>
      <c r="R194" s="10"/>
      <c r="S194" s="10"/>
      <c r="T194" s="10"/>
      <c r="U194" s="10"/>
      <c r="V194" s="10"/>
      <c r="W194" s="10"/>
      <c r="X194" s="10"/>
      <c r="Y194" s="10"/>
      <c r="Z194" s="10"/>
      <c r="AA194" s="10"/>
      <c r="AB194" s="10"/>
      <c r="AC194" s="10"/>
    </row>
    <row r="195" spans="1:29" ht="83.25" customHeight="1" x14ac:dyDescent="0.3">
      <c r="A195" s="136" t="str">
        <f>'Matriz Nº1 Identificación'!A195</f>
        <v>21. 6</v>
      </c>
      <c r="B195" s="4" t="str">
        <f>IF('Matriz Nº1 Identificación'!B195&lt;&gt;" ",'Matriz Nº1 Identificación'!F195," ")</f>
        <v xml:space="preserve"> </v>
      </c>
      <c r="C195" s="101"/>
      <c r="D195" s="101"/>
      <c r="E195" s="4" t="str">
        <f>IFERROR(IF((VLOOKUP(C195,'Tabla 2-3-4-5'!$B$10:$C$12,2,FALSE)*(VLOOKUP('Matriz Nº2 Análisis'!D195,'Tabla 2-3-4-5'!$B$10:$C$12,2,FALSE)))&lt;3,"BAJO",IF((VLOOKUP(C195,'Tabla 2-3-4-5'!$B$10:$C$12,2,FALSE)*(VLOOKUP('Matriz Nº2 Análisis'!D195,'Tabla 2-3-4-5'!$B$10:$C$12,2,FALSE)))&gt;5,"ALTO","MEDIO"))," ")</f>
        <v xml:space="preserve"> </v>
      </c>
      <c r="F195" s="5" t="str">
        <f>IF(B195&lt;&gt;" ",'Matriz Nº1 Identificación'!E195," ")</f>
        <v xml:space="preserve"> </v>
      </c>
      <c r="G195" s="101"/>
      <c r="H195" s="101"/>
      <c r="I195" s="4" t="str">
        <f>IFERROR(IF((VLOOKUP(G195,'Tabla 2-3-4-5'!$B$10:$C$12,2,FALSE)*(VLOOKUP('Matriz Nº2 Análisis'!H195,'Tabla 2-3-4-5'!$B$10:$C$12,2,FALSE)))&lt;3,"BAJO",IF((VLOOKUP(G195,'Tabla 2-3-4-5'!$B$10:$C$12,2,FALSE)*(VLOOKUP('Matriz Nº2 Análisis'!H195,'Tabla 2-3-4-5'!$B$10:$C$12,2,FALSE)))&gt;5,"ALTO","MEDIO"))," ")</f>
        <v xml:space="preserve"> </v>
      </c>
      <c r="J195" s="9"/>
      <c r="K195" s="10"/>
      <c r="N195" s="10"/>
      <c r="O195" s="10"/>
      <c r="P195" s="10"/>
      <c r="Q195" s="10"/>
      <c r="R195" s="10"/>
      <c r="S195" s="10"/>
      <c r="T195" s="10"/>
      <c r="U195" s="10"/>
      <c r="V195" s="10"/>
      <c r="W195" s="10"/>
      <c r="X195" s="10"/>
      <c r="Y195" s="10"/>
      <c r="Z195" s="10"/>
      <c r="AA195" s="10"/>
      <c r="AB195" s="10"/>
      <c r="AC195" s="10"/>
    </row>
    <row r="196" spans="1:29" ht="83.25" customHeight="1" thickBot="1" x14ac:dyDescent="0.35">
      <c r="A196" s="136" t="str">
        <f>'Matriz Nº1 Identificación'!A196</f>
        <v>21. 7</v>
      </c>
      <c r="B196" s="4" t="str">
        <f>IF('Matriz Nº1 Identificación'!B196&lt;&gt;" ",'Matriz Nº1 Identificación'!F196," ")</f>
        <v xml:space="preserve"> </v>
      </c>
      <c r="C196" s="101"/>
      <c r="D196" s="101"/>
      <c r="E196" s="4" t="str">
        <f>IFERROR(IF((VLOOKUP(C196,'Tabla 2-3-4-5'!$B$10:$C$12,2,FALSE)*(VLOOKUP('Matriz Nº2 Análisis'!D196,'Tabla 2-3-4-5'!$B$10:$C$12,2,FALSE)))&lt;3,"BAJO",IF((VLOOKUP(C196,'Tabla 2-3-4-5'!$B$10:$C$12,2,FALSE)*(VLOOKUP('Matriz Nº2 Análisis'!D196,'Tabla 2-3-4-5'!$B$10:$C$12,2,FALSE)))&gt;5,"ALTO","MEDIO"))," ")</f>
        <v xml:space="preserve"> </v>
      </c>
      <c r="F196" s="5" t="str">
        <f>IF(B196&lt;&gt;" ",'Matriz Nº1 Identificación'!E196," ")</f>
        <v xml:space="preserve"> </v>
      </c>
      <c r="G196" s="101"/>
      <c r="H196" s="101"/>
      <c r="I196" s="4" t="str">
        <f>IFERROR(IF((VLOOKUP(G196,'Tabla 2-3-4-5'!$B$10:$C$12,2,FALSE)*(VLOOKUP('Matriz Nº2 Análisis'!H196,'Tabla 2-3-4-5'!$B$10:$C$12,2,FALSE)))&lt;3,"BAJO",IF((VLOOKUP(G196,'Tabla 2-3-4-5'!$B$10:$C$12,2,FALSE)*(VLOOKUP('Matriz Nº2 Análisis'!H196,'Tabla 2-3-4-5'!$B$10:$C$12,2,FALSE)))&gt;5,"ALTO","MEDIO"))," ")</f>
        <v xml:space="preserve"> </v>
      </c>
      <c r="J196" s="9"/>
      <c r="K196" s="10"/>
      <c r="N196" s="10"/>
      <c r="O196" s="10"/>
      <c r="P196" s="10"/>
      <c r="Q196" s="10"/>
      <c r="R196" s="10"/>
      <c r="S196" s="10"/>
      <c r="T196" s="10"/>
      <c r="U196" s="10"/>
      <c r="V196" s="10"/>
      <c r="W196" s="10"/>
      <c r="X196" s="10"/>
      <c r="Y196" s="10"/>
      <c r="Z196" s="10"/>
      <c r="AA196" s="10"/>
      <c r="AB196" s="10"/>
      <c r="AC196" s="10"/>
    </row>
    <row r="197" spans="1:29" ht="23.25" customHeight="1" thickBot="1" x14ac:dyDescent="0.35">
      <c r="A197" s="73" t="str">
        <f>'Matriz Nº1 Identificación'!A197</f>
        <v xml:space="preserve">Objetivo Estratégico: </v>
      </c>
      <c r="B197" s="377">
        <f>+'Matriz Nº1 Identificación'!B197:H197</f>
        <v>0</v>
      </c>
      <c r="C197" s="378"/>
      <c r="D197" s="378"/>
      <c r="E197" s="378"/>
      <c r="F197" s="378"/>
      <c r="G197" s="378"/>
      <c r="H197" s="378"/>
      <c r="I197" s="379"/>
      <c r="J197" s="1"/>
    </row>
    <row r="198" spans="1:29" ht="26.25" customHeight="1" x14ac:dyDescent="0.3">
      <c r="A198" s="75" t="str">
        <f>'Matriz Nº1 Identificación'!A198</f>
        <v>Objetivo táctico</v>
      </c>
      <c r="B198" s="374" t="str">
        <f>+'Matriz Nº1 Identificación'!B198:H198</f>
        <v>22. Dar continuidad al negocio y operaciones de la Imprenta Nacional mediante las compras institucionales</v>
      </c>
      <c r="C198" s="375"/>
      <c r="D198" s="375"/>
      <c r="E198" s="375"/>
      <c r="F198" s="375"/>
      <c r="G198" s="375"/>
      <c r="H198" s="375"/>
      <c r="I198" s="376"/>
      <c r="J198" s="1"/>
    </row>
    <row r="199" spans="1:29" ht="107.4" customHeight="1" x14ac:dyDescent="0.3">
      <c r="A199" s="136" t="str">
        <f>'Matriz Nº1 Identificación'!A199</f>
        <v>22. 1</v>
      </c>
      <c r="B199" s="4" t="str">
        <f>IF('Matriz Nº1 Identificación'!B199&lt;&gt;" ",'Matriz Nº1 Identificación'!F199," ")</f>
        <v>R005 Estratégico</v>
      </c>
      <c r="C199" s="101" t="s">
        <v>94</v>
      </c>
      <c r="D199" s="101" t="s">
        <v>94</v>
      </c>
      <c r="E199" s="4" t="str">
        <f>IFERROR(IF((VLOOKUP(C199,'Tabla 2-3-4-5'!$B$10:$C$12,2,FALSE)*(VLOOKUP('Matriz Nº2 Análisis'!D199,'Tabla 2-3-4-5'!$B$10:$C$12,2,FALSE)))&lt;3,"BAJO",IF((VLOOKUP(C199,'Tabla 2-3-4-5'!$B$10:$C$12,2,FALSE)*(VLOOKUP('Matriz Nº2 Análisis'!D199,'Tabla 2-3-4-5'!$B$10:$C$12,2,FALSE)))&gt;5,"ALTO","MEDIO"))," ")</f>
        <v>ALTO</v>
      </c>
      <c r="F199" s="5" t="str">
        <f>IF(B199&lt;&gt;" ",'Matriz Nº1 Identificación'!E199," ")</f>
        <v xml:space="preserve">Solicitud oportuna de presupuestos con las debidas justificaciones ante las autoridades competentes. Mantener una base de datos con los registros actualizados de los contratos a fin de prever con tiempo las prórrogas respectivas o la generación en Sicop de nuevos contratos. </v>
      </c>
      <c r="G199" s="101" t="s">
        <v>107</v>
      </c>
      <c r="H199" s="101" t="s">
        <v>94</v>
      </c>
      <c r="I199" s="4" t="str">
        <f>IFERROR(IF((VLOOKUP(G199,'Tabla 2-3-4-5'!$B$10:$C$12,2,FALSE)*(VLOOKUP('Matriz Nº2 Análisis'!H199,'Tabla 2-3-4-5'!$B$10:$C$12,2,FALSE)))&lt;3,"BAJO",IF((VLOOKUP(G199,'Tabla 2-3-4-5'!$B$10:$C$12,2,FALSE)*(VLOOKUP('Matriz Nº2 Análisis'!H199,'Tabla 2-3-4-5'!$B$10:$C$12,2,FALSE)))&gt;5,"ALTO","MEDIO"))," ")</f>
        <v>MEDIO</v>
      </c>
      <c r="J199" s="9"/>
      <c r="K199" s="10"/>
      <c r="N199" s="10"/>
      <c r="O199" s="10"/>
      <c r="P199" s="10"/>
      <c r="Q199" s="10"/>
      <c r="R199" s="10"/>
      <c r="S199" s="10"/>
      <c r="T199" s="10"/>
      <c r="U199" s="10"/>
      <c r="V199" s="10"/>
      <c r="W199" s="10"/>
      <c r="X199" s="10"/>
      <c r="Y199" s="10"/>
      <c r="Z199" s="10"/>
      <c r="AA199" s="10"/>
      <c r="AB199" s="10"/>
      <c r="AC199" s="10"/>
    </row>
    <row r="200" spans="1:29" ht="83.25" customHeight="1" x14ac:dyDescent="0.3">
      <c r="A200" s="136" t="str">
        <f>'Matriz Nº1 Identificación'!A200</f>
        <v>22. 2</v>
      </c>
      <c r="B200" s="4" t="str">
        <f>IF('Matriz Nº1 Identificación'!B200&lt;&gt;" ",'Matriz Nº1 Identificación'!F200," ")</f>
        <v xml:space="preserve"> </v>
      </c>
      <c r="C200" s="101"/>
      <c r="D200" s="101"/>
      <c r="E200" s="4" t="str">
        <f>IFERROR(IF((VLOOKUP(C200,'Tabla 2-3-4-5'!$B$10:$C$12,2,FALSE)*(VLOOKUP('Matriz Nº2 Análisis'!D200,'Tabla 2-3-4-5'!$B$10:$C$12,2,FALSE)))&lt;3,"BAJO",IF((VLOOKUP(C200,'Tabla 2-3-4-5'!$B$10:$C$12,2,FALSE)*(VLOOKUP('Matriz Nº2 Análisis'!D200,'Tabla 2-3-4-5'!$B$10:$C$12,2,FALSE)))&gt;5,"ALTO","MEDIO"))," ")</f>
        <v xml:space="preserve"> </v>
      </c>
      <c r="F200" s="5" t="str">
        <f>IF(B200&lt;&gt;" ",'Matriz Nº1 Identificación'!E200," ")</f>
        <v xml:space="preserve"> </v>
      </c>
      <c r="G200" s="101"/>
      <c r="H200" s="101"/>
      <c r="I200" s="4" t="str">
        <f>IFERROR(IF((VLOOKUP(G200,'Tabla 2-3-4-5'!$B$10:$C$12,2,FALSE)*(VLOOKUP('Matriz Nº2 Análisis'!H200,'Tabla 2-3-4-5'!$B$10:$C$12,2,FALSE)))&lt;3,"BAJO",IF((VLOOKUP(G200,'Tabla 2-3-4-5'!$B$10:$C$12,2,FALSE)*(VLOOKUP('Matriz Nº2 Análisis'!H200,'Tabla 2-3-4-5'!$B$10:$C$12,2,FALSE)))&gt;5,"ALTO","MEDIO"))," ")</f>
        <v xml:space="preserve"> </v>
      </c>
      <c r="J200" s="9"/>
      <c r="K200" s="10"/>
      <c r="N200" s="10"/>
      <c r="O200" s="10"/>
      <c r="P200" s="10"/>
      <c r="Q200" s="10"/>
      <c r="R200" s="10"/>
      <c r="S200" s="10"/>
      <c r="T200" s="10"/>
      <c r="U200" s="10"/>
      <c r="V200" s="10"/>
      <c r="W200" s="10"/>
      <c r="X200" s="10"/>
      <c r="Y200" s="10"/>
      <c r="Z200" s="10"/>
      <c r="AA200" s="10"/>
      <c r="AB200" s="10"/>
      <c r="AC200" s="10"/>
    </row>
    <row r="201" spans="1:29" ht="83.25" customHeight="1" x14ac:dyDescent="0.3">
      <c r="A201" s="136" t="str">
        <f>'Matriz Nº1 Identificación'!A201</f>
        <v>22. 3</v>
      </c>
      <c r="B201" s="4" t="str">
        <f>IF('Matriz Nº1 Identificación'!B201&lt;&gt;" ",'Matriz Nº1 Identificación'!F201," ")</f>
        <v xml:space="preserve"> </v>
      </c>
      <c r="C201" s="101"/>
      <c r="D201" s="101"/>
      <c r="E201" s="4" t="str">
        <f>IFERROR(IF((VLOOKUP(C201,'Tabla 2-3-4-5'!$B$10:$C$12,2,FALSE)*(VLOOKUP('Matriz Nº2 Análisis'!D201,'Tabla 2-3-4-5'!$B$10:$C$12,2,FALSE)))&lt;3,"BAJO",IF((VLOOKUP(C201,'Tabla 2-3-4-5'!$B$10:$C$12,2,FALSE)*(VLOOKUP('Matriz Nº2 Análisis'!D201,'Tabla 2-3-4-5'!$B$10:$C$12,2,FALSE)))&gt;5,"ALTO","MEDIO"))," ")</f>
        <v xml:space="preserve"> </v>
      </c>
      <c r="F201" s="5" t="str">
        <f>IF(B201&lt;&gt;" ",'Matriz Nº1 Identificación'!E201," ")</f>
        <v xml:space="preserve"> </v>
      </c>
      <c r="G201" s="101"/>
      <c r="H201" s="101"/>
      <c r="I201" s="4" t="str">
        <f>IFERROR(IF((VLOOKUP(G201,'Tabla 2-3-4-5'!$B$10:$C$12,2,FALSE)*(VLOOKUP('Matriz Nº2 Análisis'!H201,'Tabla 2-3-4-5'!$B$10:$C$12,2,FALSE)))&lt;3,"BAJO",IF((VLOOKUP(G201,'Tabla 2-3-4-5'!$B$10:$C$12,2,FALSE)*(VLOOKUP('Matriz Nº2 Análisis'!H201,'Tabla 2-3-4-5'!$B$10:$C$12,2,FALSE)))&gt;5,"ALTO","MEDIO"))," ")</f>
        <v xml:space="preserve"> </v>
      </c>
      <c r="J201" s="9"/>
      <c r="K201" s="10"/>
      <c r="N201" s="10"/>
      <c r="O201" s="10"/>
      <c r="P201" s="10"/>
      <c r="Q201" s="10"/>
      <c r="R201" s="10"/>
      <c r="S201" s="10"/>
      <c r="T201" s="10"/>
      <c r="U201" s="10"/>
      <c r="V201" s="10"/>
      <c r="W201" s="10"/>
      <c r="X201" s="10"/>
      <c r="Y201" s="10"/>
      <c r="Z201" s="10"/>
      <c r="AA201" s="10"/>
      <c r="AB201" s="10"/>
      <c r="AC201" s="10"/>
    </row>
    <row r="202" spans="1:29" ht="83.25" customHeight="1" x14ac:dyDescent="0.3">
      <c r="A202" s="136" t="str">
        <f>'Matriz Nº1 Identificación'!A202</f>
        <v>22. 4</v>
      </c>
      <c r="B202" s="4" t="str">
        <f>IF('Matriz Nº1 Identificación'!B202&lt;&gt;" ",'Matriz Nº1 Identificación'!F202," ")</f>
        <v xml:space="preserve"> </v>
      </c>
      <c r="C202" s="101"/>
      <c r="D202" s="101"/>
      <c r="E202" s="4" t="str">
        <f>IFERROR(IF((VLOOKUP(C202,'Tabla 2-3-4-5'!$B$10:$C$12,2,FALSE)*(VLOOKUP('Matriz Nº2 Análisis'!D202,'Tabla 2-3-4-5'!$B$10:$C$12,2,FALSE)))&lt;3,"BAJO",IF((VLOOKUP(C202,'Tabla 2-3-4-5'!$B$10:$C$12,2,FALSE)*(VLOOKUP('Matriz Nº2 Análisis'!D202,'Tabla 2-3-4-5'!$B$10:$C$12,2,FALSE)))&gt;5,"ALTO","MEDIO"))," ")</f>
        <v xml:space="preserve"> </v>
      </c>
      <c r="F202" s="5" t="str">
        <f>IF(B202&lt;&gt;" ",'Matriz Nº1 Identificación'!E202," ")</f>
        <v xml:space="preserve"> </v>
      </c>
      <c r="G202" s="101"/>
      <c r="H202" s="101"/>
      <c r="I202" s="4" t="str">
        <f>IFERROR(IF((VLOOKUP(G202,'Tabla 2-3-4-5'!$B$10:$C$12,2,FALSE)*(VLOOKUP('Matriz Nº2 Análisis'!H202,'Tabla 2-3-4-5'!$B$10:$C$12,2,FALSE)))&lt;3,"BAJO",IF((VLOOKUP(G202,'Tabla 2-3-4-5'!$B$10:$C$12,2,FALSE)*(VLOOKUP('Matriz Nº2 Análisis'!H202,'Tabla 2-3-4-5'!$B$10:$C$12,2,FALSE)))&gt;5,"ALTO","MEDIO"))," ")</f>
        <v xml:space="preserve"> </v>
      </c>
      <c r="J202" s="9"/>
      <c r="K202" s="10"/>
      <c r="N202" s="10"/>
      <c r="O202" s="10"/>
      <c r="P202" s="10"/>
      <c r="Q202" s="10"/>
      <c r="R202" s="10"/>
      <c r="S202" s="10"/>
      <c r="T202" s="10"/>
      <c r="U202" s="10"/>
      <c r="V202" s="10"/>
      <c r="W202" s="10"/>
      <c r="X202" s="10"/>
      <c r="Y202" s="10"/>
      <c r="Z202" s="10"/>
      <c r="AA202" s="10"/>
      <c r="AB202" s="10"/>
      <c r="AC202" s="10"/>
    </row>
    <row r="203" spans="1:29" ht="83.25" customHeight="1" x14ac:dyDescent="0.3">
      <c r="A203" s="136" t="str">
        <f>'Matriz Nº1 Identificación'!A203</f>
        <v>22. 5</v>
      </c>
      <c r="B203" s="4" t="str">
        <f>IF('Matriz Nº1 Identificación'!B203&lt;&gt;" ",'Matriz Nº1 Identificación'!F203," ")</f>
        <v xml:space="preserve"> </v>
      </c>
      <c r="C203" s="101"/>
      <c r="D203" s="101"/>
      <c r="E203" s="4" t="str">
        <f>IFERROR(IF((VLOOKUP(C203,'Tabla 2-3-4-5'!$B$10:$C$12,2,FALSE)*(VLOOKUP('Matriz Nº2 Análisis'!D203,'Tabla 2-3-4-5'!$B$10:$C$12,2,FALSE)))&lt;3,"BAJO",IF((VLOOKUP(C203,'Tabla 2-3-4-5'!$B$10:$C$12,2,FALSE)*(VLOOKUP('Matriz Nº2 Análisis'!D203,'Tabla 2-3-4-5'!$B$10:$C$12,2,FALSE)))&gt;5,"ALTO","MEDIO"))," ")</f>
        <v xml:space="preserve"> </v>
      </c>
      <c r="F203" s="5" t="str">
        <f>IF(B203&lt;&gt;" ",'Matriz Nº1 Identificación'!E203," ")</f>
        <v xml:space="preserve"> </v>
      </c>
      <c r="G203" s="101"/>
      <c r="H203" s="101"/>
      <c r="I203" s="4" t="str">
        <f>IFERROR(IF((VLOOKUP(G203,'Tabla 2-3-4-5'!$B$10:$C$12,2,FALSE)*(VLOOKUP('Matriz Nº2 Análisis'!H203,'Tabla 2-3-4-5'!$B$10:$C$12,2,FALSE)))&lt;3,"BAJO",IF((VLOOKUP(G203,'Tabla 2-3-4-5'!$B$10:$C$12,2,FALSE)*(VLOOKUP('Matriz Nº2 Análisis'!H203,'Tabla 2-3-4-5'!$B$10:$C$12,2,FALSE)))&gt;5,"ALTO","MEDIO"))," ")</f>
        <v xml:space="preserve"> </v>
      </c>
      <c r="J203" s="9"/>
      <c r="K203" s="10"/>
      <c r="N203" s="10"/>
      <c r="O203" s="10"/>
      <c r="P203" s="10"/>
      <c r="Q203" s="10"/>
      <c r="R203" s="10"/>
      <c r="S203" s="10"/>
      <c r="T203" s="10"/>
      <c r="U203" s="10"/>
      <c r="V203" s="10"/>
      <c r="W203" s="10"/>
      <c r="X203" s="10"/>
      <c r="Y203" s="10"/>
      <c r="Z203" s="10"/>
      <c r="AA203" s="10"/>
      <c r="AB203" s="10"/>
      <c r="AC203" s="10"/>
    </row>
    <row r="204" spans="1:29" ht="83.25" customHeight="1" x14ac:dyDescent="0.3">
      <c r="A204" s="136" t="str">
        <f>'Matriz Nº1 Identificación'!A204</f>
        <v>22. 6</v>
      </c>
      <c r="B204" s="4" t="str">
        <f>IF('Matriz Nº1 Identificación'!B204&lt;&gt;" ",'Matriz Nº1 Identificación'!F204," ")</f>
        <v xml:space="preserve"> </v>
      </c>
      <c r="C204" s="101"/>
      <c r="D204" s="101"/>
      <c r="E204" s="4" t="str">
        <f>IFERROR(IF((VLOOKUP(C204,'Tabla 2-3-4-5'!$B$10:$C$12,2,FALSE)*(VLOOKUP('Matriz Nº2 Análisis'!D204,'Tabla 2-3-4-5'!$B$10:$C$12,2,FALSE)))&lt;3,"BAJO",IF((VLOOKUP(C204,'Tabla 2-3-4-5'!$B$10:$C$12,2,FALSE)*(VLOOKUP('Matriz Nº2 Análisis'!D204,'Tabla 2-3-4-5'!$B$10:$C$12,2,FALSE)))&gt;5,"ALTO","MEDIO"))," ")</f>
        <v xml:space="preserve"> </v>
      </c>
      <c r="F204" s="5" t="str">
        <f>IF(B204&lt;&gt;" ",'Matriz Nº1 Identificación'!E204," ")</f>
        <v xml:space="preserve"> </v>
      </c>
      <c r="G204" s="101"/>
      <c r="H204" s="101"/>
      <c r="I204" s="4" t="str">
        <f>IFERROR(IF((VLOOKUP(G204,'Tabla 2-3-4-5'!$B$10:$C$12,2,FALSE)*(VLOOKUP('Matriz Nº2 Análisis'!H204,'Tabla 2-3-4-5'!$B$10:$C$12,2,FALSE)))&lt;3,"BAJO",IF((VLOOKUP(G204,'Tabla 2-3-4-5'!$B$10:$C$12,2,FALSE)*(VLOOKUP('Matriz Nº2 Análisis'!H204,'Tabla 2-3-4-5'!$B$10:$C$12,2,FALSE)))&gt;5,"ALTO","MEDIO"))," ")</f>
        <v xml:space="preserve"> </v>
      </c>
      <c r="J204" s="9"/>
      <c r="K204" s="10"/>
      <c r="N204" s="10"/>
      <c r="O204" s="10"/>
      <c r="P204" s="10"/>
      <c r="Q204" s="10"/>
      <c r="R204" s="10"/>
      <c r="S204" s="10"/>
      <c r="T204" s="10"/>
      <c r="U204" s="10"/>
      <c r="V204" s="10"/>
      <c r="W204" s="10"/>
      <c r="X204" s="10"/>
      <c r="Y204" s="10"/>
      <c r="Z204" s="10"/>
      <c r="AA204" s="10"/>
      <c r="AB204" s="10"/>
      <c r="AC204" s="10"/>
    </row>
    <row r="205" spans="1:29" ht="83.25" customHeight="1" thickBot="1" x14ac:dyDescent="0.35">
      <c r="A205" s="136" t="str">
        <f>'Matriz Nº1 Identificación'!A205</f>
        <v>22. 7</v>
      </c>
      <c r="B205" s="4" t="str">
        <f>IF('Matriz Nº1 Identificación'!B205&lt;&gt;" ",'Matriz Nº1 Identificación'!F205," ")</f>
        <v xml:space="preserve"> </v>
      </c>
      <c r="C205" s="101"/>
      <c r="D205" s="101"/>
      <c r="E205" s="4" t="str">
        <f>IFERROR(IF((VLOOKUP(C205,'Tabla 2-3-4-5'!$B$10:$C$12,2,FALSE)*(VLOOKUP('Matriz Nº2 Análisis'!D205,'Tabla 2-3-4-5'!$B$10:$C$12,2,FALSE)))&lt;3,"BAJO",IF((VLOOKUP(C205,'Tabla 2-3-4-5'!$B$10:$C$12,2,FALSE)*(VLOOKUP('Matriz Nº2 Análisis'!D205,'Tabla 2-3-4-5'!$B$10:$C$12,2,FALSE)))&gt;5,"ALTO","MEDIO"))," ")</f>
        <v xml:space="preserve"> </v>
      </c>
      <c r="F205" s="5" t="str">
        <f>IF(B205&lt;&gt;" ",'Matriz Nº1 Identificación'!E205," ")</f>
        <v xml:space="preserve"> </v>
      </c>
      <c r="G205" s="101"/>
      <c r="H205" s="101"/>
      <c r="I205" s="4" t="str">
        <f>IFERROR(IF((VLOOKUP(G205,'Tabla 2-3-4-5'!$B$10:$C$12,2,FALSE)*(VLOOKUP('Matriz Nº2 Análisis'!H205,'Tabla 2-3-4-5'!$B$10:$C$12,2,FALSE)))&lt;3,"BAJO",IF((VLOOKUP(G205,'Tabla 2-3-4-5'!$B$10:$C$12,2,FALSE)*(VLOOKUP('Matriz Nº2 Análisis'!H205,'Tabla 2-3-4-5'!$B$10:$C$12,2,FALSE)))&gt;5,"ALTO","MEDIO"))," ")</f>
        <v xml:space="preserve"> </v>
      </c>
      <c r="J205" s="9"/>
      <c r="K205" s="10"/>
      <c r="N205" s="10"/>
      <c r="O205" s="10"/>
      <c r="P205" s="10"/>
      <c r="Q205" s="10"/>
      <c r="R205" s="10"/>
      <c r="S205" s="10"/>
      <c r="T205" s="10"/>
      <c r="U205" s="10"/>
      <c r="V205" s="10"/>
      <c r="W205" s="10"/>
      <c r="X205" s="10"/>
      <c r="Y205" s="10"/>
      <c r="Z205" s="10"/>
      <c r="AA205" s="10"/>
      <c r="AB205" s="10"/>
      <c r="AC205" s="10"/>
    </row>
    <row r="206" spans="1:29" ht="23.25" customHeight="1" thickBot="1" x14ac:dyDescent="0.35">
      <c r="A206" s="73" t="str">
        <f>'Matriz Nº1 Identificación'!A206</f>
        <v xml:space="preserve">Objetivo Estratégico: </v>
      </c>
      <c r="B206" s="377">
        <f>+'Matriz Nº1 Identificación'!B206:H206</f>
        <v>0</v>
      </c>
      <c r="C206" s="378"/>
      <c r="D206" s="378"/>
      <c r="E206" s="378"/>
      <c r="F206" s="378"/>
      <c r="G206" s="378"/>
      <c r="H206" s="378"/>
      <c r="I206" s="379"/>
      <c r="J206" s="1"/>
    </row>
    <row r="207" spans="1:29" ht="26.25" customHeight="1" x14ac:dyDescent="0.3">
      <c r="A207" s="75" t="str">
        <f>'Matriz Nº1 Identificación'!A207</f>
        <v>Objetivo táctico</v>
      </c>
      <c r="B207" s="374" t="str">
        <f>+'Matriz Nº1 Identificación'!B207:H207</f>
        <v>23. Proporcionar el mantenimiento preventivo y correctivo mediante contratación de servicios especializados</v>
      </c>
      <c r="C207" s="375"/>
      <c r="D207" s="375"/>
      <c r="E207" s="375"/>
      <c r="F207" s="375"/>
      <c r="G207" s="375"/>
      <c r="H207" s="375"/>
      <c r="I207" s="376"/>
      <c r="J207" s="1"/>
    </row>
    <row r="208" spans="1:29" ht="100.2" customHeight="1" x14ac:dyDescent="0.3">
      <c r="A208" s="136" t="str">
        <f>'Matriz Nº1 Identificación'!A208</f>
        <v>23. 1</v>
      </c>
      <c r="B208" s="4" t="str">
        <f>IF('Matriz Nº1 Identificación'!B208&lt;&gt;" ",'Matriz Nº1 Identificación'!F208," ")</f>
        <v>R005 Estratégico</v>
      </c>
      <c r="C208" s="101" t="s">
        <v>94</v>
      </c>
      <c r="D208" s="101" t="s">
        <v>94</v>
      </c>
      <c r="E208" s="4" t="str">
        <f>IFERROR(IF((VLOOKUP(C208,'Tabla 2-3-4-5'!$B$10:$C$12,2,FALSE)*(VLOOKUP('Matriz Nº2 Análisis'!D208,'Tabla 2-3-4-5'!$B$10:$C$12,2,FALSE)))&lt;3,"BAJO",IF((VLOOKUP(C208,'Tabla 2-3-4-5'!$B$10:$C$12,2,FALSE)*(VLOOKUP('Matriz Nº2 Análisis'!D208,'Tabla 2-3-4-5'!$B$10:$C$12,2,FALSE)))&gt;5,"ALTO","MEDIO"))," ")</f>
        <v>ALTO</v>
      </c>
      <c r="F208" s="5" t="str">
        <f>IF(B208&lt;&gt;" ",'Matriz Nº1 Identificación'!E208," ")</f>
        <v xml:space="preserve">Solicitud oportuna de presupuestos con las debidas justificaciones ante las autoridades competentes. Mantener una base de datos con los registros actualizados de los contratos a fin de prever con tiempo las prórrogas respectivas o la generación en Sicop de nuevos contratos. </v>
      </c>
      <c r="G208" s="101" t="s">
        <v>107</v>
      </c>
      <c r="H208" s="101" t="s">
        <v>94</v>
      </c>
      <c r="I208" s="4" t="str">
        <f>IFERROR(IF((VLOOKUP(G208,'Tabla 2-3-4-5'!$B$10:$C$12,2,FALSE)*(VLOOKUP('Matriz Nº2 Análisis'!H208,'Tabla 2-3-4-5'!$B$10:$C$12,2,FALSE)))&lt;3,"BAJO",IF((VLOOKUP(G208,'Tabla 2-3-4-5'!$B$10:$C$12,2,FALSE)*(VLOOKUP('Matriz Nº2 Análisis'!H208,'Tabla 2-3-4-5'!$B$10:$C$12,2,FALSE)))&gt;5,"ALTO","MEDIO"))," ")</f>
        <v>MEDIO</v>
      </c>
      <c r="J208" s="9"/>
      <c r="K208" s="10"/>
      <c r="N208" s="10"/>
      <c r="O208" s="10"/>
      <c r="P208" s="10"/>
      <c r="Q208" s="10"/>
      <c r="R208" s="10"/>
      <c r="S208" s="10"/>
      <c r="T208" s="10"/>
      <c r="U208" s="10"/>
      <c r="V208" s="10"/>
      <c r="W208" s="10"/>
      <c r="X208" s="10"/>
      <c r="Y208" s="10"/>
      <c r="Z208" s="10"/>
      <c r="AA208" s="10"/>
      <c r="AB208" s="10"/>
      <c r="AC208" s="10"/>
    </row>
    <row r="209" spans="1:29" ht="83.25" customHeight="1" x14ac:dyDescent="0.3">
      <c r="A209" s="136" t="str">
        <f>'Matriz Nº1 Identificación'!A209</f>
        <v>23. 2</v>
      </c>
      <c r="B209" s="4" t="str">
        <f>IF('Matriz Nº1 Identificación'!B209&lt;&gt;" ",'Matriz Nº1 Identificación'!F209," ")</f>
        <v xml:space="preserve"> </v>
      </c>
      <c r="C209" s="101"/>
      <c r="D209" s="101"/>
      <c r="E209" s="4" t="str">
        <f>IFERROR(IF((VLOOKUP(C209,'Tabla 2-3-4-5'!$B$10:$C$12,2,FALSE)*(VLOOKUP('Matriz Nº2 Análisis'!D209,'Tabla 2-3-4-5'!$B$10:$C$12,2,FALSE)))&lt;3,"BAJO",IF((VLOOKUP(C209,'Tabla 2-3-4-5'!$B$10:$C$12,2,FALSE)*(VLOOKUP('Matriz Nº2 Análisis'!D209,'Tabla 2-3-4-5'!$B$10:$C$12,2,FALSE)))&gt;5,"ALTO","MEDIO"))," ")</f>
        <v xml:space="preserve"> </v>
      </c>
      <c r="F209" s="5" t="str">
        <f>IF(B209&lt;&gt;" ",'Matriz Nº1 Identificación'!E209," ")</f>
        <v xml:space="preserve"> </v>
      </c>
      <c r="G209" s="101"/>
      <c r="H209" s="101"/>
      <c r="I209" s="4" t="str">
        <f>IFERROR(IF((VLOOKUP(G209,'Tabla 2-3-4-5'!$B$10:$C$12,2,FALSE)*(VLOOKUP('Matriz Nº2 Análisis'!H209,'Tabla 2-3-4-5'!$B$10:$C$12,2,FALSE)))&lt;3,"BAJO",IF((VLOOKUP(G209,'Tabla 2-3-4-5'!$B$10:$C$12,2,FALSE)*(VLOOKUP('Matriz Nº2 Análisis'!H209,'Tabla 2-3-4-5'!$B$10:$C$12,2,FALSE)))&gt;5,"ALTO","MEDIO"))," ")</f>
        <v xml:space="preserve"> </v>
      </c>
      <c r="J209" s="9"/>
      <c r="K209" s="10"/>
      <c r="N209" s="10"/>
      <c r="O209" s="10"/>
      <c r="P209" s="10"/>
      <c r="Q209" s="10"/>
      <c r="R209" s="10"/>
      <c r="S209" s="10"/>
      <c r="T209" s="10"/>
      <c r="U209" s="10"/>
      <c r="V209" s="10"/>
      <c r="W209" s="10"/>
      <c r="X209" s="10"/>
      <c r="Y209" s="10"/>
      <c r="Z209" s="10"/>
      <c r="AA209" s="10"/>
      <c r="AB209" s="10"/>
      <c r="AC209" s="10"/>
    </row>
    <row r="210" spans="1:29" ht="83.25" customHeight="1" x14ac:dyDescent="0.3">
      <c r="A210" s="136" t="str">
        <f>'Matriz Nº1 Identificación'!A210</f>
        <v>23. 3</v>
      </c>
      <c r="B210" s="4" t="str">
        <f>IF('Matriz Nº1 Identificación'!B210&lt;&gt;" ",'Matriz Nº1 Identificación'!F210," ")</f>
        <v xml:space="preserve"> </v>
      </c>
      <c r="C210" s="101"/>
      <c r="D210" s="101"/>
      <c r="E210" s="4" t="str">
        <f>IFERROR(IF((VLOOKUP(C210,'Tabla 2-3-4-5'!$B$10:$C$12,2,FALSE)*(VLOOKUP('Matriz Nº2 Análisis'!D210,'Tabla 2-3-4-5'!$B$10:$C$12,2,FALSE)))&lt;3,"BAJO",IF((VLOOKUP(C210,'Tabla 2-3-4-5'!$B$10:$C$12,2,FALSE)*(VLOOKUP('Matriz Nº2 Análisis'!D210,'Tabla 2-3-4-5'!$B$10:$C$12,2,FALSE)))&gt;5,"ALTO","MEDIO"))," ")</f>
        <v xml:space="preserve"> </v>
      </c>
      <c r="F210" s="5" t="str">
        <f>IF(B210&lt;&gt;" ",'Matriz Nº1 Identificación'!E210," ")</f>
        <v xml:space="preserve"> </v>
      </c>
      <c r="G210" s="101"/>
      <c r="H210" s="101"/>
      <c r="I210" s="4" t="str">
        <f>IFERROR(IF((VLOOKUP(G210,'Tabla 2-3-4-5'!$B$10:$C$12,2,FALSE)*(VLOOKUP('Matriz Nº2 Análisis'!H210,'Tabla 2-3-4-5'!$B$10:$C$12,2,FALSE)))&lt;3,"BAJO",IF((VLOOKUP(G210,'Tabla 2-3-4-5'!$B$10:$C$12,2,FALSE)*(VLOOKUP('Matriz Nº2 Análisis'!H210,'Tabla 2-3-4-5'!$B$10:$C$12,2,FALSE)))&gt;5,"ALTO","MEDIO"))," ")</f>
        <v xml:space="preserve"> </v>
      </c>
      <c r="J210" s="9"/>
      <c r="K210" s="10"/>
      <c r="N210" s="10"/>
      <c r="O210" s="10"/>
      <c r="P210" s="10"/>
      <c r="Q210" s="10"/>
      <c r="R210" s="10"/>
      <c r="S210" s="10"/>
      <c r="T210" s="10"/>
      <c r="U210" s="10"/>
      <c r="V210" s="10"/>
      <c r="W210" s="10"/>
      <c r="X210" s="10"/>
      <c r="Y210" s="10"/>
      <c r="Z210" s="10"/>
      <c r="AA210" s="10"/>
      <c r="AB210" s="10"/>
      <c r="AC210" s="10"/>
    </row>
    <row r="211" spans="1:29" ht="83.25" customHeight="1" x14ac:dyDescent="0.3">
      <c r="A211" s="136" t="str">
        <f>'Matriz Nº1 Identificación'!A211</f>
        <v>23. 4</v>
      </c>
      <c r="B211" s="4" t="str">
        <f>IF('Matriz Nº1 Identificación'!B211&lt;&gt;" ",'Matriz Nº1 Identificación'!F211," ")</f>
        <v xml:space="preserve"> </v>
      </c>
      <c r="C211" s="101"/>
      <c r="D211" s="101"/>
      <c r="E211" s="4" t="str">
        <f>IFERROR(IF((VLOOKUP(C211,'Tabla 2-3-4-5'!$B$10:$C$12,2,FALSE)*(VLOOKUP('Matriz Nº2 Análisis'!D211,'Tabla 2-3-4-5'!$B$10:$C$12,2,FALSE)))&lt;3,"BAJO",IF((VLOOKUP(C211,'Tabla 2-3-4-5'!$B$10:$C$12,2,FALSE)*(VLOOKUP('Matriz Nº2 Análisis'!D211,'Tabla 2-3-4-5'!$B$10:$C$12,2,FALSE)))&gt;5,"ALTO","MEDIO"))," ")</f>
        <v xml:space="preserve"> </v>
      </c>
      <c r="F211" s="5" t="str">
        <f>IF(B211&lt;&gt;" ",'Matriz Nº1 Identificación'!E211," ")</f>
        <v xml:space="preserve"> </v>
      </c>
      <c r="G211" s="101"/>
      <c r="H211" s="101"/>
      <c r="I211" s="4" t="str">
        <f>IFERROR(IF((VLOOKUP(G211,'Tabla 2-3-4-5'!$B$10:$C$12,2,FALSE)*(VLOOKUP('Matriz Nº2 Análisis'!H211,'Tabla 2-3-4-5'!$B$10:$C$12,2,FALSE)))&lt;3,"BAJO",IF((VLOOKUP(G211,'Tabla 2-3-4-5'!$B$10:$C$12,2,FALSE)*(VLOOKUP('Matriz Nº2 Análisis'!H211,'Tabla 2-3-4-5'!$B$10:$C$12,2,FALSE)))&gt;5,"ALTO","MEDIO"))," ")</f>
        <v xml:space="preserve"> </v>
      </c>
      <c r="J211" s="9"/>
      <c r="K211" s="10"/>
      <c r="N211" s="10"/>
      <c r="O211" s="10"/>
      <c r="P211" s="10"/>
      <c r="Q211" s="10"/>
      <c r="R211" s="10"/>
      <c r="S211" s="10"/>
      <c r="T211" s="10"/>
      <c r="U211" s="10"/>
      <c r="V211" s="10"/>
      <c r="W211" s="10"/>
      <c r="X211" s="10"/>
      <c r="Y211" s="10"/>
      <c r="Z211" s="10"/>
      <c r="AA211" s="10"/>
      <c r="AB211" s="10"/>
      <c r="AC211" s="10"/>
    </row>
    <row r="212" spans="1:29" ht="83.25" customHeight="1" x14ac:dyDescent="0.3">
      <c r="A212" s="136" t="str">
        <f>'Matriz Nº1 Identificación'!A212</f>
        <v>23. 5</v>
      </c>
      <c r="B212" s="4" t="str">
        <f>IF('Matriz Nº1 Identificación'!B212&lt;&gt;" ",'Matriz Nº1 Identificación'!F212," ")</f>
        <v xml:space="preserve"> </v>
      </c>
      <c r="C212" s="101"/>
      <c r="D212" s="101"/>
      <c r="E212" s="4" t="str">
        <f>IFERROR(IF((VLOOKUP(C212,'Tabla 2-3-4-5'!$B$10:$C$12,2,FALSE)*(VLOOKUP('Matriz Nº2 Análisis'!D212,'Tabla 2-3-4-5'!$B$10:$C$12,2,FALSE)))&lt;3,"BAJO",IF((VLOOKUP(C212,'Tabla 2-3-4-5'!$B$10:$C$12,2,FALSE)*(VLOOKUP('Matriz Nº2 Análisis'!D212,'Tabla 2-3-4-5'!$B$10:$C$12,2,FALSE)))&gt;5,"ALTO","MEDIO"))," ")</f>
        <v xml:space="preserve"> </v>
      </c>
      <c r="F212" s="5" t="str">
        <f>IF(B212&lt;&gt;" ",'Matriz Nº1 Identificación'!E212," ")</f>
        <v xml:space="preserve"> </v>
      </c>
      <c r="G212" s="101"/>
      <c r="H212" s="101"/>
      <c r="I212" s="4" t="str">
        <f>IFERROR(IF((VLOOKUP(G212,'Tabla 2-3-4-5'!$B$10:$C$12,2,FALSE)*(VLOOKUP('Matriz Nº2 Análisis'!H212,'Tabla 2-3-4-5'!$B$10:$C$12,2,FALSE)))&lt;3,"BAJO",IF((VLOOKUP(G212,'Tabla 2-3-4-5'!$B$10:$C$12,2,FALSE)*(VLOOKUP('Matriz Nº2 Análisis'!H212,'Tabla 2-3-4-5'!$B$10:$C$12,2,FALSE)))&gt;5,"ALTO","MEDIO"))," ")</f>
        <v xml:space="preserve"> </v>
      </c>
      <c r="J212" s="9"/>
      <c r="K212" s="10"/>
      <c r="N212" s="10"/>
      <c r="O212" s="10"/>
      <c r="P212" s="10"/>
      <c r="Q212" s="10"/>
      <c r="R212" s="10"/>
      <c r="S212" s="10"/>
      <c r="T212" s="10"/>
      <c r="U212" s="10"/>
      <c r="V212" s="10"/>
      <c r="W212" s="10"/>
      <c r="X212" s="10"/>
      <c r="Y212" s="10"/>
      <c r="Z212" s="10"/>
      <c r="AA212" s="10"/>
      <c r="AB212" s="10"/>
      <c r="AC212" s="10"/>
    </row>
    <row r="213" spans="1:29" ht="83.25" customHeight="1" x14ac:dyDescent="0.3">
      <c r="A213" s="136" t="str">
        <f>'Matriz Nº1 Identificación'!A213</f>
        <v>23. 6</v>
      </c>
      <c r="B213" s="4" t="str">
        <f>IF('Matriz Nº1 Identificación'!B213&lt;&gt;" ",'Matriz Nº1 Identificación'!F213," ")</f>
        <v xml:space="preserve"> </v>
      </c>
      <c r="C213" s="101"/>
      <c r="D213" s="101"/>
      <c r="E213" s="4" t="str">
        <f>IFERROR(IF((VLOOKUP(C213,'Tabla 2-3-4-5'!$B$10:$C$12,2,FALSE)*(VLOOKUP('Matriz Nº2 Análisis'!D213,'Tabla 2-3-4-5'!$B$10:$C$12,2,FALSE)))&lt;3,"BAJO",IF((VLOOKUP(C213,'Tabla 2-3-4-5'!$B$10:$C$12,2,FALSE)*(VLOOKUP('Matriz Nº2 Análisis'!D213,'Tabla 2-3-4-5'!$B$10:$C$12,2,FALSE)))&gt;5,"ALTO","MEDIO"))," ")</f>
        <v xml:space="preserve"> </v>
      </c>
      <c r="F213" s="5" t="str">
        <f>IF(B213&lt;&gt;" ",'Matriz Nº1 Identificación'!E213," ")</f>
        <v xml:space="preserve"> </v>
      </c>
      <c r="G213" s="101"/>
      <c r="H213" s="101"/>
      <c r="I213" s="4" t="str">
        <f>IFERROR(IF((VLOOKUP(G213,'Tabla 2-3-4-5'!$B$10:$C$12,2,FALSE)*(VLOOKUP('Matriz Nº2 Análisis'!H213,'Tabla 2-3-4-5'!$B$10:$C$12,2,FALSE)))&lt;3,"BAJO",IF((VLOOKUP(G213,'Tabla 2-3-4-5'!$B$10:$C$12,2,FALSE)*(VLOOKUP('Matriz Nº2 Análisis'!H213,'Tabla 2-3-4-5'!$B$10:$C$12,2,FALSE)))&gt;5,"ALTO","MEDIO"))," ")</f>
        <v xml:space="preserve"> </v>
      </c>
      <c r="J213" s="9"/>
      <c r="K213" s="10"/>
      <c r="N213" s="10"/>
      <c r="O213" s="10"/>
      <c r="P213" s="10"/>
      <c r="Q213" s="10"/>
      <c r="R213" s="10"/>
      <c r="S213" s="10"/>
      <c r="T213" s="10"/>
      <c r="U213" s="10"/>
      <c r="V213" s="10"/>
      <c r="W213" s="10"/>
      <c r="X213" s="10"/>
      <c r="Y213" s="10"/>
      <c r="Z213" s="10"/>
      <c r="AA213" s="10"/>
      <c r="AB213" s="10"/>
      <c r="AC213" s="10"/>
    </row>
    <row r="214" spans="1:29" ht="83.25" customHeight="1" thickBot="1" x14ac:dyDescent="0.35">
      <c r="A214" s="136" t="str">
        <f>'Matriz Nº1 Identificación'!A214</f>
        <v>23. 7</v>
      </c>
      <c r="B214" s="4" t="str">
        <f>IF('Matriz Nº1 Identificación'!B214&lt;&gt;" ",'Matriz Nº1 Identificación'!F214," ")</f>
        <v xml:space="preserve"> </v>
      </c>
      <c r="C214" s="101"/>
      <c r="D214" s="101"/>
      <c r="E214" s="4" t="str">
        <f>IFERROR(IF((VLOOKUP(C214,'Tabla 2-3-4-5'!$B$10:$C$12,2,FALSE)*(VLOOKUP('Matriz Nº2 Análisis'!D214,'Tabla 2-3-4-5'!$B$10:$C$12,2,FALSE)))&lt;3,"BAJO",IF((VLOOKUP(C214,'Tabla 2-3-4-5'!$B$10:$C$12,2,FALSE)*(VLOOKUP('Matriz Nº2 Análisis'!D214,'Tabla 2-3-4-5'!$B$10:$C$12,2,FALSE)))&gt;5,"ALTO","MEDIO"))," ")</f>
        <v xml:space="preserve"> </v>
      </c>
      <c r="F214" s="5" t="str">
        <f>IF(B214&lt;&gt;" ",'Matriz Nº1 Identificación'!E214," ")</f>
        <v xml:space="preserve"> </v>
      </c>
      <c r="G214" s="101"/>
      <c r="H214" s="101"/>
      <c r="I214" s="4" t="str">
        <f>IFERROR(IF((VLOOKUP(G214,'Tabla 2-3-4-5'!$B$10:$C$12,2,FALSE)*(VLOOKUP('Matriz Nº2 Análisis'!H214,'Tabla 2-3-4-5'!$B$10:$C$12,2,FALSE)))&lt;3,"BAJO",IF((VLOOKUP(G214,'Tabla 2-3-4-5'!$B$10:$C$12,2,FALSE)*(VLOOKUP('Matriz Nº2 Análisis'!H214,'Tabla 2-3-4-5'!$B$10:$C$12,2,FALSE)))&gt;5,"ALTO","MEDIO"))," ")</f>
        <v xml:space="preserve"> </v>
      </c>
      <c r="J214" s="9"/>
      <c r="K214" s="10"/>
      <c r="N214" s="10"/>
      <c r="O214" s="10"/>
      <c r="P214" s="10"/>
      <c r="Q214" s="10"/>
      <c r="R214" s="10"/>
      <c r="S214" s="10"/>
      <c r="T214" s="10"/>
      <c r="U214" s="10"/>
      <c r="V214" s="10"/>
      <c r="W214" s="10"/>
      <c r="X214" s="10"/>
      <c r="Y214" s="10"/>
      <c r="Z214" s="10"/>
      <c r="AA214" s="10"/>
      <c r="AB214" s="10"/>
      <c r="AC214" s="10"/>
    </row>
    <row r="215" spans="1:29" ht="23.25" customHeight="1" thickBot="1" x14ac:dyDescent="0.35">
      <c r="A215" s="73" t="str">
        <f>'Matriz Nº1 Identificación'!A215</f>
        <v xml:space="preserve">Objetivo Estratégico: </v>
      </c>
      <c r="B215" s="377">
        <f>+'Matriz Nº1 Identificación'!B215:H215</f>
        <v>0</v>
      </c>
      <c r="C215" s="378"/>
      <c r="D215" s="378"/>
      <c r="E215" s="378"/>
      <c r="F215" s="378"/>
      <c r="G215" s="378"/>
      <c r="H215" s="378"/>
      <c r="I215" s="379"/>
      <c r="J215" s="1"/>
    </row>
    <row r="216" spans="1:29" ht="26.25" customHeight="1" x14ac:dyDescent="0.3">
      <c r="A216" s="75" t="str">
        <f>'Matriz Nº1 Identificación'!A216</f>
        <v>Objetivo táctico</v>
      </c>
      <c r="B216" s="374" t="str">
        <f>+'Matriz Nº1 Identificación'!B216:H216</f>
        <v xml:space="preserve">24. Garantizar la continuidad del  funcionamiento del sistema de circuito cerrado de TV y Central Telefonica </v>
      </c>
      <c r="C216" s="375"/>
      <c r="D216" s="375"/>
      <c r="E216" s="375"/>
      <c r="F216" s="375"/>
      <c r="G216" s="375"/>
      <c r="H216" s="375"/>
      <c r="I216" s="376"/>
      <c r="J216" s="1"/>
    </row>
    <row r="217" spans="1:29" ht="83.25" customHeight="1" x14ac:dyDescent="0.3">
      <c r="A217" s="136" t="str">
        <f>'Matriz Nº1 Identificación'!A217</f>
        <v>24. 1</v>
      </c>
      <c r="B217" s="4" t="str">
        <f>IF('Matriz Nº1 Identificación'!B217&lt;&gt;" ",'Matriz Nº1 Identificación'!F217," ")</f>
        <v>R002 Presupuesto</v>
      </c>
      <c r="C217" s="101" t="s">
        <v>101</v>
      </c>
      <c r="D217" s="101" t="s">
        <v>94</v>
      </c>
      <c r="E217" s="4" t="str">
        <f>IFERROR(IF((VLOOKUP(C217,'Tabla 2-3-4-5'!$B$10:$C$12,2,FALSE)*(VLOOKUP('Matriz Nº2 Análisis'!D217,'Tabla 2-3-4-5'!$B$10:$C$12,2,FALSE)))&lt;3,"BAJO",IF((VLOOKUP(C217,'Tabla 2-3-4-5'!$B$10:$C$12,2,FALSE)*(VLOOKUP('Matriz Nº2 Análisis'!D217,'Tabla 2-3-4-5'!$B$10:$C$12,2,FALSE)))&gt;5,"ALTO","MEDIO"))," ")</f>
        <v>ALTO</v>
      </c>
      <c r="F217" s="5" t="str">
        <f>IF(B217&lt;&gt;" ",'Matriz Nº1 Identificación'!E217," ")</f>
        <v>Mantener informada a la administración superior sobre el comportamiento de pago de los servicios públicos y posibles consecuencias del retorno de funcionarios a trabajar de manera presencial.</v>
      </c>
      <c r="G217" s="101" t="s">
        <v>101</v>
      </c>
      <c r="H217" s="101" t="s">
        <v>101</v>
      </c>
      <c r="I217" s="4" t="str">
        <f>IFERROR(IF((VLOOKUP(G217,'Tabla 2-3-4-5'!$B$10:$C$12,2,FALSE)*(VLOOKUP('Matriz Nº2 Análisis'!H217,'Tabla 2-3-4-5'!$B$10:$C$12,2,FALSE)))&lt;3,"BAJO",IF((VLOOKUP(G217,'Tabla 2-3-4-5'!$B$10:$C$12,2,FALSE)*(VLOOKUP('Matriz Nº2 Análisis'!H217,'Tabla 2-3-4-5'!$B$10:$C$12,2,FALSE)))&gt;5,"ALTO","MEDIO"))," ")</f>
        <v>MEDIO</v>
      </c>
      <c r="J217" s="9"/>
      <c r="K217" s="10"/>
      <c r="N217" s="10"/>
      <c r="O217" s="10"/>
      <c r="P217" s="10"/>
      <c r="Q217" s="10"/>
      <c r="R217" s="10"/>
      <c r="S217" s="10"/>
      <c r="T217" s="10"/>
      <c r="U217" s="10"/>
      <c r="V217" s="10"/>
      <c r="W217" s="10"/>
      <c r="X217" s="10"/>
      <c r="Y217" s="10"/>
      <c r="Z217" s="10"/>
      <c r="AA217" s="10"/>
      <c r="AB217" s="10"/>
      <c r="AC217" s="10"/>
    </row>
    <row r="218" spans="1:29" ht="83.25" customHeight="1" x14ac:dyDescent="0.3">
      <c r="A218" s="136" t="str">
        <f>'Matriz Nº1 Identificación'!A218</f>
        <v>24. 2</v>
      </c>
      <c r="B218" s="4" t="str">
        <f>IF('Matriz Nº1 Identificación'!B218&lt;&gt;" ",'Matriz Nº1 Identificación'!F218," ")</f>
        <v xml:space="preserve"> </v>
      </c>
      <c r="C218" s="101"/>
      <c r="D218" s="101"/>
      <c r="E218" s="4" t="str">
        <f>IFERROR(IF((VLOOKUP(C218,'Tabla 2-3-4-5'!$B$10:$C$12,2,FALSE)*(VLOOKUP('Matriz Nº2 Análisis'!D218,'Tabla 2-3-4-5'!$B$10:$C$12,2,FALSE)))&lt;3,"BAJO",IF((VLOOKUP(C218,'Tabla 2-3-4-5'!$B$10:$C$12,2,FALSE)*(VLOOKUP('Matriz Nº2 Análisis'!D218,'Tabla 2-3-4-5'!$B$10:$C$12,2,FALSE)))&gt;5,"ALTO","MEDIO"))," ")</f>
        <v xml:space="preserve"> </v>
      </c>
      <c r="F218" s="5" t="str">
        <f>IF(B218&lt;&gt;" ",'Matriz Nº1 Identificación'!E218," ")</f>
        <v xml:space="preserve"> </v>
      </c>
      <c r="G218" s="101"/>
      <c r="H218" s="101"/>
      <c r="I218" s="4" t="str">
        <f>IFERROR(IF((VLOOKUP(G218,'Tabla 2-3-4-5'!$B$10:$C$12,2,FALSE)*(VLOOKUP('Matriz Nº2 Análisis'!H218,'Tabla 2-3-4-5'!$B$10:$C$12,2,FALSE)))&lt;3,"BAJO",IF((VLOOKUP(G218,'Tabla 2-3-4-5'!$B$10:$C$12,2,FALSE)*(VLOOKUP('Matriz Nº2 Análisis'!H218,'Tabla 2-3-4-5'!$B$10:$C$12,2,FALSE)))&gt;5,"ALTO","MEDIO"))," ")</f>
        <v xml:space="preserve"> </v>
      </c>
      <c r="J218" s="9"/>
      <c r="K218" s="10"/>
      <c r="N218" s="10"/>
      <c r="O218" s="10"/>
      <c r="P218" s="10"/>
      <c r="Q218" s="10"/>
      <c r="R218" s="10"/>
      <c r="S218" s="10"/>
      <c r="T218" s="10"/>
      <c r="U218" s="10"/>
      <c r="V218" s="10"/>
      <c r="W218" s="10"/>
      <c r="X218" s="10"/>
      <c r="Y218" s="10"/>
      <c r="Z218" s="10"/>
      <c r="AA218" s="10"/>
      <c r="AB218" s="10"/>
      <c r="AC218" s="10"/>
    </row>
    <row r="219" spans="1:29" ht="83.25" customHeight="1" x14ac:dyDescent="0.3">
      <c r="A219" s="136" t="str">
        <f>'Matriz Nº1 Identificación'!A219</f>
        <v>24. 3</v>
      </c>
      <c r="B219" s="4" t="str">
        <f>IF('Matriz Nº1 Identificación'!B219&lt;&gt;" ",'Matriz Nº1 Identificación'!F219," ")</f>
        <v xml:space="preserve"> </v>
      </c>
      <c r="C219" s="101"/>
      <c r="D219" s="101"/>
      <c r="E219" s="4" t="str">
        <f>IFERROR(IF((VLOOKUP(C219,'Tabla 2-3-4-5'!$B$10:$C$12,2,FALSE)*(VLOOKUP('Matriz Nº2 Análisis'!D219,'Tabla 2-3-4-5'!$B$10:$C$12,2,FALSE)))&lt;3,"BAJO",IF((VLOOKUP(C219,'Tabla 2-3-4-5'!$B$10:$C$12,2,FALSE)*(VLOOKUP('Matriz Nº2 Análisis'!D219,'Tabla 2-3-4-5'!$B$10:$C$12,2,FALSE)))&gt;5,"ALTO","MEDIO"))," ")</f>
        <v xml:space="preserve"> </v>
      </c>
      <c r="F219" s="5" t="str">
        <f>IF(B219&lt;&gt;" ",'Matriz Nº1 Identificación'!E219," ")</f>
        <v xml:space="preserve"> </v>
      </c>
      <c r="G219" s="101"/>
      <c r="H219" s="101"/>
      <c r="I219" s="4" t="str">
        <f>IFERROR(IF((VLOOKUP(G219,'Tabla 2-3-4-5'!$B$10:$C$12,2,FALSE)*(VLOOKUP('Matriz Nº2 Análisis'!H219,'Tabla 2-3-4-5'!$B$10:$C$12,2,FALSE)))&lt;3,"BAJO",IF((VLOOKUP(G219,'Tabla 2-3-4-5'!$B$10:$C$12,2,FALSE)*(VLOOKUP('Matriz Nº2 Análisis'!H219,'Tabla 2-3-4-5'!$B$10:$C$12,2,FALSE)))&gt;5,"ALTO","MEDIO"))," ")</f>
        <v xml:space="preserve"> </v>
      </c>
      <c r="J219" s="9"/>
      <c r="K219" s="10"/>
      <c r="N219" s="10"/>
      <c r="O219" s="10"/>
      <c r="P219" s="10"/>
      <c r="Q219" s="10"/>
      <c r="R219" s="10"/>
      <c r="S219" s="10"/>
      <c r="T219" s="10"/>
      <c r="U219" s="10"/>
      <c r="V219" s="10"/>
      <c r="W219" s="10"/>
      <c r="X219" s="10"/>
      <c r="Y219" s="10"/>
      <c r="Z219" s="10"/>
      <c r="AA219" s="10"/>
      <c r="AB219" s="10"/>
      <c r="AC219" s="10"/>
    </row>
    <row r="220" spans="1:29" ht="83.25" customHeight="1" x14ac:dyDescent="0.3">
      <c r="A220" s="136" t="str">
        <f>'Matriz Nº1 Identificación'!A220</f>
        <v>24. 4</v>
      </c>
      <c r="B220" s="4" t="str">
        <f>IF('Matriz Nº1 Identificación'!B220&lt;&gt;" ",'Matriz Nº1 Identificación'!F220," ")</f>
        <v xml:space="preserve"> </v>
      </c>
      <c r="C220" s="101"/>
      <c r="D220" s="101"/>
      <c r="E220" s="4" t="str">
        <f>IFERROR(IF((VLOOKUP(C220,'Tabla 2-3-4-5'!$B$10:$C$12,2,FALSE)*(VLOOKUP('Matriz Nº2 Análisis'!D220,'Tabla 2-3-4-5'!$B$10:$C$12,2,FALSE)))&lt;3,"BAJO",IF((VLOOKUP(C220,'Tabla 2-3-4-5'!$B$10:$C$12,2,FALSE)*(VLOOKUP('Matriz Nº2 Análisis'!D220,'Tabla 2-3-4-5'!$B$10:$C$12,2,FALSE)))&gt;5,"ALTO","MEDIO"))," ")</f>
        <v xml:space="preserve"> </v>
      </c>
      <c r="F220" s="5" t="str">
        <f>IF(B220&lt;&gt;" ",'Matriz Nº1 Identificación'!E220," ")</f>
        <v xml:space="preserve"> </v>
      </c>
      <c r="G220" s="101"/>
      <c r="H220" s="101"/>
      <c r="I220" s="4" t="str">
        <f>IFERROR(IF((VLOOKUP(G220,'Tabla 2-3-4-5'!$B$10:$C$12,2,FALSE)*(VLOOKUP('Matriz Nº2 Análisis'!H220,'Tabla 2-3-4-5'!$B$10:$C$12,2,FALSE)))&lt;3,"BAJO",IF((VLOOKUP(G220,'Tabla 2-3-4-5'!$B$10:$C$12,2,FALSE)*(VLOOKUP('Matriz Nº2 Análisis'!H220,'Tabla 2-3-4-5'!$B$10:$C$12,2,FALSE)))&gt;5,"ALTO","MEDIO"))," ")</f>
        <v xml:space="preserve"> </v>
      </c>
      <c r="J220" s="9"/>
      <c r="K220" s="10"/>
      <c r="N220" s="10"/>
      <c r="O220" s="10"/>
      <c r="P220" s="10"/>
      <c r="Q220" s="10"/>
      <c r="R220" s="10"/>
      <c r="S220" s="10"/>
      <c r="T220" s="10"/>
      <c r="U220" s="10"/>
      <c r="V220" s="10"/>
      <c r="W220" s="10"/>
      <c r="X220" s="10"/>
      <c r="Y220" s="10"/>
      <c r="Z220" s="10"/>
      <c r="AA220" s="10"/>
      <c r="AB220" s="10"/>
      <c r="AC220" s="10"/>
    </row>
    <row r="221" spans="1:29" ht="83.25" customHeight="1" x14ac:dyDescent="0.3">
      <c r="A221" s="136" t="str">
        <f>'Matriz Nº1 Identificación'!A221</f>
        <v>24. 5</v>
      </c>
      <c r="B221" s="4" t="str">
        <f>IF('Matriz Nº1 Identificación'!B221&lt;&gt;" ",'Matriz Nº1 Identificación'!F221," ")</f>
        <v xml:space="preserve"> </v>
      </c>
      <c r="C221" s="101"/>
      <c r="D221" s="101"/>
      <c r="E221" s="4" t="str">
        <f>IFERROR(IF((VLOOKUP(C221,'Tabla 2-3-4-5'!$B$10:$C$12,2,FALSE)*(VLOOKUP('Matriz Nº2 Análisis'!D221,'Tabla 2-3-4-5'!$B$10:$C$12,2,FALSE)))&lt;3,"BAJO",IF((VLOOKUP(C221,'Tabla 2-3-4-5'!$B$10:$C$12,2,FALSE)*(VLOOKUP('Matriz Nº2 Análisis'!D221,'Tabla 2-3-4-5'!$B$10:$C$12,2,FALSE)))&gt;5,"ALTO","MEDIO"))," ")</f>
        <v xml:space="preserve"> </v>
      </c>
      <c r="F221" s="5" t="str">
        <f>IF(B221&lt;&gt;" ",'Matriz Nº1 Identificación'!E221," ")</f>
        <v xml:space="preserve"> </v>
      </c>
      <c r="G221" s="101"/>
      <c r="H221" s="101"/>
      <c r="I221" s="4" t="str">
        <f>IFERROR(IF((VLOOKUP(G221,'Tabla 2-3-4-5'!$B$10:$C$12,2,FALSE)*(VLOOKUP('Matriz Nº2 Análisis'!H221,'Tabla 2-3-4-5'!$B$10:$C$12,2,FALSE)))&lt;3,"BAJO",IF((VLOOKUP(G221,'Tabla 2-3-4-5'!$B$10:$C$12,2,FALSE)*(VLOOKUP('Matriz Nº2 Análisis'!H221,'Tabla 2-3-4-5'!$B$10:$C$12,2,FALSE)))&gt;5,"ALTO","MEDIO"))," ")</f>
        <v xml:space="preserve"> </v>
      </c>
      <c r="J221" s="9"/>
      <c r="K221" s="10"/>
      <c r="N221" s="10"/>
      <c r="O221" s="10"/>
      <c r="P221" s="10"/>
      <c r="Q221" s="10"/>
      <c r="R221" s="10"/>
      <c r="S221" s="10"/>
      <c r="T221" s="10"/>
      <c r="U221" s="10"/>
      <c r="V221" s="10"/>
      <c r="W221" s="10"/>
      <c r="X221" s="10"/>
      <c r="Y221" s="10"/>
      <c r="Z221" s="10"/>
      <c r="AA221" s="10"/>
      <c r="AB221" s="10"/>
      <c r="AC221" s="10"/>
    </row>
    <row r="222" spans="1:29" ht="83.25" customHeight="1" x14ac:dyDescent="0.3">
      <c r="A222" s="136" t="str">
        <f>'Matriz Nº1 Identificación'!A222</f>
        <v>24. 6</v>
      </c>
      <c r="B222" s="4" t="str">
        <f>IF('Matriz Nº1 Identificación'!B222&lt;&gt;" ",'Matriz Nº1 Identificación'!F222," ")</f>
        <v xml:space="preserve"> </v>
      </c>
      <c r="C222" s="101"/>
      <c r="D222" s="101"/>
      <c r="E222" s="4" t="str">
        <f>IFERROR(IF((VLOOKUP(C222,'Tabla 2-3-4-5'!$B$10:$C$12,2,FALSE)*(VLOOKUP('Matriz Nº2 Análisis'!D222,'Tabla 2-3-4-5'!$B$10:$C$12,2,FALSE)))&lt;3,"BAJO",IF((VLOOKUP(C222,'Tabla 2-3-4-5'!$B$10:$C$12,2,FALSE)*(VLOOKUP('Matriz Nº2 Análisis'!D222,'Tabla 2-3-4-5'!$B$10:$C$12,2,FALSE)))&gt;5,"ALTO","MEDIO"))," ")</f>
        <v xml:space="preserve"> </v>
      </c>
      <c r="F222" s="5" t="str">
        <f>IF(B222&lt;&gt;" ",'Matriz Nº1 Identificación'!E222," ")</f>
        <v xml:space="preserve"> </v>
      </c>
      <c r="G222" s="101"/>
      <c r="H222" s="101"/>
      <c r="I222" s="4" t="str">
        <f>IFERROR(IF((VLOOKUP(G222,'Tabla 2-3-4-5'!$B$10:$C$12,2,FALSE)*(VLOOKUP('Matriz Nº2 Análisis'!H222,'Tabla 2-3-4-5'!$B$10:$C$12,2,FALSE)))&lt;3,"BAJO",IF((VLOOKUP(G222,'Tabla 2-3-4-5'!$B$10:$C$12,2,FALSE)*(VLOOKUP('Matriz Nº2 Análisis'!H222,'Tabla 2-3-4-5'!$B$10:$C$12,2,FALSE)))&gt;5,"ALTO","MEDIO"))," ")</f>
        <v xml:space="preserve"> </v>
      </c>
      <c r="J222" s="9"/>
      <c r="K222" s="10"/>
      <c r="N222" s="10"/>
      <c r="O222" s="10"/>
      <c r="P222" s="10"/>
      <c r="Q222" s="10"/>
      <c r="R222" s="10"/>
      <c r="S222" s="10"/>
      <c r="T222" s="10"/>
      <c r="U222" s="10"/>
      <c r="V222" s="10"/>
      <c r="W222" s="10"/>
      <c r="X222" s="10"/>
      <c r="Y222" s="10"/>
      <c r="Z222" s="10"/>
      <c r="AA222" s="10"/>
      <c r="AB222" s="10"/>
      <c r="AC222" s="10"/>
    </row>
    <row r="223" spans="1:29" ht="83.25" customHeight="1" thickBot="1" x14ac:dyDescent="0.35">
      <c r="A223" s="136" t="str">
        <f>'Matriz Nº1 Identificación'!A223</f>
        <v>24. 7</v>
      </c>
      <c r="B223" s="4" t="str">
        <f>IF('Matriz Nº1 Identificación'!B223&lt;&gt;" ",'Matriz Nº1 Identificación'!F223," ")</f>
        <v xml:space="preserve"> </v>
      </c>
      <c r="C223" s="101"/>
      <c r="D223" s="101"/>
      <c r="E223" s="4" t="str">
        <f>IFERROR(IF((VLOOKUP(C223,'Tabla 2-3-4-5'!$B$10:$C$12,2,FALSE)*(VLOOKUP('Matriz Nº2 Análisis'!D223,'Tabla 2-3-4-5'!$B$10:$C$12,2,FALSE)))&lt;3,"BAJO",IF((VLOOKUP(C223,'Tabla 2-3-4-5'!$B$10:$C$12,2,FALSE)*(VLOOKUP('Matriz Nº2 Análisis'!D223,'Tabla 2-3-4-5'!$B$10:$C$12,2,FALSE)))&gt;5,"ALTO","MEDIO"))," ")</f>
        <v xml:space="preserve"> </v>
      </c>
      <c r="F223" s="5" t="str">
        <f>IF(B223&lt;&gt;" ",'Matriz Nº1 Identificación'!E223," ")</f>
        <v xml:space="preserve"> </v>
      </c>
      <c r="G223" s="101"/>
      <c r="H223" s="101"/>
      <c r="I223" s="4" t="str">
        <f>IFERROR(IF((VLOOKUP(G223,'Tabla 2-3-4-5'!$B$10:$C$12,2,FALSE)*(VLOOKUP('Matriz Nº2 Análisis'!H223,'Tabla 2-3-4-5'!$B$10:$C$12,2,FALSE)))&lt;3,"BAJO",IF((VLOOKUP(G223,'Tabla 2-3-4-5'!$B$10:$C$12,2,FALSE)*(VLOOKUP('Matriz Nº2 Análisis'!H223,'Tabla 2-3-4-5'!$B$10:$C$12,2,FALSE)))&gt;5,"ALTO","MEDIO"))," ")</f>
        <v xml:space="preserve"> </v>
      </c>
      <c r="J223" s="9"/>
      <c r="K223" s="10"/>
      <c r="N223" s="10"/>
      <c r="O223" s="10"/>
      <c r="P223" s="10"/>
      <c r="Q223" s="10"/>
      <c r="R223" s="10"/>
      <c r="S223" s="10"/>
      <c r="T223" s="10"/>
      <c r="U223" s="10"/>
      <c r="V223" s="10"/>
      <c r="W223" s="10"/>
      <c r="X223" s="10"/>
      <c r="Y223" s="10"/>
      <c r="Z223" s="10"/>
      <c r="AA223" s="10"/>
      <c r="AB223" s="10"/>
      <c r="AC223" s="10"/>
    </row>
    <row r="224" spans="1:29" ht="23.25" customHeight="1" thickBot="1" x14ac:dyDescent="0.35">
      <c r="A224" s="73" t="str">
        <f>'Matriz Nº1 Identificación'!A224</f>
        <v xml:space="preserve">Objetivo Estratégico: </v>
      </c>
      <c r="B224" s="377">
        <f>+'Matriz Nº1 Identificación'!B224:H224</f>
        <v>0</v>
      </c>
      <c r="C224" s="378"/>
      <c r="D224" s="378"/>
      <c r="E224" s="378"/>
      <c r="F224" s="378"/>
      <c r="G224" s="378"/>
      <c r="H224" s="378"/>
      <c r="I224" s="379"/>
      <c r="J224" s="1"/>
    </row>
    <row r="225" spans="1:29" ht="26.25" customHeight="1" x14ac:dyDescent="0.3">
      <c r="A225" s="75" t="str">
        <f>'Matriz Nº1 Identificación'!A225</f>
        <v>Objetivo táctico</v>
      </c>
      <c r="B225" s="374" t="str">
        <f>+'Matriz Nº1 Identificación'!B225:H225</f>
        <v>25. Brindar alto nivel de servicios de soporte y mantenimiento al equipo de cómputo, Impresión, Servidores,  Equipo de Conectividad y Seguridad informática</v>
      </c>
      <c r="C225" s="375"/>
      <c r="D225" s="375"/>
      <c r="E225" s="375"/>
      <c r="F225" s="375"/>
      <c r="G225" s="375"/>
      <c r="H225" s="375"/>
      <c r="I225" s="376"/>
      <c r="J225" s="1"/>
    </row>
    <row r="226" spans="1:29" ht="174" customHeight="1" x14ac:dyDescent="0.3">
      <c r="A226" s="136" t="str">
        <f>'Matriz Nº1 Identificación'!A226</f>
        <v>25. 1</v>
      </c>
      <c r="B226" s="4" t="str">
        <f>IF('Matriz Nº1 Identificación'!B226&lt;&gt;" ",'Matriz Nº1 Identificación'!F226," ")</f>
        <v>R001 Tecnologías de información</v>
      </c>
      <c r="C226" s="101" t="s">
        <v>94</v>
      </c>
      <c r="D226" s="101" t="s">
        <v>101</v>
      </c>
      <c r="E226" s="4" t="str">
        <f>IFERROR(IF((VLOOKUP(C226,'Tabla 2-3-4-5'!$B$10:$C$12,2,FALSE)*(VLOOKUP('Matriz Nº2 Análisis'!D226,'Tabla 2-3-4-5'!$B$10:$C$12,2,FALSE)))&lt;3,"BAJO",IF((VLOOKUP(C226,'Tabla 2-3-4-5'!$B$10:$C$12,2,FALSE)*(VLOOKUP('Matriz Nº2 Análisis'!D226,'Tabla 2-3-4-5'!$B$10:$C$12,2,FALSE)))&gt;5,"ALTO","MEDIO"))," ")</f>
        <v>ALTO</v>
      </c>
      <c r="F226" s="5" t="str">
        <f>IF(B226&lt;&gt;" ",'Matriz Nº1 Identificación'!E226," ")</f>
        <v>Estableciendo metodologías para validaciones y procedimientos claros de trabajo con los usuarios.  Depuración de las aplicaciones que presenten problemas  operacionales.  Tener y ejecutar un plan de mantenimiento preventivo y correctivo que garantice la confianza en los equipos.   Adquirir y mantener actualizados los certificados de seguridad, así como elementos de protección anti malware e implementar políticas de seguridad informática</v>
      </c>
      <c r="G226" s="101" t="s">
        <v>107</v>
      </c>
      <c r="H226" s="101" t="s">
        <v>101</v>
      </c>
      <c r="I226" s="4" t="str">
        <f>IFERROR(IF((VLOOKUP(G226,'Tabla 2-3-4-5'!$B$10:$C$12,2,FALSE)*(VLOOKUP('Matriz Nº2 Análisis'!H226,'Tabla 2-3-4-5'!$B$10:$C$12,2,FALSE)))&lt;3,"BAJO",IF((VLOOKUP(G226,'Tabla 2-3-4-5'!$B$10:$C$12,2,FALSE)*(VLOOKUP('Matriz Nº2 Análisis'!H226,'Tabla 2-3-4-5'!$B$10:$C$12,2,FALSE)))&gt;5,"ALTO","MEDIO"))," ")</f>
        <v>BAJO</v>
      </c>
      <c r="J226" s="9"/>
      <c r="K226" s="10"/>
      <c r="N226" s="10"/>
      <c r="O226" s="10"/>
      <c r="P226" s="10"/>
      <c r="Q226" s="10"/>
      <c r="R226" s="10"/>
      <c r="S226" s="10"/>
      <c r="T226" s="10"/>
      <c r="U226" s="10"/>
      <c r="V226" s="10"/>
      <c r="W226" s="10"/>
      <c r="X226" s="10"/>
      <c r="Y226" s="10"/>
      <c r="Z226" s="10"/>
      <c r="AA226" s="10"/>
      <c r="AB226" s="10"/>
      <c r="AC226" s="10"/>
    </row>
    <row r="227" spans="1:29" ht="83.25" customHeight="1" x14ac:dyDescent="0.3">
      <c r="A227" s="136" t="str">
        <f>'Matriz Nº1 Identificación'!A227</f>
        <v>25. 2</v>
      </c>
      <c r="B227" s="4" t="str">
        <f>IF('Matriz Nº1 Identificación'!B227&lt;&gt;" ",'Matriz Nº1 Identificación'!F227," ")</f>
        <v xml:space="preserve"> </v>
      </c>
      <c r="C227" s="101"/>
      <c r="D227" s="101"/>
      <c r="E227" s="4" t="str">
        <f>IFERROR(IF((VLOOKUP(C227,'Tabla 2-3-4-5'!$B$10:$C$12,2,FALSE)*(VLOOKUP('Matriz Nº2 Análisis'!D227,'Tabla 2-3-4-5'!$B$10:$C$12,2,FALSE)))&lt;3,"BAJO",IF((VLOOKUP(C227,'Tabla 2-3-4-5'!$B$10:$C$12,2,FALSE)*(VLOOKUP('Matriz Nº2 Análisis'!D227,'Tabla 2-3-4-5'!$B$10:$C$12,2,FALSE)))&gt;5,"ALTO","MEDIO"))," ")</f>
        <v xml:space="preserve"> </v>
      </c>
      <c r="F227" s="5" t="str">
        <f>IF(B227&lt;&gt;" ",'Matriz Nº1 Identificación'!E227," ")</f>
        <v xml:space="preserve"> </v>
      </c>
      <c r="G227" s="101"/>
      <c r="H227" s="101"/>
      <c r="I227" s="4" t="str">
        <f>IFERROR(IF((VLOOKUP(G227,'Tabla 2-3-4-5'!$B$10:$C$12,2,FALSE)*(VLOOKUP('Matriz Nº2 Análisis'!H227,'Tabla 2-3-4-5'!$B$10:$C$12,2,FALSE)))&lt;3,"BAJO",IF((VLOOKUP(G227,'Tabla 2-3-4-5'!$B$10:$C$12,2,FALSE)*(VLOOKUP('Matriz Nº2 Análisis'!H227,'Tabla 2-3-4-5'!$B$10:$C$12,2,FALSE)))&gt;5,"ALTO","MEDIO"))," ")</f>
        <v xml:space="preserve"> </v>
      </c>
      <c r="J227" s="9"/>
      <c r="K227" s="10"/>
      <c r="N227" s="10"/>
      <c r="O227" s="10"/>
      <c r="P227" s="10"/>
      <c r="Q227" s="10"/>
      <c r="R227" s="10"/>
      <c r="S227" s="10"/>
      <c r="T227" s="10"/>
      <c r="U227" s="10"/>
      <c r="V227" s="10"/>
      <c r="W227" s="10"/>
      <c r="X227" s="10"/>
      <c r="Y227" s="10"/>
      <c r="Z227" s="10"/>
      <c r="AA227" s="10"/>
      <c r="AB227" s="10"/>
      <c r="AC227" s="10"/>
    </row>
    <row r="228" spans="1:29" ht="83.25" customHeight="1" x14ac:dyDescent="0.3">
      <c r="A228" s="136" t="str">
        <f>'Matriz Nº1 Identificación'!A228</f>
        <v>25. 3</v>
      </c>
      <c r="B228" s="4" t="str">
        <f>IF('Matriz Nº1 Identificación'!B228&lt;&gt;" ",'Matriz Nº1 Identificación'!F228," ")</f>
        <v xml:space="preserve"> </v>
      </c>
      <c r="C228" s="101"/>
      <c r="D228" s="101"/>
      <c r="E228" s="4" t="str">
        <f>IFERROR(IF((VLOOKUP(C228,'Tabla 2-3-4-5'!$B$10:$C$12,2,FALSE)*(VLOOKUP('Matriz Nº2 Análisis'!D228,'Tabla 2-3-4-5'!$B$10:$C$12,2,FALSE)))&lt;3,"BAJO",IF((VLOOKUP(C228,'Tabla 2-3-4-5'!$B$10:$C$12,2,FALSE)*(VLOOKUP('Matriz Nº2 Análisis'!D228,'Tabla 2-3-4-5'!$B$10:$C$12,2,FALSE)))&gt;5,"ALTO","MEDIO"))," ")</f>
        <v xml:space="preserve"> </v>
      </c>
      <c r="F228" s="5" t="str">
        <f>IF(B228&lt;&gt;" ",'Matriz Nº1 Identificación'!E228," ")</f>
        <v xml:space="preserve"> </v>
      </c>
      <c r="G228" s="101"/>
      <c r="H228" s="101"/>
      <c r="I228" s="4" t="str">
        <f>IFERROR(IF((VLOOKUP(G228,'Tabla 2-3-4-5'!$B$10:$C$12,2,FALSE)*(VLOOKUP('Matriz Nº2 Análisis'!H228,'Tabla 2-3-4-5'!$B$10:$C$12,2,FALSE)))&lt;3,"BAJO",IF((VLOOKUP(G228,'Tabla 2-3-4-5'!$B$10:$C$12,2,FALSE)*(VLOOKUP('Matriz Nº2 Análisis'!H228,'Tabla 2-3-4-5'!$B$10:$C$12,2,FALSE)))&gt;5,"ALTO","MEDIO"))," ")</f>
        <v xml:space="preserve"> </v>
      </c>
      <c r="J228" s="9"/>
      <c r="K228" s="10"/>
      <c r="N228" s="10"/>
      <c r="O228" s="10"/>
      <c r="P228" s="10"/>
      <c r="Q228" s="10"/>
      <c r="R228" s="10"/>
      <c r="S228" s="10"/>
      <c r="T228" s="10"/>
      <c r="U228" s="10"/>
      <c r="V228" s="10"/>
      <c r="W228" s="10"/>
      <c r="X228" s="10"/>
      <c r="Y228" s="10"/>
      <c r="Z228" s="10"/>
      <c r="AA228" s="10"/>
      <c r="AB228" s="10"/>
      <c r="AC228" s="10"/>
    </row>
    <row r="229" spans="1:29" ht="83.25" customHeight="1" x14ac:dyDescent="0.3">
      <c r="A229" s="136" t="str">
        <f>'Matriz Nº1 Identificación'!A229</f>
        <v>25. 4</v>
      </c>
      <c r="B229" s="4" t="str">
        <f>IF('Matriz Nº1 Identificación'!B229&lt;&gt;" ",'Matriz Nº1 Identificación'!F229," ")</f>
        <v xml:space="preserve"> </v>
      </c>
      <c r="C229" s="101"/>
      <c r="D229" s="101"/>
      <c r="E229" s="4" t="str">
        <f>IFERROR(IF((VLOOKUP(C229,'Tabla 2-3-4-5'!$B$10:$C$12,2,FALSE)*(VLOOKUP('Matriz Nº2 Análisis'!D229,'Tabla 2-3-4-5'!$B$10:$C$12,2,FALSE)))&lt;3,"BAJO",IF((VLOOKUP(C229,'Tabla 2-3-4-5'!$B$10:$C$12,2,FALSE)*(VLOOKUP('Matriz Nº2 Análisis'!D229,'Tabla 2-3-4-5'!$B$10:$C$12,2,FALSE)))&gt;5,"ALTO","MEDIO"))," ")</f>
        <v xml:space="preserve"> </v>
      </c>
      <c r="F229" s="5" t="str">
        <f>IF(B229&lt;&gt;" ",'Matriz Nº1 Identificación'!E229," ")</f>
        <v xml:space="preserve"> </v>
      </c>
      <c r="G229" s="101"/>
      <c r="H229" s="101"/>
      <c r="I229" s="4" t="str">
        <f>IFERROR(IF((VLOOKUP(G229,'Tabla 2-3-4-5'!$B$10:$C$12,2,FALSE)*(VLOOKUP('Matriz Nº2 Análisis'!H229,'Tabla 2-3-4-5'!$B$10:$C$12,2,FALSE)))&lt;3,"BAJO",IF((VLOOKUP(G229,'Tabla 2-3-4-5'!$B$10:$C$12,2,FALSE)*(VLOOKUP('Matriz Nº2 Análisis'!H229,'Tabla 2-3-4-5'!$B$10:$C$12,2,FALSE)))&gt;5,"ALTO","MEDIO"))," ")</f>
        <v xml:space="preserve"> </v>
      </c>
      <c r="J229" s="9"/>
      <c r="K229" s="10"/>
      <c r="N229" s="10"/>
      <c r="O229" s="10"/>
      <c r="P229" s="10"/>
      <c r="Q229" s="10"/>
      <c r="R229" s="10"/>
      <c r="S229" s="10"/>
      <c r="T229" s="10"/>
      <c r="U229" s="10"/>
      <c r="V229" s="10"/>
      <c r="W229" s="10"/>
      <c r="X229" s="10"/>
      <c r="Y229" s="10"/>
      <c r="Z229" s="10"/>
      <c r="AA229" s="10"/>
      <c r="AB229" s="10"/>
      <c r="AC229" s="10"/>
    </row>
    <row r="230" spans="1:29" ht="83.25" customHeight="1" x14ac:dyDescent="0.3">
      <c r="A230" s="136" t="str">
        <f>'Matriz Nº1 Identificación'!A230</f>
        <v>25. 5</v>
      </c>
      <c r="B230" s="4" t="str">
        <f>IF('Matriz Nº1 Identificación'!B230&lt;&gt;" ",'Matriz Nº1 Identificación'!F230," ")</f>
        <v xml:space="preserve"> </v>
      </c>
      <c r="C230" s="101"/>
      <c r="D230" s="101"/>
      <c r="E230" s="4" t="str">
        <f>IFERROR(IF((VLOOKUP(C230,'Tabla 2-3-4-5'!$B$10:$C$12,2,FALSE)*(VLOOKUP('Matriz Nº2 Análisis'!D230,'Tabla 2-3-4-5'!$B$10:$C$12,2,FALSE)))&lt;3,"BAJO",IF((VLOOKUP(C230,'Tabla 2-3-4-5'!$B$10:$C$12,2,FALSE)*(VLOOKUP('Matriz Nº2 Análisis'!D230,'Tabla 2-3-4-5'!$B$10:$C$12,2,FALSE)))&gt;5,"ALTO","MEDIO"))," ")</f>
        <v xml:space="preserve"> </v>
      </c>
      <c r="F230" s="5" t="str">
        <f>IF(B230&lt;&gt;" ",'Matriz Nº1 Identificación'!E230," ")</f>
        <v xml:space="preserve"> </v>
      </c>
      <c r="G230" s="101"/>
      <c r="H230" s="101"/>
      <c r="I230" s="4" t="str">
        <f>IFERROR(IF((VLOOKUP(G230,'Tabla 2-3-4-5'!$B$10:$C$12,2,FALSE)*(VLOOKUP('Matriz Nº2 Análisis'!H230,'Tabla 2-3-4-5'!$B$10:$C$12,2,FALSE)))&lt;3,"BAJO",IF((VLOOKUP(G230,'Tabla 2-3-4-5'!$B$10:$C$12,2,FALSE)*(VLOOKUP('Matriz Nº2 Análisis'!H230,'Tabla 2-3-4-5'!$B$10:$C$12,2,FALSE)))&gt;5,"ALTO","MEDIO"))," ")</f>
        <v xml:space="preserve"> </v>
      </c>
      <c r="J230" s="9"/>
      <c r="K230" s="10"/>
      <c r="N230" s="10"/>
      <c r="O230" s="10"/>
      <c r="P230" s="10"/>
      <c r="Q230" s="10"/>
      <c r="R230" s="10"/>
      <c r="S230" s="10"/>
      <c r="T230" s="10"/>
      <c r="U230" s="10"/>
      <c r="V230" s="10"/>
      <c r="W230" s="10"/>
      <c r="X230" s="10"/>
      <c r="Y230" s="10"/>
      <c r="Z230" s="10"/>
      <c r="AA230" s="10"/>
      <c r="AB230" s="10"/>
      <c r="AC230" s="10"/>
    </row>
    <row r="231" spans="1:29" ht="83.25" customHeight="1" x14ac:dyDescent="0.3">
      <c r="A231" s="136" t="str">
        <f>'Matriz Nº1 Identificación'!A231</f>
        <v>25. 6</v>
      </c>
      <c r="B231" s="4" t="str">
        <f>IF('Matriz Nº1 Identificación'!B231&lt;&gt;" ",'Matriz Nº1 Identificación'!F231," ")</f>
        <v xml:space="preserve"> </v>
      </c>
      <c r="C231" s="101"/>
      <c r="D231" s="101"/>
      <c r="E231" s="4" t="str">
        <f>IFERROR(IF((VLOOKUP(C231,'Tabla 2-3-4-5'!$B$10:$C$12,2,FALSE)*(VLOOKUP('Matriz Nº2 Análisis'!D231,'Tabla 2-3-4-5'!$B$10:$C$12,2,FALSE)))&lt;3,"BAJO",IF((VLOOKUP(C231,'Tabla 2-3-4-5'!$B$10:$C$12,2,FALSE)*(VLOOKUP('Matriz Nº2 Análisis'!D231,'Tabla 2-3-4-5'!$B$10:$C$12,2,FALSE)))&gt;5,"ALTO","MEDIO"))," ")</f>
        <v xml:space="preserve"> </v>
      </c>
      <c r="F231" s="5" t="str">
        <f>IF(B231&lt;&gt;" ",'Matriz Nº1 Identificación'!E231," ")</f>
        <v xml:space="preserve"> </v>
      </c>
      <c r="G231" s="101"/>
      <c r="H231" s="101"/>
      <c r="I231" s="4" t="str">
        <f>IFERROR(IF((VLOOKUP(G231,'Tabla 2-3-4-5'!$B$10:$C$12,2,FALSE)*(VLOOKUP('Matriz Nº2 Análisis'!H231,'Tabla 2-3-4-5'!$B$10:$C$12,2,FALSE)))&lt;3,"BAJO",IF((VLOOKUP(G231,'Tabla 2-3-4-5'!$B$10:$C$12,2,FALSE)*(VLOOKUP('Matriz Nº2 Análisis'!H231,'Tabla 2-3-4-5'!$B$10:$C$12,2,FALSE)))&gt;5,"ALTO","MEDIO"))," ")</f>
        <v xml:space="preserve"> </v>
      </c>
      <c r="J231" s="9"/>
      <c r="K231" s="10"/>
      <c r="N231" s="10"/>
      <c r="O231" s="10"/>
      <c r="P231" s="10"/>
      <c r="Q231" s="10"/>
      <c r="R231" s="10"/>
      <c r="S231" s="10"/>
      <c r="T231" s="10"/>
      <c r="U231" s="10"/>
      <c r="V231" s="10"/>
      <c r="W231" s="10"/>
      <c r="X231" s="10"/>
      <c r="Y231" s="10"/>
      <c r="Z231" s="10"/>
      <c r="AA231" s="10"/>
      <c r="AB231" s="10"/>
      <c r="AC231" s="10"/>
    </row>
    <row r="232" spans="1:29" ht="83.25" customHeight="1" thickBot="1" x14ac:dyDescent="0.35">
      <c r="A232" s="136" t="str">
        <f>'Matriz Nº1 Identificación'!A232</f>
        <v>25. 7</v>
      </c>
      <c r="B232" s="4" t="str">
        <f>IF('Matriz Nº1 Identificación'!B232&lt;&gt;" ",'Matriz Nº1 Identificación'!F232," ")</f>
        <v xml:space="preserve"> </v>
      </c>
      <c r="C232" s="101"/>
      <c r="D232" s="101"/>
      <c r="E232" s="4" t="str">
        <f>IFERROR(IF((VLOOKUP(C232,'Tabla 2-3-4-5'!$B$10:$C$12,2,FALSE)*(VLOOKUP('Matriz Nº2 Análisis'!D232,'Tabla 2-3-4-5'!$B$10:$C$12,2,FALSE)))&lt;3,"BAJO",IF((VLOOKUP(C232,'Tabla 2-3-4-5'!$B$10:$C$12,2,FALSE)*(VLOOKUP('Matriz Nº2 Análisis'!D232,'Tabla 2-3-4-5'!$B$10:$C$12,2,FALSE)))&gt;5,"ALTO","MEDIO"))," ")</f>
        <v xml:space="preserve"> </v>
      </c>
      <c r="F232" s="5" t="str">
        <f>IF(B232&lt;&gt;" ",'Matriz Nº1 Identificación'!E232," ")</f>
        <v xml:space="preserve"> </v>
      </c>
      <c r="G232" s="101"/>
      <c r="H232" s="101"/>
      <c r="I232" s="4" t="str">
        <f>IFERROR(IF((VLOOKUP(G232,'Tabla 2-3-4-5'!$B$10:$C$12,2,FALSE)*(VLOOKUP('Matriz Nº2 Análisis'!H232,'Tabla 2-3-4-5'!$B$10:$C$12,2,FALSE)))&lt;3,"BAJO",IF((VLOOKUP(G232,'Tabla 2-3-4-5'!$B$10:$C$12,2,FALSE)*(VLOOKUP('Matriz Nº2 Análisis'!H232,'Tabla 2-3-4-5'!$B$10:$C$12,2,FALSE)))&gt;5,"ALTO","MEDIO"))," ")</f>
        <v xml:space="preserve"> </v>
      </c>
      <c r="J232" s="9"/>
      <c r="K232" s="10"/>
      <c r="N232" s="10"/>
      <c r="O232" s="10"/>
      <c r="P232" s="10"/>
      <c r="Q232" s="10"/>
      <c r="R232" s="10"/>
      <c r="S232" s="10"/>
      <c r="T232" s="10"/>
      <c r="U232" s="10"/>
      <c r="V232" s="10"/>
      <c r="W232" s="10"/>
      <c r="X232" s="10"/>
      <c r="Y232" s="10"/>
      <c r="Z232" s="10"/>
      <c r="AA232" s="10"/>
      <c r="AB232" s="10"/>
      <c r="AC232" s="10"/>
    </row>
    <row r="233" spans="1:29" ht="23.25" customHeight="1" thickBot="1" x14ac:dyDescent="0.35">
      <c r="A233" s="73" t="str">
        <f>'Matriz Nº1 Identificación'!A233</f>
        <v xml:space="preserve">Objetivo Estratégico: </v>
      </c>
      <c r="B233" s="377">
        <f>+'Matriz Nº1 Identificación'!B233:H233</f>
        <v>0</v>
      </c>
      <c r="C233" s="378"/>
      <c r="D233" s="378"/>
      <c r="E233" s="378"/>
      <c r="F233" s="378"/>
      <c r="G233" s="378"/>
      <c r="H233" s="378"/>
      <c r="I233" s="379"/>
      <c r="J233" s="1"/>
    </row>
    <row r="234" spans="1:29" ht="26.25" customHeight="1" x14ac:dyDescent="0.3">
      <c r="A234" s="75" t="str">
        <f>'Matriz Nº1 Identificación'!A234</f>
        <v>Objetivo táctico</v>
      </c>
      <c r="B234" s="374" t="str">
        <f>+'Matriz Nº1 Identificación'!B234:H234</f>
        <v>26. Brindar los servicios de Internet y correos mediante el pago de los derechos de líneas de conexión  para todos los usuarios y sistema de mensajeria</v>
      </c>
      <c r="C234" s="375"/>
      <c r="D234" s="375"/>
      <c r="E234" s="375"/>
      <c r="F234" s="375"/>
      <c r="G234" s="375"/>
      <c r="H234" s="375"/>
      <c r="I234" s="376"/>
      <c r="J234" s="1"/>
    </row>
    <row r="235" spans="1:29" ht="83.25" customHeight="1" x14ac:dyDescent="0.3">
      <c r="A235" s="136" t="str">
        <f>'Matriz Nº1 Identificación'!A235</f>
        <v>26. 1</v>
      </c>
      <c r="B235" s="4" t="str">
        <f>IF('Matriz Nº1 Identificación'!B235&lt;&gt;" ",'Matriz Nº1 Identificación'!F235," ")</f>
        <v>R001 Tecnologías de información</v>
      </c>
      <c r="C235" s="101" t="s">
        <v>101</v>
      </c>
      <c r="D235" s="101" t="s">
        <v>94</v>
      </c>
      <c r="E235" s="4" t="str">
        <f>IFERROR(IF((VLOOKUP(C235,'Tabla 2-3-4-5'!$B$10:$C$12,2,FALSE)*(VLOOKUP('Matriz Nº2 Análisis'!D235,'Tabla 2-3-4-5'!$B$10:$C$12,2,FALSE)))&lt;3,"BAJO",IF((VLOOKUP(C235,'Tabla 2-3-4-5'!$B$10:$C$12,2,FALSE)*(VLOOKUP('Matriz Nº2 Análisis'!D235,'Tabla 2-3-4-5'!$B$10:$C$12,2,FALSE)))&gt;5,"ALTO","MEDIO"))," ")</f>
        <v>ALTO</v>
      </c>
      <c r="F235" s="5" t="str">
        <f>IF(B235&lt;&gt;" ",'Matriz Nº1 Identificación'!E235," ")</f>
        <v xml:space="preserve">Adecuado servicio de mantenimiento al data center.  Replicación de líneas y un apropiado SLA. Soporte apropiado a las aplicaciones del portal web y su arquitectura. Estrategias de inducción, capacitación y sensibilización de los usuarios. </v>
      </c>
      <c r="G235" s="101" t="s">
        <v>107</v>
      </c>
      <c r="H235" s="101" t="s">
        <v>101</v>
      </c>
      <c r="I235" s="4" t="str">
        <f>IFERROR(IF((VLOOKUP(G235,'Tabla 2-3-4-5'!$B$10:$C$12,2,FALSE)*(VLOOKUP('Matriz Nº2 Análisis'!H235,'Tabla 2-3-4-5'!$B$10:$C$12,2,FALSE)))&lt;3,"BAJO",IF((VLOOKUP(G235,'Tabla 2-3-4-5'!$B$10:$C$12,2,FALSE)*(VLOOKUP('Matriz Nº2 Análisis'!H235,'Tabla 2-3-4-5'!$B$10:$C$12,2,FALSE)))&gt;5,"ALTO","MEDIO"))," ")</f>
        <v>BAJO</v>
      </c>
      <c r="J235" s="9"/>
      <c r="K235" s="10"/>
      <c r="N235" s="10"/>
      <c r="O235" s="10"/>
      <c r="P235" s="10"/>
      <c r="Q235" s="10"/>
      <c r="R235" s="10"/>
      <c r="S235" s="10"/>
      <c r="T235" s="10"/>
      <c r="U235" s="10"/>
      <c r="V235" s="10"/>
      <c r="W235" s="10"/>
      <c r="X235" s="10"/>
      <c r="Y235" s="10"/>
      <c r="Z235" s="10"/>
      <c r="AA235" s="10"/>
      <c r="AB235" s="10"/>
      <c r="AC235" s="10"/>
    </row>
    <row r="236" spans="1:29" ht="83.25" customHeight="1" x14ac:dyDescent="0.3">
      <c r="A236" s="136" t="str">
        <f>'Matriz Nº1 Identificación'!A236</f>
        <v>26. 2</v>
      </c>
      <c r="B236" s="4" t="str">
        <f>IF('Matriz Nº1 Identificación'!B236&lt;&gt;" ",'Matriz Nº1 Identificación'!F236," ")</f>
        <v xml:space="preserve"> </v>
      </c>
      <c r="C236" s="101"/>
      <c r="D236" s="101"/>
      <c r="E236" s="4" t="str">
        <f>IFERROR(IF((VLOOKUP(C236,'Tabla 2-3-4-5'!$B$10:$C$12,2,FALSE)*(VLOOKUP('Matriz Nº2 Análisis'!D236,'Tabla 2-3-4-5'!$B$10:$C$12,2,FALSE)))&lt;3,"BAJO",IF((VLOOKUP(C236,'Tabla 2-3-4-5'!$B$10:$C$12,2,FALSE)*(VLOOKUP('Matriz Nº2 Análisis'!D236,'Tabla 2-3-4-5'!$B$10:$C$12,2,FALSE)))&gt;5,"ALTO","MEDIO"))," ")</f>
        <v xml:space="preserve"> </v>
      </c>
      <c r="F236" s="5" t="str">
        <f>IF(B236&lt;&gt;" ",'Matriz Nº1 Identificación'!E236," ")</f>
        <v xml:space="preserve"> </v>
      </c>
      <c r="G236" s="101"/>
      <c r="H236" s="101"/>
      <c r="I236" s="4" t="str">
        <f>IFERROR(IF((VLOOKUP(G236,'Tabla 2-3-4-5'!$B$10:$C$12,2,FALSE)*(VLOOKUP('Matriz Nº2 Análisis'!H236,'Tabla 2-3-4-5'!$B$10:$C$12,2,FALSE)))&lt;3,"BAJO",IF((VLOOKUP(G236,'Tabla 2-3-4-5'!$B$10:$C$12,2,FALSE)*(VLOOKUP('Matriz Nº2 Análisis'!H236,'Tabla 2-3-4-5'!$B$10:$C$12,2,FALSE)))&gt;5,"ALTO","MEDIO"))," ")</f>
        <v xml:space="preserve"> </v>
      </c>
      <c r="J236" s="9"/>
      <c r="K236" s="10"/>
      <c r="N236" s="10"/>
      <c r="O236" s="10"/>
      <c r="P236" s="10"/>
      <c r="Q236" s="10"/>
      <c r="R236" s="10"/>
      <c r="S236" s="10"/>
      <c r="T236" s="10"/>
      <c r="U236" s="10"/>
      <c r="V236" s="10"/>
      <c r="W236" s="10"/>
      <c r="X236" s="10"/>
      <c r="Y236" s="10"/>
      <c r="Z236" s="10"/>
      <c r="AA236" s="10"/>
      <c r="AB236" s="10"/>
      <c r="AC236" s="10"/>
    </row>
    <row r="237" spans="1:29" ht="83.25" customHeight="1" x14ac:dyDescent="0.3">
      <c r="A237" s="136" t="str">
        <f>'Matriz Nº1 Identificación'!A237</f>
        <v>26. 3</v>
      </c>
      <c r="B237" s="4" t="str">
        <f>IF('Matriz Nº1 Identificación'!B237&lt;&gt;" ",'Matriz Nº1 Identificación'!F237," ")</f>
        <v xml:space="preserve"> </v>
      </c>
      <c r="C237" s="101"/>
      <c r="D237" s="101"/>
      <c r="E237" s="4" t="str">
        <f>IFERROR(IF((VLOOKUP(C237,'Tabla 2-3-4-5'!$B$10:$C$12,2,FALSE)*(VLOOKUP('Matriz Nº2 Análisis'!D237,'Tabla 2-3-4-5'!$B$10:$C$12,2,FALSE)))&lt;3,"BAJO",IF((VLOOKUP(C237,'Tabla 2-3-4-5'!$B$10:$C$12,2,FALSE)*(VLOOKUP('Matriz Nº2 Análisis'!D237,'Tabla 2-3-4-5'!$B$10:$C$12,2,FALSE)))&gt;5,"ALTO","MEDIO"))," ")</f>
        <v xml:space="preserve"> </v>
      </c>
      <c r="F237" s="5" t="str">
        <f>IF(B237&lt;&gt;" ",'Matriz Nº1 Identificación'!E237," ")</f>
        <v xml:space="preserve"> </v>
      </c>
      <c r="G237" s="101"/>
      <c r="H237" s="101"/>
      <c r="I237" s="4" t="str">
        <f>IFERROR(IF((VLOOKUP(G237,'Tabla 2-3-4-5'!$B$10:$C$12,2,FALSE)*(VLOOKUP('Matriz Nº2 Análisis'!H237,'Tabla 2-3-4-5'!$B$10:$C$12,2,FALSE)))&lt;3,"BAJO",IF((VLOOKUP(G237,'Tabla 2-3-4-5'!$B$10:$C$12,2,FALSE)*(VLOOKUP('Matriz Nº2 Análisis'!H237,'Tabla 2-3-4-5'!$B$10:$C$12,2,FALSE)))&gt;5,"ALTO","MEDIO"))," ")</f>
        <v xml:space="preserve"> </v>
      </c>
      <c r="J237" s="9"/>
      <c r="K237" s="10"/>
      <c r="N237" s="10"/>
      <c r="O237" s="10"/>
      <c r="P237" s="10"/>
      <c r="Q237" s="10"/>
      <c r="R237" s="10"/>
      <c r="S237" s="10"/>
      <c r="T237" s="10"/>
      <c r="U237" s="10"/>
      <c r="V237" s="10"/>
      <c r="W237" s="10"/>
      <c r="X237" s="10"/>
      <c r="Y237" s="10"/>
      <c r="Z237" s="10"/>
      <c r="AA237" s="10"/>
      <c r="AB237" s="10"/>
      <c r="AC237" s="10"/>
    </row>
    <row r="238" spans="1:29" ht="83.25" customHeight="1" x14ac:dyDescent="0.3">
      <c r="A238" s="136" t="str">
        <f>'Matriz Nº1 Identificación'!A238</f>
        <v>26. 4</v>
      </c>
      <c r="B238" s="4" t="str">
        <f>IF('Matriz Nº1 Identificación'!B238&lt;&gt;" ",'Matriz Nº1 Identificación'!F238," ")</f>
        <v xml:space="preserve"> </v>
      </c>
      <c r="C238" s="101"/>
      <c r="D238" s="101"/>
      <c r="E238" s="4" t="str">
        <f>IFERROR(IF((VLOOKUP(C238,'Tabla 2-3-4-5'!$B$10:$C$12,2,FALSE)*(VLOOKUP('Matriz Nº2 Análisis'!D238,'Tabla 2-3-4-5'!$B$10:$C$12,2,FALSE)))&lt;3,"BAJO",IF((VLOOKUP(C238,'Tabla 2-3-4-5'!$B$10:$C$12,2,FALSE)*(VLOOKUP('Matriz Nº2 Análisis'!D238,'Tabla 2-3-4-5'!$B$10:$C$12,2,FALSE)))&gt;5,"ALTO","MEDIO"))," ")</f>
        <v xml:space="preserve"> </v>
      </c>
      <c r="F238" s="5" t="str">
        <f>IF(B238&lt;&gt;" ",'Matriz Nº1 Identificación'!E238," ")</f>
        <v xml:space="preserve"> </v>
      </c>
      <c r="G238" s="101"/>
      <c r="H238" s="101"/>
      <c r="I238" s="4" t="str">
        <f>IFERROR(IF((VLOOKUP(G238,'Tabla 2-3-4-5'!$B$10:$C$12,2,FALSE)*(VLOOKUP('Matriz Nº2 Análisis'!H238,'Tabla 2-3-4-5'!$B$10:$C$12,2,FALSE)))&lt;3,"BAJO",IF((VLOOKUP(G238,'Tabla 2-3-4-5'!$B$10:$C$12,2,FALSE)*(VLOOKUP('Matriz Nº2 Análisis'!H238,'Tabla 2-3-4-5'!$B$10:$C$12,2,FALSE)))&gt;5,"ALTO","MEDIO"))," ")</f>
        <v xml:space="preserve"> </v>
      </c>
      <c r="J238" s="9"/>
      <c r="K238" s="10"/>
      <c r="N238" s="10"/>
      <c r="O238" s="10"/>
      <c r="P238" s="10"/>
      <c r="Q238" s="10"/>
      <c r="R238" s="10"/>
      <c r="S238" s="10"/>
      <c r="T238" s="10"/>
      <c r="U238" s="10"/>
      <c r="V238" s="10"/>
      <c r="W238" s="10"/>
      <c r="X238" s="10"/>
      <c r="Y238" s="10"/>
      <c r="Z238" s="10"/>
      <c r="AA238" s="10"/>
      <c r="AB238" s="10"/>
      <c r="AC238" s="10"/>
    </row>
    <row r="239" spans="1:29" ht="83.25" customHeight="1" x14ac:dyDescent="0.3">
      <c r="A239" s="136" t="str">
        <f>'Matriz Nº1 Identificación'!A239</f>
        <v>26. 5</v>
      </c>
      <c r="B239" s="4" t="str">
        <f>IF('Matriz Nº1 Identificación'!B239&lt;&gt;" ",'Matriz Nº1 Identificación'!F239," ")</f>
        <v xml:space="preserve"> </v>
      </c>
      <c r="C239" s="101"/>
      <c r="D239" s="101"/>
      <c r="E239" s="4" t="str">
        <f>IFERROR(IF((VLOOKUP(C239,'Tabla 2-3-4-5'!$B$10:$C$12,2,FALSE)*(VLOOKUP('Matriz Nº2 Análisis'!D239,'Tabla 2-3-4-5'!$B$10:$C$12,2,FALSE)))&lt;3,"BAJO",IF((VLOOKUP(C239,'Tabla 2-3-4-5'!$B$10:$C$12,2,FALSE)*(VLOOKUP('Matriz Nº2 Análisis'!D239,'Tabla 2-3-4-5'!$B$10:$C$12,2,FALSE)))&gt;5,"ALTO","MEDIO"))," ")</f>
        <v xml:space="preserve"> </v>
      </c>
      <c r="F239" s="5" t="str">
        <f>IF(B239&lt;&gt;" ",'Matriz Nº1 Identificación'!E239," ")</f>
        <v xml:space="preserve"> </v>
      </c>
      <c r="G239" s="101"/>
      <c r="H239" s="101"/>
      <c r="I239" s="4" t="str">
        <f>IFERROR(IF((VLOOKUP(G239,'Tabla 2-3-4-5'!$B$10:$C$12,2,FALSE)*(VLOOKUP('Matriz Nº2 Análisis'!H239,'Tabla 2-3-4-5'!$B$10:$C$12,2,FALSE)))&lt;3,"BAJO",IF((VLOOKUP(G239,'Tabla 2-3-4-5'!$B$10:$C$12,2,FALSE)*(VLOOKUP('Matriz Nº2 Análisis'!H239,'Tabla 2-3-4-5'!$B$10:$C$12,2,FALSE)))&gt;5,"ALTO","MEDIO"))," ")</f>
        <v xml:space="preserve"> </v>
      </c>
      <c r="J239" s="9"/>
      <c r="K239" s="10"/>
      <c r="N239" s="10"/>
      <c r="O239" s="10"/>
      <c r="P239" s="10"/>
      <c r="Q239" s="10"/>
      <c r="R239" s="10"/>
      <c r="S239" s="10"/>
      <c r="T239" s="10"/>
      <c r="U239" s="10"/>
      <c r="V239" s="10"/>
      <c r="W239" s="10"/>
      <c r="X239" s="10"/>
      <c r="Y239" s="10"/>
      <c r="Z239" s="10"/>
      <c r="AA239" s="10"/>
      <c r="AB239" s="10"/>
      <c r="AC239" s="10"/>
    </row>
    <row r="240" spans="1:29" ht="83.25" customHeight="1" x14ac:dyDescent="0.3">
      <c r="A240" s="136" t="str">
        <f>'Matriz Nº1 Identificación'!A240</f>
        <v>26. 6</v>
      </c>
      <c r="B240" s="4" t="str">
        <f>IF('Matriz Nº1 Identificación'!B240&lt;&gt;" ",'Matriz Nº1 Identificación'!F240," ")</f>
        <v xml:space="preserve"> </v>
      </c>
      <c r="C240" s="101"/>
      <c r="D240" s="101"/>
      <c r="E240" s="4" t="str">
        <f>IFERROR(IF((VLOOKUP(C240,'Tabla 2-3-4-5'!$B$10:$C$12,2,FALSE)*(VLOOKUP('Matriz Nº2 Análisis'!D240,'Tabla 2-3-4-5'!$B$10:$C$12,2,FALSE)))&lt;3,"BAJO",IF((VLOOKUP(C240,'Tabla 2-3-4-5'!$B$10:$C$12,2,FALSE)*(VLOOKUP('Matriz Nº2 Análisis'!D240,'Tabla 2-3-4-5'!$B$10:$C$12,2,FALSE)))&gt;5,"ALTO","MEDIO"))," ")</f>
        <v xml:space="preserve"> </v>
      </c>
      <c r="F240" s="5" t="str">
        <f>IF(B240&lt;&gt;" ",'Matriz Nº1 Identificación'!E240," ")</f>
        <v xml:space="preserve"> </v>
      </c>
      <c r="G240" s="101"/>
      <c r="H240" s="101"/>
      <c r="I240" s="4" t="str">
        <f>IFERROR(IF((VLOOKUP(G240,'Tabla 2-3-4-5'!$B$10:$C$12,2,FALSE)*(VLOOKUP('Matriz Nº2 Análisis'!H240,'Tabla 2-3-4-5'!$B$10:$C$12,2,FALSE)))&lt;3,"BAJO",IF((VLOOKUP(G240,'Tabla 2-3-4-5'!$B$10:$C$12,2,FALSE)*(VLOOKUP('Matriz Nº2 Análisis'!H240,'Tabla 2-3-4-5'!$B$10:$C$12,2,FALSE)))&gt;5,"ALTO","MEDIO"))," ")</f>
        <v xml:space="preserve"> </v>
      </c>
      <c r="J240" s="9"/>
      <c r="K240" s="10"/>
      <c r="N240" s="10"/>
      <c r="O240" s="10"/>
      <c r="P240" s="10"/>
      <c r="Q240" s="10"/>
      <c r="R240" s="10"/>
      <c r="S240" s="10"/>
      <c r="T240" s="10"/>
      <c r="U240" s="10"/>
      <c r="V240" s="10"/>
      <c r="W240" s="10"/>
      <c r="X240" s="10"/>
      <c r="Y240" s="10"/>
      <c r="Z240" s="10"/>
      <c r="AA240" s="10"/>
      <c r="AB240" s="10"/>
      <c r="AC240" s="10"/>
    </row>
    <row r="241" spans="1:29" ht="83.25" customHeight="1" thickBot="1" x14ac:dyDescent="0.35">
      <c r="A241" s="136" t="str">
        <f>'Matriz Nº1 Identificación'!A241</f>
        <v>26. 7</v>
      </c>
      <c r="B241" s="4" t="str">
        <f>IF('Matriz Nº1 Identificación'!B241&lt;&gt;" ",'Matriz Nº1 Identificación'!F241," ")</f>
        <v xml:space="preserve"> </v>
      </c>
      <c r="C241" s="101"/>
      <c r="D241" s="101"/>
      <c r="E241" s="4" t="str">
        <f>IFERROR(IF((VLOOKUP(C241,'Tabla 2-3-4-5'!$B$10:$C$12,2,FALSE)*(VLOOKUP('Matriz Nº2 Análisis'!D241,'Tabla 2-3-4-5'!$B$10:$C$12,2,FALSE)))&lt;3,"BAJO",IF((VLOOKUP(C241,'Tabla 2-3-4-5'!$B$10:$C$12,2,FALSE)*(VLOOKUP('Matriz Nº2 Análisis'!D241,'Tabla 2-3-4-5'!$B$10:$C$12,2,FALSE)))&gt;5,"ALTO","MEDIO"))," ")</f>
        <v xml:space="preserve"> </v>
      </c>
      <c r="F241" s="5" t="str">
        <f>IF(B241&lt;&gt;" ",'Matriz Nº1 Identificación'!E241," ")</f>
        <v xml:space="preserve"> </v>
      </c>
      <c r="G241" s="101"/>
      <c r="H241" s="101"/>
      <c r="I241" s="4" t="str">
        <f>IFERROR(IF((VLOOKUP(G241,'Tabla 2-3-4-5'!$B$10:$C$12,2,FALSE)*(VLOOKUP('Matriz Nº2 Análisis'!H241,'Tabla 2-3-4-5'!$B$10:$C$12,2,FALSE)))&lt;3,"BAJO",IF((VLOOKUP(G241,'Tabla 2-3-4-5'!$B$10:$C$12,2,FALSE)*(VLOOKUP('Matriz Nº2 Análisis'!H241,'Tabla 2-3-4-5'!$B$10:$C$12,2,FALSE)))&gt;5,"ALTO","MEDIO"))," ")</f>
        <v xml:space="preserve"> </v>
      </c>
      <c r="J241" s="9"/>
      <c r="K241" s="10"/>
      <c r="N241" s="10"/>
      <c r="O241" s="10"/>
      <c r="P241" s="10"/>
      <c r="Q241" s="10"/>
      <c r="R241" s="10"/>
      <c r="S241" s="10"/>
      <c r="T241" s="10"/>
      <c r="U241" s="10"/>
      <c r="V241" s="10"/>
      <c r="W241" s="10"/>
      <c r="X241" s="10"/>
      <c r="Y241" s="10"/>
      <c r="Z241" s="10"/>
      <c r="AA241" s="10"/>
      <c r="AB241" s="10"/>
      <c r="AC241" s="10"/>
    </row>
    <row r="242" spans="1:29" ht="23.25" customHeight="1" thickBot="1" x14ac:dyDescent="0.35">
      <c r="A242" s="73" t="str">
        <f>'Matriz Nº1 Identificación'!A242</f>
        <v xml:space="preserve">Objetivo Estratégico: </v>
      </c>
      <c r="B242" s="377">
        <f>+'Matriz Nº1 Identificación'!B242:H242</f>
        <v>0</v>
      </c>
      <c r="C242" s="378"/>
      <c r="D242" s="378"/>
      <c r="E242" s="378"/>
      <c r="F242" s="378"/>
      <c r="G242" s="378"/>
      <c r="H242" s="378"/>
      <c r="I242" s="379"/>
      <c r="J242" s="1"/>
    </row>
    <row r="243" spans="1:29" ht="26.25" customHeight="1" x14ac:dyDescent="0.3">
      <c r="A243" s="75" t="str">
        <f>'Matriz Nº1 Identificación'!A243</f>
        <v>Objetivo táctico</v>
      </c>
      <c r="B243" s="374" t="str">
        <f>+'Matriz Nº1 Identificación'!B243:H243</f>
        <v>27. Dar continuidad al negocio y operaciones de la Imprenta Nacional y los diarios oficiales por medio de centros de procesamiento de datos  alternos y de contingencia.</v>
      </c>
      <c r="C243" s="375"/>
      <c r="D243" s="375"/>
      <c r="E243" s="375"/>
      <c r="F243" s="375"/>
      <c r="G243" s="375"/>
      <c r="H243" s="375"/>
      <c r="I243" s="376"/>
      <c r="J243" s="1"/>
    </row>
    <row r="244" spans="1:29" ht="83.25" customHeight="1" x14ac:dyDescent="0.3">
      <c r="A244" s="136" t="str">
        <f>'Matriz Nº1 Identificación'!A244</f>
        <v>27. 1</v>
      </c>
      <c r="B244" s="4" t="str">
        <f>IF('Matriz Nº1 Identificación'!B244&lt;&gt;" ",'Matriz Nº1 Identificación'!F244," ")</f>
        <v>R001 Tecnologías de información</v>
      </c>
      <c r="C244" s="101" t="s">
        <v>94</v>
      </c>
      <c r="D244" s="101" t="s">
        <v>94</v>
      </c>
      <c r="E244" s="4" t="str">
        <f>IFERROR(IF((VLOOKUP(C244,'Tabla 2-3-4-5'!$B$10:$C$12,2,FALSE)*(VLOOKUP('Matriz Nº2 Análisis'!D244,'Tabla 2-3-4-5'!$B$10:$C$12,2,FALSE)))&lt;3,"BAJO",IF((VLOOKUP(C244,'Tabla 2-3-4-5'!$B$10:$C$12,2,FALSE)*(VLOOKUP('Matriz Nº2 Análisis'!D244,'Tabla 2-3-4-5'!$B$10:$C$12,2,FALSE)))&gt;5,"ALTO","MEDIO"))," ")</f>
        <v>ALTO</v>
      </c>
      <c r="F244" s="5" t="str">
        <f>IF(B244&lt;&gt;" ",'Matriz Nº1 Identificación'!E244," ")</f>
        <v>Respaldo de datos y aplicaciones en otros servidores. Restauración de bases de datos por medio de contratos con DBA y protocolos estandarizados debidamente conocidos. Crear redundancia a nivel de telecomunicaciones.</v>
      </c>
      <c r="G244" s="101" t="s">
        <v>101</v>
      </c>
      <c r="H244" s="101" t="s">
        <v>101</v>
      </c>
      <c r="I244" s="4" t="str">
        <f>IFERROR(IF((VLOOKUP(G244,'Tabla 2-3-4-5'!$B$10:$C$12,2,FALSE)*(VLOOKUP('Matriz Nº2 Análisis'!H244,'Tabla 2-3-4-5'!$B$10:$C$12,2,FALSE)))&lt;3,"BAJO",IF((VLOOKUP(G244,'Tabla 2-3-4-5'!$B$10:$C$12,2,FALSE)*(VLOOKUP('Matriz Nº2 Análisis'!H244,'Tabla 2-3-4-5'!$B$10:$C$12,2,FALSE)))&gt;5,"ALTO","MEDIO"))," ")</f>
        <v>MEDIO</v>
      </c>
      <c r="J244" s="9"/>
      <c r="K244" s="10"/>
      <c r="N244" s="10"/>
      <c r="O244" s="10"/>
      <c r="P244" s="10"/>
      <c r="Q244" s="10"/>
      <c r="R244" s="10"/>
      <c r="S244" s="10"/>
      <c r="T244" s="10"/>
      <c r="U244" s="10"/>
      <c r="V244" s="10"/>
      <c r="W244" s="10"/>
      <c r="X244" s="10"/>
      <c r="Y244" s="10"/>
      <c r="Z244" s="10"/>
      <c r="AA244" s="10"/>
      <c r="AB244" s="10"/>
      <c r="AC244" s="10"/>
    </row>
    <row r="245" spans="1:29" ht="83.25" customHeight="1" x14ac:dyDescent="0.3">
      <c r="A245" s="136" t="str">
        <f>'Matriz Nº1 Identificación'!A245</f>
        <v>27. 2</v>
      </c>
      <c r="B245" s="4" t="str">
        <f>IF('Matriz Nº1 Identificación'!B245&lt;&gt;" ",'Matriz Nº1 Identificación'!F245," ")</f>
        <v xml:space="preserve"> </v>
      </c>
      <c r="C245" s="101"/>
      <c r="D245" s="101"/>
      <c r="E245" s="4" t="str">
        <f>IFERROR(IF((VLOOKUP(C245,'Tabla 2-3-4-5'!$B$10:$C$12,2,FALSE)*(VLOOKUP('Matriz Nº2 Análisis'!D245,'Tabla 2-3-4-5'!$B$10:$C$12,2,FALSE)))&lt;3,"BAJO",IF((VLOOKUP(C245,'Tabla 2-3-4-5'!$B$10:$C$12,2,FALSE)*(VLOOKUP('Matriz Nº2 Análisis'!D245,'Tabla 2-3-4-5'!$B$10:$C$12,2,FALSE)))&gt;5,"ALTO","MEDIO"))," ")</f>
        <v xml:space="preserve"> </v>
      </c>
      <c r="F245" s="5" t="str">
        <f>IF(B245&lt;&gt;" ",'Matriz Nº1 Identificación'!E245," ")</f>
        <v xml:space="preserve"> </v>
      </c>
      <c r="G245" s="101"/>
      <c r="H245" s="101"/>
      <c r="I245" s="4" t="str">
        <f>IFERROR(IF((VLOOKUP(G245,'Tabla 2-3-4-5'!$B$10:$C$12,2,FALSE)*(VLOOKUP('Matriz Nº2 Análisis'!H245,'Tabla 2-3-4-5'!$B$10:$C$12,2,FALSE)))&lt;3,"BAJO",IF((VLOOKUP(G245,'Tabla 2-3-4-5'!$B$10:$C$12,2,FALSE)*(VLOOKUP('Matriz Nº2 Análisis'!H245,'Tabla 2-3-4-5'!$B$10:$C$12,2,FALSE)))&gt;5,"ALTO","MEDIO"))," ")</f>
        <v xml:space="preserve"> </v>
      </c>
      <c r="J245" s="9"/>
      <c r="K245" s="10"/>
      <c r="N245" s="10"/>
      <c r="O245" s="10"/>
      <c r="P245" s="10"/>
      <c r="Q245" s="10"/>
      <c r="R245" s="10"/>
      <c r="S245" s="10"/>
      <c r="T245" s="10"/>
      <c r="U245" s="10"/>
      <c r="V245" s="10"/>
      <c r="W245" s="10"/>
      <c r="X245" s="10"/>
      <c r="Y245" s="10"/>
      <c r="Z245" s="10"/>
      <c r="AA245" s="10"/>
      <c r="AB245" s="10"/>
      <c r="AC245" s="10"/>
    </row>
    <row r="246" spans="1:29" ht="83.25" customHeight="1" x14ac:dyDescent="0.3">
      <c r="A246" s="136" t="str">
        <f>'Matriz Nº1 Identificación'!A246</f>
        <v>27. 3</v>
      </c>
      <c r="B246" s="4" t="str">
        <f>IF('Matriz Nº1 Identificación'!B246&lt;&gt;" ",'Matriz Nº1 Identificación'!F246," ")</f>
        <v xml:space="preserve"> </v>
      </c>
      <c r="C246" s="101"/>
      <c r="D246" s="101"/>
      <c r="E246" s="4" t="str">
        <f>IFERROR(IF((VLOOKUP(C246,'Tabla 2-3-4-5'!$B$10:$C$12,2,FALSE)*(VLOOKUP('Matriz Nº2 Análisis'!D246,'Tabla 2-3-4-5'!$B$10:$C$12,2,FALSE)))&lt;3,"BAJO",IF((VLOOKUP(C246,'Tabla 2-3-4-5'!$B$10:$C$12,2,FALSE)*(VLOOKUP('Matriz Nº2 Análisis'!D246,'Tabla 2-3-4-5'!$B$10:$C$12,2,FALSE)))&gt;5,"ALTO","MEDIO"))," ")</f>
        <v xml:space="preserve"> </v>
      </c>
      <c r="F246" s="5" t="str">
        <f>IF(B246&lt;&gt;" ",'Matriz Nº1 Identificación'!E246," ")</f>
        <v xml:space="preserve"> </v>
      </c>
      <c r="G246" s="101"/>
      <c r="H246" s="101"/>
      <c r="I246" s="4" t="str">
        <f>IFERROR(IF((VLOOKUP(G246,'Tabla 2-3-4-5'!$B$10:$C$12,2,FALSE)*(VLOOKUP('Matriz Nº2 Análisis'!H246,'Tabla 2-3-4-5'!$B$10:$C$12,2,FALSE)))&lt;3,"BAJO",IF((VLOOKUP(G246,'Tabla 2-3-4-5'!$B$10:$C$12,2,FALSE)*(VLOOKUP('Matriz Nº2 Análisis'!H246,'Tabla 2-3-4-5'!$B$10:$C$12,2,FALSE)))&gt;5,"ALTO","MEDIO"))," ")</f>
        <v xml:space="preserve"> </v>
      </c>
      <c r="J246" s="9"/>
      <c r="K246" s="10"/>
      <c r="N246" s="10"/>
      <c r="O246" s="10"/>
      <c r="P246" s="10"/>
      <c r="Q246" s="10"/>
      <c r="R246" s="10"/>
      <c r="S246" s="10"/>
      <c r="T246" s="10"/>
      <c r="U246" s="10"/>
      <c r="V246" s="10"/>
      <c r="W246" s="10"/>
      <c r="X246" s="10"/>
      <c r="Y246" s="10"/>
      <c r="Z246" s="10"/>
      <c r="AA246" s="10"/>
      <c r="AB246" s="10"/>
      <c r="AC246" s="10"/>
    </row>
    <row r="247" spans="1:29" ht="83.25" customHeight="1" x14ac:dyDescent="0.3">
      <c r="A247" s="136" t="str">
        <f>'Matriz Nº1 Identificación'!A247</f>
        <v>27. 4</v>
      </c>
      <c r="B247" s="4" t="str">
        <f>IF('Matriz Nº1 Identificación'!B247&lt;&gt;" ",'Matriz Nº1 Identificación'!F247," ")</f>
        <v xml:space="preserve"> </v>
      </c>
      <c r="C247" s="101"/>
      <c r="D247" s="101"/>
      <c r="E247" s="4" t="str">
        <f>IFERROR(IF((VLOOKUP(C247,'Tabla 2-3-4-5'!$B$10:$C$12,2,FALSE)*(VLOOKUP('Matriz Nº2 Análisis'!D247,'Tabla 2-3-4-5'!$B$10:$C$12,2,FALSE)))&lt;3,"BAJO",IF((VLOOKUP(C247,'Tabla 2-3-4-5'!$B$10:$C$12,2,FALSE)*(VLOOKUP('Matriz Nº2 Análisis'!D247,'Tabla 2-3-4-5'!$B$10:$C$12,2,FALSE)))&gt;5,"ALTO","MEDIO"))," ")</f>
        <v xml:space="preserve"> </v>
      </c>
      <c r="F247" s="5" t="str">
        <f>IF(B247&lt;&gt;" ",'Matriz Nº1 Identificación'!E247," ")</f>
        <v xml:space="preserve"> </v>
      </c>
      <c r="G247" s="101"/>
      <c r="H247" s="101"/>
      <c r="I247" s="4" t="str">
        <f>IFERROR(IF((VLOOKUP(G247,'Tabla 2-3-4-5'!$B$10:$C$12,2,FALSE)*(VLOOKUP('Matriz Nº2 Análisis'!H247,'Tabla 2-3-4-5'!$B$10:$C$12,2,FALSE)))&lt;3,"BAJO",IF((VLOOKUP(G247,'Tabla 2-3-4-5'!$B$10:$C$12,2,FALSE)*(VLOOKUP('Matriz Nº2 Análisis'!H247,'Tabla 2-3-4-5'!$B$10:$C$12,2,FALSE)))&gt;5,"ALTO","MEDIO"))," ")</f>
        <v xml:space="preserve"> </v>
      </c>
      <c r="J247" s="9"/>
      <c r="K247" s="10"/>
      <c r="N247" s="10"/>
      <c r="O247" s="10"/>
      <c r="P247" s="10"/>
      <c r="Q247" s="10"/>
      <c r="R247" s="10"/>
      <c r="S247" s="10"/>
      <c r="T247" s="10"/>
      <c r="U247" s="10"/>
      <c r="V247" s="10"/>
      <c r="W247" s="10"/>
      <c r="X247" s="10"/>
      <c r="Y247" s="10"/>
      <c r="Z247" s="10"/>
      <c r="AA247" s="10"/>
      <c r="AB247" s="10"/>
      <c r="AC247" s="10"/>
    </row>
    <row r="248" spans="1:29" ht="83.25" customHeight="1" x14ac:dyDescent="0.3">
      <c r="A248" s="136" t="str">
        <f>'Matriz Nº1 Identificación'!A248</f>
        <v>27. 5</v>
      </c>
      <c r="B248" s="4" t="str">
        <f>IF('Matriz Nº1 Identificación'!B248&lt;&gt;" ",'Matriz Nº1 Identificación'!F248," ")</f>
        <v xml:space="preserve"> </v>
      </c>
      <c r="C248" s="101"/>
      <c r="D248" s="101"/>
      <c r="E248" s="4" t="str">
        <f>IFERROR(IF((VLOOKUP(C248,'Tabla 2-3-4-5'!$B$10:$C$12,2,FALSE)*(VLOOKUP('Matriz Nº2 Análisis'!D248,'Tabla 2-3-4-5'!$B$10:$C$12,2,FALSE)))&lt;3,"BAJO",IF((VLOOKUP(C248,'Tabla 2-3-4-5'!$B$10:$C$12,2,FALSE)*(VLOOKUP('Matriz Nº2 Análisis'!D248,'Tabla 2-3-4-5'!$B$10:$C$12,2,FALSE)))&gt;5,"ALTO","MEDIO"))," ")</f>
        <v xml:space="preserve"> </v>
      </c>
      <c r="F248" s="5" t="str">
        <f>IF(B248&lt;&gt;" ",'Matriz Nº1 Identificación'!E248," ")</f>
        <v xml:space="preserve"> </v>
      </c>
      <c r="G248" s="101"/>
      <c r="H248" s="101"/>
      <c r="I248" s="4" t="str">
        <f>IFERROR(IF((VLOOKUP(G248,'Tabla 2-3-4-5'!$B$10:$C$12,2,FALSE)*(VLOOKUP('Matriz Nº2 Análisis'!H248,'Tabla 2-3-4-5'!$B$10:$C$12,2,FALSE)))&lt;3,"BAJO",IF((VLOOKUP(G248,'Tabla 2-3-4-5'!$B$10:$C$12,2,FALSE)*(VLOOKUP('Matriz Nº2 Análisis'!H248,'Tabla 2-3-4-5'!$B$10:$C$12,2,FALSE)))&gt;5,"ALTO","MEDIO"))," ")</f>
        <v xml:space="preserve"> </v>
      </c>
      <c r="J248" s="9"/>
      <c r="K248" s="10"/>
      <c r="N248" s="10"/>
      <c r="O248" s="10"/>
      <c r="P248" s="10"/>
      <c r="Q248" s="10"/>
      <c r="R248" s="10"/>
      <c r="S248" s="10"/>
      <c r="T248" s="10"/>
      <c r="U248" s="10"/>
      <c r="V248" s="10"/>
      <c r="W248" s="10"/>
      <c r="X248" s="10"/>
      <c r="Y248" s="10"/>
      <c r="Z248" s="10"/>
      <c r="AA248" s="10"/>
      <c r="AB248" s="10"/>
      <c r="AC248" s="10"/>
    </row>
    <row r="249" spans="1:29" ht="83.25" customHeight="1" x14ac:dyDescent="0.3">
      <c r="A249" s="136" t="str">
        <f>'Matriz Nº1 Identificación'!A249</f>
        <v>27. 6</v>
      </c>
      <c r="B249" s="4" t="str">
        <f>IF('Matriz Nº1 Identificación'!B249&lt;&gt;" ",'Matriz Nº1 Identificación'!F249," ")</f>
        <v xml:space="preserve"> </v>
      </c>
      <c r="C249" s="101"/>
      <c r="D249" s="101"/>
      <c r="E249" s="4" t="str">
        <f>IFERROR(IF((VLOOKUP(C249,'Tabla 2-3-4-5'!$B$10:$C$12,2,FALSE)*(VLOOKUP('Matriz Nº2 Análisis'!D249,'Tabla 2-3-4-5'!$B$10:$C$12,2,FALSE)))&lt;3,"BAJO",IF((VLOOKUP(C249,'Tabla 2-3-4-5'!$B$10:$C$12,2,FALSE)*(VLOOKUP('Matriz Nº2 Análisis'!D249,'Tabla 2-3-4-5'!$B$10:$C$12,2,FALSE)))&gt;5,"ALTO","MEDIO"))," ")</f>
        <v xml:space="preserve"> </v>
      </c>
      <c r="F249" s="5" t="str">
        <f>IF(B249&lt;&gt;" ",'Matriz Nº1 Identificación'!E249," ")</f>
        <v xml:space="preserve"> </v>
      </c>
      <c r="G249" s="101"/>
      <c r="H249" s="101"/>
      <c r="I249" s="4" t="str">
        <f>IFERROR(IF((VLOOKUP(G249,'Tabla 2-3-4-5'!$B$10:$C$12,2,FALSE)*(VLOOKUP('Matriz Nº2 Análisis'!H249,'Tabla 2-3-4-5'!$B$10:$C$12,2,FALSE)))&lt;3,"BAJO",IF((VLOOKUP(G249,'Tabla 2-3-4-5'!$B$10:$C$12,2,FALSE)*(VLOOKUP('Matriz Nº2 Análisis'!H249,'Tabla 2-3-4-5'!$B$10:$C$12,2,FALSE)))&gt;5,"ALTO","MEDIO"))," ")</f>
        <v xml:space="preserve"> </v>
      </c>
      <c r="J249" s="9"/>
      <c r="K249" s="10"/>
      <c r="N249" s="10"/>
      <c r="O249" s="10"/>
      <c r="P249" s="10"/>
      <c r="Q249" s="10"/>
      <c r="R249" s="10"/>
      <c r="S249" s="10"/>
      <c r="T249" s="10"/>
      <c r="U249" s="10"/>
      <c r="V249" s="10"/>
      <c r="W249" s="10"/>
      <c r="X249" s="10"/>
      <c r="Y249" s="10"/>
      <c r="Z249" s="10"/>
      <c r="AA249" s="10"/>
      <c r="AB249" s="10"/>
      <c r="AC249" s="10"/>
    </row>
    <row r="250" spans="1:29" ht="83.25" customHeight="1" thickBot="1" x14ac:dyDescent="0.35">
      <c r="A250" s="136" t="str">
        <f>'Matriz Nº1 Identificación'!A250</f>
        <v>27. 7</v>
      </c>
      <c r="B250" s="4" t="str">
        <f>IF('Matriz Nº1 Identificación'!B250&lt;&gt;" ",'Matriz Nº1 Identificación'!F250," ")</f>
        <v xml:space="preserve"> </v>
      </c>
      <c r="C250" s="101"/>
      <c r="D250" s="101"/>
      <c r="E250" s="4" t="str">
        <f>IFERROR(IF((VLOOKUP(C250,'Tabla 2-3-4-5'!$B$10:$C$12,2,FALSE)*(VLOOKUP('Matriz Nº2 Análisis'!D250,'Tabla 2-3-4-5'!$B$10:$C$12,2,FALSE)))&lt;3,"BAJO",IF((VLOOKUP(C250,'Tabla 2-3-4-5'!$B$10:$C$12,2,FALSE)*(VLOOKUP('Matriz Nº2 Análisis'!D250,'Tabla 2-3-4-5'!$B$10:$C$12,2,FALSE)))&gt;5,"ALTO","MEDIO"))," ")</f>
        <v xml:space="preserve"> </v>
      </c>
      <c r="F250" s="5" t="str">
        <f>IF(B250&lt;&gt;" ",'Matriz Nº1 Identificación'!E250," ")</f>
        <v xml:space="preserve"> </v>
      </c>
      <c r="G250" s="101"/>
      <c r="H250" s="101"/>
      <c r="I250" s="4" t="str">
        <f>IFERROR(IF((VLOOKUP(G250,'Tabla 2-3-4-5'!$B$10:$C$12,2,FALSE)*(VLOOKUP('Matriz Nº2 Análisis'!H250,'Tabla 2-3-4-5'!$B$10:$C$12,2,FALSE)))&lt;3,"BAJO",IF((VLOOKUP(G250,'Tabla 2-3-4-5'!$B$10:$C$12,2,FALSE)*(VLOOKUP('Matriz Nº2 Análisis'!H250,'Tabla 2-3-4-5'!$B$10:$C$12,2,FALSE)))&gt;5,"ALTO","MEDIO"))," ")</f>
        <v xml:space="preserve"> </v>
      </c>
      <c r="J250" s="9"/>
      <c r="K250" s="10"/>
      <c r="N250" s="10"/>
      <c r="O250" s="10"/>
      <c r="P250" s="10"/>
      <c r="Q250" s="10"/>
      <c r="R250" s="10"/>
      <c r="S250" s="10"/>
      <c r="T250" s="10"/>
      <c r="U250" s="10"/>
      <c r="V250" s="10"/>
      <c r="W250" s="10"/>
      <c r="X250" s="10"/>
      <c r="Y250" s="10"/>
      <c r="Z250" s="10"/>
      <c r="AA250" s="10"/>
      <c r="AB250" s="10"/>
      <c r="AC250" s="10"/>
    </row>
    <row r="251" spans="1:29" ht="23.25" customHeight="1" thickBot="1" x14ac:dyDescent="0.35">
      <c r="A251" s="73" t="str">
        <f>'Matriz Nº1 Identificación'!A251</f>
        <v xml:space="preserve">Objetivo Estratégico: </v>
      </c>
      <c r="B251" s="377">
        <f>+'Matriz Nº1 Identificación'!B251:H251</f>
        <v>0</v>
      </c>
      <c r="C251" s="378"/>
      <c r="D251" s="378"/>
      <c r="E251" s="378"/>
      <c r="F251" s="378"/>
      <c r="G251" s="378"/>
      <c r="H251" s="378"/>
      <c r="I251" s="379"/>
      <c r="J251" s="1"/>
    </row>
    <row r="252" spans="1:29" ht="26.25" customHeight="1" x14ac:dyDescent="0.3">
      <c r="A252" s="75" t="str">
        <f>'Matriz Nº1 Identificación'!A252</f>
        <v>Objetivo táctico</v>
      </c>
      <c r="B252" s="374" t="str">
        <f>+'Matriz Nº1 Identificación'!B252:H252</f>
        <v>28. Proporcionar el mantenimiento preventivo, correctivo y evolutivo del hardware, software y bases de datos de los sistemas instalados al servicio de toda la Institución.</v>
      </c>
      <c r="C252" s="375"/>
      <c r="D252" s="375"/>
      <c r="E252" s="375"/>
      <c r="F252" s="375"/>
      <c r="G252" s="375"/>
      <c r="H252" s="375"/>
      <c r="I252" s="376"/>
      <c r="J252" s="1"/>
    </row>
    <row r="253" spans="1:29" ht="83.25" customHeight="1" x14ac:dyDescent="0.3">
      <c r="A253" s="136" t="str">
        <f>'Matriz Nº1 Identificación'!A253</f>
        <v>28. 1</v>
      </c>
      <c r="B253" s="4" t="str">
        <f>IF('Matriz Nº1 Identificación'!B253&lt;&gt;" ",'Matriz Nº1 Identificación'!F253," ")</f>
        <v>R001 Tecnologías de información</v>
      </c>
      <c r="C253" s="101" t="s">
        <v>94</v>
      </c>
      <c r="D253" s="101" t="s">
        <v>101</v>
      </c>
      <c r="E253" s="4" t="str">
        <f>IFERROR(IF((VLOOKUP(C253,'Tabla 2-3-4-5'!$B$10:$C$12,2,FALSE)*(VLOOKUP('Matriz Nº2 Análisis'!D253,'Tabla 2-3-4-5'!$B$10:$C$12,2,FALSE)))&lt;3,"BAJO",IF((VLOOKUP(C253,'Tabla 2-3-4-5'!$B$10:$C$12,2,FALSE)*(VLOOKUP('Matriz Nº2 Análisis'!D253,'Tabla 2-3-4-5'!$B$10:$C$12,2,FALSE)))&gt;5,"ALTO","MEDIO"))," ")</f>
        <v>ALTO</v>
      </c>
      <c r="F253" s="5" t="str">
        <f>IF(B253&lt;&gt;" ",'Matriz Nº1 Identificación'!E253," ")</f>
        <v>Adquirir las herramientas de detección y protección ante posibles ataques. Mantener actualizados el inventario de sistemas instalados y parches aplicados. Implementar los mecanismos de seguridad adecuados a las transacciones y manejo de información.</v>
      </c>
      <c r="G253" s="101" t="s">
        <v>101</v>
      </c>
      <c r="H253" s="101" t="s">
        <v>101</v>
      </c>
      <c r="I253" s="4" t="str">
        <f>IFERROR(IF((VLOOKUP(G253,'Tabla 2-3-4-5'!$B$10:$C$12,2,FALSE)*(VLOOKUP('Matriz Nº2 Análisis'!H253,'Tabla 2-3-4-5'!$B$10:$C$12,2,FALSE)))&lt;3,"BAJO",IF((VLOOKUP(G253,'Tabla 2-3-4-5'!$B$10:$C$12,2,FALSE)*(VLOOKUP('Matriz Nº2 Análisis'!H253,'Tabla 2-3-4-5'!$B$10:$C$12,2,FALSE)))&gt;5,"ALTO","MEDIO"))," ")</f>
        <v>MEDIO</v>
      </c>
      <c r="J253" s="9"/>
      <c r="K253" s="10"/>
      <c r="N253" s="10"/>
      <c r="O253" s="10"/>
      <c r="P253" s="10"/>
      <c r="Q253" s="10"/>
      <c r="R253" s="10"/>
      <c r="S253" s="10"/>
      <c r="T253" s="10"/>
      <c r="U253" s="10"/>
      <c r="V253" s="10"/>
      <c r="W253" s="10"/>
      <c r="X253" s="10"/>
      <c r="Y253" s="10"/>
      <c r="Z253" s="10"/>
      <c r="AA253" s="10"/>
      <c r="AB253" s="10"/>
      <c r="AC253" s="10"/>
    </row>
    <row r="254" spans="1:29" ht="83.25" customHeight="1" x14ac:dyDescent="0.3">
      <c r="A254" s="136" t="str">
        <f>'Matriz Nº1 Identificación'!A254</f>
        <v>28. 2</v>
      </c>
      <c r="B254" s="4" t="str">
        <f>IF('Matriz Nº1 Identificación'!B254&lt;&gt;" ",'Matriz Nº1 Identificación'!F254," ")</f>
        <v xml:space="preserve"> </v>
      </c>
      <c r="C254" s="101"/>
      <c r="D254" s="101"/>
      <c r="E254" s="4" t="str">
        <f>IFERROR(IF((VLOOKUP(C254,'Tabla 2-3-4-5'!$B$10:$C$12,2,FALSE)*(VLOOKUP('Matriz Nº2 Análisis'!D254,'Tabla 2-3-4-5'!$B$10:$C$12,2,FALSE)))&lt;3,"BAJO",IF((VLOOKUP(C254,'Tabla 2-3-4-5'!$B$10:$C$12,2,FALSE)*(VLOOKUP('Matriz Nº2 Análisis'!D254,'Tabla 2-3-4-5'!$B$10:$C$12,2,FALSE)))&gt;5,"ALTO","MEDIO"))," ")</f>
        <v xml:space="preserve"> </v>
      </c>
      <c r="F254" s="5" t="str">
        <f>IF(B254&lt;&gt;" ",'Matriz Nº1 Identificación'!E254," ")</f>
        <v xml:space="preserve"> </v>
      </c>
      <c r="G254" s="101"/>
      <c r="H254" s="101"/>
      <c r="I254" s="4" t="str">
        <f>IFERROR(IF((VLOOKUP(G254,'Tabla 2-3-4-5'!$B$10:$C$12,2,FALSE)*(VLOOKUP('Matriz Nº2 Análisis'!H254,'Tabla 2-3-4-5'!$B$10:$C$12,2,FALSE)))&lt;3,"BAJO",IF((VLOOKUP(G254,'Tabla 2-3-4-5'!$B$10:$C$12,2,FALSE)*(VLOOKUP('Matriz Nº2 Análisis'!H254,'Tabla 2-3-4-5'!$B$10:$C$12,2,FALSE)))&gt;5,"ALTO","MEDIO"))," ")</f>
        <v xml:space="preserve"> </v>
      </c>
      <c r="J254" s="9"/>
      <c r="K254" s="10"/>
      <c r="N254" s="10"/>
      <c r="O254" s="10"/>
      <c r="P254" s="10"/>
      <c r="Q254" s="10"/>
      <c r="R254" s="10"/>
      <c r="S254" s="10"/>
      <c r="T254" s="10"/>
      <c r="U254" s="10"/>
      <c r="V254" s="10"/>
      <c r="W254" s="10"/>
      <c r="X254" s="10"/>
      <c r="Y254" s="10"/>
      <c r="Z254" s="10"/>
      <c r="AA254" s="10"/>
      <c r="AB254" s="10"/>
      <c r="AC254" s="10"/>
    </row>
    <row r="255" spans="1:29" ht="83.25" customHeight="1" x14ac:dyDescent="0.3">
      <c r="A255" s="136" t="str">
        <f>'Matriz Nº1 Identificación'!A255</f>
        <v>28. 3</v>
      </c>
      <c r="B255" s="4" t="str">
        <f>IF('Matriz Nº1 Identificación'!B255&lt;&gt;" ",'Matriz Nº1 Identificación'!F255," ")</f>
        <v xml:space="preserve"> </v>
      </c>
      <c r="C255" s="101"/>
      <c r="D255" s="101"/>
      <c r="E255" s="4" t="str">
        <f>IFERROR(IF((VLOOKUP(C255,'Tabla 2-3-4-5'!$B$10:$C$12,2,FALSE)*(VLOOKUP('Matriz Nº2 Análisis'!D255,'Tabla 2-3-4-5'!$B$10:$C$12,2,FALSE)))&lt;3,"BAJO",IF((VLOOKUP(C255,'Tabla 2-3-4-5'!$B$10:$C$12,2,FALSE)*(VLOOKUP('Matriz Nº2 Análisis'!D255,'Tabla 2-3-4-5'!$B$10:$C$12,2,FALSE)))&gt;5,"ALTO","MEDIO"))," ")</f>
        <v xml:space="preserve"> </v>
      </c>
      <c r="F255" s="5" t="str">
        <f>IF(B255&lt;&gt;" ",'Matriz Nº1 Identificación'!E255," ")</f>
        <v xml:space="preserve"> </v>
      </c>
      <c r="G255" s="101"/>
      <c r="H255" s="101"/>
      <c r="I255" s="4" t="str">
        <f>IFERROR(IF((VLOOKUP(G255,'Tabla 2-3-4-5'!$B$10:$C$12,2,FALSE)*(VLOOKUP('Matriz Nº2 Análisis'!H255,'Tabla 2-3-4-5'!$B$10:$C$12,2,FALSE)))&lt;3,"BAJO",IF((VLOOKUP(G255,'Tabla 2-3-4-5'!$B$10:$C$12,2,FALSE)*(VLOOKUP('Matriz Nº2 Análisis'!H255,'Tabla 2-3-4-5'!$B$10:$C$12,2,FALSE)))&gt;5,"ALTO","MEDIO"))," ")</f>
        <v xml:space="preserve"> </v>
      </c>
      <c r="J255" s="9"/>
      <c r="K255" s="10"/>
      <c r="N255" s="10"/>
      <c r="O255" s="10"/>
      <c r="P255" s="10"/>
      <c r="Q255" s="10"/>
      <c r="R255" s="10"/>
      <c r="S255" s="10"/>
      <c r="T255" s="10"/>
      <c r="U255" s="10"/>
      <c r="V255" s="10"/>
      <c r="W255" s="10"/>
      <c r="X255" s="10"/>
      <c r="Y255" s="10"/>
      <c r="Z255" s="10"/>
      <c r="AA255" s="10"/>
      <c r="AB255" s="10"/>
      <c r="AC255" s="10"/>
    </row>
    <row r="256" spans="1:29" ht="83.25" customHeight="1" x14ac:dyDescent="0.3">
      <c r="A256" s="136" t="str">
        <f>'Matriz Nº1 Identificación'!A256</f>
        <v>28. 4</v>
      </c>
      <c r="B256" s="4" t="str">
        <f>IF('Matriz Nº1 Identificación'!B256&lt;&gt;" ",'Matriz Nº1 Identificación'!F256," ")</f>
        <v xml:space="preserve"> </v>
      </c>
      <c r="C256" s="101"/>
      <c r="D256" s="101"/>
      <c r="E256" s="4" t="str">
        <f>IFERROR(IF((VLOOKUP(C256,'Tabla 2-3-4-5'!$B$10:$C$12,2,FALSE)*(VLOOKUP('Matriz Nº2 Análisis'!D256,'Tabla 2-3-4-5'!$B$10:$C$12,2,FALSE)))&lt;3,"BAJO",IF((VLOOKUP(C256,'Tabla 2-3-4-5'!$B$10:$C$12,2,FALSE)*(VLOOKUP('Matriz Nº2 Análisis'!D256,'Tabla 2-3-4-5'!$B$10:$C$12,2,FALSE)))&gt;5,"ALTO","MEDIO"))," ")</f>
        <v xml:space="preserve"> </v>
      </c>
      <c r="F256" s="5" t="str">
        <f>IF(B256&lt;&gt;" ",'Matriz Nº1 Identificación'!E256," ")</f>
        <v xml:space="preserve"> </v>
      </c>
      <c r="G256" s="101"/>
      <c r="H256" s="101"/>
      <c r="I256" s="4" t="str">
        <f>IFERROR(IF((VLOOKUP(G256,'Tabla 2-3-4-5'!$B$10:$C$12,2,FALSE)*(VLOOKUP('Matriz Nº2 Análisis'!H256,'Tabla 2-3-4-5'!$B$10:$C$12,2,FALSE)))&lt;3,"BAJO",IF((VLOOKUP(G256,'Tabla 2-3-4-5'!$B$10:$C$12,2,FALSE)*(VLOOKUP('Matriz Nº2 Análisis'!H256,'Tabla 2-3-4-5'!$B$10:$C$12,2,FALSE)))&gt;5,"ALTO","MEDIO"))," ")</f>
        <v xml:space="preserve"> </v>
      </c>
      <c r="J256" s="9"/>
      <c r="K256" s="10"/>
      <c r="N256" s="10"/>
      <c r="O256" s="10"/>
      <c r="P256" s="10"/>
      <c r="Q256" s="10"/>
      <c r="R256" s="10"/>
      <c r="S256" s="10"/>
      <c r="T256" s="10"/>
      <c r="U256" s="10"/>
      <c r="V256" s="10"/>
      <c r="W256" s="10"/>
      <c r="X256" s="10"/>
      <c r="Y256" s="10"/>
      <c r="Z256" s="10"/>
      <c r="AA256" s="10"/>
      <c r="AB256" s="10"/>
      <c r="AC256" s="10"/>
    </row>
    <row r="257" spans="1:29" ht="83.25" customHeight="1" x14ac:dyDescent="0.3">
      <c r="A257" s="136" t="str">
        <f>'Matriz Nº1 Identificación'!A257</f>
        <v>28. 5</v>
      </c>
      <c r="B257" s="4" t="str">
        <f>IF('Matriz Nº1 Identificación'!B257&lt;&gt;" ",'Matriz Nº1 Identificación'!F257," ")</f>
        <v xml:space="preserve"> </v>
      </c>
      <c r="C257" s="101"/>
      <c r="D257" s="101"/>
      <c r="E257" s="4" t="str">
        <f>IFERROR(IF((VLOOKUP(C257,'Tabla 2-3-4-5'!$B$10:$C$12,2,FALSE)*(VLOOKUP('Matriz Nº2 Análisis'!D257,'Tabla 2-3-4-5'!$B$10:$C$12,2,FALSE)))&lt;3,"BAJO",IF((VLOOKUP(C257,'Tabla 2-3-4-5'!$B$10:$C$12,2,FALSE)*(VLOOKUP('Matriz Nº2 Análisis'!D257,'Tabla 2-3-4-5'!$B$10:$C$12,2,FALSE)))&gt;5,"ALTO","MEDIO"))," ")</f>
        <v xml:space="preserve"> </v>
      </c>
      <c r="F257" s="5" t="str">
        <f>IF(B257&lt;&gt;" ",'Matriz Nº1 Identificación'!E257," ")</f>
        <v xml:space="preserve"> </v>
      </c>
      <c r="G257" s="101"/>
      <c r="H257" s="101"/>
      <c r="I257" s="4" t="str">
        <f>IFERROR(IF((VLOOKUP(G257,'Tabla 2-3-4-5'!$B$10:$C$12,2,FALSE)*(VLOOKUP('Matriz Nº2 Análisis'!H257,'Tabla 2-3-4-5'!$B$10:$C$12,2,FALSE)))&lt;3,"BAJO",IF((VLOOKUP(G257,'Tabla 2-3-4-5'!$B$10:$C$12,2,FALSE)*(VLOOKUP('Matriz Nº2 Análisis'!H257,'Tabla 2-3-4-5'!$B$10:$C$12,2,FALSE)))&gt;5,"ALTO","MEDIO"))," ")</f>
        <v xml:space="preserve"> </v>
      </c>
      <c r="J257" s="9"/>
      <c r="K257" s="10"/>
      <c r="N257" s="10"/>
      <c r="O257" s="10"/>
      <c r="P257" s="10"/>
      <c r="Q257" s="10"/>
      <c r="R257" s="10"/>
      <c r="S257" s="10"/>
      <c r="T257" s="10"/>
      <c r="U257" s="10"/>
      <c r="V257" s="10"/>
      <c r="W257" s="10"/>
      <c r="X257" s="10"/>
      <c r="Y257" s="10"/>
      <c r="Z257" s="10"/>
      <c r="AA257" s="10"/>
      <c r="AB257" s="10"/>
      <c r="AC257" s="10"/>
    </row>
    <row r="258" spans="1:29" ht="83.25" customHeight="1" x14ac:dyDescent="0.3">
      <c r="A258" s="136" t="str">
        <f>'Matriz Nº1 Identificación'!A258</f>
        <v>28. 6</v>
      </c>
      <c r="B258" s="4" t="str">
        <f>IF('Matriz Nº1 Identificación'!B258&lt;&gt;" ",'Matriz Nº1 Identificación'!F258," ")</f>
        <v xml:space="preserve"> </v>
      </c>
      <c r="C258" s="101"/>
      <c r="D258" s="101"/>
      <c r="E258" s="4" t="str">
        <f>IFERROR(IF((VLOOKUP(C258,'Tabla 2-3-4-5'!$B$10:$C$12,2,FALSE)*(VLOOKUP('Matriz Nº2 Análisis'!D258,'Tabla 2-3-4-5'!$B$10:$C$12,2,FALSE)))&lt;3,"BAJO",IF((VLOOKUP(C258,'Tabla 2-3-4-5'!$B$10:$C$12,2,FALSE)*(VLOOKUP('Matriz Nº2 Análisis'!D258,'Tabla 2-3-4-5'!$B$10:$C$12,2,FALSE)))&gt;5,"ALTO","MEDIO"))," ")</f>
        <v xml:space="preserve"> </v>
      </c>
      <c r="F258" s="5" t="str">
        <f>IF(B258&lt;&gt;" ",'Matriz Nº1 Identificación'!E258," ")</f>
        <v xml:space="preserve"> </v>
      </c>
      <c r="G258" s="101"/>
      <c r="H258" s="101"/>
      <c r="I258" s="4" t="str">
        <f>IFERROR(IF((VLOOKUP(G258,'Tabla 2-3-4-5'!$B$10:$C$12,2,FALSE)*(VLOOKUP('Matriz Nº2 Análisis'!H258,'Tabla 2-3-4-5'!$B$10:$C$12,2,FALSE)))&lt;3,"BAJO",IF((VLOOKUP(G258,'Tabla 2-3-4-5'!$B$10:$C$12,2,FALSE)*(VLOOKUP('Matriz Nº2 Análisis'!H258,'Tabla 2-3-4-5'!$B$10:$C$12,2,FALSE)))&gt;5,"ALTO","MEDIO"))," ")</f>
        <v xml:space="preserve"> </v>
      </c>
      <c r="J258" s="9"/>
      <c r="K258" s="10"/>
      <c r="N258" s="10"/>
      <c r="O258" s="10"/>
      <c r="P258" s="10"/>
      <c r="Q258" s="10"/>
      <c r="R258" s="10"/>
      <c r="S258" s="10"/>
      <c r="T258" s="10"/>
      <c r="U258" s="10"/>
      <c r="V258" s="10"/>
      <c r="W258" s="10"/>
      <c r="X258" s="10"/>
      <c r="Y258" s="10"/>
      <c r="Z258" s="10"/>
      <c r="AA258" s="10"/>
      <c r="AB258" s="10"/>
      <c r="AC258" s="10"/>
    </row>
    <row r="259" spans="1:29" ht="83.25" customHeight="1" thickBot="1" x14ac:dyDescent="0.35">
      <c r="A259" s="136" t="str">
        <f>'Matriz Nº1 Identificación'!A259</f>
        <v>28. 7</v>
      </c>
      <c r="B259" s="4" t="str">
        <f>IF('Matriz Nº1 Identificación'!B259&lt;&gt;" ",'Matriz Nº1 Identificación'!F259," ")</f>
        <v xml:space="preserve"> </v>
      </c>
      <c r="C259" s="101"/>
      <c r="D259" s="101"/>
      <c r="E259" s="4" t="str">
        <f>IFERROR(IF((VLOOKUP(C259,'Tabla 2-3-4-5'!$B$10:$C$12,2,FALSE)*(VLOOKUP('Matriz Nº2 Análisis'!D259,'Tabla 2-3-4-5'!$B$10:$C$12,2,FALSE)))&lt;3,"BAJO",IF((VLOOKUP(C259,'Tabla 2-3-4-5'!$B$10:$C$12,2,FALSE)*(VLOOKUP('Matriz Nº2 Análisis'!D259,'Tabla 2-3-4-5'!$B$10:$C$12,2,FALSE)))&gt;5,"ALTO","MEDIO"))," ")</f>
        <v xml:space="preserve"> </v>
      </c>
      <c r="F259" s="5" t="str">
        <f>IF(B259&lt;&gt;" ",'Matriz Nº1 Identificación'!E259," ")</f>
        <v xml:space="preserve"> </v>
      </c>
      <c r="G259" s="101"/>
      <c r="H259" s="101"/>
      <c r="I259" s="4" t="str">
        <f>IFERROR(IF((VLOOKUP(G259,'Tabla 2-3-4-5'!$B$10:$C$12,2,FALSE)*(VLOOKUP('Matriz Nº2 Análisis'!H259,'Tabla 2-3-4-5'!$B$10:$C$12,2,FALSE)))&lt;3,"BAJO",IF((VLOOKUP(G259,'Tabla 2-3-4-5'!$B$10:$C$12,2,FALSE)*(VLOOKUP('Matriz Nº2 Análisis'!H259,'Tabla 2-3-4-5'!$B$10:$C$12,2,FALSE)))&gt;5,"ALTO","MEDIO"))," ")</f>
        <v xml:space="preserve"> </v>
      </c>
      <c r="J259" s="9"/>
      <c r="K259" s="10"/>
      <c r="N259" s="10"/>
      <c r="O259" s="10"/>
      <c r="P259" s="10"/>
      <c r="Q259" s="10"/>
      <c r="R259" s="10"/>
      <c r="S259" s="10"/>
      <c r="T259" s="10"/>
      <c r="U259" s="10"/>
      <c r="V259" s="10"/>
      <c r="W259" s="10"/>
      <c r="X259" s="10"/>
      <c r="Y259" s="10"/>
      <c r="Z259" s="10"/>
      <c r="AA259" s="10"/>
      <c r="AB259" s="10"/>
      <c r="AC259" s="10"/>
    </row>
    <row r="260" spans="1:29" ht="23.25" customHeight="1" thickBot="1" x14ac:dyDescent="0.35">
      <c r="A260" s="73" t="str">
        <f>'Matriz Nº1 Identificación'!A260</f>
        <v xml:space="preserve">Objetivo Estratégico: </v>
      </c>
      <c r="B260" s="377">
        <f>+'Matriz Nº1 Identificación'!B260:H260</f>
        <v>0</v>
      </c>
      <c r="C260" s="378"/>
      <c r="D260" s="378"/>
      <c r="E260" s="378"/>
      <c r="F260" s="378"/>
      <c r="G260" s="378"/>
      <c r="H260" s="378"/>
      <c r="I260" s="379"/>
      <c r="J260" s="1"/>
    </row>
    <row r="261" spans="1:29" ht="26.25" customHeight="1" x14ac:dyDescent="0.3">
      <c r="A261" s="75" t="str">
        <f>'Matriz Nº1 Identificación'!A261</f>
        <v>Objetivo táctico</v>
      </c>
      <c r="B261" s="374" t="str">
        <f>+'Matriz Nº1 Identificación'!B261:H261</f>
        <v>29. Sustituir elementos tecnológicos y actualizar los derechos de uso por medio de licencias y soporte del fabricante</v>
      </c>
      <c r="C261" s="375"/>
      <c r="D261" s="375"/>
      <c r="E261" s="375"/>
      <c r="F261" s="375"/>
      <c r="G261" s="375"/>
      <c r="H261" s="375"/>
      <c r="I261" s="376"/>
      <c r="J261" s="1"/>
    </row>
    <row r="262" spans="1:29" ht="83.25" customHeight="1" x14ac:dyDescent="0.3">
      <c r="A262" s="136" t="str">
        <f>'Matriz Nº1 Identificación'!A262</f>
        <v>29. 1</v>
      </c>
      <c r="B262" s="4" t="str">
        <f>IF('Matriz Nº1 Identificación'!B262&lt;&gt;" ",'Matriz Nº1 Identificación'!F262," ")</f>
        <v>R001 Tecnologías de información</v>
      </c>
      <c r="C262" s="101" t="s">
        <v>101</v>
      </c>
      <c r="D262" s="101" t="s">
        <v>101</v>
      </c>
      <c r="E262" s="4" t="str">
        <f>IFERROR(IF((VLOOKUP(C262,'Tabla 2-3-4-5'!$B$10:$C$12,2,FALSE)*(VLOOKUP('Matriz Nº2 Análisis'!D262,'Tabla 2-3-4-5'!$B$10:$C$12,2,FALSE)))&lt;3,"BAJO",IF((VLOOKUP(C262,'Tabla 2-3-4-5'!$B$10:$C$12,2,FALSE)*(VLOOKUP('Matriz Nº2 Análisis'!D262,'Tabla 2-3-4-5'!$B$10:$C$12,2,FALSE)))&gt;5,"ALTO","MEDIO"))," ")</f>
        <v>MEDIO</v>
      </c>
      <c r="F262" s="5" t="str">
        <f>IF(B262&lt;&gt;" ",'Matriz Nº1 Identificación'!E262," ")</f>
        <v>Contrato de suscripción por servicios al softtware en lugar de comprar el licenciamiento para bajar costos.  Contratar la actualización de licencias para darles vigencia y poner al día los derechos. Preveer el presupuesto para licenciamiento.</v>
      </c>
      <c r="G262" s="101" t="s">
        <v>107</v>
      </c>
      <c r="H262" s="101" t="s">
        <v>107</v>
      </c>
      <c r="I262" s="4" t="str">
        <f>IFERROR(IF((VLOOKUP(G262,'Tabla 2-3-4-5'!$B$10:$C$12,2,FALSE)*(VLOOKUP('Matriz Nº2 Análisis'!H262,'Tabla 2-3-4-5'!$B$10:$C$12,2,FALSE)))&lt;3,"BAJO",IF((VLOOKUP(G262,'Tabla 2-3-4-5'!$B$10:$C$12,2,FALSE)*(VLOOKUP('Matriz Nº2 Análisis'!H262,'Tabla 2-3-4-5'!$B$10:$C$12,2,FALSE)))&gt;5,"ALTO","MEDIO"))," ")</f>
        <v>BAJO</v>
      </c>
      <c r="J262" s="9"/>
      <c r="K262" s="10"/>
      <c r="N262" s="10"/>
      <c r="O262" s="10"/>
      <c r="P262" s="10"/>
      <c r="Q262" s="10"/>
      <c r="R262" s="10"/>
      <c r="S262" s="10"/>
      <c r="T262" s="10"/>
      <c r="U262" s="10"/>
      <c r="V262" s="10"/>
      <c r="W262" s="10"/>
      <c r="X262" s="10"/>
      <c r="Y262" s="10"/>
      <c r="Z262" s="10"/>
      <c r="AA262" s="10"/>
      <c r="AB262" s="10"/>
      <c r="AC262" s="10"/>
    </row>
    <row r="263" spans="1:29" ht="83.25" customHeight="1" x14ac:dyDescent="0.3">
      <c r="A263" s="136" t="str">
        <f>'Matriz Nº1 Identificación'!A263</f>
        <v>29. 2</v>
      </c>
      <c r="B263" s="4" t="str">
        <f>IF('Matriz Nº1 Identificación'!B263&lt;&gt;" ",'Matriz Nº1 Identificación'!F263," ")</f>
        <v xml:space="preserve"> </v>
      </c>
      <c r="C263" s="101"/>
      <c r="D263" s="101"/>
      <c r="E263" s="4" t="str">
        <f>IFERROR(IF((VLOOKUP(C263,'Tabla 2-3-4-5'!$B$10:$C$12,2,FALSE)*(VLOOKUP('Matriz Nº2 Análisis'!D263,'Tabla 2-3-4-5'!$B$10:$C$12,2,FALSE)))&lt;3,"BAJO",IF((VLOOKUP(C263,'Tabla 2-3-4-5'!$B$10:$C$12,2,FALSE)*(VLOOKUP('Matriz Nº2 Análisis'!D263,'Tabla 2-3-4-5'!$B$10:$C$12,2,FALSE)))&gt;5,"ALTO","MEDIO"))," ")</f>
        <v xml:space="preserve"> </v>
      </c>
      <c r="F263" s="5" t="str">
        <f>IF(B263&lt;&gt;" ",'Matriz Nº1 Identificación'!E263," ")</f>
        <v xml:space="preserve"> </v>
      </c>
      <c r="G263" s="101"/>
      <c r="H263" s="101"/>
      <c r="I263" s="4" t="str">
        <f>IFERROR(IF((VLOOKUP(G263,'Tabla 2-3-4-5'!$B$10:$C$12,2,FALSE)*(VLOOKUP('Matriz Nº2 Análisis'!H263,'Tabla 2-3-4-5'!$B$10:$C$12,2,FALSE)))&lt;3,"BAJO",IF((VLOOKUP(G263,'Tabla 2-3-4-5'!$B$10:$C$12,2,FALSE)*(VLOOKUP('Matriz Nº2 Análisis'!H263,'Tabla 2-3-4-5'!$B$10:$C$12,2,FALSE)))&gt;5,"ALTO","MEDIO"))," ")</f>
        <v xml:space="preserve"> </v>
      </c>
      <c r="J263" s="9"/>
      <c r="K263" s="10"/>
      <c r="N263" s="10"/>
      <c r="O263" s="10"/>
      <c r="P263" s="10"/>
      <c r="Q263" s="10"/>
      <c r="R263" s="10"/>
      <c r="S263" s="10"/>
      <c r="T263" s="10"/>
      <c r="U263" s="10"/>
      <c r="V263" s="10"/>
      <c r="W263" s="10"/>
      <c r="X263" s="10"/>
      <c r="Y263" s="10"/>
      <c r="Z263" s="10"/>
      <c r="AA263" s="10"/>
      <c r="AB263" s="10"/>
      <c r="AC263" s="10"/>
    </row>
    <row r="264" spans="1:29" ht="83.25" customHeight="1" x14ac:dyDescent="0.3">
      <c r="A264" s="136" t="str">
        <f>'Matriz Nº1 Identificación'!A264</f>
        <v>29. 3</v>
      </c>
      <c r="B264" s="4" t="str">
        <f>IF('Matriz Nº1 Identificación'!B264&lt;&gt;" ",'Matriz Nº1 Identificación'!F264," ")</f>
        <v xml:space="preserve"> </v>
      </c>
      <c r="C264" s="101"/>
      <c r="D264" s="101"/>
      <c r="E264" s="4" t="str">
        <f>IFERROR(IF((VLOOKUP(C264,'Tabla 2-3-4-5'!$B$10:$C$12,2,FALSE)*(VLOOKUP('Matriz Nº2 Análisis'!D264,'Tabla 2-3-4-5'!$B$10:$C$12,2,FALSE)))&lt;3,"BAJO",IF((VLOOKUP(C264,'Tabla 2-3-4-5'!$B$10:$C$12,2,FALSE)*(VLOOKUP('Matriz Nº2 Análisis'!D264,'Tabla 2-3-4-5'!$B$10:$C$12,2,FALSE)))&gt;5,"ALTO","MEDIO"))," ")</f>
        <v xml:space="preserve"> </v>
      </c>
      <c r="F264" s="5" t="str">
        <f>IF(B264&lt;&gt;" ",'Matriz Nº1 Identificación'!E264," ")</f>
        <v xml:space="preserve"> </v>
      </c>
      <c r="G264" s="101"/>
      <c r="H264" s="101"/>
      <c r="I264" s="4" t="str">
        <f>IFERROR(IF((VLOOKUP(G264,'Tabla 2-3-4-5'!$B$10:$C$12,2,FALSE)*(VLOOKUP('Matriz Nº2 Análisis'!H264,'Tabla 2-3-4-5'!$B$10:$C$12,2,FALSE)))&lt;3,"BAJO",IF((VLOOKUP(G264,'Tabla 2-3-4-5'!$B$10:$C$12,2,FALSE)*(VLOOKUP('Matriz Nº2 Análisis'!H264,'Tabla 2-3-4-5'!$B$10:$C$12,2,FALSE)))&gt;5,"ALTO","MEDIO"))," ")</f>
        <v xml:space="preserve"> </v>
      </c>
      <c r="J264" s="9"/>
      <c r="K264" s="10"/>
      <c r="N264" s="10"/>
      <c r="O264" s="10"/>
      <c r="P264" s="10"/>
      <c r="Q264" s="10"/>
      <c r="R264" s="10"/>
      <c r="S264" s="10"/>
      <c r="T264" s="10"/>
      <c r="U264" s="10"/>
      <c r="V264" s="10"/>
      <c r="W264" s="10"/>
      <c r="X264" s="10"/>
      <c r="Y264" s="10"/>
      <c r="Z264" s="10"/>
      <c r="AA264" s="10"/>
      <c r="AB264" s="10"/>
      <c r="AC264" s="10"/>
    </row>
    <row r="265" spans="1:29" ht="83.25" customHeight="1" x14ac:dyDescent="0.3">
      <c r="A265" s="136" t="str">
        <f>'Matriz Nº1 Identificación'!A265</f>
        <v>29. 4</v>
      </c>
      <c r="B265" s="4" t="str">
        <f>IF('Matriz Nº1 Identificación'!B265&lt;&gt;" ",'Matriz Nº1 Identificación'!F265," ")</f>
        <v xml:space="preserve"> </v>
      </c>
      <c r="C265" s="101"/>
      <c r="D265" s="101"/>
      <c r="E265" s="4" t="str">
        <f>IFERROR(IF((VLOOKUP(C265,'Tabla 2-3-4-5'!$B$10:$C$12,2,FALSE)*(VLOOKUP('Matriz Nº2 Análisis'!D265,'Tabla 2-3-4-5'!$B$10:$C$12,2,FALSE)))&lt;3,"BAJO",IF((VLOOKUP(C265,'Tabla 2-3-4-5'!$B$10:$C$12,2,FALSE)*(VLOOKUP('Matriz Nº2 Análisis'!D265,'Tabla 2-3-4-5'!$B$10:$C$12,2,FALSE)))&gt;5,"ALTO","MEDIO"))," ")</f>
        <v xml:space="preserve"> </v>
      </c>
      <c r="F265" s="5" t="str">
        <f>IF(B265&lt;&gt;" ",'Matriz Nº1 Identificación'!E265," ")</f>
        <v xml:space="preserve"> </v>
      </c>
      <c r="G265" s="101"/>
      <c r="H265" s="101"/>
      <c r="I265" s="4" t="str">
        <f>IFERROR(IF((VLOOKUP(G265,'Tabla 2-3-4-5'!$B$10:$C$12,2,FALSE)*(VLOOKUP('Matriz Nº2 Análisis'!H265,'Tabla 2-3-4-5'!$B$10:$C$12,2,FALSE)))&lt;3,"BAJO",IF((VLOOKUP(G265,'Tabla 2-3-4-5'!$B$10:$C$12,2,FALSE)*(VLOOKUP('Matriz Nº2 Análisis'!H265,'Tabla 2-3-4-5'!$B$10:$C$12,2,FALSE)))&gt;5,"ALTO","MEDIO"))," ")</f>
        <v xml:space="preserve"> </v>
      </c>
      <c r="J265" s="9"/>
      <c r="K265" s="10"/>
      <c r="N265" s="10"/>
      <c r="O265" s="10"/>
      <c r="P265" s="10"/>
      <c r="Q265" s="10"/>
      <c r="R265" s="10"/>
      <c r="S265" s="10"/>
      <c r="T265" s="10"/>
      <c r="U265" s="10"/>
      <c r="V265" s="10"/>
      <c r="W265" s="10"/>
      <c r="X265" s="10"/>
      <c r="Y265" s="10"/>
      <c r="Z265" s="10"/>
      <c r="AA265" s="10"/>
      <c r="AB265" s="10"/>
      <c r="AC265" s="10"/>
    </row>
    <row r="266" spans="1:29" ht="83.25" customHeight="1" x14ac:dyDescent="0.3">
      <c r="A266" s="136" t="str">
        <f>'Matriz Nº1 Identificación'!A266</f>
        <v>29. 5</v>
      </c>
      <c r="B266" s="4" t="str">
        <f>IF('Matriz Nº1 Identificación'!B266&lt;&gt;" ",'Matriz Nº1 Identificación'!F266," ")</f>
        <v xml:space="preserve"> </v>
      </c>
      <c r="C266" s="101"/>
      <c r="D266" s="101"/>
      <c r="E266" s="4" t="str">
        <f>IFERROR(IF((VLOOKUP(C266,'Tabla 2-3-4-5'!$B$10:$C$12,2,FALSE)*(VLOOKUP('Matriz Nº2 Análisis'!D266,'Tabla 2-3-4-5'!$B$10:$C$12,2,FALSE)))&lt;3,"BAJO",IF((VLOOKUP(C266,'Tabla 2-3-4-5'!$B$10:$C$12,2,FALSE)*(VLOOKUP('Matriz Nº2 Análisis'!D266,'Tabla 2-3-4-5'!$B$10:$C$12,2,FALSE)))&gt;5,"ALTO","MEDIO"))," ")</f>
        <v xml:space="preserve"> </v>
      </c>
      <c r="F266" s="5" t="str">
        <f>IF(B266&lt;&gt;" ",'Matriz Nº1 Identificación'!E266," ")</f>
        <v xml:space="preserve"> </v>
      </c>
      <c r="G266" s="101"/>
      <c r="H266" s="101"/>
      <c r="I266" s="4" t="str">
        <f>IFERROR(IF((VLOOKUP(G266,'Tabla 2-3-4-5'!$B$10:$C$12,2,FALSE)*(VLOOKUP('Matriz Nº2 Análisis'!H266,'Tabla 2-3-4-5'!$B$10:$C$12,2,FALSE)))&lt;3,"BAJO",IF((VLOOKUP(G266,'Tabla 2-3-4-5'!$B$10:$C$12,2,FALSE)*(VLOOKUP('Matriz Nº2 Análisis'!H266,'Tabla 2-3-4-5'!$B$10:$C$12,2,FALSE)))&gt;5,"ALTO","MEDIO"))," ")</f>
        <v xml:space="preserve"> </v>
      </c>
      <c r="J266" s="9"/>
      <c r="K266" s="10"/>
      <c r="N266" s="10"/>
      <c r="O266" s="10"/>
      <c r="P266" s="10"/>
      <c r="Q266" s="10"/>
      <c r="R266" s="10"/>
      <c r="S266" s="10"/>
      <c r="T266" s="10"/>
      <c r="U266" s="10"/>
      <c r="V266" s="10"/>
      <c r="W266" s="10"/>
      <c r="X266" s="10"/>
      <c r="Y266" s="10"/>
      <c r="Z266" s="10"/>
      <c r="AA266" s="10"/>
      <c r="AB266" s="10"/>
      <c r="AC266" s="10"/>
    </row>
    <row r="267" spans="1:29" ht="83.25" customHeight="1" x14ac:dyDescent="0.3">
      <c r="A267" s="136" t="str">
        <f>'Matriz Nº1 Identificación'!A267</f>
        <v>29. 6</v>
      </c>
      <c r="B267" s="4" t="str">
        <f>IF('Matriz Nº1 Identificación'!B267&lt;&gt;" ",'Matriz Nº1 Identificación'!F267," ")</f>
        <v xml:space="preserve"> </v>
      </c>
      <c r="C267" s="101"/>
      <c r="D267" s="101"/>
      <c r="E267" s="4" t="str">
        <f>IFERROR(IF((VLOOKUP(C267,'Tabla 2-3-4-5'!$B$10:$C$12,2,FALSE)*(VLOOKUP('Matriz Nº2 Análisis'!D267,'Tabla 2-3-4-5'!$B$10:$C$12,2,FALSE)))&lt;3,"BAJO",IF((VLOOKUP(C267,'Tabla 2-3-4-5'!$B$10:$C$12,2,FALSE)*(VLOOKUP('Matriz Nº2 Análisis'!D267,'Tabla 2-3-4-5'!$B$10:$C$12,2,FALSE)))&gt;5,"ALTO","MEDIO"))," ")</f>
        <v xml:space="preserve"> </v>
      </c>
      <c r="F267" s="5" t="str">
        <f>IF(B267&lt;&gt;" ",'Matriz Nº1 Identificación'!E267," ")</f>
        <v xml:space="preserve"> </v>
      </c>
      <c r="G267" s="101"/>
      <c r="H267" s="101"/>
      <c r="I267" s="4" t="str">
        <f>IFERROR(IF((VLOOKUP(G267,'Tabla 2-3-4-5'!$B$10:$C$12,2,FALSE)*(VLOOKUP('Matriz Nº2 Análisis'!H267,'Tabla 2-3-4-5'!$B$10:$C$12,2,FALSE)))&lt;3,"BAJO",IF((VLOOKUP(G267,'Tabla 2-3-4-5'!$B$10:$C$12,2,FALSE)*(VLOOKUP('Matriz Nº2 Análisis'!H267,'Tabla 2-3-4-5'!$B$10:$C$12,2,FALSE)))&gt;5,"ALTO","MEDIO"))," ")</f>
        <v xml:space="preserve"> </v>
      </c>
      <c r="J267" s="9"/>
      <c r="K267" s="10"/>
      <c r="N267" s="10"/>
      <c r="O267" s="10"/>
      <c r="P267" s="10"/>
      <c r="Q267" s="10"/>
      <c r="R267" s="10"/>
      <c r="S267" s="10"/>
      <c r="T267" s="10"/>
      <c r="U267" s="10"/>
      <c r="V267" s="10"/>
      <c r="W267" s="10"/>
      <c r="X267" s="10"/>
      <c r="Y267" s="10"/>
      <c r="Z267" s="10"/>
      <c r="AA267" s="10"/>
      <c r="AB267" s="10"/>
      <c r="AC267" s="10"/>
    </row>
    <row r="268" spans="1:29" ht="83.25" customHeight="1" thickBot="1" x14ac:dyDescent="0.35">
      <c r="A268" s="136" t="str">
        <f>'Matriz Nº1 Identificación'!A268</f>
        <v>29. 7</v>
      </c>
      <c r="B268" s="4" t="str">
        <f>IF('Matriz Nº1 Identificación'!B268&lt;&gt;" ",'Matriz Nº1 Identificación'!F268," ")</f>
        <v xml:space="preserve"> </v>
      </c>
      <c r="C268" s="101"/>
      <c r="D268" s="101"/>
      <c r="E268" s="4" t="str">
        <f>IFERROR(IF((VLOOKUP(C268,'Tabla 2-3-4-5'!$B$10:$C$12,2,FALSE)*(VLOOKUP('Matriz Nº2 Análisis'!D268,'Tabla 2-3-4-5'!$B$10:$C$12,2,FALSE)))&lt;3,"BAJO",IF((VLOOKUP(C268,'Tabla 2-3-4-5'!$B$10:$C$12,2,FALSE)*(VLOOKUP('Matriz Nº2 Análisis'!D268,'Tabla 2-3-4-5'!$B$10:$C$12,2,FALSE)))&gt;5,"ALTO","MEDIO"))," ")</f>
        <v xml:space="preserve"> </v>
      </c>
      <c r="F268" s="5" t="str">
        <f>IF(B268&lt;&gt;" ",'Matriz Nº1 Identificación'!E268," ")</f>
        <v xml:space="preserve"> </v>
      </c>
      <c r="G268" s="101"/>
      <c r="H268" s="101"/>
      <c r="I268" s="4" t="str">
        <f>IFERROR(IF((VLOOKUP(G268,'Tabla 2-3-4-5'!$B$10:$C$12,2,FALSE)*(VLOOKUP('Matriz Nº2 Análisis'!H268,'Tabla 2-3-4-5'!$B$10:$C$12,2,FALSE)))&lt;3,"BAJO",IF((VLOOKUP(G268,'Tabla 2-3-4-5'!$B$10:$C$12,2,FALSE)*(VLOOKUP('Matriz Nº2 Análisis'!H268,'Tabla 2-3-4-5'!$B$10:$C$12,2,FALSE)))&gt;5,"ALTO","MEDIO"))," ")</f>
        <v xml:space="preserve"> </v>
      </c>
      <c r="J268" s="9"/>
      <c r="K268" s="10"/>
      <c r="N268" s="10"/>
      <c r="O268" s="10"/>
      <c r="P268" s="10"/>
      <c r="Q268" s="10"/>
      <c r="R268" s="10"/>
      <c r="S268" s="10"/>
      <c r="T268" s="10"/>
      <c r="U268" s="10"/>
      <c r="V268" s="10"/>
      <c r="W268" s="10"/>
      <c r="X268" s="10"/>
      <c r="Y268" s="10"/>
      <c r="Z268" s="10"/>
      <c r="AA268" s="10"/>
      <c r="AB268" s="10"/>
      <c r="AC268" s="10"/>
    </row>
    <row r="269" spans="1:29" ht="23.25" customHeight="1" thickBot="1" x14ac:dyDescent="0.35">
      <c r="A269" s="73" t="str">
        <f>'Matriz Nº1 Identificación'!A269</f>
        <v xml:space="preserve">Objetivo Estratégico: </v>
      </c>
      <c r="B269" s="377">
        <f>+'Matriz Nº1 Identificación'!B269:H269</f>
        <v>0</v>
      </c>
      <c r="C269" s="378"/>
      <c r="D269" s="378"/>
      <c r="E269" s="378"/>
      <c r="F269" s="378"/>
      <c r="G269" s="378"/>
      <c r="H269" s="378"/>
      <c r="I269" s="379"/>
      <c r="J269" s="1"/>
    </row>
    <row r="270" spans="1:29" ht="26.25" customHeight="1" x14ac:dyDescent="0.3">
      <c r="A270" s="75" t="str">
        <f>'Matriz Nº1 Identificación'!A270</f>
        <v>Objetivo táctico</v>
      </c>
      <c r="B270" s="374" t="str">
        <f>+'Matriz Nº1 Identificación'!B270:H270</f>
        <v>30. Velar por la definición de la planificación estratégica, la planificación operativa y el seguimiento y rendición de cuentas de ambas.</v>
      </c>
      <c r="C270" s="375"/>
      <c r="D270" s="375"/>
      <c r="E270" s="375"/>
      <c r="F270" s="375"/>
      <c r="G270" s="375"/>
      <c r="H270" s="375"/>
      <c r="I270" s="376"/>
      <c r="J270" s="1"/>
    </row>
    <row r="271" spans="1:29" ht="118.2" customHeight="1" x14ac:dyDescent="0.3">
      <c r="A271" s="136" t="str">
        <f>'Matriz Nº1 Identificación'!A271</f>
        <v>30. 1</v>
      </c>
      <c r="B271" s="4" t="str">
        <f>IF('Matriz Nº1 Identificación'!B271&lt;&gt;" ",'Matriz Nº1 Identificación'!F271," ")</f>
        <v>R007 Recurso Humano</v>
      </c>
      <c r="C271" s="101" t="s">
        <v>94</v>
      </c>
      <c r="D271" s="101" t="s">
        <v>94</v>
      </c>
      <c r="E271" s="4" t="str">
        <f>IFERROR(IF((VLOOKUP(C271,'Tabla 2-3-4-5'!$B$10:$C$12,2,FALSE)*(VLOOKUP('Matriz Nº2 Análisis'!D271,'Tabla 2-3-4-5'!$B$10:$C$12,2,FALSE)))&lt;3,"BAJO",IF((VLOOKUP(C271,'Tabla 2-3-4-5'!$B$10:$C$12,2,FALSE)*(VLOOKUP('Matriz Nº2 Análisis'!D271,'Tabla 2-3-4-5'!$B$10:$C$12,2,FALSE)))&gt;5,"ALTO","MEDIO"))," ")</f>
        <v>ALTO</v>
      </c>
      <c r="F271" s="5" t="str">
        <f>IF(B271&lt;&gt;" ",'Matriz Nº1 Identificación'!E271," ")</f>
        <v>* Elaborar diagnóstico de necesidades de capacitación. * Solicitar al departamento de becas, capacitaciones para los funcionarios de la UPI. * Mantener la curva de conocimientos en ascenso.  * Solicitar presupuesto para actividades de capacitación.</v>
      </c>
      <c r="G271" s="101" t="s">
        <v>101</v>
      </c>
      <c r="H271" s="101" t="s">
        <v>94</v>
      </c>
      <c r="I271" s="4" t="str">
        <f>IFERROR(IF((VLOOKUP(G271,'Tabla 2-3-4-5'!$B$10:$C$12,2,FALSE)*(VLOOKUP('Matriz Nº2 Análisis'!H271,'Tabla 2-3-4-5'!$B$10:$C$12,2,FALSE)))&lt;3,"BAJO",IF((VLOOKUP(G271,'Tabla 2-3-4-5'!$B$10:$C$12,2,FALSE)*(VLOOKUP('Matriz Nº2 Análisis'!H271,'Tabla 2-3-4-5'!$B$10:$C$12,2,FALSE)))&gt;5,"ALTO","MEDIO"))," ")</f>
        <v>ALTO</v>
      </c>
      <c r="J271" s="9"/>
      <c r="K271" s="10"/>
      <c r="N271" s="10"/>
      <c r="O271" s="10"/>
      <c r="P271" s="10"/>
      <c r="Q271" s="10"/>
      <c r="R271" s="10"/>
      <c r="S271" s="10"/>
      <c r="T271" s="10"/>
      <c r="U271" s="10"/>
      <c r="V271" s="10"/>
      <c r="W271" s="10"/>
      <c r="X271" s="10"/>
      <c r="Y271" s="10"/>
      <c r="Z271" s="10"/>
      <c r="AA271" s="10"/>
      <c r="AB271" s="10"/>
      <c r="AC271" s="10"/>
    </row>
    <row r="272" spans="1:29" ht="83.25" customHeight="1" x14ac:dyDescent="0.3">
      <c r="A272" s="136" t="str">
        <f>'Matriz Nº1 Identificación'!A272</f>
        <v>30. 2</v>
      </c>
      <c r="B272" s="4" t="str">
        <f>IF('Matriz Nº1 Identificación'!B272&lt;&gt;" ",'Matriz Nº1 Identificación'!F272," ")</f>
        <v xml:space="preserve"> </v>
      </c>
      <c r="C272" s="101"/>
      <c r="D272" s="101"/>
      <c r="E272" s="4" t="str">
        <f>IFERROR(IF((VLOOKUP(C272,'Tabla 2-3-4-5'!$B$10:$C$12,2,FALSE)*(VLOOKUP('Matriz Nº2 Análisis'!D272,'Tabla 2-3-4-5'!$B$10:$C$12,2,FALSE)))&lt;3,"BAJO",IF((VLOOKUP(C272,'Tabla 2-3-4-5'!$B$10:$C$12,2,FALSE)*(VLOOKUP('Matriz Nº2 Análisis'!D272,'Tabla 2-3-4-5'!$B$10:$C$12,2,FALSE)))&gt;5,"ALTO","MEDIO"))," ")</f>
        <v xml:space="preserve"> </v>
      </c>
      <c r="F272" s="5" t="str">
        <f>IF(B272&lt;&gt;" ",'Matriz Nº1 Identificación'!E272," ")</f>
        <v xml:space="preserve"> </v>
      </c>
      <c r="G272" s="101"/>
      <c r="H272" s="101"/>
      <c r="I272" s="4" t="str">
        <f>IFERROR(IF((VLOOKUP(G272,'Tabla 2-3-4-5'!$B$10:$C$12,2,FALSE)*(VLOOKUP('Matriz Nº2 Análisis'!H272,'Tabla 2-3-4-5'!$B$10:$C$12,2,FALSE)))&lt;3,"BAJO",IF((VLOOKUP(G272,'Tabla 2-3-4-5'!$B$10:$C$12,2,FALSE)*(VLOOKUP('Matriz Nº2 Análisis'!H272,'Tabla 2-3-4-5'!$B$10:$C$12,2,FALSE)))&gt;5,"ALTO","MEDIO"))," ")</f>
        <v xml:space="preserve"> </v>
      </c>
      <c r="J272" s="9"/>
      <c r="K272" s="10"/>
      <c r="N272" s="10"/>
      <c r="O272" s="10"/>
      <c r="P272" s="10"/>
      <c r="Q272" s="10"/>
      <c r="R272" s="10"/>
      <c r="S272" s="10"/>
      <c r="T272" s="10"/>
      <c r="U272" s="10"/>
      <c r="V272" s="10"/>
      <c r="W272" s="10"/>
      <c r="X272" s="10"/>
      <c r="Y272" s="10"/>
      <c r="Z272" s="10"/>
      <c r="AA272" s="10"/>
      <c r="AB272" s="10"/>
      <c r="AC272" s="10"/>
    </row>
    <row r="273" spans="1:29" ht="83.25" customHeight="1" x14ac:dyDescent="0.3">
      <c r="A273" s="136" t="str">
        <f>'Matriz Nº1 Identificación'!A273</f>
        <v>30. 3</v>
      </c>
      <c r="B273" s="4" t="str">
        <f>IF('Matriz Nº1 Identificación'!B273&lt;&gt;" ",'Matriz Nº1 Identificación'!F273," ")</f>
        <v xml:space="preserve"> </v>
      </c>
      <c r="C273" s="101"/>
      <c r="D273" s="101"/>
      <c r="E273" s="4" t="str">
        <f>IFERROR(IF((VLOOKUP(C273,'Tabla 2-3-4-5'!$B$10:$C$12,2,FALSE)*(VLOOKUP('Matriz Nº2 Análisis'!D273,'Tabla 2-3-4-5'!$B$10:$C$12,2,FALSE)))&lt;3,"BAJO",IF((VLOOKUP(C273,'Tabla 2-3-4-5'!$B$10:$C$12,2,FALSE)*(VLOOKUP('Matriz Nº2 Análisis'!D273,'Tabla 2-3-4-5'!$B$10:$C$12,2,FALSE)))&gt;5,"ALTO","MEDIO"))," ")</f>
        <v xml:space="preserve"> </v>
      </c>
      <c r="F273" s="5" t="str">
        <f>IF(B273&lt;&gt;" ",'Matriz Nº1 Identificación'!E273," ")</f>
        <v xml:space="preserve"> </v>
      </c>
      <c r="G273" s="101"/>
      <c r="H273" s="101"/>
      <c r="I273" s="4" t="str">
        <f>IFERROR(IF((VLOOKUP(G273,'Tabla 2-3-4-5'!$B$10:$C$12,2,FALSE)*(VLOOKUP('Matriz Nº2 Análisis'!H273,'Tabla 2-3-4-5'!$B$10:$C$12,2,FALSE)))&lt;3,"BAJO",IF((VLOOKUP(G273,'Tabla 2-3-4-5'!$B$10:$C$12,2,FALSE)*(VLOOKUP('Matriz Nº2 Análisis'!H273,'Tabla 2-3-4-5'!$B$10:$C$12,2,FALSE)))&gt;5,"ALTO","MEDIO"))," ")</f>
        <v xml:space="preserve"> </v>
      </c>
      <c r="J273" s="9"/>
      <c r="K273" s="10"/>
      <c r="N273" s="10"/>
      <c r="O273" s="10"/>
      <c r="P273" s="10"/>
      <c r="Q273" s="10"/>
      <c r="R273" s="10"/>
      <c r="S273" s="10"/>
      <c r="T273" s="10"/>
      <c r="U273" s="10"/>
      <c r="V273" s="10"/>
      <c r="W273" s="10"/>
      <c r="X273" s="10"/>
      <c r="Y273" s="10"/>
      <c r="Z273" s="10"/>
      <c r="AA273" s="10"/>
      <c r="AB273" s="10"/>
      <c r="AC273" s="10"/>
    </row>
    <row r="274" spans="1:29" ht="83.25" customHeight="1" x14ac:dyDescent="0.3">
      <c r="A274" s="136" t="str">
        <f>'Matriz Nº1 Identificación'!A274</f>
        <v>30. 4</v>
      </c>
      <c r="B274" s="4" t="str">
        <f>IF('Matriz Nº1 Identificación'!B274&lt;&gt;" ",'Matriz Nº1 Identificación'!F274," ")</f>
        <v xml:space="preserve"> </v>
      </c>
      <c r="C274" s="101"/>
      <c r="D274" s="101"/>
      <c r="E274" s="4" t="str">
        <f>IFERROR(IF((VLOOKUP(C274,'Tabla 2-3-4-5'!$B$10:$C$12,2,FALSE)*(VLOOKUP('Matriz Nº2 Análisis'!D274,'Tabla 2-3-4-5'!$B$10:$C$12,2,FALSE)))&lt;3,"BAJO",IF((VLOOKUP(C274,'Tabla 2-3-4-5'!$B$10:$C$12,2,FALSE)*(VLOOKUP('Matriz Nº2 Análisis'!D274,'Tabla 2-3-4-5'!$B$10:$C$12,2,FALSE)))&gt;5,"ALTO","MEDIO"))," ")</f>
        <v xml:space="preserve"> </v>
      </c>
      <c r="F274" s="5" t="str">
        <f>IF(B274&lt;&gt;" ",'Matriz Nº1 Identificación'!E274," ")</f>
        <v xml:space="preserve"> </v>
      </c>
      <c r="G274" s="101"/>
      <c r="H274" s="101"/>
      <c r="I274" s="4" t="str">
        <f>IFERROR(IF((VLOOKUP(G274,'Tabla 2-3-4-5'!$B$10:$C$12,2,FALSE)*(VLOOKUP('Matriz Nº2 Análisis'!H274,'Tabla 2-3-4-5'!$B$10:$C$12,2,FALSE)))&lt;3,"BAJO",IF((VLOOKUP(G274,'Tabla 2-3-4-5'!$B$10:$C$12,2,FALSE)*(VLOOKUP('Matriz Nº2 Análisis'!H274,'Tabla 2-3-4-5'!$B$10:$C$12,2,FALSE)))&gt;5,"ALTO","MEDIO"))," ")</f>
        <v xml:space="preserve"> </v>
      </c>
      <c r="J274" s="9"/>
      <c r="K274" s="10"/>
      <c r="N274" s="10"/>
      <c r="O274" s="10"/>
      <c r="P274" s="10"/>
      <c r="Q274" s="10"/>
      <c r="R274" s="10"/>
      <c r="S274" s="10"/>
      <c r="T274" s="10"/>
      <c r="U274" s="10"/>
      <c r="V274" s="10"/>
      <c r="W274" s="10"/>
      <c r="X274" s="10"/>
      <c r="Y274" s="10"/>
      <c r="Z274" s="10"/>
      <c r="AA274" s="10"/>
      <c r="AB274" s="10"/>
      <c r="AC274" s="10"/>
    </row>
    <row r="275" spans="1:29" ht="83.25" customHeight="1" x14ac:dyDescent="0.3">
      <c r="A275" s="136" t="str">
        <f>'Matriz Nº1 Identificación'!A275</f>
        <v>30. 5</v>
      </c>
      <c r="B275" s="4" t="str">
        <f>IF('Matriz Nº1 Identificación'!B275&lt;&gt;" ",'Matriz Nº1 Identificación'!F275," ")</f>
        <v xml:space="preserve"> </v>
      </c>
      <c r="C275" s="101"/>
      <c r="D275" s="101"/>
      <c r="E275" s="4" t="str">
        <f>IFERROR(IF((VLOOKUP(C275,'Tabla 2-3-4-5'!$B$10:$C$12,2,FALSE)*(VLOOKUP('Matriz Nº2 Análisis'!D275,'Tabla 2-3-4-5'!$B$10:$C$12,2,FALSE)))&lt;3,"BAJO",IF((VLOOKUP(C275,'Tabla 2-3-4-5'!$B$10:$C$12,2,FALSE)*(VLOOKUP('Matriz Nº2 Análisis'!D275,'Tabla 2-3-4-5'!$B$10:$C$12,2,FALSE)))&gt;5,"ALTO","MEDIO"))," ")</f>
        <v xml:space="preserve"> </v>
      </c>
      <c r="F275" s="5" t="str">
        <f>IF(B275&lt;&gt;" ",'Matriz Nº1 Identificación'!E275," ")</f>
        <v xml:space="preserve"> </v>
      </c>
      <c r="G275" s="101"/>
      <c r="H275" s="101"/>
      <c r="I275" s="4" t="str">
        <f>IFERROR(IF((VLOOKUP(G275,'Tabla 2-3-4-5'!$B$10:$C$12,2,FALSE)*(VLOOKUP('Matriz Nº2 Análisis'!H275,'Tabla 2-3-4-5'!$B$10:$C$12,2,FALSE)))&lt;3,"BAJO",IF((VLOOKUP(G275,'Tabla 2-3-4-5'!$B$10:$C$12,2,FALSE)*(VLOOKUP('Matriz Nº2 Análisis'!H275,'Tabla 2-3-4-5'!$B$10:$C$12,2,FALSE)))&gt;5,"ALTO","MEDIO"))," ")</f>
        <v xml:space="preserve"> </v>
      </c>
      <c r="J275" s="9"/>
      <c r="K275" s="10"/>
      <c r="N275" s="10"/>
      <c r="O275" s="10"/>
      <c r="P275" s="10"/>
      <c r="Q275" s="10"/>
      <c r="R275" s="10"/>
      <c r="S275" s="10"/>
      <c r="T275" s="10"/>
      <c r="U275" s="10"/>
      <c r="V275" s="10"/>
      <c r="W275" s="10"/>
      <c r="X275" s="10"/>
      <c r="Y275" s="10"/>
      <c r="Z275" s="10"/>
      <c r="AA275" s="10"/>
      <c r="AB275" s="10"/>
      <c r="AC275" s="10"/>
    </row>
    <row r="276" spans="1:29" ht="83.25" customHeight="1" x14ac:dyDescent="0.3">
      <c r="A276" s="136" t="str">
        <f>'Matriz Nº1 Identificación'!A276</f>
        <v>30. 6</v>
      </c>
      <c r="B276" s="4" t="str">
        <f>IF('Matriz Nº1 Identificación'!B276&lt;&gt;" ",'Matriz Nº1 Identificación'!F276," ")</f>
        <v xml:space="preserve"> </v>
      </c>
      <c r="C276" s="101"/>
      <c r="D276" s="101"/>
      <c r="E276" s="4" t="str">
        <f>IFERROR(IF((VLOOKUP(C276,'Tabla 2-3-4-5'!$B$10:$C$12,2,FALSE)*(VLOOKUP('Matriz Nº2 Análisis'!D276,'Tabla 2-3-4-5'!$B$10:$C$12,2,FALSE)))&lt;3,"BAJO",IF((VLOOKUP(C276,'Tabla 2-3-4-5'!$B$10:$C$12,2,FALSE)*(VLOOKUP('Matriz Nº2 Análisis'!D276,'Tabla 2-3-4-5'!$B$10:$C$12,2,FALSE)))&gt;5,"ALTO","MEDIO"))," ")</f>
        <v xml:space="preserve"> </v>
      </c>
      <c r="F276" s="5" t="str">
        <f>IF(B276&lt;&gt;" ",'Matriz Nº1 Identificación'!E276," ")</f>
        <v xml:space="preserve"> </v>
      </c>
      <c r="G276" s="101"/>
      <c r="H276" s="101"/>
      <c r="I276" s="4" t="str">
        <f>IFERROR(IF((VLOOKUP(G276,'Tabla 2-3-4-5'!$B$10:$C$12,2,FALSE)*(VLOOKUP('Matriz Nº2 Análisis'!H276,'Tabla 2-3-4-5'!$B$10:$C$12,2,FALSE)))&lt;3,"BAJO",IF((VLOOKUP(G276,'Tabla 2-3-4-5'!$B$10:$C$12,2,FALSE)*(VLOOKUP('Matriz Nº2 Análisis'!H276,'Tabla 2-3-4-5'!$B$10:$C$12,2,FALSE)))&gt;5,"ALTO","MEDIO"))," ")</f>
        <v xml:space="preserve"> </v>
      </c>
      <c r="J276" s="9"/>
      <c r="K276" s="10"/>
      <c r="N276" s="10"/>
      <c r="O276" s="10"/>
      <c r="P276" s="10"/>
      <c r="Q276" s="10"/>
      <c r="R276" s="10"/>
      <c r="S276" s="10"/>
      <c r="T276" s="10"/>
      <c r="U276" s="10"/>
      <c r="V276" s="10"/>
      <c r="W276" s="10"/>
      <c r="X276" s="10"/>
      <c r="Y276" s="10"/>
      <c r="Z276" s="10"/>
      <c r="AA276" s="10"/>
      <c r="AB276" s="10"/>
      <c r="AC276" s="10"/>
    </row>
    <row r="277" spans="1:29" ht="83.25" customHeight="1" thickBot="1" x14ac:dyDescent="0.35">
      <c r="A277" s="136" t="str">
        <f>'Matriz Nº1 Identificación'!A277</f>
        <v>30. 7</v>
      </c>
      <c r="B277" s="4" t="str">
        <f>IF('Matriz Nº1 Identificación'!B277&lt;&gt;" ",'Matriz Nº1 Identificación'!F277," ")</f>
        <v xml:space="preserve"> </v>
      </c>
      <c r="C277" s="101"/>
      <c r="D277" s="101"/>
      <c r="E277" s="4" t="str">
        <f>IFERROR(IF((VLOOKUP(C277,'Tabla 2-3-4-5'!$B$10:$C$12,2,FALSE)*(VLOOKUP('Matriz Nº2 Análisis'!D277,'Tabla 2-3-4-5'!$B$10:$C$12,2,FALSE)))&lt;3,"BAJO",IF((VLOOKUP(C277,'Tabla 2-3-4-5'!$B$10:$C$12,2,FALSE)*(VLOOKUP('Matriz Nº2 Análisis'!D277,'Tabla 2-3-4-5'!$B$10:$C$12,2,FALSE)))&gt;5,"ALTO","MEDIO"))," ")</f>
        <v xml:space="preserve"> </v>
      </c>
      <c r="F277" s="5" t="str">
        <f>IF(B277&lt;&gt;" ",'Matriz Nº1 Identificación'!E277," ")</f>
        <v xml:space="preserve"> </v>
      </c>
      <c r="G277" s="101"/>
      <c r="H277" s="101"/>
      <c r="I277" s="4" t="str">
        <f>IFERROR(IF((VLOOKUP(G277,'Tabla 2-3-4-5'!$B$10:$C$12,2,FALSE)*(VLOOKUP('Matriz Nº2 Análisis'!H277,'Tabla 2-3-4-5'!$B$10:$C$12,2,FALSE)))&lt;3,"BAJO",IF((VLOOKUP(G277,'Tabla 2-3-4-5'!$B$10:$C$12,2,FALSE)*(VLOOKUP('Matriz Nº2 Análisis'!H277,'Tabla 2-3-4-5'!$B$10:$C$12,2,FALSE)))&gt;5,"ALTO","MEDIO"))," ")</f>
        <v xml:space="preserve"> </v>
      </c>
      <c r="J277" s="9"/>
      <c r="K277" s="10"/>
      <c r="N277" s="10"/>
      <c r="O277" s="10"/>
      <c r="P277" s="10"/>
      <c r="Q277" s="10"/>
      <c r="R277" s="10"/>
      <c r="S277" s="10"/>
      <c r="T277" s="10"/>
      <c r="U277" s="10"/>
      <c r="V277" s="10"/>
      <c r="W277" s="10"/>
      <c r="X277" s="10"/>
      <c r="Y277" s="10"/>
      <c r="Z277" s="10"/>
      <c r="AA277" s="10"/>
      <c r="AB277" s="10"/>
      <c r="AC277" s="10"/>
    </row>
    <row r="278" spans="1:29" ht="23.25" customHeight="1" thickBot="1" x14ac:dyDescent="0.35">
      <c r="A278" s="73" t="str">
        <f>'Matriz Nº1 Identificación'!A278</f>
        <v xml:space="preserve">Objetivo Estratégico: </v>
      </c>
      <c r="B278" s="377">
        <f>+'Matriz Nº1 Identificación'!B278:H278</f>
        <v>0</v>
      </c>
      <c r="C278" s="378"/>
      <c r="D278" s="378"/>
      <c r="E278" s="378"/>
      <c r="F278" s="378"/>
      <c r="G278" s="378"/>
      <c r="H278" s="378"/>
      <c r="I278" s="379"/>
      <c r="J278" s="1"/>
    </row>
    <row r="279" spans="1:29" ht="26.25" customHeight="1" x14ac:dyDescent="0.3">
      <c r="A279" s="75" t="str">
        <f>'Matriz Nº1 Identificación'!A279</f>
        <v>Objetivo táctico</v>
      </c>
      <c r="B279" s="374" t="str">
        <f>+'Matriz Nº1 Identificación'!B279:H279</f>
        <v xml:space="preserve">31. </v>
      </c>
      <c r="C279" s="375"/>
      <c r="D279" s="375"/>
      <c r="E279" s="375"/>
      <c r="F279" s="375"/>
      <c r="G279" s="375"/>
      <c r="H279" s="375"/>
      <c r="I279" s="376"/>
      <c r="J279" s="1"/>
    </row>
    <row r="280" spans="1:29" ht="83.25" customHeight="1" x14ac:dyDescent="0.3">
      <c r="A280" s="136" t="str">
        <f>'Matriz Nº1 Identificación'!A280</f>
        <v>31. 1</v>
      </c>
      <c r="B280" s="4" t="str">
        <f>IF('Matriz Nº1 Identificación'!B280&lt;&gt;" ",'Matriz Nº1 Identificación'!F280," ")</f>
        <v xml:space="preserve"> </v>
      </c>
      <c r="C280" s="101"/>
      <c r="D280" s="101"/>
      <c r="E280" s="4" t="str">
        <f>IFERROR(IF((VLOOKUP(C280,'Tabla 2-3-4-5'!$B$10:$C$12,2,FALSE)*(VLOOKUP('Matriz Nº2 Análisis'!D280,'Tabla 2-3-4-5'!$B$10:$C$12,2,FALSE)))&lt;3,"BAJO",IF((VLOOKUP(C280,'Tabla 2-3-4-5'!$B$10:$C$12,2,FALSE)*(VLOOKUP('Matriz Nº2 Análisis'!D280,'Tabla 2-3-4-5'!$B$10:$C$12,2,FALSE)))&gt;5,"ALTO","MEDIO"))," ")</f>
        <v xml:space="preserve"> </v>
      </c>
      <c r="F280" s="5" t="str">
        <f>IF(B280&lt;&gt;" ",'Matriz Nº1 Identificación'!E280," ")</f>
        <v xml:space="preserve"> </v>
      </c>
      <c r="G280" s="101"/>
      <c r="H280" s="101"/>
      <c r="I280" s="4" t="str">
        <f>IFERROR(IF((VLOOKUP(G280,'Tabla 2-3-4-5'!$B$10:$C$12,2,FALSE)*(VLOOKUP('Matriz Nº2 Análisis'!H280,'Tabla 2-3-4-5'!$B$10:$C$12,2,FALSE)))&lt;3,"BAJO",IF((VLOOKUP(G280,'Tabla 2-3-4-5'!$B$10:$C$12,2,FALSE)*(VLOOKUP('Matriz Nº2 Análisis'!H280,'Tabla 2-3-4-5'!$B$10:$C$12,2,FALSE)))&gt;5,"ALTO","MEDIO"))," ")</f>
        <v xml:space="preserve"> </v>
      </c>
      <c r="J280" s="9"/>
      <c r="K280" s="10"/>
      <c r="N280" s="10"/>
      <c r="O280" s="10"/>
      <c r="P280" s="10"/>
      <c r="Q280" s="10"/>
      <c r="R280" s="10"/>
      <c r="S280" s="10"/>
      <c r="T280" s="10"/>
      <c r="U280" s="10"/>
      <c r="V280" s="10"/>
      <c r="W280" s="10"/>
      <c r="X280" s="10"/>
      <c r="Y280" s="10"/>
      <c r="Z280" s="10"/>
      <c r="AA280" s="10"/>
      <c r="AB280" s="10"/>
      <c r="AC280" s="10"/>
    </row>
    <row r="281" spans="1:29" ht="83.25" customHeight="1" x14ac:dyDescent="0.3">
      <c r="A281" s="136" t="str">
        <f>'Matriz Nº1 Identificación'!A281</f>
        <v>31. 2</v>
      </c>
      <c r="B281" s="4" t="str">
        <f>IF('Matriz Nº1 Identificación'!B281&lt;&gt;" ",'Matriz Nº1 Identificación'!F281," ")</f>
        <v xml:space="preserve"> </v>
      </c>
      <c r="C281" s="101"/>
      <c r="D281" s="101"/>
      <c r="E281" s="4" t="str">
        <f>IFERROR(IF((VLOOKUP(C281,'Tabla 2-3-4-5'!$B$10:$C$12,2,FALSE)*(VLOOKUP('Matriz Nº2 Análisis'!D281,'Tabla 2-3-4-5'!$B$10:$C$12,2,FALSE)))&lt;3,"BAJO",IF((VLOOKUP(C281,'Tabla 2-3-4-5'!$B$10:$C$12,2,FALSE)*(VLOOKUP('Matriz Nº2 Análisis'!D281,'Tabla 2-3-4-5'!$B$10:$C$12,2,FALSE)))&gt;5,"ALTO","MEDIO"))," ")</f>
        <v xml:space="preserve"> </v>
      </c>
      <c r="F281" s="5" t="str">
        <f>IF(B281&lt;&gt;" ",'Matriz Nº1 Identificación'!E281," ")</f>
        <v xml:space="preserve"> </v>
      </c>
      <c r="G281" s="101"/>
      <c r="H281" s="101"/>
      <c r="I281" s="4" t="str">
        <f>IFERROR(IF((VLOOKUP(G281,'Tabla 2-3-4-5'!$B$10:$C$12,2,FALSE)*(VLOOKUP('Matriz Nº2 Análisis'!H281,'Tabla 2-3-4-5'!$B$10:$C$12,2,FALSE)))&lt;3,"BAJO",IF((VLOOKUP(G281,'Tabla 2-3-4-5'!$B$10:$C$12,2,FALSE)*(VLOOKUP('Matriz Nº2 Análisis'!H281,'Tabla 2-3-4-5'!$B$10:$C$12,2,FALSE)))&gt;5,"ALTO","MEDIO"))," ")</f>
        <v xml:space="preserve"> </v>
      </c>
      <c r="J281" s="9"/>
      <c r="K281" s="10"/>
      <c r="N281" s="10"/>
      <c r="O281" s="10"/>
      <c r="P281" s="10"/>
      <c r="Q281" s="10"/>
      <c r="R281" s="10"/>
      <c r="S281" s="10"/>
      <c r="T281" s="10"/>
      <c r="U281" s="10"/>
      <c r="V281" s="10"/>
      <c r="W281" s="10"/>
      <c r="X281" s="10"/>
      <c r="Y281" s="10"/>
      <c r="Z281" s="10"/>
      <c r="AA281" s="10"/>
      <c r="AB281" s="10"/>
      <c r="AC281" s="10"/>
    </row>
    <row r="282" spans="1:29" ht="83.25" customHeight="1" x14ac:dyDescent="0.3">
      <c r="A282" s="136" t="str">
        <f>'Matriz Nº1 Identificación'!A282</f>
        <v>31. 3</v>
      </c>
      <c r="B282" s="4" t="str">
        <f>IF('Matriz Nº1 Identificación'!B282&lt;&gt;" ",'Matriz Nº1 Identificación'!F282," ")</f>
        <v xml:space="preserve"> </v>
      </c>
      <c r="C282" s="101"/>
      <c r="D282" s="101"/>
      <c r="E282" s="4" t="str">
        <f>IFERROR(IF((VLOOKUP(C282,'Tabla 2-3-4-5'!$B$10:$C$12,2,FALSE)*(VLOOKUP('Matriz Nº2 Análisis'!D282,'Tabla 2-3-4-5'!$B$10:$C$12,2,FALSE)))&lt;3,"BAJO",IF((VLOOKUP(C282,'Tabla 2-3-4-5'!$B$10:$C$12,2,FALSE)*(VLOOKUP('Matriz Nº2 Análisis'!D282,'Tabla 2-3-4-5'!$B$10:$C$12,2,FALSE)))&gt;5,"ALTO","MEDIO"))," ")</f>
        <v xml:space="preserve"> </v>
      </c>
      <c r="F282" s="5" t="str">
        <f>IF(B282&lt;&gt;" ",'Matriz Nº1 Identificación'!E282," ")</f>
        <v xml:space="preserve"> </v>
      </c>
      <c r="G282" s="101"/>
      <c r="H282" s="101"/>
      <c r="I282" s="4" t="str">
        <f>IFERROR(IF((VLOOKUP(G282,'Tabla 2-3-4-5'!$B$10:$C$12,2,FALSE)*(VLOOKUP('Matriz Nº2 Análisis'!H282,'Tabla 2-3-4-5'!$B$10:$C$12,2,FALSE)))&lt;3,"BAJO",IF((VLOOKUP(G282,'Tabla 2-3-4-5'!$B$10:$C$12,2,FALSE)*(VLOOKUP('Matriz Nº2 Análisis'!H282,'Tabla 2-3-4-5'!$B$10:$C$12,2,FALSE)))&gt;5,"ALTO","MEDIO"))," ")</f>
        <v xml:space="preserve"> </v>
      </c>
      <c r="J282" s="9"/>
      <c r="K282" s="10"/>
      <c r="N282" s="10"/>
      <c r="O282" s="10"/>
      <c r="P282" s="10"/>
      <c r="Q282" s="10"/>
      <c r="R282" s="10"/>
      <c r="S282" s="10"/>
      <c r="T282" s="10"/>
      <c r="U282" s="10"/>
      <c r="V282" s="10"/>
      <c r="W282" s="10"/>
      <c r="X282" s="10"/>
      <c r="Y282" s="10"/>
      <c r="Z282" s="10"/>
      <c r="AA282" s="10"/>
      <c r="AB282" s="10"/>
      <c r="AC282" s="10"/>
    </row>
    <row r="283" spans="1:29" ht="83.25" customHeight="1" x14ac:dyDescent="0.3">
      <c r="A283" s="136" t="str">
        <f>'Matriz Nº1 Identificación'!A283</f>
        <v>31. 4</v>
      </c>
      <c r="B283" s="4" t="str">
        <f>IF('Matriz Nº1 Identificación'!B283&lt;&gt;" ",'Matriz Nº1 Identificación'!F283," ")</f>
        <v xml:space="preserve"> </v>
      </c>
      <c r="C283" s="101"/>
      <c r="D283" s="101"/>
      <c r="E283" s="4" t="str">
        <f>IFERROR(IF((VLOOKUP(C283,'Tabla 2-3-4-5'!$B$10:$C$12,2,FALSE)*(VLOOKUP('Matriz Nº2 Análisis'!D283,'Tabla 2-3-4-5'!$B$10:$C$12,2,FALSE)))&lt;3,"BAJO",IF((VLOOKUP(C283,'Tabla 2-3-4-5'!$B$10:$C$12,2,FALSE)*(VLOOKUP('Matriz Nº2 Análisis'!D283,'Tabla 2-3-4-5'!$B$10:$C$12,2,FALSE)))&gt;5,"ALTO","MEDIO"))," ")</f>
        <v xml:space="preserve"> </v>
      </c>
      <c r="F283" s="5" t="str">
        <f>IF(B283&lt;&gt;" ",'Matriz Nº1 Identificación'!E283," ")</f>
        <v xml:space="preserve"> </v>
      </c>
      <c r="G283" s="101"/>
      <c r="H283" s="101"/>
      <c r="I283" s="4" t="str">
        <f>IFERROR(IF((VLOOKUP(G283,'Tabla 2-3-4-5'!$B$10:$C$12,2,FALSE)*(VLOOKUP('Matriz Nº2 Análisis'!H283,'Tabla 2-3-4-5'!$B$10:$C$12,2,FALSE)))&lt;3,"BAJO",IF((VLOOKUP(G283,'Tabla 2-3-4-5'!$B$10:$C$12,2,FALSE)*(VLOOKUP('Matriz Nº2 Análisis'!H283,'Tabla 2-3-4-5'!$B$10:$C$12,2,FALSE)))&gt;5,"ALTO","MEDIO"))," ")</f>
        <v xml:space="preserve"> </v>
      </c>
      <c r="J283" s="9"/>
      <c r="K283" s="10"/>
      <c r="N283" s="10"/>
      <c r="O283" s="10"/>
      <c r="P283" s="10"/>
      <c r="Q283" s="10"/>
      <c r="R283" s="10"/>
      <c r="S283" s="10"/>
      <c r="T283" s="10"/>
      <c r="U283" s="10"/>
      <c r="V283" s="10"/>
      <c r="W283" s="10"/>
      <c r="X283" s="10"/>
      <c r="Y283" s="10"/>
      <c r="Z283" s="10"/>
      <c r="AA283" s="10"/>
      <c r="AB283" s="10"/>
      <c r="AC283" s="10"/>
    </row>
    <row r="284" spans="1:29" ht="83.25" customHeight="1" x14ac:dyDescent="0.3">
      <c r="A284" s="136" t="str">
        <f>'Matriz Nº1 Identificación'!A284</f>
        <v>31. 5</v>
      </c>
      <c r="B284" s="4" t="str">
        <f>IF('Matriz Nº1 Identificación'!B284&lt;&gt;" ",'Matriz Nº1 Identificación'!F284," ")</f>
        <v xml:space="preserve"> </v>
      </c>
      <c r="C284" s="101"/>
      <c r="D284" s="101"/>
      <c r="E284" s="4" t="str">
        <f>IFERROR(IF((VLOOKUP(C284,'Tabla 2-3-4-5'!$B$10:$C$12,2,FALSE)*(VLOOKUP('Matriz Nº2 Análisis'!D284,'Tabla 2-3-4-5'!$B$10:$C$12,2,FALSE)))&lt;3,"BAJO",IF((VLOOKUP(C284,'Tabla 2-3-4-5'!$B$10:$C$12,2,FALSE)*(VLOOKUP('Matriz Nº2 Análisis'!D284,'Tabla 2-3-4-5'!$B$10:$C$12,2,FALSE)))&gt;5,"ALTO","MEDIO"))," ")</f>
        <v xml:space="preserve"> </v>
      </c>
      <c r="F284" s="5" t="str">
        <f>IF(B284&lt;&gt;" ",'Matriz Nº1 Identificación'!E284," ")</f>
        <v xml:space="preserve"> </v>
      </c>
      <c r="G284" s="101"/>
      <c r="H284" s="101"/>
      <c r="I284" s="4" t="str">
        <f>IFERROR(IF((VLOOKUP(G284,'Tabla 2-3-4-5'!$B$10:$C$12,2,FALSE)*(VLOOKUP('Matriz Nº2 Análisis'!H284,'Tabla 2-3-4-5'!$B$10:$C$12,2,FALSE)))&lt;3,"BAJO",IF((VLOOKUP(G284,'Tabla 2-3-4-5'!$B$10:$C$12,2,FALSE)*(VLOOKUP('Matriz Nº2 Análisis'!H284,'Tabla 2-3-4-5'!$B$10:$C$12,2,FALSE)))&gt;5,"ALTO","MEDIO"))," ")</f>
        <v xml:space="preserve"> </v>
      </c>
      <c r="J284" s="9"/>
      <c r="K284" s="10"/>
      <c r="N284" s="10"/>
      <c r="O284" s="10"/>
      <c r="P284" s="10"/>
      <c r="Q284" s="10"/>
      <c r="R284" s="10"/>
      <c r="S284" s="10"/>
      <c r="T284" s="10"/>
      <c r="U284" s="10"/>
      <c r="V284" s="10"/>
      <c r="W284" s="10"/>
      <c r="X284" s="10"/>
      <c r="Y284" s="10"/>
      <c r="Z284" s="10"/>
      <c r="AA284" s="10"/>
      <c r="AB284" s="10"/>
      <c r="AC284" s="10"/>
    </row>
    <row r="285" spans="1:29" ht="83.25" customHeight="1" x14ac:dyDescent="0.3">
      <c r="A285" s="136" t="str">
        <f>'Matriz Nº1 Identificación'!A285</f>
        <v>31. 6</v>
      </c>
      <c r="B285" s="4" t="str">
        <f>IF('Matriz Nº1 Identificación'!B285&lt;&gt;" ",'Matriz Nº1 Identificación'!F285," ")</f>
        <v xml:space="preserve"> </v>
      </c>
      <c r="C285" s="101"/>
      <c r="D285" s="101"/>
      <c r="E285" s="4" t="str">
        <f>IFERROR(IF((VLOOKUP(C285,'Tabla 2-3-4-5'!$B$10:$C$12,2,FALSE)*(VLOOKUP('Matriz Nº2 Análisis'!D285,'Tabla 2-3-4-5'!$B$10:$C$12,2,FALSE)))&lt;3,"BAJO",IF((VLOOKUP(C285,'Tabla 2-3-4-5'!$B$10:$C$12,2,FALSE)*(VLOOKUP('Matriz Nº2 Análisis'!D285,'Tabla 2-3-4-5'!$B$10:$C$12,2,FALSE)))&gt;5,"ALTO","MEDIO"))," ")</f>
        <v xml:space="preserve"> </v>
      </c>
      <c r="F285" s="5" t="str">
        <f>IF(B285&lt;&gt;" ",'Matriz Nº1 Identificación'!E285," ")</f>
        <v xml:space="preserve"> </v>
      </c>
      <c r="G285" s="101"/>
      <c r="H285" s="101"/>
      <c r="I285" s="4" t="str">
        <f>IFERROR(IF((VLOOKUP(G285,'Tabla 2-3-4-5'!$B$10:$C$12,2,FALSE)*(VLOOKUP('Matriz Nº2 Análisis'!H285,'Tabla 2-3-4-5'!$B$10:$C$12,2,FALSE)))&lt;3,"BAJO",IF((VLOOKUP(G285,'Tabla 2-3-4-5'!$B$10:$C$12,2,FALSE)*(VLOOKUP('Matriz Nº2 Análisis'!H285,'Tabla 2-3-4-5'!$B$10:$C$12,2,FALSE)))&gt;5,"ALTO","MEDIO"))," ")</f>
        <v xml:space="preserve"> </v>
      </c>
      <c r="J285" s="9"/>
      <c r="K285" s="10"/>
      <c r="N285" s="10"/>
      <c r="O285" s="10"/>
      <c r="P285" s="10"/>
      <c r="Q285" s="10"/>
      <c r="R285" s="10"/>
      <c r="S285" s="10"/>
      <c r="T285" s="10"/>
      <c r="U285" s="10"/>
      <c r="V285" s="10"/>
      <c r="W285" s="10"/>
      <c r="X285" s="10"/>
      <c r="Y285" s="10"/>
      <c r="Z285" s="10"/>
      <c r="AA285" s="10"/>
      <c r="AB285" s="10"/>
      <c r="AC285" s="10"/>
    </row>
    <row r="286" spans="1:29" ht="83.25" customHeight="1" thickBot="1" x14ac:dyDescent="0.35">
      <c r="A286" s="136" t="str">
        <f>'Matriz Nº1 Identificación'!A286</f>
        <v>31. 7</v>
      </c>
      <c r="B286" s="4" t="str">
        <f>IF('Matriz Nº1 Identificación'!B286&lt;&gt;" ",'Matriz Nº1 Identificación'!F286," ")</f>
        <v xml:space="preserve"> </v>
      </c>
      <c r="C286" s="101"/>
      <c r="D286" s="101"/>
      <c r="E286" s="4" t="str">
        <f>IFERROR(IF((VLOOKUP(C286,'Tabla 2-3-4-5'!$B$10:$C$12,2,FALSE)*(VLOOKUP('Matriz Nº2 Análisis'!D286,'Tabla 2-3-4-5'!$B$10:$C$12,2,FALSE)))&lt;3,"BAJO",IF((VLOOKUP(C286,'Tabla 2-3-4-5'!$B$10:$C$12,2,FALSE)*(VLOOKUP('Matriz Nº2 Análisis'!D286,'Tabla 2-3-4-5'!$B$10:$C$12,2,FALSE)))&gt;5,"ALTO","MEDIO"))," ")</f>
        <v xml:space="preserve"> </v>
      </c>
      <c r="F286" s="5" t="str">
        <f>IF(B286&lt;&gt;" ",'Matriz Nº1 Identificación'!E286," ")</f>
        <v xml:space="preserve"> </v>
      </c>
      <c r="G286" s="101"/>
      <c r="H286" s="101"/>
      <c r="I286" s="4" t="str">
        <f>IFERROR(IF((VLOOKUP(G286,'Tabla 2-3-4-5'!$B$10:$C$12,2,FALSE)*(VLOOKUP('Matriz Nº2 Análisis'!H286,'Tabla 2-3-4-5'!$B$10:$C$12,2,FALSE)))&lt;3,"BAJO",IF((VLOOKUP(G286,'Tabla 2-3-4-5'!$B$10:$C$12,2,FALSE)*(VLOOKUP('Matriz Nº2 Análisis'!H286,'Tabla 2-3-4-5'!$B$10:$C$12,2,FALSE)))&gt;5,"ALTO","MEDIO"))," ")</f>
        <v xml:space="preserve"> </v>
      </c>
      <c r="J286" s="9"/>
      <c r="K286" s="10"/>
      <c r="N286" s="10"/>
      <c r="O286" s="10"/>
      <c r="P286" s="10"/>
      <c r="Q286" s="10"/>
      <c r="R286" s="10"/>
      <c r="S286" s="10"/>
      <c r="T286" s="10"/>
      <c r="U286" s="10"/>
      <c r="V286" s="10"/>
      <c r="W286" s="10"/>
      <c r="X286" s="10"/>
      <c r="Y286" s="10"/>
      <c r="Z286" s="10"/>
      <c r="AA286" s="10"/>
      <c r="AB286" s="10"/>
      <c r="AC286" s="10"/>
    </row>
    <row r="287" spans="1:29" ht="23.25" customHeight="1" thickBot="1" x14ac:dyDescent="0.35">
      <c r="A287" s="73" t="str">
        <f>'Matriz Nº1 Identificación'!A287</f>
        <v xml:space="preserve">Objetivo Estratégico: </v>
      </c>
      <c r="B287" s="377">
        <f>+'Matriz Nº1 Identificación'!B287:H287</f>
        <v>0</v>
      </c>
      <c r="C287" s="378"/>
      <c r="D287" s="378"/>
      <c r="E287" s="378"/>
      <c r="F287" s="378"/>
      <c r="G287" s="378"/>
      <c r="H287" s="378"/>
      <c r="I287" s="379"/>
      <c r="J287" s="1"/>
    </row>
    <row r="288" spans="1:29" ht="26.25" customHeight="1" x14ac:dyDescent="0.3">
      <c r="A288" s="75" t="str">
        <f>'Matriz Nº1 Identificación'!A288</f>
        <v>Objetivo táctico</v>
      </c>
      <c r="B288" s="374" t="str">
        <f>+'Matriz Nº1 Identificación'!B288:H288</f>
        <v xml:space="preserve">32. </v>
      </c>
      <c r="C288" s="375"/>
      <c r="D288" s="375"/>
      <c r="E288" s="375"/>
      <c r="F288" s="375"/>
      <c r="G288" s="375"/>
      <c r="H288" s="375"/>
      <c r="I288" s="376"/>
      <c r="J288" s="1"/>
    </row>
    <row r="289" spans="1:29" ht="83.25" customHeight="1" x14ac:dyDescent="0.3">
      <c r="A289" s="136" t="str">
        <f>'Matriz Nº1 Identificación'!A289</f>
        <v>32. 1</v>
      </c>
      <c r="B289" s="4" t="str">
        <f>IF('Matriz Nº1 Identificación'!B289&lt;&gt;" ",'Matriz Nº1 Identificación'!F289," ")</f>
        <v xml:space="preserve"> </v>
      </c>
      <c r="C289" s="101"/>
      <c r="D289" s="101"/>
      <c r="E289" s="4" t="str">
        <f>IFERROR(IF((VLOOKUP(C289,'Tabla 2-3-4-5'!$B$10:$C$12,2,FALSE)*(VLOOKUP('Matriz Nº2 Análisis'!D289,'Tabla 2-3-4-5'!$B$10:$C$12,2,FALSE)))&lt;3,"BAJO",IF((VLOOKUP(C289,'Tabla 2-3-4-5'!$B$10:$C$12,2,FALSE)*(VLOOKUP('Matriz Nº2 Análisis'!D289,'Tabla 2-3-4-5'!$B$10:$C$12,2,FALSE)))&gt;5,"ALTO","MEDIO"))," ")</f>
        <v xml:space="preserve"> </v>
      </c>
      <c r="F289" s="5" t="str">
        <f>IF(B289&lt;&gt;" ",'Matriz Nº1 Identificación'!E289," ")</f>
        <v xml:space="preserve"> </v>
      </c>
      <c r="G289" s="101"/>
      <c r="H289" s="101"/>
      <c r="I289" s="4" t="str">
        <f>IFERROR(IF((VLOOKUP(G289,'Tabla 2-3-4-5'!$B$10:$C$12,2,FALSE)*(VLOOKUP('Matriz Nº2 Análisis'!H289,'Tabla 2-3-4-5'!$B$10:$C$12,2,FALSE)))&lt;3,"BAJO",IF((VLOOKUP(G289,'Tabla 2-3-4-5'!$B$10:$C$12,2,FALSE)*(VLOOKUP('Matriz Nº2 Análisis'!H289,'Tabla 2-3-4-5'!$B$10:$C$12,2,FALSE)))&gt;5,"ALTO","MEDIO"))," ")</f>
        <v xml:space="preserve"> </v>
      </c>
      <c r="J289" s="9"/>
      <c r="K289" s="10"/>
      <c r="N289" s="10"/>
      <c r="O289" s="10"/>
      <c r="P289" s="10"/>
      <c r="Q289" s="10"/>
      <c r="R289" s="10"/>
      <c r="S289" s="10"/>
      <c r="T289" s="10"/>
      <c r="U289" s="10"/>
      <c r="V289" s="10"/>
      <c r="W289" s="10"/>
      <c r="X289" s="10"/>
      <c r="Y289" s="10"/>
      <c r="Z289" s="10"/>
      <c r="AA289" s="10"/>
      <c r="AB289" s="10"/>
      <c r="AC289" s="10"/>
    </row>
    <row r="290" spans="1:29" ht="83.25" customHeight="1" x14ac:dyDescent="0.3">
      <c r="A290" s="136" t="str">
        <f>'Matriz Nº1 Identificación'!A290</f>
        <v>32. 2</v>
      </c>
      <c r="B290" s="4" t="str">
        <f>IF('Matriz Nº1 Identificación'!B290&lt;&gt;" ",'Matriz Nº1 Identificación'!F290," ")</f>
        <v xml:space="preserve"> </v>
      </c>
      <c r="C290" s="101"/>
      <c r="D290" s="101"/>
      <c r="E290" s="4" t="str">
        <f>IFERROR(IF((VLOOKUP(C290,'Tabla 2-3-4-5'!$B$10:$C$12,2,FALSE)*(VLOOKUP('Matriz Nº2 Análisis'!D290,'Tabla 2-3-4-5'!$B$10:$C$12,2,FALSE)))&lt;3,"BAJO",IF((VLOOKUP(C290,'Tabla 2-3-4-5'!$B$10:$C$12,2,FALSE)*(VLOOKUP('Matriz Nº2 Análisis'!D290,'Tabla 2-3-4-5'!$B$10:$C$12,2,FALSE)))&gt;5,"ALTO","MEDIO"))," ")</f>
        <v xml:space="preserve"> </v>
      </c>
      <c r="F290" s="5" t="str">
        <f>IF(B290&lt;&gt;" ",'Matriz Nº1 Identificación'!E290," ")</f>
        <v xml:space="preserve"> </v>
      </c>
      <c r="G290" s="101"/>
      <c r="H290" s="101"/>
      <c r="I290" s="4" t="str">
        <f>IFERROR(IF((VLOOKUP(G290,'Tabla 2-3-4-5'!$B$10:$C$12,2,FALSE)*(VLOOKUP('Matriz Nº2 Análisis'!H290,'Tabla 2-3-4-5'!$B$10:$C$12,2,FALSE)))&lt;3,"BAJO",IF((VLOOKUP(G290,'Tabla 2-3-4-5'!$B$10:$C$12,2,FALSE)*(VLOOKUP('Matriz Nº2 Análisis'!H290,'Tabla 2-3-4-5'!$B$10:$C$12,2,FALSE)))&gt;5,"ALTO","MEDIO"))," ")</f>
        <v xml:space="preserve"> </v>
      </c>
      <c r="J290" s="9"/>
      <c r="K290" s="10"/>
      <c r="N290" s="10"/>
      <c r="O290" s="10"/>
      <c r="P290" s="10"/>
      <c r="Q290" s="10"/>
      <c r="R290" s="10"/>
      <c r="S290" s="10"/>
      <c r="T290" s="10"/>
      <c r="U290" s="10"/>
      <c r="V290" s="10"/>
      <c r="W290" s="10"/>
      <c r="X290" s="10"/>
      <c r="Y290" s="10"/>
      <c r="Z290" s="10"/>
      <c r="AA290" s="10"/>
      <c r="AB290" s="10"/>
      <c r="AC290" s="10"/>
    </row>
    <row r="291" spans="1:29" ht="83.25" customHeight="1" x14ac:dyDescent="0.3">
      <c r="A291" s="136" t="str">
        <f>'Matriz Nº1 Identificación'!A291</f>
        <v>32. 3</v>
      </c>
      <c r="B291" s="4" t="str">
        <f>IF('Matriz Nº1 Identificación'!B291&lt;&gt;" ",'Matriz Nº1 Identificación'!F291," ")</f>
        <v xml:space="preserve"> </v>
      </c>
      <c r="C291" s="101"/>
      <c r="D291" s="101"/>
      <c r="E291" s="4" t="str">
        <f>IFERROR(IF((VLOOKUP(C291,'Tabla 2-3-4-5'!$B$10:$C$12,2,FALSE)*(VLOOKUP('Matriz Nº2 Análisis'!D291,'Tabla 2-3-4-5'!$B$10:$C$12,2,FALSE)))&lt;3,"BAJO",IF((VLOOKUP(C291,'Tabla 2-3-4-5'!$B$10:$C$12,2,FALSE)*(VLOOKUP('Matriz Nº2 Análisis'!D291,'Tabla 2-3-4-5'!$B$10:$C$12,2,FALSE)))&gt;5,"ALTO","MEDIO"))," ")</f>
        <v xml:space="preserve"> </v>
      </c>
      <c r="F291" s="5" t="str">
        <f>IF(B291&lt;&gt;" ",'Matriz Nº1 Identificación'!E291," ")</f>
        <v xml:space="preserve"> </v>
      </c>
      <c r="G291" s="101"/>
      <c r="H291" s="101"/>
      <c r="I291" s="4" t="str">
        <f>IFERROR(IF((VLOOKUP(G291,'Tabla 2-3-4-5'!$B$10:$C$12,2,FALSE)*(VLOOKUP('Matriz Nº2 Análisis'!H291,'Tabla 2-3-4-5'!$B$10:$C$12,2,FALSE)))&lt;3,"BAJO",IF((VLOOKUP(G291,'Tabla 2-3-4-5'!$B$10:$C$12,2,FALSE)*(VLOOKUP('Matriz Nº2 Análisis'!H291,'Tabla 2-3-4-5'!$B$10:$C$12,2,FALSE)))&gt;5,"ALTO","MEDIO"))," ")</f>
        <v xml:space="preserve"> </v>
      </c>
      <c r="J291" s="9"/>
      <c r="K291" s="10"/>
      <c r="N291" s="10"/>
      <c r="O291" s="10"/>
      <c r="P291" s="10"/>
      <c r="Q291" s="10"/>
      <c r="R291" s="10"/>
      <c r="S291" s="10"/>
      <c r="T291" s="10"/>
      <c r="U291" s="10"/>
      <c r="V291" s="10"/>
      <c r="W291" s="10"/>
      <c r="X291" s="10"/>
      <c r="Y291" s="10"/>
      <c r="Z291" s="10"/>
      <c r="AA291" s="10"/>
      <c r="AB291" s="10"/>
      <c r="AC291" s="10"/>
    </row>
    <row r="292" spans="1:29" ht="83.25" customHeight="1" x14ac:dyDescent="0.3">
      <c r="A292" s="136" t="str">
        <f>'Matriz Nº1 Identificación'!A292</f>
        <v>32. 4</v>
      </c>
      <c r="B292" s="4" t="str">
        <f>IF('Matriz Nº1 Identificación'!B292&lt;&gt;" ",'Matriz Nº1 Identificación'!F292," ")</f>
        <v xml:space="preserve"> </v>
      </c>
      <c r="C292" s="101"/>
      <c r="D292" s="101"/>
      <c r="E292" s="4" t="str">
        <f>IFERROR(IF((VLOOKUP(C292,'Tabla 2-3-4-5'!$B$10:$C$12,2,FALSE)*(VLOOKUP('Matriz Nº2 Análisis'!D292,'Tabla 2-3-4-5'!$B$10:$C$12,2,FALSE)))&lt;3,"BAJO",IF((VLOOKUP(C292,'Tabla 2-3-4-5'!$B$10:$C$12,2,FALSE)*(VLOOKUP('Matriz Nº2 Análisis'!D292,'Tabla 2-3-4-5'!$B$10:$C$12,2,FALSE)))&gt;5,"ALTO","MEDIO"))," ")</f>
        <v xml:space="preserve"> </v>
      </c>
      <c r="F292" s="5" t="str">
        <f>IF(B292&lt;&gt;" ",'Matriz Nº1 Identificación'!E292," ")</f>
        <v xml:space="preserve"> </v>
      </c>
      <c r="G292" s="101"/>
      <c r="H292" s="101"/>
      <c r="I292" s="4" t="str">
        <f>IFERROR(IF((VLOOKUP(G292,'Tabla 2-3-4-5'!$B$10:$C$12,2,FALSE)*(VLOOKUP('Matriz Nº2 Análisis'!H292,'Tabla 2-3-4-5'!$B$10:$C$12,2,FALSE)))&lt;3,"BAJO",IF((VLOOKUP(G292,'Tabla 2-3-4-5'!$B$10:$C$12,2,FALSE)*(VLOOKUP('Matriz Nº2 Análisis'!H292,'Tabla 2-3-4-5'!$B$10:$C$12,2,FALSE)))&gt;5,"ALTO","MEDIO"))," ")</f>
        <v xml:space="preserve"> </v>
      </c>
      <c r="J292" s="9"/>
      <c r="K292" s="10"/>
      <c r="N292" s="10"/>
      <c r="O292" s="10"/>
      <c r="P292" s="10"/>
      <c r="Q292" s="10"/>
      <c r="R292" s="10"/>
      <c r="S292" s="10"/>
      <c r="T292" s="10"/>
      <c r="U292" s="10"/>
      <c r="V292" s="10"/>
      <c r="W292" s="10"/>
      <c r="X292" s="10"/>
      <c r="Y292" s="10"/>
      <c r="Z292" s="10"/>
      <c r="AA292" s="10"/>
      <c r="AB292" s="10"/>
      <c r="AC292" s="10"/>
    </row>
    <row r="293" spans="1:29" ht="83.25" customHeight="1" x14ac:dyDescent="0.3">
      <c r="A293" s="136" t="str">
        <f>'Matriz Nº1 Identificación'!A293</f>
        <v>32. 5</v>
      </c>
      <c r="B293" s="4" t="str">
        <f>IF('Matriz Nº1 Identificación'!B293&lt;&gt;" ",'Matriz Nº1 Identificación'!F293," ")</f>
        <v xml:space="preserve"> </v>
      </c>
      <c r="C293" s="101"/>
      <c r="D293" s="101"/>
      <c r="E293" s="4" t="str">
        <f>IFERROR(IF((VLOOKUP(C293,'Tabla 2-3-4-5'!$B$10:$C$12,2,FALSE)*(VLOOKUP('Matriz Nº2 Análisis'!D293,'Tabla 2-3-4-5'!$B$10:$C$12,2,FALSE)))&lt;3,"BAJO",IF((VLOOKUP(C293,'Tabla 2-3-4-5'!$B$10:$C$12,2,FALSE)*(VLOOKUP('Matriz Nº2 Análisis'!D293,'Tabla 2-3-4-5'!$B$10:$C$12,2,FALSE)))&gt;5,"ALTO","MEDIO"))," ")</f>
        <v xml:space="preserve"> </v>
      </c>
      <c r="F293" s="5" t="str">
        <f>IF(B293&lt;&gt;" ",'Matriz Nº1 Identificación'!E293," ")</f>
        <v xml:space="preserve"> </v>
      </c>
      <c r="G293" s="101"/>
      <c r="H293" s="101"/>
      <c r="I293" s="4" t="str">
        <f>IFERROR(IF((VLOOKUP(G293,'Tabla 2-3-4-5'!$B$10:$C$12,2,FALSE)*(VLOOKUP('Matriz Nº2 Análisis'!H293,'Tabla 2-3-4-5'!$B$10:$C$12,2,FALSE)))&lt;3,"BAJO",IF((VLOOKUP(G293,'Tabla 2-3-4-5'!$B$10:$C$12,2,FALSE)*(VLOOKUP('Matriz Nº2 Análisis'!H293,'Tabla 2-3-4-5'!$B$10:$C$12,2,FALSE)))&gt;5,"ALTO","MEDIO"))," ")</f>
        <v xml:space="preserve"> </v>
      </c>
      <c r="J293" s="9"/>
      <c r="K293" s="10"/>
      <c r="N293" s="10"/>
      <c r="O293" s="10"/>
      <c r="P293" s="10"/>
      <c r="Q293" s="10"/>
      <c r="R293" s="10"/>
      <c r="S293" s="10"/>
      <c r="T293" s="10"/>
      <c r="U293" s="10"/>
      <c r="V293" s="10"/>
      <c r="W293" s="10"/>
      <c r="X293" s="10"/>
      <c r="Y293" s="10"/>
      <c r="Z293" s="10"/>
      <c r="AA293" s="10"/>
      <c r="AB293" s="10"/>
      <c r="AC293" s="10"/>
    </row>
    <row r="294" spans="1:29" ht="83.25" customHeight="1" x14ac:dyDescent="0.3">
      <c r="A294" s="136" t="str">
        <f>'Matriz Nº1 Identificación'!A294</f>
        <v>32. 6</v>
      </c>
      <c r="B294" s="4" t="str">
        <f>IF('Matriz Nº1 Identificación'!B294&lt;&gt;" ",'Matriz Nº1 Identificación'!F294," ")</f>
        <v xml:space="preserve"> </v>
      </c>
      <c r="C294" s="101"/>
      <c r="D294" s="101"/>
      <c r="E294" s="4" t="str">
        <f>IFERROR(IF((VLOOKUP(C294,'Tabla 2-3-4-5'!$B$10:$C$12,2,FALSE)*(VLOOKUP('Matriz Nº2 Análisis'!D294,'Tabla 2-3-4-5'!$B$10:$C$12,2,FALSE)))&lt;3,"BAJO",IF((VLOOKUP(C294,'Tabla 2-3-4-5'!$B$10:$C$12,2,FALSE)*(VLOOKUP('Matriz Nº2 Análisis'!D294,'Tabla 2-3-4-5'!$B$10:$C$12,2,FALSE)))&gt;5,"ALTO","MEDIO"))," ")</f>
        <v xml:space="preserve"> </v>
      </c>
      <c r="F294" s="5" t="str">
        <f>IF(B294&lt;&gt;" ",'Matriz Nº1 Identificación'!E294," ")</f>
        <v xml:space="preserve"> </v>
      </c>
      <c r="G294" s="101"/>
      <c r="H294" s="101"/>
      <c r="I294" s="4" t="str">
        <f>IFERROR(IF((VLOOKUP(G294,'Tabla 2-3-4-5'!$B$10:$C$12,2,FALSE)*(VLOOKUP('Matriz Nº2 Análisis'!H294,'Tabla 2-3-4-5'!$B$10:$C$12,2,FALSE)))&lt;3,"BAJO",IF((VLOOKUP(G294,'Tabla 2-3-4-5'!$B$10:$C$12,2,FALSE)*(VLOOKUP('Matriz Nº2 Análisis'!H294,'Tabla 2-3-4-5'!$B$10:$C$12,2,FALSE)))&gt;5,"ALTO","MEDIO"))," ")</f>
        <v xml:space="preserve"> </v>
      </c>
      <c r="J294" s="9"/>
      <c r="K294" s="10"/>
      <c r="N294" s="10"/>
      <c r="O294" s="10"/>
      <c r="P294" s="10"/>
      <c r="Q294" s="10"/>
      <c r="R294" s="10"/>
      <c r="S294" s="10"/>
      <c r="T294" s="10"/>
      <c r="U294" s="10"/>
      <c r="V294" s="10"/>
      <c r="W294" s="10"/>
      <c r="X294" s="10"/>
      <c r="Y294" s="10"/>
      <c r="Z294" s="10"/>
      <c r="AA294" s="10"/>
      <c r="AB294" s="10"/>
      <c r="AC294" s="10"/>
    </row>
    <row r="295" spans="1:29" ht="83.25" customHeight="1" thickBot="1" x14ac:dyDescent="0.35">
      <c r="A295" s="136" t="str">
        <f>'Matriz Nº1 Identificación'!A295</f>
        <v>32. 7</v>
      </c>
      <c r="B295" s="4" t="str">
        <f>IF('Matriz Nº1 Identificación'!B295&lt;&gt;" ",'Matriz Nº1 Identificación'!F295," ")</f>
        <v xml:space="preserve"> </v>
      </c>
      <c r="C295" s="101"/>
      <c r="D295" s="101"/>
      <c r="E295" s="4" t="str">
        <f>IFERROR(IF((VLOOKUP(C295,'Tabla 2-3-4-5'!$B$10:$C$12,2,FALSE)*(VLOOKUP('Matriz Nº2 Análisis'!D295,'Tabla 2-3-4-5'!$B$10:$C$12,2,FALSE)))&lt;3,"BAJO",IF((VLOOKUP(C295,'Tabla 2-3-4-5'!$B$10:$C$12,2,FALSE)*(VLOOKUP('Matriz Nº2 Análisis'!D295,'Tabla 2-3-4-5'!$B$10:$C$12,2,FALSE)))&gt;5,"ALTO","MEDIO"))," ")</f>
        <v xml:space="preserve"> </v>
      </c>
      <c r="F295" s="5" t="str">
        <f>IF(B295&lt;&gt;" ",'Matriz Nº1 Identificación'!E295," ")</f>
        <v xml:space="preserve"> </v>
      </c>
      <c r="G295" s="101"/>
      <c r="H295" s="101"/>
      <c r="I295" s="4" t="str">
        <f>IFERROR(IF((VLOOKUP(G295,'Tabla 2-3-4-5'!$B$10:$C$12,2,FALSE)*(VLOOKUP('Matriz Nº2 Análisis'!H295,'Tabla 2-3-4-5'!$B$10:$C$12,2,FALSE)))&lt;3,"BAJO",IF((VLOOKUP(G295,'Tabla 2-3-4-5'!$B$10:$C$12,2,FALSE)*(VLOOKUP('Matriz Nº2 Análisis'!H295,'Tabla 2-3-4-5'!$B$10:$C$12,2,FALSE)))&gt;5,"ALTO","MEDIO"))," ")</f>
        <v xml:space="preserve"> </v>
      </c>
      <c r="J295" s="9"/>
      <c r="K295" s="10"/>
      <c r="N295" s="10"/>
      <c r="O295" s="10"/>
      <c r="P295" s="10"/>
      <c r="Q295" s="10"/>
      <c r="R295" s="10"/>
      <c r="S295" s="10"/>
      <c r="T295" s="10"/>
      <c r="U295" s="10"/>
      <c r="V295" s="10"/>
      <c r="W295" s="10"/>
      <c r="X295" s="10"/>
      <c r="Y295" s="10"/>
      <c r="Z295" s="10"/>
      <c r="AA295" s="10"/>
      <c r="AB295" s="10"/>
      <c r="AC295" s="10"/>
    </row>
    <row r="296" spans="1:29" ht="23.25" customHeight="1" thickBot="1" x14ac:dyDescent="0.35">
      <c r="A296" s="73" t="str">
        <f>'Matriz Nº1 Identificación'!A296</f>
        <v xml:space="preserve">Objetivo Estratégico: </v>
      </c>
      <c r="B296" s="377">
        <f>+'Matriz Nº1 Identificación'!B296:H296</f>
        <v>0</v>
      </c>
      <c r="C296" s="378"/>
      <c r="D296" s="378"/>
      <c r="E296" s="378"/>
      <c r="F296" s="378"/>
      <c r="G296" s="378"/>
      <c r="H296" s="378"/>
      <c r="I296" s="379"/>
      <c r="J296" s="1"/>
    </row>
    <row r="297" spans="1:29" ht="26.25" customHeight="1" x14ac:dyDescent="0.3">
      <c r="A297" s="75" t="str">
        <f>'Matriz Nº1 Identificación'!A297</f>
        <v>Objetivo táctico</v>
      </c>
      <c r="B297" s="374" t="str">
        <f>+'Matriz Nº1 Identificación'!B297:H297</f>
        <v xml:space="preserve">33. </v>
      </c>
      <c r="C297" s="375"/>
      <c r="D297" s="375"/>
      <c r="E297" s="375"/>
      <c r="F297" s="375"/>
      <c r="G297" s="375"/>
      <c r="H297" s="375"/>
      <c r="I297" s="376"/>
      <c r="J297" s="1"/>
    </row>
    <row r="298" spans="1:29" ht="83.25" customHeight="1" x14ac:dyDescent="0.3">
      <c r="A298" s="136" t="str">
        <f>'Matriz Nº1 Identificación'!A298</f>
        <v>33. 1</v>
      </c>
      <c r="B298" s="4" t="str">
        <f>IF('Matriz Nº1 Identificación'!B298&lt;&gt;" ",'Matriz Nº1 Identificación'!F298," ")</f>
        <v xml:space="preserve"> </v>
      </c>
      <c r="C298" s="101"/>
      <c r="D298" s="101"/>
      <c r="E298" s="4" t="str">
        <f>IFERROR(IF((VLOOKUP(C298,'Tabla 2-3-4-5'!$B$10:$C$12,2,FALSE)*(VLOOKUP('Matriz Nº2 Análisis'!D298,'Tabla 2-3-4-5'!$B$10:$C$12,2,FALSE)))&lt;3,"BAJO",IF((VLOOKUP(C298,'Tabla 2-3-4-5'!$B$10:$C$12,2,FALSE)*(VLOOKUP('Matriz Nº2 Análisis'!D298,'Tabla 2-3-4-5'!$B$10:$C$12,2,FALSE)))&gt;5,"ALTO","MEDIO"))," ")</f>
        <v xml:space="preserve"> </v>
      </c>
      <c r="F298" s="5" t="str">
        <f>IF(B298&lt;&gt;" ",'Matriz Nº1 Identificación'!E298," ")</f>
        <v xml:space="preserve"> </v>
      </c>
      <c r="G298" s="101"/>
      <c r="H298" s="101"/>
      <c r="I298" s="4" t="str">
        <f>IFERROR(IF((VLOOKUP(G298,'Tabla 2-3-4-5'!$B$10:$C$12,2,FALSE)*(VLOOKUP('Matriz Nº2 Análisis'!H298,'Tabla 2-3-4-5'!$B$10:$C$12,2,FALSE)))&lt;3,"BAJO",IF((VLOOKUP(G298,'Tabla 2-3-4-5'!$B$10:$C$12,2,FALSE)*(VLOOKUP('Matriz Nº2 Análisis'!H298,'Tabla 2-3-4-5'!$B$10:$C$12,2,FALSE)))&gt;5,"ALTO","MEDIO"))," ")</f>
        <v xml:space="preserve"> </v>
      </c>
      <c r="J298" s="9"/>
      <c r="K298" s="10"/>
      <c r="N298" s="10"/>
      <c r="O298" s="10"/>
      <c r="P298" s="10"/>
      <c r="Q298" s="10"/>
      <c r="R298" s="10"/>
      <c r="S298" s="10"/>
      <c r="T298" s="10"/>
      <c r="U298" s="10"/>
      <c r="V298" s="10"/>
      <c r="W298" s="10"/>
      <c r="X298" s="10"/>
      <c r="Y298" s="10"/>
      <c r="Z298" s="10"/>
      <c r="AA298" s="10"/>
      <c r="AB298" s="10"/>
      <c r="AC298" s="10"/>
    </row>
    <row r="299" spans="1:29" ht="83.25" customHeight="1" x14ac:dyDescent="0.3">
      <c r="A299" s="136" t="str">
        <f>'Matriz Nº1 Identificación'!A299</f>
        <v>33. 2</v>
      </c>
      <c r="B299" s="4" t="str">
        <f>IF('Matriz Nº1 Identificación'!B299&lt;&gt;" ",'Matriz Nº1 Identificación'!F299," ")</f>
        <v xml:space="preserve"> </v>
      </c>
      <c r="C299" s="101"/>
      <c r="D299" s="101"/>
      <c r="E299" s="4" t="str">
        <f>IFERROR(IF((VLOOKUP(C299,'Tabla 2-3-4-5'!$B$10:$C$12,2,FALSE)*(VLOOKUP('Matriz Nº2 Análisis'!D299,'Tabla 2-3-4-5'!$B$10:$C$12,2,FALSE)))&lt;3,"BAJO",IF((VLOOKUP(C299,'Tabla 2-3-4-5'!$B$10:$C$12,2,FALSE)*(VLOOKUP('Matriz Nº2 Análisis'!D299,'Tabla 2-3-4-5'!$B$10:$C$12,2,FALSE)))&gt;5,"ALTO","MEDIO"))," ")</f>
        <v xml:space="preserve"> </v>
      </c>
      <c r="F299" s="5" t="str">
        <f>IF(B299&lt;&gt;" ",'Matriz Nº1 Identificación'!E299," ")</f>
        <v xml:space="preserve"> </v>
      </c>
      <c r="G299" s="101"/>
      <c r="H299" s="101"/>
      <c r="I299" s="4" t="str">
        <f>IFERROR(IF((VLOOKUP(G299,'Tabla 2-3-4-5'!$B$10:$C$12,2,FALSE)*(VLOOKUP('Matriz Nº2 Análisis'!H299,'Tabla 2-3-4-5'!$B$10:$C$12,2,FALSE)))&lt;3,"BAJO",IF((VLOOKUP(G299,'Tabla 2-3-4-5'!$B$10:$C$12,2,FALSE)*(VLOOKUP('Matriz Nº2 Análisis'!H299,'Tabla 2-3-4-5'!$B$10:$C$12,2,FALSE)))&gt;5,"ALTO","MEDIO"))," ")</f>
        <v xml:space="preserve"> </v>
      </c>
      <c r="J299" s="9"/>
      <c r="K299" s="10"/>
      <c r="N299" s="10"/>
      <c r="O299" s="10"/>
      <c r="P299" s="10"/>
      <c r="Q299" s="10"/>
      <c r="R299" s="10"/>
      <c r="S299" s="10"/>
      <c r="T299" s="10"/>
      <c r="U299" s="10"/>
      <c r="V299" s="10"/>
      <c r="W299" s="10"/>
      <c r="X299" s="10"/>
      <c r="Y299" s="10"/>
      <c r="Z299" s="10"/>
      <c r="AA299" s="10"/>
      <c r="AB299" s="10"/>
      <c r="AC299" s="10"/>
    </row>
    <row r="300" spans="1:29" ht="83.25" customHeight="1" x14ac:dyDescent="0.3">
      <c r="A300" s="136" t="str">
        <f>'Matriz Nº1 Identificación'!A300</f>
        <v>33. 3</v>
      </c>
      <c r="B300" s="4" t="str">
        <f>IF('Matriz Nº1 Identificación'!B300&lt;&gt;" ",'Matriz Nº1 Identificación'!F300," ")</f>
        <v xml:space="preserve"> </v>
      </c>
      <c r="C300" s="101"/>
      <c r="D300" s="101"/>
      <c r="E300" s="4" t="str">
        <f>IFERROR(IF((VLOOKUP(C300,'Tabla 2-3-4-5'!$B$10:$C$12,2,FALSE)*(VLOOKUP('Matriz Nº2 Análisis'!D300,'Tabla 2-3-4-5'!$B$10:$C$12,2,FALSE)))&lt;3,"BAJO",IF((VLOOKUP(C300,'Tabla 2-3-4-5'!$B$10:$C$12,2,FALSE)*(VLOOKUP('Matriz Nº2 Análisis'!D300,'Tabla 2-3-4-5'!$B$10:$C$12,2,FALSE)))&gt;5,"ALTO","MEDIO"))," ")</f>
        <v xml:space="preserve"> </v>
      </c>
      <c r="F300" s="5" t="str">
        <f>IF(B300&lt;&gt;" ",'Matriz Nº1 Identificación'!E300," ")</f>
        <v xml:space="preserve"> </v>
      </c>
      <c r="G300" s="101"/>
      <c r="H300" s="101"/>
      <c r="I300" s="4" t="str">
        <f>IFERROR(IF((VLOOKUP(G300,'Tabla 2-3-4-5'!$B$10:$C$12,2,FALSE)*(VLOOKUP('Matriz Nº2 Análisis'!H300,'Tabla 2-3-4-5'!$B$10:$C$12,2,FALSE)))&lt;3,"BAJO",IF((VLOOKUP(G300,'Tabla 2-3-4-5'!$B$10:$C$12,2,FALSE)*(VLOOKUP('Matriz Nº2 Análisis'!H300,'Tabla 2-3-4-5'!$B$10:$C$12,2,FALSE)))&gt;5,"ALTO","MEDIO"))," ")</f>
        <v xml:space="preserve"> </v>
      </c>
      <c r="J300" s="9"/>
      <c r="K300" s="10"/>
      <c r="N300" s="10"/>
      <c r="O300" s="10"/>
      <c r="P300" s="10"/>
      <c r="Q300" s="10"/>
      <c r="R300" s="10"/>
      <c r="S300" s="10"/>
      <c r="T300" s="10"/>
      <c r="U300" s="10"/>
      <c r="V300" s="10"/>
      <c r="W300" s="10"/>
      <c r="X300" s="10"/>
      <c r="Y300" s="10"/>
      <c r="Z300" s="10"/>
      <c r="AA300" s="10"/>
      <c r="AB300" s="10"/>
      <c r="AC300" s="10"/>
    </row>
    <row r="301" spans="1:29" ht="83.25" customHeight="1" x14ac:dyDescent="0.3">
      <c r="A301" s="136" t="str">
        <f>'Matriz Nº1 Identificación'!A301</f>
        <v>33. 4</v>
      </c>
      <c r="B301" s="4" t="str">
        <f>IF('Matriz Nº1 Identificación'!B301&lt;&gt;" ",'Matriz Nº1 Identificación'!F301," ")</f>
        <v xml:space="preserve"> </v>
      </c>
      <c r="C301" s="101"/>
      <c r="D301" s="101"/>
      <c r="E301" s="4" t="str">
        <f>IFERROR(IF((VLOOKUP(C301,'Tabla 2-3-4-5'!$B$10:$C$12,2,FALSE)*(VLOOKUP('Matriz Nº2 Análisis'!D301,'Tabla 2-3-4-5'!$B$10:$C$12,2,FALSE)))&lt;3,"BAJO",IF((VLOOKUP(C301,'Tabla 2-3-4-5'!$B$10:$C$12,2,FALSE)*(VLOOKUP('Matriz Nº2 Análisis'!D301,'Tabla 2-3-4-5'!$B$10:$C$12,2,FALSE)))&gt;5,"ALTO","MEDIO"))," ")</f>
        <v xml:space="preserve"> </v>
      </c>
      <c r="F301" s="5" t="str">
        <f>IF(B301&lt;&gt;" ",'Matriz Nº1 Identificación'!E301," ")</f>
        <v xml:space="preserve"> </v>
      </c>
      <c r="G301" s="101"/>
      <c r="H301" s="101"/>
      <c r="I301" s="4" t="str">
        <f>IFERROR(IF((VLOOKUP(G301,'Tabla 2-3-4-5'!$B$10:$C$12,2,FALSE)*(VLOOKUP('Matriz Nº2 Análisis'!H301,'Tabla 2-3-4-5'!$B$10:$C$12,2,FALSE)))&lt;3,"BAJO",IF((VLOOKUP(G301,'Tabla 2-3-4-5'!$B$10:$C$12,2,FALSE)*(VLOOKUP('Matriz Nº2 Análisis'!H301,'Tabla 2-3-4-5'!$B$10:$C$12,2,FALSE)))&gt;5,"ALTO","MEDIO"))," ")</f>
        <v xml:space="preserve"> </v>
      </c>
      <c r="J301" s="9"/>
      <c r="K301" s="10"/>
      <c r="N301" s="10"/>
      <c r="O301" s="10"/>
      <c r="P301" s="10"/>
      <c r="Q301" s="10"/>
      <c r="R301" s="10"/>
      <c r="S301" s="10"/>
      <c r="T301" s="10"/>
      <c r="U301" s="10"/>
      <c r="V301" s="10"/>
      <c r="W301" s="10"/>
      <c r="X301" s="10"/>
      <c r="Y301" s="10"/>
      <c r="Z301" s="10"/>
      <c r="AA301" s="10"/>
      <c r="AB301" s="10"/>
      <c r="AC301" s="10"/>
    </row>
    <row r="302" spans="1:29" ht="83.25" customHeight="1" x14ac:dyDescent="0.3">
      <c r="A302" s="136" t="str">
        <f>'Matriz Nº1 Identificación'!A302</f>
        <v>33. 5</v>
      </c>
      <c r="B302" s="4" t="str">
        <f>IF('Matriz Nº1 Identificación'!B302&lt;&gt;" ",'Matriz Nº1 Identificación'!F302," ")</f>
        <v xml:space="preserve"> </v>
      </c>
      <c r="C302" s="101"/>
      <c r="D302" s="101"/>
      <c r="E302" s="4" t="str">
        <f>IFERROR(IF((VLOOKUP(C302,'Tabla 2-3-4-5'!$B$10:$C$12,2,FALSE)*(VLOOKUP('Matriz Nº2 Análisis'!D302,'Tabla 2-3-4-5'!$B$10:$C$12,2,FALSE)))&lt;3,"BAJO",IF((VLOOKUP(C302,'Tabla 2-3-4-5'!$B$10:$C$12,2,FALSE)*(VLOOKUP('Matriz Nº2 Análisis'!D302,'Tabla 2-3-4-5'!$B$10:$C$12,2,FALSE)))&gt;5,"ALTO","MEDIO"))," ")</f>
        <v xml:space="preserve"> </v>
      </c>
      <c r="F302" s="5" t="str">
        <f>IF(B302&lt;&gt;" ",'Matriz Nº1 Identificación'!E302," ")</f>
        <v xml:space="preserve"> </v>
      </c>
      <c r="G302" s="101"/>
      <c r="H302" s="101"/>
      <c r="I302" s="4" t="str">
        <f>IFERROR(IF((VLOOKUP(G302,'Tabla 2-3-4-5'!$B$10:$C$12,2,FALSE)*(VLOOKUP('Matriz Nº2 Análisis'!H302,'Tabla 2-3-4-5'!$B$10:$C$12,2,FALSE)))&lt;3,"BAJO",IF((VLOOKUP(G302,'Tabla 2-3-4-5'!$B$10:$C$12,2,FALSE)*(VLOOKUP('Matriz Nº2 Análisis'!H302,'Tabla 2-3-4-5'!$B$10:$C$12,2,FALSE)))&gt;5,"ALTO","MEDIO"))," ")</f>
        <v xml:space="preserve"> </v>
      </c>
      <c r="J302" s="9"/>
      <c r="K302" s="10"/>
      <c r="N302" s="10"/>
      <c r="O302" s="10"/>
      <c r="P302" s="10"/>
      <c r="Q302" s="10"/>
      <c r="R302" s="10"/>
      <c r="S302" s="10"/>
      <c r="T302" s="10"/>
      <c r="U302" s="10"/>
      <c r="V302" s="10"/>
      <c r="W302" s="10"/>
      <c r="X302" s="10"/>
      <c r="Y302" s="10"/>
      <c r="Z302" s="10"/>
      <c r="AA302" s="10"/>
      <c r="AB302" s="10"/>
      <c r="AC302" s="10"/>
    </row>
    <row r="303" spans="1:29" ht="83.25" customHeight="1" x14ac:dyDescent="0.3">
      <c r="A303" s="136" t="str">
        <f>'Matriz Nº1 Identificación'!A303</f>
        <v>33. 6</v>
      </c>
      <c r="B303" s="4" t="str">
        <f>IF('Matriz Nº1 Identificación'!B303&lt;&gt;" ",'Matriz Nº1 Identificación'!F303," ")</f>
        <v xml:space="preserve"> </v>
      </c>
      <c r="C303" s="101"/>
      <c r="D303" s="101"/>
      <c r="E303" s="4" t="str">
        <f>IFERROR(IF((VLOOKUP(C303,'Tabla 2-3-4-5'!$B$10:$C$12,2,FALSE)*(VLOOKUP('Matriz Nº2 Análisis'!D303,'Tabla 2-3-4-5'!$B$10:$C$12,2,FALSE)))&lt;3,"BAJO",IF((VLOOKUP(C303,'Tabla 2-3-4-5'!$B$10:$C$12,2,FALSE)*(VLOOKUP('Matriz Nº2 Análisis'!D303,'Tabla 2-3-4-5'!$B$10:$C$12,2,FALSE)))&gt;5,"ALTO","MEDIO"))," ")</f>
        <v xml:space="preserve"> </v>
      </c>
      <c r="F303" s="5" t="str">
        <f>IF(B303&lt;&gt;" ",'Matriz Nº1 Identificación'!E303," ")</f>
        <v xml:space="preserve"> </v>
      </c>
      <c r="G303" s="101"/>
      <c r="H303" s="101"/>
      <c r="I303" s="4" t="str">
        <f>IFERROR(IF((VLOOKUP(G303,'Tabla 2-3-4-5'!$B$10:$C$12,2,FALSE)*(VLOOKUP('Matriz Nº2 Análisis'!H303,'Tabla 2-3-4-5'!$B$10:$C$12,2,FALSE)))&lt;3,"BAJO",IF((VLOOKUP(G303,'Tabla 2-3-4-5'!$B$10:$C$12,2,FALSE)*(VLOOKUP('Matriz Nº2 Análisis'!H303,'Tabla 2-3-4-5'!$B$10:$C$12,2,FALSE)))&gt;5,"ALTO","MEDIO"))," ")</f>
        <v xml:space="preserve"> </v>
      </c>
      <c r="J303" s="9"/>
      <c r="K303" s="10"/>
      <c r="N303" s="10"/>
      <c r="O303" s="10"/>
      <c r="P303" s="10"/>
      <c r="Q303" s="10"/>
      <c r="R303" s="10"/>
      <c r="S303" s="10"/>
      <c r="T303" s="10"/>
      <c r="U303" s="10"/>
      <c r="V303" s="10"/>
      <c r="W303" s="10"/>
      <c r="X303" s="10"/>
      <c r="Y303" s="10"/>
      <c r="Z303" s="10"/>
      <c r="AA303" s="10"/>
      <c r="AB303" s="10"/>
      <c r="AC303" s="10"/>
    </row>
    <row r="304" spans="1:29" ht="83.25" customHeight="1" thickBot="1" x14ac:dyDescent="0.35">
      <c r="A304" s="136" t="str">
        <f>'Matriz Nº1 Identificación'!A304</f>
        <v>33. 7</v>
      </c>
      <c r="B304" s="4" t="str">
        <f>IF('Matriz Nº1 Identificación'!B304&lt;&gt;" ",'Matriz Nº1 Identificación'!F304," ")</f>
        <v xml:space="preserve"> </v>
      </c>
      <c r="C304" s="101"/>
      <c r="D304" s="101"/>
      <c r="E304" s="4" t="str">
        <f>IFERROR(IF((VLOOKUP(C304,'Tabla 2-3-4-5'!$B$10:$C$12,2,FALSE)*(VLOOKUP('Matriz Nº2 Análisis'!D304,'Tabla 2-3-4-5'!$B$10:$C$12,2,FALSE)))&lt;3,"BAJO",IF((VLOOKUP(C304,'Tabla 2-3-4-5'!$B$10:$C$12,2,FALSE)*(VLOOKUP('Matriz Nº2 Análisis'!D304,'Tabla 2-3-4-5'!$B$10:$C$12,2,FALSE)))&gt;5,"ALTO","MEDIO"))," ")</f>
        <v xml:space="preserve"> </v>
      </c>
      <c r="F304" s="5" t="str">
        <f>IF(B304&lt;&gt;" ",'Matriz Nº1 Identificación'!E304," ")</f>
        <v xml:space="preserve"> </v>
      </c>
      <c r="G304" s="101"/>
      <c r="H304" s="101"/>
      <c r="I304" s="4" t="str">
        <f>IFERROR(IF((VLOOKUP(G304,'Tabla 2-3-4-5'!$B$10:$C$12,2,FALSE)*(VLOOKUP('Matriz Nº2 Análisis'!H304,'Tabla 2-3-4-5'!$B$10:$C$12,2,FALSE)))&lt;3,"BAJO",IF((VLOOKUP(G304,'Tabla 2-3-4-5'!$B$10:$C$12,2,FALSE)*(VLOOKUP('Matriz Nº2 Análisis'!H304,'Tabla 2-3-4-5'!$B$10:$C$12,2,FALSE)))&gt;5,"ALTO","MEDIO"))," ")</f>
        <v xml:space="preserve"> </v>
      </c>
      <c r="J304" s="9"/>
      <c r="K304" s="10"/>
      <c r="N304" s="10"/>
      <c r="O304" s="10"/>
      <c r="P304" s="10"/>
      <c r="Q304" s="10"/>
      <c r="R304" s="10"/>
      <c r="S304" s="10"/>
      <c r="T304" s="10"/>
      <c r="U304" s="10"/>
      <c r="V304" s="10"/>
      <c r="W304" s="10"/>
      <c r="X304" s="10"/>
      <c r="Y304" s="10"/>
      <c r="Z304" s="10"/>
      <c r="AA304" s="10"/>
      <c r="AB304" s="10"/>
      <c r="AC304" s="10"/>
    </row>
    <row r="305" spans="1:29" ht="23.25" customHeight="1" thickBot="1" x14ac:dyDescent="0.35">
      <c r="A305" s="73" t="str">
        <f>'Matriz Nº1 Identificación'!A305</f>
        <v xml:space="preserve">Objetivo Estratégico: </v>
      </c>
      <c r="B305" s="377">
        <f>+'Matriz Nº1 Identificación'!B305:H305</f>
        <v>0</v>
      </c>
      <c r="C305" s="378"/>
      <c r="D305" s="378"/>
      <c r="E305" s="378"/>
      <c r="F305" s="378"/>
      <c r="G305" s="378"/>
      <c r="H305" s="378"/>
      <c r="I305" s="379"/>
      <c r="J305" s="1"/>
    </row>
    <row r="306" spans="1:29" ht="26.25" customHeight="1" x14ac:dyDescent="0.3">
      <c r="A306" s="75" t="str">
        <f>'Matriz Nº1 Identificación'!A306</f>
        <v>Objetivo táctico</v>
      </c>
      <c r="B306" s="374" t="str">
        <f>+'Matriz Nº1 Identificación'!B306:H306</f>
        <v xml:space="preserve">34. </v>
      </c>
      <c r="C306" s="375"/>
      <c r="D306" s="375"/>
      <c r="E306" s="375"/>
      <c r="F306" s="375"/>
      <c r="G306" s="375"/>
      <c r="H306" s="375"/>
      <c r="I306" s="376"/>
      <c r="J306" s="1"/>
    </row>
    <row r="307" spans="1:29" ht="83.25" customHeight="1" x14ac:dyDescent="0.3">
      <c r="A307" s="136" t="str">
        <f>'Matriz Nº1 Identificación'!A307</f>
        <v>34. 1</v>
      </c>
      <c r="B307" s="4" t="str">
        <f>IF('Matriz Nº1 Identificación'!B307&lt;&gt;" ",'Matriz Nº1 Identificación'!F307," ")</f>
        <v xml:space="preserve"> </v>
      </c>
      <c r="C307" s="101"/>
      <c r="D307" s="101"/>
      <c r="E307" s="4" t="str">
        <f>IFERROR(IF((VLOOKUP(C307,'Tabla 2-3-4-5'!$B$10:$C$12,2,FALSE)*(VLOOKUP('Matriz Nº2 Análisis'!D307,'Tabla 2-3-4-5'!$B$10:$C$12,2,FALSE)))&lt;3,"BAJO",IF((VLOOKUP(C307,'Tabla 2-3-4-5'!$B$10:$C$12,2,FALSE)*(VLOOKUP('Matriz Nº2 Análisis'!D307,'Tabla 2-3-4-5'!$B$10:$C$12,2,FALSE)))&gt;5,"ALTO","MEDIO"))," ")</f>
        <v xml:space="preserve"> </v>
      </c>
      <c r="F307" s="5" t="str">
        <f>IF(B307&lt;&gt;" ",'Matriz Nº1 Identificación'!E307," ")</f>
        <v xml:space="preserve"> </v>
      </c>
      <c r="G307" s="101"/>
      <c r="H307" s="101"/>
      <c r="I307" s="4" t="str">
        <f>IFERROR(IF((VLOOKUP(G307,'Tabla 2-3-4-5'!$B$10:$C$12,2,FALSE)*(VLOOKUP('Matriz Nº2 Análisis'!H307,'Tabla 2-3-4-5'!$B$10:$C$12,2,FALSE)))&lt;3,"BAJO",IF((VLOOKUP(G307,'Tabla 2-3-4-5'!$B$10:$C$12,2,FALSE)*(VLOOKUP('Matriz Nº2 Análisis'!H307,'Tabla 2-3-4-5'!$B$10:$C$12,2,FALSE)))&gt;5,"ALTO","MEDIO"))," ")</f>
        <v xml:space="preserve"> </v>
      </c>
      <c r="J307" s="9"/>
      <c r="K307" s="10"/>
      <c r="N307" s="10"/>
      <c r="O307" s="10"/>
      <c r="P307" s="10"/>
      <c r="Q307" s="10"/>
      <c r="R307" s="10"/>
      <c r="S307" s="10"/>
      <c r="T307" s="10"/>
      <c r="U307" s="10"/>
      <c r="V307" s="10"/>
      <c r="W307" s="10"/>
      <c r="X307" s="10"/>
      <c r="Y307" s="10"/>
      <c r="Z307" s="10"/>
      <c r="AA307" s="10"/>
      <c r="AB307" s="10"/>
      <c r="AC307" s="10"/>
    </row>
    <row r="308" spans="1:29" ht="83.25" customHeight="1" x14ac:dyDescent="0.3">
      <c r="A308" s="136" t="str">
        <f>'Matriz Nº1 Identificación'!A308</f>
        <v>34. 2</v>
      </c>
      <c r="B308" s="4" t="str">
        <f>IF('Matriz Nº1 Identificación'!B308&lt;&gt;" ",'Matriz Nº1 Identificación'!F308," ")</f>
        <v xml:space="preserve"> </v>
      </c>
      <c r="C308" s="101"/>
      <c r="D308" s="101"/>
      <c r="E308" s="4" t="str">
        <f>IFERROR(IF((VLOOKUP(C308,'Tabla 2-3-4-5'!$B$10:$C$12,2,FALSE)*(VLOOKUP('Matriz Nº2 Análisis'!D308,'Tabla 2-3-4-5'!$B$10:$C$12,2,FALSE)))&lt;3,"BAJO",IF((VLOOKUP(C308,'Tabla 2-3-4-5'!$B$10:$C$12,2,FALSE)*(VLOOKUP('Matriz Nº2 Análisis'!D308,'Tabla 2-3-4-5'!$B$10:$C$12,2,FALSE)))&gt;5,"ALTO","MEDIO"))," ")</f>
        <v xml:space="preserve"> </v>
      </c>
      <c r="F308" s="5" t="str">
        <f>IF(B308&lt;&gt;" ",'Matriz Nº1 Identificación'!E308," ")</f>
        <v xml:space="preserve"> </v>
      </c>
      <c r="G308" s="101"/>
      <c r="H308" s="101"/>
      <c r="I308" s="4" t="str">
        <f>IFERROR(IF((VLOOKUP(G308,'Tabla 2-3-4-5'!$B$10:$C$12,2,FALSE)*(VLOOKUP('Matriz Nº2 Análisis'!H308,'Tabla 2-3-4-5'!$B$10:$C$12,2,FALSE)))&lt;3,"BAJO",IF((VLOOKUP(G308,'Tabla 2-3-4-5'!$B$10:$C$12,2,FALSE)*(VLOOKUP('Matriz Nº2 Análisis'!H308,'Tabla 2-3-4-5'!$B$10:$C$12,2,FALSE)))&gt;5,"ALTO","MEDIO"))," ")</f>
        <v xml:space="preserve"> </v>
      </c>
      <c r="J308" s="9"/>
      <c r="K308" s="10"/>
      <c r="N308" s="10"/>
      <c r="O308" s="10"/>
      <c r="P308" s="10"/>
      <c r="Q308" s="10"/>
      <c r="R308" s="10"/>
      <c r="S308" s="10"/>
      <c r="T308" s="10"/>
      <c r="U308" s="10"/>
      <c r="V308" s="10"/>
      <c r="W308" s="10"/>
      <c r="X308" s="10"/>
      <c r="Y308" s="10"/>
      <c r="Z308" s="10"/>
      <c r="AA308" s="10"/>
      <c r="AB308" s="10"/>
      <c r="AC308" s="10"/>
    </row>
    <row r="309" spans="1:29" ht="83.25" customHeight="1" x14ac:dyDescent="0.3">
      <c r="A309" s="136" t="str">
        <f>'Matriz Nº1 Identificación'!A309</f>
        <v>34. 3</v>
      </c>
      <c r="B309" s="4" t="str">
        <f>IF('Matriz Nº1 Identificación'!B309&lt;&gt;" ",'Matriz Nº1 Identificación'!F309," ")</f>
        <v xml:space="preserve"> </v>
      </c>
      <c r="C309" s="101"/>
      <c r="D309" s="101"/>
      <c r="E309" s="4" t="str">
        <f>IFERROR(IF((VLOOKUP(C309,'Tabla 2-3-4-5'!$B$10:$C$12,2,FALSE)*(VLOOKUP('Matriz Nº2 Análisis'!D309,'Tabla 2-3-4-5'!$B$10:$C$12,2,FALSE)))&lt;3,"BAJO",IF((VLOOKUP(C309,'Tabla 2-3-4-5'!$B$10:$C$12,2,FALSE)*(VLOOKUP('Matriz Nº2 Análisis'!D309,'Tabla 2-3-4-5'!$B$10:$C$12,2,FALSE)))&gt;5,"ALTO","MEDIO"))," ")</f>
        <v xml:space="preserve"> </v>
      </c>
      <c r="F309" s="5" t="str">
        <f>IF(B309&lt;&gt;" ",'Matriz Nº1 Identificación'!E309," ")</f>
        <v xml:space="preserve"> </v>
      </c>
      <c r="G309" s="101"/>
      <c r="H309" s="101"/>
      <c r="I309" s="4" t="str">
        <f>IFERROR(IF((VLOOKUP(G309,'Tabla 2-3-4-5'!$B$10:$C$12,2,FALSE)*(VLOOKUP('Matriz Nº2 Análisis'!H309,'Tabla 2-3-4-5'!$B$10:$C$12,2,FALSE)))&lt;3,"BAJO",IF((VLOOKUP(G309,'Tabla 2-3-4-5'!$B$10:$C$12,2,FALSE)*(VLOOKUP('Matriz Nº2 Análisis'!H309,'Tabla 2-3-4-5'!$B$10:$C$12,2,FALSE)))&gt;5,"ALTO","MEDIO"))," ")</f>
        <v xml:space="preserve"> </v>
      </c>
      <c r="J309" s="9"/>
      <c r="K309" s="10"/>
      <c r="N309" s="10"/>
      <c r="O309" s="10"/>
      <c r="P309" s="10"/>
      <c r="Q309" s="10"/>
      <c r="R309" s="10"/>
      <c r="S309" s="10"/>
      <c r="T309" s="10"/>
      <c r="U309" s="10"/>
      <c r="V309" s="10"/>
      <c r="W309" s="10"/>
      <c r="X309" s="10"/>
      <c r="Y309" s="10"/>
      <c r="Z309" s="10"/>
      <c r="AA309" s="10"/>
      <c r="AB309" s="10"/>
      <c r="AC309" s="10"/>
    </row>
    <row r="310" spans="1:29" ht="83.25" customHeight="1" x14ac:dyDescent="0.3">
      <c r="A310" s="136" t="str">
        <f>'Matriz Nº1 Identificación'!A310</f>
        <v>34. 4</v>
      </c>
      <c r="B310" s="4" t="str">
        <f>IF('Matriz Nº1 Identificación'!B310&lt;&gt;" ",'Matriz Nº1 Identificación'!F310," ")</f>
        <v xml:space="preserve"> </v>
      </c>
      <c r="C310" s="101"/>
      <c r="D310" s="101"/>
      <c r="E310" s="4" t="str">
        <f>IFERROR(IF((VLOOKUP(C310,'Tabla 2-3-4-5'!$B$10:$C$12,2,FALSE)*(VLOOKUP('Matriz Nº2 Análisis'!D310,'Tabla 2-3-4-5'!$B$10:$C$12,2,FALSE)))&lt;3,"BAJO",IF((VLOOKUP(C310,'Tabla 2-3-4-5'!$B$10:$C$12,2,FALSE)*(VLOOKUP('Matriz Nº2 Análisis'!D310,'Tabla 2-3-4-5'!$B$10:$C$12,2,FALSE)))&gt;5,"ALTO","MEDIO"))," ")</f>
        <v xml:space="preserve"> </v>
      </c>
      <c r="F310" s="5" t="str">
        <f>IF(B310&lt;&gt;" ",'Matriz Nº1 Identificación'!E310," ")</f>
        <v xml:space="preserve"> </v>
      </c>
      <c r="G310" s="101"/>
      <c r="H310" s="101"/>
      <c r="I310" s="4" t="str">
        <f>IFERROR(IF((VLOOKUP(G310,'Tabla 2-3-4-5'!$B$10:$C$12,2,FALSE)*(VLOOKUP('Matriz Nº2 Análisis'!H310,'Tabla 2-3-4-5'!$B$10:$C$12,2,FALSE)))&lt;3,"BAJO",IF((VLOOKUP(G310,'Tabla 2-3-4-5'!$B$10:$C$12,2,FALSE)*(VLOOKUP('Matriz Nº2 Análisis'!H310,'Tabla 2-3-4-5'!$B$10:$C$12,2,FALSE)))&gt;5,"ALTO","MEDIO"))," ")</f>
        <v xml:space="preserve"> </v>
      </c>
      <c r="J310" s="9"/>
      <c r="K310" s="10"/>
      <c r="N310" s="10"/>
      <c r="O310" s="10"/>
      <c r="P310" s="10"/>
      <c r="Q310" s="10"/>
      <c r="R310" s="10"/>
      <c r="S310" s="10"/>
      <c r="T310" s="10"/>
      <c r="U310" s="10"/>
      <c r="V310" s="10"/>
      <c r="W310" s="10"/>
      <c r="X310" s="10"/>
      <c r="Y310" s="10"/>
      <c r="Z310" s="10"/>
      <c r="AA310" s="10"/>
      <c r="AB310" s="10"/>
      <c r="AC310" s="10"/>
    </row>
    <row r="311" spans="1:29" ht="83.25" customHeight="1" x14ac:dyDescent="0.3">
      <c r="A311" s="136" t="str">
        <f>'Matriz Nº1 Identificación'!A311</f>
        <v>34. 5</v>
      </c>
      <c r="B311" s="4" t="str">
        <f>IF('Matriz Nº1 Identificación'!B311&lt;&gt;" ",'Matriz Nº1 Identificación'!F311," ")</f>
        <v xml:space="preserve"> </v>
      </c>
      <c r="C311" s="101"/>
      <c r="D311" s="101"/>
      <c r="E311" s="4" t="str">
        <f>IFERROR(IF((VLOOKUP(C311,'Tabla 2-3-4-5'!$B$10:$C$12,2,FALSE)*(VLOOKUP('Matriz Nº2 Análisis'!D311,'Tabla 2-3-4-5'!$B$10:$C$12,2,FALSE)))&lt;3,"BAJO",IF((VLOOKUP(C311,'Tabla 2-3-4-5'!$B$10:$C$12,2,FALSE)*(VLOOKUP('Matriz Nº2 Análisis'!D311,'Tabla 2-3-4-5'!$B$10:$C$12,2,FALSE)))&gt;5,"ALTO","MEDIO"))," ")</f>
        <v xml:space="preserve"> </v>
      </c>
      <c r="F311" s="5" t="str">
        <f>IF(B311&lt;&gt;" ",'Matriz Nº1 Identificación'!E311," ")</f>
        <v xml:space="preserve"> </v>
      </c>
      <c r="G311" s="101"/>
      <c r="H311" s="101"/>
      <c r="I311" s="4" t="str">
        <f>IFERROR(IF((VLOOKUP(G311,'Tabla 2-3-4-5'!$B$10:$C$12,2,FALSE)*(VLOOKUP('Matriz Nº2 Análisis'!H311,'Tabla 2-3-4-5'!$B$10:$C$12,2,FALSE)))&lt;3,"BAJO",IF((VLOOKUP(G311,'Tabla 2-3-4-5'!$B$10:$C$12,2,FALSE)*(VLOOKUP('Matriz Nº2 Análisis'!H311,'Tabla 2-3-4-5'!$B$10:$C$12,2,FALSE)))&gt;5,"ALTO","MEDIO"))," ")</f>
        <v xml:space="preserve"> </v>
      </c>
      <c r="J311" s="9"/>
      <c r="K311" s="10"/>
      <c r="N311" s="10"/>
      <c r="O311" s="10"/>
      <c r="P311" s="10"/>
      <c r="Q311" s="10"/>
      <c r="R311" s="10"/>
      <c r="S311" s="10"/>
      <c r="T311" s="10"/>
      <c r="U311" s="10"/>
      <c r="V311" s="10"/>
      <c r="W311" s="10"/>
      <c r="X311" s="10"/>
      <c r="Y311" s="10"/>
      <c r="Z311" s="10"/>
      <c r="AA311" s="10"/>
      <c r="AB311" s="10"/>
      <c r="AC311" s="10"/>
    </row>
    <row r="312" spans="1:29" ht="83.25" customHeight="1" x14ac:dyDescent="0.3">
      <c r="A312" s="136" t="str">
        <f>'Matriz Nº1 Identificación'!A312</f>
        <v>34. 6</v>
      </c>
      <c r="B312" s="4" t="str">
        <f>IF('Matriz Nº1 Identificación'!B312&lt;&gt;" ",'Matriz Nº1 Identificación'!F312," ")</f>
        <v xml:space="preserve"> </v>
      </c>
      <c r="C312" s="101"/>
      <c r="D312" s="101"/>
      <c r="E312" s="4" t="str">
        <f>IFERROR(IF((VLOOKUP(C312,'Tabla 2-3-4-5'!$B$10:$C$12,2,FALSE)*(VLOOKUP('Matriz Nº2 Análisis'!D312,'Tabla 2-3-4-5'!$B$10:$C$12,2,FALSE)))&lt;3,"BAJO",IF((VLOOKUP(C312,'Tabla 2-3-4-5'!$B$10:$C$12,2,FALSE)*(VLOOKUP('Matriz Nº2 Análisis'!D312,'Tabla 2-3-4-5'!$B$10:$C$12,2,FALSE)))&gt;5,"ALTO","MEDIO"))," ")</f>
        <v xml:space="preserve"> </v>
      </c>
      <c r="F312" s="5" t="str">
        <f>IF(B312&lt;&gt;" ",'Matriz Nº1 Identificación'!E312," ")</f>
        <v xml:space="preserve"> </v>
      </c>
      <c r="G312" s="101"/>
      <c r="H312" s="101"/>
      <c r="I312" s="4" t="str">
        <f>IFERROR(IF((VLOOKUP(G312,'Tabla 2-3-4-5'!$B$10:$C$12,2,FALSE)*(VLOOKUP('Matriz Nº2 Análisis'!H312,'Tabla 2-3-4-5'!$B$10:$C$12,2,FALSE)))&lt;3,"BAJO",IF((VLOOKUP(G312,'Tabla 2-3-4-5'!$B$10:$C$12,2,FALSE)*(VLOOKUP('Matriz Nº2 Análisis'!H312,'Tabla 2-3-4-5'!$B$10:$C$12,2,FALSE)))&gt;5,"ALTO","MEDIO"))," ")</f>
        <v xml:space="preserve"> </v>
      </c>
      <c r="J312" s="9"/>
      <c r="K312" s="10"/>
      <c r="N312" s="10"/>
      <c r="O312" s="10"/>
      <c r="P312" s="10"/>
      <c r="Q312" s="10"/>
      <c r="R312" s="10"/>
      <c r="S312" s="10"/>
      <c r="T312" s="10"/>
      <c r="U312" s="10"/>
      <c r="V312" s="10"/>
      <c r="W312" s="10"/>
      <c r="X312" s="10"/>
      <c r="Y312" s="10"/>
      <c r="Z312" s="10"/>
      <c r="AA312" s="10"/>
      <c r="AB312" s="10"/>
      <c r="AC312" s="10"/>
    </row>
    <row r="313" spans="1:29" ht="83.25" customHeight="1" thickBot="1" x14ac:dyDescent="0.35">
      <c r="A313" s="136" t="str">
        <f>'Matriz Nº1 Identificación'!A313</f>
        <v>34. 7</v>
      </c>
      <c r="B313" s="4" t="str">
        <f>IF('Matriz Nº1 Identificación'!B313&lt;&gt;" ",'Matriz Nº1 Identificación'!F313," ")</f>
        <v xml:space="preserve"> </v>
      </c>
      <c r="C313" s="101"/>
      <c r="D313" s="101"/>
      <c r="E313" s="4" t="str">
        <f>IFERROR(IF((VLOOKUP(C313,'Tabla 2-3-4-5'!$B$10:$C$12,2,FALSE)*(VLOOKUP('Matriz Nº2 Análisis'!D313,'Tabla 2-3-4-5'!$B$10:$C$12,2,FALSE)))&lt;3,"BAJO",IF((VLOOKUP(C313,'Tabla 2-3-4-5'!$B$10:$C$12,2,FALSE)*(VLOOKUP('Matriz Nº2 Análisis'!D313,'Tabla 2-3-4-5'!$B$10:$C$12,2,FALSE)))&gt;5,"ALTO","MEDIO"))," ")</f>
        <v xml:space="preserve"> </v>
      </c>
      <c r="F313" s="5" t="str">
        <f>IF(B313&lt;&gt;" ",'Matriz Nº1 Identificación'!E313," ")</f>
        <v xml:space="preserve"> </v>
      </c>
      <c r="G313" s="101"/>
      <c r="H313" s="101"/>
      <c r="I313" s="4" t="str">
        <f>IFERROR(IF((VLOOKUP(G313,'Tabla 2-3-4-5'!$B$10:$C$12,2,FALSE)*(VLOOKUP('Matriz Nº2 Análisis'!H313,'Tabla 2-3-4-5'!$B$10:$C$12,2,FALSE)))&lt;3,"BAJO",IF((VLOOKUP(G313,'Tabla 2-3-4-5'!$B$10:$C$12,2,FALSE)*(VLOOKUP('Matriz Nº2 Análisis'!H313,'Tabla 2-3-4-5'!$B$10:$C$12,2,FALSE)))&gt;5,"ALTO","MEDIO"))," ")</f>
        <v xml:space="preserve"> </v>
      </c>
      <c r="J313" s="9"/>
      <c r="K313" s="10"/>
      <c r="N313" s="10"/>
      <c r="O313" s="10"/>
      <c r="P313" s="10"/>
      <c r="Q313" s="10"/>
      <c r="R313" s="10"/>
      <c r="S313" s="10"/>
      <c r="T313" s="10"/>
      <c r="U313" s="10"/>
      <c r="V313" s="10"/>
      <c r="W313" s="10"/>
      <c r="X313" s="10"/>
      <c r="Y313" s="10"/>
      <c r="Z313" s="10"/>
      <c r="AA313" s="10"/>
      <c r="AB313" s="10"/>
      <c r="AC313" s="10"/>
    </row>
    <row r="314" spans="1:29" ht="23.25" customHeight="1" thickBot="1" x14ac:dyDescent="0.35">
      <c r="A314" s="73" t="str">
        <f>'Matriz Nº1 Identificación'!A314</f>
        <v xml:space="preserve">Objetivo Estratégico: </v>
      </c>
      <c r="B314" s="377">
        <f>+'Matriz Nº1 Identificación'!B314:H314</f>
        <v>0</v>
      </c>
      <c r="C314" s="378"/>
      <c r="D314" s="378"/>
      <c r="E314" s="378"/>
      <c r="F314" s="378"/>
      <c r="G314" s="378"/>
      <c r="H314" s="378"/>
      <c r="I314" s="379"/>
      <c r="J314" s="1"/>
    </row>
    <row r="315" spans="1:29" ht="26.25" customHeight="1" x14ac:dyDescent="0.3">
      <c r="A315" s="75" t="str">
        <f>'Matriz Nº1 Identificación'!A315</f>
        <v>Objetivo táctico</v>
      </c>
      <c r="B315" s="374" t="str">
        <f>+'Matriz Nº1 Identificación'!B315:H315</f>
        <v xml:space="preserve">35. </v>
      </c>
      <c r="C315" s="375"/>
      <c r="D315" s="375"/>
      <c r="E315" s="375"/>
      <c r="F315" s="375"/>
      <c r="G315" s="375"/>
      <c r="H315" s="375"/>
      <c r="I315" s="376"/>
      <c r="J315" s="1"/>
    </row>
    <row r="316" spans="1:29" ht="83.25" customHeight="1" x14ac:dyDescent="0.3">
      <c r="A316" s="136" t="str">
        <f>'Matriz Nº1 Identificación'!A316</f>
        <v>35. 1</v>
      </c>
      <c r="B316" s="4" t="str">
        <f>IF('Matriz Nº1 Identificación'!B316&lt;&gt;" ",'Matriz Nº1 Identificación'!F316," ")</f>
        <v xml:space="preserve"> </v>
      </c>
      <c r="C316" s="101"/>
      <c r="D316" s="101"/>
      <c r="E316" s="4" t="str">
        <f>IFERROR(IF((VLOOKUP(C316,'Tabla 2-3-4-5'!$B$10:$C$12,2,FALSE)*(VLOOKUP('Matriz Nº2 Análisis'!D316,'Tabla 2-3-4-5'!$B$10:$C$12,2,FALSE)))&lt;3,"BAJO",IF((VLOOKUP(C316,'Tabla 2-3-4-5'!$B$10:$C$12,2,FALSE)*(VLOOKUP('Matriz Nº2 Análisis'!D316,'Tabla 2-3-4-5'!$B$10:$C$12,2,FALSE)))&gt;5,"ALTO","MEDIO"))," ")</f>
        <v xml:space="preserve"> </v>
      </c>
      <c r="F316" s="5" t="str">
        <f>IF(B316&lt;&gt;" ",'Matriz Nº1 Identificación'!E316," ")</f>
        <v xml:space="preserve"> </v>
      </c>
      <c r="G316" s="101"/>
      <c r="H316" s="101"/>
      <c r="I316" s="4" t="str">
        <f>IFERROR(IF((VLOOKUP(G316,'Tabla 2-3-4-5'!$B$10:$C$12,2,FALSE)*(VLOOKUP('Matriz Nº2 Análisis'!H316,'Tabla 2-3-4-5'!$B$10:$C$12,2,FALSE)))&lt;3,"BAJO",IF((VLOOKUP(G316,'Tabla 2-3-4-5'!$B$10:$C$12,2,FALSE)*(VLOOKUP('Matriz Nº2 Análisis'!H316,'Tabla 2-3-4-5'!$B$10:$C$12,2,FALSE)))&gt;5,"ALTO","MEDIO"))," ")</f>
        <v xml:space="preserve"> </v>
      </c>
      <c r="J316" s="9"/>
      <c r="K316" s="10"/>
      <c r="N316" s="10"/>
      <c r="O316" s="10"/>
      <c r="P316" s="10"/>
      <c r="Q316" s="10"/>
      <c r="R316" s="10"/>
      <c r="S316" s="10"/>
      <c r="T316" s="10"/>
      <c r="U316" s="10"/>
      <c r="V316" s="10"/>
      <c r="W316" s="10"/>
      <c r="X316" s="10"/>
      <c r="Y316" s="10"/>
      <c r="Z316" s="10"/>
      <c r="AA316" s="10"/>
      <c r="AB316" s="10"/>
      <c r="AC316" s="10"/>
    </row>
    <row r="317" spans="1:29" ht="83.25" customHeight="1" x14ac:dyDescent="0.3">
      <c r="A317" s="136" t="str">
        <f>'Matriz Nº1 Identificación'!A317</f>
        <v>35. 2</v>
      </c>
      <c r="B317" s="4" t="str">
        <f>IF('Matriz Nº1 Identificación'!B317&lt;&gt;" ",'Matriz Nº1 Identificación'!F317," ")</f>
        <v xml:space="preserve"> </v>
      </c>
      <c r="C317" s="101"/>
      <c r="D317" s="101"/>
      <c r="E317" s="4" t="str">
        <f>IFERROR(IF((VLOOKUP(C317,'Tabla 2-3-4-5'!$B$10:$C$12,2,FALSE)*(VLOOKUP('Matriz Nº2 Análisis'!D317,'Tabla 2-3-4-5'!$B$10:$C$12,2,FALSE)))&lt;3,"BAJO",IF((VLOOKUP(C317,'Tabla 2-3-4-5'!$B$10:$C$12,2,FALSE)*(VLOOKUP('Matriz Nº2 Análisis'!D317,'Tabla 2-3-4-5'!$B$10:$C$12,2,FALSE)))&gt;5,"ALTO","MEDIO"))," ")</f>
        <v xml:space="preserve"> </v>
      </c>
      <c r="F317" s="5" t="str">
        <f>IF(B317&lt;&gt;" ",'Matriz Nº1 Identificación'!E317," ")</f>
        <v xml:space="preserve"> </v>
      </c>
      <c r="G317" s="101"/>
      <c r="H317" s="101"/>
      <c r="I317" s="4" t="str">
        <f>IFERROR(IF((VLOOKUP(G317,'Tabla 2-3-4-5'!$B$10:$C$12,2,FALSE)*(VLOOKUP('Matriz Nº2 Análisis'!H317,'Tabla 2-3-4-5'!$B$10:$C$12,2,FALSE)))&lt;3,"BAJO",IF((VLOOKUP(G317,'Tabla 2-3-4-5'!$B$10:$C$12,2,FALSE)*(VLOOKUP('Matriz Nº2 Análisis'!H317,'Tabla 2-3-4-5'!$B$10:$C$12,2,FALSE)))&gt;5,"ALTO","MEDIO"))," ")</f>
        <v xml:space="preserve"> </v>
      </c>
      <c r="J317" s="9"/>
      <c r="K317" s="10"/>
      <c r="N317" s="10"/>
      <c r="O317" s="10"/>
      <c r="P317" s="10"/>
      <c r="Q317" s="10"/>
      <c r="R317" s="10"/>
      <c r="S317" s="10"/>
      <c r="T317" s="10"/>
      <c r="U317" s="10"/>
      <c r="V317" s="10"/>
      <c r="W317" s="10"/>
      <c r="X317" s="10"/>
      <c r="Y317" s="10"/>
      <c r="Z317" s="10"/>
      <c r="AA317" s="10"/>
      <c r="AB317" s="10"/>
      <c r="AC317" s="10"/>
    </row>
    <row r="318" spans="1:29" ht="83.25" customHeight="1" x14ac:dyDescent="0.3">
      <c r="A318" s="136" t="str">
        <f>'Matriz Nº1 Identificación'!A318</f>
        <v>35. 3</v>
      </c>
      <c r="B318" s="4" t="str">
        <f>IF('Matriz Nº1 Identificación'!B318&lt;&gt;" ",'Matriz Nº1 Identificación'!F318," ")</f>
        <v xml:space="preserve"> </v>
      </c>
      <c r="C318" s="101"/>
      <c r="D318" s="101"/>
      <c r="E318" s="4" t="str">
        <f>IFERROR(IF((VLOOKUP(C318,'Tabla 2-3-4-5'!$B$10:$C$12,2,FALSE)*(VLOOKUP('Matriz Nº2 Análisis'!D318,'Tabla 2-3-4-5'!$B$10:$C$12,2,FALSE)))&lt;3,"BAJO",IF((VLOOKUP(C318,'Tabla 2-3-4-5'!$B$10:$C$12,2,FALSE)*(VLOOKUP('Matriz Nº2 Análisis'!D318,'Tabla 2-3-4-5'!$B$10:$C$12,2,FALSE)))&gt;5,"ALTO","MEDIO"))," ")</f>
        <v xml:space="preserve"> </v>
      </c>
      <c r="F318" s="5" t="str">
        <f>IF(B318&lt;&gt;" ",'Matriz Nº1 Identificación'!E318," ")</f>
        <v xml:space="preserve"> </v>
      </c>
      <c r="G318" s="101"/>
      <c r="H318" s="101"/>
      <c r="I318" s="4" t="str">
        <f>IFERROR(IF((VLOOKUP(G318,'Tabla 2-3-4-5'!$B$10:$C$12,2,FALSE)*(VLOOKUP('Matriz Nº2 Análisis'!H318,'Tabla 2-3-4-5'!$B$10:$C$12,2,FALSE)))&lt;3,"BAJO",IF((VLOOKUP(G318,'Tabla 2-3-4-5'!$B$10:$C$12,2,FALSE)*(VLOOKUP('Matriz Nº2 Análisis'!H318,'Tabla 2-3-4-5'!$B$10:$C$12,2,FALSE)))&gt;5,"ALTO","MEDIO"))," ")</f>
        <v xml:space="preserve"> </v>
      </c>
      <c r="J318" s="9"/>
      <c r="K318" s="10"/>
      <c r="N318" s="10"/>
      <c r="O318" s="10"/>
      <c r="P318" s="10"/>
      <c r="Q318" s="10"/>
      <c r="R318" s="10"/>
      <c r="S318" s="10"/>
      <c r="T318" s="10"/>
      <c r="U318" s="10"/>
      <c r="V318" s="10"/>
      <c r="W318" s="10"/>
      <c r="X318" s="10"/>
      <c r="Y318" s="10"/>
      <c r="Z318" s="10"/>
      <c r="AA318" s="10"/>
      <c r="AB318" s="10"/>
      <c r="AC318" s="10"/>
    </row>
    <row r="319" spans="1:29" ht="83.25" customHeight="1" x14ac:dyDescent="0.3">
      <c r="A319" s="136" t="str">
        <f>'Matriz Nº1 Identificación'!A319</f>
        <v>35. 4</v>
      </c>
      <c r="B319" s="4" t="str">
        <f>IF('Matriz Nº1 Identificación'!B319&lt;&gt;" ",'Matriz Nº1 Identificación'!F319," ")</f>
        <v xml:space="preserve"> </v>
      </c>
      <c r="C319" s="101"/>
      <c r="D319" s="101"/>
      <c r="E319" s="4" t="str">
        <f>IFERROR(IF((VLOOKUP(C319,'Tabla 2-3-4-5'!$B$10:$C$12,2,FALSE)*(VLOOKUP('Matriz Nº2 Análisis'!D319,'Tabla 2-3-4-5'!$B$10:$C$12,2,FALSE)))&lt;3,"BAJO",IF((VLOOKUP(C319,'Tabla 2-3-4-5'!$B$10:$C$12,2,FALSE)*(VLOOKUP('Matriz Nº2 Análisis'!D319,'Tabla 2-3-4-5'!$B$10:$C$12,2,FALSE)))&gt;5,"ALTO","MEDIO"))," ")</f>
        <v xml:space="preserve"> </v>
      </c>
      <c r="F319" s="5" t="str">
        <f>IF(B319&lt;&gt;" ",'Matriz Nº1 Identificación'!E319," ")</f>
        <v xml:space="preserve"> </v>
      </c>
      <c r="G319" s="101"/>
      <c r="H319" s="101"/>
      <c r="I319" s="4" t="str">
        <f>IFERROR(IF((VLOOKUP(G319,'Tabla 2-3-4-5'!$B$10:$C$12,2,FALSE)*(VLOOKUP('Matriz Nº2 Análisis'!H319,'Tabla 2-3-4-5'!$B$10:$C$12,2,FALSE)))&lt;3,"BAJO",IF((VLOOKUP(G319,'Tabla 2-3-4-5'!$B$10:$C$12,2,FALSE)*(VLOOKUP('Matriz Nº2 Análisis'!H319,'Tabla 2-3-4-5'!$B$10:$C$12,2,FALSE)))&gt;5,"ALTO","MEDIO"))," ")</f>
        <v xml:space="preserve"> </v>
      </c>
      <c r="J319" s="9"/>
      <c r="K319" s="10"/>
      <c r="N319" s="10"/>
      <c r="O319" s="10"/>
      <c r="P319" s="10"/>
      <c r="Q319" s="10"/>
      <c r="R319" s="10"/>
      <c r="S319" s="10"/>
      <c r="T319" s="10"/>
      <c r="U319" s="10"/>
      <c r="V319" s="10"/>
      <c r="W319" s="10"/>
      <c r="X319" s="10"/>
      <c r="Y319" s="10"/>
      <c r="Z319" s="10"/>
      <c r="AA319" s="10"/>
      <c r="AB319" s="10"/>
      <c r="AC319" s="10"/>
    </row>
    <row r="320" spans="1:29" ht="83.25" customHeight="1" x14ac:dyDescent="0.3">
      <c r="A320" s="136" t="str">
        <f>'Matriz Nº1 Identificación'!A320</f>
        <v>35. 5</v>
      </c>
      <c r="B320" s="4" t="str">
        <f>IF('Matriz Nº1 Identificación'!B320&lt;&gt;" ",'Matriz Nº1 Identificación'!F320," ")</f>
        <v xml:space="preserve"> </v>
      </c>
      <c r="C320" s="101"/>
      <c r="D320" s="101"/>
      <c r="E320" s="4" t="str">
        <f>IFERROR(IF((VLOOKUP(C320,'Tabla 2-3-4-5'!$B$10:$C$12,2,FALSE)*(VLOOKUP('Matriz Nº2 Análisis'!D320,'Tabla 2-3-4-5'!$B$10:$C$12,2,FALSE)))&lt;3,"BAJO",IF((VLOOKUP(C320,'Tabla 2-3-4-5'!$B$10:$C$12,2,FALSE)*(VLOOKUP('Matriz Nº2 Análisis'!D320,'Tabla 2-3-4-5'!$B$10:$C$12,2,FALSE)))&gt;5,"ALTO","MEDIO"))," ")</f>
        <v xml:space="preserve"> </v>
      </c>
      <c r="F320" s="5" t="str">
        <f>IF(B320&lt;&gt;" ",'Matriz Nº1 Identificación'!E320," ")</f>
        <v xml:space="preserve"> </v>
      </c>
      <c r="G320" s="101"/>
      <c r="H320" s="101"/>
      <c r="I320" s="4" t="str">
        <f>IFERROR(IF((VLOOKUP(G320,'Tabla 2-3-4-5'!$B$10:$C$12,2,FALSE)*(VLOOKUP('Matriz Nº2 Análisis'!H320,'Tabla 2-3-4-5'!$B$10:$C$12,2,FALSE)))&lt;3,"BAJO",IF((VLOOKUP(G320,'Tabla 2-3-4-5'!$B$10:$C$12,2,FALSE)*(VLOOKUP('Matriz Nº2 Análisis'!H320,'Tabla 2-3-4-5'!$B$10:$C$12,2,FALSE)))&gt;5,"ALTO","MEDIO"))," ")</f>
        <v xml:space="preserve"> </v>
      </c>
      <c r="J320" s="9"/>
      <c r="K320" s="10"/>
      <c r="N320" s="10"/>
      <c r="O320" s="10"/>
      <c r="P320" s="10"/>
      <c r="Q320" s="10"/>
      <c r="R320" s="10"/>
      <c r="S320" s="10"/>
      <c r="T320" s="10"/>
      <c r="U320" s="10"/>
      <c r="V320" s="10"/>
      <c r="W320" s="10"/>
      <c r="X320" s="10"/>
      <c r="Y320" s="10"/>
      <c r="Z320" s="10"/>
      <c r="AA320" s="10"/>
      <c r="AB320" s="10"/>
      <c r="AC320" s="10"/>
    </row>
    <row r="321" spans="1:29" ht="83.25" customHeight="1" x14ac:dyDescent="0.3">
      <c r="A321" s="136" t="str">
        <f>'Matriz Nº1 Identificación'!A321</f>
        <v>35. 6</v>
      </c>
      <c r="B321" s="4" t="str">
        <f>IF('Matriz Nº1 Identificación'!B321&lt;&gt;" ",'Matriz Nº1 Identificación'!F321," ")</f>
        <v xml:space="preserve"> </v>
      </c>
      <c r="C321" s="101"/>
      <c r="D321" s="101"/>
      <c r="E321" s="4" t="str">
        <f>IFERROR(IF((VLOOKUP(C321,'Tabla 2-3-4-5'!$B$10:$C$12,2,FALSE)*(VLOOKUP('Matriz Nº2 Análisis'!D321,'Tabla 2-3-4-5'!$B$10:$C$12,2,FALSE)))&lt;3,"BAJO",IF((VLOOKUP(C321,'Tabla 2-3-4-5'!$B$10:$C$12,2,FALSE)*(VLOOKUP('Matriz Nº2 Análisis'!D321,'Tabla 2-3-4-5'!$B$10:$C$12,2,FALSE)))&gt;5,"ALTO","MEDIO"))," ")</f>
        <v xml:space="preserve"> </v>
      </c>
      <c r="F321" s="5" t="str">
        <f>IF(B321&lt;&gt;" ",'Matriz Nº1 Identificación'!E321," ")</f>
        <v xml:space="preserve"> </v>
      </c>
      <c r="G321" s="101"/>
      <c r="H321" s="101"/>
      <c r="I321" s="4" t="str">
        <f>IFERROR(IF((VLOOKUP(G321,'Tabla 2-3-4-5'!$B$10:$C$12,2,FALSE)*(VLOOKUP('Matriz Nº2 Análisis'!H321,'Tabla 2-3-4-5'!$B$10:$C$12,2,FALSE)))&lt;3,"BAJO",IF((VLOOKUP(G321,'Tabla 2-3-4-5'!$B$10:$C$12,2,FALSE)*(VLOOKUP('Matriz Nº2 Análisis'!H321,'Tabla 2-3-4-5'!$B$10:$C$12,2,FALSE)))&gt;5,"ALTO","MEDIO"))," ")</f>
        <v xml:space="preserve"> </v>
      </c>
      <c r="J321" s="9"/>
      <c r="K321" s="10"/>
      <c r="N321" s="10"/>
      <c r="O321" s="10"/>
      <c r="P321" s="10"/>
      <c r="Q321" s="10"/>
      <c r="R321" s="10"/>
      <c r="S321" s="10"/>
      <c r="T321" s="10"/>
      <c r="U321" s="10"/>
      <c r="V321" s="10"/>
      <c r="W321" s="10"/>
      <c r="X321" s="10"/>
      <c r="Y321" s="10"/>
      <c r="Z321" s="10"/>
      <c r="AA321" s="10"/>
      <c r="AB321" s="10"/>
      <c r="AC321" s="10"/>
    </row>
    <row r="322" spans="1:29" ht="83.25" customHeight="1" thickBot="1" x14ac:dyDescent="0.35">
      <c r="A322" s="136" t="str">
        <f>'Matriz Nº1 Identificación'!A322</f>
        <v>35. 7</v>
      </c>
      <c r="B322" s="4" t="str">
        <f>IF('Matriz Nº1 Identificación'!B322&lt;&gt;" ",'Matriz Nº1 Identificación'!F322," ")</f>
        <v xml:space="preserve"> </v>
      </c>
      <c r="C322" s="101"/>
      <c r="D322" s="101"/>
      <c r="E322" s="4" t="str">
        <f>IFERROR(IF((VLOOKUP(C322,'Tabla 2-3-4-5'!$B$10:$C$12,2,FALSE)*(VLOOKUP('Matriz Nº2 Análisis'!D322,'Tabla 2-3-4-5'!$B$10:$C$12,2,FALSE)))&lt;3,"BAJO",IF((VLOOKUP(C322,'Tabla 2-3-4-5'!$B$10:$C$12,2,FALSE)*(VLOOKUP('Matriz Nº2 Análisis'!D322,'Tabla 2-3-4-5'!$B$10:$C$12,2,FALSE)))&gt;5,"ALTO","MEDIO"))," ")</f>
        <v xml:space="preserve"> </v>
      </c>
      <c r="F322" s="5" t="str">
        <f>IF(B322&lt;&gt;" ",'Matriz Nº1 Identificación'!E322," ")</f>
        <v xml:space="preserve"> </v>
      </c>
      <c r="G322" s="101"/>
      <c r="H322" s="101"/>
      <c r="I322" s="4" t="str">
        <f>IFERROR(IF((VLOOKUP(G322,'Tabla 2-3-4-5'!$B$10:$C$12,2,FALSE)*(VLOOKUP('Matriz Nº2 Análisis'!H322,'Tabla 2-3-4-5'!$B$10:$C$12,2,FALSE)))&lt;3,"BAJO",IF((VLOOKUP(G322,'Tabla 2-3-4-5'!$B$10:$C$12,2,FALSE)*(VLOOKUP('Matriz Nº2 Análisis'!H322,'Tabla 2-3-4-5'!$B$10:$C$12,2,FALSE)))&gt;5,"ALTO","MEDIO"))," ")</f>
        <v xml:space="preserve"> </v>
      </c>
      <c r="J322" s="9"/>
      <c r="K322" s="10"/>
      <c r="N322" s="10"/>
      <c r="O322" s="10"/>
      <c r="P322" s="10"/>
      <c r="Q322" s="10"/>
      <c r="R322" s="10"/>
      <c r="S322" s="10"/>
      <c r="T322" s="10"/>
      <c r="U322" s="10"/>
      <c r="V322" s="10"/>
      <c r="W322" s="10"/>
      <c r="X322" s="10"/>
      <c r="Y322" s="10"/>
      <c r="Z322" s="10"/>
      <c r="AA322" s="10"/>
      <c r="AB322" s="10"/>
      <c r="AC322" s="10"/>
    </row>
    <row r="323" spans="1:29" ht="23.25" customHeight="1" thickBot="1" x14ac:dyDescent="0.35">
      <c r="A323" s="73" t="str">
        <f>'Matriz Nº1 Identificación'!A323</f>
        <v xml:space="preserve">Objetivo Estratégico: </v>
      </c>
      <c r="B323" s="377">
        <f>+'Matriz Nº1 Identificación'!B323:H323</f>
        <v>0</v>
      </c>
      <c r="C323" s="378"/>
      <c r="D323" s="378"/>
      <c r="E323" s="378"/>
      <c r="F323" s="378"/>
      <c r="G323" s="378"/>
      <c r="H323" s="378"/>
      <c r="I323" s="379"/>
      <c r="J323" s="1"/>
    </row>
    <row r="324" spans="1:29" ht="26.25" customHeight="1" x14ac:dyDescent="0.3">
      <c r="A324" s="75" t="str">
        <f>'Matriz Nº1 Identificación'!A324</f>
        <v>Objetivo táctico</v>
      </c>
      <c r="B324" s="374" t="str">
        <f>+'Matriz Nº1 Identificación'!B324:H324</f>
        <v xml:space="preserve">36. </v>
      </c>
      <c r="C324" s="375"/>
      <c r="D324" s="375"/>
      <c r="E324" s="375"/>
      <c r="F324" s="375"/>
      <c r="G324" s="375"/>
      <c r="H324" s="375"/>
      <c r="I324" s="376"/>
      <c r="J324" s="1"/>
    </row>
    <row r="325" spans="1:29" ht="83.25" customHeight="1" x14ac:dyDescent="0.3">
      <c r="A325" s="136" t="str">
        <f>'Matriz Nº1 Identificación'!A325</f>
        <v>36. 1</v>
      </c>
      <c r="B325" s="4" t="str">
        <f>IF('Matriz Nº1 Identificación'!B325&lt;&gt;" ",'Matriz Nº1 Identificación'!F325," ")</f>
        <v xml:space="preserve"> </v>
      </c>
      <c r="C325" s="101"/>
      <c r="D325" s="101"/>
      <c r="E325" s="4" t="str">
        <f>IFERROR(IF((VLOOKUP(C325,'Tabla 2-3-4-5'!$B$10:$C$12,2,FALSE)*(VLOOKUP('Matriz Nº2 Análisis'!D325,'Tabla 2-3-4-5'!$B$10:$C$12,2,FALSE)))&lt;3,"BAJO",IF((VLOOKUP(C325,'Tabla 2-3-4-5'!$B$10:$C$12,2,FALSE)*(VLOOKUP('Matriz Nº2 Análisis'!D325,'Tabla 2-3-4-5'!$B$10:$C$12,2,FALSE)))&gt;5,"ALTO","MEDIO"))," ")</f>
        <v xml:space="preserve"> </v>
      </c>
      <c r="F325" s="5" t="str">
        <f>IF(B325&lt;&gt;" ",'Matriz Nº1 Identificación'!E325," ")</f>
        <v xml:space="preserve"> </v>
      </c>
      <c r="G325" s="101"/>
      <c r="H325" s="101"/>
      <c r="I325" s="4" t="str">
        <f>IFERROR(IF((VLOOKUP(G325,'Tabla 2-3-4-5'!$B$10:$C$12,2,FALSE)*(VLOOKUP('Matriz Nº2 Análisis'!H325,'Tabla 2-3-4-5'!$B$10:$C$12,2,FALSE)))&lt;3,"BAJO",IF((VLOOKUP(G325,'Tabla 2-3-4-5'!$B$10:$C$12,2,FALSE)*(VLOOKUP('Matriz Nº2 Análisis'!H325,'Tabla 2-3-4-5'!$B$10:$C$12,2,FALSE)))&gt;5,"ALTO","MEDIO"))," ")</f>
        <v xml:space="preserve"> </v>
      </c>
      <c r="J325" s="9"/>
      <c r="K325" s="10"/>
      <c r="N325" s="10"/>
      <c r="O325" s="10"/>
      <c r="P325" s="10"/>
      <c r="Q325" s="10"/>
      <c r="R325" s="10"/>
      <c r="S325" s="10"/>
      <c r="T325" s="10"/>
      <c r="U325" s="10"/>
      <c r="V325" s="10"/>
      <c r="W325" s="10"/>
      <c r="X325" s="10"/>
      <c r="Y325" s="10"/>
      <c r="Z325" s="10"/>
      <c r="AA325" s="10"/>
      <c r="AB325" s="10"/>
      <c r="AC325" s="10"/>
    </row>
    <row r="326" spans="1:29" ht="83.25" customHeight="1" x14ac:dyDescent="0.3">
      <c r="A326" s="136" t="str">
        <f>'Matriz Nº1 Identificación'!A326</f>
        <v>36. 2</v>
      </c>
      <c r="B326" s="4" t="str">
        <f>IF('Matriz Nº1 Identificación'!B326&lt;&gt;" ",'Matriz Nº1 Identificación'!F326," ")</f>
        <v xml:space="preserve"> </v>
      </c>
      <c r="C326" s="101"/>
      <c r="D326" s="101"/>
      <c r="E326" s="4" t="str">
        <f>IFERROR(IF((VLOOKUP(C326,'Tabla 2-3-4-5'!$B$10:$C$12,2,FALSE)*(VLOOKUP('Matriz Nº2 Análisis'!D326,'Tabla 2-3-4-5'!$B$10:$C$12,2,FALSE)))&lt;3,"BAJO",IF((VLOOKUP(C326,'Tabla 2-3-4-5'!$B$10:$C$12,2,FALSE)*(VLOOKUP('Matriz Nº2 Análisis'!D326,'Tabla 2-3-4-5'!$B$10:$C$12,2,FALSE)))&gt;5,"ALTO","MEDIO"))," ")</f>
        <v xml:space="preserve"> </v>
      </c>
      <c r="F326" s="5" t="str">
        <f>IF(B326&lt;&gt;" ",'Matriz Nº1 Identificación'!E326," ")</f>
        <v xml:space="preserve"> </v>
      </c>
      <c r="G326" s="101"/>
      <c r="H326" s="101"/>
      <c r="I326" s="4" t="str">
        <f>IFERROR(IF((VLOOKUP(G326,'Tabla 2-3-4-5'!$B$10:$C$12,2,FALSE)*(VLOOKUP('Matriz Nº2 Análisis'!H326,'Tabla 2-3-4-5'!$B$10:$C$12,2,FALSE)))&lt;3,"BAJO",IF((VLOOKUP(G326,'Tabla 2-3-4-5'!$B$10:$C$12,2,FALSE)*(VLOOKUP('Matriz Nº2 Análisis'!H326,'Tabla 2-3-4-5'!$B$10:$C$12,2,FALSE)))&gt;5,"ALTO","MEDIO"))," ")</f>
        <v xml:space="preserve"> </v>
      </c>
      <c r="J326" s="9"/>
      <c r="K326" s="10"/>
      <c r="N326" s="10"/>
      <c r="O326" s="10"/>
      <c r="P326" s="10"/>
      <c r="Q326" s="10"/>
      <c r="R326" s="10"/>
      <c r="S326" s="10"/>
      <c r="T326" s="10"/>
      <c r="U326" s="10"/>
      <c r="V326" s="10"/>
      <c r="W326" s="10"/>
      <c r="X326" s="10"/>
      <c r="Y326" s="10"/>
      <c r="Z326" s="10"/>
      <c r="AA326" s="10"/>
      <c r="AB326" s="10"/>
      <c r="AC326" s="10"/>
    </row>
    <row r="327" spans="1:29" ht="83.25" customHeight="1" x14ac:dyDescent="0.3">
      <c r="A327" s="136" t="str">
        <f>'Matriz Nº1 Identificación'!A327</f>
        <v>36. 3</v>
      </c>
      <c r="B327" s="4" t="str">
        <f>IF('Matriz Nº1 Identificación'!B327&lt;&gt;" ",'Matriz Nº1 Identificación'!F327," ")</f>
        <v xml:space="preserve"> </v>
      </c>
      <c r="C327" s="101"/>
      <c r="D327" s="101"/>
      <c r="E327" s="4" t="str">
        <f>IFERROR(IF((VLOOKUP(C327,'Tabla 2-3-4-5'!$B$10:$C$12,2,FALSE)*(VLOOKUP('Matriz Nº2 Análisis'!D327,'Tabla 2-3-4-5'!$B$10:$C$12,2,FALSE)))&lt;3,"BAJO",IF((VLOOKUP(C327,'Tabla 2-3-4-5'!$B$10:$C$12,2,FALSE)*(VLOOKUP('Matriz Nº2 Análisis'!D327,'Tabla 2-3-4-5'!$B$10:$C$12,2,FALSE)))&gt;5,"ALTO","MEDIO"))," ")</f>
        <v xml:space="preserve"> </v>
      </c>
      <c r="F327" s="5" t="str">
        <f>IF(B327&lt;&gt;" ",'Matriz Nº1 Identificación'!E327," ")</f>
        <v xml:space="preserve"> </v>
      </c>
      <c r="G327" s="101"/>
      <c r="H327" s="101"/>
      <c r="I327" s="4" t="str">
        <f>IFERROR(IF((VLOOKUP(G327,'Tabla 2-3-4-5'!$B$10:$C$12,2,FALSE)*(VLOOKUP('Matriz Nº2 Análisis'!H327,'Tabla 2-3-4-5'!$B$10:$C$12,2,FALSE)))&lt;3,"BAJO",IF((VLOOKUP(G327,'Tabla 2-3-4-5'!$B$10:$C$12,2,FALSE)*(VLOOKUP('Matriz Nº2 Análisis'!H327,'Tabla 2-3-4-5'!$B$10:$C$12,2,FALSE)))&gt;5,"ALTO","MEDIO"))," ")</f>
        <v xml:space="preserve"> </v>
      </c>
      <c r="J327" s="9"/>
      <c r="K327" s="10"/>
      <c r="N327" s="10"/>
      <c r="O327" s="10"/>
      <c r="P327" s="10"/>
      <c r="Q327" s="10"/>
      <c r="R327" s="10"/>
      <c r="S327" s="10"/>
      <c r="T327" s="10"/>
      <c r="U327" s="10"/>
      <c r="V327" s="10"/>
      <c r="W327" s="10"/>
      <c r="X327" s="10"/>
      <c r="Y327" s="10"/>
      <c r="Z327" s="10"/>
      <c r="AA327" s="10"/>
      <c r="AB327" s="10"/>
      <c r="AC327" s="10"/>
    </row>
    <row r="328" spans="1:29" ht="83.25" customHeight="1" x14ac:dyDescent="0.3">
      <c r="A328" s="136" t="str">
        <f>'Matriz Nº1 Identificación'!A328</f>
        <v>36. 4</v>
      </c>
      <c r="B328" s="4" t="str">
        <f>IF('Matriz Nº1 Identificación'!B328&lt;&gt;" ",'Matriz Nº1 Identificación'!F328," ")</f>
        <v xml:space="preserve"> </v>
      </c>
      <c r="C328" s="101"/>
      <c r="D328" s="101"/>
      <c r="E328" s="4" t="str">
        <f>IFERROR(IF((VLOOKUP(C328,'Tabla 2-3-4-5'!$B$10:$C$12,2,FALSE)*(VLOOKUP('Matriz Nº2 Análisis'!D328,'Tabla 2-3-4-5'!$B$10:$C$12,2,FALSE)))&lt;3,"BAJO",IF((VLOOKUP(C328,'Tabla 2-3-4-5'!$B$10:$C$12,2,FALSE)*(VLOOKUP('Matriz Nº2 Análisis'!D328,'Tabla 2-3-4-5'!$B$10:$C$12,2,FALSE)))&gt;5,"ALTO","MEDIO"))," ")</f>
        <v xml:space="preserve"> </v>
      </c>
      <c r="F328" s="5" t="str">
        <f>IF(B328&lt;&gt;" ",'Matriz Nº1 Identificación'!E328," ")</f>
        <v xml:space="preserve"> </v>
      </c>
      <c r="G328" s="101"/>
      <c r="H328" s="101"/>
      <c r="I328" s="4" t="str">
        <f>IFERROR(IF((VLOOKUP(G328,'Tabla 2-3-4-5'!$B$10:$C$12,2,FALSE)*(VLOOKUP('Matriz Nº2 Análisis'!H328,'Tabla 2-3-4-5'!$B$10:$C$12,2,FALSE)))&lt;3,"BAJO",IF((VLOOKUP(G328,'Tabla 2-3-4-5'!$B$10:$C$12,2,FALSE)*(VLOOKUP('Matriz Nº2 Análisis'!H328,'Tabla 2-3-4-5'!$B$10:$C$12,2,FALSE)))&gt;5,"ALTO","MEDIO"))," ")</f>
        <v xml:space="preserve"> </v>
      </c>
      <c r="J328" s="9"/>
      <c r="K328" s="10"/>
      <c r="N328" s="10"/>
      <c r="O328" s="10"/>
      <c r="P328" s="10"/>
      <c r="Q328" s="10"/>
      <c r="R328" s="10"/>
      <c r="S328" s="10"/>
      <c r="T328" s="10"/>
      <c r="U328" s="10"/>
      <c r="V328" s="10"/>
      <c r="W328" s="10"/>
      <c r="X328" s="10"/>
      <c r="Y328" s="10"/>
      <c r="Z328" s="10"/>
      <c r="AA328" s="10"/>
      <c r="AB328" s="10"/>
      <c r="AC328" s="10"/>
    </row>
    <row r="329" spans="1:29" ht="83.25" customHeight="1" x14ac:dyDescent="0.3">
      <c r="A329" s="136" t="str">
        <f>'Matriz Nº1 Identificación'!A329</f>
        <v>36. 5</v>
      </c>
      <c r="B329" s="4" t="str">
        <f>IF('Matriz Nº1 Identificación'!B329&lt;&gt;" ",'Matriz Nº1 Identificación'!F329," ")</f>
        <v xml:space="preserve"> </v>
      </c>
      <c r="C329" s="101"/>
      <c r="D329" s="101"/>
      <c r="E329" s="4" t="str">
        <f>IFERROR(IF((VLOOKUP(C329,'Tabla 2-3-4-5'!$B$10:$C$12,2,FALSE)*(VLOOKUP('Matriz Nº2 Análisis'!D329,'Tabla 2-3-4-5'!$B$10:$C$12,2,FALSE)))&lt;3,"BAJO",IF((VLOOKUP(C329,'Tabla 2-3-4-5'!$B$10:$C$12,2,FALSE)*(VLOOKUP('Matriz Nº2 Análisis'!D329,'Tabla 2-3-4-5'!$B$10:$C$12,2,FALSE)))&gt;5,"ALTO","MEDIO"))," ")</f>
        <v xml:space="preserve"> </v>
      </c>
      <c r="F329" s="5" t="str">
        <f>IF(B329&lt;&gt;" ",'Matriz Nº1 Identificación'!E329," ")</f>
        <v xml:space="preserve"> </v>
      </c>
      <c r="G329" s="101"/>
      <c r="H329" s="101"/>
      <c r="I329" s="4" t="str">
        <f>IFERROR(IF((VLOOKUP(G329,'Tabla 2-3-4-5'!$B$10:$C$12,2,FALSE)*(VLOOKUP('Matriz Nº2 Análisis'!H329,'Tabla 2-3-4-5'!$B$10:$C$12,2,FALSE)))&lt;3,"BAJO",IF((VLOOKUP(G329,'Tabla 2-3-4-5'!$B$10:$C$12,2,FALSE)*(VLOOKUP('Matriz Nº2 Análisis'!H329,'Tabla 2-3-4-5'!$B$10:$C$12,2,FALSE)))&gt;5,"ALTO","MEDIO"))," ")</f>
        <v xml:space="preserve"> </v>
      </c>
      <c r="J329" s="9"/>
      <c r="K329" s="10"/>
      <c r="N329" s="10"/>
      <c r="O329" s="10"/>
      <c r="P329" s="10"/>
      <c r="Q329" s="10"/>
      <c r="R329" s="10"/>
      <c r="S329" s="10"/>
      <c r="T329" s="10"/>
      <c r="U329" s="10"/>
      <c r="V329" s="10"/>
      <c r="W329" s="10"/>
      <c r="X329" s="10"/>
      <c r="Y329" s="10"/>
      <c r="Z329" s="10"/>
      <c r="AA329" s="10"/>
      <c r="AB329" s="10"/>
      <c r="AC329" s="10"/>
    </row>
    <row r="330" spans="1:29" ht="83.25" customHeight="1" x14ac:dyDescent="0.3">
      <c r="A330" s="136" t="str">
        <f>'Matriz Nº1 Identificación'!A330</f>
        <v>36. 6</v>
      </c>
      <c r="B330" s="4" t="str">
        <f>IF('Matriz Nº1 Identificación'!B330&lt;&gt;" ",'Matriz Nº1 Identificación'!F330," ")</f>
        <v xml:space="preserve"> </v>
      </c>
      <c r="C330" s="101"/>
      <c r="D330" s="101"/>
      <c r="E330" s="4" t="str">
        <f>IFERROR(IF((VLOOKUP(C330,'Tabla 2-3-4-5'!$B$10:$C$12,2,FALSE)*(VLOOKUP('Matriz Nº2 Análisis'!D330,'Tabla 2-3-4-5'!$B$10:$C$12,2,FALSE)))&lt;3,"BAJO",IF((VLOOKUP(C330,'Tabla 2-3-4-5'!$B$10:$C$12,2,FALSE)*(VLOOKUP('Matriz Nº2 Análisis'!D330,'Tabla 2-3-4-5'!$B$10:$C$12,2,FALSE)))&gt;5,"ALTO","MEDIO"))," ")</f>
        <v xml:space="preserve"> </v>
      </c>
      <c r="F330" s="5" t="str">
        <f>IF(B330&lt;&gt;" ",'Matriz Nº1 Identificación'!E330," ")</f>
        <v xml:space="preserve"> </v>
      </c>
      <c r="G330" s="101"/>
      <c r="H330" s="101"/>
      <c r="I330" s="4" t="str">
        <f>IFERROR(IF((VLOOKUP(G330,'Tabla 2-3-4-5'!$B$10:$C$12,2,FALSE)*(VLOOKUP('Matriz Nº2 Análisis'!H330,'Tabla 2-3-4-5'!$B$10:$C$12,2,FALSE)))&lt;3,"BAJO",IF((VLOOKUP(G330,'Tabla 2-3-4-5'!$B$10:$C$12,2,FALSE)*(VLOOKUP('Matriz Nº2 Análisis'!H330,'Tabla 2-3-4-5'!$B$10:$C$12,2,FALSE)))&gt;5,"ALTO","MEDIO"))," ")</f>
        <v xml:space="preserve"> </v>
      </c>
      <c r="J330" s="9"/>
      <c r="K330" s="10"/>
      <c r="N330" s="10"/>
      <c r="O330" s="10"/>
      <c r="P330" s="10"/>
      <c r="Q330" s="10"/>
      <c r="R330" s="10"/>
      <c r="S330" s="10"/>
      <c r="T330" s="10"/>
      <c r="U330" s="10"/>
      <c r="V330" s="10"/>
      <c r="W330" s="10"/>
      <c r="X330" s="10"/>
      <c r="Y330" s="10"/>
      <c r="Z330" s="10"/>
      <c r="AA330" s="10"/>
      <c r="AB330" s="10"/>
      <c r="AC330" s="10"/>
    </row>
    <row r="331" spans="1:29" ht="83.25" customHeight="1" thickBot="1" x14ac:dyDescent="0.35">
      <c r="A331" s="136" t="str">
        <f>'Matriz Nº1 Identificación'!A331</f>
        <v>36. 7</v>
      </c>
      <c r="B331" s="4" t="str">
        <f>IF('Matriz Nº1 Identificación'!B331&lt;&gt;" ",'Matriz Nº1 Identificación'!F331," ")</f>
        <v xml:space="preserve"> </v>
      </c>
      <c r="C331" s="101"/>
      <c r="D331" s="101"/>
      <c r="E331" s="4" t="str">
        <f>IFERROR(IF((VLOOKUP(C331,'Tabla 2-3-4-5'!$B$10:$C$12,2,FALSE)*(VLOOKUP('Matriz Nº2 Análisis'!D331,'Tabla 2-3-4-5'!$B$10:$C$12,2,FALSE)))&lt;3,"BAJO",IF((VLOOKUP(C331,'Tabla 2-3-4-5'!$B$10:$C$12,2,FALSE)*(VLOOKUP('Matriz Nº2 Análisis'!D331,'Tabla 2-3-4-5'!$B$10:$C$12,2,FALSE)))&gt;5,"ALTO","MEDIO"))," ")</f>
        <v xml:space="preserve"> </v>
      </c>
      <c r="F331" s="5" t="str">
        <f>IF(B331&lt;&gt;" ",'Matriz Nº1 Identificación'!E331," ")</f>
        <v xml:space="preserve"> </v>
      </c>
      <c r="G331" s="101"/>
      <c r="H331" s="101"/>
      <c r="I331" s="4" t="str">
        <f>IFERROR(IF((VLOOKUP(G331,'Tabla 2-3-4-5'!$B$10:$C$12,2,FALSE)*(VLOOKUP('Matriz Nº2 Análisis'!H331,'Tabla 2-3-4-5'!$B$10:$C$12,2,FALSE)))&lt;3,"BAJO",IF((VLOOKUP(G331,'Tabla 2-3-4-5'!$B$10:$C$12,2,FALSE)*(VLOOKUP('Matriz Nº2 Análisis'!H331,'Tabla 2-3-4-5'!$B$10:$C$12,2,FALSE)))&gt;5,"ALTO","MEDIO"))," ")</f>
        <v xml:space="preserve"> </v>
      </c>
      <c r="J331" s="9"/>
      <c r="K331" s="10"/>
      <c r="N331" s="10"/>
      <c r="O331" s="10"/>
      <c r="P331" s="10"/>
      <c r="Q331" s="10"/>
      <c r="R331" s="10"/>
      <c r="S331" s="10"/>
      <c r="T331" s="10"/>
      <c r="U331" s="10"/>
      <c r="V331" s="10"/>
      <c r="W331" s="10"/>
      <c r="X331" s="10"/>
      <c r="Y331" s="10"/>
      <c r="Z331" s="10"/>
      <c r="AA331" s="10"/>
      <c r="AB331" s="10"/>
      <c r="AC331" s="10"/>
    </row>
    <row r="332" spans="1:29" ht="23.25" customHeight="1" thickBot="1" x14ac:dyDescent="0.35">
      <c r="A332" s="73" t="str">
        <f>'Matriz Nº1 Identificación'!A332</f>
        <v xml:space="preserve">Objetivo Estratégico: </v>
      </c>
      <c r="B332" s="377">
        <f>+'Matriz Nº1 Identificación'!B332:H332</f>
        <v>0</v>
      </c>
      <c r="C332" s="378"/>
      <c r="D332" s="378"/>
      <c r="E332" s="378"/>
      <c r="F332" s="378"/>
      <c r="G332" s="378"/>
      <c r="H332" s="378"/>
      <c r="I332" s="379"/>
      <c r="J332" s="1"/>
    </row>
    <row r="333" spans="1:29" ht="26.25" customHeight="1" x14ac:dyDescent="0.3">
      <c r="A333" s="75" t="str">
        <f>'Matriz Nº1 Identificación'!A333</f>
        <v>Objetivo táctico</v>
      </c>
      <c r="B333" s="374" t="str">
        <f>+'Matriz Nº1 Identificación'!B333:H333</f>
        <v xml:space="preserve">37. </v>
      </c>
      <c r="C333" s="375"/>
      <c r="D333" s="375"/>
      <c r="E333" s="375"/>
      <c r="F333" s="375"/>
      <c r="G333" s="375"/>
      <c r="H333" s="375"/>
      <c r="I333" s="376"/>
      <c r="J333" s="1"/>
    </row>
    <row r="334" spans="1:29" ht="83.25" customHeight="1" x14ac:dyDescent="0.3">
      <c r="A334" s="136" t="str">
        <f>'Matriz Nº1 Identificación'!A334</f>
        <v>37. 1</v>
      </c>
      <c r="B334" s="4" t="str">
        <f>IF('Matriz Nº1 Identificación'!B334&lt;&gt;" ",'Matriz Nº1 Identificación'!F334," ")</f>
        <v xml:space="preserve"> </v>
      </c>
      <c r="C334" s="101"/>
      <c r="D334" s="101"/>
      <c r="E334" s="4" t="str">
        <f>IFERROR(IF((VLOOKUP(C334,'Tabla 2-3-4-5'!$B$10:$C$12,2,FALSE)*(VLOOKUP('Matriz Nº2 Análisis'!D334,'Tabla 2-3-4-5'!$B$10:$C$12,2,FALSE)))&lt;3,"BAJO",IF((VLOOKUP(C334,'Tabla 2-3-4-5'!$B$10:$C$12,2,FALSE)*(VLOOKUP('Matriz Nº2 Análisis'!D334,'Tabla 2-3-4-5'!$B$10:$C$12,2,FALSE)))&gt;5,"ALTO","MEDIO"))," ")</f>
        <v xml:space="preserve"> </v>
      </c>
      <c r="F334" s="5" t="str">
        <f>IF(B334&lt;&gt;" ",'Matriz Nº1 Identificación'!E334," ")</f>
        <v xml:space="preserve"> </v>
      </c>
      <c r="G334" s="101"/>
      <c r="H334" s="101"/>
      <c r="I334" s="4" t="str">
        <f>IFERROR(IF((VLOOKUP(G334,'Tabla 2-3-4-5'!$B$10:$C$12,2,FALSE)*(VLOOKUP('Matriz Nº2 Análisis'!H334,'Tabla 2-3-4-5'!$B$10:$C$12,2,FALSE)))&lt;3,"BAJO",IF((VLOOKUP(G334,'Tabla 2-3-4-5'!$B$10:$C$12,2,FALSE)*(VLOOKUP('Matriz Nº2 Análisis'!H334,'Tabla 2-3-4-5'!$B$10:$C$12,2,FALSE)))&gt;5,"ALTO","MEDIO"))," ")</f>
        <v xml:space="preserve"> </v>
      </c>
      <c r="J334" s="9"/>
      <c r="K334" s="10"/>
      <c r="N334" s="10"/>
      <c r="O334" s="10"/>
      <c r="P334" s="10"/>
      <c r="Q334" s="10"/>
      <c r="R334" s="10"/>
      <c r="S334" s="10"/>
      <c r="T334" s="10"/>
      <c r="U334" s="10"/>
      <c r="V334" s="10"/>
      <c r="W334" s="10"/>
      <c r="X334" s="10"/>
      <c r="Y334" s="10"/>
      <c r="Z334" s="10"/>
      <c r="AA334" s="10"/>
      <c r="AB334" s="10"/>
      <c r="AC334" s="10"/>
    </row>
    <row r="335" spans="1:29" ht="83.25" customHeight="1" x14ac:dyDescent="0.3">
      <c r="A335" s="136" t="str">
        <f>'Matriz Nº1 Identificación'!A335</f>
        <v>37. 2</v>
      </c>
      <c r="B335" s="4" t="str">
        <f>IF('Matriz Nº1 Identificación'!B335&lt;&gt;" ",'Matriz Nº1 Identificación'!F335," ")</f>
        <v xml:space="preserve"> </v>
      </c>
      <c r="C335" s="101"/>
      <c r="D335" s="101"/>
      <c r="E335" s="4" t="str">
        <f>IFERROR(IF((VLOOKUP(C335,'Tabla 2-3-4-5'!$B$10:$C$12,2,FALSE)*(VLOOKUP('Matriz Nº2 Análisis'!D335,'Tabla 2-3-4-5'!$B$10:$C$12,2,FALSE)))&lt;3,"BAJO",IF((VLOOKUP(C335,'Tabla 2-3-4-5'!$B$10:$C$12,2,FALSE)*(VLOOKUP('Matriz Nº2 Análisis'!D335,'Tabla 2-3-4-5'!$B$10:$C$12,2,FALSE)))&gt;5,"ALTO","MEDIO"))," ")</f>
        <v xml:space="preserve"> </v>
      </c>
      <c r="F335" s="5" t="str">
        <f>IF(B335&lt;&gt;" ",'Matriz Nº1 Identificación'!E335," ")</f>
        <v xml:space="preserve"> </v>
      </c>
      <c r="G335" s="101"/>
      <c r="H335" s="101"/>
      <c r="I335" s="4" t="str">
        <f>IFERROR(IF((VLOOKUP(G335,'Tabla 2-3-4-5'!$B$10:$C$12,2,FALSE)*(VLOOKUP('Matriz Nº2 Análisis'!H335,'Tabla 2-3-4-5'!$B$10:$C$12,2,FALSE)))&lt;3,"BAJO",IF((VLOOKUP(G335,'Tabla 2-3-4-5'!$B$10:$C$12,2,FALSE)*(VLOOKUP('Matriz Nº2 Análisis'!H335,'Tabla 2-3-4-5'!$B$10:$C$12,2,FALSE)))&gt;5,"ALTO","MEDIO"))," ")</f>
        <v xml:space="preserve"> </v>
      </c>
      <c r="J335" s="9"/>
      <c r="K335" s="10"/>
      <c r="N335" s="10"/>
      <c r="O335" s="10"/>
      <c r="P335" s="10"/>
      <c r="Q335" s="10"/>
      <c r="R335" s="10"/>
      <c r="S335" s="10"/>
      <c r="T335" s="10"/>
      <c r="U335" s="10"/>
      <c r="V335" s="10"/>
      <c r="W335" s="10"/>
      <c r="X335" s="10"/>
      <c r="Y335" s="10"/>
      <c r="Z335" s="10"/>
      <c r="AA335" s="10"/>
      <c r="AB335" s="10"/>
      <c r="AC335" s="10"/>
    </row>
    <row r="336" spans="1:29" ht="83.25" customHeight="1" x14ac:dyDescent="0.3">
      <c r="A336" s="136" t="str">
        <f>'Matriz Nº1 Identificación'!A336</f>
        <v>37. 3</v>
      </c>
      <c r="B336" s="4" t="str">
        <f>IF('Matriz Nº1 Identificación'!B336&lt;&gt;" ",'Matriz Nº1 Identificación'!F336," ")</f>
        <v xml:space="preserve"> </v>
      </c>
      <c r="C336" s="101"/>
      <c r="D336" s="101"/>
      <c r="E336" s="4" t="str">
        <f>IFERROR(IF((VLOOKUP(C336,'Tabla 2-3-4-5'!$B$10:$C$12,2,FALSE)*(VLOOKUP('Matriz Nº2 Análisis'!D336,'Tabla 2-3-4-5'!$B$10:$C$12,2,FALSE)))&lt;3,"BAJO",IF((VLOOKUP(C336,'Tabla 2-3-4-5'!$B$10:$C$12,2,FALSE)*(VLOOKUP('Matriz Nº2 Análisis'!D336,'Tabla 2-3-4-5'!$B$10:$C$12,2,FALSE)))&gt;5,"ALTO","MEDIO"))," ")</f>
        <v xml:space="preserve"> </v>
      </c>
      <c r="F336" s="5" t="str">
        <f>IF(B336&lt;&gt;" ",'Matriz Nº1 Identificación'!E336," ")</f>
        <v xml:space="preserve"> </v>
      </c>
      <c r="G336" s="101"/>
      <c r="H336" s="101"/>
      <c r="I336" s="4" t="str">
        <f>IFERROR(IF((VLOOKUP(G336,'Tabla 2-3-4-5'!$B$10:$C$12,2,FALSE)*(VLOOKUP('Matriz Nº2 Análisis'!H336,'Tabla 2-3-4-5'!$B$10:$C$12,2,FALSE)))&lt;3,"BAJO",IF((VLOOKUP(G336,'Tabla 2-3-4-5'!$B$10:$C$12,2,FALSE)*(VLOOKUP('Matriz Nº2 Análisis'!H336,'Tabla 2-3-4-5'!$B$10:$C$12,2,FALSE)))&gt;5,"ALTO","MEDIO"))," ")</f>
        <v xml:space="preserve"> </v>
      </c>
      <c r="J336" s="9"/>
      <c r="K336" s="10"/>
      <c r="N336" s="10"/>
      <c r="O336" s="10"/>
      <c r="P336" s="10"/>
      <c r="Q336" s="10"/>
      <c r="R336" s="10"/>
      <c r="S336" s="10"/>
      <c r="T336" s="10"/>
      <c r="U336" s="10"/>
      <c r="V336" s="10"/>
      <c r="W336" s="10"/>
      <c r="X336" s="10"/>
      <c r="Y336" s="10"/>
      <c r="Z336" s="10"/>
      <c r="AA336" s="10"/>
      <c r="AB336" s="10"/>
      <c r="AC336" s="10"/>
    </row>
    <row r="337" spans="1:29" ht="83.25" customHeight="1" x14ac:dyDescent="0.3">
      <c r="A337" s="136" t="str">
        <f>'Matriz Nº1 Identificación'!A337</f>
        <v>37. 4</v>
      </c>
      <c r="B337" s="4" t="str">
        <f>IF('Matriz Nº1 Identificación'!B337&lt;&gt;" ",'Matriz Nº1 Identificación'!F337," ")</f>
        <v xml:space="preserve"> </v>
      </c>
      <c r="C337" s="101"/>
      <c r="D337" s="101"/>
      <c r="E337" s="4" t="str">
        <f>IFERROR(IF((VLOOKUP(C337,'Tabla 2-3-4-5'!$B$10:$C$12,2,FALSE)*(VLOOKUP('Matriz Nº2 Análisis'!D337,'Tabla 2-3-4-5'!$B$10:$C$12,2,FALSE)))&lt;3,"BAJO",IF((VLOOKUP(C337,'Tabla 2-3-4-5'!$B$10:$C$12,2,FALSE)*(VLOOKUP('Matriz Nº2 Análisis'!D337,'Tabla 2-3-4-5'!$B$10:$C$12,2,FALSE)))&gt;5,"ALTO","MEDIO"))," ")</f>
        <v xml:space="preserve"> </v>
      </c>
      <c r="F337" s="5" t="str">
        <f>IF(B337&lt;&gt;" ",'Matriz Nº1 Identificación'!E337," ")</f>
        <v xml:space="preserve"> </v>
      </c>
      <c r="G337" s="101"/>
      <c r="H337" s="101"/>
      <c r="I337" s="4" t="str">
        <f>IFERROR(IF((VLOOKUP(G337,'Tabla 2-3-4-5'!$B$10:$C$12,2,FALSE)*(VLOOKUP('Matriz Nº2 Análisis'!H337,'Tabla 2-3-4-5'!$B$10:$C$12,2,FALSE)))&lt;3,"BAJO",IF((VLOOKUP(G337,'Tabla 2-3-4-5'!$B$10:$C$12,2,FALSE)*(VLOOKUP('Matriz Nº2 Análisis'!H337,'Tabla 2-3-4-5'!$B$10:$C$12,2,FALSE)))&gt;5,"ALTO","MEDIO"))," ")</f>
        <v xml:space="preserve"> </v>
      </c>
      <c r="J337" s="9"/>
      <c r="K337" s="10"/>
      <c r="N337" s="10"/>
      <c r="O337" s="10"/>
      <c r="P337" s="10"/>
      <c r="Q337" s="10"/>
      <c r="R337" s="10"/>
      <c r="S337" s="10"/>
      <c r="T337" s="10"/>
      <c r="U337" s="10"/>
      <c r="V337" s="10"/>
      <c r="W337" s="10"/>
      <c r="X337" s="10"/>
      <c r="Y337" s="10"/>
      <c r="Z337" s="10"/>
      <c r="AA337" s="10"/>
      <c r="AB337" s="10"/>
      <c r="AC337" s="10"/>
    </row>
    <row r="338" spans="1:29" ht="83.25" customHeight="1" x14ac:dyDescent="0.3">
      <c r="A338" s="136" t="str">
        <f>'Matriz Nº1 Identificación'!A338</f>
        <v>37. 5</v>
      </c>
      <c r="B338" s="4" t="str">
        <f>IF('Matriz Nº1 Identificación'!B338&lt;&gt;" ",'Matriz Nº1 Identificación'!F338," ")</f>
        <v xml:space="preserve"> </v>
      </c>
      <c r="C338" s="101"/>
      <c r="D338" s="101"/>
      <c r="E338" s="4" t="str">
        <f>IFERROR(IF((VLOOKUP(C338,'Tabla 2-3-4-5'!$B$10:$C$12,2,FALSE)*(VLOOKUP('Matriz Nº2 Análisis'!D338,'Tabla 2-3-4-5'!$B$10:$C$12,2,FALSE)))&lt;3,"BAJO",IF((VLOOKUP(C338,'Tabla 2-3-4-5'!$B$10:$C$12,2,FALSE)*(VLOOKUP('Matriz Nº2 Análisis'!D338,'Tabla 2-3-4-5'!$B$10:$C$12,2,FALSE)))&gt;5,"ALTO","MEDIO"))," ")</f>
        <v xml:space="preserve"> </v>
      </c>
      <c r="F338" s="5" t="str">
        <f>IF(B338&lt;&gt;" ",'Matriz Nº1 Identificación'!E338," ")</f>
        <v xml:space="preserve"> </v>
      </c>
      <c r="G338" s="101"/>
      <c r="H338" s="101"/>
      <c r="I338" s="4" t="str">
        <f>IFERROR(IF((VLOOKUP(G338,'Tabla 2-3-4-5'!$B$10:$C$12,2,FALSE)*(VLOOKUP('Matriz Nº2 Análisis'!H338,'Tabla 2-3-4-5'!$B$10:$C$12,2,FALSE)))&lt;3,"BAJO",IF((VLOOKUP(G338,'Tabla 2-3-4-5'!$B$10:$C$12,2,FALSE)*(VLOOKUP('Matriz Nº2 Análisis'!H338,'Tabla 2-3-4-5'!$B$10:$C$12,2,FALSE)))&gt;5,"ALTO","MEDIO"))," ")</f>
        <v xml:space="preserve"> </v>
      </c>
      <c r="J338" s="9"/>
      <c r="K338" s="10"/>
      <c r="N338" s="10"/>
      <c r="O338" s="10"/>
      <c r="P338" s="10"/>
      <c r="Q338" s="10"/>
      <c r="R338" s="10"/>
      <c r="S338" s="10"/>
      <c r="T338" s="10"/>
      <c r="U338" s="10"/>
      <c r="V338" s="10"/>
      <c r="W338" s="10"/>
      <c r="X338" s="10"/>
      <c r="Y338" s="10"/>
      <c r="Z338" s="10"/>
      <c r="AA338" s="10"/>
      <c r="AB338" s="10"/>
      <c r="AC338" s="10"/>
    </row>
    <row r="339" spans="1:29" ht="83.25" customHeight="1" x14ac:dyDescent="0.3">
      <c r="A339" s="136" t="str">
        <f>'Matriz Nº1 Identificación'!A339</f>
        <v>37. 6</v>
      </c>
      <c r="B339" s="4" t="str">
        <f>IF('Matriz Nº1 Identificación'!B339&lt;&gt;" ",'Matriz Nº1 Identificación'!F339," ")</f>
        <v xml:space="preserve"> </v>
      </c>
      <c r="C339" s="101"/>
      <c r="D339" s="101"/>
      <c r="E339" s="4" t="str">
        <f>IFERROR(IF((VLOOKUP(C339,'Tabla 2-3-4-5'!$B$10:$C$12,2,FALSE)*(VLOOKUP('Matriz Nº2 Análisis'!D339,'Tabla 2-3-4-5'!$B$10:$C$12,2,FALSE)))&lt;3,"BAJO",IF((VLOOKUP(C339,'Tabla 2-3-4-5'!$B$10:$C$12,2,FALSE)*(VLOOKUP('Matriz Nº2 Análisis'!D339,'Tabla 2-3-4-5'!$B$10:$C$12,2,FALSE)))&gt;5,"ALTO","MEDIO"))," ")</f>
        <v xml:space="preserve"> </v>
      </c>
      <c r="F339" s="5" t="str">
        <f>IF(B339&lt;&gt;" ",'Matriz Nº1 Identificación'!E339," ")</f>
        <v xml:space="preserve"> </v>
      </c>
      <c r="G339" s="101"/>
      <c r="H339" s="101"/>
      <c r="I339" s="4" t="str">
        <f>IFERROR(IF((VLOOKUP(G339,'Tabla 2-3-4-5'!$B$10:$C$12,2,FALSE)*(VLOOKUP('Matriz Nº2 Análisis'!H339,'Tabla 2-3-4-5'!$B$10:$C$12,2,FALSE)))&lt;3,"BAJO",IF((VLOOKUP(G339,'Tabla 2-3-4-5'!$B$10:$C$12,2,FALSE)*(VLOOKUP('Matriz Nº2 Análisis'!H339,'Tabla 2-3-4-5'!$B$10:$C$12,2,FALSE)))&gt;5,"ALTO","MEDIO"))," ")</f>
        <v xml:space="preserve"> </v>
      </c>
      <c r="J339" s="9"/>
      <c r="K339" s="10"/>
      <c r="N339" s="10"/>
      <c r="O339" s="10"/>
      <c r="P339" s="10"/>
      <c r="Q339" s="10"/>
      <c r="R339" s="10"/>
      <c r="S339" s="10"/>
      <c r="T339" s="10"/>
      <c r="U339" s="10"/>
      <c r="V339" s="10"/>
      <c r="W339" s="10"/>
      <c r="X339" s="10"/>
      <c r="Y339" s="10"/>
      <c r="Z339" s="10"/>
      <c r="AA339" s="10"/>
      <c r="AB339" s="10"/>
      <c r="AC339" s="10"/>
    </row>
    <row r="340" spans="1:29" ht="83.25" customHeight="1" thickBot="1" x14ac:dyDescent="0.35">
      <c r="A340" s="136" t="str">
        <f>'Matriz Nº1 Identificación'!A340</f>
        <v>37. 7</v>
      </c>
      <c r="B340" s="4" t="str">
        <f>IF('Matriz Nº1 Identificación'!B340&lt;&gt;" ",'Matriz Nº1 Identificación'!F340," ")</f>
        <v xml:space="preserve"> </v>
      </c>
      <c r="C340" s="101"/>
      <c r="D340" s="101"/>
      <c r="E340" s="4" t="str">
        <f>IFERROR(IF((VLOOKUP(C340,'Tabla 2-3-4-5'!$B$10:$C$12,2,FALSE)*(VLOOKUP('Matriz Nº2 Análisis'!D340,'Tabla 2-3-4-5'!$B$10:$C$12,2,FALSE)))&lt;3,"BAJO",IF((VLOOKUP(C340,'Tabla 2-3-4-5'!$B$10:$C$12,2,FALSE)*(VLOOKUP('Matriz Nº2 Análisis'!D340,'Tabla 2-3-4-5'!$B$10:$C$12,2,FALSE)))&gt;5,"ALTO","MEDIO"))," ")</f>
        <v xml:space="preserve"> </v>
      </c>
      <c r="F340" s="5" t="str">
        <f>IF(B340&lt;&gt;" ",'Matriz Nº1 Identificación'!E340," ")</f>
        <v xml:space="preserve"> </v>
      </c>
      <c r="G340" s="101"/>
      <c r="H340" s="101"/>
      <c r="I340" s="4" t="str">
        <f>IFERROR(IF((VLOOKUP(G340,'Tabla 2-3-4-5'!$B$10:$C$12,2,FALSE)*(VLOOKUP('Matriz Nº2 Análisis'!H340,'Tabla 2-3-4-5'!$B$10:$C$12,2,FALSE)))&lt;3,"BAJO",IF((VLOOKUP(G340,'Tabla 2-3-4-5'!$B$10:$C$12,2,FALSE)*(VLOOKUP('Matriz Nº2 Análisis'!H340,'Tabla 2-3-4-5'!$B$10:$C$12,2,FALSE)))&gt;5,"ALTO","MEDIO"))," ")</f>
        <v xml:space="preserve"> </v>
      </c>
      <c r="J340" s="9"/>
      <c r="K340" s="10"/>
      <c r="N340" s="10"/>
      <c r="O340" s="10"/>
      <c r="P340" s="10"/>
      <c r="Q340" s="10"/>
      <c r="R340" s="10"/>
      <c r="S340" s="10"/>
      <c r="T340" s="10"/>
      <c r="U340" s="10"/>
      <c r="V340" s="10"/>
      <c r="W340" s="10"/>
      <c r="X340" s="10"/>
      <c r="Y340" s="10"/>
      <c r="Z340" s="10"/>
      <c r="AA340" s="10"/>
      <c r="AB340" s="10"/>
      <c r="AC340" s="10"/>
    </row>
    <row r="341" spans="1:29" ht="23.25" customHeight="1" thickBot="1" x14ac:dyDescent="0.35">
      <c r="A341" s="73" t="str">
        <f>'Matriz Nº1 Identificación'!A341</f>
        <v xml:space="preserve">Objetivo Estratégico: </v>
      </c>
      <c r="B341" s="377">
        <f>+'Matriz Nº1 Identificación'!B341:H341</f>
        <v>0</v>
      </c>
      <c r="C341" s="378"/>
      <c r="D341" s="378"/>
      <c r="E341" s="378"/>
      <c r="F341" s="378"/>
      <c r="G341" s="378"/>
      <c r="H341" s="378"/>
      <c r="I341" s="379"/>
      <c r="J341" s="1"/>
    </row>
    <row r="342" spans="1:29" ht="26.25" customHeight="1" x14ac:dyDescent="0.3">
      <c r="A342" s="75" t="str">
        <f>'Matriz Nº1 Identificación'!A342</f>
        <v>Objetivo táctico</v>
      </c>
      <c r="B342" s="374" t="str">
        <f>+'Matriz Nº1 Identificación'!B342:H342</f>
        <v xml:space="preserve">38. </v>
      </c>
      <c r="C342" s="375"/>
      <c r="D342" s="375"/>
      <c r="E342" s="375"/>
      <c r="F342" s="375"/>
      <c r="G342" s="375"/>
      <c r="H342" s="375"/>
      <c r="I342" s="376"/>
      <c r="J342" s="1"/>
    </row>
    <row r="343" spans="1:29" ht="83.25" customHeight="1" x14ac:dyDescent="0.3">
      <c r="A343" s="136" t="str">
        <f>'Matriz Nº1 Identificación'!A343</f>
        <v>38. 1</v>
      </c>
      <c r="B343" s="4" t="str">
        <f>IF('Matriz Nº1 Identificación'!B343&lt;&gt;" ",'Matriz Nº1 Identificación'!F343," ")</f>
        <v xml:space="preserve"> </v>
      </c>
      <c r="C343" s="101"/>
      <c r="D343" s="101"/>
      <c r="E343" s="4" t="str">
        <f>IFERROR(IF((VLOOKUP(C343,'Tabla 2-3-4-5'!$B$10:$C$12,2,FALSE)*(VLOOKUP('Matriz Nº2 Análisis'!D343,'Tabla 2-3-4-5'!$B$10:$C$12,2,FALSE)))&lt;3,"BAJO",IF((VLOOKUP(C343,'Tabla 2-3-4-5'!$B$10:$C$12,2,FALSE)*(VLOOKUP('Matriz Nº2 Análisis'!D343,'Tabla 2-3-4-5'!$B$10:$C$12,2,FALSE)))&gt;5,"ALTO","MEDIO"))," ")</f>
        <v xml:space="preserve"> </v>
      </c>
      <c r="F343" s="5" t="str">
        <f>IF(B343&lt;&gt;" ",'Matriz Nº1 Identificación'!E343," ")</f>
        <v xml:space="preserve"> </v>
      </c>
      <c r="G343" s="101"/>
      <c r="H343" s="101"/>
      <c r="I343" s="4" t="str">
        <f>IFERROR(IF((VLOOKUP(G343,'Tabla 2-3-4-5'!$B$10:$C$12,2,FALSE)*(VLOOKUP('Matriz Nº2 Análisis'!H343,'Tabla 2-3-4-5'!$B$10:$C$12,2,FALSE)))&lt;3,"BAJO",IF((VLOOKUP(G343,'Tabla 2-3-4-5'!$B$10:$C$12,2,FALSE)*(VLOOKUP('Matriz Nº2 Análisis'!H343,'Tabla 2-3-4-5'!$B$10:$C$12,2,FALSE)))&gt;5,"ALTO","MEDIO"))," ")</f>
        <v xml:space="preserve"> </v>
      </c>
      <c r="J343" s="9"/>
      <c r="K343" s="10"/>
      <c r="N343" s="10"/>
      <c r="O343" s="10"/>
      <c r="P343" s="10"/>
      <c r="Q343" s="10"/>
      <c r="R343" s="10"/>
      <c r="S343" s="10"/>
      <c r="T343" s="10"/>
      <c r="U343" s="10"/>
      <c r="V343" s="10"/>
      <c r="W343" s="10"/>
      <c r="X343" s="10"/>
      <c r="Y343" s="10"/>
      <c r="Z343" s="10"/>
      <c r="AA343" s="10"/>
      <c r="AB343" s="10"/>
      <c r="AC343" s="10"/>
    </row>
    <row r="344" spans="1:29" ht="83.25" customHeight="1" x14ac:dyDescent="0.3">
      <c r="A344" s="136" t="str">
        <f>'Matriz Nº1 Identificación'!A344</f>
        <v>38. 2</v>
      </c>
      <c r="B344" s="4" t="str">
        <f>IF('Matriz Nº1 Identificación'!B344&lt;&gt;" ",'Matriz Nº1 Identificación'!F344," ")</f>
        <v xml:space="preserve"> </v>
      </c>
      <c r="C344" s="101"/>
      <c r="D344" s="101"/>
      <c r="E344" s="4" t="str">
        <f>IFERROR(IF((VLOOKUP(C344,'Tabla 2-3-4-5'!$B$10:$C$12,2,FALSE)*(VLOOKUP('Matriz Nº2 Análisis'!D344,'Tabla 2-3-4-5'!$B$10:$C$12,2,FALSE)))&lt;3,"BAJO",IF((VLOOKUP(C344,'Tabla 2-3-4-5'!$B$10:$C$12,2,FALSE)*(VLOOKUP('Matriz Nº2 Análisis'!D344,'Tabla 2-3-4-5'!$B$10:$C$12,2,FALSE)))&gt;5,"ALTO","MEDIO"))," ")</f>
        <v xml:space="preserve"> </v>
      </c>
      <c r="F344" s="5" t="str">
        <f>IF(B344&lt;&gt;" ",'Matriz Nº1 Identificación'!E344," ")</f>
        <v xml:space="preserve"> </v>
      </c>
      <c r="G344" s="101"/>
      <c r="H344" s="101"/>
      <c r="I344" s="4" t="str">
        <f>IFERROR(IF((VLOOKUP(G344,'Tabla 2-3-4-5'!$B$10:$C$12,2,FALSE)*(VLOOKUP('Matriz Nº2 Análisis'!H344,'Tabla 2-3-4-5'!$B$10:$C$12,2,FALSE)))&lt;3,"BAJO",IF((VLOOKUP(G344,'Tabla 2-3-4-5'!$B$10:$C$12,2,FALSE)*(VLOOKUP('Matriz Nº2 Análisis'!H344,'Tabla 2-3-4-5'!$B$10:$C$12,2,FALSE)))&gt;5,"ALTO","MEDIO"))," ")</f>
        <v xml:space="preserve"> </v>
      </c>
      <c r="J344" s="9"/>
      <c r="K344" s="10"/>
      <c r="N344" s="10"/>
      <c r="O344" s="10"/>
      <c r="P344" s="10"/>
      <c r="Q344" s="10"/>
      <c r="R344" s="10"/>
      <c r="S344" s="10"/>
      <c r="T344" s="10"/>
      <c r="U344" s="10"/>
      <c r="V344" s="10"/>
      <c r="W344" s="10"/>
      <c r="X344" s="10"/>
      <c r="Y344" s="10"/>
      <c r="Z344" s="10"/>
      <c r="AA344" s="10"/>
      <c r="AB344" s="10"/>
      <c r="AC344" s="10"/>
    </row>
    <row r="345" spans="1:29" ht="83.25" customHeight="1" x14ac:dyDescent="0.3">
      <c r="A345" s="136" t="str">
        <f>'Matriz Nº1 Identificación'!A345</f>
        <v>38. 3</v>
      </c>
      <c r="B345" s="4" t="str">
        <f>IF('Matriz Nº1 Identificación'!B345&lt;&gt;" ",'Matriz Nº1 Identificación'!F345," ")</f>
        <v xml:space="preserve"> </v>
      </c>
      <c r="C345" s="101"/>
      <c r="D345" s="101"/>
      <c r="E345" s="4" t="str">
        <f>IFERROR(IF((VLOOKUP(C345,'Tabla 2-3-4-5'!$B$10:$C$12,2,FALSE)*(VLOOKUP('Matriz Nº2 Análisis'!D345,'Tabla 2-3-4-5'!$B$10:$C$12,2,FALSE)))&lt;3,"BAJO",IF((VLOOKUP(C345,'Tabla 2-3-4-5'!$B$10:$C$12,2,FALSE)*(VLOOKUP('Matriz Nº2 Análisis'!D345,'Tabla 2-3-4-5'!$B$10:$C$12,2,FALSE)))&gt;5,"ALTO","MEDIO"))," ")</f>
        <v xml:space="preserve"> </v>
      </c>
      <c r="F345" s="5" t="str">
        <f>IF(B345&lt;&gt;" ",'Matriz Nº1 Identificación'!E345," ")</f>
        <v xml:space="preserve"> </v>
      </c>
      <c r="G345" s="101"/>
      <c r="H345" s="101"/>
      <c r="I345" s="4" t="str">
        <f>IFERROR(IF((VLOOKUP(G345,'Tabla 2-3-4-5'!$B$10:$C$12,2,FALSE)*(VLOOKUP('Matriz Nº2 Análisis'!H345,'Tabla 2-3-4-5'!$B$10:$C$12,2,FALSE)))&lt;3,"BAJO",IF((VLOOKUP(G345,'Tabla 2-3-4-5'!$B$10:$C$12,2,FALSE)*(VLOOKUP('Matriz Nº2 Análisis'!H345,'Tabla 2-3-4-5'!$B$10:$C$12,2,FALSE)))&gt;5,"ALTO","MEDIO"))," ")</f>
        <v xml:space="preserve"> </v>
      </c>
      <c r="J345" s="9"/>
      <c r="K345" s="10"/>
      <c r="N345" s="10"/>
      <c r="O345" s="10"/>
      <c r="P345" s="10"/>
      <c r="Q345" s="10"/>
      <c r="R345" s="10"/>
      <c r="S345" s="10"/>
      <c r="T345" s="10"/>
      <c r="U345" s="10"/>
      <c r="V345" s="10"/>
      <c r="W345" s="10"/>
      <c r="X345" s="10"/>
      <c r="Y345" s="10"/>
      <c r="Z345" s="10"/>
      <c r="AA345" s="10"/>
      <c r="AB345" s="10"/>
      <c r="AC345" s="10"/>
    </row>
    <row r="346" spans="1:29" ht="83.25" customHeight="1" x14ac:dyDescent="0.3">
      <c r="A346" s="136" t="str">
        <f>'Matriz Nº1 Identificación'!A346</f>
        <v>38. 4</v>
      </c>
      <c r="B346" s="4" t="str">
        <f>IF('Matriz Nº1 Identificación'!B346&lt;&gt;" ",'Matriz Nº1 Identificación'!F346," ")</f>
        <v xml:space="preserve"> </v>
      </c>
      <c r="C346" s="101"/>
      <c r="D346" s="101"/>
      <c r="E346" s="4" t="str">
        <f>IFERROR(IF((VLOOKUP(C346,'Tabla 2-3-4-5'!$B$10:$C$12,2,FALSE)*(VLOOKUP('Matriz Nº2 Análisis'!D346,'Tabla 2-3-4-5'!$B$10:$C$12,2,FALSE)))&lt;3,"BAJO",IF((VLOOKUP(C346,'Tabla 2-3-4-5'!$B$10:$C$12,2,FALSE)*(VLOOKUP('Matriz Nº2 Análisis'!D346,'Tabla 2-3-4-5'!$B$10:$C$12,2,FALSE)))&gt;5,"ALTO","MEDIO"))," ")</f>
        <v xml:space="preserve"> </v>
      </c>
      <c r="F346" s="5" t="str">
        <f>IF(B346&lt;&gt;" ",'Matriz Nº1 Identificación'!E346," ")</f>
        <v xml:space="preserve"> </v>
      </c>
      <c r="G346" s="101"/>
      <c r="H346" s="101"/>
      <c r="I346" s="4" t="str">
        <f>IFERROR(IF((VLOOKUP(G346,'Tabla 2-3-4-5'!$B$10:$C$12,2,FALSE)*(VLOOKUP('Matriz Nº2 Análisis'!H346,'Tabla 2-3-4-5'!$B$10:$C$12,2,FALSE)))&lt;3,"BAJO",IF((VLOOKUP(G346,'Tabla 2-3-4-5'!$B$10:$C$12,2,FALSE)*(VLOOKUP('Matriz Nº2 Análisis'!H346,'Tabla 2-3-4-5'!$B$10:$C$12,2,FALSE)))&gt;5,"ALTO","MEDIO"))," ")</f>
        <v xml:space="preserve"> </v>
      </c>
      <c r="J346" s="9"/>
      <c r="K346" s="10"/>
      <c r="N346" s="10"/>
      <c r="O346" s="10"/>
      <c r="P346" s="10"/>
      <c r="Q346" s="10"/>
      <c r="R346" s="10"/>
      <c r="S346" s="10"/>
      <c r="T346" s="10"/>
      <c r="U346" s="10"/>
      <c r="V346" s="10"/>
      <c r="W346" s="10"/>
      <c r="X346" s="10"/>
      <c r="Y346" s="10"/>
      <c r="Z346" s="10"/>
      <c r="AA346" s="10"/>
      <c r="AB346" s="10"/>
      <c r="AC346" s="10"/>
    </row>
    <row r="347" spans="1:29" ht="83.25" customHeight="1" x14ac:dyDescent="0.3">
      <c r="A347" s="136" t="str">
        <f>'Matriz Nº1 Identificación'!A347</f>
        <v>38. 5</v>
      </c>
      <c r="B347" s="4" t="str">
        <f>IF('Matriz Nº1 Identificación'!B347&lt;&gt;" ",'Matriz Nº1 Identificación'!F347," ")</f>
        <v xml:space="preserve"> </v>
      </c>
      <c r="C347" s="101"/>
      <c r="D347" s="101"/>
      <c r="E347" s="4" t="str">
        <f>IFERROR(IF((VLOOKUP(C347,'Tabla 2-3-4-5'!$B$10:$C$12,2,FALSE)*(VLOOKUP('Matriz Nº2 Análisis'!D347,'Tabla 2-3-4-5'!$B$10:$C$12,2,FALSE)))&lt;3,"BAJO",IF((VLOOKUP(C347,'Tabla 2-3-4-5'!$B$10:$C$12,2,FALSE)*(VLOOKUP('Matriz Nº2 Análisis'!D347,'Tabla 2-3-4-5'!$B$10:$C$12,2,FALSE)))&gt;5,"ALTO","MEDIO"))," ")</f>
        <v xml:space="preserve"> </v>
      </c>
      <c r="F347" s="5" t="str">
        <f>IF(B347&lt;&gt;" ",'Matriz Nº1 Identificación'!E347," ")</f>
        <v xml:space="preserve"> </v>
      </c>
      <c r="G347" s="101"/>
      <c r="H347" s="101"/>
      <c r="I347" s="4" t="str">
        <f>IFERROR(IF((VLOOKUP(G347,'Tabla 2-3-4-5'!$B$10:$C$12,2,FALSE)*(VLOOKUP('Matriz Nº2 Análisis'!H347,'Tabla 2-3-4-5'!$B$10:$C$12,2,FALSE)))&lt;3,"BAJO",IF((VLOOKUP(G347,'Tabla 2-3-4-5'!$B$10:$C$12,2,FALSE)*(VLOOKUP('Matriz Nº2 Análisis'!H347,'Tabla 2-3-4-5'!$B$10:$C$12,2,FALSE)))&gt;5,"ALTO","MEDIO"))," ")</f>
        <v xml:space="preserve"> </v>
      </c>
      <c r="J347" s="9"/>
      <c r="K347" s="10"/>
      <c r="N347" s="10"/>
      <c r="O347" s="10"/>
      <c r="P347" s="10"/>
      <c r="Q347" s="10"/>
      <c r="R347" s="10"/>
      <c r="S347" s="10"/>
      <c r="T347" s="10"/>
      <c r="U347" s="10"/>
      <c r="V347" s="10"/>
      <c r="W347" s="10"/>
      <c r="X347" s="10"/>
      <c r="Y347" s="10"/>
      <c r="Z347" s="10"/>
      <c r="AA347" s="10"/>
      <c r="AB347" s="10"/>
      <c r="AC347" s="10"/>
    </row>
    <row r="348" spans="1:29" ht="83.25" customHeight="1" x14ac:dyDescent="0.3">
      <c r="A348" s="136" t="str">
        <f>'Matriz Nº1 Identificación'!A348</f>
        <v>38. 6</v>
      </c>
      <c r="B348" s="4" t="str">
        <f>IF('Matriz Nº1 Identificación'!B348&lt;&gt;" ",'Matriz Nº1 Identificación'!F348," ")</f>
        <v xml:space="preserve"> </v>
      </c>
      <c r="C348" s="101"/>
      <c r="D348" s="101"/>
      <c r="E348" s="4" t="str">
        <f>IFERROR(IF((VLOOKUP(C348,'Tabla 2-3-4-5'!$B$10:$C$12,2,FALSE)*(VLOOKUP('Matriz Nº2 Análisis'!D348,'Tabla 2-3-4-5'!$B$10:$C$12,2,FALSE)))&lt;3,"BAJO",IF((VLOOKUP(C348,'Tabla 2-3-4-5'!$B$10:$C$12,2,FALSE)*(VLOOKUP('Matriz Nº2 Análisis'!D348,'Tabla 2-3-4-5'!$B$10:$C$12,2,FALSE)))&gt;5,"ALTO","MEDIO"))," ")</f>
        <v xml:space="preserve"> </v>
      </c>
      <c r="F348" s="5" t="str">
        <f>IF(B348&lt;&gt;" ",'Matriz Nº1 Identificación'!E348," ")</f>
        <v xml:space="preserve"> </v>
      </c>
      <c r="G348" s="101"/>
      <c r="H348" s="101"/>
      <c r="I348" s="4" t="str">
        <f>IFERROR(IF((VLOOKUP(G348,'Tabla 2-3-4-5'!$B$10:$C$12,2,FALSE)*(VLOOKUP('Matriz Nº2 Análisis'!H348,'Tabla 2-3-4-5'!$B$10:$C$12,2,FALSE)))&lt;3,"BAJO",IF((VLOOKUP(G348,'Tabla 2-3-4-5'!$B$10:$C$12,2,FALSE)*(VLOOKUP('Matriz Nº2 Análisis'!H348,'Tabla 2-3-4-5'!$B$10:$C$12,2,FALSE)))&gt;5,"ALTO","MEDIO"))," ")</f>
        <v xml:space="preserve"> </v>
      </c>
      <c r="J348" s="9"/>
      <c r="K348" s="10"/>
      <c r="N348" s="10"/>
      <c r="O348" s="10"/>
      <c r="P348" s="10"/>
      <c r="Q348" s="10"/>
      <c r="R348" s="10"/>
      <c r="S348" s="10"/>
      <c r="T348" s="10"/>
      <c r="U348" s="10"/>
      <c r="V348" s="10"/>
      <c r="W348" s="10"/>
      <c r="X348" s="10"/>
      <c r="Y348" s="10"/>
      <c r="Z348" s="10"/>
      <c r="AA348" s="10"/>
      <c r="AB348" s="10"/>
      <c r="AC348" s="10"/>
    </row>
    <row r="349" spans="1:29" ht="83.25" customHeight="1" thickBot="1" x14ac:dyDescent="0.35">
      <c r="A349" s="136" t="str">
        <f>'Matriz Nº1 Identificación'!A349</f>
        <v>38. 7</v>
      </c>
      <c r="B349" s="4" t="str">
        <f>IF('Matriz Nº1 Identificación'!B349&lt;&gt;" ",'Matriz Nº1 Identificación'!F349," ")</f>
        <v xml:space="preserve"> </v>
      </c>
      <c r="C349" s="101"/>
      <c r="D349" s="101"/>
      <c r="E349" s="4" t="str">
        <f>IFERROR(IF((VLOOKUP(C349,'Tabla 2-3-4-5'!$B$10:$C$12,2,FALSE)*(VLOOKUP('Matriz Nº2 Análisis'!D349,'Tabla 2-3-4-5'!$B$10:$C$12,2,FALSE)))&lt;3,"BAJO",IF((VLOOKUP(C349,'Tabla 2-3-4-5'!$B$10:$C$12,2,FALSE)*(VLOOKUP('Matriz Nº2 Análisis'!D349,'Tabla 2-3-4-5'!$B$10:$C$12,2,FALSE)))&gt;5,"ALTO","MEDIO"))," ")</f>
        <v xml:space="preserve"> </v>
      </c>
      <c r="F349" s="5" t="str">
        <f>IF(B349&lt;&gt;" ",'Matriz Nº1 Identificación'!E349," ")</f>
        <v xml:space="preserve"> </v>
      </c>
      <c r="G349" s="101"/>
      <c r="H349" s="101"/>
      <c r="I349" s="4" t="str">
        <f>IFERROR(IF((VLOOKUP(G349,'Tabla 2-3-4-5'!$B$10:$C$12,2,FALSE)*(VLOOKUP('Matriz Nº2 Análisis'!H349,'Tabla 2-3-4-5'!$B$10:$C$12,2,FALSE)))&lt;3,"BAJO",IF((VLOOKUP(G349,'Tabla 2-3-4-5'!$B$10:$C$12,2,FALSE)*(VLOOKUP('Matriz Nº2 Análisis'!H349,'Tabla 2-3-4-5'!$B$10:$C$12,2,FALSE)))&gt;5,"ALTO","MEDIO"))," ")</f>
        <v xml:space="preserve"> </v>
      </c>
      <c r="J349" s="9"/>
      <c r="K349" s="10"/>
      <c r="N349" s="10"/>
      <c r="O349" s="10"/>
      <c r="P349" s="10"/>
      <c r="Q349" s="10"/>
      <c r="R349" s="10"/>
      <c r="S349" s="10"/>
      <c r="T349" s="10"/>
      <c r="U349" s="10"/>
      <c r="V349" s="10"/>
      <c r="W349" s="10"/>
      <c r="X349" s="10"/>
      <c r="Y349" s="10"/>
      <c r="Z349" s="10"/>
      <c r="AA349" s="10"/>
      <c r="AB349" s="10"/>
      <c r="AC349" s="10"/>
    </row>
    <row r="350" spans="1:29" ht="23.25" customHeight="1" thickBot="1" x14ac:dyDescent="0.35">
      <c r="A350" s="73" t="str">
        <f>'Matriz Nº1 Identificación'!A350</f>
        <v xml:space="preserve">Objetivo Estratégico: </v>
      </c>
      <c r="B350" s="377">
        <f>+'Matriz Nº1 Identificación'!B350:H350</f>
        <v>0</v>
      </c>
      <c r="C350" s="378"/>
      <c r="D350" s="378"/>
      <c r="E350" s="378"/>
      <c r="F350" s="378"/>
      <c r="G350" s="378"/>
      <c r="H350" s="378"/>
      <c r="I350" s="379"/>
      <c r="J350" s="1"/>
    </row>
    <row r="351" spans="1:29" ht="26.25" customHeight="1" x14ac:dyDescent="0.3">
      <c r="A351" s="75" t="str">
        <f>'Matriz Nº1 Identificación'!A351</f>
        <v>Objetivo táctico</v>
      </c>
      <c r="B351" s="374" t="str">
        <f>+'Matriz Nº1 Identificación'!B351:H351</f>
        <v xml:space="preserve">39. </v>
      </c>
      <c r="C351" s="375"/>
      <c r="D351" s="375"/>
      <c r="E351" s="375"/>
      <c r="F351" s="375"/>
      <c r="G351" s="375"/>
      <c r="H351" s="375"/>
      <c r="I351" s="376"/>
      <c r="J351" s="1"/>
    </row>
    <row r="352" spans="1:29" ht="83.25" customHeight="1" x14ac:dyDescent="0.3">
      <c r="A352" s="136" t="str">
        <f>'Matriz Nº1 Identificación'!A352</f>
        <v>39. 1</v>
      </c>
      <c r="B352" s="4" t="str">
        <f>IF('Matriz Nº1 Identificación'!B352&lt;&gt;" ",'Matriz Nº1 Identificación'!F352," ")</f>
        <v xml:space="preserve"> </v>
      </c>
      <c r="C352" s="101"/>
      <c r="D352" s="101"/>
      <c r="E352" s="4" t="str">
        <f>IFERROR(IF((VLOOKUP(C352,'Tabla 2-3-4-5'!$B$10:$C$12,2,FALSE)*(VLOOKUP('Matriz Nº2 Análisis'!D352,'Tabla 2-3-4-5'!$B$10:$C$12,2,FALSE)))&lt;3,"BAJO",IF((VLOOKUP(C352,'Tabla 2-3-4-5'!$B$10:$C$12,2,FALSE)*(VLOOKUP('Matriz Nº2 Análisis'!D352,'Tabla 2-3-4-5'!$B$10:$C$12,2,FALSE)))&gt;5,"ALTO","MEDIO"))," ")</f>
        <v xml:space="preserve"> </v>
      </c>
      <c r="F352" s="5" t="str">
        <f>IF(B352&lt;&gt;" ",'Matriz Nº1 Identificación'!E352," ")</f>
        <v xml:space="preserve"> </v>
      </c>
      <c r="G352" s="101"/>
      <c r="H352" s="101"/>
      <c r="I352" s="4" t="str">
        <f>IFERROR(IF((VLOOKUP(G352,'Tabla 2-3-4-5'!$B$10:$C$12,2,FALSE)*(VLOOKUP('Matriz Nº2 Análisis'!H352,'Tabla 2-3-4-5'!$B$10:$C$12,2,FALSE)))&lt;3,"BAJO",IF((VLOOKUP(G352,'Tabla 2-3-4-5'!$B$10:$C$12,2,FALSE)*(VLOOKUP('Matriz Nº2 Análisis'!H352,'Tabla 2-3-4-5'!$B$10:$C$12,2,FALSE)))&gt;5,"ALTO","MEDIO"))," ")</f>
        <v xml:space="preserve"> </v>
      </c>
      <c r="J352" s="9"/>
      <c r="K352" s="10"/>
      <c r="N352" s="10"/>
      <c r="O352" s="10"/>
      <c r="P352" s="10"/>
      <c r="Q352" s="10"/>
      <c r="R352" s="10"/>
      <c r="S352" s="10"/>
      <c r="T352" s="10"/>
      <c r="U352" s="10"/>
      <c r="V352" s="10"/>
      <c r="W352" s="10"/>
      <c r="X352" s="10"/>
      <c r="Y352" s="10"/>
      <c r="Z352" s="10"/>
      <c r="AA352" s="10"/>
      <c r="AB352" s="10"/>
      <c r="AC352" s="10"/>
    </row>
    <row r="353" spans="1:29" ht="83.25" customHeight="1" x14ac:dyDescent="0.3">
      <c r="A353" s="136" t="str">
        <f>'Matriz Nº1 Identificación'!A353</f>
        <v>39. 2</v>
      </c>
      <c r="B353" s="4" t="str">
        <f>IF('Matriz Nº1 Identificación'!B353&lt;&gt;" ",'Matriz Nº1 Identificación'!F353," ")</f>
        <v xml:space="preserve"> </v>
      </c>
      <c r="C353" s="101"/>
      <c r="D353" s="101"/>
      <c r="E353" s="4" t="str">
        <f>IFERROR(IF((VLOOKUP(C353,'Tabla 2-3-4-5'!$B$10:$C$12,2,FALSE)*(VLOOKUP('Matriz Nº2 Análisis'!D353,'Tabla 2-3-4-5'!$B$10:$C$12,2,FALSE)))&lt;3,"BAJO",IF((VLOOKUP(C353,'Tabla 2-3-4-5'!$B$10:$C$12,2,FALSE)*(VLOOKUP('Matriz Nº2 Análisis'!D353,'Tabla 2-3-4-5'!$B$10:$C$12,2,FALSE)))&gt;5,"ALTO","MEDIO"))," ")</f>
        <v xml:space="preserve"> </v>
      </c>
      <c r="F353" s="5" t="str">
        <f>IF(B353&lt;&gt;" ",'Matriz Nº1 Identificación'!E353," ")</f>
        <v xml:space="preserve"> </v>
      </c>
      <c r="G353" s="101"/>
      <c r="H353" s="101"/>
      <c r="I353" s="4" t="str">
        <f>IFERROR(IF((VLOOKUP(G353,'Tabla 2-3-4-5'!$B$10:$C$12,2,FALSE)*(VLOOKUP('Matriz Nº2 Análisis'!H353,'Tabla 2-3-4-5'!$B$10:$C$12,2,FALSE)))&lt;3,"BAJO",IF((VLOOKUP(G353,'Tabla 2-3-4-5'!$B$10:$C$12,2,FALSE)*(VLOOKUP('Matriz Nº2 Análisis'!H353,'Tabla 2-3-4-5'!$B$10:$C$12,2,FALSE)))&gt;5,"ALTO","MEDIO"))," ")</f>
        <v xml:space="preserve"> </v>
      </c>
      <c r="J353" s="9"/>
      <c r="K353" s="10"/>
      <c r="N353" s="10"/>
      <c r="O353" s="10"/>
      <c r="P353" s="10"/>
      <c r="Q353" s="10"/>
      <c r="R353" s="10"/>
      <c r="S353" s="10"/>
      <c r="T353" s="10"/>
      <c r="U353" s="10"/>
      <c r="V353" s="10"/>
      <c r="W353" s="10"/>
      <c r="X353" s="10"/>
      <c r="Y353" s="10"/>
      <c r="Z353" s="10"/>
      <c r="AA353" s="10"/>
      <c r="AB353" s="10"/>
      <c r="AC353" s="10"/>
    </row>
    <row r="354" spans="1:29" ht="83.25" customHeight="1" x14ac:dyDescent="0.3">
      <c r="A354" s="136" t="str">
        <f>'Matriz Nº1 Identificación'!A354</f>
        <v>39. 3</v>
      </c>
      <c r="B354" s="4" t="str">
        <f>IF('Matriz Nº1 Identificación'!B354&lt;&gt;" ",'Matriz Nº1 Identificación'!F354," ")</f>
        <v xml:space="preserve"> </v>
      </c>
      <c r="C354" s="101"/>
      <c r="D354" s="101"/>
      <c r="E354" s="4" t="str">
        <f>IFERROR(IF((VLOOKUP(C354,'Tabla 2-3-4-5'!$B$10:$C$12,2,FALSE)*(VLOOKUP('Matriz Nº2 Análisis'!D354,'Tabla 2-3-4-5'!$B$10:$C$12,2,FALSE)))&lt;3,"BAJO",IF((VLOOKUP(C354,'Tabla 2-3-4-5'!$B$10:$C$12,2,FALSE)*(VLOOKUP('Matriz Nº2 Análisis'!D354,'Tabla 2-3-4-5'!$B$10:$C$12,2,FALSE)))&gt;5,"ALTO","MEDIO"))," ")</f>
        <v xml:space="preserve"> </v>
      </c>
      <c r="F354" s="5" t="str">
        <f>IF(B354&lt;&gt;" ",'Matriz Nº1 Identificación'!E354," ")</f>
        <v xml:space="preserve"> </v>
      </c>
      <c r="G354" s="101"/>
      <c r="H354" s="101"/>
      <c r="I354" s="4" t="str">
        <f>IFERROR(IF((VLOOKUP(G354,'Tabla 2-3-4-5'!$B$10:$C$12,2,FALSE)*(VLOOKUP('Matriz Nº2 Análisis'!H354,'Tabla 2-3-4-5'!$B$10:$C$12,2,FALSE)))&lt;3,"BAJO",IF((VLOOKUP(G354,'Tabla 2-3-4-5'!$B$10:$C$12,2,FALSE)*(VLOOKUP('Matriz Nº2 Análisis'!H354,'Tabla 2-3-4-5'!$B$10:$C$12,2,FALSE)))&gt;5,"ALTO","MEDIO"))," ")</f>
        <v xml:space="preserve"> </v>
      </c>
      <c r="J354" s="9"/>
      <c r="K354" s="10"/>
      <c r="N354" s="10"/>
      <c r="O354" s="10"/>
      <c r="P354" s="10"/>
      <c r="Q354" s="10"/>
      <c r="R354" s="10"/>
      <c r="S354" s="10"/>
      <c r="T354" s="10"/>
      <c r="U354" s="10"/>
      <c r="V354" s="10"/>
      <c r="W354" s="10"/>
      <c r="X354" s="10"/>
      <c r="Y354" s="10"/>
      <c r="Z354" s="10"/>
      <c r="AA354" s="10"/>
      <c r="AB354" s="10"/>
      <c r="AC354" s="10"/>
    </row>
    <row r="355" spans="1:29" ht="83.25" customHeight="1" x14ac:dyDescent="0.3">
      <c r="A355" s="136" t="str">
        <f>'Matriz Nº1 Identificación'!A355</f>
        <v>39. 4</v>
      </c>
      <c r="B355" s="4" t="str">
        <f>IF('Matriz Nº1 Identificación'!B355&lt;&gt;" ",'Matriz Nº1 Identificación'!F355," ")</f>
        <v xml:space="preserve"> </v>
      </c>
      <c r="C355" s="101"/>
      <c r="D355" s="101"/>
      <c r="E355" s="4" t="str">
        <f>IFERROR(IF((VLOOKUP(C355,'Tabla 2-3-4-5'!$B$10:$C$12,2,FALSE)*(VLOOKUP('Matriz Nº2 Análisis'!D355,'Tabla 2-3-4-5'!$B$10:$C$12,2,FALSE)))&lt;3,"BAJO",IF((VLOOKUP(C355,'Tabla 2-3-4-5'!$B$10:$C$12,2,FALSE)*(VLOOKUP('Matriz Nº2 Análisis'!D355,'Tabla 2-3-4-5'!$B$10:$C$12,2,FALSE)))&gt;5,"ALTO","MEDIO"))," ")</f>
        <v xml:space="preserve"> </v>
      </c>
      <c r="F355" s="5" t="str">
        <f>IF(B355&lt;&gt;" ",'Matriz Nº1 Identificación'!E355," ")</f>
        <v xml:space="preserve"> </v>
      </c>
      <c r="G355" s="101"/>
      <c r="H355" s="101"/>
      <c r="I355" s="4" t="str">
        <f>IFERROR(IF((VLOOKUP(G355,'Tabla 2-3-4-5'!$B$10:$C$12,2,FALSE)*(VLOOKUP('Matriz Nº2 Análisis'!H355,'Tabla 2-3-4-5'!$B$10:$C$12,2,FALSE)))&lt;3,"BAJO",IF((VLOOKUP(G355,'Tabla 2-3-4-5'!$B$10:$C$12,2,FALSE)*(VLOOKUP('Matriz Nº2 Análisis'!H355,'Tabla 2-3-4-5'!$B$10:$C$12,2,FALSE)))&gt;5,"ALTO","MEDIO"))," ")</f>
        <v xml:space="preserve"> </v>
      </c>
      <c r="J355" s="9"/>
      <c r="K355" s="10"/>
      <c r="N355" s="10"/>
      <c r="O355" s="10"/>
      <c r="P355" s="10"/>
      <c r="Q355" s="10"/>
      <c r="R355" s="10"/>
      <c r="S355" s="10"/>
      <c r="T355" s="10"/>
      <c r="U355" s="10"/>
      <c r="V355" s="10"/>
      <c r="W355" s="10"/>
      <c r="X355" s="10"/>
      <c r="Y355" s="10"/>
      <c r="Z355" s="10"/>
      <c r="AA355" s="10"/>
      <c r="AB355" s="10"/>
      <c r="AC355" s="10"/>
    </row>
    <row r="356" spans="1:29" ht="83.25" customHeight="1" x14ac:dyDescent="0.3">
      <c r="A356" s="136" t="str">
        <f>'Matriz Nº1 Identificación'!A356</f>
        <v>39. 5</v>
      </c>
      <c r="B356" s="4" t="str">
        <f>IF('Matriz Nº1 Identificación'!B356&lt;&gt;" ",'Matriz Nº1 Identificación'!F356," ")</f>
        <v xml:space="preserve"> </v>
      </c>
      <c r="C356" s="101"/>
      <c r="D356" s="101"/>
      <c r="E356" s="4" t="str">
        <f>IFERROR(IF((VLOOKUP(C356,'Tabla 2-3-4-5'!$B$10:$C$12,2,FALSE)*(VLOOKUP('Matriz Nº2 Análisis'!D356,'Tabla 2-3-4-5'!$B$10:$C$12,2,FALSE)))&lt;3,"BAJO",IF((VLOOKUP(C356,'Tabla 2-3-4-5'!$B$10:$C$12,2,FALSE)*(VLOOKUP('Matriz Nº2 Análisis'!D356,'Tabla 2-3-4-5'!$B$10:$C$12,2,FALSE)))&gt;5,"ALTO","MEDIO"))," ")</f>
        <v xml:space="preserve"> </v>
      </c>
      <c r="F356" s="5" t="str">
        <f>IF(B356&lt;&gt;" ",'Matriz Nº1 Identificación'!E356," ")</f>
        <v xml:space="preserve"> </v>
      </c>
      <c r="G356" s="101"/>
      <c r="H356" s="101"/>
      <c r="I356" s="4" t="str">
        <f>IFERROR(IF((VLOOKUP(G356,'Tabla 2-3-4-5'!$B$10:$C$12,2,FALSE)*(VLOOKUP('Matriz Nº2 Análisis'!H356,'Tabla 2-3-4-5'!$B$10:$C$12,2,FALSE)))&lt;3,"BAJO",IF((VLOOKUP(G356,'Tabla 2-3-4-5'!$B$10:$C$12,2,FALSE)*(VLOOKUP('Matriz Nº2 Análisis'!H356,'Tabla 2-3-4-5'!$B$10:$C$12,2,FALSE)))&gt;5,"ALTO","MEDIO"))," ")</f>
        <v xml:space="preserve"> </v>
      </c>
      <c r="J356" s="9"/>
      <c r="K356" s="10"/>
      <c r="N356" s="10"/>
      <c r="O356" s="10"/>
      <c r="P356" s="10"/>
      <c r="Q356" s="10"/>
      <c r="R356" s="10"/>
      <c r="S356" s="10"/>
      <c r="T356" s="10"/>
      <c r="U356" s="10"/>
      <c r="V356" s="10"/>
      <c r="W356" s="10"/>
      <c r="X356" s="10"/>
      <c r="Y356" s="10"/>
      <c r="Z356" s="10"/>
      <c r="AA356" s="10"/>
      <c r="AB356" s="10"/>
      <c r="AC356" s="10"/>
    </row>
    <row r="357" spans="1:29" ht="83.25" customHeight="1" x14ac:dyDescent="0.3">
      <c r="A357" s="136" t="str">
        <f>'Matriz Nº1 Identificación'!A357</f>
        <v>39. 6</v>
      </c>
      <c r="B357" s="4" t="str">
        <f>IF('Matriz Nº1 Identificación'!B357&lt;&gt;" ",'Matriz Nº1 Identificación'!F357," ")</f>
        <v xml:space="preserve"> </v>
      </c>
      <c r="C357" s="101"/>
      <c r="D357" s="101"/>
      <c r="E357" s="4" t="str">
        <f>IFERROR(IF((VLOOKUP(C357,'Tabla 2-3-4-5'!$B$10:$C$12,2,FALSE)*(VLOOKUP('Matriz Nº2 Análisis'!D357,'Tabla 2-3-4-5'!$B$10:$C$12,2,FALSE)))&lt;3,"BAJO",IF((VLOOKUP(C357,'Tabla 2-3-4-5'!$B$10:$C$12,2,FALSE)*(VLOOKUP('Matriz Nº2 Análisis'!D357,'Tabla 2-3-4-5'!$B$10:$C$12,2,FALSE)))&gt;5,"ALTO","MEDIO"))," ")</f>
        <v xml:space="preserve"> </v>
      </c>
      <c r="F357" s="5" t="str">
        <f>IF(B357&lt;&gt;" ",'Matriz Nº1 Identificación'!E357," ")</f>
        <v xml:space="preserve"> </v>
      </c>
      <c r="G357" s="101"/>
      <c r="H357" s="101"/>
      <c r="I357" s="4" t="str">
        <f>IFERROR(IF((VLOOKUP(G357,'Tabla 2-3-4-5'!$B$10:$C$12,2,FALSE)*(VLOOKUP('Matriz Nº2 Análisis'!H357,'Tabla 2-3-4-5'!$B$10:$C$12,2,FALSE)))&lt;3,"BAJO",IF((VLOOKUP(G357,'Tabla 2-3-4-5'!$B$10:$C$12,2,FALSE)*(VLOOKUP('Matriz Nº2 Análisis'!H357,'Tabla 2-3-4-5'!$B$10:$C$12,2,FALSE)))&gt;5,"ALTO","MEDIO"))," ")</f>
        <v xml:space="preserve"> </v>
      </c>
      <c r="J357" s="9"/>
      <c r="K357" s="10"/>
      <c r="N357" s="10"/>
      <c r="O357" s="10"/>
      <c r="P357" s="10"/>
      <c r="Q357" s="10"/>
      <c r="R357" s="10"/>
      <c r="S357" s="10"/>
      <c r="T357" s="10"/>
      <c r="U357" s="10"/>
      <c r="V357" s="10"/>
      <c r="W357" s="10"/>
      <c r="X357" s="10"/>
      <c r="Y357" s="10"/>
      <c r="Z357" s="10"/>
      <c r="AA357" s="10"/>
      <c r="AB357" s="10"/>
      <c r="AC357" s="10"/>
    </row>
    <row r="358" spans="1:29" ht="83.25" customHeight="1" thickBot="1" x14ac:dyDescent="0.35">
      <c r="A358" s="136" t="str">
        <f>'Matriz Nº1 Identificación'!A358</f>
        <v>39. 7</v>
      </c>
      <c r="B358" s="4" t="str">
        <f>IF('Matriz Nº1 Identificación'!B358&lt;&gt;" ",'Matriz Nº1 Identificación'!F358," ")</f>
        <v xml:space="preserve"> </v>
      </c>
      <c r="C358" s="101"/>
      <c r="D358" s="101"/>
      <c r="E358" s="4" t="str">
        <f>IFERROR(IF((VLOOKUP(C358,'Tabla 2-3-4-5'!$B$10:$C$12,2,FALSE)*(VLOOKUP('Matriz Nº2 Análisis'!D358,'Tabla 2-3-4-5'!$B$10:$C$12,2,FALSE)))&lt;3,"BAJO",IF((VLOOKUP(C358,'Tabla 2-3-4-5'!$B$10:$C$12,2,FALSE)*(VLOOKUP('Matriz Nº2 Análisis'!D358,'Tabla 2-3-4-5'!$B$10:$C$12,2,FALSE)))&gt;5,"ALTO","MEDIO"))," ")</f>
        <v xml:space="preserve"> </v>
      </c>
      <c r="F358" s="5" t="str">
        <f>IF(B358&lt;&gt;" ",'Matriz Nº1 Identificación'!E358," ")</f>
        <v xml:space="preserve"> </v>
      </c>
      <c r="G358" s="101"/>
      <c r="H358" s="101"/>
      <c r="I358" s="4" t="str">
        <f>IFERROR(IF((VLOOKUP(G358,'Tabla 2-3-4-5'!$B$10:$C$12,2,FALSE)*(VLOOKUP('Matriz Nº2 Análisis'!H358,'Tabla 2-3-4-5'!$B$10:$C$12,2,FALSE)))&lt;3,"BAJO",IF((VLOOKUP(G358,'Tabla 2-3-4-5'!$B$10:$C$12,2,FALSE)*(VLOOKUP('Matriz Nº2 Análisis'!H358,'Tabla 2-3-4-5'!$B$10:$C$12,2,FALSE)))&gt;5,"ALTO","MEDIO"))," ")</f>
        <v xml:space="preserve"> </v>
      </c>
      <c r="J358" s="9"/>
      <c r="K358" s="10"/>
      <c r="N358" s="10"/>
      <c r="O358" s="10"/>
      <c r="P358" s="10"/>
      <c r="Q358" s="10"/>
      <c r="R358" s="10"/>
      <c r="S358" s="10"/>
      <c r="T358" s="10"/>
      <c r="U358" s="10"/>
      <c r="V358" s="10"/>
      <c r="W358" s="10"/>
      <c r="X358" s="10"/>
      <c r="Y358" s="10"/>
      <c r="Z358" s="10"/>
      <c r="AA358" s="10"/>
      <c r="AB358" s="10"/>
      <c r="AC358" s="10"/>
    </row>
    <row r="359" spans="1:29" ht="23.25" customHeight="1" thickBot="1" x14ac:dyDescent="0.35">
      <c r="A359" s="73" t="str">
        <f>'Matriz Nº1 Identificación'!A359</f>
        <v xml:space="preserve">Objetivo Estratégico: </v>
      </c>
      <c r="B359" s="377">
        <f>+'Matriz Nº1 Identificación'!B359:H359</f>
        <v>0</v>
      </c>
      <c r="C359" s="378"/>
      <c r="D359" s="378"/>
      <c r="E359" s="378"/>
      <c r="F359" s="378"/>
      <c r="G359" s="378"/>
      <c r="H359" s="378"/>
      <c r="I359" s="379"/>
      <c r="J359" s="1"/>
    </row>
    <row r="360" spans="1:29" ht="26.25" customHeight="1" x14ac:dyDescent="0.3">
      <c r="A360" s="75" t="str">
        <f>'Matriz Nº1 Identificación'!A360</f>
        <v>Objetivo táctico</v>
      </c>
      <c r="B360" s="374" t="str">
        <f>+'Matriz Nº1 Identificación'!B360:H360</f>
        <v xml:space="preserve">40. </v>
      </c>
      <c r="C360" s="375"/>
      <c r="D360" s="375"/>
      <c r="E360" s="375"/>
      <c r="F360" s="375"/>
      <c r="G360" s="375"/>
      <c r="H360" s="375"/>
      <c r="I360" s="376"/>
      <c r="J360" s="1"/>
    </row>
    <row r="361" spans="1:29" ht="83.25" customHeight="1" x14ac:dyDescent="0.3">
      <c r="A361" s="136" t="str">
        <f>'Matriz Nº1 Identificación'!A361</f>
        <v>40. 1</v>
      </c>
      <c r="B361" s="4" t="str">
        <f>IF('Matriz Nº1 Identificación'!B361&lt;&gt;" ",'Matriz Nº1 Identificación'!F361," ")</f>
        <v xml:space="preserve"> </v>
      </c>
      <c r="C361" s="101"/>
      <c r="D361" s="101"/>
      <c r="E361" s="4" t="str">
        <f>IFERROR(IF((VLOOKUP(C361,'Tabla 2-3-4-5'!$B$10:$C$12,2,FALSE)*(VLOOKUP('Matriz Nº2 Análisis'!D361,'Tabla 2-3-4-5'!$B$10:$C$12,2,FALSE)))&lt;3,"BAJO",IF((VLOOKUP(C361,'Tabla 2-3-4-5'!$B$10:$C$12,2,FALSE)*(VLOOKUP('Matriz Nº2 Análisis'!D361,'Tabla 2-3-4-5'!$B$10:$C$12,2,FALSE)))&gt;5,"ALTO","MEDIO"))," ")</f>
        <v xml:space="preserve"> </v>
      </c>
      <c r="F361" s="5" t="str">
        <f>IF(B361&lt;&gt;" ",'Matriz Nº1 Identificación'!E361," ")</f>
        <v xml:space="preserve"> </v>
      </c>
      <c r="G361" s="101"/>
      <c r="H361" s="101"/>
      <c r="I361" s="4" t="str">
        <f>IFERROR(IF((VLOOKUP(G361,'Tabla 2-3-4-5'!$B$10:$C$12,2,FALSE)*(VLOOKUP('Matriz Nº2 Análisis'!H361,'Tabla 2-3-4-5'!$B$10:$C$12,2,FALSE)))&lt;3,"BAJO",IF((VLOOKUP(G361,'Tabla 2-3-4-5'!$B$10:$C$12,2,FALSE)*(VLOOKUP('Matriz Nº2 Análisis'!H361,'Tabla 2-3-4-5'!$B$10:$C$12,2,FALSE)))&gt;5,"ALTO","MEDIO"))," ")</f>
        <v xml:space="preserve"> </v>
      </c>
      <c r="J361" s="9"/>
      <c r="K361" s="10"/>
      <c r="N361" s="10"/>
      <c r="O361" s="10"/>
      <c r="P361" s="10"/>
      <c r="Q361" s="10"/>
      <c r="R361" s="10"/>
      <c r="S361" s="10"/>
      <c r="T361" s="10"/>
      <c r="U361" s="10"/>
      <c r="V361" s="10"/>
      <c r="W361" s="10"/>
      <c r="X361" s="10"/>
      <c r="Y361" s="10"/>
      <c r="Z361" s="10"/>
      <c r="AA361" s="10"/>
      <c r="AB361" s="10"/>
      <c r="AC361" s="10"/>
    </row>
    <row r="362" spans="1:29" ht="83.25" customHeight="1" x14ac:dyDescent="0.3">
      <c r="A362" s="136" t="str">
        <f>'Matriz Nº1 Identificación'!A362</f>
        <v>40. 2</v>
      </c>
      <c r="B362" s="4" t="str">
        <f>IF('Matriz Nº1 Identificación'!B362&lt;&gt;" ",'Matriz Nº1 Identificación'!F362," ")</f>
        <v xml:space="preserve"> </v>
      </c>
      <c r="C362" s="101"/>
      <c r="D362" s="101"/>
      <c r="E362" s="4" t="str">
        <f>IFERROR(IF((VLOOKUP(C362,'Tabla 2-3-4-5'!$B$10:$C$12,2,FALSE)*(VLOOKUP('Matriz Nº2 Análisis'!D362,'Tabla 2-3-4-5'!$B$10:$C$12,2,FALSE)))&lt;3,"BAJO",IF((VLOOKUP(C362,'Tabla 2-3-4-5'!$B$10:$C$12,2,FALSE)*(VLOOKUP('Matriz Nº2 Análisis'!D362,'Tabla 2-3-4-5'!$B$10:$C$12,2,FALSE)))&gt;5,"ALTO","MEDIO"))," ")</f>
        <v xml:space="preserve"> </v>
      </c>
      <c r="F362" s="5" t="str">
        <f>IF(B362&lt;&gt;" ",'Matriz Nº1 Identificación'!E362," ")</f>
        <v xml:space="preserve"> </v>
      </c>
      <c r="G362" s="101"/>
      <c r="H362" s="101"/>
      <c r="I362" s="4" t="str">
        <f>IFERROR(IF((VLOOKUP(G362,'Tabla 2-3-4-5'!$B$10:$C$12,2,FALSE)*(VLOOKUP('Matriz Nº2 Análisis'!H362,'Tabla 2-3-4-5'!$B$10:$C$12,2,FALSE)))&lt;3,"BAJO",IF((VLOOKUP(G362,'Tabla 2-3-4-5'!$B$10:$C$12,2,FALSE)*(VLOOKUP('Matriz Nº2 Análisis'!H362,'Tabla 2-3-4-5'!$B$10:$C$12,2,FALSE)))&gt;5,"ALTO","MEDIO"))," ")</f>
        <v xml:space="preserve"> </v>
      </c>
      <c r="J362" s="9"/>
      <c r="K362" s="10"/>
      <c r="N362" s="10"/>
      <c r="O362" s="10"/>
      <c r="P362" s="10"/>
      <c r="Q362" s="10"/>
      <c r="R362" s="10"/>
      <c r="S362" s="10"/>
      <c r="T362" s="10"/>
      <c r="U362" s="10"/>
      <c r="V362" s="10"/>
      <c r="W362" s="10"/>
      <c r="X362" s="10"/>
      <c r="Y362" s="10"/>
      <c r="Z362" s="10"/>
      <c r="AA362" s="10"/>
      <c r="AB362" s="10"/>
      <c r="AC362" s="10"/>
    </row>
    <row r="363" spans="1:29" ht="83.25" customHeight="1" x14ac:dyDescent="0.3">
      <c r="A363" s="136" t="str">
        <f>'Matriz Nº1 Identificación'!A363</f>
        <v>40. 3</v>
      </c>
      <c r="B363" s="4" t="str">
        <f>IF('Matriz Nº1 Identificación'!B363&lt;&gt;" ",'Matriz Nº1 Identificación'!F363," ")</f>
        <v xml:space="preserve"> </v>
      </c>
      <c r="C363" s="101"/>
      <c r="D363" s="101"/>
      <c r="E363" s="4" t="str">
        <f>IFERROR(IF((VLOOKUP(C363,'Tabla 2-3-4-5'!$B$10:$C$12,2,FALSE)*(VLOOKUP('Matriz Nº2 Análisis'!D363,'Tabla 2-3-4-5'!$B$10:$C$12,2,FALSE)))&lt;3,"BAJO",IF((VLOOKUP(C363,'Tabla 2-3-4-5'!$B$10:$C$12,2,FALSE)*(VLOOKUP('Matriz Nº2 Análisis'!D363,'Tabla 2-3-4-5'!$B$10:$C$12,2,FALSE)))&gt;5,"ALTO","MEDIO"))," ")</f>
        <v xml:space="preserve"> </v>
      </c>
      <c r="F363" s="5" t="str">
        <f>IF(B363&lt;&gt;" ",'Matriz Nº1 Identificación'!E363," ")</f>
        <v xml:space="preserve"> </v>
      </c>
      <c r="G363" s="101"/>
      <c r="H363" s="101"/>
      <c r="I363" s="4" t="str">
        <f>IFERROR(IF((VLOOKUP(G363,'Tabla 2-3-4-5'!$B$10:$C$12,2,FALSE)*(VLOOKUP('Matriz Nº2 Análisis'!H363,'Tabla 2-3-4-5'!$B$10:$C$12,2,FALSE)))&lt;3,"BAJO",IF((VLOOKUP(G363,'Tabla 2-3-4-5'!$B$10:$C$12,2,FALSE)*(VLOOKUP('Matriz Nº2 Análisis'!H363,'Tabla 2-3-4-5'!$B$10:$C$12,2,FALSE)))&gt;5,"ALTO","MEDIO"))," ")</f>
        <v xml:space="preserve"> </v>
      </c>
      <c r="J363" s="9"/>
      <c r="K363" s="10"/>
      <c r="N363" s="10"/>
      <c r="O363" s="10"/>
      <c r="P363" s="10"/>
      <c r="Q363" s="10"/>
      <c r="R363" s="10"/>
      <c r="S363" s="10"/>
      <c r="T363" s="10"/>
      <c r="U363" s="10"/>
      <c r="V363" s="10"/>
      <c r="W363" s="10"/>
      <c r="X363" s="10"/>
      <c r="Y363" s="10"/>
      <c r="Z363" s="10"/>
      <c r="AA363" s="10"/>
      <c r="AB363" s="10"/>
      <c r="AC363" s="10"/>
    </row>
    <row r="364" spans="1:29" ht="83.25" customHeight="1" x14ac:dyDescent="0.3">
      <c r="A364" s="136" t="str">
        <f>'Matriz Nº1 Identificación'!A364</f>
        <v>40. 4</v>
      </c>
      <c r="B364" s="4" t="str">
        <f>IF('Matriz Nº1 Identificación'!B364&lt;&gt;" ",'Matriz Nº1 Identificación'!F364," ")</f>
        <v xml:space="preserve"> </v>
      </c>
      <c r="C364" s="101"/>
      <c r="D364" s="101"/>
      <c r="E364" s="4" t="str">
        <f>IFERROR(IF((VLOOKUP(C364,'Tabla 2-3-4-5'!$B$10:$C$12,2,FALSE)*(VLOOKUP('Matriz Nº2 Análisis'!D364,'Tabla 2-3-4-5'!$B$10:$C$12,2,FALSE)))&lt;3,"BAJO",IF((VLOOKUP(C364,'Tabla 2-3-4-5'!$B$10:$C$12,2,FALSE)*(VLOOKUP('Matriz Nº2 Análisis'!D364,'Tabla 2-3-4-5'!$B$10:$C$12,2,FALSE)))&gt;5,"ALTO","MEDIO"))," ")</f>
        <v xml:space="preserve"> </v>
      </c>
      <c r="F364" s="5" t="str">
        <f>IF(B364&lt;&gt;" ",'Matriz Nº1 Identificación'!E364," ")</f>
        <v xml:space="preserve"> </v>
      </c>
      <c r="G364" s="101"/>
      <c r="H364" s="101"/>
      <c r="I364" s="4" t="str">
        <f>IFERROR(IF((VLOOKUP(G364,'Tabla 2-3-4-5'!$B$10:$C$12,2,FALSE)*(VLOOKUP('Matriz Nº2 Análisis'!H364,'Tabla 2-3-4-5'!$B$10:$C$12,2,FALSE)))&lt;3,"BAJO",IF((VLOOKUP(G364,'Tabla 2-3-4-5'!$B$10:$C$12,2,FALSE)*(VLOOKUP('Matriz Nº2 Análisis'!H364,'Tabla 2-3-4-5'!$B$10:$C$12,2,FALSE)))&gt;5,"ALTO","MEDIO"))," ")</f>
        <v xml:space="preserve"> </v>
      </c>
      <c r="J364" s="9"/>
      <c r="K364" s="10"/>
      <c r="N364" s="10"/>
      <c r="O364" s="10"/>
      <c r="P364" s="10"/>
      <c r="Q364" s="10"/>
      <c r="R364" s="10"/>
      <c r="S364" s="10"/>
      <c r="T364" s="10"/>
      <c r="U364" s="10"/>
      <c r="V364" s="10"/>
      <c r="W364" s="10"/>
      <c r="X364" s="10"/>
      <c r="Y364" s="10"/>
      <c r="Z364" s="10"/>
      <c r="AA364" s="10"/>
      <c r="AB364" s="10"/>
      <c r="AC364" s="10"/>
    </row>
    <row r="365" spans="1:29" ht="83.25" customHeight="1" x14ac:dyDescent="0.3">
      <c r="A365" s="136" t="str">
        <f>'Matriz Nº1 Identificación'!A365</f>
        <v>40. 5</v>
      </c>
      <c r="B365" s="4" t="str">
        <f>IF('Matriz Nº1 Identificación'!B365&lt;&gt;" ",'Matriz Nº1 Identificación'!F365," ")</f>
        <v xml:space="preserve"> </v>
      </c>
      <c r="C365" s="101"/>
      <c r="D365" s="101"/>
      <c r="E365" s="4" t="str">
        <f>IFERROR(IF((VLOOKUP(C365,'Tabla 2-3-4-5'!$B$10:$C$12,2,FALSE)*(VLOOKUP('Matriz Nº2 Análisis'!D365,'Tabla 2-3-4-5'!$B$10:$C$12,2,FALSE)))&lt;3,"BAJO",IF((VLOOKUP(C365,'Tabla 2-3-4-5'!$B$10:$C$12,2,FALSE)*(VLOOKUP('Matriz Nº2 Análisis'!D365,'Tabla 2-3-4-5'!$B$10:$C$12,2,FALSE)))&gt;5,"ALTO","MEDIO"))," ")</f>
        <v xml:space="preserve"> </v>
      </c>
      <c r="F365" s="5" t="str">
        <f>IF(B365&lt;&gt;" ",'Matriz Nº1 Identificación'!E365," ")</f>
        <v xml:space="preserve"> </v>
      </c>
      <c r="G365" s="101"/>
      <c r="H365" s="101"/>
      <c r="I365" s="4" t="str">
        <f>IFERROR(IF((VLOOKUP(G365,'Tabla 2-3-4-5'!$B$10:$C$12,2,FALSE)*(VLOOKUP('Matriz Nº2 Análisis'!H365,'Tabla 2-3-4-5'!$B$10:$C$12,2,FALSE)))&lt;3,"BAJO",IF((VLOOKUP(G365,'Tabla 2-3-4-5'!$B$10:$C$12,2,FALSE)*(VLOOKUP('Matriz Nº2 Análisis'!H365,'Tabla 2-3-4-5'!$B$10:$C$12,2,FALSE)))&gt;5,"ALTO","MEDIO"))," ")</f>
        <v xml:space="preserve"> </v>
      </c>
      <c r="J365" s="9"/>
      <c r="K365" s="10"/>
      <c r="N365" s="10"/>
      <c r="O365" s="10"/>
      <c r="P365" s="10"/>
      <c r="Q365" s="10"/>
      <c r="R365" s="10"/>
      <c r="S365" s="10"/>
      <c r="T365" s="10"/>
      <c r="U365" s="10"/>
      <c r="V365" s="10"/>
      <c r="W365" s="10"/>
      <c r="X365" s="10"/>
      <c r="Y365" s="10"/>
      <c r="Z365" s="10"/>
      <c r="AA365" s="10"/>
      <c r="AB365" s="10"/>
      <c r="AC365" s="10"/>
    </row>
    <row r="366" spans="1:29" ht="83.25" customHeight="1" x14ac:dyDescent="0.3">
      <c r="A366" s="136" t="str">
        <f>'Matriz Nº1 Identificación'!A366</f>
        <v>40. 6</v>
      </c>
      <c r="B366" s="4" t="str">
        <f>IF('Matriz Nº1 Identificación'!B366&lt;&gt;" ",'Matriz Nº1 Identificación'!F366," ")</f>
        <v xml:space="preserve"> </v>
      </c>
      <c r="C366" s="101"/>
      <c r="D366" s="101"/>
      <c r="E366" s="4" t="str">
        <f>IFERROR(IF((VLOOKUP(C366,'Tabla 2-3-4-5'!$B$10:$C$12,2,FALSE)*(VLOOKUP('Matriz Nº2 Análisis'!D366,'Tabla 2-3-4-5'!$B$10:$C$12,2,FALSE)))&lt;3,"BAJO",IF((VLOOKUP(C366,'Tabla 2-3-4-5'!$B$10:$C$12,2,FALSE)*(VLOOKUP('Matriz Nº2 Análisis'!D366,'Tabla 2-3-4-5'!$B$10:$C$12,2,FALSE)))&gt;5,"ALTO","MEDIO"))," ")</f>
        <v xml:space="preserve"> </v>
      </c>
      <c r="F366" s="5" t="str">
        <f>IF(B366&lt;&gt;" ",'Matriz Nº1 Identificación'!E366," ")</f>
        <v xml:space="preserve"> </v>
      </c>
      <c r="G366" s="101"/>
      <c r="H366" s="101"/>
      <c r="I366" s="4" t="str">
        <f>IFERROR(IF((VLOOKUP(G366,'Tabla 2-3-4-5'!$B$10:$C$12,2,FALSE)*(VLOOKUP('Matriz Nº2 Análisis'!H366,'Tabla 2-3-4-5'!$B$10:$C$12,2,FALSE)))&lt;3,"BAJO",IF((VLOOKUP(G366,'Tabla 2-3-4-5'!$B$10:$C$12,2,FALSE)*(VLOOKUP('Matriz Nº2 Análisis'!H366,'Tabla 2-3-4-5'!$B$10:$C$12,2,FALSE)))&gt;5,"ALTO","MEDIO"))," ")</f>
        <v xml:space="preserve"> </v>
      </c>
      <c r="J366" s="9"/>
      <c r="K366" s="10"/>
      <c r="N366" s="10"/>
      <c r="O366" s="10"/>
      <c r="P366" s="10"/>
      <c r="Q366" s="10"/>
      <c r="R366" s="10"/>
      <c r="S366" s="10"/>
      <c r="T366" s="10"/>
      <c r="U366" s="10"/>
      <c r="V366" s="10"/>
      <c r="W366" s="10"/>
      <c r="X366" s="10"/>
      <c r="Y366" s="10"/>
      <c r="Z366" s="10"/>
      <c r="AA366" s="10"/>
      <c r="AB366" s="10"/>
      <c r="AC366" s="10"/>
    </row>
    <row r="367" spans="1:29" ht="83.25" customHeight="1" thickBot="1" x14ac:dyDescent="0.35">
      <c r="A367" s="136" t="str">
        <f>'Matriz Nº1 Identificación'!A367</f>
        <v>40. 7</v>
      </c>
      <c r="B367" s="4" t="str">
        <f>IF('Matriz Nº1 Identificación'!B367&lt;&gt;" ",'Matriz Nº1 Identificación'!F367," ")</f>
        <v xml:space="preserve"> </v>
      </c>
      <c r="C367" s="101"/>
      <c r="D367" s="101"/>
      <c r="E367" s="4" t="str">
        <f>IFERROR(IF((VLOOKUP(C367,'Tabla 2-3-4-5'!$B$10:$C$12,2,FALSE)*(VLOOKUP('Matriz Nº2 Análisis'!D367,'Tabla 2-3-4-5'!$B$10:$C$12,2,FALSE)))&lt;3,"BAJO",IF((VLOOKUP(C367,'Tabla 2-3-4-5'!$B$10:$C$12,2,FALSE)*(VLOOKUP('Matriz Nº2 Análisis'!D367,'Tabla 2-3-4-5'!$B$10:$C$12,2,FALSE)))&gt;5,"ALTO","MEDIO"))," ")</f>
        <v xml:space="preserve"> </v>
      </c>
      <c r="F367" s="5" t="str">
        <f>IF(B367&lt;&gt;" ",'Matriz Nº1 Identificación'!E367," ")</f>
        <v xml:space="preserve"> </v>
      </c>
      <c r="G367" s="101"/>
      <c r="H367" s="101"/>
      <c r="I367" s="4" t="str">
        <f>IFERROR(IF((VLOOKUP(G367,'Tabla 2-3-4-5'!$B$10:$C$12,2,FALSE)*(VLOOKUP('Matriz Nº2 Análisis'!H367,'Tabla 2-3-4-5'!$B$10:$C$12,2,FALSE)))&lt;3,"BAJO",IF((VLOOKUP(G367,'Tabla 2-3-4-5'!$B$10:$C$12,2,FALSE)*(VLOOKUP('Matriz Nº2 Análisis'!H367,'Tabla 2-3-4-5'!$B$10:$C$12,2,FALSE)))&gt;5,"ALTO","MEDIO"))," ")</f>
        <v xml:space="preserve"> </v>
      </c>
      <c r="J367" s="9"/>
      <c r="K367" s="10"/>
      <c r="N367" s="10"/>
      <c r="O367" s="10"/>
      <c r="P367" s="10"/>
      <c r="Q367" s="10"/>
      <c r="R367" s="10"/>
      <c r="S367" s="10"/>
      <c r="T367" s="10"/>
      <c r="U367" s="10"/>
      <c r="V367" s="10"/>
      <c r="W367" s="10"/>
      <c r="X367" s="10"/>
      <c r="Y367" s="10"/>
      <c r="Z367" s="10"/>
      <c r="AA367" s="10"/>
      <c r="AB367" s="10"/>
      <c r="AC367" s="10"/>
    </row>
    <row r="368" spans="1:29" ht="23.25" customHeight="1" thickBot="1" x14ac:dyDescent="0.35">
      <c r="A368" s="73" t="str">
        <f>'Matriz Nº1 Identificación'!A368</f>
        <v xml:space="preserve">Objetivo Estratégico: </v>
      </c>
      <c r="B368" s="377">
        <f>+'Matriz Nº1 Identificación'!B368:H368</f>
        <v>0</v>
      </c>
      <c r="C368" s="378"/>
      <c r="D368" s="378"/>
      <c r="E368" s="378"/>
      <c r="F368" s="378"/>
      <c r="G368" s="378"/>
      <c r="H368" s="378"/>
      <c r="I368" s="379"/>
      <c r="J368" s="1"/>
    </row>
    <row r="369" spans="1:29" ht="26.25" customHeight="1" x14ac:dyDescent="0.3">
      <c r="A369" s="75" t="str">
        <f>'Matriz Nº1 Identificación'!A369</f>
        <v>Objetivo táctico</v>
      </c>
      <c r="B369" s="374" t="str">
        <f>+'Matriz Nº1 Identificación'!B369:H369</f>
        <v xml:space="preserve">41. </v>
      </c>
      <c r="C369" s="375"/>
      <c r="D369" s="375"/>
      <c r="E369" s="375"/>
      <c r="F369" s="375"/>
      <c r="G369" s="375"/>
      <c r="H369" s="375"/>
      <c r="I369" s="376"/>
      <c r="J369" s="1"/>
    </row>
    <row r="370" spans="1:29" ht="83.25" customHeight="1" x14ac:dyDescent="0.3">
      <c r="A370" s="136" t="str">
        <f>'Matriz Nº1 Identificación'!A370</f>
        <v>41. 1</v>
      </c>
      <c r="B370" s="4" t="str">
        <f>IF('Matriz Nº1 Identificación'!B370&lt;&gt;" ",'Matriz Nº1 Identificación'!F370," ")</f>
        <v xml:space="preserve"> </v>
      </c>
      <c r="C370" s="101"/>
      <c r="D370" s="101"/>
      <c r="E370" s="4" t="str">
        <f>IFERROR(IF((VLOOKUP(C370,'Tabla 2-3-4-5'!$B$10:$C$12,2,FALSE)*(VLOOKUP('Matriz Nº2 Análisis'!D370,'Tabla 2-3-4-5'!$B$10:$C$12,2,FALSE)))&lt;3,"BAJO",IF((VLOOKUP(C370,'Tabla 2-3-4-5'!$B$10:$C$12,2,FALSE)*(VLOOKUP('Matriz Nº2 Análisis'!D370,'Tabla 2-3-4-5'!$B$10:$C$12,2,FALSE)))&gt;5,"ALTO","MEDIO"))," ")</f>
        <v xml:space="preserve"> </v>
      </c>
      <c r="F370" s="5" t="str">
        <f>IF(B370&lt;&gt;" ",'Matriz Nº1 Identificación'!E370," ")</f>
        <v xml:space="preserve"> </v>
      </c>
      <c r="G370" s="101"/>
      <c r="H370" s="101"/>
      <c r="I370" s="4" t="str">
        <f>IFERROR(IF((VLOOKUP(G370,'Tabla 2-3-4-5'!$B$10:$C$12,2,FALSE)*(VLOOKUP('Matriz Nº2 Análisis'!H370,'Tabla 2-3-4-5'!$B$10:$C$12,2,FALSE)))&lt;3,"BAJO",IF((VLOOKUP(G370,'Tabla 2-3-4-5'!$B$10:$C$12,2,FALSE)*(VLOOKUP('Matriz Nº2 Análisis'!H370,'Tabla 2-3-4-5'!$B$10:$C$12,2,FALSE)))&gt;5,"ALTO","MEDIO"))," ")</f>
        <v xml:space="preserve"> </v>
      </c>
      <c r="J370" s="9"/>
      <c r="K370" s="10"/>
      <c r="N370" s="10"/>
      <c r="O370" s="10"/>
      <c r="P370" s="10"/>
      <c r="Q370" s="10"/>
      <c r="R370" s="10"/>
      <c r="S370" s="10"/>
      <c r="T370" s="10"/>
      <c r="U370" s="10"/>
      <c r="V370" s="10"/>
      <c r="W370" s="10"/>
      <c r="X370" s="10"/>
      <c r="Y370" s="10"/>
      <c r="Z370" s="10"/>
      <c r="AA370" s="10"/>
      <c r="AB370" s="10"/>
      <c r="AC370" s="10"/>
    </row>
    <row r="371" spans="1:29" ht="83.25" customHeight="1" x14ac:dyDescent="0.3">
      <c r="A371" s="136" t="str">
        <f>'Matriz Nº1 Identificación'!A371</f>
        <v>41. 2</v>
      </c>
      <c r="B371" s="4" t="str">
        <f>IF('Matriz Nº1 Identificación'!B371&lt;&gt;" ",'Matriz Nº1 Identificación'!F371," ")</f>
        <v xml:space="preserve"> </v>
      </c>
      <c r="C371" s="101"/>
      <c r="D371" s="101"/>
      <c r="E371" s="4" t="str">
        <f>IFERROR(IF((VLOOKUP(C371,'Tabla 2-3-4-5'!$B$10:$C$12,2,FALSE)*(VLOOKUP('Matriz Nº2 Análisis'!D371,'Tabla 2-3-4-5'!$B$10:$C$12,2,FALSE)))&lt;3,"BAJO",IF((VLOOKUP(C371,'Tabla 2-3-4-5'!$B$10:$C$12,2,FALSE)*(VLOOKUP('Matriz Nº2 Análisis'!D371,'Tabla 2-3-4-5'!$B$10:$C$12,2,FALSE)))&gt;5,"ALTO","MEDIO"))," ")</f>
        <v xml:space="preserve"> </v>
      </c>
      <c r="F371" s="5" t="str">
        <f>IF(B371&lt;&gt;" ",'Matriz Nº1 Identificación'!E371," ")</f>
        <v xml:space="preserve"> </v>
      </c>
      <c r="G371" s="101"/>
      <c r="H371" s="101"/>
      <c r="I371" s="4" t="str">
        <f>IFERROR(IF((VLOOKUP(G371,'Tabla 2-3-4-5'!$B$10:$C$12,2,FALSE)*(VLOOKUP('Matriz Nº2 Análisis'!H371,'Tabla 2-3-4-5'!$B$10:$C$12,2,FALSE)))&lt;3,"BAJO",IF((VLOOKUP(G371,'Tabla 2-3-4-5'!$B$10:$C$12,2,FALSE)*(VLOOKUP('Matriz Nº2 Análisis'!H371,'Tabla 2-3-4-5'!$B$10:$C$12,2,FALSE)))&gt;5,"ALTO","MEDIO"))," ")</f>
        <v xml:space="preserve"> </v>
      </c>
      <c r="J371" s="9"/>
      <c r="K371" s="10"/>
      <c r="N371" s="10"/>
      <c r="O371" s="10"/>
      <c r="P371" s="10"/>
      <c r="Q371" s="10"/>
      <c r="R371" s="10"/>
      <c r="S371" s="10"/>
      <c r="T371" s="10"/>
      <c r="U371" s="10"/>
      <c r="V371" s="10"/>
      <c r="W371" s="10"/>
      <c r="X371" s="10"/>
      <c r="Y371" s="10"/>
      <c r="Z371" s="10"/>
      <c r="AA371" s="10"/>
      <c r="AB371" s="10"/>
      <c r="AC371" s="10"/>
    </row>
    <row r="372" spans="1:29" ht="83.25" customHeight="1" x14ac:dyDescent="0.3">
      <c r="A372" s="136" t="str">
        <f>'Matriz Nº1 Identificación'!A372</f>
        <v>41. 3</v>
      </c>
      <c r="B372" s="4" t="str">
        <f>IF('Matriz Nº1 Identificación'!B372&lt;&gt;" ",'Matriz Nº1 Identificación'!F372," ")</f>
        <v xml:space="preserve"> </v>
      </c>
      <c r="C372" s="101"/>
      <c r="D372" s="101"/>
      <c r="E372" s="4" t="str">
        <f>IFERROR(IF((VLOOKUP(C372,'Tabla 2-3-4-5'!$B$10:$C$12,2,FALSE)*(VLOOKUP('Matriz Nº2 Análisis'!D372,'Tabla 2-3-4-5'!$B$10:$C$12,2,FALSE)))&lt;3,"BAJO",IF((VLOOKUP(C372,'Tabla 2-3-4-5'!$B$10:$C$12,2,FALSE)*(VLOOKUP('Matriz Nº2 Análisis'!D372,'Tabla 2-3-4-5'!$B$10:$C$12,2,FALSE)))&gt;5,"ALTO","MEDIO"))," ")</f>
        <v xml:space="preserve"> </v>
      </c>
      <c r="F372" s="5" t="str">
        <f>IF(B372&lt;&gt;" ",'Matriz Nº1 Identificación'!E372," ")</f>
        <v xml:space="preserve"> </v>
      </c>
      <c r="G372" s="101"/>
      <c r="H372" s="101"/>
      <c r="I372" s="4" t="str">
        <f>IFERROR(IF((VLOOKUP(G372,'Tabla 2-3-4-5'!$B$10:$C$12,2,FALSE)*(VLOOKUP('Matriz Nº2 Análisis'!H372,'Tabla 2-3-4-5'!$B$10:$C$12,2,FALSE)))&lt;3,"BAJO",IF((VLOOKUP(G372,'Tabla 2-3-4-5'!$B$10:$C$12,2,FALSE)*(VLOOKUP('Matriz Nº2 Análisis'!H372,'Tabla 2-3-4-5'!$B$10:$C$12,2,FALSE)))&gt;5,"ALTO","MEDIO"))," ")</f>
        <v xml:space="preserve"> </v>
      </c>
      <c r="J372" s="9"/>
      <c r="K372" s="10"/>
      <c r="N372" s="10"/>
      <c r="O372" s="10"/>
      <c r="P372" s="10"/>
      <c r="Q372" s="10"/>
      <c r="R372" s="10"/>
      <c r="S372" s="10"/>
      <c r="T372" s="10"/>
      <c r="U372" s="10"/>
      <c r="V372" s="10"/>
      <c r="W372" s="10"/>
      <c r="X372" s="10"/>
      <c r="Y372" s="10"/>
      <c r="Z372" s="10"/>
      <c r="AA372" s="10"/>
      <c r="AB372" s="10"/>
      <c r="AC372" s="10"/>
    </row>
    <row r="373" spans="1:29" ht="83.25" customHeight="1" x14ac:dyDescent="0.3">
      <c r="A373" s="136" t="str">
        <f>'Matriz Nº1 Identificación'!A373</f>
        <v>41. 4</v>
      </c>
      <c r="B373" s="4" t="str">
        <f>IF('Matriz Nº1 Identificación'!B373&lt;&gt;" ",'Matriz Nº1 Identificación'!F373," ")</f>
        <v xml:space="preserve"> </v>
      </c>
      <c r="C373" s="101"/>
      <c r="D373" s="101"/>
      <c r="E373" s="4" t="str">
        <f>IFERROR(IF((VLOOKUP(C373,'Tabla 2-3-4-5'!$B$10:$C$12,2,FALSE)*(VLOOKUP('Matriz Nº2 Análisis'!D373,'Tabla 2-3-4-5'!$B$10:$C$12,2,FALSE)))&lt;3,"BAJO",IF((VLOOKUP(C373,'Tabla 2-3-4-5'!$B$10:$C$12,2,FALSE)*(VLOOKUP('Matriz Nº2 Análisis'!D373,'Tabla 2-3-4-5'!$B$10:$C$12,2,FALSE)))&gt;5,"ALTO","MEDIO"))," ")</f>
        <v xml:space="preserve"> </v>
      </c>
      <c r="F373" s="5" t="str">
        <f>IF(B373&lt;&gt;" ",'Matriz Nº1 Identificación'!E373," ")</f>
        <v xml:space="preserve"> </v>
      </c>
      <c r="G373" s="101"/>
      <c r="H373" s="101"/>
      <c r="I373" s="4" t="str">
        <f>IFERROR(IF((VLOOKUP(G373,'Tabla 2-3-4-5'!$B$10:$C$12,2,FALSE)*(VLOOKUP('Matriz Nº2 Análisis'!H373,'Tabla 2-3-4-5'!$B$10:$C$12,2,FALSE)))&lt;3,"BAJO",IF((VLOOKUP(G373,'Tabla 2-3-4-5'!$B$10:$C$12,2,FALSE)*(VLOOKUP('Matriz Nº2 Análisis'!H373,'Tabla 2-3-4-5'!$B$10:$C$12,2,FALSE)))&gt;5,"ALTO","MEDIO"))," ")</f>
        <v xml:space="preserve"> </v>
      </c>
      <c r="J373" s="9"/>
      <c r="K373" s="10"/>
      <c r="N373" s="10"/>
      <c r="O373" s="10"/>
      <c r="P373" s="10"/>
      <c r="Q373" s="10"/>
      <c r="R373" s="10"/>
      <c r="S373" s="10"/>
      <c r="T373" s="10"/>
      <c r="U373" s="10"/>
      <c r="V373" s="10"/>
      <c r="W373" s="10"/>
      <c r="X373" s="10"/>
      <c r="Y373" s="10"/>
      <c r="Z373" s="10"/>
      <c r="AA373" s="10"/>
      <c r="AB373" s="10"/>
      <c r="AC373" s="10"/>
    </row>
    <row r="374" spans="1:29" ht="83.25" customHeight="1" x14ac:dyDescent="0.3">
      <c r="A374" s="136" t="str">
        <f>'Matriz Nº1 Identificación'!A374</f>
        <v>41. 5</v>
      </c>
      <c r="B374" s="4" t="str">
        <f>IF('Matriz Nº1 Identificación'!B374&lt;&gt;" ",'Matriz Nº1 Identificación'!F374," ")</f>
        <v xml:space="preserve"> </v>
      </c>
      <c r="C374" s="101"/>
      <c r="D374" s="101"/>
      <c r="E374" s="4" t="str">
        <f>IFERROR(IF((VLOOKUP(C374,'Tabla 2-3-4-5'!$B$10:$C$12,2,FALSE)*(VLOOKUP('Matriz Nº2 Análisis'!D374,'Tabla 2-3-4-5'!$B$10:$C$12,2,FALSE)))&lt;3,"BAJO",IF((VLOOKUP(C374,'Tabla 2-3-4-5'!$B$10:$C$12,2,FALSE)*(VLOOKUP('Matriz Nº2 Análisis'!D374,'Tabla 2-3-4-5'!$B$10:$C$12,2,FALSE)))&gt;5,"ALTO","MEDIO"))," ")</f>
        <v xml:space="preserve"> </v>
      </c>
      <c r="F374" s="5" t="str">
        <f>IF(B374&lt;&gt;" ",'Matriz Nº1 Identificación'!E374," ")</f>
        <v xml:space="preserve"> </v>
      </c>
      <c r="G374" s="101"/>
      <c r="H374" s="101"/>
      <c r="I374" s="4" t="str">
        <f>IFERROR(IF((VLOOKUP(G374,'Tabla 2-3-4-5'!$B$10:$C$12,2,FALSE)*(VLOOKUP('Matriz Nº2 Análisis'!H374,'Tabla 2-3-4-5'!$B$10:$C$12,2,FALSE)))&lt;3,"BAJO",IF((VLOOKUP(G374,'Tabla 2-3-4-5'!$B$10:$C$12,2,FALSE)*(VLOOKUP('Matriz Nº2 Análisis'!H374,'Tabla 2-3-4-5'!$B$10:$C$12,2,FALSE)))&gt;5,"ALTO","MEDIO"))," ")</f>
        <v xml:space="preserve"> </v>
      </c>
      <c r="J374" s="9"/>
      <c r="K374" s="10"/>
      <c r="N374" s="10"/>
      <c r="O374" s="10"/>
      <c r="P374" s="10"/>
      <c r="Q374" s="10"/>
      <c r="R374" s="10"/>
      <c r="S374" s="10"/>
      <c r="T374" s="10"/>
      <c r="U374" s="10"/>
      <c r="V374" s="10"/>
      <c r="W374" s="10"/>
      <c r="X374" s="10"/>
      <c r="Y374" s="10"/>
      <c r="Z374" s="10"/>
      <c r="AA374" s="10"/>
      <c r="AB374" s="10"/>
      <c r="AC374" s="10"/>
    </row>
    <row r="375" spans="1:29" ht="83.25" customHeight="1" x14ac:dyDescent="0.3">
      <c r="A375" s="136" t="str">
        <f>'Matriz Nº1 Identificación'!A375</f>
        <v>41. 6</v>
      </c>
      <c r="B375" s="4" t="str">
        <f>IF('Matriz Nº1 Identificación'!B375&lt;&gt;" ",'Matriz Nº1 Identificación'!F375," ")</f>
        <v xml:space="preserve"> </v>
      </c>
      <c r="C375" s="101"/>
      <c r="D375" s="101"/>
      <c r="E375" s="4" t="str">
        <f>IFERROR(IF((VLOOKUP(C375,'Tabla 2-3-4-5'!$B$10:$C$12,2,FALSE)*(VLOOKUP('Matriz Nº2 Análisis'!D375,'Tabla 2-3-4-5'!$B$10:$C$12,2,FALSE)))&lt;3,"BAJO",IF((VLOOKUP(C375,'Tabla 2-3-4-5'!$B$10:$C$12,2,FALSE)*(VLOOKUP('Matriz Nº2 Análisis'!D375,'Tabla 2-3-4-5'!$B$10:$C$12,2,FALSE)))&gt;5,"ALTO","MEDIO"))," ")</f>
        <v xml:space="preserve"> </v>
      </c>
      <c r="F375" s="5" t="str">
        <f>IF(B375&lt;&gt;" ",'Matriz Nº1 Identificación'!E375," ")</f>
        <v xml:space="preserve"> </v>
      </c>
      <c r="G375" s="101"/>
      <c r="H375" s="101"/>
      <c r="I375" s="4" t="str">
        <f>IFERROR(IF((VLOOKUP(G375,'Tabla 2-3-4-5'!$B$10:$C$12,2,FALSE)*(VLOOKUP('Matriz Nº2 Análisis'!H375,'Tabla 2-3-4-5'!$B$10:$C$12,2,FALSE)))&lt;3,"BAJO",IF((VLOOKUP(G375,'Tabla 2-3-4-5'!$B$10:$C$12,2,FALSE)*(VLOOKUP('Matriz Nº2 Análisis'!H375,'Tabla 2-3-4-5'!$B$10:$C$12,2,FALSE)))&gt;5,"ALTO","MEDIO"))," ")</f>
        <v xml:space="preserve"> </v>
      </c>
      <c r="J375" s="9"/>
      <c r="K375" s="10"/>
      <c r="N375" s="10"/>
      <c r="O375" s="10"/>
      <c r="P375" s="10"/>
      <c r="Q375" s="10"/>
      <c r="R375" s="10"/>
      <c r="S375" s="10"/>
      <c r="T375" s="10"/>
      <c r="U375" s="10"/>
      <c r="V375" s="10"/>
      <c r="W375" s="10"/>
      <c r="X375" s="10"/>
      <c r="Y375" s="10"/>
      <c r="Z375" s="10"/>
      <c r="AA375" s="10"/>
      <c r="AB375" s="10"/>
      <c r="AC375" s="10"/>
    </row>
    <row r="376" spans="1:29" ht="83.25" customHeight="1" thickBot="1" x14ac:dyDescent="0.35">
      <c r="A376" s="136" t="str">
        <f>'Matriz Nº1 Identificación'!A376</f>
        <v>41. 7</v>
      </c>
      <c r="B376" s="4" t="str">
        <f>IF('Matriz Nº1 Identificación'!B376&lt;&gt;" ",'Matriz Nº1 Identificación'!F376," ")</f>
        <v xml:space="preserve"> </v>
      </c>
      <c r="C376" s="101"/>
      <c r="D376" s="101"/>
      <c r="E376" s="4" t="str">
        <f>IFERROR(IF((VLOOKUP(C376,'Tabla 2-3-4-5'!$B$10:$C$12,2,FALSE)*(VLOOKUP('Matriz Nº2 Análisis'!D376,'Tabla 2-3-4-5'!$B$10:$C$12,2,FALSE)))&lt;3,"BAJO",IF((VLOOKUP(C376,'Tabla 2-3-4-5'!$B$10:$C$12,2,FALSE)*(VLOOKUP('Matriz Nº2 Análisis'!D376,'Tabla 2-3-4-5'!$B$10:$C$12,2,FALSE)))&gt;5,"ALTO","MEDIO"))," ")</f>
        <v xml:space="preserve"> </v>
      </c>
      <c r="F376" s="5" t="str">
        <f>IF(B376&lt;&gt;" ",'Matriz Nº1 Identificación'!E376," ")</f>
        <v xml:space="preserve"> </v>
      </c>
      <c r="G376" s="101"/>
      <c r="H376" s="101"/>
      <c r="I376" s="4" t="str">
        <f>IFERROR(IF((VLOOKUP(G376,'Tabla 2-3-4-5'!$B$10:$C$12,2,FALSE)*(VLOOKUP('Matriz Nº2 Análisis'!H376,'Tabla 2-3-4-5'!$B$10:$C$12,2,FALSE)))&lt;3,"BAJO",IF((VLOOKUP(G376,'Tabla 2-3-4-5'!$B$10:$C$12,2,FALSE)*(VLOOKUP('Matriz Nº2 Análisis'!H376,'Tabla 2-3-4-5'!$B$10:$C$12,2,FALSE)))&gt;5,"ALTO","MEDIO"))," ")</f>
        <v xml:space="preserve"> </v>
      </c>
      <c r="J376" s="9"/>
      <c r="K376" s="10"/>
      <c r="N376" s="10"/>
      <c r="O376" s="10"/>
      <c r="P376" s="10"/>
      <c r="Q376" s="10"/>
      <c r="R376" s="10"/>
      <c r="S376" s="10"/>
      <c r="T376" s="10"/>
      <c r="U376" s="10"/>
      <c r="V376" s="10"/>
      <c r="W376" s="10"/>
      <c r="X376" s="10"/>
      <c r="Y376" s="10"/>
      <c r="Z376" s="10"/>
      <c r="AA376" s="10"/>
      <c r="AB376" s="10"/>
      <c r="AC376" s="10"/>
    </row>
    <row r="377" spans="1:29" ht="23.25" customHeight="1" thickBot="1" x14ac:dyDescent="0.35">
      <c r="A377" s="73" t="str">
        <f>'Matriz Nº1 Identificación'!A377</f>
        <v xml:space="preserve">Objetivo Estratégico: </v>
      </c>
      <c r="B377" s="377">
        <f>+'Matriz Nº1 Identificación'!B377:H377</f>
        <v>0</v>
      </c>
      <c r="C377" s="378"/>
      <c r="D377" s="378"/>
      <c r="E377" s="378"/>
      <c r="F377" s="378"/>
      <c r="G377" s="378"/>
      <c r="H377" s="378"/>
      <c r="I377" s="379"/>
      <c r="J377" s="1"/>
    </row>
    <row r="378" spans="1:29" ht="26.25" customHeight="1" x14ac:dyDescent="0.3">
      <c r="A378" s="75" t="str">
        <f>'Matriz Nº1 Identificación'!A378</f>
        <v>Objetivo táctico</v>
      </c>
      <c r="B378" s="374" t="str">
        <f>+'Matriz Nº1 Identificación'!B378:H378</f>
        <v xml:space="preserve">42. </v>
      </c>
      <c r="C378" s="375"/>
      <c r="D378" s="375"/>
      <c r="E378" s="375"/>
      <c r="F378" s="375"/>
      <c r="G378" s="375"/>
      <c r="H378" s="375"/>
      <c r="I378" s="376"/>
      <c r="J378" s="1"/>
    </row>
    <row r="379" spans="1:29" ht="83.25" customHeight="1" x14ac:dyDescent="0.3">
      <c r="A379" s="136" t="str">
        <f>'Matriz Nº1 Identificación'!A379</f>
        <v>42. 1</v>
      </c>
      <c r="B379" s="4" t="str">
        <f>IF('Matriz Nº1 Identificación'!B379&lt;&gt;" ",'Matriz Nº1 Identificación'!F379," ")</f>
        <v xml:space="preserve"> </v>
      </c>
      <c r="C379" s="101"/>
      <c r="D379" s="101"/>
      <c r="E379" s="4" t="str">
        <f>IFERROR(IF((VLOOKUP(C379,'Tabla 2-3-4-5'!$B$10:$C$12,2,FALSE)*(VLOOKUP('Matriz Nº2 Análisis'!D379,'Tabla 2-3-4-5'!$B$10:$C$12,2,FALSE)))&lt;3,"BAJO",IF((VLOOKUP(C379,'Tabla 2-3-4-5'!$B$10:$C$12,2,FALSE)*(VLOOKUP('Matriz Nº2 Análisis'!D379,'Tabla 2-3-4-5'!$B$10:$C$12,2,FALSE)))&gt;5,"ALTO","MEDIO"))," ")</f>
        <v xml:space="preserve"> </v>
      </c>
      <c r="F379" s="5" t="str">
        <f>IF(B379&lt;&gt;" ",'Matriz Nº1 Identificación'!E379," ")</f>
        <v xml:space="preserve"> </v>
      </c>
      <c r="G379" s="101"/>
      <c r="H379" s="101"/>
      <c r="I379" s="4" t="str">
        <f>IFERROR(IF((VLOOKUP(G379,'Tabla 2-3-4-5'!$B$10:$C$12,2,FALSE)*(VLOOKUP('Matriz Nº2 Análisis'!H379,'Tabla 2-3-4-5'!$B$10:$C$12,2,FALSE)))&lt;3,"BAJO",IF((VLOOKUP(G379,'Tabla 2-3-4-5'!$B$10:$C$12,2,FALSE)*(VLOOKUP('Matriz Nº2 Análisis'!H379,'Tabla 2-3-4-5'!$B$10:$C$12,2,FALSE)))&gt;5,"ALTO","MEDIO"))," ")</f>
        <v xml:space="preserve"> </v>
      </c>
      <c r="J379" s="9"/>
      <c r="K379" s="10"/>
      <c r="N379" s="10"/>
      <c r="O379" s="10"/>
      <c r="P379" s="10"/>
      <c r="Q379" s="10"/>
      <c r="R379" s="10"/>
      <c r="S379" s="10"/>
      <c r="T379" s="10"/>
      <c r="U379" s="10"/>
      <c r="V379" s="10"/>
      <c r="W379" s="10"/>
      <c r="X379" s="10"/>
      <c r="Y379" s="10"/>
      <c r="Z379" s="10"/>
      <c r="AA379" s="10"/>
      <c r="AB379" s="10"/>
      <c r="AC379" s="10"/>
    </row>
    <row r="380" spans="1:29" ht="83.25" customHeight="1" x14ac:dyDescent="0.3">
      <c r="A380" s="136" t="str">
        <f>'Matriz Nº1 Identificación'!A380</f>
        <v>42. 2</v>
      </c>
      <c r="B380" s="4" t="str">
        <f>IF('Matriz Nº1 Identificación'!B380&lt;&gt;" ",'Matriz Nº1 Identificación'!F380," ")</f>
        <v xml:space="preserve"> </v>
      </c>
      <c r="C380" s="101"/>
      <c r="D380" s="101"/>
      <c r="E380" s="4" t="str">
        <f>IFERROR(IF((VLOOKUP(C380,'Tabla 2-3-4-5'!$B$10:$C$12,2,FALSE)*(VLOOKUP('Matriz Nº2 Análisis'!D380,'Tabla 2-3-4-5'!$B$10:$C$12,2,FALSE)))&lt;3,"BAJO",IF((VLOOKUP(C380,'Tabla 2-3-4-5'!$B$10:$C$12,2,FALSE)*(VLOOKUP('Matriz Nº2 Análisis'!D380,'Tabla 2-3-4-5'!$B$10:$C$12,2,FALSE)))&gt;5,"ALTO","MEDIO"))," ")</f>
        <v xml:space="preserve"> </v>
      </c>
      <c r="F380" s="5" t="str">
        <f>IF(B380&lt;&gt;" ",'Matriz Nº1 Identificación'!E380," ")</f>
        <v xml:space="preserve"> </v>
      </c>
      <c r="G380" s="101"/>
      <c r="H380" s="101"/>
      <c r="I380" s="4" t="str">
        <f>IFERROR(IF((VLOOKUP(G380,'Tabla 2-3-4-5'!$B$10:$C$12,2,FALSE)*(VLOOKUP('Matriz Nº2 Análisis'!H380,'Tabla 2-3-4-5'!$B$10:$C$12,2,FALSE)))&lt;3,"BAJO",IF((VLOOKUP(G380,'Tabla 2-3-4-5'!$B$10:$C$12,2,FALSE)*(VLOOKUP('Matriz Nº2 Análisis'!H380,'Tabla 2-3-4-5'!$B$10:$C$12,2,FALSE)))&gt;5,"ALTO","MEDIO"))," ")</f>
        <v xml:space="preserve"> </v>
      </c>
      <c r="J380" s="9"/>
      <c r="K380" s="10"/>
      <c r="N380" s="10"/>
      <c r="O380" s="10"/>
      <c r="P380" s="10"/>
      <c r="Q380" s="10"/>
      <c r="R380" s="10"/>
      <c r="S380" s="10"/>
      <c r="T380" s="10"/>
      <c r="U380" s="10"/>
      <c r="V380" s="10"/>
      <c r="W380" s="10"/>
      <c r="X380" s="10"/>
      <c r="Y380" s="10"/>
      <c r="Z380" s="10"/>
      <c r="AA380" s="10"/>
      <c r="AB380" s="10"/>
      <c r="AC380" s="10"/>
    </row>
    <row r="381" spans="1:29" ht="83.25" customHeight="1" x14ac:dyDescent="0.3">
      <c r="A381" s="136" t="str">
        <f>'Matriz Nº1 Identificación'!A381</f>
        <v>42. 3</v>
      </c>
      <c r="B381" s="4" t="str">
        <f>IF('Matriz Nº1 Identificación'!B381&lt;&gt;" ",'Matriz Nº1 Identificación'!F381," ")</f>
        <v xml:space="preserve"> </v>
      </c>
      <c r="C381" s="101"/>
      <c r="D381" s="101"/>
      <c r="E381" s="4" t="str">
        <f>IFERROR(IF((VLOOKUP(C381,'Tabla 2-3-4-5'!$B$10:$C$12,2,FALSE)*(VLOOKUP('Matriz Nº2 Análisis'!D381,'Tabla 2-3-4-5'!$B$10:$C$12,2,FALSE)))&lt;3,"BAJO",IF((VLOOKUP(C381,'Tabla 2-3-4-5'!$B$10:$C$12,2,FALSE)*(VLOOKUP('Matriz Nº2 Análisis'!D381,'Tabla 2-3-4-5'!$B$10:$C$12,2,FALSE)))&gt;5,"ALTO","MEDIO"))," ")</f>
        <v xml:space="preserve"> </v>
      </c>
      <c r="F381" s="5" t="str">
        <f>IF(B381&lt;&gt;" ",'Matriz Nº1 Identificación'!E381," ")</f>
        <v xml:space="preserve"> </v>
      </c>
      <c r="G381" s="101"/>
      <c r="H381" s="101"/>
      <c r="I381" s="4" t="str">
        <f>IFERROR(IF((VLOOKUP(G381,'Tabla 2-3-4-5'!$B$10:$C$12,2,FALSE)*(VLOOKUP('Matriz Nº2 Análisis'!H381,'Tabla 2-3-4-5'!$B$10:$C$12,2,FALSE)))&lt;3,"BAJO",IF((VLOOKUP(G381,'Tabla 2-3-4-5'!$B$10:$C$12,2,FALSE)*(VLOOKUP('Matriz Nº2 Análisis'!H381,'Tabla 2-3-4-5'!$B$10:$C$12,2,FALSE)))&gt;5,"ALTO","MEDIO"))," ")</f>
        <v xml:space="preserve"> </v>
      </c>
      <c r="J381" s="9"/>
      <c r="K381" s="10"/>
      <c r="N381" s="10"/>
      <c r="O381" s="10"/>
      <c r="P381" s="10"/>
      <c r="Q381" s="10"/>
      <c r="R381" s="10"/>
      <c r="S381" s="10"/>
      <c r="T381" s="10"/>
      <c r="U381" s="10"/>
      <c r="V381" s="10"/>
      <c r="W381" s="10"/>
      <c r="X381" s="10"/>
      <c r="Y381" s="10"/>
      <c r="Z381" s="10"/>
      <c r="AA381" s="10"/>
      <c r="AB381" s="10"/>
      <c r="AC381" s="10"/>
    </row>
    <row r="382" spans="1:29" ht="83.25" customHeight="1" x14ac:dyDescent="0.3">
      <c r="A382" s="136" t="str">
        <f>'Matriz Nº1 Identificación'!A382</f>
        <v>42. 4</v>
      </c>
      <c r="B382" s="4" t="str">
        <f>IF('Matriz Nº1 Identificación'!B382&lt;&gt;" ",'Matriz Nº1 Identificación'!F382," ")</f>
        <v xml:space="preserve"> </v>
      </c>
      <c r="C382" s="101"/>
      <c r="D382" s="101"/>
      <c r="E382" s="4" t="str">
        <f>IFERROR(IF((VLOOKUP(C382,'Tabla 2-3-4-5'!$B$10:$C$12,2,FALSE)*(VLOOKUP('Matriz Nº2 Análisis'!D382,'Tabla 2-3-4-5'!$B$10:$C$12,2,FALSE)))&lt;3,"BAJO",IF((VLOOKUP(C382,'Tabla 2-3-4-5'!$B$10:$C$12,2,FALSE)*(VLOOKUP('Matriz Nº2 Análisis'!D382,'Tabla 2-3-4-5'!$B$10:$C$12,2,FALSE)))&gt;5,"ALTO","MEDIO"))," ")</f>
        <v xml:space="preserve"> </v>
      </c>
      <c r="F382" s="5" t="str">
        <f>IF(B382&lt;&gt;" ",'Matriz Nº1 Identificación'!E382," ")</f>
        <v xml:space="preserve"> </v>
      </c>
      <c r="G382" s="101"/>
      <c r="H382" s="101"/>
      <c r="I382" s="4" t="str">
        <f>IFERROR(IF((VLOOKUP(G382,'Tabla 2-3-4-5'!$B$10:$C$12,2,FALSE)*(VLOOKUP('Matriz Nº2 Análisis'!H382,'Tabla 2-3-4-5'!$B$10:$C$12,2,FALSE)))&lt;3,"BAJO",IF((VLOOKUP(G382,'Tabla 2-3-4-5'!$B$10:$C$12,2,FALSE)*(VLOOKUP('Matriz Nº2 Análisis'!H382,'Tabla 2-3-4-5'!$B$10:$C$12,2,FALSE)))&gt;5,"ALTO","MEDIO"))," ")</f>
        <v xml:space="preserve"> </v>
      </c>
      <c r="J382" s="9"/>
      <c r="K382" s="10"/>
      <c r="N382" s="10"/>
      <c r="O382" s="10"/>
      <c r="P382" s="10"/>
      <c r="Q382" s="10"/>
      <c r="R382" s="10"/>
      <c r="S382" s="10"/>
      <c r="T382" s="10"/>
      <c r="U382" s="10"/>
      <c r="V382" s="10"/>
      <c r="W382" s="10"/>
      <c r="X382" s="10"/>
      <c r="Y382" s="10"/>
      <c r="Z382" s="10"/>
      <c r="AA382" s="10"/>
      <c r="AB382" s="10"/>
      <c r="AC382" s="10"/>
    </row>
    <row r="383" spans="1:29" ht="83.25" customHeight="1" x14ac:dyDescent="0.3">
      <c r="A383" s="136" t="str">
        <f>'Matriz Nº1 Identificación'!A383</f>
        <v>42. 5</v>
      </c>
      <c r="B383" s="4" t="str">
        <f>IF('Matriz Nº1 Identificación'!B383&lt;&gt;" ",'Matriz Nº1 Identificación'!F383," ")</f>
        <v xml:space="preserve"> </v>
      </c>
      <c r="C383" s="101"/>
      <c r="D383" s="101"/>
      <c r="E383" s="4" t="str">
        <f>IFERROR(IF((VLOOKUP(C383,'Tabla 2-3-4-5'!$B$10:$C$12,2,FALSE)*(VLOOKUP('Matriz Nº2 Análisis'!D383,'Tabla 2-3-4-5'!$B$10:$C$12,2,FALSE)))&lt;3,"BAJO",IF((VLOOKUP(C383,'Tabla 2-3-4-5'!$B$10:$C$12,2,FALSE)*(VLOOKUP('Matriz Nº2 Análisis'!D383,'Tabla 2-3-4-5'!$B$10:$C$12,2,FALSE)))&gt;5,"ALTO","MEDIO"))," ")</f>
        <v xml:space="preserve"> </v>
      </c>
      <c r="F383" s="5" t="str">
        <f>IF(B383&lt;&gt;" ",'Matriz Nº1 Identificación'!E383," ")</f>
        <v xml:space="preserve"> </v>
      </c>
      <c r="G383" s="101"/>
      <c r="H383" s="101"/>
      <c r="I383" s="4" t="str">
        <f>IFERROR(IF((VLOOKUP(G383,'Tabla 2-3-4-5'!$B$10:$C$12,2,FALSE)*(VLOOKUP('Matriz Nº2 Análisis'!H383,'Tabla 2-3-4-5'!$B$10:$C$12,2,FALSE)))&lt;3,"BAJO",IF((VLOOKUP(G383,'Tabla 2-3-4-5'!$B$10:$C$12,2,FALSE)*(VLOOKUP('Matriz Nº2 Análisis'!H383,'Tabla 2-3-4-5'!$B$10:$C$12,2,FALSE)))&gt;5,"ALTO","MEDIO"))," ")</f>
        <v xml:space="preserve"> </v>
      </c>
      <c r="J383" s="9"/>
      <c r="K383" s="10"/>
      <c r="N383" s="10"/>
      <c r="O383" s="10"/>
      <c r="P383" s="10"/>
      <c r="Q383" s="10"/>
      <c r="R383" s="10"/>
      <c r="S383" s="10"/>
      <c r="T383" s="10"/>
      <c r="U383" s="10"/>
      <c r="V383" s="10"/>
      <c r="W383" s="10"/>
      <c r="X383" s="10"/>
      <c r="Y383" s="10"/>
      <c r="Z383" s="10"/>
      <c r="AA383" s="10"/>
      <c r="AB383" s="10"/>
      <c r="AC383" s="10"/>
    </row>
    <row r="384" spans="1:29" ht="83.25" customHeight="1" x14ac:dyDescent="0.3">
      <c r="A384" s="136" t="str">
        <f>'Matriz Nº1 Identificación'!A384</f>
        <v>42. 6</v>
      </c>
      <c r="B384" s="4" t="str">
        <f>IF('Matriz Nº1 Identificación'!B384&lt;&gt;" ",'Matriz Nº1 Identificación'!F384," ")</f>
        <v xml:space="preserve"> </v>
      </c>
      <c r="C384" s="101"/>
      <c r="D384" s="101"/>
      <c r="E384" s="4" t="str">
        <f>IFERROR(IF((VLOOKUP(C384,'Tabla 2-3-4-5'!$B$10:$C$12,2,FALSE)*(VLOOKUP('Matriz Nº2 Análisis'!D384,'Tabla 2-3-4-5'!$B$10:$C$12,2,FALSE)))&lt;3,"BAJO",IF((VLOOKUP(C384,'Tabla 2-3-4-5'!$B$10:$C$12,2,FALSE)*(VLOOKUP('Matriz Nº2 Análisis'!D384,'Tabla 2-3-4-5'!$B$10:$C$12,2,FALSE)))&gt;5,"ALTO","MEDIO"))," ")</f>
        <v xml:space="preserve"> </v>
      </c>
      <c r="F384" s="5" t="str">
        <f>IF(B384&lt;&gt;" ",'Matriz Nº1 Identificación'!E384," ")</f>
        <v xml:space="preserve"> </v>
      </c>
      <c r="G384" s="101"/>
      <c r="H384" s="101"/>
      <c r="I384" s="4" t="str">
        <f>IFERROR(IF((VLOOKUP(G384,'Tabla 2-3-4-5'!$B$10:$C$12,2,FALSE)*(VLOOKUP('Matriz Nº2 Análisis'!H384,'Tabla 2-3-4-5'!$B$10:$C$12,2,FALSE)))&lt;3,"BAJO",IF((VLOOKUP(G384,'Tabla 2-3-4-5'!$B$10:$C$12,2,FALSE)*(VLOOKUP('Matriz Nº2 Análisis'!H384,'Tabla 2-3-4-5'!$B$10:$C$12,2,FALSE)))&gt;5,"ALTO","MEDIO"))," ")</f>
        <v xml:space="preserve"> </v>
      </c>
      <c r="J384" s="9"/>
      <c r="K384" s="10"/>
      <c r="N384" s="10"/>
      <c r="O384" s="10"/>
      <c r="P384" s="10"/>
      <c r="Q384" s="10"/>
      <c r="R384" s="10"/>
      <c r="S384" s="10"/>
      <c r="T384" s="10"/>
      <c r="U384" s="10"/>
      <c r="V384" s="10"/>
      <c r="W384" s="10"/>
      <c r="X384" s="10"/>
      <c r="Y384" s="10"/>
      <c r="Z384" s="10"/>
      <c r="AA384" s="10"/>
      <c r="AB384" s="10"/>
      <c r="AC384" s="10"/>
    </row>
    <row r="385" spans="1:29" ht="83.25" customHeight="1" thickBot="1" x14ac:dyDescent="0.35">
      <c r="A385" s="136" t="str">
        <f>'Matriz Nº1 Identificación'!A385</f>
        <v>42. 7</v>
      </c>
      <c r="B385" s="4" t="str">
        <f>IF('Matriz Nº1 Identificación'!B385&lt;&gt;" ",'Matriz Nº1 Identificación'!F385," ")</f>
        <v xml:space="preserve"> </v>
      </c>
      <c r="C385" s="101"/>
      <c r="D385" s="101"/>
      <c r="E385" s="4" t="str">
        <f>IFERROR(IF((VLOOKUP(C385,'Tabla 2-3-4-5'!$B$10:$C$12,2,FALSE)*(VLOOKUP('Matriz Nº2 Análisis'!D385,'Tabla 2-3-4-5'!$B$10:$C$12,2,FALSE)))&lt;3,"BAJO",IF((VLOOKUP(C385,'Tabla 2-3-4-5'!$B$10:$C$12,2,FALSE)*(VLOOKUP('Matriz Nº2 Análisis'!D385,'Tabla 2-3-4-5'!$B$10:$C$12,2,FALSE)))&gt;5,"ALTO","MEDIO"))," ")</f>
        <v xml:space="preserve"> </v>
      </c>
      <c r="F385" s="5" t="str">
        <f>IF(B385&lt;&gt;" ",'Matriz Nº1 Identificación'!E385," ")</f>
        <v xml:space="preserve"> </v>
      </c>
      <c r="G385" s="101"/>
      <c r="H385" s="101"/>
      <c r="I385" s="4" t="str">
        <f>IFERROR(IF((VLOOKUP(G385,'Tabla 2-3-4-5'!$B$10:$C$12,2,FALSE)*(VLOOKUP('Matriz Nº2 Análisis'!H385,'Tabla 2-3-4-5'!$B$10:$C$12,2,FALSE)))&lt;3,"BAJO",IF((VLOOKUP(G385,'Tabla 2-3-4-5'!$B$10:$C$12,2,FALSE)*(VLOOKUP('Matriz Nº2 Análisis'!H385,'Tabla 2-3-4-5'!$B$10:$C$12,2,FALSE)))&gt;5,"ALTO","MEDIO"))," ")</f>
        <v xml:space="preserve"> </v>
      </c>
      <c r="J385" s="9"/>
      <c r="K385" s="10"/>
      <c r="N385" s="10"/>
      <c r="O385" s="10"/>
      <c r="P385" s="10"/>
      <c r="Q385" s="10"/>
      <c r="R385" s="10"/>
      <c r="S385" s="10"/>
      <c r="T385" s="10"/>
      <c r="U385" s="10"/>
      <c r="V385" s="10"/>
      <c r="W385" s="10"/>
      <c r="X385" s="10"/>
      <c r="Y385" s="10"/>
      <c r="Z385" s="10"/>
      <c r="AA385" s="10"/>
      <c r="AB385" s="10"/>
      <c r="AC385" s="10"/>
    </row>
    <row r="386" spans="1:29" ht="23.25" customHeight="1" thickBot="1" x14ac:dyDescent="0.35">
      <c r="A386" s="73" t="str">
        <f>'Matriz Nº1 Identificación'!A386</f>
        <v xml:space="preserve">Objetivo Estratégico: </v>
      </c>
      <c r="B386" s="377">
        <f>+'Matriz Nº1 Identificación'!B386:H386</f>
        <v>0</v>
      </c>
      <c r="C386" s="378"/>
      <c r="D386" s="378"/>
      <c r="E386" s="378"/>
      <c r="F386" s="378"/>
      <c r="G386" s="378"/>
      <c r="H386" s="378"/>
      <c r="I386" s="379"/>
      <c r="J386" s="1"/>
    </row>
    <row r="387" spans="1:29" ht="26.25" customHeight="1" x14ac:dyDescent="0.3">
      <c r="A387" s="75" t="str">
        <f>'Matriz Nº1 Identificación'!A387</f>
        <v>Objetivo táctico</v>
      </c>
      <c r="B387" s="374" t="str">
        <f>+'Matriz Nº1 Identificación'!B387:H387</f>
        <v xml:space="preserve">43. </v>
      </c>
      <c r="C387" s="375"/>
      <c r="D387" s="375"/>
      <c r="E387" s="375"/>
      <c r="F387" s="375"/>
      <c r="G387" s="375"/>
      <c r="H387" s="375"/>
      <c r="I387" s="376"/>
      <c r="J387" s="1"/>
    </row>
    <row r="388" spans="1:29" ht="83.25" customHeight="1" x14ac:dyDescent="0.3">
      <c r="A388" s="136" t="str">
        <f>'Matriz Nº1 Identificación'!A388</f>
        <v>43. 1</v>
      </c>
      <c r="B388" s="4" t="str">
        <f>IF('Matriz Nº1 Identificación'!B388&lt;&gt;" ",'Matriz Nº1 Identificación'!F388," ")</f>
        <v xml:space="preserve"> </v>
      </c>
      <c r="C388" s="101"/>
      <c r="D388" s="101"/>
      <c r="E388" s="4" t="str">
        <f>IFERROR(IF((VLOOKUP(C388,'Tabla 2-3-4-5'!$B$10:$C$12,2,FALSE)*(VLOOKUP('Matriz Nº2 Análisis'!D388,'Tabla 2-3-4-5'!$B$10:$C$12,2,FALSE)))&lt;3,"BAJO",IF((VLOOKUP(C388,'Tabla 2-3-4-5'!$B$10:$C$12,2,FALSE)*(VLOOKUP('Matriz Nº2 Análisis'!D388,'Tabla 2-3-4-5'!$B$10:$C$12,2,FALSE)))&gt;5,"ALTO","MEDIO"))," ")</f>
        <v xml:space="preserve"> </v>
      </c>
      <c r="F388" s="5" t="str">
        <f>IF(B388&lt;&gt;" ",'Matriz Nº1 Identificación'!E388," ")</f>
        <v xml:space="preserve"> </v>
      </c>
      <c r="G388" s="101"/>
      <c r="H388" s="101"/>
      <c r="I388" s="4" t="str">
        <f>IFERROR(IF((VLOOKUP(G388,'Tabla 2-3-4-5'!$B$10:$C$12,2,FALSE)*(VLOOKUP('Matriz Nº2 Análisis'!H388,'Tabla 2-3-4-5'!$B$10:$C$12,2,FALSE)))&lt;3,"BAJO",IF((VLOOKUP(G388,'Tabla 2-3-4-5'!$B$10:$C$12,2,FALSE)*(VLOOKUP('Matriz Nº2 Análisis'!H388,'Tabla 2-3-4-5'!$B$10:$C$12,2,FALSE)))&gt;5,"ALTO","MEDIO"))," ")</f>
        <v xml:space="preserve"> </v>
      </c>
      <c r="J388" s="9"/>
      <c r="K388" s="10"/>
      <c r="N388" s="10"/>
      <c r="O388" s="10"/>
      <c r="P388" s="10"/>
      <c r="Q388" s="10"/>
      <c r="R388" s="10"/>
      <c r="S388" s="10"/>
      <c r="T388" s="10"/>
      <c r="U388" s="10"/>
      <c r="V388" s="10"/>
      <c r="W388" s="10"/>
      <c r="X388" s="10"/>
      <c r="Y388" s="10"/>
      <c r="Z388" s="10"/>
      <c r="AA388" s="10"/>
      <c r="AB388" s="10"/>
      <c r="AC388" s="10"/>
    </row>
    <row r="389" spans="1:29" ht="83.25" customHeight="1" x14ac:dyDescent="0.3">
      <c r="A389" s="136" t="str">
        <f>'Matriz Nº1 Identificación'!A389</f>
        <v>43. 2</v>
      </c>
      <c r="B389" s="4" t="str">
        <f>IF('Matriz Nº1 Identificación'!B389&lt;&gt;" ",'Matriz Nº1 Identificación'!F389," ")</f>
        <v xml:space="preserve"> </v>
      </c>
      <c r="C389" s="101"/>
      <c r="D389" s="101"/>
      <c r="E389" s="4" t="str">
        <f>IFERROR(IF((VLOOKUP(C389,'Tabla 2-3-4-5'!$B$10:$C$12,2,FALSE)*(VLOOKUP('Matriz Nº2 Análisis'!D389,'Tabla 2-3-4-5'!$B$10:$C$12,2,FALSE)))&lt;3,"BAJO",IF((VLOOKUP(C389,'Tabla 2-3-4-5'!$B$10:$C$12,2,FALSE)*(VLOOKUP('Matriz Nº2 Análisis'!D389,'Tabla 2-3-4-5'!$B$10:$C$12,2,FALSE)))&gt;5,"ALTO","MEDIO"))," ")</f>
        <v xml:space="preserve"> </v>
      </c>
      <c r="F389" s="5" t="str">
        <f>IF(B389&lt;&gt;" ",'Matriz Nº1 Identificación'!E389," ")</f>
        <v xml:space="preserve"> </v>
      </c>
      <c r="G389" s="101"/>
      <c r="H389" s="101"/>
      <c r="I389" s="4" t="str">
        <f>IFERROR(IF((VLOOKUP(G389,'Tabla 2-3-4-5'!$B$10:$C$12,2,FALSE)*(VLOOKUP('Matriz Nº2 Análisis'!H389,'Tabla 2-3-4-5'!$B$10:$C$12,2,FALSE)))&lt;3,"BAJO",IF((VLOOKUP(G389,'Tabla 2-3-4-5'!$B$10:$C$12,2,FALSE)*(VLOOKUP('Matriz Nº2 Análisis'!H389,'Tabla 2-3-4-5'!$B$10:$C$12,2,FALSE)))&gt;5,"ALTO","MEDIO"))," ")</f>
        <v xml:space="preserve"> </v>
      </c>
      <c r="J389" s="9"/>
      <c r="K389" s="10"/>
      <c r="N389" s="10"/>
      <c r="O389" s="10"/>
      <c r="P389" s="10"/>
      <c r="Q389" s="10"/>
      <c r="R389" s="10"/>
      <c r="S389" s="10"/>
      <c r="T389" s="10"/>
      <c r="U389" s="10"/>
      <c r="V389" s="10"/>
      <c r="W389" s="10"/>
      <c r="X389" s="10"/>
      <c r="Y389" s="10"/>
      <c r="Z389" s="10"/>
      <c r="AA389" s="10"/>
      <c r="AB389" s="10"/>
      <c r="AC389" s="10"/>
    </row>
    <row r="390" spans="1:29" ht="83.25" customHeight="1" x14ac:dyDescent="0.3">
      <c r="A390" s="136" t="str">
        <f>'Matriz Nº1 Identificación'!A390</f>
        <v>43. 3</v>
      </c>
      <c r="B390" s="4" t="str">
        <f>IF('Matriz Nº1 Identificación'!B390&lt;&gt;" ",'Matriz Nº1 Identificación'!F390," ")</f>
        <v xml:space="preserve"> </v>
      </c>
      <c r="C390" s="101"/>
      <c r="D390" s="101"/>
      <c r="E390" s="4" t="str">
        <f>IFERROR(IF((VLOOKUP(C390,'Tabla 2-3-4-5'!$B$10:$C$12,2,FALSE)*(VLOOKUP('Matriz Nº2 Análisis'!D390,'Tabla 2-3-4-5'!$B$10:$C$12,2,FALSE)))&lt;3,"BAJO",IF((VLOOKUP(C390,'Tabla 2-3-4-5'!$B$10:$C$12,2,FALSE)*(VLOOKUP('Matriz Nº2 Análisis'!D390,'Tabla 2-3-4-5'!$B$10:$C$12,2,FALSE)))&gt;5,"ALTO","MEDIO"))," ")</f>
        <v xml:space="preserve"> </v>
      </c>
      <c r="F390" s="5" t="str">
        <f>IF(B390&lt;&gt;" ",'Matriz Nº1 Identificación'!E390," ")</f>
        <v xml:space="preserve"> </v>
      </c>
      <c r="G390" s="101"/>
      <c r="H390" s="101"/>
      <c r="I390" s="4" t="str">
        <f>IFERROR(IF((VLOOKUP(G390,'Tabla 2-3-4-5'!$B$10:$C$12,2,FALSE)*(VLOOKUP('Matriz Nº2 Análisis'!H390,'Tabla 2-3-4-5'!$B$10:$C$12,2,FALSE)))&lt;3,"BAJO",IF((VLOOKUP(G390,'Tabla 2-3-4-5'!$B$10:$C$12,2,FALSE)*(VLOOKUP('Matriz Nº2 Análisis'!H390,'Tabla 2-3-4-5'!$B$10:$C$12,2,FALSE)))&gt;5,"ALTO","MEDIO"))," ")</f>
        <v xml:space="preserve"> </v>
      </c>
      <c r="J390" s="9"/>
      <c r="K390" s="10"/>
      <c r="N390" s="10"/>
      <c r="O390" s="10"/>
      <c r="P390" s="10"/>
      <c r="Q390" s="10"/>
      <c r="R390" s="10"/>
      <c r="S390" s="10"/>
      <c r="T390" s="10"/>
      <c r="U390" s="10"/>
      <c r="V390" s="10"/>
      <c r="W390" s="10"/>
      <c r="X390" s="10"/>
      <c r="Y390" s="10"/>
      <c r="Z390" s="10"/>
      <c r="AA390" s="10"/>
      <c r="AB390" s="10"/>
      <c r="AC390" s="10"/>
    </row>
    <row r="391" spans="1:29" ht="83.25" customHeight="1" x14ac:dyDescent="0.3">
      <c r="A391" s="136" t="str">
        <f>'Matriz Nº1 Identificación'!A391</f>
        <v>43. 4</v>
      </c>
      <c r="B391" s="4" t="str">
        <f>IF('Matriz Nº1 Identificación'!B391&lt;&gt;" ",'Matriz Nº1 Identificación'!F391," ")</f>
        <v xml:space="preserve"> </v>
      </c>
      <c r="C391" s="101"/>
      <c r="D391" s="101"/>
      <c r="E391" s="4" t="str">
        <f>IFERROR(IF((VLOOKUP(C391,'Tabla 2-3-4-5'!$B$10:$C$12,2,FALSE)*(VLOOKUP('Matriz Nº2 Análisis'!D391,'Tabla 2-3-4-5'!$B$10:$C$12,2,FALSE)))&lt;3,"BAJO",IF((VLOOKUP(C391,'Tabla 2-3-4-5'!$B$10:$C$12,2,FALSE)*(VLOOKUP('Matriz Nº2 Análisis'!D391,'Tabla 2-3-4-5'!$B$10:$C$12,2,FALSE)))&gt;5,"ALTO","MEDIO"))," ")</f>
        <v xml:space="preserve"> </v>
      </c>
      <c r="F391" s="5" t="str">
        <f>IF(B391&lt;&gt;" ",'Matriz Nº1 Identificación'!E391," ")</f>
        <v xml:space="preserve"> </v>
      </c>
      <c r="G391" s="101"/>
      <c r="H391" s="101"/>
      <c r="I391" s="4" t="str">
        <f>IFERROR(IF((VLOOKUP(G391,'Tabla 2-3-4-5'!$B$10:$C$12,2,FALSE)*(VLOOKUP('Matriz Nº2 Análisis'!H391,'Tabla 2-3-4-5'!$B$10:$C$12,2,FALSE)))&lt;3,"BAJO",IF((VLOOKUP(G391,'Tabla 2-3-4-5'!$B$10:$C$12,2,FALSE)*(VLOOKUP('Matriz Nº2 Análisis'!H391,'Tabla 2-3-4-5'!$B$10:$C$12,2,FALSE)))&gt;5,"ALTO","MEDIO"))," ")</f>
        <v xml:space="preserve"> </v>
      </c>
      <c r="J391" s="9"/>
      <c r="K391" s="10"/>
      <c r="N391" s="10"/>
      <c r="O391" s="10"/>
      <c r="P391" s="10"/>
      <c r="Q391" s="10"/>
      <c r="R391" s="10"/>
      <c r="S391" s="10"/>
      <c r="T391" s="10"/>
      <c r="U391" s="10"/>
      <c r="V391" s="10"/>
      <c r="W391" s="10"/>
      <c r="X391" s="10"/>
      <c r="Y391" s="10"/>
      <c r="Z391" s="10"/>
      <c r="AA391" s="10"/>
      <c r="AB391" s="10"/>
      <c r="AC391" s="10"/>
    </row>
    <row r="392" spans="1:29" ht="83.25" customHeight="1" x14ac:dyDescent="0.3">
      <c r="A392" s="136" t="str">
        <f>'Matriz Nº1 Identificación'!A392</f>
        <v>43. 5</v>
      </c>
      <c r="B392" s="4" t="str">
        <f>IF('Matriz Nº1 Identificación'!B392&lt;&gt;" ",'Matriz Nº1 Identificación'!F392," ")</f>
        <v xml:space="preserve"> </v>
      </c>
      <c r="C392" s="101"/>
      <c r="D392" s="101"/>
      <c r="E392" s="4" t="str">
        <f>IFERROR(IF((VLOOKUP(C392,'Tabla 2-3-4-5'!$B$10:$C$12,2,FALSE)*(VLOOKUP('Matriz Nº2 Análisis'!D392,'Tabla 2-3-4-5'!$B$10:$C$12,2,FALSE)))&lt;3,"BAJO",IF((VLOOKUP(C392,'Tabla 2-3-4-5'!$B$10:$C$12,2,FALSE)*(VLOOKUP('Matriz Nº2 Análisis'!D392,'Tabla 2-3-4-5'!$B$10:$C$12,2,FALSE)))&gt;5,"ALTO","MEDIO"))," ")</f>
        <v xml:space="preserve"> </v>
      </c>
      <c r="F392" s="5" t="str">
        <f>IF(B392&lt;&gt;" ",'Matriz Nº1 Identificación'!E392," ")</f>
        <v xml:space="preserve"> </v>
      </c>
      <c r="G392" s="101"/>
      <c r="H392" s="101"/>
      <c r="I392" s="4" t="str">
        <f>IFERROR(IF((VLOOKUP(G392,'Tabla 2-3-4-5'!$B$10:$C$12,2,FALSE)*(VLOOKUP('Matriz Nº2 Análisis'!H392,'Tabla 2-3-4-5'!$B$10:$C$12,2,FALSE)))&lt;3,"BAJO",IF((VLOOKUP(G392,'Tabla 2-3-4-5'!$B$10:$C$12,2,FALSE)*(VLOOKUP('Matriz Nº2 Análisis'!H392,'Tabla 2-3-4-5'!$B$10:$C$12,2,FALSE)))&gt;5,"ALTO","MEDIO"))," ")</f>
        <v xml:space="preserve"> </v>
      </c>
      <c r="J392" s="9"/>
      <c r="K392" s="10"/>
      <c r="N392" s="10"/>
      <c r="O392" s="10"/>
      <c r="P392" s="10"/>
      <c r="Q392" s="10"/>
      <c r="R392" s="10"/>
      <c r="S392" s="10"/>
      <c r="T392" s="10"/>
      <c r="U392" s="10"/>
      <c r="V392" s="10"/>
      <c r="W392" s="10"/>
      <c r="X392" s="10"/>
      <c r="Y392" s="10"/>
      <c r="Z392" s="10"/>
      <c r="AA392" s="10"/>
      <c r="AB392" s="10"/>
      <c r="AC392" s="10"/>
    </row>
    <row r="393" spans="1:29" ht="83.25" customHeight="1" x14ac:dyDescent="0.3">
      <c r="A393" s="136" t="str">
        <f>'Matriz Nº1 Identificación'!A393</f>
        <v>43. 6</v>
      </c>
      <c r="B393" s="4" t="str">
        <f>IF('Matriz Nº1 Identificación'!B393&lt;&gt;" ",'Matriz Nº1 Identificación'!F393," ")</f>
        <v xml:space="preserve"> </v>
      </c>
      <c r="C393" s="101"/>
      <c r="D393" s="101"/>
      <c r="E393" s="4" t="str">
        <f>IFERROR(IF((VLOOKUP(C393,'Tabla 2-3-4-5'!$B$10:$C$12,2,FALSE)*(VLOOKUP('Matriz Nº2 Análisis'!D393,'Tabla 2-3-4-5'!$B$10:$C$12,2,FALSE)))&lt;3,"BAJO",IF((VLOOKUP(C393,'Tabla 2-3-4-5'!$B$10:$C$12,2,FALSE)*(VLOOKUP('Matriz Nº2 Análisis'!D393,'Tabla 2-3-4-5'!$B$10:$C$12,2,FALSE)))&gt;5,"ALTO","MEDIO"))," ")</f>
        <v xml:space="preserve"> </v>
      </c>
      <c r="F393" s="5" t="str">
        <f>IF(B393&lt;&gt;" ",'Matriz Nº1 Identificación'!E393," ")</f>
        <v xml:space="preserve"> </v>
      </c>
      <c r="G393" s="101"/>
      <c r="H393" s="101"/>
      <c r="I393" s="4" t="str">
        <f>IFERROR(IF((VLOOKUP(G393,'Tabla 2-3-4-5'!$B$10:$C$12,2,FALSE)*(VLOOKUP('Matriz Nº2 Análisis'!H393,'Tabla 2-3-4-5'!$B$10:$C$12,2,FALSE)))&lt;3,"BAJO",IF((VLOOKUP(G393,'Tabla 2-3-4-5'!$B$10:$C$12,2,FALSE)*(VLOOKUP('Matriz Nº2 Análisis'!H393,'Tabla 2-3-4-5'!$B$10:$C$12,2,FALSE)))&gt;5,"ALTO","MEDIO"))," ")</f>
        <v xml:space="preserve"> </v>
      </c>
      <c r="J393" s="9"/>
      <c r="K393" s="10"/>
      <c r="N393" s="10"/>
      <c r="O393" s="10"/>
      <c r="P393" s="10"/>
      <c r="Q393" s="10"/>
      <c r="R393" s="10"/>
      <c r="S393" s="10"/>
      <c r="T393" s="10"/>
      <c r="U393" s="10"/>
      <c r="V393" s="10"/>
      <c r="W393" s="10"/>
      <c r="X393" s="10"/>
      <c r="Y393" s="10"/>
      <c r="Z393" s="10"/>
      <c r="AA393" s="10"/>
      <c r="AB393" s="10"/>
      <c r="AC393" s="10"/>
    </row>
    <row r="394" spans="1:29" ht="83.25" customHeight="1" thickBot="1" x14ac:dyDescent="0.35">
      <c r="A394" s="136" t="str">
        <f>'Matriz Nº1 Identificación'!A394</f>
        <v>43. 7</v>
      </c>
      <c r="B394" s="4" t="str">
        <f>IF('Matriz Nº1 Identificación'!B394&lt;&gt;" ",'Matriz Nº1 Identificación'!F394," ")</f>
        <v xml:space="preserve"> </v>
      </c>
      <c r="C394" s="101"/>
      <c r="D394" s="101"/>
      <c r="E394" s="4" t="str">
        <f>IFERROR(IF((VLOOKUP(C394,'Tabla 2-3-4-5'!$B$10:$C$12,2,FALSE)*(VLOOKUP('Matriz Nº2 Análisis'!D394,'Tabla 2-3-4-5'!$B$10:$C$12,2,FALSE)))&lt;3,"BAJO",IF((VLOOKUP(C394,'Tabla 2-3-4-5'!$B$10:$C$12,2,FALSE)*(VLOOKUP('Matriz Nº2 Análisis'!D394,'Tabla 2-3-4-5'!$B$10:$C$12,2,FALSE)))&gt;5,"ALTO","MEDIO"))," ")</f>
        <v xml:space="preserve"> </v>
      </c>
      <c r="F394" s="5" t="str">
        <f>IF(B394&lt;&gt;" ",'Matriz Nº1 Identificación'!E394," ")</f>
        <v xml:space="preserve"> </v>
      </c>
      <c r="G394" s="101"/>
      <c r="H394" s="101"/>
      <c r="I394" s="4" t="str">
        <f>IFERROR(IF((VLOOKUP(G394,'Tabla 2-3-4-5'!$B$10:$C$12,2,FALSE)*(VLOOKUP('Matriz Nº2 Análisis'!H394,'Tabla 2-3-4-5'!$B$10:$C$12,2,FALSE)))&lt;3,"BAJO",IF((VLOOKUP(G394,'Tabla 2-3-4-5'!$B$10:$C$12,2,FALSE)*(VLOOKUP('Matriz Nº2 Análisis'!H394,'Tabla 2-3-4-5'!$B$10:$C$12,2,FALSE)))&gt;5,"ALTO","MEDIO"))," ")</f>
        <v xml:space="preserve"> </v>
      </c>
      <c r="J394" s="9"/>
      <c r="K394" s="10"/>
      <c r="N394" s="10"/>
      <c r="O394" s="10"/>
      <c r="P394" s="10"/>
      <c r="Q394" s="10"/>
      <c r="R394" s="10"/>
      <c r="S394" s="10"/>
      <c r="T394" s="10"/>
      <c r="U394" s="10"/>
      <c r="V394" s="10"/>
      <c r="W394" s="10"/>
      <c r="X394" s="10"/>
      <c r="Y394" s="10"/>
      <c r="Z394" s="10"/>
      <c r="AA394" s="10"/>
      <c r="AB394" s="10"/>
      <c r="AC394" s="10"/>
    </row>
    <row r="395" spans="1:29" ht="23.25" customHeight="1" thickBot="1" x14ac:dyDescent="0.35">
      <c r="A395" s="73" t="str">
        <f>'Matriz Nº1 Identificación'!A395</f>
        <v xml:space="preserve">Objetivo Estratégico: </v>
      </c>
      <c r="B395" s="377">
        <f>+'Matriz Nº1 Identificación'!B395:H395</f>
        <v>0</v>
      </c>
      <c r="C395" s="378"/>
      <c r="D395" s="378"/>
      <c r="E395" s="378"/>
      <c r="F395" s="378"/>
      <c r="G395" s="378"/>
      <c r="H395" s="378"/>
      <c r="I395" s="379"/>
      <c r="J395" s="1"/>
    </row>
    <row r="396" spans="1:29" ht="26.25" customHeight="1" x14ac:dyDescent="0.3">
      <c r="A396" s="75" t="str">
        <f>'Matriz Nº1 Identificación'!A396</f>
        <v>Objetivo táctico</v>
      </c>
      <c r="B396" s="374" t="str">
        <f>+'Matriz Nº1 Identificación'!B396:H396</f>
        <v xml:space="preserve">44. </v>
      </c>
      <c r="C396" s="375"/>
      <c r="D396" s="375"/>
      <c r="E396" s="375"/>
      <c r="F396" s="375"/>
      <c r="G396" s="375"/>
      <c r="H396" s="375"/>
      <c r="I396" s="376"/>
      <c r="J396" s="1"/>
    </row>
    <row r="397" spans="1:29" ht="83.25" customHeight="1" x14ac:dyDescent="0.3">
      <c r="A397" s="136" t="str">
        <f>'Matriz Nº1 Identificación'!A397</f>
        <v>44. 1</v>
      </c>
      <c r="B397" s="4" t="str">
        <f>IF('Matriz Nº1 Identificación'!B397&lt;&gt;" ",'Matriz Nº1 Identificación'!F397," ")</f>
        <v xml:space="preserve"> </v>
      </c>
      <c r="C397" s="101"/>
      <c r="D397" s="101"/>
      <c r="E397" s="4" t="str">
        <f>IFERROR(IF((VLOOKUP(C397,'Tabla 2-3-4-5'!$B$10:$C$12,2,FALSE)*(VLOOKUP('Matriz Nº2 Análisis'!D397,'Tabla 2-3-4-5'!$B$10:$C$12,2,FALSE)))&lt;3,"BAJO",IF((VLOOKUP(C397,'Tabla 2-3-4-5'!$B$10:$C$12,2,FALSE)*(VLOOKUP('Matriz Nº2 Análisis'!D397,'Tabla 2-3-4-5'!$B$10:$C$12,2,FALSE)))&gt;5,"ALTO","MEDIO"))," ")</f>
        <v xml:space="preserve"> </v>
      </c>
      <c r="F397" s="5" t="str">
        <f>IF(B397&lt;&gt;" ",'Matriz Nº1 Identificación'!E397," ")</f>
        <v xml:space="preserve"> </v>
      </c>
      <c r="G397" s="101"/>
      <c r="H397" s="101"/>
      <c r="I397" s="4" t="str">
        <f>IFERROR(IF((VLOOKUP(G397,'Tabla 2-3-4-5'!$B$10:$C$12,2,FALSE)*(VLOOKUP('Matriz Nº2 Análisis'!H397,'Tabla 2-3-4-5'!$B$10:$C$12,2,FALSE)))&lt;3,"BAJO",IF((VLOOKUP(G397,'Tabla 2-3-4-5'!$B$10:$C$12,2,FALSE)*(VLOOKUP('Matriz Nº2 Análisis'!H397,'Tabla 2-3-4-5'!$B$10:$C$12,2,FALSE)))&gt;5,"ALTO","MEDIO"))," ")</f>
        <v xml:space="preserve"> </v>
      </c>
      <c r="J397" s="9"/>
      <c r="K397" s="10"/>
      <c r="N397" s="10"/>
      <c r="O397" s="10"/>
      <c r="P397" s="10"/>
      <c r="Q397" s="10"/>
      <c r="R397" s="10"/>
      <c r="S397" s="10"/>
      <c r="T397" s="10"/>
      <c r="U397" s="10"/>
      <c r="V397" s="10"/>
      <c r="W397" s="10"/>
      <c r="X397" s="10"/>
      <c r="Y397" s="10"/>
      <c r="Z397" s="10"/>
      <c r="AA397" s="10"/>
      <c r="AB397" s="10"/>
      <c r="AC397" s="10"/>
    </row>
    <row r="398" spans="1:29" ht="83.25" customHeight="1" x14ac:dyDescent="0.3">
      <c r="A398" s="136" t="str">
        <f>'Matriz Nº1 Identificación'!A398</f>
        <v>44. 2</v>
      </c>
      <c r="B398" s="4" t="str">
        <f>IF('Matriz Nº1 Identificación'!B398&lt;&gt;" ",'Matriz Nº1 Identificación'!F398," ")</f>
        <v xml:space="preserve"> </v>
      </c>
      <c r="C398" s="101"/>
      <c r="D398" s="101"/>
      <c r="E398" s="4" t="str">
        <f>IFERROR(IF((VLOOKUP(C398,'Tabla 2-3-4-5'!$B$10:$C$12,2,FALSE)*(VLOOKUP('Matriz Nº2 Análisis'!D398,'Tabla 2-3-4-5'!$B$10:$C$12,2,FALSE)))&lt;3,"BAJO",IF((VLOOKUP(C398,'Tabla 2-3-4-5'!$B$10:$C$12,2,FALSE)*(VLOOKUP('Matriz Nº2 Análisis'!D398,'Tabla 2-3-4-5'!$B$10:$C$12,2,FALSE)))&gt;5,"ALTO","MEDIO"))," ")</f>
        <v xml:space="preserve"> </v>
      </c>
      <c r="F398" s="5" t="str">
        <f>IF(B398&lt;&gt;" ",'Matriz Nº1 Identificación'!E398," ")</f>
        <v xml:space="preserve"> </v>
      </c>
      <c r="G398" s="101"/>
      <c r="H398" s="101"/>
      <c r="I398" s="4" t="str">
        <f>IFERROR(IF((VLOOKUP(G398,'Tabla 2-3-4-5'!$B$10:$C$12,2,FALSE)*(VLOOKUP('Matriz Nº2 Análisis'!H398,'Tabla 2-3-4-5'!$B$10:$C$12,2,FALSE)))&lt;3,"BAJO",IF((VLOOKUP(G398,'Tabla 2-3-4-5'!$B$10:$C$12,2,FALSE)*(VLOOKUP('Matriz Nº2 Análisis'!H398,'Tabla 2-3-4-5'!$B$10:$C$12,2,FALSE)))&gt;5,"ALTO","MEDIO"))," ")</f>
        <v xml:space="preserve"> </v>
      </c>
      <c r="J398" s="9"/>
      <c r="K398" s="10"/>
      <c r="N398" s="10"/>
      <c r="O398" s="10"/>
      <c r="P398" s="10"/>
      <c r="Q398" s="10"/>
      <c r="R398" s="10"/>
      <c r="S398" s="10"/>
      <c r="T398" s="10"/>
      <c r="U398" s="10"/>
      <c r="V398" s="10"/>
      <c r="W398" s="10"/>
      <c r="X398" s="10"/>
      <c r="Y398" s="10"/>
      <c r="Z398" s="10"/>
      <c r="AA398" s="10"/>
      <c r="AB398" s="10"/>
      <c r="AC398" s="10"/>
    </row>
    <row r="399" spans="1:29" ht="83.25" customHeight="1" x14ac:dyDescent="0.3">
      <c r="A399" s="136" t="str">
        <f>'Matriz Nº1 Identificación'!A399</f>
        <v>44. 3</v>
      </c>
      <c r="B399" s="4" t="str">
        <f>IF('Matriz Nº1 Identificación'!B399&lt;&gt;" ",'Matriz Nº1 Identificación'!F399," ")</f>
        <v xml:space="preserve"> </v>
      </c>
      <c r="C399" s="101"/>
      <c r="D399" s="101"/>
      <c r="E399" s="4" t="str">
        <f>IFERROR(IF((VLOOKUP(C399,'Tabla 2-3-4-5'!$B$10:$C$12,2,FALSE)*(VLOOKUP('Matriz Nº2 Análisis'!D399,'Tabla 2-3-4-5'!$B$10:$C$12,2,FALSE)))&lt;3,"BAJO",IF((VLOOKUP(C399,'Tabla 2-3-4-5'!$B$10:$C$12,2,FALSE)*(VLOOKUP('Matriz Nº2 Análisis'!D399,'Tabla 2-3-4-5'!$B$10:$C$12,2,FALSE)))&gt;5,"ALTO","MEDIO"))," ")</f>
        <v xml:space="preserve"> </v>
      </c>
      <c r="F399" s="5" t="str">
        <f>IF(B399&lt;&gt;" ",'Matriz Nº1 Identificación'!E399," ")</f>
        <v xml:space="preserve"> </v>
      </c>
      <c r="G399" s="101"/>
      <c r="H399" s="101"/>
      <c r="I399" s="4" t="str">
        <f>IFERROR(IF((VLOOKUP(G399,'Tabla 2-3-4-5'!$B$10:$C$12,2,FALSE)*(VLOOKUP('Matriz Nº2 Análisis'!H399,'Tabla 2-3-4-5'!$B$10:$C$12,2,FALSE)))&lt;3,"BAJO",IF((VLOOKUP(G399,'Tabla 2-3-4-5'!$B$10:$C$12,2,FALSE)*(VLOOKUP('Matriz Nº2 Análisis'!H399,'Tabla 2-3-4-5'!$B$10:$C$12,2,FALSE)))&gt;5,"ALTO","MEDIO"))," ")</f>
        <v xml:space="preserve"> </v>
      </c>
      <c r="J399" s="9"/>
      <c r="K399" s="10"/>
      <c r="N399" s="10"/>
      <c r="O399" s="10"/>
      <c r="P399" s="10"/>
      <c r="Q399" s="10"/>
      <c r="R399" s="10"/>
      <c r="S399" s="10"/>
      <c r="T399" s="10"/>
      <c r="U399" s="10"/>
      <c r="V399" s="10"/>
      <c r="W399" s="10"/>
      <c r="X399" s="10"/>
      <c r="Y399" s="10"/>
      <c r="Z399" s="10"/>
      <c r="AA399" s="10"/>
      <c r="AB399" s="10"/>
      <c r="AC399" s="10"/>
    </row>
    <row r="400" spans="1:29" ht="83.25" customHeight="1" x14ac:dyDescent="0.3">
      <c r="A400" s="136" t="str">
        <f>'Matriz Nº1 Identificación'!A400</f>
        <v>44. 4</v>
      </c>
      <c r="B400" s="4" t="str">
        <f>IF('Matriz Nº1 Identificación'!B400&lt;&gt;" ",'Matriz Nº1 Identificación'!F400," ")</f>
        <v xml:space="preserve"> </v>
      </c>
      <c r="C400" s="101"/>
      <c r="D400" s="101"/>
      <c r="E400" s="4" t="str">
        <f>IFERROR(IF((VLOOKUP(C400,'Tabla 2-3-4-5'!$B$10:$C$12,2,FALSE)*(VLOOKUP('Matriz Nº2 Análisis'!D400,'Tabla 2-3-4-5'!$B$10:$C$12,2,FALSE)))&lt;3,"BAJO",IF((VLOOKUP(C400,'Tabla 2-3-4-5'!$B$10:$C$12,2,FALSE)*(VLOOKUP('Matriz Nº2 Análisis'!D400,'Tabla 2-3-4-5'!$B$10:$C$12,2,FALSE)))&gt;5,"ALTO","MEDIO"))," ")</f>
        <v xml:space="preserve"> </v>
      </c>
      <c r="F400" s="5" t="str">
        <f>IF(B400&lt;&gt;" ",'Matriz Nº1 Identificación'!E400," ")</f>
        <v xml:space="preserve"> </v>
      </c>
      <c r="G400" s="101"/>
      <c r="H400" s="101"/>
      <c r="I400" s="4" t="str">
        <f>IFERROR(IF((VLOOKUP(G400,'Tabla 2-3-4-5'!$B$10:$C$12,2,FALSE)*(VLOOKUP('Matriz Nº2 Análisis'!H400,'Tabla 2-3-4-5'!$B$10:$C$12,2,FALSE)))&lt;3,"BAJO",IF((VLOOKUP(G400,'Tabla 2-3-4-5'!$B$10:$C$12,2,FALSE)*(VLOOKUP('Matriz Nº2 Análisis'!H400,'Tabla 2-3-4-5'!$B$10:$C$12,2,FALSE)))&gt;5,"ALTO","MEDIO"))," ")</f>
        <v xml:space="preserve"> </v>
      </c>
      <c r="J400" s="9"/>
      <c r="K400" s="10"/>
      <c r="N400" s="10"/>
      <c r="O400" s="10"/>
      <c r="P400" s="10"/>
      <c r="Q400" s="10"/>
      <c r="R400" s="10"/>
      <c r="S400" s="10"/>
      <c r="T400" s="10"/>
      <c r="U400" s="10"/>
      <c r="V400" s="10"/>
      <c r="W400" s="10"/>
      <c r="X400" s="10"/>
      <c r="Y400" s="10"/>
      <c r="Z400" s="10"/>
      <c r="AA400" s="10"/>
      <c r="AB400" s="10"/>
      <c r="AC400" s="10"/>
    </row>
    <row r="401" spans="1:29" ht="83.25" customHeight="1" x14ac:dyDescent="0.3">
      <c r="A401" s="136" t="str">
        <f>'Matriz Nº1 Identificación'!A401</f>
        <v>44. 5</v>
      </c>
      <c r="B401" s="4" t="str">
        <f>IF('Matriz Nº1 Identificación'!B401&lt;&gt;" ",'Matriz Nº1 Identificación'!F401," ")</f>
        <v xml:space="preserve"> </v>
      </c>
      <c r="C401" s="101"/>
      <c r="D401" s="101"/>
      <c r="E401" s="4" t="str">
        <f>IFERROR(IF((VLOOKUP(C401,'Tabla 2-3-4-5'!$B$10:$C$12,2,FALSE)*(VLOOKUP('Matriz Nº2 Análisis'!D401,'Tabla 2-3-4-5'!$B$10:$C$12,2,FALSE)))&lt;3,"BAJO",IF((VLOOKUP(C401,'Tabla 2-3-4-5'!$B$10:$C$12,2,FALSE)*(VLOOKUP('Matriz Nº2 Análisis'!D401,'Tabla 2-3-4-5'!$B$10:$C$12,2,FALSE)))&gt;5,"ALTO","MEDIO"))," ")</f>
        <v xml:space="preserve"> </v>
      </c>
      <c r="F401" s="5" t="str">
        <f>IF(B401&lt;&gt;" ",'Matriz Nº1 Identificación'!E401," ")</f>
        <v xml:space="preserve"> </v>
      </c>
      <c r="G401" s="101"/>
      <c r="H401" s="101"/>
      <c r="I401" s="4" t="str">
        <f>IFERROR(IF((VLOOKUP(G401,'Tabla 2-3-4-5'!$B$10:$C$12,2,FALSE)*(VLOOKUP('Matriz Nº2 Análisis'!H401,'Tabla 2-3-4-5'!$B$10:$C$12,2,FALSE)))&lt;3,"BAJO",IF((VLOOKUP(G401,'Tabla 2-3-4-5'!$B$10:$C$12,2,FALSE)*(VLOOKUP('Matriz Nº2 Análisis'!H401,'Tabla 2-3-4-5'!$B$10:$C$12,2,FALSE)))&gt;5,"ALTO","MEDIO"))," ")</f>
        <v xml:space="preserve"> </v>
      </c>
      <c r="J401" s="9"/>
      <c r="K401" s="10"/>
      <c r="N401" s="10"/>
      <c r="O401" s="10"/>
      <c r="P401" s="10"/>
      <c r="Q401" s="10"/>
      <c r="R401" s="10"/>
      <c r="S401" s="10"/>
      <c r="T401" s="10"/>
      <c r="U401" s="10"/>
      <c r="V401" s="10"/>
      <c r="W401" s="10"/>
      <c r="X401" s="10"/>
      <c r="Y401" s="10"/>
      <c r="Z401" s="10"/>
      <c r="AA401" s="10"/>
      <c r="AB401" s="10"/>
      <c r="AC401" s="10"/>
    </row>
    <row r="402" spans="1:29" ht="83.25" customHeight="1" x14ac:dyDescent="0.3">
      <c r="A402" s="136" t="str">
        <f>'Matriz Nº1 Identificación'!A402</f>
        <v>44. 6</v>
      </c>
      <c r="B402" s="4" t="str">
        <f>IF('Matriz Nº1 Identificación'!B402&lt;&gt;" ",'Matriz Nº1 Identificación'!F402," ")</f>
        <v xml:space="preserve"> </v>
      </c>
      <c r="C402" s="101"/>
      <c r="D402" s="101"/>
      <c r="E402" s="4" t="str">
        <f>IFERROR(IF((VLOOKUP(C402,'Tabla 2-3-4-5'!$B$10:$C$12,2,FALSE)*(VLOOKUP('Matriz Nº2 Análisis'!D402,'Tabla 2-3-4-5'!$B$10:$C$12,2,FALSE)))&lt;3,"BAJO",IF((VLOOKUP(C402,'Tabla 2-3-4-5'!$B$10:$C$12,2,FALSE)*(VLOOKUP('Matriz Nº2 Análisis'!D402,'Tabla 2-3-4-5'!$B$10:$C$12,2,FALSE)))&gt;5,"ALTO","MEDIO"))," ")</f>
        <v xml:space="preserve"> </v>
      </c>
      <c r="F402" s="5" t="str">
        <f>IF(B402&lt;&gt;" ",'Matriz Nº1 Identificación'!E402," ")</f>
        <v xml:space="preserve"> </v>
      </c>
      <c r="G402" s="101"/>
      <c r="H402" s="101"/>
      <c r="I402" s="4" t="str">
        <f>IFERROR(IF((VLOOKUP(G402,'Tabla 2-3-4-5'!$B$10:$C$12,2,FALSE)*(VLOOKUP('Matriz Nº2 Análisis'!H402,'Tabla 2-3-4-5'!$B$10:$C$12,2,FALSE)))&lt;3,"BAJO",IF((VLOOKUP(G402,'Tabla 2-3-4-5'!$B$10:$C$12,2,FALSE)*(VLOOKUP('Matriz Nº2 Análisis'!H402,'Tabla 2-3-4-5'!$B$10:$C$12,2,FALSE)))&gt;5,"ALTO","MEDIO"))," ")</f>
        <v xml:space="preserve"> </v>
      </c>
      <c r="J402" s="9"/>
      <c r="K402" s="10"/>
      <c r="N402" s="10"/>
      <c r="O402" s="10"/>
      <c r="P402" s="10"/>
      <c r="Q402" s="10"/>
      <c r="R402" s="10"/>
      <c r="S402" s="10"/>
      <c r="T402" s="10"/>
      <c r="U402" s="10"/>
      <c r="V402" s="10"/>
      <c r="W402" s="10"/>
      <c r="X402" s="10"/>
      <c r="Y402" s="10"/>
      <c r="Z402" s="10"/>
      <c r="AA402" s="10"/>
      <c r="AB402" s="10"/>
      <c r="AC402" s="10"/>
    </row>
    <row r="403" spans="1:29" ht="83.25" customHeight="1" thickBot="1" x14ac:dyDescent="0.35">
      <c r="A403" s="136" t="str">
        <f>'Matriz Nº1 Identificación'!A403</f>
        <v>44. 7</v>
      </c>
      <c r="B403" s="4" t="str">
        <f>IF('Matriz Nº1 Identificación'!B403&lt;&gt;" ",'Matriz Nº1 Identificación'!F403," ")</f>
        <v xml:space="preserve"> </v>
      </c>
      <c r="C403" s="101"/>
      <c r="D403" s="101"/>
      <c r="E403" s="4" t="str">
        <f>IFERROR(IF((VLOOKUP(C403,'Tabla 2-3-4-5'!$B$10:$C$12,2,FALSE)*(VLOOKUP('Matriz Nº2 Análisis'!D403,'Tabla 2-3-4-5'!$B$10:$C$12,2,FALSE)))&lt;3,"BAJO",IF((VLOOKUP(C403,'Tabla 2-3-4-5'!$B$10:$C$12,2,FALSE)*(VLOOKUP('Matriz Nº2 Análisis'!D403,'Tabla 2-3-4-5'!$B$10:$C$12,2,FALSE)))&gt;5,"ALTO","MEDIO"))," ")</f>
        <v xml:space="preserve"> </v>
      </c>
      <c r="F403" s="5" t="str">
        <f>IF(B403&lt;&gt;" ",'Matriz Nº1 Identificación'!E403," ")</f>
        <v xml:space="preserve"> </v>
      </c>
      <c r="G403" s="101"/>
      <c r="H403" s="101"/>
      <c r="I403" s="4" t="str">
        <f>IFERROR(IF((VLOOKUP(G403,'Tabla 2-3-4-5'!$B$10:$C$12,2,FALSE)*(VLOOKUP('Matriz Nº2 Análisis'!H403,'Tabla 2-3-4-5'!$B$10:$C$12,2,FALSE)))&lt;3,"BAJO",IF((VLOOKUP(G403,'Tabla 2-3-4-5'!$B$10:$C$12,2,FALSE)*(VLOOKUP('Matriz Nº2 Análisis'!H403,'Tabla 2-3-4-5'!$B$10:$C$12,2,FALSE)))&gt;5,"ALTO","MEDIO"))," ")</f>
        <v xml:space="preserve"> </v>
      </c>
      <c r="J403" s="9"/>
      <c r="K403" s="10"/>
      <c r="N403" s="10"/>
      <c r="O403" s="10"/>
      <c r="P403" s="10"/>
      <c r="Q403" s="10"/>
      <c r="R403" s="10"/>
      <c r="S403" s="10"/>
      <c r="T403" s="10"/>
      <c r="U403" s="10"/>
      <c r="V403" s="10"/>
      <c r="W403" s="10"/>
      <c r="X403" s="10"/>
      <c r="Y403" s="10"/>
      <c r="Z403" s="10"/>
      <c r="AA403" s="10"/>
      <c r="AB403" s="10"/>
      <c r="AC403" s="10"/>
    </row>
    <row r="404" spans="1:29" ht="23.25" customHeight="1" thickBot="1" x14ac:dyDescent="0.35">
      <c r="A404" s="73" t="str">
        <f>'Matriz Nº1 Identificación'!A404</f>
        <v xml:space="preserve">Objetivo Estratégico: </v>
      </c>
      <c r="B404" s="377">
        <f>+'Matriz Nº1 Identificación'!B404:H404</f>
        <v>0</v>
      </c>
      <c r="C404" s="378"/>
      <c r="D404" s="378"/>
      <c r="E404" s="378"/>
      <c r="F404" s="378"/>
      <c r="G404" s="378"/>
      <c r="H404" s="378"/>
      <c r="I404" s="379"/>
      <c r="J404" s="1"/>
    </row>
    <row r="405" spans="1:29" ht="26.25" customHeight="1" x14ac:dyDescent="0.3">
      <c r="A405" s="75" t="str">
        <f>'Matriz Nº1 Identificación'!A405</f>
        <v>Objetivo táctico</v>
      </c>
      <c r="B405" s="374" t="str">
        <f>+'Matriz Nº1 Identificación'!B405:H405</f>
        <v xml:space="preserve">45. </v>
      </c>
      <c r="C405" s="375"/>
      <c r="D405" s="375"/>
      <c r="E405" s="375"/>
      <c r="F405" s="375"/>
      <c r="G405" s="375"/>
      <c r="H405" s="375"/>
      <c r="I405" s="376"/>
      <c r="J405" s="1"/>
    </row>
    <row r="406" spans="1:29" ht="83.25" customHeight="1" x14ac:dyDescent="0.3">
      <c r="A406" s="136" t="str">
        <f>'Matriz Nº1 Identificación'!A406</f>
        <v>45. 1</v>
      </c>
      <c r="B406" s="4" t="str">
        <f>IF('Matriz Nº1 Identificación'!B406&lt;&gt;" ",'Matriz Nº1 Identificación'!F406," ")</f>
        <v xml:space="preserve"> </v>
      </c>
      <c r="C406" s="101"/>
      <c r="D406" s="101"/>
      <c r="E406" s="4" t="str">
        <f>IFERROR(IF((VLOOKUP(C406,'Tabla 2-3-4-5'!$B$10:$C$12,2,FALSE)*(VLOOKUP('Matriz Nº2 Análisis'!D406,'Tabla 2-3-4-5'!$B$10:$C$12,2,FALSE)))&lt;3,"BAJO",IF((VLOOKUP(C406,'Tabla 2-3-4-5'!$B$10:$C$12,2,FALSE)*(VLOOKUP('Matriz Nº2 Análisis'!D406,'Tabla 2-3-4-5'!$B$10:$C$12,2,FALSE)))&gt;5,"ALTO","MEDIO"))," ")</f>
        <v xml:space="preserve"> </v>
      </c>
      <c r="F406" s="5" t="str">
        <f>IF(B406&lt;&gt;" ",'Matriz Nº1 Identificación'!E406," ")</f>
        <v xml:space="preserve"> </v>
      </c>
      <c r="G406" s="101"/>
      <c r="H406" s="101"/>
      <c r="I406" s="4" t="str">
        <f>IFERROR(IF((VLOOKUP(G406,'Tabla 2-3-4-5'!$B$10:$C$12,2,FALSE)*(VLOOKUP('Matriz Nº2 Análisis'!H406,'Tabla 2-3-4-5'!$B$10:$C$12,2,FALSE)))&lt;3,"BAJO",IF((VLOOKUP(G406,'Tabla 2-3-4-5'!$B$10:$C$12,2,FALSE)*(VLOOKUP('Matriz Nº2 Análisis'!H406,'Tabla 2-3-4-5'!$B$10:$C$12,2,FALSE)))&gt;5,"ALTO","MEDIO"))," ")</f>
        <v xml:space="preserve"> </v>
      </c>
      <c r="J406" s="9"/>
      <c r="K406" s="10"/>
      <c r="N406" s="10"/>
      <c r="O406" s="10"/>
      <c r="P406" s="10"/>
      <c r="Q406" s="10"/>
      <c r="R406" s="10"/>
      <c r="S406" s="10"/>
      <c r="T406" s="10"/>
      <c r="U406" s="10"/>
      <c r="V406" s="10"/>
      <c r="W406" s="10"/>
      <c r="X406" s="10"/>
      <c r="Y406" s="10"/>
      <c r="Z406" s="10"/>
      <c r="AA406" s="10"/>
      <c r="AB406" s="10"/>
      <c r="AC406" s="10"/>
    </row>
    <row r="407" spans="1:29" ht="83.25" customHeight="1" x14ac:dyDescent="0.3">
      <c r="A407" s="136" t="str">
        <f>'Matriz Nº1 Identificación'!A407</f>
        <v>45. 2</v>
      </c>
      <c r="B407" s="4" t="str">
        <f>IF('Matriz Nº1 Identificación'!B407&lt;&gt;" ",'Matriz Nº1 Identificación'!F407," ")</f>
        <v xml:space="preserve"> </v>
      </c>
      <c r="C407" s="101"/>
      <c r="D407" s="101"/>
      <c r="E407" s="4" t="str">
        <f>IFERROR(IF((VLOOKUP(C407,'Tabla 2-3-4-5'!$B$10:$C$12,2,FALSE)*(VLOOKUP('Matriz Nº2 Análisis'!D407,'Tabla 2-3-4-5'!$B$10:$C$12,2,FALSE)))&lt;3,"BAJO",IF((VLOOKUP(C407,'Tabla 2-3-4-5'!$B$10:$C$12,2,FALSE)*(VLOOKUP('Matriz Nº2 Análisis'!D407,'Tabla 2-3-4-5'!$B$10:$C$12,2,FALSE)))&gt;5,"ALTO","MEDIO"))," ")</f>
        <v xml:space="preserve"> </v>
      </c>
      <c r="F407" s="5" t="str">
        <f>IF(B407&lt;&gt;" ",'Matriz Nº1 Identificación'!E407," ")</f>
        <v xml:space="preserve"> </v>
      </c>
      <c r="G407" s="101"/>
      <c r="H407" s="101"/>
      <c r="I407" s="4" t="str">
        <f>IFERROR(IF((VLOOKUP(G407,'Tabla 2-3-4-5'!$B$10:$C$12,2,FALSE)*(VLOOKUP('Matriz Nº2 Análisis'!H407,'Tabla 2-3-4-5'!$B$10:$C$12,2,FALSE)))&lt;3,"BAJO",IF((VLOOKUP(G407,'Tabla 2-3-4-5'!$B$10:$C$12,2,FALSE)*(VLOOKUP('Matriz Nº2 Análisis'!H407,'Tabla 2-3-4-5'!$B$10:$C$12,2,FALSE)))&gt;5,"ALTO","MEDIO"))," ")</f>
        <v xml:space="preserve"> </v>
      </c>
      <c r="J407" s="9"/>
      <c r="K407" s="10"/>
      <c r="N407" s="10"/>
      <c r="O407" s="10"/>
      <c r="P407" s="10"/>
      <c r="Q407" s="10"/>
      <c r="R407" s="10"/>
      <c r="S407" s="10"/>
      <c r="T407" s="10"/>
      <c r="U407" s="10"/>
      <c r="V407" s="10"/>
      <c r="W407" s="10"/>
      <c r="X407" s="10"/>
      <c r="Y407" s="10"/>
      <c r="Z407" s="10"/>
      <c r="AA407" s="10"/>
      <c r="AB407" s="10"/>
      <c r="AC407" s="10"/>
    </row>
    <row r="408" spans="1:29" ht="83.25" customHeight="1" x14ac:dyDescent="0.3">
      <c r="A408" s="136" t="str">
        <f>'Matriz Nº1 Identificación'!A408</f>
        <v>45. 3</v>
      </c>
      <c r="B408" s="4" t="str">
        <f>IF('Matriz Nº1 Identificación'!B408&lt;&gt;" ",'Matriz Nº1 Identificación'!F408," ")</f>
        <v xml:space="preserve"> </v>
      </c>
      <c r="C408" s="101"/>
      <c r="D408" s="101"/>
      <c r="E408" s="4" t="str">
        <f>IFERROR(IF((VLOOKUP(C408,'Tabla 2-3-4-5'!$B$10:$C$12,2,FALSE)*(VLOOKUP('Matriz Nº2 Análisis'!D408,'Tabla 2-3-4-5'!$B$10:$C$12,2,FALSE)))&lt;3,"BAJO",IF((VLOOKUP(C408,'Tabla 2-3-4-5'!$B$10:$C$12,2,FALSE)*(VLOOKUP('Matriz Nº2 Análisis'!D408,'Tabla 2-3-4-5'!$B$10:$C$12,2,FALSE)))&gt;5,"ALTO","MEDIO"))," ")</f>
        <v xml:space="preserve"> </v>
      </c>
      <c r="F408" s="5" t="str">
        <f>IF(B408&lt;&gt;" ",'Matriz Nº1 Identificación'!E408," ")</f>
        <v xml:space="preserve"> </v>
      </c>
      <c r="G408" s="101"/>
      <c r="H408" s="101"/>
      <c r="I408" s="4" t="str">
        <f>IFERROR(IF((VLOOKUP(G408,'Tabla 2-3-4-5'!$B$10:$C$12,2,FALSE)*(VLOOKUP('Matriz Nº2 Análisis'!H408,'Tabla 2-3-4-5'!$B$10:$C$12,2,FALSE)))&lt;3,"BAJO",IF((VLOOKUP(G408,'Tabla 2-3-4-5'!$B$10:$C$12,2,FALSE)*(VLOOKUP('Matriz Nº2 Análisis'!H408,'Tabla 2-3-4-5'!$B$10:$C$12,2,FALSE)))&gt;5,"ALTO","MEDIO"))," ")</f>
        <v xml:space="preserve"> </v>
      </c>
      <c r="J408" s="9"/>
      <c r="K408" s="10"/>
      <c r="N408" s="10"/>
      <c r="O408" s="10"/>
      <c r="P408" s="10"/>
      <c r="Q408" s="10"/>
      <c r="R408" s="10"/>
      <c r="S408" s="10"/>
      <c r="T408" s="10"/>
      <c r="U408" s="10"/>
      <c r="V408" s="10"/>
      <c r="W408" s="10"/>
      <c r="X408" s="10"/>
      <c r="Y408" s="10"/>
      <c r="Z408" s="10"/>
      <c r="AA408" s="10"/>
      <c r="AB408" s="10"/>
      <c r="AC408" s="10"/>
    </row>
    <row r="409" spans="1:29" ht="83.25" customHeight="1" x14ac:dyDescent="0.3">
      <c r="A409" s="136" t="str">
        <f>'Matriz Nº1 Identificación'!A409</f>
        <v>45. 4</v>
      </c>
      <c r="B409" s="4" t="str">
        <f>IF('Matriz Nº1 Identificación'!B409&lt;&gt;" ",'Matriz Nº1 Identificación'!F409," ")</f>
        <v xml:space="preserve"> </v>
      </c>
      <c r="C409" s="101"/>
      <c r="D409" s="101"/>
      <c r="E409" s="4" t="str">
        <f>IFERROR(IF((VLOOKUP(C409,'Tabla 2-3-4-5'!$B$10:$C$12,2,FALSE)*(VLOOKUP('Matriz Nº2 Análisis'!D409,'Tabla 2-3-4-5'!$B$10:$C$12,2,FALSE)))&lt;3,"BAJO",IF((VLOOKUP(C409,'Tabla 2-3-4-5'!$B$10:$C$12,2,FALSE)*(VLOOKUP('Matriz Nº2 Análisis'!D409,'Tabla 2-3-4-5'!$B$10:$C$12,2,FALSE)))&gt;5,"ALTO","MEDIO"))," ")</f>
        <v xml:space="preserve"> </v>
      </c>
      <c r="F409" s="5" t="str">
        <f>IF(B409&lt;&gt;" ",'Matriz Nº1 Identificación'!E409," ")</f>
        <v xml:space="preserve"> </v>
      </c>
      <c r="G409" s="101"/>
      <c r="H409" s="101"/>
      <c r="I409" s="4" t="str">
        <f>IFERROR(IF((VLOOKUP(G409,'Tabla 2-3-4-5'!$B$10:$C$12,2,FALSE)*(VLOOKUP('Matriz Nº2 Análisis'!H409,'Tabla 2-3-4-5'!$B$10:$C$12,2,FALSE)))&lt;3,"BAJO",IF((VLOOKUP(G409,'Tabla 2-3-4-5'!$B$10:$C$12,2,FALSE)*(VLOOKUP('Matriz Nº2 Análisis'!H409,'Tabla 2-3-4-5'!$B$10:$C$12,2,FALSE)))&gt;5,"ALTO","MEDIO"))," ")</f>
        <v xml:space="preserve"> </v>
      </c>
      <c r="J409" s="9"/>
      <c r="K409" s="10"/>
      <c r="N409" s="10"/>
      <c r="O409" s="10"/>
      <c r="P409" s="10"/>
      <c r="Q409" s="10"/>
      <c r="R409" s="10"/>
      <c r="S409" s="10"/>
      <c r="T409" s="10"/>
      <c r="U409" s="10"/>
      <c r="V409" s="10"/>
      <c r="W409" s="10"/>
      <c r="X409" s="10"/>
      <c r="Y409" s="10"/>
      <c r="Z409" s="10"/>
      <c r="AA409" s="10"/>
      <c r="AB409" s="10"/>
      <c r="AC409" s="10"/>
    </row>
    <row r="410" spans="1:29" ht="83.25" customHeight="1" x14ac:dyDescent="0.3">
      <c r="A410" s="136" t="str">
        <f>'Matriz Nº1 Identificación'!A410</f>
        <v>45. 5</v>
      </c>
      <c r="B410" s="4" t="str">
        <f>IF('Matriz Nº1 Identificación'!B410&lt;&gt;" ",'Matriz Nº1 Identificación'!F410," ")</f>
        <v xml:space="preserve"> </v>
      </c>
      <c r="C410" s="101"/>
      <c r="D410" s="101"/>
      <c r="E410" s="4" t="str">
        <f>IFERROR(IF((VLOOKUP(C410,'Tabla 2-3-4-5'!$B$10:$C$12,2,FALSE)*(VLOOKUP('Matriz Nº2 Análisis'!D410,'Tabla 2-3-4-5'!$B$10:$C$12,2,FALSE)))&lt;3,"BAJO",IF((VLOOKUP(C410,'Tabla 2-3-4-5'!$B$10:$C$12,2,FALSE)*(VLOOKUP('Matriz Nº2 Análisis'!D410,'Tabla 2-3-4-5'!$B$10:$C$12,2,FALSE)))&gt;5,"ALTO","MEDIO"))," ")</f>
        <v xml:space="preserve"> </v>
      </c>
      <c r="F410" s="5" t="str">
        <f>IF(B410&lt;&gt;" ",'Matriz Nº1 Identificación'!E410," ")</f>
        <v xml:space="preserve"> </v>
      </c>
      <c r="G410" s="101"/>
      <c r="H410" s="101"/>
      <c r="I410" s="4" t="str">
        <f>IFERROR(IF((VLOOKUP(G410,'Tabla 2-3-4-5'!$B$10:$C$12,2,FALSE)*(VLOOKUP('Matriz Nº2 Análisis'!H410,'Tabla 2-3-4-5'!$B$10:$C$12,2,FALSE)))&lt;3,"BAJO",IF((VLOOKUP(G410,'Tabla 2-3-4-5'!$B$10:$C$12,2,FALSE)*(VLOOKUP('Matriz Nº2 Análisis'!H410,'Tabla 2-3-4-5'!$B$10:$C$12,2,FALSE)))&gt;5,"ALTO","MEDIO"))," ")</f>
        <v xml:space="preserve"> </v>
      </c>
      <c r="J410" s="9"/>
      <c r="K410" s="10"/>
      <c r="N410" s="10"/>
      <c r="O410" s="10"/>
      <c r="P410" s="10"/>
      <c r="Q410" s="10"/>
      <c r="R410" s="10"/>
      <c r="S410" s="10"/>
      <c r="T410" s="10"/>
      <c r="U410" s="10"/>
      <c r="V410" s="10"/>
      <c r="W410" s="10"/>
      <c r="X410" s="10"/>
      <c r="Y410" s="10"/>
      <c r="Z410" s="10"/>
      <c r="AA410" s="10"/>
      <c r="AB410" s="10"/>
      <c r="AC410" s="10"/>
    </row>
    <row r="411" spans="1:29" ht="83.25" customHeight="1" x14ac:dyDescent="0.3">
      <c r="A411" s="136" t="str">
        <f>'Matriz Nº1 Identificación'!A411</f>
        <v>45. 6</v>
      </c>
      <c r="B411" s="4" t="str">
        <f>IF('Matriz Nº1 Identificación'!B411&lt;&gt;" ",'Matriz Nº1 Identificación'!F411," ")</f>
        <v xml:space="preserve"> </v>
      </c>
      <c r="C411" s="101"/>
      <c r="D411" s="101"/>
      <c r="E411" s="4" t="str">
        <f>IFERROR(IF((VLOOKUP(C411,'Tabla 2-3-4-5'!$B$10:$C$12,2,FALSE)*(VLOOKUP('Matriz Nº2 Análisis'!D411,'Tabla 2-3-4-5'!$B$10:$C$12,2,FALSE)))&lt;3,"BAJO",IF((VLOOKUP(C411,'Tabla 2-3-4-5'!$B$10:$C$12,2,FALSE)*(VLOOKUP('Matriz Nº2 Análisis'!D411,'Tabla 2-3-4-5'!$B$10:$C$12,2,FALSE)))&gt;5,"ALTO","MEDIO"))," ")</f>
        <v xml:space="preserve"> </v>
      </c>
      <c r="F411" s="5" t="str">
        <f>IF(B411&lt;&gt;" ",'Matriz Nº1 Identificación'!E411," ")</f>
        <v xml:space="preserve"> </v>
      </c>
      <c r="G411" s="101"/>
      <c r="H411" s="101"/>
      <c r="I411" s="4" t="str">
        <f>IFERROR(IF((VLOOKUP(G411,'Tabla 2-3-4-5'!$B$10:$C$12,2,FALSE)*(VLOOKUP('Matriz Nº2 Análisis'!H411,'Tabla 2-3-4-5'!$B$10:$C$12,2,FALSE)))&lt;3,"BAJO",IF((VLOOKUP(G411,'Tabla 2-3-4-5'!$B$10:$C$12,2,FALSE)*(VLOOKUP('Matriz Nº2 Análisis'!H411,'Tabla 2-3-4-5'!$B$10:$C$12,2,FALSE)))&gt;5,"ALTO","MEDIO"))," ")</f>
        <v xml:space="preserve"> </v>
      </c>
      <c r="J411" s="9"/>
      <c r="K411" s="10"/>
      <c r="N411" s="10"/>
      <c r="O411" s="10"/>
      <c r="P411" s="10"/>
      <c r="Q411" s="10"/>
      <c r="R411" s="10"/>
      <c r="S411" s="10"/>
      <c r="T411" s="10"/>
      <c r="U411" s="10"/>
      <c r="V411" s="10"/>
      <c r="W411" s="10"/>
      <c r="X411" s="10"/>
      <c r="Y411" s="10"/>
      <c r="Z411" s="10"/>
      <c r="AA411" s="10"/>
      <c r="AB411" s="10"/>
      <c r="AC411" s="10"/>
    </row>
    <row r="412" spans="1:29" ht="83.25" customHeight="1" thickBot="1" x14ac:dyDescent="0.35">
      <c r="A412" s="136" t="str">
        <f>'Matriz Nº1 Identificación'!A412</f>
        <v>45. 7</v>
      </c>
      <c r="B412" s="4" t="str">
        <f>IF('Matriz Nº1 Identificación'!B412&lt;&gt;" ",'Matriz Nº1 Identificación'!F412," ")</f>
        <v xml:space="preserve"> </v>
      </c>
      <c r="C412" s="101"/>
      <c r="D412" s="101"/>
      <c r="E412" s="4" t="str">
        <f>IFERROR(IF((VLOOKUP(C412,'Tabla 2-3-4-5'!$B$10:$C$12,2,FALSE)*(VLOOKUP('Matriz Nº2 Análisis'!D412,'Tabla 2-3-4-5'!$B$10:$C$12,2,FALSE)))&lt;3,"BAJO",IF((VLOOKUP(C412,'Tabla 2-3-4-5'!$B$10:$C$12,2,FALSE)*(VLOOKUP('Matriz Nº2 Análisis'!D412,'Tabla 2-3-4-5'!$B$10:$C$12,2,FALSE)))&gt;5,"ALTO","MEDIO"))," ")</f>
        <v xml:space="preserve"> </v>
      </c>
      <c r="F412" s="5" t="str">
        <f>IF(B412&lt;&gt;" ",'Matriz Nº1 Identificación'!E412," ")</f>
        <v xml:space="preserve"> </v>
      </c>
      <c r="G412" s="101"/>
      <c r="H412" s="101"/>
      <c r="I412" s="4" t="str">
        <f>IFERROR(IF((VLOOKUP(G412,'Tabla 2-3-4-5'!$B$10:$C$12,2,FALSE)*(VLOOKUP('Matriz Nº2 Análisis'!H412,'Tabla 2-3-4-5'!$B$10:$C$12,2,FALSE)))&lt;3,"BAJO",IF((VLOOKUP(G412,'Tabla 2-3-4-5'!$B$10:$C$12,2,FALSE)*(VLOOKUP('Matriz Nº2 Análisis'!H412,'Tabla 2-3-4-5'!$B$10:$C$12,2,FALSE)))&gt;5,"ALTO","MEDIO"))," ")</f>
        <v xml:space="preserve"> </v>
      </c>
      <c r="J412" s="9"/>
      <c r="K412" s="10"/>
      <c r="N412" s="10"/>
      <c r="O412" s="10"/>
      <c r="P412" s="10"/>
      <c r="Q412" s="10"/>
      <c r="R412" s="10"/>
      <c r="S412" s="10"/>
      <c r="T412" s="10"/>
      <c r="U412" s="10"/>
      <c r="V412" s="10"/>
      <c r="W412" s="10"/>
      <c r="X412" s="10"/>
      <c r="Y412" s="10"/>
      <c r="Z412" s="10"/>
      <c r="AA412" s="10"/>
      <c r="AB412" s="10"/>
      <c r="AC412" s="10"/>
    </row>
    <row r="413" spans="1:29" ht="23.25" customHeight="1" thickBot="1" x14ac:dyDescent="0.35">
      <c r="A413" s="73" t="str">
        <f>'Matriz Nº1 Identificación'!A413</f>
        <v xml:space="preserve">Objetivo Estratégico: </v>
      </c>
      <c r="B413" s="377">
        <f>+'Matriz Nº1 Identificación'!B413:H413</f>
        <v>0</v>
      </c>
      <c r="C413" s="378"/>
      <c r="D413" s="378"/>
      <c r="E413" s="378"/>
      <c r="F413" s="378"/>
      <c r="G413" s="378"/>
      <c r="H413" s="378"/>
      <c r="I413" s="379"/>
      <c r="J413" s="1"/>
    </row>
    <row r="414" spans="1:29" ht="26.25" customHeight="1" x14ac:dyDescent="0.3">
      <c r="A414" s="75" t="str">
        <f>'Matriz Nº1 Identificación'!A414</f>
        <v>Objetivo táctico</v>
      </c>
      <c r="B414" s="374" t="str">
        <f>+'Matriz Nº1 Identificación'!B414:H414</f>
        <v xml:space="preserve">46. </v>
      </c>
      <c r="C414" s="375"/>
      <c r="D414" s="375"/>
      <c r="E414" s="375"/>
      <c r="F414" s="375"/>
      <c r="G414" s="375"/>
      <c r="H414" s="375"/>
      <c r="I414" s="376"/>
      <c r="J414" s="1"/>
    </row>
    <row r="415" spans="1:29" ht="83.25" customHeight="1" x14ac:dyDescent="0.3">
      <c r="A415" s="136" t="str">
        <f>'Matriz Nº1 Identificación'!A415</f>
        <v>46. 1</v>
      </c>
      <c r="B415" s="4" t="str">
        <f>IF('Matriz Nº1 Identificación'!B415&lt;&gt;" ",'Matriz Nº1 Identificación'!F415," ")</f>
        <v xml:space="preserve"> </v>
      </c>
      <c r="C415" s="101"/>
      <c r="D415" s="101"/>
      <c r="E415" s="4" t="str">
        <f>IFERROR(IF((VLOOKUP(C415,'Tabla 2-3-4-5'!$B$10:$C$12,2,FALSE)*(VLOOKUP('Matriz Nº2 Análisis'!D415,'Tabla 2-3-4-5'!$B$10:$C$12,2,FALSE)))&lt;3,"BAJO",IF((VLOOKUP(C415,'Tabla 2-3-4-5'!$B$10:$C$12,2,FALSE)*(VLOOKUP('Matriz Nº2 Análisis'!D415,'Tabla 2-3-4-5'!$B$10:$C$12,2,FALSE)))&gt;5,"ALTO","MEDIO"))," ")</f>
        <v xml:space="preserve"> </v>
      </c>
      <c r="F415" s="5" t="str">
        <f>IF(B415&lt;&gt;" ",'Matriz Nº1 Identificación'!E415," ")</f>
        <v xml:space="preserve"> </v>
      </c>
      <c r="G415" s="101"/>
      <c r="H415" s="101"/>
      <c r="I415" s="4" t="str">
        <f>IFERROR(IF((VLOOKUP(G415,'Tabla 2-3-4-5'!$B$10:$C$12,2,FALSE)*(VLOOKUP('Matriz Nº2 Análisis'!H415,'Tabla 2-3-4-5'!$B$10:$C$12,2,FALSE)))&lt;3,"BAJO",IF((VLOOKUP(G415,'Tabla 2-3-4-5'!$B$10:$C$12,2,FALSE)*(VLOOKUP('Matriz Nº2 Análisis'!H415,'Tabla 2-3-4-5'!$B$10:$C$12,2,FALSE)))&gt;5,"ALTO","MEDIO"))," ")</f>
        <v xml:space="preserve"> </v>
      </c>
      <c r="J415" s="9"/>
      <c r="K415" s="10"/>
      <c r="N415" s="10"/>
      <c r="O415" s="10"/>
      <c r="P415" s="10"/>
      <c r="Q415" s="10"/>
      <c r="R415" s="10"/>
      <c r="S415" s="10"/>
      <c r="T415" s="10"/>
      <c r="U415" s="10"/>
      <c r="V415" s="10"/>
      <c r="W415" s="10"/>
      <c r="X415" s="10"/>
      <c r="Y415" s="10"/>
      <c r="Z415" s="10"/>
      <c r="AA415" s="10"/>
      <c r="AB415" s="10"/>
      <c r="AC415" s="10"/>
    </row>
    <row r="416" spans="1:29" ht="83.25" customHeight="1" x14ac:dyDescent="0.3">
      <c r="A416" s="136" t="str">
        <f>'Matriz Nº1 Identificación'!A416</f>
        <v>46. 2</v>
      </c>
      <c r="B416" s="4" t="str">
        <f>IF('Matriz Nº1 Identificación'!B416&lt;&gt;" ",'Matriz Nº1 Identificación'!F416," ")</f>
        <v xml:space="preserve"> </v>
      </c>
      <c r="C416" s="101"/>
      <c r="D416" s="101"/>
      <c r="E416" s="4" t="str">
        <f>IFERROR(IF((VLOOKUP(C416,'Tabla 2-3-4-5'!$B$10:$C$12,2,FALSE)*(VLOOKUP('Matriz Nº2 Análisis'!D416,'Tabla 2-3-4-5'!$B$10:$C$12,2,FALSE)))&lt;3,"BAJO",IF((VLOOKUP(C416,'Tabla 2-3-4-5'!$B$10:$C$12,2,FALSE)*(VLOOKUP('Matriz Nº2 Análisis'!D416,'Tabla 2-3-4-5'!$B$10:$C$12,2,FALSE)))&gt;5,"ALTO","MEDIO"))," ")</f>
        <v xml:space="preserve"> </v>
      </c>
      <c r="F416" s="5" t="str">
        <f>IF(B416&lt;&gt;" ",'Matriz Nº1 Identificación'!E416," ")</f>
        <v xml:space="preserve"> </v>
      </c>
      <c r="G416" s="101"/>
      <c r="H416" s="101"/>
      <c r="I416" s="4" t="str">
        <f>IFERROR(IF((VLOOKUP(G416,'Tabla 2-3-4-5'!$B$10:$C$12,2,FALSE)*(VLOOKUP('Matriz Nº2 Análisis'!H416,'Tabla 2-3-4-5'!$B$10:$C$12,2,FALSE)))&lt;3,"BAJO",IF((VLOOKUP(G416,'Tabla 2-3-4-5'!$B$10:$C$12,2,FALSE)*(VLOOKUP('Matriz Nº2 Análisis'!H416,'Tabla 2-3-4-5'!$B$10:$C$12,2,FALSE)))&gt;5,"ALTO","MEDIO"))," ")</f>
        <v xml:space="preserve"> </v>
      </c>
      <c r="J416" s="9"/>
      <c r="K416" s="10"/>
      <c r="N416" s="10"/>
      <c r="O416" s="10"/>
      <c r="P416" s="10"/>
      <c r="Q416" s="10"/>
      <c r="R416" s="10"/>
      <c r="S416" s="10"/>
      <c r="T416" s="10"/>
      <c r="U416" s="10"/>
      <c r="V416" s="10"/>
      <c r="W416" s="10"/>
      <c r="X416" s="10"/>
      <c r="Y416" s="10"/>
      <c r="Z416" s="10"/>
      <c r="AA416" s="10"/>
      <c r="AB416" s="10"/>
      <c r="AC416" s="10"/>
    </row>
    <row r="417" spans="1:29" ht="83.25" customHeight="1" x14ac:dyDescent="0.3">
      <c r="A417" s="136" t="str">
        <f>'Matriz Nº1 Identificación'!A417</f>
        <v>46. 3</v>
      </c>
      <c r="B417" s="4" t="str">
        <f>IF('Matriz Nº1 Identificación'!B417&lt;&gt;" ",'Matriz Nº1 Identificación'!F417," ")</f>
        <v xml:space="preserve"> </v>
      </c>
      <c r="C417" s="101"/>
      <c r="D417" s="101"/>
      <c r="E417" s="4" t="str">
        <f>IFERROR(IF((VLOOKUP(C417,'Tabla 2-3-4-5'!$B$10:$C$12,2,FALSE)*(VLOOKUP('Matriz Nº2 Análisis'!D417,'Tabla 2-3-4-5'!$B$10:$C$12,2,FALSE)))&lt;3,"BAJO",IF((VLOOKUP(C417,'Tabla 2-3-4-5'!$B$10:$C$12,2,FALSE)*(VLOOKUP('Matriz Nº2 Análisis'!D417,'Tabla 2-3-4-5'!$B$10:$C$12,2,FALSE)))&gt;5,"ALTO","MEDIO"))," ")</f>
        <v xml:space="preserve"> </v>
      </c>
      <c r="F417" s="5" t="str">
        <f>IF(B417&lt;&gt;" ",'Matriz Nº1 Identificación'!E417," ")</f>
        <v xml:space="preserve"> </v>
      </c>
      <c r="G417" s="101"/>
      <c r="H417" s="101"/>
      <c r="I417" s="4" t="str">
        <f>IFERROR(IF((VLOOKUP(G417,'Tabla 2-3-4-5'!$B$10:$C$12,2,FALSE)*(VLOOKUP('Matriz Nº2 Análisis'!H417,'Tabla 2-3-4-5'!$B$10:$C$12,2,FALSE)))&lt;3,"BAJO",IF((VLOOKUP(G417,'Tabla 2-3-4-5'!$B$10:$C$12,2,FALSE)*(VLOOKUP('Matriz Nº2 Análisis'!H417,'Tabla 2-3-4-5'!$B$10:$C$12,2,FALSE)))&gt;5,"ALTO","MEDIO"))," ")</f>
        <v xml:space="preserve"> </v>
      </c>
      <c r="J417" s="9"/>
      <c r="K417" s="10"/>
      <c r="N417" s="10"/>
      <c r="O417" s="10"/>
      <c r="P417" s="10"/>
      <c r="Q417" s="10"/>
      <c r="R417" s="10"/>
      <c r="S417" s="10"/>
      <c r="T417" s="10"/>
      <c r="U417" s="10"/>
      <c r="V417" s="10"/>
      <c r="W417" s="10"/>
      <c r="X417" s="10"/>
      <c r="Y417" s="10"/>
      <c r="Z417" s="10"/>
      <c r="AA417" s="10"/>
      <c r="AB417" s="10"/>
      <c r="AC417" s="10"/>
    </row>
    <row r="418" spans="1:29" ht="83.25" customHeight="1" x14ac:dyDescent="0.3">
      <c r="A418" s="136" t="str">
        <f>'Matriz Nº1 Identificación'!A418</f>
        <v>46. 4</v>
      </c>
      <c r="B418" s="4" t="str">
        <f>IF('Matriz Nº1 Identificación'!B418&lt;&gt;" ",'Matriz Nº1 Identificación'!F418," ")</f>
        <v xml:space="preserve"> </v>
      </c>
      <c r="C418" s="101"/>
      <c r="D418" s="101"/>
      <c r="E418" s="4" t="str">
        <f>IFERROR(IF((VLOOKUP(C418,'Tabla 2-3-4-5'!$B$10:$C$12,2,FALSE)*(VLOOKUP('Matriz Nº2 Análisis'!D418,'Tabla 2-3-4-5'!$B$10:$C$12,2,FALSE)))&lt;3,"BAJO",IF((VLOOKUP(C418,'Tabla 2-3-4-5'!$B$10:$C$12,2,FALSE)*(VLOOKUP('Matriz Nº2 Análisis'!D418,'Tabla 2-3-4-5'!$B$10:$C$12,2,FALSE)))&gt;5,"ALTO","MEDIO"))," ")</f>
        <v xml:space="preserve"> </v>
      </c>
      <c r="F418" s="5" t="str">
        <f>IF(B418&lt;&gt;" ",'Matriz Nº1 Identificación'!E418," ")</f>
        <v xml:space="preserve"> </v>
      </c>
      <c r="G418" s="101"/>
      <c r="H418" s="101"/>
      <c r="I418" s="4" t="str">
        <f>IFERROR(IF((VLOOKUP(G418,'Tabla 2-3-4-5'!$B$10:$C$12,2,FALSE)*(VLOOKUP('Matriz Nº2 Análisis'!H418,'Tabla 2-3-4-5'!$B$10:$C$12,2,FALSE)))&lt;3,"BAJO",IF((VLOOKUP(G418,'Tabla 2-3-4-5'!$B$10:$C$12,2,FALSE)*(VLOOKUP('Matriz Nº2 Análisis'!H418,'Tabla 2-3-4-5'!$B$10:$C$12,2,FALSE)))&gt;5,"ALTO","MEDIO"))," ")</f>
        <v xml:space="preserve"> </v>
      </c>
      <c r="J418" s="9"/>
      <c r="K418" s="10"/>
      <c r="N418" s="10"/>
      <c r="O418" s="10"/>
      <c r="P418" s="10"/>
      <c r="Q418" s="10"/>
      <c r="R418" s="10"/>
      <c r="S418" s="10"/>
      <c r="T418" s="10"/>
      <c r="U418" s="10"/>
      <c r="V418" s="10"/>
      <c r="W418" s="10"/>
      <c r="X418" s="10"/>
      <c r="Y418" s="10"/>
      <c r="Z418" s="10"/>
      <c r="AA418" s="10"/>
      <c r="AB418" s="10"/>
      <c r="AC418" s="10"/>
    </row>
    <row r="419" spans="1:29" ht="83.25" customHeight="1" x14ac:dyDescent="0.3">
      <c r="A419" s="136" t="str">
        <f>'Matriz Nº1 Identificación'!A419</f>
        <v>46. 5</v>
      </c>
      <c r="B419" s="4" t="str">
        <f>IF('Matriz Nº1 Identificación'!B419&lt;&gt;" ",'Matriz Nº1 Identificación'!F419," ")</f>
        <v xml:space="preserve"> </v>
      </c>
      <c r="C419" s="101"/>
      <c r="D419" s="101"/>
      <c r="E419" s="4" t="str">
        <f>IFERROR(IF((VLOOKUP(C419,'Tabla 2-3-4-5'!$B$10:$C$12,2,FALSE)*(VLOOKUP('Matriz Nº2 Análisis'!D419,'Tabla 2-3-4-5'!$B$10:$C$12,2,FALSE)))&lt;3,"BAJO",IF((VLOOKUP(C419,'Tabla 2-3-4-5'!$B$10:$C$12,2,FALSE)*(VLOOKUP('Matriz Nº2 Análisis'!D419,'Tabla 2-3-4-5'!$B$10:$C$12,2,FALSE)))&gt;5,"ALTO","MEDIO"))," ")</f>
        <v xml:space="preserve"> </v>
      </c>
      <c r="F419" s="5" t="str">
        <f>IF(B419&lt;&gt;" ",'Matriz Nº1 Identificación'!E419," ")</f>
        <v xml:space="preserve"> </v>
      </c>
      <c r="G419" s="101"/>
      <c r="H419" s="101"/>
      <c r="I419" s="4" t="str">
        <f>IFERROR(IF((VLOOKUP(G419,'Tabla 2-3-4-5'!$B$10:$C$12,2,FALSE)*(VLOOKUP('Matriz Nº2 Análisis'!H419,'Tabla 2-3-4-5'!$B$10:$C$12,2,FALSE)))&lt;3,"BAJO",IF((VLOOKUP(G419,'Tabla 2-3-4-5'!$B$10:$C$12,2,FALSE)*(VLOOKUP('Matriz Nº2 Análisis'!H419,'Tabla 2-3-4-5'!$B$10:$C$12,2,FALSE)))&gt;5,"ALTO","MEDIO"))," ")</f>
        <v xml:space="preserve"> </v>
      </c>
      <c r="J419" s="9"/>
      <c r="K419" s="10"/>
      <c r="N419" s="10"/>
      <c r="O419" s="10"/>
      <c r="P419" s="10"/>
      <c r="Q419" s="10"/>
      <c r="R419" s="10"/>
      <c r="S419" s="10"/>
      <c r="T419" s="10"/>
      <c r="U419" s="10"/>
      <c r="V419" s="10"/>
      <c r="W419" s="10"/>
      <c r="X419" s="10"/>
      <c r="Y419" s="10"/>
      <c r="Z419" s="10"/>
      <c r="AA419" s="10"/>
      <c r="AB419" s="10"/>
      <c r="AC419" s="10"/>
    </row>
    <row r="420" spans="1:29" ht="83.25" customHeight="1" x14ac:dyDescent="0.3">
      <c r="A420" s="136" t="str">
        <f>'Matriz Nº1 Identificación'!A420</f>
        <v>46. 6</v>
      </c>
      <c r="B420" s="4" t="str">
        <f>IF('Matriz Nº1 Identificación'!B420&lt;&gt;" ",'Matriz Nº1 Identificación'!F420," ")</f>
        <v xml:space="preserve"> </v>
      </c>
      <c r="C420" s="101"/>
      <c r="D420" s="101"/>
      <c r="E420" s="4" t="str">
        <f>IFERROR(IF((VLOOKUP(C420,'Tabla 2-3-4-5'!$B$10:$C$12,2,FALSE)*(VLOOKUP('Matriz Nº2 Análisis'!D420,'Tabla 2-3-4-5'!$B$10:$C$12,2,FALSE)))&lt;3,"BAJO",IF((VLOOKUP(C420,'Tabla 2-3-4-5'!$B$10:$C$12,2,FALSE)*(VLOOKUP('Matriz Nº2 Análisis'!D420,'Tabla 2-3-4-5'!$B$10:$C$12,2,FALSE)))&gt;5,"ALTO","MEDIO"))," ")</f>
        <v xml:space="preserve"> </v>
      </c>
      <c r="F420" s="5" t="str">
        <f>IF(B420&lt;&gt;" ",'Matriz Nº1 Identificación'!E420," ")</f>
        <v xml:space="preserve"> </v>
      </c>
      <c r="G420" s="101"/>
      <c r="H420" s="101"/>
      <c r="I420" s="4" t="str">
        <f>IFERROR(IF((VLOOKUP(G420,'Tabla 2-3-4-5'!$B$10:$C$12,2,FALSE)*(VLOOKUP('Matriz Nº2 Análisis'!H420,'Tabla 2-3-4-5'!$B$10:$C$12,2,FALSE)))&lt;3,"BAJO",IF((VLOOKUP(G420,'Tabla 2-3-4-5'!$B$10:$C$12,2,FALSE)*(VLOOKUP('Matriz Nº2 Análisis'!H420,'Tabla 2-3-4-5'!$B$10:$C$12,2,FALSE)))&gt;5,"ALTO","MEDIO"))," ")</f>
        <v xml:space="preserve"> </v>
      </c>
      <c r="J420" s="9"/>
      <c r="K420" s="10"/>
      <c r="N420" s="10"/>
      <c r="O420" s="10"/>
      <c r="P420" s="10"/>
      <c r="Q420" s="10"/>
      <c r="R420" s="10"/>
      <c r="S420" s="10"/>
      <c r="T420" s="10"/>
      <c r="U420" s="10"/>
      <c r="V420" s="10"/>
      <c r="W420" s="10"/>
      <c r="X420" s="10"/>
      <c r="Y420" s="10"/>
      <c r="Z420" s="10"/>
      <c r="AA420" s="10"/>
      <c r="AB420" s="10"/>
      <c r="AC420" s="10"/>
    </row>
    <row r="421" spans="1:29" ht="83.25" customHeight="1" thickBot="1" x14ac:dyDescent="0.35">
      <c r="A421" s="136" t="str">
        <f>'Matriz Nº1 Identificación'!A421</f>
        <v>46. 7</v>
      </c>
      <c r="B421" s="4" t="str">
        <f>IF('Matriz Nº1 Identificación'!B421&lt;&gt;" ",'Matriz Nº1 Identificación'!F421," ")</f>
        <v xml:space="preserve"> </v>
      </c>
      <c r="C421" s="101"/>
      <c r="D421" s="101"/>
      <c r="E421" s="4" t="str">
        <f>IFERROR(IF((VLOOKUP(C421,'Tabla 2-3-4-5'!$B$10:$C$12,2,FALSE)*(VLOOKUP('Matriz Nº2 Análisis'!D421,'Tabla 2-3-4-5'!$B$10:$C$12,2,FALSE)))&lt;3,"BAJO",IF((VLOOKUP(C421,'Tabla 2-3-4-5'!$B$10:$C$12,2,FALSE)*(VLOOKUP('Matriz Nº2 Análisis'!D421,'Tabla 2-3-4-5'!$B$10:$C$12,2,FALSE)))&gt;5,"ALTO","MEDIO"))," ")</f>
        <v xml:space="preserve"> </v>
      </c>
      <c r="F421" s="5" t="str">
        <f>IF(B421&lt;&gt;" ",'Matriz Nº1 Identificación'!E421," ")</f>
        <v xml:space="preserve"> </v>
      </c>
      <c r="G421" s="101"/>
      <c r="H421" s="101"/>
      <c r="I421" s="4" t="str">
        <f>IFERROR(IF((VLOOKUP(G421,'Tabla 2-3-4-5'!$B$10:$C$12,2,FALSE)*(VLOOKUP('Matriz Nº2 Análisis'!H421,'Tabla 2-3-4-5'!$B$10:$C$12,2,FALSE)))&lt;3,"BAJO",IF((VLOOKUP(G421,'Tabla 2-3-4-5'!$B$10:$C$12,2,FALSE)*(VLOOKUP('Matriz Nº2 Análisis'!H421,'Tabla 2-3-4-5'!$B$10:$C$12,2,FALSE)))&gt;5,"ALTO","MEDIO"))," ")</f>
        <v xml:space="preserve"> </v>
      </c>
      <c r="J421" s="9"/>
      <c r="K421" s="10"/>
      <c r="N421" s="10"/>
      <c r="O421" s="10"/>
      <c r="P421" s="10"/>
      <c r="Q421" s="10"/>
      <c r="R421" s="10"/>
      <c r="S421" s="10"/>
      <c r="T421" s="10"/>
      <c r="U421" s="10"/>
      <c r="V421" s="10"/>
      <c r="W421" s="10"/>
      <c r="X421" s="10"/>
      <c r="Y421" s="10"/>
      <c r="Z421" s="10"/>
      <c r="AA421" s="10"/>
      <c r="AB421" s="10"/>
      <c r="AC421" s="10"/>
    </row>
    <row r="422" spans="1:29" ht="23.25" customHeight="1" thickBot="1" x14ac:dyDescent="0.35">
      <c r="A422" s="73" t="str">
        <f>'Matriz Nº1 Identificación'!A422</f>
        <v xml:space="preserve">Objetivo Estratégico: </v>
      </c>
      <c r="B422" s="377">
        <f>+'Matriz Nº1 Identificación'!B422:H422</f>
        <v>0</v>
      </c>
      <c r="C422" s="378"/>
      <c r="D422" s="378"/>
      <c r="E422" s="378"/>
      <c r="F422" s="378"/>
      <c r="G422" s="378"/>
      <c r="H422" s="378"/>
      <c r="I422" s="379"/>
      <c r="J422" s="1"/>
    </row>
    <row r="423" spans="1:29" ht="26.25" customHeight="1" x14ac:dyDescent="0.3">
      <c r="A423" s="75" t="str">
        <f>'Matriz Nº1 Identificación'!A423</f>
        <v>Objetivo táctico</v>
      </c>
      <c r="B423" s="374" t="str">
        <f>+'Matriz Nº1 Identificación'!B423:H423</f>
        <v xml:space="preserve">47. </v>
      </c>
      <c r="C423" s="375"/>
      <c r="D423" s="375"/>
      <c r="E423" s="375"/>
      <c r="F423" s="375"/>
      <c r="G423" s="375"/>
      <c r="H423" s="375"/>
      <c r="I423" s="376"/>
      <c r="J423" s="1"/>
    </row>
    <row r="424" spans="1:29" ht="83.25" customHeight="1" x14ac:dyDescent="0.3">
      <c r="A424" s="136" t="str">
        <f>'Matriz Nº1 Identificación'!A424</f>
        <v>47. 1</v>
      </c>
      <c r="B424" s="4" t="str">
        <f>IF('Matriz Nº1 Identificación'!B424&lt;&gt;" ",'Matriz Nº1 Identificación'!F424," ")</f>
        <v xml:space="preserve"> </v>
      </c>
      <c r="C424" s="101"/>
      <c r="D424" s="101"/>
      <c r="E424" s="4" t="str">
        <f>IFERROR(IF((VLOOKUP(C424,'Tabla 2-3-4-5'!$B$10:$C$12,2,FALSE)*(VLOOKUP('Matriz Nº2 Análisis'!D424,'Tabla 2-3-4-5'!$B$10:$C$12,2,FALSE)))&lt;3,"BAJO",IF((VLOOKUP(C424,'Tabla 2-3-4-5'!$B$10:$C$12,2,FALSE)*(VLOOKUP('Matriz Nº2 Análisis'!D424,'Tabla 2-3-4-5'!$B$10:$C$12,2,FALSE)))&gt;5,"ALTO","MEDIO"))," ")</f>
        <v xml:space="preserve"> </v>
      </c>
      <c r="F424" s="5" t="str">
        <f>IF(B424&lt;&gt;" ",'Matriz Nº1 Identificación'!E424," ")</f>
        <v xml:space="preserve"> </v>
      </c>
      <c r="G424" s="101"/>
      <c r="H424" s="101"/>
      <c r="I424" s="4" t="str">
        <f>IFERROR(IF((VLOOKUP(G424,'Tabla 2-3-4-5'!$B$10:$C$12,2,FALSE)*(VLOOKUP('Matriz Nº2 Análisis'!H424,'Tabla 2-3-4-5'!$B$10:$C$12,2,FALSE)))&lt;3,"BAJO",IF((VLOOKUP(G424,'Tabla 2-3-4-5'!$B$10:$C$12,2,FALSE)*(VLOOKUP('Matriz Nº2 Análisis'!H424,'Tabla 2-3-4-5'!$B$10:$C$12,2,FALSE)))&gt;5,"ALTO","MEDIO"))," ")</f>
        <v xml:space="preserve"> </v>
      </c>
      <c r="J424" s="9"/>
      <c r="K424" s="10"/>
      <c r="N424" s="10"/>
      <c r="O424" s="10"/>
      <c r="P424" s="10"/>
      <c r="Q424" s="10"/>
      <c r="R424" s="10"/>
      <c r="S424" s="10"/>
      <c r="T424" s="10"/>
      <c r="U424" s="10"/>
      <c r="V424" s="10"/>
      <c r="W424" s="10"/>
      <c r="X424" s="10"/>
      <c r="Y424" s="10"/>
      <c r="Z424" s="10"/>
      <c r="AA424" s="10"/>
      <c r="AB424" s="10"/>
      <c r="AC424" s="10"/>
    </row>
    <row r="425" spans="1:29" ht="83.25" customHeight="1" x14ac:dyDescent="0.3">
      <c r="A425" s="136" t="str">
        <f>'Matriz Nº1 Identificación'!A425</f>
        <v>47. 2</v>
      </c>
      <c r="B425" s="4" t="str">
        <f>IF('Matriz Nº1 Identificación'!B425&lt;&gt;" ",'Matriz Nº1 Identificación'!F425," ")</f>
        <v xml:space="preserve"> </v>
      </c>
      <c r="C425" s="101"/>
      <c r="D425" s="101"/>
      <c r="E425" s="4" t="str">
        <f>IFERROR(IF((VLOOKUP(C425,'Tabla 2-3-4-5'!$B$10:$C$12,2,FALSE)*(VLOOKUP('Matriz Nº2 Análisis'!D425,'Tabla 2-3-4-5'!$B$10:$C$12,2,FALSE)))&lt;3,"BAJO",IF((VLOOKUP(C425,'Tabla 2-3-4-5'!$B$10:$C$12,2,FALSE)*(VLOOKUP('Matriz Nº2 Análisis'!D425,'Tabla 2-3-4-5'!$B$10:$C$12,2,FALSE)))&gt;5,"ALTO","MEDIO"))," ")</f>
        <v xml:space="preserve"> </v>
      </c>
      <c r="F425" s="5" t="str">
        <f>IF(B425&lt;&gt;" ",'Matriz Nº1 Identificación'!E425," ")</f>
        <v xml:space="preserve"> </v>
      </c>
      <c r="G425" s="101"/>
      <c r="H425" s="101"/>
      <c r="I425" s="4" t="str">
        <f>IFERROR(IF((VLOOKUP(G425,'Tabla 2-3-4-5'!$B$10:$C$12,2,FALSE)*(VLOOKUP('Matriz Nº2 Análisis'!H425,'Tabla 2-3-4-5'!$B$10:$C$12,2,FALSE)))&lt;3,"BAJO",IF((VLOOKUP(G425,'Tabla 2-3-4-5'!$B$10:$C$12,2,FALSE)*(VLOOKUP('Matriz Nº2 Análisis'!H425,'Tabla 2-3-4-5'!$B$10:$C$12,2,FALSE)))&gt;5,"ALTO","MEDIO"))," ")</f>
        <v xml:space="preserve"> </v>
      </c>
      <c r="J425" s="9"/>
      <c r="K425" s="10"/>
      <c r="N425" s="10"/>
      <c r="O425" s="10"/>
      <c r="P425" s="10"/>
      <c r="Q425" s="10"/>
      <c r="R425" s="10"/>
      <c r="S425" s="10"/>
      <c r="T425" s="10"/>
      <c r="U425" s="10"/>
      <c r="V425" s="10"/>
      <c r="W425" s="10"/>
      <c r="X425" s="10"/>
      <c r="Y425" s="10"/>
      <c r="Z425" s="10"/>
      <c r="AA425" s="10"/>
      <c r="AB425" s="10"/>
      <c r="AC425" s="10"/>
    </row>
    <row r="426" spans="1:29" ht="83.25" customHeight="1" x14ac:dyDescent="0.3">
      <c r="A426" s="136" t="str">
        <f>'Matriz Nº1 Identificación'!A426</f>
        <v>47. 3</v>
      </c>
      <c r="B426" s="4" t="str">
        <f>IF('Matriz Nº1 Identificación'!B426&lt;&gt;" ",'Matriz Nº1 Identificación'!F426," ")</f>
        <v xml:space="preserve"> </v>
      </c>
      <c r="C426" s="101"/>
      <c r="D426" s="101"/>
      <c r="E426" s="4" t="str">
        <f>IFERROR(IF((VLOOKUP(C426,'Tabla 2-3-4-5'!$B$10:$C$12,2,FALSE)*(VLOOKUP('Matriz Nº2 Análisis'!D426,'Tabla 2-3-4-5'!$B$10:$C$12,2,FALSE)))&lt;3,"BAJO",IF((VLOOKUP(C426,'Tabla 2-3-4-5'!$B$10:$C$12,2,FALSE)*(VLOOKUP('Matriz Nº2 Análisis'!D426,'Tabla 2-3-4-5'!$B$10:$C$12,2,FALSE)))&gt;5,"ALTO","MEDIO"))," ")</f>
        <v xml:space="preserve"> </v>
      </c>
      <c r="F426" s="5" t="str">
        <f>IF(B426&lt;&gt;" ",'Matriz Nº1 Identificación'!E426," ")</f>
        <v xml:space="preserve"> </v>
      </c>
      <c r="G426" s="101"/>
      <c r="H426" s="101"/>
      <c r="I426" s="4" t="str">
        <f>IFERROR(IF((VLOOKUP(G426,'Tabla 2-3-4-5'!$B$10:$C$12,2,FALSE)*(VLOOKUP('Matriz Nº2 Análisis'!H426,'Tabla 2-3-4-5'!$B$10:$C$12,2,FALSE)))&lt;3,"BAJO",IF((VLOOKUP(G426,'Tabla 2-3-4-5'!$B$10:$C$12,2,FALSE)*(VLOOKUP('Matriz Nº2 Análisis'!H426,'Tabla 2-3-4-5'!$B$10:$C$12,2,FALSE)))&gt;5,"ALTO","MEDIO"))," ")</f>
        <v xml:space="preserve"> </v>
      </c>
      <c r="J426" s="9"/>
      <c r="K426" s="10"/>
      <c r="N426" s="10"/>
      <c r="O426" s="10"/>
      <c r="P426" s="10"/>
      <c r="Q426" s="10"/>
      <c r="R426" s="10"/>
      <c r="S426" s="10"/>
      <c r="T426" s="10"/>
      <c r="U426" s="10"/>
      <c r="V426" s="10"/>
      <c r="W426" s="10"/>
      <c r="X426" s="10"/>
      <c r="Y426" s="10"/>
      <c r="Z426" s="10"/>
      <c r="AA426" s="10"/>
      <c r="AB426" s="10"/>
      <c r="AC426" s="10"/>
    </row>
    <row r="427" spans="1:29" ht="83.25" customHeight="1" x14ac:dyDescent="0.3">
      <c r="A427" s="136" t="str">
        <f>'Matriz Nº1 Identificación'!A427</f>
        <v>47. 4</v>
      </c>
      <c r="B427" s="4" t="str">
        <f>IF('Matriz Nº1 Identificación'!B427&lt;&gt;" ",'Matriz Nº1 Identificación'!F427," ")</f>
        <v xml:space="preserve"> </v>
      </c>
      <c r="C427" s="101"/>
      <c r="D427" s="101"/>
      <c r="E427" s="4" t="str">
        <f>IFERROR(IF((VLOOKUP(C427,'Tabla 2-3-4-5'!$B$10:$C$12,2,FALSE)*(VLOOKUP('Matriz Nº2 Análisis'!D427,'Tabla 2-3-4-5'!$B$10:$C$12,2,FALSE)))&lt;3,"BAJO",IF((VLOOKUP(C427,'Tabla 2-3-4-5'!$B$10:$C$12,2,FALSE)*(VLOOKUP('Matriz Nº2 Análisis'!D427,'Tabla 2-3-4-5'!$B$10:$C$12,2,FALSE)))&gt;5,"ALTO","MEDIO"))," ")</f>
        <v xml:space="preserve"> </v>
      </c>
      <c r="F427" s="5" t="str">
        <f>IF(B427&lt;&gt;" ",'Matriz Nº1 Identificación'!E427," ")</f>
        <v xml:space="preserve"> </v>
      </c>
      <c r="G427" s="101"/>
      <c r="H427" s="101"/>
      <c r="I427" s="4" t="str">
        <f>IFERROR(IF((VLOOKUP(G427,'Tabla 2-3-4-5'!$B$10:$C$12,2,FALSE)*(VLOOKUP('Matriz Nº2 Análisis'!H427,'Tabla 2-3-4-5'!$B$10:$C$12,2,FALSE)))&lt;3,"BAJO",IF((VLOOKUP(G427,'Tabla 2-3-4-5'!$B$10:$C$12,2,FALSE)*(VLOOKUP('Matriz Nº2 Análisis'!H427,'Tabla 2-3-4-5'!$B$10:$C$12,2,FALSE)))&gt;5,"ALTO","MEDIO"))," ")</f>
        <v xml:space="preserve"> </v>
      </c>
      <c r="J427" s="9"/>
      <c r="K427" s="10"/>
      <c r="N427" s="10"/>
      <c r="O427" s="10"/>
      <c r="P427" s="10"/>
      <c r="Q427" s="10"/>
      <c r="R427" s="10"/>
      <c r="S427" s="10"/>
      <c r="T427" s="10"/>
      <c r="U427" s="10"/>
      <c r="V427" s="10"/>
      <c r="W427" s="10"/>
      <c r="X427" s="10"/>
      <c r="Y427" s="10"/>
      <c r="Z427" s="10"/>
      <c r="AA427" s="10"/>
      <c r="AB427" s="10"/>
      <c r="AC427" s="10"/>
    </row>
    <row r="428" spans="1:29" ht="83.25" customHeight="1" x14ac:dyDescent="0.3">
      <c r="A428" s="136" t="str">
        <f>'Matriz Nº1 Identificación'!A428</f>
        <v>47. 5</v>
      </c>
      <c r="B428" s="4" t="str">
        <f>IF('Matriz Nº1 Identificación'!B428&lt;&gt;" ",'Matriz Nº1 Identificación'!F428," ")</f>
        <v xml:space="preserve"> </v>
      </c>
      <c r="C428" s="101"/>
      <c r="D428" s="101"/>
      <c r="E428" s="4" t="str">
        <f>IFERROR(IF((VLOOKUP(C428,'Tabla 2-3-4-5'!$B$10:$C$12,2,FALSE)*(VLOOKUP('Matriz Nº2 Análisis'!D428,'Tabla 2-3-4-5'!$B$10:$C$12,2,FALSE)))&lt;3,"BAJO",IF((VLOOKUP(C428,'Tabla 2-3-4-5'!$B$10:$C$12,2,FALSE)*(VLOOKUP('Matriz Nº2 Análisis'!D428,'Tabla 2-3-4-5'!$B$10:$C$12,2,FALSE)))&gt;5,"ALTO","MEDIO"))," ")</f>
        <v xml:space="preserve"> </v>
      </c>
      <c r="F428" s="5" t="str">
        <f>IF(B428&lt;&gt;" ",'Matriz Nº1 Identificación'!E428," ")</f>
        <v xml:space="preserve"> </v>
      </c>
      <c r="G428" s="101"/>
      <c r="H428" s="101"/>
      <c r="I428" s="4" t="str">
        <f>IFERROR(IF((VLOOKUP(G428,'Tabla 2-3-4-5'!$B$10:$C$12,2,FALSE)*(VLOOKUP('Matriz Nº2 Análisis'!H428,'Tabla 2-3-4-5'!$B$10:$C$12,2,FALSE)))&lt;3,"BAJO",IF((VLOOKUP(G428,'Tabla 2-3-4-5'!$B$10:$C$12,2,FALSE)*(VLOOKUP('Matriz Nº2 Análisis'!H428,'Tabla 2-3-4-5'!$B$10:$C$12,2,FALSE)))&gt;5,"ALTO","MEDIO"))," ")</f>
        <v xml:space="preserve"> </v>
      </c>
      <c r="J428" s="9"/>
      <c r="K428" s="10"/>
      <c r="N428" s="10"/>
      <c r="O428" s="10"/>
      <c r="P428" s="10"/>
      <c r="Q428" s="10"/>
      <c r="R428" s="10"/>
      <c r="S428" s="10"/>
      <c r="T428" s="10"/>
      <c r="U428" s="10"/>
      <c r="V428" s="10"/>
      <c r="W428" s="10"/>
      <c r="X428" s="10"/>
      <c r="Y428" s="10"/>
      <c r="Z428" s="10"/>
      <c r="AA428" s="10"/>
      <c r="AB428" s="10"/>
      <c r="AC428" s="10"/>
    </row>
    <row r="429" spans="1:29" ht="83.25" customHeight="1" x14ac:dyDescent="0.3">
      <c r="A429" s="136" t="str">
        <f>'Matriz Nº1 Identificación'!A429</f>
        <v>47. 6</v>
      </c>
      <c r="B429" s="4" t="str">
        <f>IF('Matriz Nº1 Identificación'!B429&lt;&gt;" ",'Matriz Nº1 Identificación'!F429," ")</f>
        <v xml:space="preserve"> </v>
      </c>
      <c r="C429" s="101"/>
      <c r="D429" s="101"/>
      <c r="E429" s="4" t="str">
        <f>IFERROR(IF((VLOOKUP(C429,'Tabla 2-3-4-5'!$B$10:$C$12,2,FALSE)*(VLOOKUP('Matriz Nº2 Análisis'!D429,'Tabla 2-3-4-5'!$B$10:$C$12,2,FALSE)))&lt;3,"BAJO",IF((VLOOKUP(C429,'Tabla 2-3-4-5'!$B$10:$C$12,2,FALSE)*(VLOOKUP('Matriz Nº2 Análisis'!D429,'Tabla 2-3-4-5'!$B$10:$C$12,2,FALSE)))&gt;5,"ALTO","MEDIO"))," ")</f>
        <v xml:space="preserve"> </v>
      </c>
      <c r="F429" s="5" t="str">
        <f>IF(B429&lt;&gt;" ",'Matriz Nº1 Identificación'!E429," ")</f>
        <v xml:space="preserve"> </v>
      </c>
      <c r="G429" s="101"/>
      <c r="H429" s="101"/>
      <c r="I429" s="4" t="str">
        <f>IFERROR(IF((VLOOKUP(G429,'Tabla 2-3-4-5'!$B$10:$C$12,2,FALSE)*(VLOOKUP('Matriz Nº2 Análisis'!H429,'Tabla 2-3-4-5'!$B$10:$C$12,2,FALSE)))&lt;3,"BAJO",IF((VLOOKUP(G429,'Tabla 2-3-4-5'!$B$10:$C$12,2,FALSE)*(VLOOKUP('Matriz Nº2 Análisis'!H429,'Tabla 2-3-4-5'!$B$10:$C$12,2,FALSE)))&gt;5,"ALTO","MEDIO"))," ")</f>
        <v xml:space="preserve"> </v>
      </c>
      <c r="J429" s="9"/>
      <c r="K429" s="10"/>
      <c r="N429" s="10"/>
      <c r="O429" s="10"/>
      <c r="P429" s="10"/>
      <c r="Q429" s="10"/>
      <c r="R429" s="10"/>
      <c r="S429" s="10"/>
      <c r="T429" s="10"/>
      <c r="U429" s="10"/>
      <c r="V429" s="10"/>
      <c r="W429" s="10"/>
      <c r="X429" s="10"/>
      <c r="Y429" s="10"/>
      <c r="Z429" s="10"/>
      <c r="AA429" s="10"/>
      <c r="AB429" s="10"/>
      <c r="AC429" s="10"/>
    </row>
    <row r="430" spans="1:29" ht="83.25" customHeight="1" thickBot="1" x14ac:dyDescent="0.35">
      <c r="A430" s="136" t="str">
        <f>'Matriz Nº1 Identificación'!A430</f>
        <v>47. 7</v>
      </c>
      <c r="B430" s="4" t="str">
        <f>IF('Matriz Nº1 Identificación'!B430&lt;&gt;" ",'Matriz Nº1 Identificación'!F430," ")</f>
        <v xml:space="preserve"> </v>
      </c>
      <c r="C430" s="101"/>
      <c r="D430" s="101"/>
      <c r="E430" s="4" t="str">
        <f>IFERROR(IF((VLOOKUP(C430,'Tabla 2-3-4-5'!$B$10:$C$12,2,FALSE)*(VLOOKUP('Matriz Nº2 Análisis'!D430,'Tabla 2-3-4-5'!$B$10:$C$12,2,FALSE)))&lt;3,"BAJO",IF((VLOOKUP(C430,'Tabla 2-3-4-5'!$B$10:$C$12,2,FALSE)*(VLOOKUP('Matriz Nº2 Análisis'!D430,'Tabla 2-3-4-5'!$B$10:$C$12,2,FALSE)))&gt;5,"ALTO","MEDIO"))," ")</f>
        <v xml:space="preserve"> </v>
      </c>
      <c r="F430" s="5" t="str">
        <f>IF(B430&lt;&gt;" ",'Matriz Nº1 Identificación'!E430," ")</f>
        <v xml:space="preserve"> </v>
      </c>
      <c r="G430" s="101"/>
      <c r="H430" s="101"/>
      <c r="I430" s="4" t="str">
        <f>IFERROR(IF((VLOOKUP(G430,'Tabla 2-3-4-5'!$B$10:$C$12,2,FALSE)*(VLOOKUP('Matriz Nº2 Análisis'!H430,'Tabla 2-3-4-5'!$B$10:$C$12,2,FALSE)))&lt;3,"BAJO",IF((VLOOKUP(G430,'Tabla 2-3-4-5'!$B$10:$C$12,2,FALSE)*(VLOOKUP('Matriz Nº2 Análisis'!H430,'Tabla 2-3-4-5'!$B$10:$C$12,2,FALSE)))&gt;5,"ALTO","MEDIO"))," ")</f>
        <v xml:space="preserve"> </v>
      </c>
      <c r="J430" s="9"/>
      <c r="K430" s="10"/>
      <c r="N430" s="10"/>
      <c r="O430" s="10"/>
      <c r="P430" s="10"/>
      <c r="Q430" s="10"/>
      <c r="R430" s="10"/>
      <c r="S430" s="10"/>
      <c r="T430" s="10"/>
      <c r="U430" s="10"/>
      <c r="V430" s="10"/>
      <c r="W430" s="10"/>
      <c r="X430" s="10"/>
      <c r="Y430" s="10"/>
      <c r="Z430" s="10"/>
      <c r="AA430" s="10"/>
      <c r="AB430" s="10"/>
      <c r="AC430" s="10"/>
    </row>
    <row r="431" spans="1:29" ht="23.25" customHeight="1" thickBot="1" x14ac:dyDescent="0.35">
      <c r="A431" s="73" t="str">
        <f>'Matriz Nº1 Identificación'!A431</f>
        <v xml:space="preserve">Objetivo Estratégico: </v>
      </c>
      <c r="B431" s="377">
        <f>+'Matriz Nº1 Identificación'!B431:H431</f>
        <v>0</v>
      </c>
      <c r="C431" s="378"/>
      <c r="D431" s="378"/>
      <c r="E431" s="378"/>
      <c r="F431" s="378"/>
      <c r="G431" s="378"/>
      <c r="H431" s="378"/>
      <c r="I431" s="379"/>
      <c r="J431" s="1"/>
    </row>
    <row r="432" spans="1:29" ht="26.25" customHeight="1" x14ac:dyDescent="0.3">
      <c r="A432" s="75" t="str">
        <f>'Matriz Nº1 Identificación'!A432</f>
        <v>Objetivo táctico</v>
      </c>
      <c r="B432" s="374" t="str">
        <f>+'Matriz Nº1 Identificación'!B432:H432</f>
        <v xml:space="preserve">48. </v>
      </c>
      <c r="C432" s="375"/>
      <c r="D432" s="375"/>
      <c r="E432" s="375"/>
      <c r="F432" s="375"/>
      <c r="G432" s="375"/>
      <c r="H432" s="375"/>
      <c r="I432" s="376"/>
      <c r="J432" s="1"/>
    </row>
    <row r="433" spans="1:29" ht="83.25" customHeight="1" x14ac:dyDescent="0.3">
      <c r="A433" s="136" t="str">
        <f>'Matriz Nº1 Identificación'!A433</f>
        <v>48. 1</v>
      </c>
      <c r="B433" s="4" t="str">
        <f>IF('Matriz Nº1 Identificación'!B433&lt;&gt;" ",'Matriz Nº1 Identificación'!F433," ")</f>
        <v xml:space="preserve"> </v>
      </c>
      <c r="C433" s="101"/>
      <c r="D433" s="101"/>
      <c r="E433" s="4" t="str">
        <f>IFERROR(IF((VLOOKUP(C433,'Tabla 2-3-4-5'!$B$10:$C$12,2,FALSE)*(VLOOKUP('Matriz Nº2 Análisis'!D433,'Tabla 2-3-4-5'!$B$10:$C$12,2,FALSE)))&lt;3,"BAJO",IF((VLOOKUP(C433,'Tabla 2-3-4-5'!$B$10:$C$12,2,FALSE)*(VLOOKUP('Matriz Nº2 Análisis'!D433,'Tabla 2-3-4-5'!$B$10:$C$12,2,FALSE)))&gt;5,"ALTO","MEDIO"))," ")</f>
        <v xml:space="preserve"> </v>
      </c>
      <c r="F433" s="5" t="str">
        <f>IF(B433&lt;&gt;" ",'Matriz Nº1 Identificación'!E433," ")</f>
        <v xml:space="preserve"> </v>
      </c>
      <c r="G433" s="101"/>
      <c r="H433" s="101"/>
      <c r="I433" s="4" t="str">
        <f>IFERROR(IF((VLOOKUP(G433,'Tabla 2-3-4-5'!$B$10:$C$12,2,FALSE)*(VLOOKUP('Matriz Nº2 Análisis'!H433,'Tabla 2-3-4-5'!$B$10:$C$12,2,FALSE)))&lt;3,"BAJO",IF((VLOOKUP(G433,'Tabla 2-3-4-5'!$B$10:$C$12,2,FALSE)*(VLOOKUP('Matriz Nº2 Análisis'!H433,'Tabla 2-3-4-5'!$B$10:$C$12,2,FALSE)))&gt;5,"ALTO","MEDIO"))," ")</f>
        <v xml:space="preserve"> </v>
      </c>
      <c r="J433" s="9"/>
      <c r="K433" s="10"/>
      <c r="N433" s="10"/>
      <c r="O433" s="10"/>
      <c r="P433" s="10"/>
      <c r="Q433" s="10"/>
      <c r="R433" s="10"/>
      <c r="S433" s="10"/>
      <c r="T433" s="10"/>
      <c r="U433" s="10"/>
      <c r="V433" s="10"/>
      <c r="W433" s="10"/>
      <c r="X433" s="10"/>
      <c r="Y433" s="10"/>
      <c r="Z433" s="10"/>
      <c r="AA433" s="10"/>
      <c r="AB433" s="10"/>
      <c r="AC433" s="10"/>
    </row>
    <row r="434" spans="1:29" ht="83.25" customHeight="1" x14ac:dyDescent="0.3">
      <c r="A434" s="136" t="str">
        <f>'Matriz Nº1 Identificación'!A434</f>
        <v>48. 2</v>
      </c>
      <c r="B434" s="4" t="str">
        <f>IF('Matriz Nº1 Identificación'!B434&lt;&gt;" ",'Matriz Nº1 Identificación'!F434," ")</f>
        <v xml:space="preserve"> </v>
      </c>
      <c r="C434" s="101"/>
      <c r="D434" s="101"/>
      <c r="E434" s="4" t="str">
        <f>IFERROR(IF((VLOOKUP(C434,'Tabla 2-3-4-5'!$B$10:$C$12,2,FALSE)*(VLOOKUP('Matriz Nº2 Análisis'!D434,'Tabla 2-3-4-5'!$B$10:$C$12,2,FALSE)))&lt;3,"BAJO",IF((VLOOKUP(C434,'Tabla 2-3-4-5'!$B$10:$C$12,2,FALSE)*(VLOOKUP('Matriz Nº2 Análisis'!D434,'Tabla 2-3-4-5'!$B$10:$C$12,2,FALSE)))&gt;5,"ALTO","MEDIO"))," ")</f>
        <v xml:space="preserve"> </v>
      </c>
      <c r="F434" s="5" t="str">
        <f>IF(B434&lt;&gt;" ",'Matriz Nº1 Identificación'!E434," ")</f>
        <v xml:space="preserve"> </v>
      </c>
      <c r="G434" s="101"/>
      <c r="H434" s="101"/>
      <c r="I434" s="4" t="str">
        <f>IFERROR(IF((VLOOKUP(G434,'Tabla 2-3-4-5'!$B$10:$C$12,2,FALSE)*(VLOOKUP('Matriz Nº2 Análisis'!H434,'Tabla 2-3-4-5'!$B$10:$C$12,2,FALSE)))&lt;3,"BAJO",IF((VLOOKUP(G434,'Tabla 2-3-4-5'!$B$10:$C$12,2,FALSE)*(VLOOKUP('Matriz Nº2 Análisis'!H434,'Tabla 2-3-4-5'!$B$10:$C$12,2,FALSE)))&gt;5,"ALTO","MEDIO"))," ")</f>
        <v xml:space="preserve"> </v>
      </c>
      <c r="J434" s="9"/>
      <c r="K434" s="10"/>
      <c r="N434" s="10"/>
      <c r="O434" s="10"/>
      <c r="P434" s="10"/>
      <c r="Q434" s="10"/>
      <c r="R434" s="10"/>
      <c r="S434" s="10"/>
      <c r="T434" s="10"/>
      <c r="U434" s="10"/>
      <c r="V434" s="10"/>
      <c r="W434" s="10"/>
      <c r="X434" s="10"/>
      <c r="Y434" s="10"/>
      <c r="Z434" s="10"/>
      <c r="AA434" s="10"/>
      <c r="AB434" s="10"/>
      <c r="AC434" s="10"/>
    </row>
    <row r="435" spans="1:29" ht="83.25" customHeight="1" x14ac:dyDescent="0.3">
      <c r="A435" s="136" t="str">
        <f>'Matriz Nº1 Identificación'!A435</f>
        <v>48. 3</v>
      </c>
      <c r="B435" s="4" t="str">
        <f>IF('Matriz Nº1 Identificación'!B435&lt;&gt;" ",'Matriz Nº1 Identificación'!F435," ")</f>
        <v xml:space="preserve"> </v>
      </c>
      <c r="C435" s="101"/>
      <c r="D435" s="101"/>
      <c r="E435" s="4" t="str">
        <f>IFERROR(IF((VLOOKUP(C435,'Tabla 2-3-4-5'!$B$10:$C$12,2,FALSE)*(VLOOKUP('Matriz Nº2 Análisis'!D435,'Tabla 2-3-4-5'!$B$10:$C$12,2,FALSE)))&lt;3,"BAJO",IF((VLOOKUP(C435,'Tabla 2-3-4-5'!$B$10:$C$12,2,FALSE)*(VLOOKUP('Matriz Nº2 Análisis'!D435,'Tabla 2-3-4-5'!$B$10:$C$12,2,FALSE)))&gt;5,"ALTO","MEDIO"))," ")</f>
        <v xml:space="preserve"> </v>
      </c>
      <c r="F435" s="5" t="str">
        <f>IF(B435&lt;&gt;" ",'Matriz Nº1 Identificación'!E435," ")</f>
        <v xml:space="preserve"> </v>
      </c>
      <c r="G435" s="101"/>
      <c r="H435" s="101"/>
      <c r="I435" s="4" t="str">
        <f>IFERROR(IF((VLOOKUP(G435,'Tabla 2-3-4-5'!$B$10:$C$12,2,FALSE)*(VLOOKUP('Matriz Nº2 Análisis'!H435,'Tabla 2-3-4-5'!$B$10:$C$12,2,FALSE)))&lt;3,"BAJO",IF((VLOOKUP(G435,'Tabla 2-3-4-5'!$B$10:$C$12,2,FALSE)*(VLOOKUP('Matriz Nº2 Análisis'!H435,'Tabla 2-3-4-5'!$B$10:$C$12,2,FALSE)))&gt;5,"ALTO","MEDIO"))," ")</f>
        <v xml:space="preserve"> </v>
      </c>
      <c r="J435" s="9"/>
      <c r="K435" s="10"/>
      <c r="N435" s="10"/>
      <c r="O435" s="10"/>
      <c r="P435" s="10"/>
      <c r="Q435" s="10"/>
      <c r="R435" s="10"/>
      <c r="S435" s="10"/>
      <c r="T435" s="10"/>
      <c r="U435" s="10"/>
      <c r="V435" s="10"/>
      <c r="W435" s="10"/>
      <c r="X435" s="10"/>
      <c r="Y435" s="10"/>
      <c r="Z435" s="10"/>
      <c r="AA435" s="10"/>
      <c r="AB435" s="10"/>
      <c r="AC435" s="10"/>
    </row>
    <row r="436" spans="1:29" ht="83.25" customHeight="1" x14ac:dyDescent="0.3">
      <c r="A436" s="136" t="str">
        <f>'Matriz Nº1 Identificación'!A436</f>
        <v>48. 4</v>
      </c>
      <c r="B436" s="4" t="str">
        <f>IF('Matriz Nº1 Identificación'!B436&lt;&gt;" ",'Matriz Nº1 Identificación'!F436," ")</f>
        <v xml:space="preserve"> </v>
      </c>
      <c r="C436" s="101"/>
      <c r="D436" s="101"/>
      <c r="E436" s="4" t="str">
        <f>IFERROR(IF((VLOOKUP(C436,'Tabla 2-3-4-5'!$B$10:$C$12,2,FALSE)*(VLOOKUP('Matriz Nº2 Análisis'!D436,'Tabla 2-3-4-5'!$B$10:$C$12,2,FALSE)))&lt;3,"BAJO",IF((VLOOKUP(C436,'Tabla 2-3-4-5'!$B$10:$C$12,2,FALSE)*(VLOOKUP('Matriz Nº2 Análisis'!D436,'Tabla 2-3-4-5'!$B$10:$C$12,2,FALSE)))&gt;5,"ALTO","MEDIO"))," ")</f>
        <v xml:space="preserve"> </v>
      </c>
      <c r="F436" s="5" t="str">
        <f>IF(B436&lt;&gt;" ",'Matriz Nº1 Identificación'!E436," ")</f>
        <v xml:space="preserve"> </v>
      </c>
      <c r="G436" s="101"/>
      <c r="H436" s="101"/>
      <c r="I436" s="4" t="str">
        <f>IFERROR(IF((VLOOKUP(G436,'Tabla 2-3-4-5'!$B$10:$C$12,2,FALSE)*(VLOOKUP('Matriz Nº2 Análisis'!H436,'Tabla 2-3-4-5'!$B$10:$C$12,2,FALSE)))&lt;3,"BAJO",IF((VLOOKUP(G436,'Tabla 2-3-4-5'!$B$10:$C$12,2,FALSE)*(VLOOKUP('Matriz Nº2 Análisis'!H436,'Tabla 2-3-4-5'!$B$10:$C$12,2,FALSE)))&gt;5,"ALTO","MEDIO"))," ")</f>
        <v xml:space="preserve"> </v>
      </c>
      <c r="J436" s="9"/>
      <c r="K436" s="10"/>
      <c r="N436" s="10"/>
      <c r="O436" s="10"/>
      <c r="P436" s="10"/>
      <c r="Q436" s="10"/>
      <c r="R436" s="10"/>
      <c r="S436" s="10"/>
      <c r="T436" s="10"/>
      <c r="U436" s="10"/>
      <c r="V436" s="10"/>
      <c r="W436" s="10"/>
      <c r="X436" s="10"/>
      <c r="Y436" s="10"/>
      <c r="Z436" s="10"/>
      <c r="AA436" s="10"/>
      <c r="AB436" s="10"/>
      <c r="AC436" s="10"/>
    </row>
    <row r="437" spans="1:29" ht="83.25" customHeight="1" x14ac:dyDescent="0.3">
      <c r="A437" s="136" t="str">
        <f>'Matriz Nº1 Identificación'!A437</f>
        <v>48. 5</v>
      </c>
      <c r="B437" s="4" t="str">
        <f>IF('Matriz Nº1 Identificación'!B437&lt;&gt;" ",'Matriz Nº1 Identificación'!F437," ")</f>
        <v xml:space="preserve"> </v>
      </c>
      <c r="C437" s="101"/>
      <c r="D437" s="101"/>
      <c r="E437" s="4" t="str">
        <f>IFERROR(IF((VLOOKUP(C437,'Tabla 2-3-4-5'!$B$10:$C$12,2,FALSE)*(VLOOKUP('Matriz Nº2 Análisis'!D437,'Tabla 2-3-4-5'!$B$10:$C$12,2,FALSE)))&lt;3,"BAJO",IF((VLOOKUP(C437,'Tabla 2-3-4-5'!$B$10:$C$12,2,FALSE)*(VLOOKUP('Matriz Nº2 Análisis'!D437,'Tabla 2-3-4-5'!$B$10:$C$12,2,FALSE)))&gt;5,"ALTO","MEDIO"))," ")</f>
        <v xml:space="preserve"> </v>
      </c>
      <c r="F437" s="5" t="str">
        <f>IF(B437&lt;&gt;" ",'Matriz Nº1 Identificación'!E437," ")</f>
        <v xml:space="preserve"> </v>
      </c>
      <c r="G437" s="101"/>
      <c r="H437" s="101"/>
      <c r="I437" s="4" t="str">
        <f>IFERROR(IF((VLOOKUP(G437,'Tabla 2-3-4-5'!$B$10:$C$12,2,FALSE)*(VLOOKUP('Matriz Nº2 Análisis'!H437,'Tabla 2-3-4-5'!$B$10:$C$12,2,FALSE)))&lt;3,"BAJO",IF((VLOOKUP(G437,'Tabla 2-3-4-5'!$B$10:$C$12,2,FALSE)*(VLOOKUP('Matriz Nº2 Análisis'!H437,'Tabla 2-3-4-5'!$B$10:$C$12,2,FALSE)))&gt;5,"ALTO","MEDIO"))," ")</f>
        <v xml:space="preserve"> </v>
      </c>
      <c r="J437" s="9"/>
      <c r="K437" s="10"/>
      <c r="N437" s="10"/>
      <c r="O437" s="10"/>
      <c r="P437" s="10"/>
      <c r="Q437" s="10"/>
      <c r="R437" s="10"/>
      <c r="S437" s="10"/>
      <c r="T437" s="10"/>
      <c r="U437" s="10"/>
      <c r="V437" s="10"/>
      <c r="W437" s="10"/>
      <c r="X437" s="10"/>
      <c r="Y437" s="10"/>
      <c r="Z437" s="10"/>
      <c r="AA437" s="10"/>
      <c r="AB437" s="10"/>
      <c r="AC437" s="10"/>
    </row>
    <row r="438" spans="1:29" ht="83.25" customHeight="1" x14ac:dyDescent="0.3">
      <c r="A438" s="136" t="str">
        <f>'Matriz Nº1 Identificación'!A438</f>
        <v>48. 6</v>
      </c>
      <c r="B438" s="4" t="str">
        <f>IF('Matriz Nº1 Identificación'!B438&lt;&gt;" ",'Matriz Nº1 Identificación'!F438," ")</f>
        <v xml:space="preserve"> </v>
      </c>
      <c r="C438" s="101"/>
      <c r="D438" s="101"/>
      <c r="E438" s="4" t="str">
        <f>IFERROR(IF((VLOOKUP(C438,'Tabla 2-3-4-5'!$B$10:$C$12,2,FALSE)*(VLOOKUP('Matriz Nº2 Análisis'!D438,'Tabla 2-3-4-5'!$B$10:$C$12,2,FALSE)))&lt;3,"BAJO",IF((VLOOKUP(C438,'Tabla 2-3-4-5'!$B$10:$C$12,2,FALSE)*(VLOOKUP('Matriz Nº2 Análisis'!D438,'Tabla 2-3-4-5'!$B$10:$C$12,2,FALSE)))&gt;5,"ALTO","MEDIO"))," ")</f>
        <v xml:space="preserve"> </v>
      </c>
      <c r="F438" s="5" t="str">
        <f>IF(B438&lt;&gt;" ",'Matriz Nº1 Identificación'!E438," ")</f>
        <v xml:space="preserve"> </v>
      </c>
      <c r="G438" s="101"/>
      <c r="H438" s="101"/>
      <c r="I438" s="4" t="str">
        <f>IFERROR(IF((VLOOKUP(G438,'Tabla 2-3-4-5'!$B$10:$C$12,2,FALSE)*(VLOOKUP('Matriz Nº2 Análisis'!H438,'Tabla 2-3-4-5'!$B$10:$C$12,2,FALSE)))&lt;3,"BAJO",IF((VLOOKUP(G438,'Tabla 2-3-4-5'!$B$10:$C$12,2,FALSE)*(VLOOKUP('Matriz Nº2 Análisis'!H438,'Tabla 2-3-4-5'!$B$10:$C$12,2,FALSE)))&gt;5,"ALTO","MEDIO"))," ")</f>
        <v xml:space="preserve"> </v>
      </c>
      <c r="J438" s="9"/>
      <c r="K438" s="10"/>
      <c r="N438" s="10"/>
      <c r="O438" s="10"/>
      <c r="P438" s="10"/>
      <c r="Q438" s="10"/>
      <c r="R438" s="10"/>
      <c r="S438" s="10"/>
      <c r="T438" s="10"/>
      <c r="U438" s="10"/>
      <c r="V438" s="10"/>
      <c r="W438" s="10"/>
      <c r="X438" s="10"/>
      <c r="Y438" s="10"/>
      <c r="Z438" s="10"/>
      <c r="AA438" s="10"/>
      <c r="AB438" s="10"/>
      <c r="AC438" s="10"/>
    </row>
    <row r="439" spans="1:29" ht="83.25" customHeight="1" thickBot="1" x14ac:dyDescent="0.35">
      <c r="A439" s="136" t="str">
        <f>'Matriz Nº1 Identificación'!A439</f>
        <v>48. 7</v>
      </c>
      <c r="B439" s="4" t="str">
        <f>IF('Matriz Nº1 Identificación'!B439&lt;&gt;" ",'Matriz Nº1 Identificación'!F439," ")</f>
        <v xml:space="preserve"> </v>
      </c>
      <c r="C439" s="101"/>
      <c r="D439" s="101"/>
      <c r="E439" s="4" t="str">
        <f>IFERROR(IF((VLOOKUP(C439,'Tabla 2-3-4-5'!$B$10:$C$12,2,FALSE)*(VLOOKUP('Matriz Nº2 Análisis'!D439,'Tabla 2-3-4-5'!$B$10:$C$12,2,FALSE)))&lt;3,"BAJO",IF((VLOOKUP(C439,'Tabla 2-3-4-5'!$B$10:$C$12,2,FALSE)*(VLOOKUP('Matriz Nº2 Análisis'!D439,'Tabla 2-3-4-5'!$B$10:$C$12,2,FALSE)))&gt;5,"ALTO","MEDIO"))," ")</f>
        <v xml:space="preserve"> </v>
      </c>
      <c r="F439" s="5" t="str">
        <f>IF(B439&lt;&gt;" ",'Matriz Nº1 Identificación'!E439," ")</f>
        <v xml:space="preserve"> </v>
      </c>
      <c r="G439" s="101"/>
      <c r="H439" s="101"/>
      <c r="I439" s="4" t="str">
        <f>IFERROR(IF((VLOOKUP(G439,'Tabla 2-3-4-5'!$B$10:$C$12,2,FALSE)*(VLOOKUP('Matriz Nº2 Análisis'!H439,'Tabla 2-3-4-5'!$B$10:$C$12,2,FALSE)))&lt;3,"BAJO",IF((VLOOKUP(G439,'Tabla 2-3-4-5'!$B$10:$C$12,2,FALSE)*(VLOOKUP('Matriz Nº2 Análisis'!H439,'Tabla 2-3-4-5'!$B$10:$C$12,2,FALSE)))&gt;5,"ALTO","MEDIO"))," ")</f>
        <v xml:space="preserve"> </v>
      </c>
      <c r="J439" s="9"/>
      <c r="K439" s="10"/>
      <c r="N439" s="10"/>
      <c r="O439" s="10"/>
      <c r="P439" s="10"/>
      <c r="Q439" s="10"/>
      <c r="R439" s="10"/>
      <c r="S439" s="10"/>
      <c r="T439" s="10"/>
      <c r="U439" s="10"/>
      <c r="V439" s="10"/>
      <c r="W439" s="10"/>
      <c r="X439" s="10"/>
      <c r="Y439" s="10"/>
      <c r="Z439" s="10"/>
      <c r="AA439" s="10"/>
      <c r="AB439" s="10"/>
      <c r="AC439" s="10"/>
    </row>
    <row r="440" spans="1:29" ht="23.25" customHeight="1" thickBot="1" x14ac:dyDescent="0.35">
      <c r="A440" s="73" t="str">
        <f>'Matriz Nº1 Identificación'!A440</f>
        <v xml:space="preserve">Objetivo Estratégico: </v>
      </c>
      <c r="B440" s="377">
        <f>+'Matriz Nº1 Identificación'!B440:H440</f>
        <v>0</v>
      </c>
      <c r="C440" s="378"/>
      <c r="D440" s="378"/>
      <c r="E440" s="378"/>
      <c r="F440" s="378"/>
      <c r="G440" s="378"/>
      <c r="H440" s="378"/>
      <c r="I440" s="379"/>
      <c r="J440" s="1"/>
    </row>
    <row r="441" spans="1:29" ht="26.25" customHeight="1" x14ac:dyDescent="0.3">
      <c r="A441" s="75" t="str">
        <f>'Matriz Nº1 Identificación'!A441</f>
        <v>Objetivo táctico</v>
      </c>
      <c r="B441" s="374" t="str">
        <f>+'Matriz Nº1 Identificación'!B441:H441</f>
        <v xml:space="preserve">49. </v>
      </c>
      <c r="C441" s="375"/>
      <c r="D441" s="375"/>
      <c r="E441" s="375"/>
      <c r="F441" s="375"/>
      <c r="G441" s="375"/>
      <c r="H441" s="375"/>
      <c r="I441" s="376"/>
      <c r="J441" s="1"/>
    </row>
    <row r="442" spans="1:29" ht="83.25" customHeight="1" x14ac:dyDescent="0.3">
      <c r="A442" s="136" t="str">
        <f>'Matriz Nº1 Identificación'!A442</f>
        <v>49. 1</v>
      </c>
      <c r="B442" s="4" t="str">
        <f>IF('Matriz Nº1 Identificación'!B442&lt;&gt;" ",'Matriz Nº1 Identificación'!F442," ")</f>
        <v xml:space="preserve"> </v>
      </c>
      <c r="C442" s="101"/>
      <c r="D442" s="101"/>
      <c r="E442" s="4" t="str">
        <f>IFERROR(IF((VLOOKUP(C442,'Tabla 2-3-4-5'!$B$10:$C$12,2,FALSE)*(VLOOKUP('Matriz Nº2 Análisis'!D442,'Tabla 2-3-4-5'!$B$10:$C$12,2,FALSE)))&lt;3,"BAJO",IF((VLOOKUP(C442,'Tabla 2-3-4-5'!$B$10:$C$12,2,FALSE)*(VLOOKUP('Matriz Nº2 Análisis'!D442,'Tabla 2-3-4-5'!$B$10:$C$12,2,FALSE)))&gt;5,"ALTO","MEDIO"))," ")</f>
        <v xml:space="preserve"> </v>
      </c>
      <c r="F442" s="5" t="str">
        <f>IF(B442&lt;&gt;" ",'Matriz Nº1 Identificación'!E442," ")</f>
        <v xml:space="preserve"> </v>
      </c>
      <c r="G442" s="101"/>
      <c r="H442" s="101"/>
      <c r="I442" s="4" t="str">
        <f>IFERROR(IF((VLOOKUP(G442,'Tabla 2-3-4-5'!$B$10:$C$12,2,FALSE)*(VLOOKUP('Matriz Nº2 Análisis'!H442,'Tabla 2-3-4-5'!$B$10:$C$12,2,FALSE)))&lt;3,"BAJO",IF((VLOOKUP(G442,'Tabla 2-3-4-5'!$B$10:$C$12,2,FALSE)*(VLOOKUP('Matriz Nº2 Análisis'!H442,'Tabla 2-3-4-5'!$B$10:$C$12,2,FALSE)))&gt;5,"ALTO","MEDIO"))," ")</f>
        <v xml:space="preserve"> </v>
      </c>
      <c r="J442" s="9"/>
      <c r="K442" s="10"/>
      <c r="N442" s="10"/>
      <c r="O442" s="10"/>
      <c r="P442" s="10"/>
      <c r="Q442" s="10"/>
      <c r="R442" s="10"/>
      <c r="S442" s="10"/>
      <c r="T442" s="10"/>
      <c r="U442" s="10"/>
      <c r="V442" s="10"/>
      <c r="W442" s="10"/>
      <c r="X442" s="10"/>
      <c r="Y442" s="10"/>
      <c r="Z442" s="10"/>
      <c r="AA442" s="10"/>
      <c r="AB442" s="10"/>
      <c r="AC442" s="10"/>
    </row>
    <row r="443" spans="1:29" ht="83.25" customHeight="1" x14ac:dyDescent="0.3">
      <c r="A443" s="136" t="str">
        <f>'Matriz Nº1 Identificación'!A443</f>
        <v>49. 2</v>
      </c>
      <c r="B443" s="4" t="str">
        <f>IF('Matriz Nº1 Identificación'!B443&lt;&gt;" ",'Matriz Nº1 Identificación'!F443," ")</f>
        <v xml:space="preserve"> </v>
      </c>
      <c r="C443" s="101"/>
      <c r="D443" s="101"/>
      <c r="E443" s="4" t="str">
        <f>IFERROR(IF((VLOOKUP(C443,'Tabla 2-3-4-5'!$B$10:$C$12,2,FALSE)*(VLOOKUP('Matriz Nº2 Análisis'!D443,'Tabla 2-3-4-5'!$B$10:$C$12,2,FALSE)))&lt;3,"BAJO",IF((VLOOKUP(C443,'Tabla 2-3-4-5'!$B$10:$C$12,2,FALSE)*(VLOOKUP('Matriz Nº2 Análisis'!D443,'Tabla 2-3-4-5'!$B$10:$C$12,2,FALSE)))&gt;5,"ALTO","MEDIO"))," ")</f>
        <v xml:space="preserve"> </v>
      </c>
      <c r="F443" s="5" t="str">
        <f>IF(B443&lt;&gt;" ",'Matriz Nº1 Identificación'!E443," ")</f>
        <v xml:space="preserve"> </v>
      </c>
      <c r="G443" s="101"/>
      <c r="H443" s="101"/>
      <c r="I443" s="4" t="str">
        <f>IFERROR(IF((VLOOKUP(G443,'Tabla 2-3-4-5'!$B$10:$C$12,2,FALSE)*(VLOOKUP('Matriz Nº2 Análisis'!H443,'Tabla 2-3-4-5'!$B$10:$C$12,2,FALSE)))&lt;3,"BAJO",IF((VLOOKUP(G443,'Tabla 2-3-4-5'!$B$10:$C$12,2,FALSE)*(VLOOKUP('Matriz Nº2 Análisis'!H443,'Tabla 2-3-4-5'!$B$10:$C$12,2,FALSE)))&gt;5,"ALTO","MEDIO"))," ")</f>
        <v xml:space="preserve"> </v>
      </c>
      <c r="J443" s="9"/>
      <c r="K443" s="10"/>
      <c r="N443" s="10"/>
      <c r="O443" s="10"/>
      <c r="P443" s="10"/>
      <c r="Q443" s="10"/>
      <c r="R443" s="10"/>
      <c r="S443" s="10"/>
      <c r="T443" s="10"/>
      <c r="U443" s="10"/>
      <c r="V443" s="10"/>
      <c r="W443" s="10"/>
      <c r="X443" s="10"/>
      <c r="Y443" s="10"/>
      <c r="Z443" s="10"/>
      <c r="AA443" s="10"/>
      <c r="AB443" s="10"/>
      <c r="AC443" s="10"/>
    </row>
    <row r="444" spans="1:29" ht="83.25" customHeight="1" x14ac:dyDescent="0.3">
      <c r="A444" s="136" t="str">
        <f>'Matriz Nº1 Identificación'!A444</f>
        <v>49. 3</v>
      </c>
      <c r="B444" s="4" t="str">
        <f>IF('Matriz Nº1 Identificación'!B444&lt;&gt;" ",'Matriz Nº1 Identificación'!F444," ")</f>
        <v xml:space="preserve"> </v>
      </c>
      <c r="C444" s="101"/>
      <c r="D444" s="101"/>
      <c r="E444" s="4" t="str">
        <f>IFERROR(IF((VLOOKUP(C444,'Tabla 2-3-4-5'!$B$10:$C$12,2,FALSE)*(VLOOKUP('Matriz Nº2 Análisis'!D444,'Tabla 2-3-4-5'!$B$10:$C$12,2,FALSE)))&lt;3,"BAJO",IF((VLOOKUP(C444,'Tabla 2-3-4-5'!$B$10:$C$12,2,FALSE)*(VLOOKUP('Matriz Nº2 Análisis'!D444,'Tabla 2-3-4-5'!$B$10:$C$12,2,FALSE)))&gt;5,"ALTO","MEDIO"))," ")</f>
        <v xml:space="preserve"> </v>
      </c>
      <c r="F444" s="5" t="str">
        <f>IF(B444&lt;&gt;" ",'Matriz Nº1 Identificación'!E444," ")</f>
        <v xml:space="preserve"> </v>
      </c>
      <c r="G444" s="101"/>
      <c r="H444" s="101"/>
      <c r="I444" s="4" t="str">
        <f>IFERROR(IF((VLOOKUP(G444,'Tabla 2-3-4-5'!$B$10:$C$12,2,FALSE)*(VLOOKUP('Matriz Nº2 Análisis'!H444,'Tabla 2-3-4-5'!$B$10:$C$12,2,FALSE)))&lt;3,"BAJO",IF((VLOOKUP(G444,'Tabla 2-3-4-5'!$B$10:$C$12,2,FALSE)*(VLOOKUP('Matriz Nº2 Análisis'!H444,'Tabla 2-3-4-5'!$B$10:$C$12,2,FALSE)))&gt;5,"ALTO","MEDIO"))," ")</f>
        <v xml:space="preserve"> </v>
      </c>
      <c r="J444" s="9"/>
      <c r="K444" s="10"/>
      <c r="N444" s="10"/>
      <c r="O444" s="10"/>
      <c r="P444" s="10"/>
      <c r="Q444" s="10"/>
      <c r="R444" s="10"/>
      <c r="S444" s="10"/>
      <c r="T444" s="10"/>
      <c r="U444" s="10"/>
      <c r="V444" s="10"/>
      <c r="W444" s="10"/>
      <c r="X444" s="10"/>
      <c r="Y444" s="10"/>
      <c r="Z444" s="10"/>
      <c r="AA444" s="10"/>
      <c r="AB444" s="10"/>
      <c r="AC444" s="10"/>
    </row>
    <row r="445" spans="1:29" ht="83.25" customHeight="1" x14ac:dyDescent="0.3">
      <c r="A445" s="136" t="str">
        <f>'Matriz Nº1 Identificación'!A445</f>
        <v>49. 4</v>
      </c>
      <c r="B445" s="4" t="str">
        <f>IF('Matriz Nº1 Identificación'!B445&lt;&gt;" ",'Matriz Nº1 Identificación'!F445," ")</f>
        <v xml:space="preserve"> </v>
      </c>
      <c r="C445" s="101"/>
      <c r="D445" s="101"/>
      <c r="E445" s="4" t="str">
        <f>IFERROR(IF((VLOOKUP(C445,'Tabla 2-3-4-5'!$B$10:$C$12,2,FALSE)*(VLOOKUP('Matriz Nº2 Análisis'!D445,'Tabla 2-3-4-5'!$B$10:$C$12,2,FALSE)))&lt;3,"BAJO",IF((VLOOKUP(C445,'Tabla 2-3-4-5'!$B$10:$C$12,2,FALSE)*(VLOOKUP('Matriz Nº2 Análisis'!D445,'Tabla 2-3-4-5'!$B$10:$C$12,2,FALSE)))&gt;5,"ALTO","MEDIO"))," ")</f>
        <v xml:space="preserve"> </v>
      </c>
      <c r="F445" s="5" t="str">
        <f>IF(B445&lt;&gt;" ",'Matriz Nº1 Identificación'!E445," ")</f>
        <v xml:space="preserve"> </v>
      </c>
      <c r="G445" s="101"/>
      <c r="H445" s="101"/>
      <c r="I445" s="4" t="str">
        <f>IFERROR(IF((VLOOKUP(G445,'Tabla 2-3-4-5'!$B$10:$C$12,2,FALSE)*(VLOOKUP('Matriz Nº2 Análisis'!H445,'Tabla 2-3-4-5'!$B$10:$C$12,2,FALSE)))&lt;3,"BAJO",IF((VLOOKUP(G445,'Tabla 2-3-4-5'!$B$10:$C$12,2,FALSE)*(VLOOKUP('Matriz Nº2 Análisis'!H445,'Tabla 2-3-4-5'!$B$10:$C$12,2,FALSE)))&gt;5,"ALTO","MEDIO"))," ")</f>
        <v xml:space="preserve"> </v>
      </c>
      <c r="J445" s="9"/>
      <c r="K445" s="10"/>
      <c r="N445" s="10"/>
      <c r="O445" s="10"/>
      <c r="P445" s="10"/>
      <c r="Q445" s="10"/>
      <c r="R445" s="10"/>
      <c r="S445" s="10"/>
      <c r="T445" s="10"/>
      <c r="U445" s="10"/>
      <c r="V445" s="10"/>
      <c r="W445" s="10"/>
      <c r="X445" s="10"/>
      <c r="Y445" s="10"/>
      <c r="Z445" s="10"/>
      <c r="AA445" s="10"/>
      <c r="AB445" s="10"/>
      <c r="AC445" s="10"/>
    </row>
    <row r="446" spans="1:29" ht="83.25" customHeight="1" x14ac:dyDescent="0.3">
      <c r="A446" s="136" t="str">
        <f>'Matriz Nº1 Identificación'!A446</f>
        <v>49. 5</v>
      </c>
      <c r="B446" s="4" t="str">
        <f>IF('Matriz Nº1 Identificación'!B446&lt;&gt;" ",'Matriz Nº1 Identificación'!F446," ")</f>
        <v xml:space="preserve"> </v>
      </c>
      <c r="C446" s="101"/>
      <c r="D446" s="101"/>
      <c r="E446" s="4" t="str">
        <f>IFERROR(IF((VLOOKUP(C446,'Tabla 2-3-4-5'!$B$10:$C$12,2,FALSE)*(VLOOKUP('Matriz Nº2 Análisis'!D446,'Tabla 2-3-4-5'!$B$10:$C$12,2,FALSE)))&lt;3,"BAJO",IF((VLOOKUP(C446,'Tabla 2-3-4-5'!$B$10:$C$12,2,FALSE)*(VLOOKUP('Matriz Nº2 Análisis'!D446,'Tabla 2-3-4-5'!$B$10:$C$12,2,FALSE)))&gt;5,"ALTO","MEDIO"))," ")</f>
        <v xml:space="preserve"> </v>
      </c>
      <c r="F446" s="5" t="str">
        <f>IF(B446&lt;&gt;" ",'Matriz Nº1 Identificación'!E446," ")</f>
        <v xml:space="preserve"> </v>
      </c>
      <c r="G446" s="101"/>
      <c r="H446" s="101"/>
      <c r="I446" s="4" t="str">
        <f>IFERROR(IF((VLOOKUP(G446,'Tabla 2-3-4-5'!$B$10:$C$12,2,FALSE)*(VLOOKUP('Matriz Nº2 Análisis'!H446,'Tabla 2-3-4-5'!$B$10:$C$12,2,FALSE)))&lt;3,"BAJO",IF((VLOOKUP(G446,'Tabla 2-3-4-5'!$B$10:$C$12,2,FALSE)*(VLOOKUP('Matriz Nº2 Análisis'!H446,'Tabla 2-3-4-5'!$B$10:$C$12,2,FALSE)))&gt;5,"ALTO","MEDIO"))," ")</f>
        <v xml:space="preserve"> </v>
      </c>
      <c r="J446" s="9"/>
      <c r="K446" s="10"/>
      <c r="N446" s="10"/>
      <c r="O446" s="10"/>
      <c r="P446" s="10"/>
      <c r="Q446" s="10"/>
      <c r="R446" s="10"/>
      <c r="S446" s="10"/>
      <c r="T446" s="10"/>
      <c r="U446" s="10"/>
      <c r="V446" s="10"/>
      <c r="W446" s="10"/>
      <c r="X446" s="10"/>
      <c r="Y446" s="10"/>
      <c r="Z446" s="10"/>
      <c r="AA446" s="10"/>
      <c r="AB446" s="10"/>
      <c r="AC446" s="10"/>
    </row>
    <row r="447" spans="1:29" ht="83.25" customHeight="1" x14ac:dyDescent="0.3">
      <c r="A447" s="136" t="str">
        <f>'Matriz Nº1 Identificación'!A447</f>
        <v>49. 6</v>
      </c>
      <c r="B447" s="4" t="str">
        <f>IF('Matriz Nº1 Identificación'!B447&lt;&gt;" ",'Matriz Nº1 Identificación'!F447," ")</f>
        <v xml:space="preserve"> </v>
      </c>
      <c r="C447" s="101"/>
      <c r="D447" s="101"/>
      <c r="E447" s="4" t="str">
        <f>IFERROR(IF((VLOOKUP(C447,'Tabla 2-3-4-5'!$B$10:$C$12,2,FALSE)*(VLOOKUP('Matriz Nº2 Análisis'!D447,'Tabla 2-3-4-5'!$B$10:$C$12,2,FALSE)))&lt;3,"BAJO",IF((VLOOKUP(C447,'Tabla 2-3-4-5'!$B$10:$C$12,2,FALSE)*(VLOOKUP('Matriz Nº2 Análisis'!D447,'Tabla 2-3-4-5'!$B$10:$C$12,2,FALSE)))&gt;5,"ALTO","MEDIO"))," ")</f>
        <v xml:space="preserve"> </v>
      </c>
      <c r="F447" s="5" t="str">
        <f>IF(B447&lt;&gt;" ",'Matriz Nº1 Identificación'!E447," ")</f>
        <v xml:space="preserve"> </v>
      </c>
      <c r="G447" s="101"/>
      <c r="H447" s="101"/>
      <c r="I447" s="4" t="str">
        <f>IFERROR(IF((VLOOKUP(G447,'Tabla 2-3-4-5'!$B$10:$C$12,2,FALSE)*(VLOOKUP('Matriz Nº2 Análisis'!H447,'Tabla 2-3-4-5'!$B$10:$C$12,2,FALSE)))&lt;3,"BAJO",IF((VLOOKUP(G447,'Tabla 2-3-4-5'!$B$10:$C$12,2,FALSE)*(VLOOKUP('Matriz Nº2 Análisis'!H447,'Tabla 2-3-4-5'!$B$10:$C$12,2,FALSE)))&gt;5,"ALTO","MEDIO"))," ")</f>
        <v xml:space="preserve"> </v>
      </c>
      <c r="J447" s="9"/>
      <c r="K447" s="10"/>
      <c r="N447" s="10"/>
      <c r="O447" s="10"/>
      <c r="P447" s="10"/>
      <c r="Q447" s="10"/>
      <c r="R447" s="10"/>
      <c r="S447" s="10"/>
      <c r="T447" s="10"/>
      <c r="U447" s="10"/>
      <c r="V447" s="10"/>
      <c r="W447" s="10"/>
      <c r="X447" s="10"/>
      <c r="Y447" s="10"/>
      <c r="Z447" s="10"/>
      <c r="AA447" s="10"/>
      <c r="AB447" s="10"/>
      <c r="AC447" s="10"/>
    </row>
    <row r="448" spans="1:29" ht="83.25" customHeight="1" thickBot="1" x14ac:dyDescent="0.35">
      <c r="A448" s="136" t="str">
        <f>'Matriz Nº1 Identificación'!A448</f>
        <v>49. 7</v>
      </c>
      <c r="B448" s="4" t="str">
        <f>IF('Matriz Nº1 Identificación'!B448&lt;&gt;" ",'Matriz Nº1 Identificación'!F448," ")</f>
        <v xml:space="preserve"> </v>
      </c>
      <c r="C448" s="101"/>
      <c r="D448" s="101"/>
      <c r="E448" s="4" t="str">
        <f>IFERROR(IF((VLOOKUP(C448,'Tabla 2-3-4-5'!$B$10:$C$12,2,FALSE)*(VLOOKUP('Matriz Nº2 Análisis'!D448,'Tabla 2-3-4-5'!$B$10:$C$12,2,FALSE)))&lt;3,"BAJO",IF((VLOOKUP(C448,'Tabla 2-3-4-5'!$B$10:$C$12,2,FALSE)*(VLOOKUP('Matriz Nº2 Análisis'!D448,'Tabla 2-3-4-5'!$B$10:$C$12,2,FALSE)))&gt;5,"ALTO","MEDIO"))," ")</f>
        <v xml:space="preserve"> </v>
      </c>
      <c r="F448" s="5" t="str">
        <f>IF(B448&lt;&gt;" ",'Matriz Nº1 Identificación'!E448," ")</f>
        <v xml:space="preserve"> </v>
      </c>
      <c r="G448" s="101"/>
      <c r="H448" s="101"/>
      <c r="I448" s="4" t="str">
        <f>IFERROR(IF((VLOOKUP(G448,'Tabla 2-3-4-5'!$B$10:$C$12,2,FALSE)*(VLOOKUP('Matriz Nº2 Análisis'!H448,'Tabla 2-3-4-5'!$B$10:$C$12,2,FALSE)))&lt;3,"BAJO",IF((VLOOKUP(G448,'Tabla 2-3-4-5'!$B$10:$C$12,2,FALSE)*(VLOOKUP('Matriz Nº2 Análisis'!H448,'Tabla 2-3-4-5'!$B$10:$C$12,2,FALSE)))&gt;5,"ALTO","MEDIO"))," ")</f>
        <v xml:space="preserve"> </v>
      </c>
      <c r="J448" s="9"/>
      <c r="K448" s="10"/>
      <c r="N448" s="10"/>
      <c r="O448" s="10"/>
      <c r="P448" s="10"/>
      <c r="Q448" s="10"/>
      <c r="R448" s="10"/>
      <c r="S448" s="10"/>
      <c r="T448" s="10"/>
      <c r="U448" s="10"/>
      <c r="V448" s="10"/>
      <c r="W448" s="10"/>
      <c r="X448" s="10"/>
      <c r="Y448" s="10"/>
      <c r="Z448" s="10"/>
      <c r="AA448" s="10"/>
      <c r="AB448" s="10"/>
      <c r="AC448" s="10"/>
    </row>
    <row r="449" spans="1:29" ht="23.25" customHeight="1" thickBot="1" x14ac:dyDescent="0.35">
      <c r="A449" s="73" t="str">
        <f>'Matriz Nº1 Identificación'!A449</f>
        <v xml:space="preserve">Objetivo Estratégico: </v>
      </c>
      <c r="B449" s="377">
        <f>+'Matriz Nº1 Identificación'!B449:H449</f>
        <v>0</v>
      </c>
      <c r="C449" s="378"/>
      <c r="D449" s="378"/>
      <c r="E449" s="378"/>
      <c r="F449" s="378"/>
      <c r="G449" s="378"/>
      <c r="H449" s="378"/>
      <c r="I449" s="379"/>
      <c r="J449" s="1"/>
    </row>
    <row r="450" spans="1:29" ht="26.25" customHeight="1" x14ac:dyDescent="0.3">
      <c r="A450" s="75" t="str">
        <f>'Matriz Nº1 Identificación'!A450</f>
        <v>Objetivo táctico</v>
      </c>
      <c r="B450" s="374" t="str">
        <f>+'Matriz Nº1 Identificación'!B450:H450</f>
        <v xml:space="preserve">50. </v>
      </c>
      <c r="C450" s="375"/>
      <c r="D450" s="375"/>
      <c r="E450" s="375"/>
      <c r="F450" s="375"/>
      <c r="G450" s="375"/>
      <c r="H450" s="375"/>
      <c r="I450" s="376"/>
      <c r="J450" s="1"/>
    </row>
    <row r="451" spans="1:29" ht="83.25" customHeight="1" x14ac:dyDescent="0.3">
      <c r="A451" s="136" t="str">
        <f>'Matriz Nº1 Identificación'!A451</f>
        <v>50. 1</v>
      </c>
      <c r="B451" s="4" t="str">
        <f>IF('Matriz Nº1 Identificación'!B451&lt;&gt;" ",'Matriz Nº1 Identificación'!F451," ")</f>
        <v xml:space="preserve"> </v>
      </c>
      <c r="C451" s="101"/>
      <c r="D451" s="101"/>
      <c r="E451" s="4" t="str">
        <f>IFERROR(IF((VLOOKUP(C451,'Tabla 2-3-4-5'!$B$10:$C$12,2,FALSE)*(VLOOKUP('Matriz Nº2 Análisis'!D451,'Tabla 2-3-4-5'!$B$10:$C$12,2,FALSE)))&lt;3,"BAJO",IF((VLOOKUP(C451,'Tabla 2-3-4-5'!$B$10:$C$12,2,FALSE)*(VLOOKUP('Matriz Nº2 Análisis'!D451,'Tabla 2-3-4-5'!$B$10:$C$12,2,FALSE)))&gt;5,"ALTO","MEDIO"))," ")</f>
        <v xml:space="preserve"> </v>
      </c>
      <c r="F451" s="5" t="str">
        <f>IF(B451&lt;&gt;" ",'Matriz Nº1 Identificación'!E451," ")</f>
        <v xml:space="preserve"> </v>
      </c>
      <c r="G451" s="101"/>
      <c r="H451" s="101"/>
      <c r="I451" s="4" t="str">
        <f>IFERROR(IF((VLOOKUP(G451,'Tabla 2-3-4-5'!$B$10:$C$12,2,FALSE)*(VLOOKUP('Matriz Nº2 Análisis'!H451,'Tabla 2-3-4-5'!$B$10:$C$12,2,FALSE)))&lt;3,"BAJO",IF((VLOOKUP(G451,'Tabla 2-3-4-5'!$B$10:$C$12,2,FALSE)*(VLOOKUP('Matriz Nº2 Análisis'!H451,'Tabla 2-3-4-5'!$B$10:$C$12,2,FALSE)))&gt;5,"ALTO","MEDIO"))," ")</f>
        <v xml:space="preserve"> </v>
      </c>
      <c r="J451" s="9"/>
      <c r="K451" s="10"/>
      <c r="N451" s="10"/>
      <c r="O451" s="10"/>
      <c r="P451" s="10"/>
      <c r="Q451" s="10"/>
      <c r="R451" s="10"/>
      <c r="S451" s="10"/>
      <c r="T451" s="10"/>
      <c r="U451" s="10"/>
      <c r="V451" s="10"/>
      <c r="W451" s="10"/>
      <c r="X451" s="10"/>
      <c r="Y451" s="10"/>
      <c r="Z451" s="10"/>
      <c r="AA451" s="10"/>
      <c r="AB451" s="10"/>
      <c r="AC451" s="10"/>
    </row>
    <row r="452" spans="1:29" ht="83.25" customHeight="1" x14ac:dyDescent="0.3">
      <c r="A452" s="136" t="str">
        <f>'Matriz Nº1 Identificación'!A452</f>
        <v>50. 2</v>
      </c>
      <c r="B452" s="4" t="str">
        <f>IF('Matriz Nº1 Identificación'!B452&lt;&gt;" ",'Matriz Nº1 Identificación'!F452," ")</f>
        <v xml:space="preserve"> </v>
      </c>
      <c r="C452" s="101"/>
      <c r="D452" s="101"/>
      <c r="E452" s="4" t="str">
        <f>IFERROR(IF((VLOOKUP(C452,'Tabla 2-3-4-5'!$B$10:$C$12,2,FALSE)*(VLOOKUP('Matriz Nº2 Análisis'!D452,'Tabla 2-3-4-5'!$B$10:$C$12,2,FALSE)))&lt;3,"BAJO",IF((VLOOKUP(C452,'Tabla 2-3-4-5'!$B$10:$C$12,2,FALSE)*(VLOOKUP('Matriz Nº2 Análisis'!D452,'Tabla 2-3-4-5'!$B$10:$C$12,2,FALSE)))&gt;5,"ALTO","MEDIO"))," ")</f>
        <v xml:space="preserve"> </v>
      </c>
      <c r="F452" s="5" t="str">
        <f>IF(B452&lt;&gt;" ",'Matriz Nº1 Identificación'!E452," ")</f>
        <v xml:space="preserve"> </v>
      </c>
      <c r="G452" s="101"/>
      <c r="H452" s="101"/>
      <c r="I452" s="4" t="str">
        <f>IFERROR(IF((VLOOKUP(G452,'Tabla 2-3-4-5'!$B$10:$C$12,2,FALSE)*(VLOOKUP('Matriz Nº2 Análisis'!H452,'Tabla 2-3-4-5'!$B$10:$C$12,2,FALSE)))&lt;3,"BAJO",IF((VLOOKUP(G452,'Tabla 2-3-4-5'!$B$10:$C$12,2,FALSE)*(VLOOKUP('Matriz Nº2 Análisis'!H452,'Tabla 2-3-4-5'!$B$10:$C$12,2,FALSE)))&gt;5,"ALTO","MEDIO"))," ")</f>
        <v xml:space="preserve"> </v>
      </c>
      <c r="J452" s="9"/>
      <c r="K452" s="10"/>
      <c r="N452" s="10"/>
      <c r="O452" s="10"/>
      <c r="P452" s="10"/>
      <c r="Q452" s="10"/>
      <c r="R452" s="10"/>
      <c r="S452" s="10"/>
      <c r="T452" s="10"/>
      <c r="U452" s="10"/>
      <c r="V452" s="10"/>
      <c r="W452" s="10"/>
      <c r="X452" s="10"/>
      <c r="Y452" s="10"/>
      <c r="Z452" s="10"/>
      <c r="AA452" s="10"/>
      <c r="AB452" s="10"/>
      <c r="AC452" s="10"/>
    </row>
    <row r="453" spans="1:29" ht="83.25" customHeight="1" x14ac:dyDescent="0.3">
      <c r="A453" s="136" t="str">
        <f>'Matriz Nº1 Identificación'!A453</f>
        <v>50. 3</v>
      </c>
      <c r="B453" s="4" t="str">
        <f>IF('Matriz Nº1 Identificación'!B453&lt;&gt;" ",'Matriz Nº1 Identificación'!F453," ")</f>
        <v xml:space="preserve"> </v>
      </c>
      <c r="C453" s="101"/>
      <c r="D453" s="101"/>
      <c r="E453" s="4" t="str">
        <f>IFERROR(IF((VLOOKUP(C453,'Tabla 2-3-4-5'!$B$10:$C$12,2,FALSE)*(VLOOKUP('Matriz Nº2 Análisis'!D453,'Tabla 2-3-4-5'!$B$10:$C$12,2,FALSE)))&lt;3,"BAJO",IF((VLOOKUP(C453,'Tabla 2-3-4-5'!$B$10:$C$12,2,FALSE)*(VLOOKUP('Matriz Nº2 Análisis'!D453,'Tabla 2-3-4-5'!$B$10:$C$12,2,FALSE)))&gt;5,"ALTO","MEDIO"))," ")</f>
        <v xml:space="preserve"> </v>
      </c>
      <c r="F453" s="5" t="str">
        <f>IF(B453&lt;&gt;" ",'Matriz Nº1 Identificación'!E453," ")</f>
        <v xml:space="preserve"> </v>
      </c>
      <c r="G453" s="101"/>
      <c r="H453" s="101"/>
      <c r="I453" s="4" t="str">
        <f>IFERROR(IF((VLOOKUP(G453,'Tabla 2-3-4-5'!$B$10:$C$12,2,FALSE)*(VLOOKUP('Matriz Nº2 Análisis'!H453,'Tabla 2-3-4-5'!$B$10:$C$12,2,FALSE)))&lt;3,"BAJO",IF((VLOOKUP(G453,'Tabla 2-3-4-5'!$B$10:$C$12,2,FALSE)*(VLOOKUP('Matriz Nº2 Análisis'!H453,'Tabla 2-3-4-5'!$B$10:$C$12,2,FALSE)))&gt;5,"ALTO","MEDIO"))," ")</f>
        <v xml:space="preserve"> </v>
      </c>
      <c r="J453" s="9"/>
      <c r="K453" s="10"/>
      <c r="N453" s="10"/>
      <c r="O453" s="10"/>
      <c r="P453" s="10"/>
      <c r="Q453" s="10"/>
      <c r="R453" s="10"/>
      <c r="S453" s="10"/>
      <c r="T453" s="10"/>
      <c r="U453" s="10"/>
      <c r="V453" s="10"/>
      <c r="W453" s="10"/>
      <c r="X453" s="10"/>
      <c r="Y453" s="10"/>
      <c r="Z453" s="10"/>
      <c r="AA453" s="10"/>
      <c r="AB453" s="10"/>
      <c r="AC453" s="10"/>
    </row>
    <row r="454" spans="1:29" ht="83.25" customHeight="1" x14ac:dyDescent="0.3">
      <c r="A454" s="136" t="str">
        <f>'Matriz Nº1 Identificación'!A454</f>
        <v>50. 4</v>
      </c>
      <c r="B454" s="4" t="str">
        <f>IF('Matriz Nº1 Identificación'!B454&lt;&gt;" ",'Matriz Nº1 Identificación'!F454," ")</f>
        <v xml:space="preserve"> </v>
      </c>
      <c r="C454" s="101"/>
      <c r="D454" s="101"/>
      <c r="E454" s="4" t="str">
        <f>IFERROR(IF((VLOOKUP(C454,'Tabla 2-3-4-5'!$B$10:$C$12,2,FALSE)*(VLOOKUP('Matriz Nº2 Análisis'!D454,'Tabla 2-3-4-5'!$B$10:$C$12,2,FALSE)))&lt;3,"BAJO",IF((VLOOKUP(C454,'Tabla 2-3-4-5'!$B$10:$C$12,2,FALSE)*(VLOOKUP('Matriz Nº2 Análisis'!D454,'Tabla 2-3-4-5'!$B$10:$C$12,2,FALSE)))&gt;5,"ALTO","MEDIO"))," ")</f>
        <v xml:space="preserve"> </v>
      </c>
      <c r="F454" s="5" t="str">
        <f>IF(B454&lt;&gt;" ",'Matriz Nº1 Identificación'!E454," ")</f>
        <v xml:space="preserve"> </v>
      </c>
      <c r="G454" s="101"/>
      <c r="H454" s="101"/>
      <c r="I454" s="4" t="str">
        <f>IFERROR(IF((VLOOKUP(G454,'Tabla 2-3-4-5'!$B$10:$C$12,2,FALSE)*(VLOOKUP('Matriz Nº2 Análisis'!H454,'Tabla 2-3-4-5'!$B$10:$C$12,2,FALSE)))&lt;3,"BAJO",IF((VLOOKUP(G454,'Tabla 2-3-4-5'!$B$10:$C$12,2,FALSE)*(VLOOKUP('Matriz Nº2 Análisis'!H454,'Tabla 2-3-4-5'!$B$10:$C$12,2,FALSE)))&gt;5,"ALTO","MEDIO"))," ")</f>
        <v xml:space="preserve"> </v>
      </c>
      <c r="J454" s="9"/>
      <c r="K454" s="10"/>
      <c r="N454" s="10"/>
      <c r="O454" s="10"/>
      <c r="P454" s="10"/>
      <c r="Q454" s="10"/>
      <c r="R454" s="10"/>
      <c r="S454" s="10"/>
      <c r="T454" s="10"/>
      <c r="U454" s="10"/>
      <c r="V454" s="10"/>
      <c r="W454" s="10"/>
      <c r="X454" s="10"/>
      <c r="Y454" s="10"/>
      <c r="Z454" s="10"/>
      <c r="AA454" s="10"/>
      <c r="AB454" s="10"/>
      <c r="AC454" s="10"/>
    </row>
    <row r="455" spans="1:29" ht="83.25" customHeight="1" x14ac:dyDescent="0.3">
      <c r="A455" s="136" t="str">
        <f>'Matriz Nº1 Identificación'!A455</f>
        <v>50. 5</v>
      </c>
      <c r="B455" s="4" t="str">
        <f>IF('Matriz Nº1 Identificación'!B455&lt;&gt;" ",'Matriz Nº1 Identificación'!F455," ")</f>
        <v xml:space="preserve"> </v>
      </c>
      <c r="C455" s="101"/>
      <c r="D455" s="101"/>
      <c r="E455" s="4" t="str">
        <f>IFERROR(IF((VLOOKUP(C455,'Tabla 2-3-4-5'!$B$10:$C$12,2,FALSE)*(VLOOKUP('Matriz Nº2 Análisis'!D455,'Tabla 2-3-4-5'!$B$10:$C$12,2,FALSE)))&lt;3,"BAJO",IF((VLOOKUP(C455,'Tabla 2-3-4-5'!$B$10:$C$12,2,FALSE)*(VLOOKUP('Matriz Nº2 Análisis'!D455,'Tabla 2-3-4-5'!$B$10:$C$12,2,FALSE)))&gt;5,"ALTO","MEDIO"))," ")</f>
        <v xml:space="preserve"> </v>
      </c>
      <c r="F455" s="5" t="str">
        <f>IF(B455&lt;&gt;" ",'Matriz Nº1 Identificación'!E455," ")</f>
        <v xml:space="preserve"> </v>
      </c>
      <c r="G455" s="101"/>
      <c r="H455" s="101"/>
      <c r="I455" s="4" t="str">
        <f>IFERROR(IF((VLOOKUP(G455,'Tabla 2-3-4-5'!$B$10:$C$12,2,FALSE)*(VLOOKUP('Matriz Nº2 Análisis'!H455,'Tabla 2-3-4-5'!$B$10:$C$12,2,FALSE)))&lt;3,"BAJO",IF((VLOOKUP(G455,'Tabla 2-3-4-5'!$B$10:$C$12,2,FALSE)*(VLOOKUP('Matriz Nº2 Análisis'!H455,'Tabla 2-3-4-5'!$B$10:$C$12,2,FALSE)))&gt;5,"ALTO","MEDIO"))," ")</f>
        <v xml:space="preserve"> </v>
      </c>
      <c r="J455" s="9"/>
      <c r="K455" s="10"/>
      <c r="N455" s="10"/>
      <c r="O455" s="10"/>
      <c r="P455" s="10"/>
      <c r="Q455" s="10"/>
      <c r="R455" s="10"/>
      <c r="S455" s="10"/>
      <c r="T455" s="10"/>
      <c r="U455" s="10"/>
      <c r="V455" s="10"/>
      <c r="W455" s="10"/>
      <c r="X455" s="10"/>
      <c r="Y455" s="10"/>
      <c r="Z455" s="10"/>
      <c r="AA455" s="10"/>
      <c r="AB455" s="10"/>
      <c r="AC455" s="10"/>
    </row>
    <row r="456" spans="1:29" ht="83.25" customHeight="1" x14ac:dyDescent="0.3">
      <c r="A456" s="136" t="str">
        <f>'Matriz Nº1 Identificación'!A456</f>
        <v>50. 6</v>
      </c>
      <c r="B456" s="4" t="str">
        <f>IF('Matriz Nº1 Identificación'!B456&lt;&gt;" ",'Matriz Nº1 Identificación'!F456," ")</f>
        <v xml:space="preserve"> </v>
      </c>
      <c r="C456" s="101"/>
      <c r="D456" s="101"/>
      <c r="E456" s="4" t="str">
        <f>IFERROR(IF((VLOOKUP(C456,'Tabla 2-3-4-5'!$B$10:$C$12,2,FALSE)*(VLOOKUP('Matriz Nº2 Análisis'!D456,'Tabla 2-3-4-5'!$B$10:$C$12,2,FALSE)))&lt;3,"BAJO",IF((VLOOKUP(C456,'Tabla 2-3-4-5'!$B$10:$C$12,2,FALSE)*(VLOOKUP('Matriz Nº2 Análisis'!D456,'Tabla 2-3-4-5'!$B$10:$C$12,2,FALSE)))&gt;5,"ALTO","MEDIO"))," ")</f>
        <v xml:space="preserve"> </v>
      </c>
      <c r="F456" s="5" t="str">
        <f>IF(B456&lt;&gt;" ",'Matriz Nº1 Identificación'!E456," ")</f>
        <v xml:space="preserve"> </v>
      </c>
      <c r="G456" s="101"/>
      <c r="H456" s="101"/>
      <c r="I456" s="4" t="str">
        <f>IFERROR(IF((VLOOKUP(G456,'Tabla 2-3-4-5'!$B$10:$C$12,2,FALSE)*(VLOOKUP('Matriz Nº2 Análisis'!H456,'Tabla 2-3-4-5'!$B$10:$C$12,2,FALSE)))&lt;3,"BAJO",IF((VLOOKUP(G456,'Tabla 2-3-4-5'!$B$10:$C$12,2,FALSE)*(VLOOKUP('Matriz Nº2 Análisis'!H456,'Tabla 2-3-4-5'!$B$10:$C$12,2,FALSE)))&gt;5,"ALTO","MEDIO"))," ")</f>
        <v xml:space="preserve"> </v>
      </c>
      <c r="J456" s="9"/>
      <c r="K456" s="10"/>
      <c r="N456" s="10"/>
      <c r="O456" s="10"/>
      <c r="P456" s="10"/>
      <c r="Q456" s="10"/>
      <c r="R456" s="10"/>
      <c r="S456" s="10"/>
      <c r="T456" s="10"/>
      <c r="U456" s="10"/>
      <c r="V456" s="10"/>
      <c r="W456" s="10"/>
      <c r="X456" s="10"/>
      <c r="Y456" s="10"/>
      <c r="Z456" s="10"/>
      <c r="AA456" s="10"/>
      <c r="AB456" s="10"/>
      <c r="AC456" s="10"/>
    </row>
    <row r="457" spans="1:29" ht="83.25" customHeight="1" thickBot="1" x14ac:dyDescent="0.35">
      <c r="A457" s="136" t="str">
        <f>'Matriz Nº1 Identificación'!A457</f>
        <v>50. 7</v>
      </c>
      <c r="B457" s="4" t="str">
        <f>IF('Matriz Nº1 Identificación'!B457&lt;&gt;" ",'Matriz Nº1 Identificación'!F457," ")</f>
        <v xml:space="preserve"> </v>
      </c>
      <c r="C457" s="101"/>
      <c r="D457" s="101"/>
      <c r="E457" s="4" t="str">
        <f>IFERROR(IF((VLOOKUP(C457,'Tabla 2-3-4-5'!$B$10:$C$12,2,FALSE)*(VLOOKUP('Matriz Nº2 Análisis'!D457,'Tabla 2-3-4-5'!$B$10:$C$12,2,FALSE)))&lt;3,"BAJO",IF((VLOOKUP(C457,'Tabla 2-3-4-5'!$B$10:$C$12,2,FALSE)*(VLOOKUP('Matriz Nº2 Análisis'!D457,'Tabla 2-3-4-5'!$B$10:$C$12,2,FALSE)))&gt;5,"ALTO","MEDIO"))," ")</f>
        <v xml:space="preserve"> </v>
      </c>
      <c r="F457" s="5" t="str">
        <f>IF(B457&lt;&gt;" ",'Matriz Nº1 Identificación'!E457," ")</f>
        <v xml:space="preserve"> </v>
      </c>
      <c r="G457" s="101"/>
      <c r="H457" s="101"/>
      <c r="I457" s="4" t="str">
        <f>IFERROR(IF((VLOOKUP(G457,'Tabla 2-3-4-5'!$B$10:$C$12,2,FALSE)*(VLOOKUP('Matriz Nº2 Análisis'!H457,'Tabla 2-3-4-5'!$B$10:$C$12,2,FALSE)))&lt;3,"BAJO",IF((VLOOKUP(G457,'Tabla 2-3-4-5'!$B$10:$C$12,2,FALSE)*(VLOOKUP('Matriz Nº2 Análisis'!H457,'Tabla 2-3-4-5'!$B$10:$C$12,2,FALSE)))&gt;5,"ALTO","MEDIO"))," ")</f>
        <v xml:space="preserve"> </v>
      </c>
      <c r="J457" s="9"/>
      <c r="K457" s="10"/>
      <c r="N457" s="10"/>
      <c r="O457" s="10"/>
      <c r="P457" s="10"/>
      <c r="Q457" s="10"/>
      <c r="R457" s="10"/>
      <c r="S457" s="10"/>
      <c r="T457" s="10"/>
      <c r="U457" s="10"/>
      <c r="V457" s="10"/>
      <c r="W457" s="10"/>
      <c r="X457" s="10"/>
      <c r="Y457" s="10"/>
      <c r="Z457" s="10"/>
      <c r="AA457" s="10"/>
      <c r="AB457" s="10"/>
      <c r="AC457" s="10"/>
    </row>
    <row r="458" spans="1:29" ht="23.25" customHeight="1" thickBot="1" x14ac:dyDescent="0.35">
      <c r="A458" s="73" t="str">
        <f>'Matriz Nº1 Identificación'!A458</f>
        <v xml:space="preserve">Objetivo Estratégico: </v>
      </c>
      <c r="B458" s="377">
        <f>+'Matriz Nº1 Identificación'!B458:H458</f>
        <v>0</v>
      </c>
      <c r="C458" s="378"/>
      <c r="D458" s="378"/>
      <c r="E458" s="378"/>
      <c r="F458" s="378"/>
      <c r="G458" s="378"/>
      <c r="H458" s="378"/>
      <c r="I458" s="379"/>
      <c r="J458" s="1"/>
    </row>
    <row r="459" spans="1:29" ht="26.25" customHeight="1" x14ac:dyDescent="0.3">
      <c r="A459" s="75" t="str">
        <f>'Matriz Nº1 Identificación'!A459</f>
        <v>Objetivo táctico</v>
      </c>
      <c r="B459" s="374" t="str">
        <f>+'Matriz Nº1 Identificación'!B459:H459</f>
        <v xml:space="preserve">51. </v>
      </c>
      <c r="C459" s="375"/>
      <c r="D459" s="375"/>
      <c r="E459" s="375"/>
      <c r="F459" s="375"/>
      <c r="G459" s="375"/>
      <c r="H459" s="375"/>
      <c r="I459" s="376"/>
      <c r="J459" s="1"/>
    </row>
    <row r="460" spans="1:29" ht="83.25" customHeight="1" x14ac:dyDescent="0.3">
      <c r="A460" s="136" t="str">
        <f>'Matriz Nº1 Identificación'!A460</f>
        <v>51. 1</v>
      </c>
      <c r="B460" s="4" t="str">
        <f>IF('Matriz Nº1 Identificación'!B460&lt;&gt;" ",'Matriz Nº1 Identificación'!F460," ")</f>
        <v xml:space="preserve"> </v>
      </c>
      <c r="C460" s="101"/>
      <c r="D460" s="101"/>
      <c r="E460" s="4" t="str">
        <f>IFERROR(IF((VLOOKUP(C460,'Tabla 2-3-4-5'!$B$10:$C$12,2,FALSE)*(VLOOKUP('Matriz Nº2 Análisis'!D460,'Tabla 2-3-4-5'!$B$10:$C$12,2,FALSE)))&lt;3,"BAJO",IF((VLOOKUP(C460,'Tabla 2-3-4-5'!$B$10:$C$12,2,FALSE)*(VLOOKUP('Matriz Nº2 Análisis'!D460,'Tabla 2-3-4-5'!$B$10:$C$12,2,FALSE)))&gt;5,"ALTO","MEDIO"))," ")</f>
        <v xml:space="preserve"> </v>
      </c>
      <c r="F460" s="5" t="str">
        <f>IF(B460&lt;&gt;" ",'Matriz Nº1 Identificación'!E460," ")</f>
        <v xml:space="preserve"> </v>
      </c>
      <c r="G460" s="101"/>
      <c r="H460" s="101"/>
      <c r="I460" s="4" t="str">
        <f>IFERROR(IF((VLOOKUP(G460,'Tabla 2-3-4-5'!$B$10:$C$12,2,FALSE)*(VLOOKUP('Matriz Nº2 Análisis'!H460,'Tabla 2-3-4-5'!$B$10:$C$12,2,FALSE)))&lt;3,"BAJO",IF((VLOOKUP(G460,'Tabla 2-3-4-5'!$B$10:$C$12,2,FALSE)*(VLOOKUP('Matriz Nº2 Análisis'!H460,'Tabla 2-3-4-5'!$B$10:$C$12,2,FALSE)))&gt;5,"ALTO","MEDIO"))," ")</f>
        <v xml:space="preserve"> </v>
      </c>
      <c r="J460" s="9"/>
      <c r="K460" s="10"/>
      <c r="N460" s="10"/>
      <c r="O460" s="10"/>
      <c r="P460" s="10"/>
      <c r="Q460" s="10"/>
      <c r="R460" s="10"/>
      <c r="S460" s="10"/>
      <c r="T460" s="10"/>
      <c r="U460" s="10"/>
      <c r="V460" s="10"/>
      <c r="W460" s="10"/>
      <c r="X460" s="10"/>
      <c r="Y460" s="10"/>
      <c r="Z460" s="10"/>
      <c r="AA460" s="10"/>
      <c r="AB460" s="10"/>
      <c r="AC460" s="10"/>
    </row>
    <row r="461" spans="1:29" ht="83.25" customHeight="1" x14ac:dyDescent="0.3">
      <c r="A461" s="136" t="str">
        <f>'Matriz Nº1 Identificación'!A461</f>
        <v>51. 2</v>
      </c>
      <c r="B461" s="4" t="str">
        <f>IF('Matriz Nº1 Identificación'!B461&lt;&gt;" ",'Matriz Nº1 Identificación'!F461," ")</f>
        <v xml:space="preserve"> </v>
      </c>
      <c r="C461" s="101"/>
      <c r="D461" s="101"/>
      <c r="E461" s="4" t="str">
        <f>IFERROR(IF((VLOOKUP(C461,'Tabla 2-3-4-5'!$B$10:$C$12,2,FALSE)*(VLOOKUP('Matriz Nº2 Análisis'!D461,'Tabla 2-3-4-5'!$B$10:$C$12,2,FALSE)))&lt;3,"BAJO",IF((VLOOKUP(C461,'Tabla 2-3-4-5'!$B$10:$C$12,2,FALSE)*(VLOOKUP('Matriz Nº2 Análisis'!D461,'Tabla 2-3-4-5'!$B$10:$C$12,2,FALSE)))&gt;5,"ALTO","MEDIO"))," ")</f>
        <v xml:space="preserve"> </v>
      </c>
      <c r="F461" s="5" t="str">
        <f>IF(B461&lt;&gt;" ",'Matriz Nº1 Identificación'!E461," ")</f>
        <v xml:space="preserve"> </v>
      </c>
      <c r="G461" s="101"/>
      <c r="H461" s="101"/>
      <c r="I461" s="4" t="str">
        <f>IFERROR(IF((VLOOKUP(G461,'Tabla 2-3-4-5'!$B$10:$C$12,2,FALSE)*(VLOOKUP('Matriz Nº2 Análisis'!H461,'Tabla 2-3-4-5'!$B$10:$C$12,2,FALSE)))&lt;3,"BAJO",IF((VLOOKUP(G461,'Tabla 2-3-4-5'!$B$10:$C$12,2,FALSE)*(VLOOKUP('Matriz Nº2 Análisis'!H461,'Tabla 2-3-4-5'!$B$10:$C$12,2,FALSE)))&gt;5,"ALTO","MEDIO"))," ")</f>
        <v xml:space="preserve"> </v>
      </c>
      <c r="J461" s="9"/>
      <c r="K461" s="10"/>
      <c r="N461" s="10"/>
      <c r="O461" s="10"/>
      <c r="P461" s="10"/>
      <c r="Q461" s="10"/>
      <c r="R461" s="10"/>
      <c r="S461" s="10"/>
      <c r="T461" s="10"/>
      <c r="U461" s="10"/>
      <c r="V461" s="10"/>
      <c r="W461" s="10"/>
      <c r="X461" s="10"/>
      <c r="Y461" s="10"/>
      <c r="Z461" s="10"/>
      <c r="AA461" s="10"/>
      <c r="AB461" s="10"/>
      <c r="AC461" s="10"/>
    </row>
    <row r="462" spans="1:29" ht="83.25" customHeight="1" x14ac:dyDescent="0.3">
      <c r="A462" s="136" t="str">
        <f>'Matriz Nº1 Identificación'!A462</f>
        <v>51. 3</v>
      </c>
      <c r="B462" s="4" t="str">
        <f>IF('Matriz Nº1 Identificación'!B462&lt;&gt;" ",'Matriz Nº1 Identificación'!F462," ")</f>
        <v xml:space="preserve"> </v>
      </c>
      <c r="C462" s="101"/>
      <c r="D462" s="101"/>
      <c r="E462" s="4" t="str">
        <f>IFERROR(IF((VLOOKUP(C462,'Tabla 2-3-4-5'!$B$10:$C$12,2,FALSE)*(VLOOKUP('Matriz Nº2 Análisis'!D462,'Tabla 2-3-4-5'!$B$10:$C$12,2,FALSE)))&lt;3,"BAJO",IF((VLOOKUP(C462,'Tabla 2-3-4-5'!$B$10:$C$12,2,FALSE)*(VLOOKUP('Matriz Nº2 Análisis'!D462,'Tabla 2-3-4-5'!$B$10:$C$12,2,FALSE)))&gt;5,"ALTO","MEDIO"))," ")</f>
        <v xml:space="preserve"> </v>
      </c>
      <c r="F462" s="5" t="str">
        <f>IF(B462&lt;&gt;" ",'Matriz Nº1 Identificación'!E462," ")</f>
        <v xml:space="preserve"> </v>
      </c>
      <c r="G462" s="101"/>
      <c r="H462" s="101"/>
      <c r="I462" s="4" t="str">
        <f>IFERROR(IF((VLOOKUP(G462,'Tabla 2-3-4-5'!$B$10:$C$12,2,FALSE)*(VLOOKUP('Matriz Nº2 Análisis'!H462,'Tabla 2-3-4-5'!$B$10:$C$12,2,FALSE)))&lt;3,"BAJO",IF((VLOOKUP(G462,'Tabla 2-3-4-5'!$B$10:$C$12,2,FALSE)*(VLOOKUP('Matriz Nº2 Análisis'!H462,'Tabla 2-3-4-5'!$B$10:$C$12,2,FALSE)))&gt;5,"ALTO","MEDIO"))," ")</f>
        <v xml:space="preserve"> </v>
      </c>
      <c r="J462" s="9"/>
      <c r="K462" s="10"/>
      <c r="N462" s="10"/>
      <c r="O462" s="10"/>
      <c r="P462" s="10"/>
      <c r="Q462" s="10"/>
      <c r="R462" s="10"/>
      <c r="S462" s="10"/>
      <c r="T462" s="10"/>
      <c r="U462" s="10"/>
      <c r="V462" s="10"/>
      <c r="W462" s="10"/>
      <c r="X462" s="10"/>
      <c r="Y462" s="10"/>
      <c r="Z462" s="10"/>
      <c r="AA462" s="10"/>
      <c r="AB462" s="10"/>
      <c r="AC462" s="10"/>
    </row>
    <row r="463" spans="1:29" ht="83.25" customHeight="1" x14ac:dyDescent="0.3">
      <c r="A463" s="136" t="str">
        <f>'Matriz Nº1 Identificación'!A463</f>
        <v>51. 4</v>
      </c>
      <c r="B463" s="4" t="str">
        <f>IF('Matriz Nº1 Identificación'!B463&lt;&gt;" ",'Matriz Nº1 Identificación'!F463," ")</f>
        <v xml:space="preserve"> </v>
      </c>
      <c r="C463" s="101"/>
      <c r="D463" s="101"/>
      <c r="E463" s="4" t="str">
        <f>IFERROR(IF((VLOOKUP(C463,'Tabla 2-3-4-5'!$B$10:$C$12,2,FALSE)*(VLOOKUP('Matriz Nº2 Análisis'!D463,'Tabla 2-3-4-5'!$B$10:$C$12,2,FALSE)))&lt;3,"BAJO",IF((VLOOKUP(C463,'Tabla 2-3-4-5'!$B$10:$C$12,2,FALSE)*(VLOOKUP('Matriz Nº2 Análisis'!D463,'Tabla 2-3-4-5'!$B$10:$C$12,2,FALSE)))&gt;5,"ALTO","MEDIO"))," ")</f>
        <v xml:space="preserve"> </v>
      </c>
      <c r="F463" s="5" t="str">
        <f>IF(B463&lt;&gt;" ",'Matriz Nº1 Identificación'!E463," ")</f>
        <v xml:space="preserve"> </v>
      </c>
      <c r="G463" s="101"/>
      <c r="H463" s="101"/>
      <c r="I463" s="4" t="str">
        <f>IFERROR(IF((VLOOKUP(G463,'Tabla 2-3-4-5'!$B$10:$C$12,2,FALSE)*(VLOOKUP('Matriz Nº2 Análisis'!H463,'Tabla 2-3-4-5'!$B$10:$C$12,2,FALSE)))&lt;3,"BAJO",IF((VLOOKUP(G463,'Tabla 2-3-4-5'!$B$10:$C$12,2,FALSE)*(VLOOKUP('Matriz Nº2 Análisis'!H463,'Tabla 2-3-4-5'!$B$10:$C$12,2,FALSE)))&gt;5,"ALTO","MEDIO"))," ")</f>
        <v xml:space="preserve"> </v>
      </c>
      <c r="J463" s="9"/>
      <c r="K463" s="10"/>
      <c r="N463" s="10"/>
      <c r="O463" s="10"/>
      <c r="P463" s="10"/>
      <c r="Q463" s="10"/>
      <c r="R463" s="10"/>
      <c r="S463" s="10"/>
      <c r="T463" s="10"/>
      <c r="U463" s="10"/>
      <c r="V463" s="10"/>
      <c r="W463" s="10"/>
      <c r="X463" s="10"/>
      <c r="Y463" s="10"/>
      <c r="Z463" s="10"/>
      <c r="AA463" s="10"/>
      <c r="AB463" s="10"/>
      <c r="AC463" s="10"/>
    </row>
    <row r="464" spans="1:29" ht="83.25" customHeight="1" x14ac:dyDescent="0.3">
      <c r="A464" s="136" t="str">
        <f>'Matriz Nº1 Identificación'!A464</f>
        <v>51. 5</v>
      </c>
      <c r="B464" s="4" t="str">
        <f>IF('Matriz Nº1 Identificación'!B464&lt;&gt;" ",'Matriz Nº1 Identificación'!F464," ")</f>
        <v xml:space="preserve"> </v>
      </c>
      <c r="C464" s="101"/>
      <c r="D464" s="101"/>
      <c r="E464" s="4" t="str">
        <f>IFERROR(IF((VLOOKUP(C464,'Tabla 2-3-4-5'!$B$10:$C$12,2,FALSE)*(VLOOKUP('Matriz Nº2 Análisis'!D464,'Tabla 2-3-4-5'!$B$10:$C$12,2,FALSE)))&lt;3,"BAJO",IF((VLOOKUP(C464,'Tabla 2-3-4-5'!$B$10:$C$12,2,FALSE)*(VLOOKUP('Matriz Nº2 Análisis'!D464,'Tabla 2-3-4-5'!$B$10:$C$12,2,FALSE)))&gt;5,"ALTO","MEDIO"))," ")</f>
        <v xml:space="preserve"> </v>
      </c>
      <c r="F464" s="5" t="str">
        <f>IF(B464&lt;&gt;" ",'Matriz Nº1 Identificación'!E464," ")</f>
        <v xml:space="preserve"> </v>
      </c>
      <c r="G464" s="101"/>
      <c r="H464" s="101"/>
      <c r="I464" s="4" t="str">
        <f>IFERROR(IF((VLOOKUP(G464,'Tabla 2-3-4-5'!$B$10:$C$12,2,FALSE)*(VLOOKUP('Matriz Nº2 Análisis'!H464,'Tabla 2-3-4-5'!$B$10:$C$12,2,FALSE)))&lt;3,"BAJO",IF((VLOOKUP(G464,'Tabla 2-3-4-5'!$B$10:$C$12,2,FALSE)*(VLOOKUP('Matriz Nº2 Análisis'!H464,'Tabla 2-3-4-5'!$B$10:$C$12,2,FALSE)))&gt;5,"ALTO","MEDIO"))," ")</f>
        <v xml:space="preserve"> </v>
      </c>
      <c r="J464" s="9"/>
      <c r="K464" s="10"/>
      <c r="N464" s="10"/>
      <c r="O464" s="10"/>
      <c r="P464" s="10"/>
      <c r="Q464" s="10"/>
      <c r="R464" s="10"/>
      <c r="S464" s="10"/>
      <c r="T464" s="10"/>
      <c r="U464" s="10"/>
      <c r="V464" s="10"/>
      <c r="W464" s="10"/>
      <c r="X464" s="10"/>
      <c r="Y464" s="10"/>
      <c r="Z464" s="10"/>
      <c r="AA464" s="10"/>
      <c r="AB464" s="10"/>
      <c r="AC464" s="10"/>
    </row>
    <row r="465" spans="1:29" ht="83.25" customHeight="1" x14ac:dyDescent="0.3">
      <c r="A465" s="136" t="str">
        <f>'Matriz Nº1 Identificación'!A465</f>
        <v>51. 6</v>
      </c>
      <c r="B465" s="4" t="str">
        <f>IF('Matriz Nº1 Identificación'!B465&lt;&gt;" ",'Matriz Nº1 Identificación'!F465," ")</f>
        <v xml:space="preserve"> </v>
      </c>
      <c r="C465" s="101"/>
      <c r="D465" s="101"/>
      <c r="E465" s="4" t="str">
        <f>IFERROR(IF((VLOOKUP(C465,'Tabla 2-3-4-5'!$B$10:$C$12,2,FALSE)*(VLOOKUP('Matriz Nº2 Análisis'!D465,'Tabla 2-3-4-5'!$B$10:$C$12,2,FALSE)))&lt;3,"BAJO",IF((VLOOKUP(C465,'Tabla 2-3-4-5'!$B$10:$C$12,2,FALSE)*(VLOOKUP('Matriz Nº2 Análisis'!D465,'Tabla 2-3-4-5'!$B$10:$C$12,2,FALSE)))&gt;5,"ALTO","MEDIO"))," ")</f>
        <v xml:space="preserve"> </v>
      </c>
      <c r="F465" s="5" t="str">
        <f>IF(B465&lt;&gt;" ",'Matriz Nº1 Identificación'!E465," ")</f>
        <v xml:space="preserve"> </v>
      </c>
      <c r="G465" s="101"/>
      <c r="H465" s="101"/>
      <c r="I465" s="4" t="str">
        <f>IFERROR(IF((VLOOKUP(G465,'Tabla 2-3-4-5'!$B$10:$C$12,2,FALSE)*(VLOOKUP('Matriz Nº2 Análisis'!H465,'Tabla 2-3-4-5'!$B$10:$C$12,2,FALSE)))&lt;3,"BAJO",IF((VLOOKUP(G465,'Tabla 2-3-4-5'!$B$10:$C$12,2,FALSE)*(VLOOKUP('Matriz Nº2 Análisis'!H465,'Tabla 2-3-4-5'!$B$10:$C$12,2,FALSE)))&gt;5,"ALTO","MEDIO"))," ")</f>
        <v xml:space="preserve"> </v>
      </c>
      <c r="J465" s="9"/>
      <c r="K465" s="10"/>
      <c r="N465" s="10"/>
      <c r="O465" s="10"/>
      <c r="P465" s="10"/>
      <c r="Q465" s="10"/>
      <c r="R465" s="10"/>
      <c r="S465" s="10"/>
      <c r="T465" s="10"/>
      <c r="U465" s="10"/>
      <c r="V465" s="10"/>
      <c r="W465" s="10"/>
      <c r="X465" s="10"/>
      <c r="Y465" s="10"/>
      <c r="Z465" s="10"/>
      <c r="AA465" s="10"/>
      <c r="AB465" s="10"/>
      <c r="AC465" s="10"/>
    </row>
    <row r="466" spans="1:29" ht="83.25" customHeight="1" thickBot="1" x14ac:dyDescent="0.35">
      <c r="A466" s="136" t="str">
        <f>'Matriz Nº1 Identificación'!A466</f>
        <v>51. 7</v>
      </c>
      <c r="B466" s="4" t="str">
        <f>IF('Matriz Nº1 Identificación'!B466&lt;&gt;" ",'Matriz Nº1 Identificación'!F466," ")</f>
        <v xml:space="preserve"> </v>
      </c>
      <c r="C466" s="101"/>
      <c r="D466" s="101"/>
      <c r="E466" s="4" t="str">
        <f>IFERROR(IF((VLOOKUP(C466,'Tabla 2-3-4-5'!$B$10:$C$12,2,FALSE)*(VLOOKUP('Matriz Nº2 Análisis'!D466,'Tabla 2-3-4-5'!$B$10:$C$12,2,FALSE)))&lt;3,"BAJO",IF((VLOOKUP(C466,'Tabla 2-3-4-5'!$B$10:$C$12,2,FALSE)*(VLOOKUP('Matriz Nº2 Análisis'!D466,'Tabla 2-3-4-5'!$B$10:$C$12,2,FALSE)))&gt;5,"ALTO","MEDIO"))," ")</f>
        <v xml:space="preserve"> </v>
      </c>
      <c r="F466" s="5" t="str">
        <f>IF(B466&lt;&gt;" ",'Matriz Nº1 Identificación'!E466," ")</f>
        <v xml:space="preserve"> </v>
      </c>
      <c r="G466" s="101"/>
      <c r="H466" s="101"/>
      <c r="I466" s="4" t="str">
        <f>IFERROR(IF((VLOOKUP(G466,'Tabla 2-3-4-5'!$B$10:$C$12,2,FALSE)*(VLOOKUP('Matriz Nº2 Análisis'!H466,'Tabla 2-3-4-5'!$B$10:$C$12,2,FALSE)))&lt;3,"BAJO",IF((VLOOKUP(G466,'Tabla 2-3-4-5'!$B$10:$C$12,2,FALSE)*(VLOOKUP('Matriz Nº2 Análisis'!H466,'Tabla 2-3-4-5'!$B$10:$C$12,2,FALSE)))&gt;5,"ALTO","MEDIO"))," ")</f>
        <v xml:space="preserve"> </v>
      </c>
      <c r="J466" s="9"/>
      <c r="K466" s="10"/>
      <c r="N466" s="10"/>
      <c r="O466" s="10"/>
      <c r="P466" s="10"/>
      <c r="Q466" s="10"/>
      <c r="R466" s="10"/>
      <c r="S466" s="10"/>
      <c r="T466" s="10"/>
      <c r="U466" s="10"/>
      <c r="V466" s="10"/>
      <c r="W466" s="10"/>
      <c r="X466" s="10"/>
      <c r="Y466" s="10"/>
      <c r="Z466" s="10"/>
      <c r="AA466" s="10"/>
      <c r="AB466" s="10"/>
      <c r="AC466" s="10"/>
    </row>
    <row r="467" spans="1:29" ht="23.25" customHeight="1" thickBot="1" x14ac:dyDescent="0.35">
      <c r="A467" s="73" t="str">
        <f>'Matriz Nº1 Identificación'!A467</f>
        <v xml:space="preserve">Objetivo Estratégico: </v>
      </c>
      <c r="B467" s="377">
        <f>+'Matriz Nº1 Identificación'!B467:H467</f>
        <v>0</v>
      </c>
      <c r="C467" s="378"/>
      <c r="D467" s="378"/>
      <c r="E467" s="378"/>
      <c r="F467" s="378"/>
      <c r="G467" s="378"/>
      <c r="H467" s="378"/>
      <c r="I467" s="379"/>
      <c r="J467" s="1"/>
    </row>
    <row r="468" spans="1:29" ht="26.25" customHeight="1" x14ac:dyDescent="0.3">
      <c r="A468" s="75" t="str">
        <f>'Matriz Nº1 Identificación'!A468</f>
        <v>Objetivo táctico</v>
      </c>
      <c r="B468" s="374" t="str">
        <f>+'Matriz Nº1 Identificación'!B468:H468</f>
        <v xml:space="preserve">52. </v>
      </c>
      <c r="C468" s="375"/>
      <c r="D468" s="375"/>
      <c r="E468" s="375"/>
      <c r="F468" s="375"/>
      <c r="G468" s="375"/>
      <c r="H468" s="375"/>
      <c r="I468" s="376"/>
      <c r="J468" s="1"/>
    </row>
    <row r="469" spans="1:29" ht="83.25" customHeight="1" x14ac:dyDescent="0.3">
      <c r="A469" s="136" t="str">
        <f>'Matriz Nº1 Identificación'!A469</f>
        <v>52. 1</v>
      </c>
      <c r="B469" s="4" t="str">
        <f>IF('Matriz Nº1 Identificación'!B469&lt;&gt;" ",'Matriz Nº1 Identificación'!F469," ")</f>
        <v xml:space="preserve"> </v>
      </c>
      <c r="C469" s="101"/>
      <c r="D469" s="101"/>
      <c r="E469" s="4" t="str">
        <f>IFERROR(IF((VLOOKUP(C469,'Tabla 2-3-4-5'!$B$10:$C$12,2,FALSE)*(VLOOKUP('Matriz Nº2 Análisis'!D469,'Tabla 2-3-4-5'!$B$10:$C$12,2,FALSE)))&lt;3,"BAJO",IF((VLOOKUP(C469,'Tabla 2-3-4-5'!$B$10:$C$12,2,FALSE)*(VLOOKUP('Matriz Nº2 Análisis'!D469,'Tabla 2-3-4-5'!$B$10:$C$12,2,FALSE)))&gt;5,"ALTO","MEDIO"))," ")</f>
        <v xml:space="preserve"> </v>
      </c>
      <c r="F469" s="5" t="str">
        <f>IF(B469&lt;&gt;" ",'Matriz Nº1 Identificación'!E469," ")</f>
        <v xml:space="preserve"> </v>
      </c>
      <c r="G469" s="101"/>
      <c r="H469" s="101"/>
      <c r="I469" s="4" t="str">
        <f>IFERROR(IF((VLOOKUP(G469,'Tabla 2-3-4-5'!$B$10:$C$12,2,FALSE)*(VLOOKUP('Matriz Nº2 Análisis'!H469,'Tabla 2-3-4-5'!$B$10:$C$12,2,FALSE)))&lt;3,"BAJO",IF((VLOOKUP(G469,'Tabla 2-3-4-5'!$B$10:$C$12,2,FALSE)*(VLOOKUP('Matriz Nº2 Análisis'!H469,'Tabla 2-3-4-5'!$B$10:$C$12,2,FALSE)))&gt;5,"ALTO","MEDIO"))," ")</f>
        <v xml:space="preserve"> </v>
      </c>
      <c r="J469" s="9"/>
      <c r="K469" s="10"/>
      <c r="N469" s="10"/>
      <c r="O469" s="10"/>
      <c r="P469" s="10"/>
      <c r="Q469" s="10"/>
      <c r="R469" s="10"/>
      <c r="S469" s="10"/>
      <c r="T469" s="10"/>
      <c r="U469" s="10"/>
      <c r="V469" s="10"/>
      <c r="W469" s="10"/>
      <c r="X469" s="10"/>
      <c r="Y469" s="10"/>
      <c r="Z469" s="10"/>
      <c r="AA469" s="10"/>
      <c r="AB469" s="10"/>
      <c r="AC469" s="10"/>
    </row>
    <row r="470" spans="1:29" ht="83.25" customHeight="1" x14ac:dyDescent="0.3">
      <c r="A470" s="136" t="str">
        <f>'Matriz Nº1 Identificación'!A470</f>
        <v>52. 2</v>
      </c>
      <c r="B470" s="4" t="str">
        <f>IF('Matriz Nº1 Identificación'!B470&lt;&gt;" ",'Matriz Nº1 Identificación'!F470," ")</f>
        <v xml:space="preserve"> </v>
      </c>
      <c r="C470" s="101"/>
      <c r="D470" s="101"/>
      <c r="E470" s="4" t="str">
        <f>IFERROR(IF((VLOOKUP(C470,'Tabla 2-3-4-5'!$B$10:$C$12,2,FALSE)*(VLOOKUP('Matriz Nº2 Análisis'!D470,'Tabla 2-3-4-5'!$B$10:$C$12,2,FALSE)))&lt;3,"BAJO",IF((VLOOKUP(C470,'Tabla 2-3-4-5'!$B$10:$C$12,2,FALSE)*(VLOOKUP('Matriz Nº2 Análisis'!D470,'Tabla 2-3-4-5'!$B$10:$C$12,2,FALSE)))&gt;5,"ALTO","MEDIO"))," ")</f>
        <v xml:space="preserve"> </v>
      </c>
      <c r="F470" s="5" t="str">
        <f>IF(B470&lt;&gt;" ",'Matriz Nº1 Identificación'!E470," ")</f>
        <v xml:space="preserve"> </v>
      </c>
      <c r="G470" s="101"/>
      <c r="H470" s="101"/>
      <c r="I470" s="4" t="str">
        <f>IFERROR(IF((VLOOKUP(G470,'Tabla 2-3-4-5'!$B$10:$C$12,2,FALSE)*(VLOOKUP('Matriz Nº2 Análisis'!H470,'Tabla 2-3-4-5'!$B$10:$C$12,2,FALSE)))&lt;3,"BAJO",IF((VLOOKUP(G470,'Tabla 2-3-4-5'!$B$10:$C$12,2,FALSE)*(VLOOKUP('Matriz Nº2 Análisis'!H470,'Tabla 2-3-4-5'!$B$10:$C$12,2,FALSE)))&gt;5,"ALTO","MEDIO"))," ")</f>
        <v xml:space="preserve"> </v>
      </c>
      <c r="J470" s="9"/>
      <c r="K470" s="10"/>
      <c r="N470" s="10"/>
      <c r="O470" s="10"/>
      <c r="P470" s="10"/>
      <c r="Q470" s="10"/>
      <c r="R470" s="10"/>
      <c r="S470" s="10"/>
      <c r="T470" s="10"/>
      <c r="U470" s="10"/>
      <c r="V470" s="10"/>
      <c r="W470" s="10"/>
      <c r="X470" s="10"/>
      <c r="Y470" s="10"/>
      <c r="Z470" s="10"/>
      <c r="AA470" s="10"/>
      <c r="AB470" s="10"/>
      <c r="AC470" s="10"/>
    </row>
    <row r="471" spans="1:29" ht="83.25" customHeight="1" x14ac:dyDescent="0.3">
      <c r="A471" s="136" t="str">
        <f>'Matriz Nº1 Identificación'!A471</f>
        <v>52. 3</v>
      </c>
      <c r="B471" s="4" t="str">
        <f>IF('Matriz Nº1 Identificación'!B471&lt;&gt;" ",'Matriz Nº1 Identificación'!F471," ")</f>
        <v xml:space="preserve"> </v>
      </c>
      <c r="C471" s="101"/>
      <c r="D471" s="101"/>
      <c r="E471" s="4" t="str">
        <f>IFERROR(IF((VLOOKUP(C471,'Tabla 2-3-4-5'!$B$10:$C$12,2,FALSE)*(VLOOKUP('Matriz Nº2 Análisis'!D471,'Tabla 2-3-4-5'!$B$10:$C$12,2,FALSE)))&lt;3,"BAJO",IF((VLOOKUP(C471,'Tabla 2-3-4-5'!$B$10:$C$12,2,FALSE)*(VLOOKUP('Matriz Nº2 Análisis'!D471,'Tabla 2-3-4-5'!$B$10:$C$12,2,FALSE)))&gt;5,"ALTO","MEDIO"))," ")</f>
        <v xml:space="preserve"> </v>
      </c>
      <c r="F471" s="5" t="str">
        <f>IF(B471&lt;&gt;" ",'Matriz Nº1 Identificación'!E471," ")</f>
        <v xml:space="preserve"> </v>
      </c>
      <c r="G471" s="101"/>
      <c r="H471" s="101"/>
      <c r="I471" s="4" t="str">
        <f>IFERROR(IF((VLOOKUP(G471,'Tabla 2-3-4-5'!$B$10:$C$12,2,FALSE)*(VLOOKUP('Matriz Nº2 Análisis'!H471,'Tabla 2-3-4-5'!$B$10:$C$12,2,FALSE)))&lt;3,"BAJO",IF((VLOOKUP(G471,'Tabla 2-3-4-5'!$B$10:$C$12,2,FALSE)*(VLOOKUP('Matriz Nº2 Análisis'!H471,'Tabla 2-3-4-5'!$B$10:$C$12,2,FALSE)))&gt;5,"ALTO","MEDIO"))," ")</f>
        <v xml:space="preserve"> </v>
      </c>
      <c r="J471" s="9"/>
      <c r="K471" s="10"/>
      <c r="N471" s="10"/>
      <c r="O471" s="10"/>
      <c r="P471" s="10"/>
      <c r="Q471" s="10"/>
      <c r="R471" s="10"/>
      <c r="S471" s="10"/>
      <c r="T471" s="10"/>
      <c r="U471" s="10"/>
      <c r="V471" s="10"/>
      <c r="W471" s="10"/>
      <c r="X471" s="10"/>
      <c r="Y471" s="10"/>
      <c r="Z471" s="10"/>
      <c r="AA471" s="10"/>
      <c r="AB471" s="10"/>
      <c r="AC471" s="10"/>
    </row>
    <row r="472" spans="1:29" ht="83.25" customHeight="1" x14ac:dyDescent="0.3">
      <c r="A472" s="136" t="str">
        <f>'Matriz Nº1 Identificación'!A472</f>
        <v>52. 4</v>
      </c>
      <c r="B472" s="4" t="str">
        <f>IF('Matriz Nº1 Identificación'!B472&lt;&gt;" ",'Matriz Nº1 Identificación'!F472," ")</f>
        <v xml:space="preserve"> </v>
      </c>
      <c r="C472" s="101"/>
      <c r="D472" s="101"/>
      <c r="E472" s="4" t="str">
        <f>IFERROR(IF((VLOOKUP(C472,'Tabla 2-3-4-5'!$B$10:$C$12,2,FALSE)*(VLOOKUP('Matriz Nº2 Análisis'!D472,'Tabla 2-3-4-5'!$B$10:$C$12,2,FALSE)))&lt;3,"BAJO",IF((VLOOKUP(C472,'Tabla 2-3-4-5'!$B$10:$C$12,2,FALSE)*(VLOOKUP('Matriz Nº2 Análisis'!D472,'Tabla 2-3-4-5'!$B$10:$C$12,2,FALSE)))&gt;5,"ALTO","MEDIO"))," ")</f>
        <v xml:space="preserve"> </v>
      </c>
      <c r="F472" s="5" t="str">
        <f>IF(B472&lt;&gt;" ",'Matriz Nº1 Identificación'!E472," ")</f>
        <v xml:space="preserve"> </v>
      </c>
      <c r="G472" s="101"/>
      <c r="H472" s="101"/>
      <c r="I472" s="4" t="str">
        <f>IFERROR(IF((VLOOKUP(G472,'Tabla 2-3-4-5'!$B$10:$C$12,2,FALSE)*(VLOOKUP('Matriz Nº2 Análisis'!H472,'Tabla 2-3-4-5'!$B$10:$C$12,2,FALSE)))&lt;3,"BAJO",IF((VLOOKUP(G472,'Tabla 2-3-4-5'!$B$10:$C$12,2,FALSE)*(VLOOKUP('Matriz Nº2 Análisis'!H472,'Tabla 2-3-4-5'!$B$10:$C$12,2,FALSE)))&gt;5,"ALTO","MEDIO"))," ")</f>
        <v xml:space="preserve"> </v>
      </c>
      <c r="J472" s="9"/>
      <c r="K472" s="10"/>
      <c r="N472" s="10"/>
      <c r="O472" s="10"/>
      <c r="P472" s="10"/>
      <c r="Q472" s="10"/>
      <c r="R472" s="10"/>
      <c r="S472" s="10"/>
      <c r="T472" s="10"/>
      <c r="U472" s="10"/>
      <c r="V472" s="10"/>
      <c r="W472" s="10"/>
      <c r="X472" s="10"/>
      <c r="Y472" s="10"/>
      <c r="Z472" s="10"/>
      <c r="AA472" s="10"/>
      <c r="AB472" s="10"/>
      <c r="AC472" s="10"/>
    </row>
    <row r="473" spans="1:29" ht="83.25" customHeight="1" x14ac:dyDescent="0.3">
      <c r="A473" s="136" t="str">
        <f>'Matriz Nº1 Identificación'!A473</f>
        <v>52. 5</v>
      </c>
      <c r="B473" s="4" t="str">
        <f>IF('Matriz Nº1 Identificación'!B473&lt;&gt;" ",'Matriz Nº1 Identificación'!F473," ")</f>
        <v xml:space="preserve"> </v>
      </c>
      <c r="C473" s="101"/>
      <c r="D473" s="101"/>
      <c r="E473" s="4" t="str">
        <f>IFERROR(IF((VLOOKUP(C473,'Tabla 2-3-4-5'!$B$10:$C$12,2,FALSE)*(VLOOKUP('Matriz Nº2 Análisis'!D473,'Tabla 2-3-4-5'!$B$10:$C$12,2,FALSE)))&lt;3,"BAJO",IF((VLOOKUP(C473,'Tabla 2-3-4-5'!$B$10:$C$12,2,FALSE)*(VLOOKUP('Matriz Nº2 Análisis'!D473,'Tabla 2-3-4-5'!$B$10:$C$12,2,FALSE)))&gt;5,"ALTO","MEDIO"))," ")</f>
        <v xml:space="preserve"> </v>
      </c>
      <c r="F473" s="5" t="str">
        <f>IF(B473&lt;&gt;" ",'Matriz Nº1 Identificación'!E473," ")</f>
        <v xml:space="preserve"> </v>
      </c>
      <c r="G473" s="101"/>
      <c r="H473" s="101"/>
      <c r="I473" s="4" t="str">
        <f>IFERROR(IF((VLOOKUP(G473,'Tabla 2-3-4-5'!$B$10:$C$12,2,FALSE)*(VLOOKUP('Matriz Nº2 Análisis'!H473,'Tabla 2-3-4-5'!$B$10:$C$12,2,FALSE)))&lt;3,"BAJO",IF((VLOOKUP(G473,'Tabla 2-3-4-5'!$B$10:$C$12,2,FALSE)*(VLOOKUP('Matriz Nº2 Análisis'!H473,'Tabla 2-3-4-5'!$B$10:$C$12,2,FALSE)))&gt;5,"ALTO","MEDIO"))," ")</f>
        <v xml:space="preserve"> </v>
      </c>
      <c r="J473" s="9"/>
      <c r="K473" s="10"/>
      <c r="N473" s="10"/>
      <c r="O473" s="10"/>
      <c r="P473" s="10"/>
      <c r="Q473" s="10"/>
      <c r="R473" s="10"/>
      <c r="S473" s="10"/>
      <c r="T473" s="10"/>
      <c r="U473" s="10"/>
      <c r="V473" s="10"/>
      <c r="W473" s="10"/>
      <c r="X473" s="10"/>
      <c r="Y473" s="10"/>
      <c r="Z473" s="10"/>
      <c r="AA473" s="10"/>
      <c r="AB473" s="10"/>
      <c r="AC473" s="10"/>
    </row>
    <row r="474" spans="1:29" ht="83.25" customHeight="1" x14ac:dyDescent="0.3">
      <c r="A474" s="136" t="str">
        <f>'Matriz Nº1 Identificación'!A474</f>
        <v>52. 6</v>
      </c>
      <c r="B474" s="4" t="str">
        <f>IF('Matriz Nº1 Identificación'!B474&lt;&gt;" ",'Matriz Nº1 Identificación'!F474," ")</f>
        <v xml:space="preserve"> </v>
      </c>
      <c r="C474" s="101"/>
      <c r="D474" s="101"/>
      <c r="E474" s="4" t="str">
        <f>IFERROR(IF((VLOOKUP(C474,'Tabla 2-3-4-5'!$B$10:$C$12,2,FALSE)*(VLOOKUP('Matriz Nº2 Análisis'!D474,'Tabla 2-3-4-5'!$B$10:$C$12,2,FALSE)))&lt;3,"BAJO",IF((VLOOKUP(C474,'Tabla 2-3-4-5'!$B$10:$C$12,2,FALSE)*(VLOOKUP('Matriz Nº2 Análisis'!D474,'Tabla 2-3-4-5'!$B$10:$C$12,2,FALSE)))&gt;5,"ALTO","MEDIO"))," ")</f>
        <v xml:space="preserve"> </v>
      </c>
      <c r="F474" s="5" t="str">
        <f>IF(B474&lt;&gt;" ",'Matriz Nº1 Identificación'!E474," ")</f>
        <v xml:space="preserve"> </v>
      </c>
      <c r="G474" s="101"/>
      <c r="H474" s="101"/>
      <c r="I474" s="4" t="str">
        <f>IFERROR(IF((VLOOKUP(G474,'Tabla 2-3-4-5'!$B$10:$C$12,2,FALSE)*(VLOOKUP('Matriz Nº2 Análisis'!H474,'Tabla 2-3-4-5'!$B$10:$C$12,2,FALSE)))&lt;3,"BAJO",IF((VLOOKUP(G474,'Tabla 2-3-4-5'!$B$10:$C$12,2,FALSE)*(VLOOKUP('Matriz Nº2 Análisis'!H474,'Tabla 2-3-4-5'!$B$10:$C$12,2,FALSE)))&gt;5,"ALTO","MEDIO"))," ")</f>
        <v xml:space="preserve"> </v>
      </c>
      <c r="J474" s="9"/>
      <c r="K474" s="10"/>
      <c r="N474" s="10"/>
      <c r="O474" s="10"/>
      <c r="P474" s="10"/>
      <c r="Q474" s="10"/>
      <c r="R474" s="10"/>
      <c r="S474" s="10"/>
      <c r="T474" s="10"/>
      <c r="U474" s="10"/>
      <c r="V474" s="10"/>
      <c r="W474" s="10"/>
      <c r="X474" s="10"/>
      <c r="Y474" s="10"/>
      <c r="Z474" s="10"/>
      <c r="AA474" s="10"/>
      <c r="AB474" s="10"/>
      <c r="AC474" s="10"/>
    </row>
    <row r="475" spans="1:29" ht="83.25" customHeight="1" thickBot="1" x14ac:dyDescent="0.35">
      <c r="A475" s="136" t="str">
        <f>'Matriz Nº1 Identificación'!A475</f>
        <v>52. 7</v>
      </c>
      <c r="B475" s="4" t="str">
        <f>IF('Matriz Nº1 Identificación'!B475&lt;&gt;" ",'Matriz Nº1 Identificación'!F475," ")</f>
        <v xml:space="preserve"> </v>
      </c>
      <c r="C475" s="101"/>
      <c r="D475" s="101"/>
      <c r="E475" s="4" t="str">
        <f>IFERROR(IF((VLOOKUP(C475,'Tabla 2-3-4-5'!$B$10:$C$12,2,FALSE)*(VLOOKUP('Matriz Nº2 Análisis'!D475,'Tabla 2-3-4-5'!$B$10:$C$12,2,FALSE)))&lt;3,"BAJO",IF((VLOOKUP(C475,'Tabla 2-3-4-5'!$B$10:$C$12,2,FALSE)*(VLOOKUP('Matriz Nº2 Análisis'!D475,'Tabla 2-3-4-5'!$B$10:$C$12,2,FALSE)))&gt;5,"ALTO","MEDIO"))," ")</f>
        <v xml:space="preserve"> </v>
      </c>
      <c r="F475" s="5" t="str">
        <f>IF(B475&lt;&gt;" ",'Matriz Nº1 Identificación'!E475," ")</f>
        <v xml:space="preserve"> </v>
      </c>
      <c r="G475" s="101"/>
      <c r="H475" s="101"/>
      <c r="I475" s="4" t="str">
        <f>IFERROR(IF((VLOOKUP(G475,'Tabla 2-3-4-5'!$B$10:$C$12,2,FALSE)*(VLOOKUP('Matriz Nº2 Análisis'!H475,'Tabla 2-3-4-5'!$B$10:$C$12,2,FALSE)))&lt;3,"BAJO",IF((VLOOKUP(G475,'Tabla 2-3-4-5'!$B$10:$C$12,2,FALSE)*(VLOOKUP('Matriz Nº2 Análisis'!H475,'Tabla 2-3-4-5'!$B$10:$C$12,2,FALSE)))&gt;5,"ALTO","MEDIO"))," ")</f>
        <v xml:space="preserve"> </v>
      </c>
      <c r="J475" s="9"/>
      <c r="K475" s="10"/>
      <c r="N475" s="10"/>
      <c r="O475" s="10"/>
      <c r="P475" s="10"/>
      <c r="Q475" s="10"/>
      <c r="R475" s="10"/>
      <c r="S475" s="10"/>
      <c r="T475" s="10"/>
      <c r="U475" s="10"/>
      <c r="V475" s="10"/>
      <c r="W475" s="10"/>
      <c r="X475" s="10"/>
      <c r="Y475" s="10"/>
      <c r="Z475" s="10"/>
      <c r="AA475" s="10"/>
      <c r="AB475" s="10"/>
      <c r="AC475" s="10"/>
    </row>
    <row r="476" spans="1:29" ht="23.25" customHeight="1" thickBot="1" x14ac:dyDescent="0.35">
      <c r="A476" s="73" t="str">
        <f>'Matriz Nº1 Identificación'!A476</f>
        <v xml:space="preserve">Objetivo Estratégico: </v>
      </c>
      <c r="B476" s="377">
        <f>+'Matriz Nº1 Identificación'!B476:H476</f>
        <v>0</v>
      </c>
      <c r="C476" s="378"/>
      <c r="D476" s="378"/>
      <c r="E476" s="378"/>
      <c r="F476" s="378"/>
      <c r="G476" s="378"/>
      <c r="H476" s="378"/>
      <c r="I476" s="379"/>
      <c r="J476" s="1"/>
    </row>
    <row r="477" spans="1:29" ht="26.25" customHeight="1" x14ac:dyDescent="0.3">
      <c r="A477" s="75" t="str">
        <f>'Matriz Nº1 Identificación'!A477</f>
        <v>Objetivo táctico</v>
      </c>
      <c r="B477" s="374" t="str">
        <f>+'Matriz Nº1 Identificación'!B477:H477</f>
        <v xml:space="preserve">53. </v>
      </c>
      <c r="C477" s="375"/>
      <c r="D477" s="375"/>
      <c r="E477" s="375"/>
      <c r="F477" s="375"/>
      <c r="G477" s="375"/>
      <c r="H477" s="375"/>
      <c r="I477" s="376"/>
      <c r="J477" s="1"/>
    </row>
    <row r="478" spans="1:29" ht="83.25" customHeight="1" x14ac:dyDescent="0.3">
      <c r="A478" s="136" t="str">
        <f>'Matriz Nº1 Identificación'!A478</f>
        <v>53. 1</v>
      </c>
      <c r="B478" s="4" t="str">
        <f>IF('Matriz Nº1 Identificación'!B478&lt;&gt;" ",'Matriz Nº1 Identificación'!F478," ")</f>
        <v xml:space="preserve"> </v>
      </c>
      <c r="C478" s="101"/>
      <c r="D478" s="101"/>
      <c r="E478" s="4" t="str">
        <f>IFERROR(IF((VLOOKUP(C478,'Tabla 2-3-4-5'!$B$10:$C$12,2,FALSE)*(VLOOKUP('Matriz Nº2 Análisis'!D478,'Tabla 2-3-4-5'!$B$10:$C$12,2,FALSE)))&lt;3,"BAJO",IF((VLOOKUP(C478,'Tabla 2-3-4-5'!$B$10:$C$12,2,FALSE)*(VLOOKUP('Matriz Nº2 Análisis'!D478,'Tabla 2-3-4-5'!$B$10:$C$12,2,FALSE)))&gt;5,"ALTO","MEDIO"))," ")</f>
        <v xml:space="preserve"> </v>
      </c>
      <c r="F478" s="5" t="str">
        <f>IF(B478&lt;&gt;" ",'Matriz Nº1 Identificación'!E478," ")</f>
        <v xml:space="preserve"> </v>
      </c>
      <c r="G478" s="101"/>
      <c r="H478" s="101"/>
      <c r="I478" s="4" t="str">
        <f>IFERROR(IF((VLOOKUP(G478,'Tabla 2-3-4-5'!$B$10:$C$12,2,FALSE)*(VLOOKUP('Matriz Nº2 Análisis'!H478,'Tabla 2-3-4-5'!$B$10:$C$12,2,FALSE)))&lt;3,"BAJO",IF((VLOOKUP(G478,'Tabla 2-3-4-5'!$B$10:$C$12,2,FALSE)*(VLOOKUP('Matriz Nº2 Análisis'!H478,'Tabla 2-3-4-5'!$B$10:$C$12,2,FALSE)))&gt;5,"ALTO","MEDIO"))," ")</f>
        <v xml:space="preserve"> </v>
      </c>
      <c r="J478" s="9"/>
      <c r="K478" s="10"/>
      <c r="N478" s="10"/>
      <c r="O478" s="10"/>
      <c r="P478" s="10"/>
      <c r="Q478" s="10"/>
      <c r="R478" s="10"/>
      <c r="S478" s="10"/>
      <c r="T478" s="10"/>
      <c r="U478" s="10"/>
      <c r="V478" s="10"/>
      <c r="W478" s="10"/>
      <c r="X478" s="10"/>
      <c r="Y478" s="10"/>
      <c r="Z478" s="10"/>
      <c r="AA478" s="10"/>
      <c r="AB478" s="10"/>
      <c r="AC478" s="10"/>
    </row>
    <row r="479" spans="1:29" ht="83.25" customHeight="1" x14ac:dyDescent="0.3">
      <c r="A479" s="136" t="str">
        <f>'Matriz Nº1 Identificación'!A479</f>
        <v>53. 2</v>
      </c>
      <c r="B479" s="4" t="str">
        <f>IF('Matriz Nº1 Identificación'!B479&lt;&gt;" ",'Matriz Nº1 Identificación'!F479," ")</f>
        <v xml:space="preserve"> </v>
      </c>
      <c r="C479" s="101"/>
      <c r="D479" s="101"/>
      <c r="E479" s="4" t="str">
        <f>IFERROR(IF((VLOOKUP(C479,'Tabla 2-3-4-5'!$B$10:$C$12,2,FALSE)*(VLOOKUP('Matriz Nº2 Análisis'!D479,'Tabla 2-3-4-5'!$B$10:$C$12,2,FALSE)))&lt;3,"BAJO",IF((VLOOKUP(C479,'Tabla 2-3-4-5'!$B$10:$C$12,2,FALSE)*(VLOOKUP('Matriz Nº2 Análisis'!D479,'Tabla 2-3-4-5'!$B$10:$C$12,2,FALSE)))&gt;5,"ALTO","MEDIO"))," ")</f>
        <v xml:space="preserve"> </v>
      </c>
      <c r="F479" s="5" t="str">
        <f>IF(B479&lt;&gt;" ",'Matriz Nº1 Identificación'!E479," ")</f>
        <v xml:space="preserve"> </v>
      </c>
      <c r="G479" s="101"/>
      <c r="H479" s="101"/>
      <c r="I479" s="4" t="str">
        <f>IFERROR(IF((VLOOKUP(G479,'Tabla 2-3-4-5'!$B$10:$C$12,2,FALSE)*(VLOOKUP('Matriz Nº2 Análisis'!H479,'Tabla 2-3-4-5'!$B$10:$C$12,2,FALSE)))&lt;3,"BAJO",IF((VLOOKUP(G479,'Tabla 2-3-4-5'!$B$10:$C$12,2,FALSE)*(VLOOKUP('Matriz Nº2 Análisis'!H479,'Tabla 2-3-4-5'!$B$10:$C$12,2,FALSE)))&gt;5,"ALTO","MEDIO"))," ")</f>
        <v xml:space="preserve"> </v>
      </c>
      <c r="J479" s="9"/>
      <c r="K479" s="10"/>
      <c r="N479" s="10"/>
      <c r="O479" s="10"/>
      <c r="P479" s="10"/>
      <c r="Q479" s="10"/>
      <c r="R479" s="10"/>
      <c r="S479" s="10"/>
      <c r="T479" s="10"/>
      <c r="U479" s="10"/>
      <c r="V479" s="10"/>
      <c r="W479" s="10"/>
      <c r="X479" s="10"/>
      <c r="Y479" s="10"/>
      <c r="Z479" s="10"/>
      <c r="AA479" s="10"/>
      <c r="AB479" s="10"/>
      <c r="AC479" s="10"/>
    </row>
    <row r="480" spans="1:29" ht="83.25" customHeight="1" x14ac:dyDescent="0.3">
      <c r="A480" s="136" t="str">
        <f>'Matriz Nº1 Identificación'!A480</f>
        <v>53. 3</v>
      </c>
      <c r="B480" s="4" t="str">
        <f>IF('Matriz Nº1 Identificación'!B480&lt;&gt;" ",'Matriz Nº1 Identificación'!F480," ")</f>
        <v xml:space="preserve"> </v>
      </c>
      <c r="C480" s="101"/>
      <c r="D480" s="101"/>
      <c r="E480" s="4" t="str">
        <f>IFERROR(IF((VLOOKUP(C480,'Tabla 2-3-4-5'!$B$10:$C$12,2,FALSE)*(VLOOKUP('Matriz Nº2 Análisis'!D480,'Tabla 2-3-4-5'!$B$10:$C$12,2,FALSE)))&lt;3,"BAJO",IF((VLOOKUP(C480,'Tabla 2-3-4-5'!$B$10:$C$12,2,FALSE)*(VLOOKUP('Matriz Nº2 Análisis'!D480,'Tabla 2-3-4-5'!$B$10:$C$12,2,FALSE)))&gt;5,"ALTO","MEDIO"))," ")</f>
        <v xml:space="preserve"> </v>
      </c>
      <c r="F480" s="5" t="str">
        <f>IF(B480&lt;&gt;" ",'Matriz Nº1 Identificación'!E480," ")</f>
        <v xml:space="preserve"> </v>
      </c>
      <c r="G480" s="101"/>
      <c r="H480" s="101"/>
      <c r="I480" s="4" t="str">
        <f>IFERROR(IF((VLOOKUP(G480,'Tabla 2-3-4-5'!$B$10:$C$12,2,FALSE)*(VLOOKUP('Matriz Nº2 Análisis'!H480,'Tabla 2-3-4-5'!$B$10:$C$12,2,FALSE)))&lt;3,"BAJO",IF((VLOOKUP(G480,'Tabla 2-3-4-5'!$B$10:$C$12,2,FALSE)*(VLOOKUP('Matriz Nº2 Análisis'!H480,'Tabla 2-3-4-5'!$B$10:$C$12,2,FALSE)))&gt;5,"ALTO","MEDIO"))," ")</f>
        <v xml:space="preserve"> </v>
      </c>
      <c r="J480" s="9"/>
      <c r="K480" s="10"/>
      <c r="N480" s="10"/>
      <c r="O480" s="10"/>
      <c r="P480" s="10"/>
      <c r="Q480" s="10"/>
      <c r="R480" s="10"/>
      <c r="S480" s="10"/>
      <c r="T480" s="10"/>
      <c r="U480" s="10"/>
      <c r="V480" s="10"/>
      <c r="W480" s="10"/>
      <c r="X480" s="10"/>
      <c r="Y480" s="10"/>
      <c r="Z480" s="10"/>
      <c r="AA480" s="10"/>
      <c r="AB480" s="10"/>
      <c r="AC480" s="10"/>
    </row>
    <row r="481" spans="1:29" ht="83.25" customHeight="1" x14ac:dyDescent="0.3">
      <c r="A481" s="136" t="str">
        <f>'Matriz Nº1 Identificación'!A481</f>
        <v>53. 4</v>
      </c>
      <c r="B481" s="4" t="str">
        <f>IF('Matriz Nº1 Identificación'!B481&lt;&gt;" ",'Matriz Nº1 Identificación'!F481," ")</f>
        <v xml:space="preserve"> </v>
      </c>
      <c r="C481" s="101"/>
      <c r="D481" s="101"/>
      <c r="E481" s="4" t="str">
        <f>IFERROR(IF((VLOOKUP(C481,'Tabla 2-3-4-5'!$B$10:$C$12,2,FALSE)*(VLOOKUP('Matriz Nº2 Análisis'!D481,'Tabla 2-3-4-5'!$B$10:$C$12,2,FALSE)))&lt;3,"BAJO",IF((VLOOKUP(C481,'Tabla 2-3-4-5'!$B$10:$C$12,2,FALSE)*(VLOOKUP('Matriz Nº2 Análisis'!D481,'Tabla 2-3-4-5'!$B$10:$C$12,2,FALSE)))&gt;5,"ALTO","MEDIO"))," ")</f>
        <v xml:space="preserve"> </v>
      </c>
      <c r="F481" s="5" t="str">
        <f>IF(B481&lt;&gt;" ",'Matriz Nº1 Identificación'!E481," ")</f>
        <v xml:space="preserve"> </v>
      </c>
      <c r="G481" s="101"/>
      <c r="H481" s="101"/>
      <c r="I481" s="4" t="str">
        <f>IFERROR(IF((VLOOKUP(G481,'Tabla 2-3-4-5'!$B$10:$C$12,2,FALSE)*(VLOOKUP('Matriz Nº2 Análisis'!H481,'Tabla 2-3-4-5'!$B$10:$C$12,2,FALSE)))&lt;3,"BAJO",IF((VLOOKUP(G481,'Tabla 2-3-4-5'!$B$10:$C$12,2,FALSE)*(VLOOKUP('Matriz Nº2 Análisis'!H481,'Tabla 2-3-4-5'!$B$10:$C$12,2,FALSE)))&gt;5,"ALTO","MEDIO"))," ")</f>
        <v xml:space="preserve"> </v>
      </c>
      <c r="J481" s="9"/>
      <c r="K481" s="10"/>
      <c r="N481" s="10"/>
      <c r="O481" s="10"/>
      <c r="P481" s="10"/>
      <c r="Q481" s="10"/>
      <c r="R481" s="10"/>
      <c r="S481" s="10"/>
      <c r="T481" s="10"/>
      <c r="U481" s="10"/>
      <c r="V481" s="10"/>
      <c r="W481" s="10"/>
      <c r="X481" s="10"/>
      <c r="Y481" s="10"/>
      <c r="Z481" s="10"/>
      <c r="AA481" s="10"/>
      <c r="AB481" s="10"/>
      <c r="AC481" s="10"/>
    </row>
    <row r="482" spans="1:29" ht="83.25" customHeight="1" x14ac:dyDescent="0.3">
      <c r="A482" s="136" t="str">
        <f>'Matriz Nº1 Identificación'!A482</f>
        <v>53. 5</v>
      </c>
      <c r="B482" s="4" t="str">
        <f>IF('Matriz Nº1 Identificación'!B482&lt;&gt;" ",'Matriz Nº1 Identificación'!F482," ")</f>
        <v xml:space="preserve"> </v>
      </c>
      <c r="C482" s="101"/>
      <c r="D482" s="101"/>
      <c r="E482" s="4" t="str">
        <f>IFERROR(IF((VLOOKUP(C482,'Tabla 2-3-4-5'!$B$10:$C$12,2,FALSE)*(VLOOKUP('Matriz Nº2 Análisis'!D482,'Tabla 2-3-4-5'!$B$10:$C$12,2,FALSE)))&lt;3,"BAJO",IF((VLOOKUP(C482,'Tabla 2-3-4-5'!$B$10:$C$12,2,FALSE)*(VLOOKUP('Matriz Nº2 Análisis'!D482,'Tabla 2-3-4-5'!$B$10:$C$12,2,FALSE)))&gt;5,"ALTO","MEDIO"))," ")</f>
        <v xml:space="preserve"> </v>
      </c>
      <c r="F482" s="5" t="str">
        <f>IF(B482&lt;&gt;" ",'Matriz Nº1 Identificación'!E482," ")</f>
        <v xml:space="preserve"> </v>
      </c>
      <c r="G482" s="101"/>
      <c r="H482" s="101"/>
      <c r="I482" s="4" t="str">
        <f>IFERROR(IF((VLOOKUP(G482,'Tabla 2-3-4-5'!$B$10:$C$12,2,FALSE)*(VLOOKUP('Matriz Nº2 Análisis'!H482,'Tabla 2-3-4-5'!$B$10:$C$12,2,FALSE)))&lt;3,"BAJO",IF((VLOOKUP(G482,'Tabla 2-3-4-5'!$B$10:$C$12,2,FALSE)*(VLOOKUP('Matriz Nº2 Análisis'!H482,'Tabla 2-3-4-5'!$B$10:$C$12,2,FALSE)))&gt;5,"ALTO","MEDIO"))," ")</f>
        <v xml:space="preserve"> </v>
      </c>
      <c r="J482" s="9"/>
      <c r="K482" s="10"/>
      <c r="N482" s="10"/>
      <c r="O482" s="10"/>
      <c r="P482" s="10"/>
      <c r="Q482" s="10"/>
      <c r="R482" s="10"/>
      <c r="S482" s="10"/>
      <c r="T482" s="10"/>
      <c r="U482" s="10"/>
      <c r="V482" s="10"/>
      <c r="W482" s="10"/>
      <c r="X482" s="10"/>
      <c r="Y482" s="10"/>
      <c r="Z482" s="10"/>
      <c r="AA482" s="10"/>
      <c r="AB482" s="10"/>
      <c r="AC482" s="10"/>
    </row>
    <row r="483" spans="1:29" ht="83.25" customHeight="1" x14ac:dyDescent="0.3">
      <c r="A483" s="136" t="str">
        <f>'Matriz Nº1 Identificación'!A483</f>
        <v>53. 6</v>
      </c>
      <c r="B483" s="4" t="str">
        <f>IF('Matriz Nº1 Identificación'!B483&lt;&gt;" ",'Matriz Nº1 Identificación'!F483," ")</f>
        <v xml:space="preserve"> </v>
      </c>
      <c r="C483" s="101"/>
      <c r="D483" s="101"/>
      <c r="E483" s="4" t="str">
        <f>IFERROR(IF((VLOOKUP(C483,'Tabla 2-3-4-5'!$B$10:$C$12,2,FALSE)*(VLOOKUP('Matriz Nº2 Análisis'!D483,'Tabla 2-3-4-5'!$B$10:$C$12,2,FALSE)))&lt;3,"BAJO",IF((VLOOKUP(C483,'Tabla 2-3-4-5'!$B$10:$C$12,2,FALSE)*(VLOOKUP('Matriz Nº2 Análisis'!D483,'Tabla 2-3-4-5'!$B$10:$C$12,2,FALSE)))&gt;5,"ALTO","MEDIO"))," ")</f>
        <v xml:space="preserve"> </v>
      </c>
      <c r="F483" s="5" t="str">
        <f>IF(B483&lt;&gt;" ",'Matriz Nº1 Identificación'!E483," ")</f>
        <v xml:space="preserve"> </v>
      </c>
      <c r="G483" s="101"/>
      <c r="H483" s="101"/>
      <c r="I483" s="4" t="str">
        <f>IFERROR(IF((VLOOKUP(G483,'Tabla 2-3-4-5'!$B$10:$C$12,2,FALSE)*(VLOOKUP('Matriz Nº2 Análisis'!H483,'Tabla 2-3-4-5'!$B$10:$C$12,2,FALSE)))&lt;3,"BAJO",IF((VLOOKUP(G483,'Tabla 2-3-4-5'!$B$10:$C$12,2,FALSE)*(VLOOKUP('Matriz Nº2 Análisis'!H483,'Tabla 2-3-4-5'!$B$10:$C$12,2,FALSE)))&gt;5,"ALTO","MEDIO"))," ")</f>
        <v xml:space="preserve"> </v>
      </c>
      <c r="J483" s="9"/>
      <c r="K483" s="10"/>
      <c r="N483" s="10"/>
      <c r="O483" s="10"/>
      <c r="P483" s="10"/>
      <c r="Q483" s="10"/>
      <c r="R483" s="10"/>
      <c r="S483" s="10"/>
      <c r="T483" s="10"/>
      <c r="U483" s="10"/>
      <c r="V483" s="10"/>
      <c r="W483" s="10"/>
      <c r="X483" s="10"/>
      <c r="Y483" s="10"/>
      <c r="Z483" s="10"/>
      <c r="AA483" s="10"/>
      <c r="AB483" s="10"/>
      <c r="AC483" s="10"/>
    </row>
    <row r="484" spans="1:29" ht="83.25" customHeight="1" thickBot="1" x14ac:dyDescent="0.35">
      <c r="A484" s="136" t="str">
        <f>'Matriz Nº1 Identificación'!A484</f>
        <v>53. 7</v>
      </c>
      <c r="B484" s="4" t="str">
        <f>IF('Matriz Nº1 Identificación'!B484&lt;&gt;" ",'Matriz Nº1 Identificación'!F484," ")</f>
        <v xml:space="preserve"> </v>
      </c>
      <c r="C484" s="101"/>
      <c r="D484" s="101"/>
      <c r="E484" s="4" t="str">
        <f>IFERROR(IF((VLOOKUP(C484,'Tabla 2-3-4-5'!$B$10:$C$12,2,FALSE)*(VLOOKUP('Matriz Nº2 Análisis'!D484,'Tabla 2-3-4-5'!$B$10:$C$12,2,FALSE)))&lt;3,"BAJO",IF((VLOOKUP(C484,'Tabla 2-3-4-5'!$B$10:$C$12,2,FALSE)*(VLOOKUP('Matriz Nº2 Análisis'!D484,'Tabla 2-3-4-5'!$B$10:$C$12,2,FALSE)))&gt;5,"ALTO","MEDIO"))," ")</f>
        <v xml:space="preserve"> </v>
      </c>
      <c r="F484" s="5" t="str">
        <f>IF(B484&lt;&gt;" ",'Matriz Nº1 Identificación'!E484," ")</f>
        <v xml:space="preserve"> </v>
      </c>
      <c r="G484" s="101"/>
      <c r="H484" s="101"/>
      <c r="I484" s="4" t="str">
        <f>IFERROR(IF((VLOOKUP(G484,'Tabla 2-3-4-5'!$B$10:$C$12,2,FALSE)*(VLOOKUP('Matriz Nº2 Análisis'!H484,'Tabla 2-3-4-5'!$B$10:$C$12,2,FALSE)))&lt;3,"BAJO",IF((VLOOKUP(G484,'Tabla 2-3-4-5'!$B$10:$C$12,2,FALSE)*(VLOOKUP('Matriz Nº2 Análisis'!H484,'Tabla 2-3-4-5'!$B$10:$C$12,2,FALSE)))&gt;5,"ALTO","MEDIO"))," ")</f>
        <v xml:space="preserve"> </v>
      </c>
      <c r="J484" s="9"/>
      <c r="K484" s="10"/>
      <c r="N484" s="10"/>
      <c r="O484" s="10"/>
      <c r="P484" s="10"/>
      <c r="Q484" s="10"/>
      <c r="R484" s="10"/>
      <c r="S484" s="10"/>
      <c r="T484" s="10"/>
      <c r="U484" s="10"/>
      <c r="V484" s="10"/>
      <c r="W484" s="10"/>
      <c r="X484" s="10"/>
      <c r="Y484" s="10"/>
      <c r="Z484" s="10"/>
      <c r="AA484" s="10"/>
      <c r="AB484" s="10"/>
      <c r="AC484" s="10"/>
    </row>
    <row r="485" spans="1:29" ht="23.25" customHeight="1" thickBot="1" x14ac:dyDescent="0.35">
      <c r="A485" s="73" t="str">
        <f>'Matriz Nº1 Identificación'!A485</f>
        <v xml:space="preserve">Objetivo Estratégico: </v>
      </c>
      <c r="B485" s="377">
        <f>+'Matriz Nº1 Identificación'!B485:H485</f>
        <v>0</v>
      </c>
      <c r="C485" s="378"/>
      <c r="D485" s="378"/>
      <c r="E485" s="378"/>
      <c r="F485" s="378"/>
      <c r="G485" s="378"/>
      <c r="H485" s="378"/>
      <c r="I485" s="379"/>
      <c r="J485" s="1"/>
    </row>
    <row r="486" spans="1:29" ht="26.25" customHeight="1" x14ac:dyDescent="0.3">
      <c r="A486" s="75" t="str">
        <f>'Matriz Nº1 Identificación'!A486</f>
        <v>Objetivo táctico</v>
      </c>
      <c r="B486" s="374" t="str">
        <f>+'Matriz Nº1 Identificación'!B486:H486</f>
        <v xml:space="preserve">54. </v>
      </c>
      <c r="C486" s="375"/>
      <c r="D486" s="375"/>
      <c r="E486" s="375"/>
      <c r="F486" s="375"/>
      <c r="G486" s="375"/>
      <c r="H486" s="375"/>
      <c r="I486" s="376"/>
      <c r="J486" s="1"/>
    </row>
    <row r="487" spans="1:29" ht="83.25" customHeight="1" x14ac:dyDescent="0.3">
      <c r="A487" s="136" t="str">
        <f>'Matriz Nº1 Identificación'!A487</f>
        <v>54. 1</v>
      </c>
      <c r="B487" s="4" t="str">
        <f>IF('Matriz Nº1 Identificación'!B487&lt;&gt;" ",'Matriz Nº1 Identificación'!F487," ")</f>
        <v xml:space="preserve"> </v>
      </c>
      <c r="C487" s="101"/>
      <c r="D487" s="101"/>
      <c r="E487" s="4" t="str">
        <f>IFERROR(IF((VLOOKUP(C487,'Tabla 2-3-4-5'!$B$10:$C$12,2,FALSE)*(VLOOKUP('Matriz Nº2 Análisis'!D487,'Tabla 2-3-4-5'!$B$10:$C$12,2,FALSE)))&lt;3,"BAJO",IF((VLOOKUP(C487,'Tabla 2-3-4-5'!$B$10:$C$12,2,FALSE)*(VLOOKUP('Matriz Nº2 Análisis'!D487,'Tabla 2-3-4-5'!$B$10:$C$12,2,FALSE)))&gt;5,"ALTO","MEDIO"))," ")</f>
        <v xml:space="preserve"> </v>
      </c>
      <c r="F487" s="5" t="str">
        <f>IF(B487&lt;&gt;" ",'Matriz Nº1 Identificación'!E487," ")</f>
        <v xml:space="preserve"> </v>
      </c>
      <c r="G487" s="101"/>
      <c r="H487" s="101"/>
      <c r="I487" s="4" t="str">
        <f>IFERROR(IF((VLOOKUP(G487,'Tabla 2-3-4-5'!$B$10:$C$12,2,FALSE)*(VLOOKUP('Matriz Nº2 Análisis'!H487,'Tabla 2-3-4-5'!$B$10:$C$12,2,FALSE)))&lt;3,"BAJO",IF((VLOOKUP(G487,'Tabla 2-3-4-5'!$B$10:$C$12,2,FALSE)*(VLOOKUP('Matriz Nº2 Análisis'!H487,'Tabla 2-3-4-5'!$B$10:$C$12,2,FALSE)))&gt;5,"ALTO","MEDIO"))," ")</f>
        <v xml:space="preserve"> </v>
      </c>
      <c r="J487" s="9"/>
      <c r="K487" s="10"/>
      <c r="N487" s="10"/>
      <c r="O487" s="10"/>
      <c r="P487" s="10"/>
      <c r="Q487" s="10"/>
      <c r="R487" s="10"/>
      <c r="S487" s="10"/>
      <c r="T487" s="10"/>
      <c r="U487" s="10"/>
      <c r="V487" s="10"/>
      <c r="W487" s="10"/>
      <c r="X487" s="10"/>
      <c r="Y487" s="10"/>
      <c r="Z487" s="10"/>
      <c r="AA487" s="10"/>
      <c r="AB487" s="10"/>
      <c r="AC487" s="10"/>
    </row>
    <row r="488" spans="1:29" ht="83.25" customHeight="1" x14ac:dyDescent="0.3">
      <c r="A488" s="136" t="str">
        <f>'Matriz Nº1 Identificación'!A488</f>
        <v>54. 2</v>
      </c>
      <c r="B488" s="4" t="str">
        <f>IF('Matriz Nº1 Identificación'!B488&lt;&gt;" ",'Matriz Nº1 Identificación'!F488," ")</f>
        <v xml:space="preserve"> </v>
      </c>
      <c r="C488" s="101"/>
      <c r="D488" s="101"/>
      <c r="E488" s="4" t="str">
        <f>IFERROR(IF((VLOOKUP(C488,'Tabla 2-3-4-5'!$B$10:$C$12,2,FALSE)*(VLOOKUP('Matriz Nº2 Análisis'!D488,'Tabla 2-3-4-5'!$B$10:$C$12,2,FALSE)))&lt;3,"BAJO",IF((VLOOKUP(C488,'Tabla 2-3-4-5'!$B$10:$C$12,2,FALSE)*(VLOOKUP('Matriz Nº2 Análisis'!D488,'Tabla 2-3-4-5'!$B$10:$C$12,2,FALSE)))&gt;5,"ALTO","MEDIO"))," ")</f>
        <v xml:space="preserve"> </v>
      </c>
      <c r="F488" s="5" t="str">
        <f>IF(B488&lt;&gt;" ",'Matriz Nº1 Identificación'!E488," ")</f>
        <v xml:space="preserve"> </v>
      </c>
      <c r="G488" s="101"/>
      <c r="H488" s="101"/>
      <c r="I488" s="4" t="str">
        <f>IFERROR(IF((VLOOKUP(G488,'Tabla 2-3-4-5'!$B$10:$C$12,2,FALSE)*(VLOOKUP('Matriz Nº2 Análisis'!H488,'Tabla 2-3-4-5'!$B$10:$C$12,2,FALSE)))&lt;3,"BAJO",IF((VLOOKUP(G488,'Tabla 2-3-4-5'!$B$10:$C$12,2,FALSE)*(VLOOKUP('Matriz Nº2 Análisis'!H488,'Tabla 2-3-4-5'!$B$10:$C$12,2,FALSE)))&gt;5,"ALTO","MEDIO"))," ")</f>
        <v xml:space="preserve"> </v>
      </c>
      <c r="J488" s="9"/>
      <c r="K488" s="10"/>
      <c r="N488" s="10"/>
      <c r="O488" s="10"/>
      <c r="P488" s="10"/>
      <c r="Q488" s="10"/>
      <c r="R488" s="10"/>
      <c r="S488" s="10"/>
      <c r="T488" s="10"/>
      <c r="U488" s="10"/>
      <c r="V488" s="10"/>
      <c r="W488" s="10"/>
      <c r="X488" s="10"/>
      <c r="Y488" s="10"/>
      <c r="Z488" s="10"/>
      <c r="AA488" s="10"/>
      <c r="AB488" s="10"/>
      <c r="AC488" s="10"/>
    </row>
    <row r="489" spans="1:29" ht="83.25" customHeight="1" x14ac:dyDescent="0.3">
      <c r="A489" s="136" t="str">
        <f>'Matriz Nº1 Identificación'!A489</f>
        <v>54. 3</v>
      </c>
      <c r="B489" s="4" t="str">
        <f>IF('Matriz Nº1 Identificación'!B489&lt;&gt;" ",'Matriz Nº1 Identificación'!F489," ")</f>
        <v xml:space="preserve"> </v>
      </c>
      <c r="C489" s="101"/>
      <c r="D489" s="101"/>
      <c r="E489" s="4" t="str">
        <f>IFERROR(IF((VLOOKUP(C489,'Tabla 2-3-4-5'!$B$10:$C$12,2,FALSE)*(VLOOKUP('Matriz Nº2 Análisis'!D489,'Tabla 2-3-4-5'!$B$10:$C$12,2,FALSE)))&lt;3,"BAJO",IF((VLOOKUP(C489,'Tabla 2-3-4-5'!$B$10:$C$12,2,FALSE)*(VLOOKUP('Matriz Nº2 Análisis'!D489,'Tabla 2-3-4-5'!$B$10:$C$12,2,FALSE)))&gt;5,"ALTO","MEDIO"))," ")</f>
        <v xml:space="preserve"> </v>
      </c>
      <c r="F489" s="5" t="str">
        <f>IF(B489&lt;&gt;" ",'Matriz Nº1 Identificación'!E489," ")</f>
        <v xml:space="preserve"> </v>
      </c>
      <c r="G489" s="101"/>
      <c r="H489" s="101"/>
      <c r="I489" s="4" t="str">
        <f>IFERROR(IF((VLOOKUP(G489,'Tabla 2-3-4-5'!$B$10:$C$12,2,FALSE)*(VLOOKUP('Matriz Nº2 Análisis'!H489,'Tabla 2-3-4-5'!$B$10:$C$12,2,FALSE)))&lt;3,"BAJO",IF((VLOOKUP(G489,'Tabla 2-3-4-5'!$B$10:$C$12,2,FALSE)*(VLOOKUP('Matriz Nº2 Análisis'!H489,'Tabla 2-3-4-5'!$B$10:$C$12,2,FALSE)))&gt;5,"ALTO","MEDIO"))," ")</f>
        <v xml:space="preserve"> </v>
      </c>
      <c r="J489" s="9"/>
      <c r="K489" s="10"/>
      <c r="N489" s="10"/>
      <c r="O489" s="10"/>
      <c r="P489" s="10"/>
      <c r="Q489" s="10"/>
      <c r="R489" s="10"/>
      <c r="S489" s="10"/>
      <c r="T489" s="10"/>
      <c r="U489" s="10"/>
      <c r="V489" s="10"/>
      <c r="W489" s="10"/>
      <c r="X489" s="10"/>
      <c r="Y489" s="10"/>
      <c r="Z489" s="10"/>
      <c r="AA489" s="10"/>
      <c r="AB489" s="10"/>
      <c r="AC489" s="10"/>
    </row>
    <row r="490" spans="1:29" ht="83.25" customHeight="1" x14ac:dyDescent="0.3">
      <c r="A490" s="136" t="str">
        <f>'Matriz Nº1 Identificación'!A490</f>
        <v>54. 4</v>
      </c>
      <c r="B490" s="4" t="str">
        <f>IF('Matriz Nº1 Identificación'!B490&lt;&gt;" ",'Matriz Nº1 Identificación'!F490," ")</f>
        <v xml:space="preserve"> </v>
      </c>
      <c r="C490" s="101"/>
      <c r="D490" s="101"/>
      <c r="E490" s="4" t="str">
        <f>IFERROR(IF((VLOOKUP(C490,'Tabla 2-3-4-5'!$B$10:$C$12,2,FALSE)*(VLOOKUP('Matriz Nº2 Análisis'!D490,'Tabla 2-3-4-5'!$B$10:$C$12,2,FALSE)))&lt;3,"BAJO",IF((VLOOKUP(C490,'Tabla 2-3-4-5'!$B$10:$C$12,2,FALSE)*(VLOOKUP('Matriz Nº2 Análisis'!D490,'Tabla 2-3-4-5'!$B$10:$C$12,2,FALSE)))&gt;5,"ALTO","MEDIO"))," ")</f>
        <v xml:space="preserve"> </v>
      </c>
      <c r="F490" s="5" t="str">
        <f>IF(B490&lt;&gt;" ",'Matriz Nº1 Identificación'!E490," ")</f>
        <v xml:space="preserve"> </v>
      </c>
      <c r="G490" s="101"/>
      <c r="H490" s="101"/>
      <c r="I490" s="4" t="str">
        <f>IFERROR(IF((VLOOKUP(G490,'Tabla 2-3-4-5'!$B$10:$C$12,2,FALSE)*(VLOOKUP('Matriz Nº2 Análisis'!H490,'Tabla 2-3-4-5'!$B$10:$C$12,2,FALSE)))&lt;3,"BAJO",IF((VLOOKUP(G490,'Tabla 2-3-4-5'!$B$10:$C$12,2,FALSE)*(VLOOKUP('Matriz Nº2 Análisis'!H490,'Tabla 2-3-4-5'!$B$10:$C$12,2,FALSE)))&gt;5,"ALTO","MEDIO"))," ")</f>
        <v xml:space="preserve"> </v>
      </c>
      <c r="J490" s="9"/>
      <c r="K490" s="10"/>
      <c r="N490" s="10"/>
      <c r="O490" s="10"/>
      <c r="P490" s="10"/>
      <c r="Q490" s="10"/>
      <c r="R490" s="10"/>
      <c r="S490" s="10"/>
      <c r="T490" s="10"/>
      <c r="U490" s="10"/>
      <c r="V490" s="10"/>
      <c r="W490" s="10"/>
      <c r="X490" s="10"/>
      <c r="Y490" s="10"/>
      <c r="Z490" s="10"/>
      <c r="AA490" s="10"/>
      <c r="AB490" s="10"/>
      <c r="AC490" s="10"/>
    </row>
    <row r="491" spans="1:29" ht="83.25" customHeight="1" x14ac:dyDescent="0.3">
      <c r="A491" s="136" t="str">
        <f>'Matriz Nº1 Identificación'!A491</f>
        <v>54. 5</v>
      </c>
      <c r="B491" s="4" t="str">
        <f>IF('Matriz Nº1 Identificación'!B491&lt;&gt;" ",'Matriz Nº1 Identificación'!F491," ")</f>
        <v xml:space="preserve"> </v>
      </c>
      <c r="C491" s="101"/>
      <c r="D491" s="101"/>
      <c r="E491" s="4" t="str">
        <f>IFERROR(IF((VLOOKUP(C491,'Tabla 2-3-4-5'!$B$10:$C$12,2,FALSE)*(VLOOKUP('Matriz Nº2 Análisis'!D491,'Tabla 2-3-4-5'!$B$10:$C$12,2,FALSE)))&lt;3,"BAJO",IF((VLOOKUP(C491,'Tabla 2-3-4-5'!$B$10:$C$12,2,FALSE)*(VLOOKUP('Matriz Nº2 Análisis'!D491,'Tabla 2-3-4-5'!$B$10:$C$12,2,FALSE)))&gt;5,"ALTO","MEDIO"))," ")</f>
        <v xml:space="preserve"> </v>
      </c>
      <c r="F491" s="5" t="str">
        <f>IF(B491&lt;&gt;" ",'Matriz Nº1 Identificación'!E491," ")</f>
        <v xml:space="preserve"> </v>
      </c>
      <c r="G491" s="101"/>
      <c r="H491" s="101"/>
      <c r="I491" s="4" t="str">
        <f>IFERROR(IF((VLOOKUP(G491,'Tabla 2-3-4-5'!$B$10:$C$12,2,FALSE)*(VLOOKUP('Matriz Nº2 Análisis'!H491,'Tabla 2-3-4-5'!$B$10:$C$12,2,FALSE)))&lt;3,"BAJO",IF((VLOOKUP(G491,'Tabla 2-3-4-5'!$B$10:$C$12,2,FALSE)*(VLOOKUP('Matriz Nº2 Análisis'!H491,'Tabla 2-3-4-5'!$B$10:$C$12,2,FALSE)))&gt;5,"ALTO","MEDIO"))," ")</f>
        <v xml:space="preserve"> </v>
      </c>
      <c r="J491" s="9"/>
      <c r="K491" s="10"/>
      <c r="N491" s="10"/>
      <c r="O491" s="10"/>
      <c r="P491" s="10"/>
      <c r="Q491" s="10"/>
      <c r="R491" s="10"/>
      <c r="S491" s="10"/>
      <c r="T491" s="10"/>
      <c r="U491" s="10"/>
      <c r="V491" s="10"/>
      <c r="W491" s="10"/>
      <c r="X491" s="10"/>
      <c r="Y491" s="10"/>
      <c r="Z491" s="10"/>
      <c r="AA491" s="10"/>
      <c r="AB491" s="10"/>
      <c r="AC491" s="10"/>
    </row>
    <row r="492" spans="1:29" ht="83.25" customHeight="1" x14ac:dyDescent="0.3">
      <c r="A492" s="136" t="str">
        <f>'Matriz Nº1 Identificación'!A492</f>
        <v>54. 6</v>
      </c>
      <c r="B492" s="4" t="str">
        <f>IF('Matriz Nº1 Identificación'!B492&lt;&gt;" ",'Matriz Nº1 Identificación'!F492," ")</f>
        <v xml:space="preserve"> </v>
      </c>
      <c r="C492" s="101"/>
      <c r="D492" s="101"/>
      <c r="E492" s="4" t="str">
        <f>IFERROR(IF((VLOOKUP(C492,'Tabla 2-3-4-5'!$B$10:$C$12,2,FALSE)*(VLOOKUP('Matriz Nº2 Análisis'!D492,'Tabla 2-3-4-5'!$B$10:$C$12,2,FALSE)))&lt;3,"BAJO",IF((VLOOKUP(C492,'Tabla 2-3-4-5'!$B$10:$C$12,2,FALSE)*(VLOOKUP('Matriz Nº2 Análisis'!D492,'Tabla 2-3-4-5'!$B$10:$C$12,2,FALSE)))&gt;5,"ALTO","MEDIO"))," ")</f>
        <v xml:space="preserve"> </v>
      </c>
      <c r="F492" s="5" t="str">
        <f>IF(B492&lt;&gt;" ",'Matriz Nº1 Identificación'!E492," ")</f>
        <v xml:space="preserve"> </v>
      </c>
      <c r="G492" s="101"/>
      <c r="H492" s="101"/>
      <c r="I492" s="4" t="str">
        <f>IFERROR(IF((VLOOKUP(G492,'Tabla 2-3-4-5'!$B$10:$C$12,2,FALSE)*(VLOOKUP('Matriz Nº2 Análisis'!H492,'Tabla 2-3-4-5'!$B$10:$C$12,2,FALSE)))&lt;3,"BAJO",IF((VLOOKUP(G492,'Tabla 2-3-4-5'!$B$10:$C$12,2,FALSE)*(VLOOKUP('Matriz Nº2 Análisis'!H492,'Tabla 2-3-4-5'!$B$10:$C$12,2,FALSE)))&gt;5,"ALTO","MEDIO"))," ")</f>
        <v xml:space="preserve"> </v>
      </c>
      <c r="J492" s="9"/>
      <c r="K492" s="10"/>
      <c r="N492" s="10"/>
      <c r="O492" s="10"/>
      <c r="P492" s="10"/>
      <c r="Q492" s="10"/>
      <c r="R492" s="10"/>
      <c r="S492" s="10"/>
      <c r="T492" s="10"/>
      <c r="U492" s="10"/>
      <c r="V492" s="10"/>
      <c r="W492" s="10"/>
      <c r="X492" s="10"/>
      <c r="Y492" s="10"/>
      <c r="Z492" s="10"/>
      <c r="AA492" s="10"/>
      <c r="AB492" s="10"/>
      <c r="AC492" s="10"/>
    </row>
    <row r="493" spans="1:29" ht="83.25" customHeight="1" thickBot="1" x14ac:dyDescent="0.35">
      <c r="A493" s="136" t="str">
        <f>'Matriz Nº1 Identificación'!A493</f>
        <v>54. 7</v>
      </c>
      <c r="B493" s="4" t="str">
        <f>IF('Matriz Nº1 Identificación'!B493&lt;&gt;" ",'Matriz Nº1 Identificación'!F493," ")</f>
        <v xml:space="preserve"> </v>
      </c>
      <c r="C493" s="101"/>
      <c r="D493" s="101"/>
      <c r="E493" s="4" t="str">
        <f>IFERROR(IF((VLOOKUP(C493,'Tabla 2-3-4-5'!$B$10:$C$12,2,FALSE)*(VLOOKUP('Matriz Nº2 Análisis'!D493,'Tabla 2-3-4-5'!$B$10:$C$12,2,FALSE)))&lt;3,"BAJO",IF((VLOOKUP(C493,'Tabla 2-3-4-5'!$B$10:$C$12,2,FALSE)*(VLOOKUP('Matriz Nº2 Análisis'!D493,'Tabla 2-3-4-5'!$B$10:$C$12,2,FALSE)))&gt;5,"ALTO","MEDIO"))," ")</f>
        <v xml:space="preserve"> </v>
      </c>
      <c r="F493" s="5" t="str">
        <f>IF(B493&lt;&gt;" ",'Matriz Nº1 Identificación'!E493," ")</f>
        <v xml:space="preserve"> </v>
      </c>
      <c r="G493" s="101"/>
      <c r="H493" s="101"/>
      <c r="I493" s="4" t="str">
        <f>IFERROR(IF((VLOOKUP(G493,'Tabla 2-3-4-5'!$B$10:$C$12,2,FALSE)*(VLOOKUP('Matriz Nº2 Análisis'!H493,'Tabla 2-3-4-5'!$B$10:$C$12,2,FALSE)))&lt;3,"BAJO",IF((VLOOKUP(G493,'Tabla 2-3-4-5'!$B$10:$C$12,2,FALSE)*(VLOOKUP('Matriz Nº2 Análisis'!H493,'Tabla 2-3-4-5'!$B$10:$C$12,2,FALSE)))&gt;5,"ALTO","MEDIO"))," ")</f>
        <v xml:space="preserve"> </v>
      </c>
      <c r="J493" s="9"/>
      <c r="K493" s="10"/>
      <c r="N493" s="10"/>
      <c r="O493" s="10"/>
      <c r="P493" s="10"/>
      <c r="Q493" s="10"/>
      <c r="R493" s="10"/>
      <c r="S493" s="10"/>
      <c r="T493" s="10"/>
      <c r="U493" s="10"/>
      <c r="V493" s="10"/>
      <c r="W493" s="10"/>
      <c r="X493" s="10"/>
      <c r="Y493" s="10"/>
      <c r="Z493" s="10"/>
      <c r="AA493" s="10"/>
      <c r="AB493" s="10"/>
      <c r="AC493" s="10"/>
    </row>
    <row r="494" spans="1:29" ht="23.25" customHeight="1" thickBot="1" x14ac:dyDescent="0.35">
      <c r="A494" s="73" t="str">
        <f>'Matriz Nº1 Identificación'!A494</f>
        <v xml:space="preserve">Objetivo Estratégico: </v>
      </c>
      <c r="B494" s="377">
        <f>+'Matriz Nº1 Identificación'!B494:H494</f>
        <v>0</v>
      </c>
      <c r="C494" s="378"/>
      <c r="D494" s="378"/>
      <c r="E494" s="378"/>
      <c r="F494" s="378"/>
      <c r="G494" s="378"/>
      <c r="H494" s="378"/>
      <c r="I494" s="379"/>
      <c r="J494" s="1"/>
    </row>
    <row r="495" spans="1:29" ht="26.25" customHeight="1" x14ac:dyDescent="0.3">
      <c r="A495" s="75" t="str">
        <f>'Matriz Nº1 Identificación'!A495</f>
        <v>Objetivo táctico</v>
      </c>
      <c r="B495" s="374" t="str">
        <f>+'Matriz Nº1 Identificación'!B495:H495</f>
        <v xml:space="preserve">55. </v>
      </c>
      <c r="C495" s="375"/>
      <c r="D495" s="375"/>
      <c r="E495" s="375"/>
      <c r="F495" s="375"/>
      <c r="G495" s="375"/>
      <c r="H495" s="375"/>
      <c r="I495" s="376"/>
      <c r="J495" s="1"/>
    </row>
    <row r="496" spans="1:29" ht="83.25" customHeight="1" x14ac:dyDescent="0.3">
      <c r="A496" s="136" t="str">
        <f>'Matriz Nº1 Identificación'!A496</f>
        <v>55. 1</v>
      </c>
      <c r="B496" s="4" t="str">
        <f>IF('Matriz Nº1 Identificación'!B496&lt;&gt;" ",'Matriz Nº1 Identificación'!F496," ")</f>
        <v xml:space="preserve"> </v>
      </c>
      <c r="C496" s="101"/>
      <c r="D496" s="101"/>
      <c r="E496" s="4" t="str">
        <f>IFERROR(IF((VLOOKUP(C496,'Tabla 2-3-4-5'!$B$10:$C$12,2,FALSE)*(VLOOKUP('Matriz Nº2 Análisis'!D496,'Tabla 2-3-4-5'!$B$10:$C$12,2,FALSE)))&lt;3,"BAJO",IF((VLOOKUP(C496,'Tabla 2-3-4-5'!$B$10:$C$12,2,FALSE)*(VLOOKUP('Matriz Nº2 Análisis'!D496,'Tabla 2-3-4-5'!$B$10:$C$12,2,FALSE)))&gt;5,"ALTO","MEDIO"))," ")</f>
        <v xml:space="preserve"> </v>
      </c>
      <c r="F496" s="5" t="str">
        <f>IF(B496&lt;&gt;" ",'Matriz Nº1 Identificación'!E496," ")</f>
        <v xml:space="preserve"> </v>
      </c>
      <c r="G496" s="101"/>
      <c r="H496" s="101"/>
      <c r="I496" s="4" t="str">
        <f>IFERROR(IF((VLOOKUP(G496,'Tabla 2-3-4-5'!$B$10:$C$12,2,FALSE)*(VLOOKUP('Matriz Nº2 Análisis'!H496,'Tabla 2-3-4-5'!$B$10:$C$12,2,FALSE)))&lt;3,"BAJO",IF((VLOOKUP(G496,'Tabla 2-3-4-5'!$B$10:$C$12,2,FALSE)*(VLOOKUP('Matriz Nº2 Análisis'!H496,'Tabla 2-3-4-5'!$B$10:$C$12,2,FALSE)))&gt;5,"ALTO","MEDIO"))," ")</f>
        <v xml:space="preserve"> </v>
      </c>
      <c r="J496" s="9"/>
      <c r="K496" s="10"/>
      <c r="N496" s="10"/>
      <c r="O496" s="10"/>
      <c r="P496" s="10"/>
      <c r="Q496" s="10"/>
      <c r="R496" s="10"/>
      <c r="S496" s="10"/>
      <c r="T496" s="10"/>
      <c r="U496" s="10"/>
      <c r="V496" s="10"/>
      <c r="W496" s="10"/>
      <c r="X496" s="10"/>
      <c r="Y496" s="10"/>
      <c r="Z496" s="10"/>
      <c r="AA496" s="10"/>
      <c r="AB496" s="10"/>
      <c r="AC496" s="10"/>
    </row>
    <row r="497" spans="1:29" ht="83.25" customHeight="1" x14ac:dyDescent="0.3">
      <c r="A497" s="136" t="str">
        <f>'Matriz Nº1 Identificación'!A497</f>
        <v>55. 2</v>
      </c>
      <c r="B497" s="4" t="str">
        <f>IF('Matriz Nº1 Identificación'!B497&lt;&gt;" ",'Matriz Nº1 Identificación'!F497," ")</f>
        <v xml:space="preserve"> </v>
      </c>
      <c r="C497" s="101"/>
      <c r="D497" s="101"/>
      <c r="E497" s="4" t="str">
        <f>IFERROR(IF((VLOOKUP(C497,'Tabla 2-3-4-5'!$B$10:$C$12,2,FALSE)*(VLOOKUP('Matriz Nº2 Análisis'!D497,'Tabla 2-3-4-5'!$B$10:$C$12,2,FALSE)))&lt;3,"BAJO",IF((VLOOKUP(C497,'Tabla 2-3-4-5'!$B$10:$C$12,2,FALSE)*(VLOOKUP('Matriz Nº2 Análisis'!D497,'Tabla 2-3-4-5'!$B$10:$C$12,2,FALSE)))&gt;5,"ALTO","MEDIO"))," ")</f>
        <v xml:space="preserve"> </v>
      </c>
      <c r="F497" s="5" t="str">
        <f>IF(B497&lt;&gt;" ",'Matriz Nº1 Identificación'!E497," ")</f>
        <v xml:space="preserve"> </v>
      </c>
      <c r="G497" s="101"/>
      <c r="H497" s="101"/>
      <c r="I497" s="4" t="str">
        <f>IFERROR(IF((VLOOKUP(G497,'Tabla 2-3-4-5'!$B$10:$C$12,2,FALSE)*(VLOOKUP('Matriz Nº2 Análisis'!H497,'Tabla 2-3-4-5'!$B$10:$C$12,2,FALSE)))&lt;3,"BAJO",IF((VLOOKUP(G497,'Tabla 2-3-4-5'!$B$10:$C$12,2,FALSE)*(VLOOKUP('Matriz Nº2 Análisis'!H497,'Tabla 2-3-4-5'!$B$10:$C$12,2,FALSE)))&gt;5,"ALTO","MEDIO"))," ")</f>
        <v xml:space="preserve"> </v>
      </c>
      <c r="J497" s="9"/>
      <c r="K497" s="10"/>
      <c r="N497" s="10"/>
      <c r="O497" s="10"/>
      <c r="P497" s="10"/>
      <c r="Q497" s="10"/>
      <c r="R497" s="10"/>
      <c r="S497" s="10"/>
      <c r="T497" s="10"/>
      <c r="U497" s="10"/>
      <c r="V497" s="10"/>
      <c r="W497" s="10"/>
      <c r="X497" s="10"/>
      <c r="Y497" s="10"/>
      <c r="Z497" s="10"/>
      <c r="AA497" s="10"/>
      <c r="AB497" s="10"/>
      <c r="AC497" s="10"/>
    </row>
    <row r="498" spans="1:29" ht="83.25" customHeight="1" x14ac:dyDescent="0.3">
      <c r="A498" s="136" t="str">
        <f>'Matriz Nº1 Identificación'!A498</f>
        <v>55. 3</v>
      </c>
      <c r="B498" s="4" t="str">
        <f>IF('Matriz Nº1 Identificación'!B498&lt;&gt;" ",'Matriz Nº1 Identificación'!F498," ")</f>
        <v xml:space="preserve"> </v>
      </c>
      <c r="C498" s="101"/>
      <c r="D498" s="101"/>
      <c r="E498" s="4" t="str">
        <f>IFERROR(IF((VLOOKUP(C498,'Tabla 2-3-4-5'!$B$10:$C$12,2,FALSE)*(VLOOKUP('Matriz Nº2 Análisis'!D498,'Tabla 2-3-4-5'!$B$10:$C$12,2,FALSE)))&lt;3,"BAJO",IF((VLOOKUP(C498,'Tabla 2-3-4-5'!$B$10:$C$12,2,FALSE)*(VLOOKUP('Matriz Nº2 Análisis'!D498,'Tabla 2-3-4-5'!$B$10:$C$12,2,FALSE)))&gt;5,"ALTO","MEDIO"))," ")</f>
        <v xml:space="preserve"> </v>
      </c>
      <c r="F498" s="5" t="str">
        <f>IF(B498&lt;&gt;" ",'Matriz Nº1 Identificación'!E498," ")</f>
        <v xml:space="preserve"> </v>
      </c>
      <c r="G498" s="101"/>
      <c r="H498" s="101"/>
      <c r="I498" s="4" t="str">
        <f>IFERROR(IF((VLOOKUP(G498,'Tabla 2-3-4-5'!$B$10:$C$12,2,FALSE)*(VLOOKUP('Matriz Nº2 Análisis'!H498,'Tabla 2-3-4-5'!$B$10:$C$12,2,FALSE)))&lt;3,"BAJO",IF((VLOOKUP(G498,'Tabla 2-3-4-5'!$B$10:$C$12,2,FALSE)*(VLOOKUP('Matriz Nº2 Análisis'!H498,'Tabla 2-3-4-5'!$B$10:$C$12,2,FALSE)))&gt;5,"ALTO","MEDIO"))," ")</f>
        <v xml:space="preserve"> </v>
      </c>
      <c r="J498" s="9"/>
      <c r="K498" s="10"/>
      <c r="N498" s="10"/>
      <c r="O498" s="10"/>
      <c r="P498" s="10"/>
      <c r="Q498" s="10"/>
      <c r="R498" s="10"/>
      <c r="S498" s="10"/>
      <c r="T498" s="10"/>
      <c r="U498" s="10"/>
      <c r="V498" s="10"/>
      <c r="W498" s="10"/>
      <c r="X498" s="10"/>
      <c r="Y498" s="10"/>
      <c r="Z498" s="10"/>
      <c r="AA498" s="10"/>
      <c r="AB498" s="10"/>
      <c r="AC498" s="10"/>
    </row>
    <row r="499" spans="1:29" ht="83.25" customHeight="1" x14ac:dyDescent="0.3">
      <c r="A499" s="136" t="str">
        <f>'Matriz Nº1 Identificación'!A499</f>
        <v>55. 4</v>
      </c>
      <c r="B499" s="4" t="str">
        <f>IF('Matriz Nº1 Identificación'!B499&lt;&gt;" ",'Matriz Nº1 Identificación'!F499," ")</f>
        <v xml:space="preserve"> </v>
      </c>
      <c r="C499" s="101"/>
      <c r="D499" s="101"/>
      <c r="E499" s="4" t="str">
        <f>IFERROR(IF((VLOOKUP(C499,'Tabla 2-3-4-5'!$B$10:$C$12,2,FALSE)*(VLOOKUP('Matriz Nº2 Análisis'!D499,'Tabla 2-3-4-5'!$B$10:$C$12,2,FALSE)))&lt;3,"BAJO",IF((VLOOKUP(C499,'Tabla 2-3-4-5'!$B$10:$C$12,2,FALSE)*(VLOOKUP('Matriz Nº2 Análisis'!D499,'Tabla 2-3-4-5'!$B$10:$C$12,2,FALSE)))&gt;5,"ALTO","MEDIO"))," ")</f>
        <v xml:space="preserve"> </v>
      </c>
      <c r="F499" s="5" t="str">
        <f>IF(B499&lt;&gt;" ",'Matriz Nº1 Identificación'!E499," ")</f>
        <v xml:space="preserve"> </v>
      </c>
      <c r="G499" s="101"/>
      <c r="H499" s="101"/>
      <c r="I499" s="4" t="str">
        <f>IFERROR(IF((VLOOKUP(G499,'Tabla 2-3-4-5'!$B$10:$C$12,2,FALSE)*(VLOOKUP('Matriz Nº2 Análisis'!H499,'Tabla 2-3-4-5'!$B$10:$C$12,2,FALSE)))&lt;3,"BAJO",IF((VLOOKUP(G499,'Tabla 2-3-4-5'!$B$10:$C$12,2,FALSE)*(VLOOKUP('Matriz Nº2 Análisis'!H499,'Tabla 2-3-4-5'!$B$10:$C$12,2,FALSE)))&gt;5,"ALTO","MEDIO"))," ")</f>
        <v xml:space="preserve"> </v>
      </c>
      <c r="J499" s="9"/>
      <c r="K499" s="10"/>
      <c r="N499" s="10"/>
      <c r="O499" s="10"/>
      <c r="P499" s="10"/>
      <c r="Q499" s="10"/>
      <c r="R499" s="10"/>
      <c r="S499" s="10"/>
      <c r="T499" s="10"/>
      <c r="U499" s="10"/>
      <c r="V499" s="10"/>
      <c r="W499" s="10"/>
      <c r="X499" s="10"/>
      <c r="Y499" s="10"/>
      <c r="Z499" s="10"/>
      <c r="AA499" s="10"/>
      <c r="AB499" s="10"/>
      <c r="AC499" s="10"/>
    </row>
    <row r="500" spans="1:29" ht="83.25" customHeight="1" x14ac:dyDescent="0.3">
      <c r="A500" s="136" t="str">
        <f>'Matriz Nº1 Identificación'!A500</f>
        <v>55. 5</v>
      </c>
      <c r="B500" s="4" t="str">
        <f>IF('Matriz Nº1 Identificación'!B500&lt;&gt;" ",'Matriz Nº1 Identificación'!F500," ")</f>
        <v xml:space="preserve"> </v>
      </c>
      <c r="C500" s="101"/>
      <c r="D500" s="101"/>
      <c r="E500" s="4" t="str">
        <f>IFERROR(IF((VLOOKUP(C500,'Tabla 2-3-4-5'!$B$10:$C$12,2,FALSE)*(VLOOKUP('Matriz Nº2 Análisis'!D500,'Tabla 2-3-4-5'!$B$10:$C$12,2,FALSE)))&lt;3,"BAJO",IF((VLOOKUP(C500,'Tabla 2-3-4-5'!$B$10:$C$12,2,FALSE)*(VLOOKUP('Matriz Nº2 Análisis'!D500,'Tabla 2-3-4-5'!$B$10:$C$12,2,FALSE)))&gt;5,"ALTO","MEDIO"))," ")</f>
        <v xml:space="preserve"> </v>
      </c>
      <c r="F500" s="5" t="str">
        <f>IF(B500&lt;&gt;" ",'Matriz Nº1 Identificación'!E500," ")</f>
        <v xml:space="preserve"> </v>
      </c>
      <c r="G500" s="101"/>
      <c r="H500" s="101"/>
      <c r="I500" s="4" t="str">
        <f>IFERROR(IF((VLOOKUP(G500,'Tabla 2-3-4-5'!$B$10:$C$12,2,FALSE)*(VLOOKUP('Matriz Nº2 Análisis'!H500,'Tabla 2-3-4-5'!$B$10:$C$12,2,FALSE)))&lt;3,"BAJO",IF((VLOOKUP(G500,'Tabla 2-3-4-5'!$B$10:$C$12,2,FALSE)*(VLOOKUP('Matriz Nº2 Análisis'!H500,'Tabla 2-3-4-5'!$B$10:$C$12,2,FALSE)))&gt;5,"ALTO","MEDIO"))," ")</f>
        <v xml:space="preserve"> </v>
      </c>
      <c r="J500" s="9"/>
      <c r="K500" s="10"/>
      <c r="N500" s="10"/>
      <c r="O500" s="10"/>
      <c r="P500" s="10"/>
      <c r="Q500" s="10"/>
      <c r="R500" s="10"/>
      <c r="S500" s="10"/>
      <c r="T500" s="10"/>
      <c r="U500" s="10"/>
      <c r="V500" s="10"/>
      <c r="W500" s="10"/>
      <c r="X500" s="10"/>
      <c r="Y500" s="10"/>
      <c r="Z500" s="10"/>
      <c r="AA500" s="10"/>
      <c r="AB500" s="10"/>
      <c r="AC500" s="10"/>
    </row>
    <row r="501" spans="1:29" ht="83.25" customHeight="1" x14ac:dyDescent="0.3">
      <c r="A501" s="136" t="str">
        <f>'Matriz Nº1 Identificación'!A501</f>
        <v>55. 6</v>
      </c>
      <c r="B501" s="4" t="str">
        <f>IF('Matriz Nº1 Identificación'!B501&lt;&gt;" ",'Matriz Nº1 Identificación'!F501," ")</f>
        <v xml:space="preserve"> </v>
      </c>
      <c r="C501" s="101"/>
      <c r="D501" s="101"/>
      <c r="E501" s="4" t="str">
        <f>IFERROR(IF((VLOOKUP(C501,'Tabla 2-3-4-5'!$B$10:$C$12,2,FALSE)*(VLOOKUP('Matriz Nº2 Análisis'!D501,'Tabla 2-3-4-5'!$B$10:$C$12,2,FALSE)))&lt;3,"BAJO",IF((VLOOKUP(C501,'Tabla 2-3-4-5'!$B$10:$C$12,2,FALSE)*(VLOOKUP('Matriz Nº2 Análisis'!D501,'Tabla 2-3-4-5'!$B$10:$C$12,2,FALSE)))&gt;5,"ALTO","MEDIO"))," ")</f>
        <v xml:space="preserve"> </v>
      </c>
      <c r="F501" s="5" t="str">
        <f>IF(B501&lt;&gt;" ",'Matriz Nº1 Identificación'!E501," ")</f>
        <v xml:space="preserve"> </v>
      </c>
      <c r="G501" s="101"/>
      <c r="H501" s="101"/>
      <c r="I501" s="4" t="str">
        <f>IFERROR(IF((VLOOKUP(G501,'Tabla 2-3-4-5'!$B$10:$C$12,2,FALSE)*(VLOOKUP('Matriz Nº2 Análisis'!H501,'Tabla 2-3-4-5'!$B$10:$C$12,2,FALSE)))&lt;3,"BAJO",IF((VLOOKUP(G501,'Tabla 2-3-4-5'!$B$10:$C$12,2,FALSE)*(VLOOKUP('Matriz Nº2 Análisis'!H501,'Tabla 2-3-4-5'!$B$10:$C$12,2,FALSE)))&gt;5,"ALTO","MEDIO"))," ")</f>
        <v xml:space="preserve"> </v>
      </c>
      <c r="J501" s="9"/>
      <c r="K501" s="10"/>
      <c r="N501" s="10"/>
      <c r="O501" s="10"/>
      <c r="P501" s="10"/>
      <c r="Q501" s="10"/>
      <c r="R501" s="10"/>
      <c r="S501" s="10"/>
      <c r="T501" s="10"/>
      <c r="U501" s="10"/>
      <c r="V501" s="10"/>
      <c r="W501" s="10"/>
      <c r="X501" s="10"/>
      <c r="Y501" s="10"/>
      <c r="Z501" s="10"/>
      <c r="AA501" s="10"/>
      <c r="AB501" s="10"/>
      <c r="AC501" s="10"/>
    </row>
    <row r="502" spans="1:29" ht="83.25" customHeight="1" thickBot="1" x14ac:dyDescent="0.35">
      <c r="A502" s="136" t="str">
        <f>'Matriz Nº1 Identificación'!A502</f>
        <v>55. 7</v>
      </c>
      <c r="B502" s="4" t="str">
        <f>IF('Matriz Nº1 Identificación'!B502&lt;&gt;" ",'Matriz Nº1 Identificación'!F502," ")</f>
        <v xml:space="preserve"> </v>
      </c>
      <c r="C502" s="101"/>
      <c r="D502" s="101"/>
      <c r="E502" s="4" t="str">
        <f>IFERROR(IF((VLOOKUP(C502,'Tabla 2-3-4-5'!$B$10:$C$12,2,FALSE)*(VLOOKUP('Matriz Nº2 Análisis'!D502,'Tabla 2-3-4-5'!$B$10:$C$12,2,FALSE)))&lt;3,"BAJO",IF((VLOOKUP(C502,'Tabla 2-3-4-5'!$B$10:$C$12,2,FALSE)*(VLOOKUP('Matriz Nº2 Análisis'!D502,'Tabla 2-3-4-5'!$B$10:$C$12,2,FALSE)))&gt;5,"ALTO","MEDIO"))," ")</f>
        <v xml:space="preserve"> </v>
      </c>
      <c r="F502" s="5" t="str">
        <f>IF(B502&lt;&gt;" ",'Matriz Nº1 Identificación'!E502," ")</f>
        <v xml:space="preserve"> </v>
      </c>
      <c r="G502" s="101"/>
      <c r="H502" s="101"/>
      <c r="I502" s="4" t="str">
        <f>IFERROR(IF((VLOOKUP(G502,'Tabla 2-3-4-5'!$B$10:$C$12,2,FALSE)*(VLOOKUP('Matriz Nº2 Análisis'!H502,'Tabla 2-3-4-5'!$B$10:$C$12,2,FALSE)))&lt;3,"BAJO",IF((VLOOKUP(G502,'Tabla 2-3-4-5'!$B$10:$C$12,2,FALSE)*(VLOOKUP('Matriz Nº2 Análisis'!H502,'Tabla 2-3-4-5'!$B$10:$C$12,2,FALSE)))&gt;5,"ALTO","MEDIO"))," ")</f>
        <v xml:space="preserve"> </v>
      </c>
      <c r="J502" s="9"/>
      <c r="K502" s="10"/>
      <c r="N502" s="10"/>
      <c r="O502" s="10"/>
      <c r="P502" s="10"/>
      <c r="Q502" s="10"/>
      <c r="R502" s="10"/>
      <c r="S502" s="10"/>
      <c r="T502" s="10"/>
      <c r="U502" s="10"/>
      <c r="V502" s="10"/>
      <c r="W502" s="10"/>
      <c r="X502" s="10"/>
      <c r="Y502" s="10"/>
      <c r="Z502" s="10"/>
      <c r="AA502" s="10"/>
      <c r="AB502" s="10"/>
      <c r="AC502" s="10"/>
    </row>
    <row r="503" spans="1:29" ht="23.25" customHeight="1" thickBot="1" x14ac:dyDescent="0.35">
      <c r="A503" s="73" t="str">
        <f>'Matriz Nº1 Identificación'!A503</f>
        <v xml:space="preserve">Objetivo Estratégico: </v>
      </c>
      <c r="B503" s="377">
        <f>+'Matriz Nº1 Identificación'!B503:H503</f>
        <v>0</v>
      </c>
      <c r="C503" s="378"/>
      <c r="D503" s="378"/>
      <c r="E503" s="378"/>
      <c r="F503" s="378"/>
      <c r="G503" s="378"/>
      <c r="H503" s="378"/>
      <c r="I503" s="379"/>
      <c r="J503" s="1"/>
    </row>
    <row r="504" spans="1:29" ht="26.25" customHeight="1" x14ac:dyDescent="0.3">
      <c r="A504" s="75" t="str">
        <f>'Matriz Nº1 Identificación'!A504</f>
        <v>Objetivo táctico</v>
      </c>
      <c r="B504" s="374" t="str">
        <f>+'Matriz Nº1 Identificación'!B504:H504</f>
        <v xml:space="preserve">56. </v>
      </c>
      <c r="C504" s="375"/>
      <c r="D504" s="375"/>
      <c r="E504" s="375"/>
      <c r="F504" s="375"/>
      <c r="G504" s="375"/>
      <c r="H504" s="375"/>
      <c r="I504" s="376"/>
      <c r="J504" s="1"/>
    </row>
    <row r="505" spans="1:29" ht="83.25" customHeight="1" x14ac:dyDescent="0.3">
      <c r="A505" s="136" t="str">
        <f>'Matriz Nº1 Identificación'!A505</f>
        <v>56. 1</v>
      </c>
      <c r="B505" s="4" t="str">
        <f>IF('Matriz Nº1 Identificación'!B505&lt;&gt;" ",'Matriz Nº1 Identificación'!F505," ")</f>
        <v xml:space="preserve"> </v>
      </c>
      <c r="C505" s="101"/>
      <c r="D505" s="101"/>
      <c r="E505" s="4" t="str">
        <f>IFERROR(IF((VLOOKUP(C505,'Tabla 2-3-4-5'!$B$10:$C$12,2,FALSE)*(VLOOKUP('Matriz Nº2 Análisis'!D505,'Tabla 2-3-4-5'!$B$10:$C$12,2,FALSE)))&lt;3,"BAJO",IF((VLOOKUP(C505,'Tabla 2-3-4-5'!$B$10:$C$12,2,FALSE)*(VLOOKUP('Matriz Nº2 Análisis'!D505,'Tabla 2-3-4-5'!$B$10:$C$12,2,FALSE)))&gt;5,"ALTO","MEDIO"))," ")</f>
        <v xml:space="preserve"> </v>
      </c>
      <c r="F505" s="5" t="str">
        <f>IF(B505&lt;&gt;" ",'Matriz Nº1 Identificación'!E505," ")</f>
        <v xml:space="preserve"> </v>
      </c>
      <c r="G505" s="101"/>
      <c r="H505" s="101"/>
      <c r="I505" s="4" t="str">
        <f>IFERROR(IF((VLOOKUP(G505,'Tabla 2-3-4-5'!$B$10:$C$12,2,FALSE)*(VLOOKUP('Matriz Nº2 Análisis'!H505,'Tabla 2-3-4-5'!$B$10:$C$12,2,FALSE)))&lt;3,"BAJO",IF((VLOOKUP(G505,'Tabla 2-3-4-5'!$B$10:$C$12,2,FALSE)*(VLOOKUP('Matriz Nº2 Análisis'!H505,'Tabla 2-3-4-5'!$B$10:$C$12,2,FALSE)))&gt;5,"ALTO","MEDIO"))," ")</f>
        <v xml:space="preserve"> </v>
      </c>
      <c r="J505" s="9"/>
      <c r="K505" s="10"/>
      <c r="N505" s="10"/>
      <c r="O505" s="10"/>
      <c r="P505" s="10"/>
      <c r="Q505" s="10"/>
      <c r="R505" s="10"/>
      <c r="S505" s="10"/>
      <c r="T505" s="10"/>
      <c r="U505" s="10"/>
      <c r="V505" s="10"/>
      <c r="W505" s="10"/>
      <c r="X505" s="10"/>
      <c r="Y505" s="10"/>
      <c r="Z505" s="10"/>
      <c r="AA505" s="10"/>
      <c r="AB505" s="10"/>
      <c r="AC505" s="10"/>
    </row>
    <row r="506" spans="1:29" ht="83.25" customHeight="1" x14ac:dyDescent="0.3">
      <c r="A506" s="136" t="str">
        <f>'Matriz Nº1 Identificación'!A506</f>
        <v>56. 2</v>
      </c>
      <c r="B506" s="4" t="str">
        <f>IF('Matriz Nº1 Identificación'!B506&lt;&gt;" ",'Matriz Nº1 Identificación'!F506," ")</f>
        <v xml:space="preserve"> </v>
      </c>
      <c r="C506" s="101"/>
      <c r="D506" s="101"/>
      <c r="E506" s="4" t="str">
        <f>IFERROR(IF((VLOOKUP(C506,'Tabla 2-3-4-5'!$B$10:$C$12,2,FALSE)*(VLOOKUP('Matriz Nº2 Análisis'!D506,'Tabla 2-3-4-5'!$B$10:$C$12,2,FALSE)))&lt;3,"BAJO",IF((VLOOKUP(C506,'Tabla 2-3-4-5'!$B$10:$C$12,2,FALSE)*(VLOOKUP('Matriz Nº2 Análisis'!D506,'Tabla 2-3-4-5'!$B$10:$C$12,2,FALSE)))&gt;5,"ALTO","MEDIO"))," ")</f>
        <v xml:space="preserve"> </v>
      </c>
      <c r="F506" s="5" t="str">
        <f>IF(B506&lt;&gt;" ",'Matriz Nº1 Identificación'!E506," ")</f>
        <v xml:space="preserve"> </v>
      </c>
      <c r="G506" s="101"/>
      <c r="H506" s="101"/>
      <c r="I506" s="4" t="str">
        <f>IFERROR(IF((VLOOKUP(G506,'Tabla 2-3-4-5'!$B$10:$C$12,2,FALSE)*(VLOOKUP('Matriz Nº2 Análisis'!H506,'Tabla 2-3-4-5'!$B$10:$C$12,2,FALSE)))&lt;3,"BAJO",IF((VLOOKUP(G506,'Tabla 2-3-4-5'!$B$10:$C$12,2,FALSE)*(VLOOKUP('Matriz Nº2 Análisis'!H506,'Tabla 2-3-4-5'!$B$10:$C$12,2,FALSE)))&gt;5,"ALTO","MEDIO"))," ")</f>
        <v xml:space="preserve"> </v>
      </c>
      <c r="J506" s="9"/>
      <c r="K506" s="10"/>
      <c r="N506" s="10"/>
      <c r="O506" s="10"/>
      <c r="P506" s="10"/>
      <c r="Q506" s="10"/>
      <c r="R506" s="10"/>
      <c r="S506" s="10"/>
      <c r="T506" s="10"/>
      <c r="U506" s="10"/>
      <c r="V506" s="10"/>
      <c r="W506" s="10"/>
      <c r="X506" s="10"/>
      <c r="Y506" s="10"/>
      <c r="Z506" s="10"/>
      <c r="AA506" s="10"/>
      <c r="AB506" s="10"/>
      <c r="AC506" s="10"/>
    </row>
    <row r="507" spans="1:29" ht="83.25" customHeight="1" x14ac:dyDescent="0.3">
      <c r="A507" s="136" t="str">
        <f>'Matriz Nº1 Identificación'!A507</f>
        <v>56. 3</v>
      </c>
      <c r="B507" s="4" t="str">
        <f>IF('Matriz Nº1 Identificación'!B507&lt;&gt;" ",'Matriz Nº1 Identificación'!F507," ")</f>
        <v xml:space="preserve"> </v>
      </c>
      <c r="C507" s="101"/>
      <c r="D507" s="101"/>
      <c r="E507" s="4" t="str">
        <f>IFERROR(IF((VLOOKUP(C507,'Tabla 2-3-4-5'!$B$10:$C$12,2,FALSE)*(VLOOKUP('Matriz Nº2 Análisis'!D507,'Tabla 2-3-4-5'!$B$10:$C$12,2,FALSE)))&lt;3,"BAJO",IF((VLOOKUP(C507,'Tabla 2-3-4-5'!$B$10:$C$12,2,FALSE)*(VLOOKUP('Matriz Nº2 Análisis'!D507,'Tabla 2-3-4-5'!$B$10:$C$12,2,FALSE)))&gt;5,"ALTO","MEDIO"))," ")</f>
        <v xml:space="preserve"> </v>
      </c>
      <c r="F507" s="5" t="str">
        <f>IF(B507&lt;&gt;" ",'Matriz Nº1 Identificación'!E507," ")</f>
        <v xml:space="preserve"> </v>
      </c>
      <c r="G507" s="101"/>
      <c r="H507" s="101"/>
      <c r="I507" s="4" t="str">
        <f>IFERROR(IF((VLOOKUP(G507,'Tabla 2-3-4-5'!$B$10:$C$12,2,FALSE)*(VLOOKUP('Matriz Nº2 Análisis'!H507,'Tabla 2-3-4-5'!$B$10:$C$12,2,FALSE)))&lt;3,"BAJO",IF((VLOOKUP(G507,'Tabla 2-3-4-5'!$B$10:$C$12,2,FALSE)*(VLOOKUP('Matriz Nº2 Análisis'!H507,'Tabla 2-3-4-5'!$B$10:$C$12,2,FALSE)))&gt;5,"ALTO","MEDIO"))," ")</f>
        <v xml:space="preserve"> </v>
      </c>
      <c r="J507" s="9"/>
      <c r="K507" s="10"/>
      <c r="N507" s="10"/>
      <c r="O507" s="10"/>
      <c r="P507" s="10"/>
      <c r="Q507" s="10"/>
      <c r="R507" s="10"/>
      <c r="S507" s="10"/>
      <c r="T507" s="10"/>
      <c r="U507" s="10"/>
      <c r="V507" s="10"/>
      <c r="W507" s="10"/>
      <c r="X507" s="10"/>
      <c r="Y507" s="10"/>
      <c r="Z507" s="10"/>
      <c r="AA507" s="10"/>
      <c r="AB507" s="10"/>
      <c r="AC507" s="10"/>
    </row>
    <row r="508" spans="1:29" ht="83.25" customHeight="1" x14ac:dyDescent="0.3">
      <c r="A508" s="136" t="str">
        <f>'Matriz Nº1 Identificación'!A508</f>
        <v>56. 4</v>
      </c>
      <c r="B508" s="4" t="str">
        <f>IF('Matriz Nº1 Identificación'!B508&lt;&gt;" ",'Matriz Nº1 Identificación'!F508," ")</f>
        <v xml:space="preserve"> </v>
      </c>
      <c r="C508" s="101"/>
      <c r="D508" s="101"/>
      <c r="E508" s="4" t="str">
        <f>IFERROR(IF((VLOOKUP(C508,'Tabla 2-3-4-5'!$B$10:$C$12,2,FALSE)*(VLOOKUP('Matriz Nº2 Análisis'!D508,'Tabla 2-3-4-5'!$B$10:$C$12,2,FALSE)))&lt;3,"BAJO",IF((VLOOKUP(C508,'Tabla 2-3-4-5'!$B$10:$C$12,2,FALSE)*(VLOOKUP('Matriz Nº2 Análisis'!D508,'Tabla 2-3-4-5'!$B$10:$C$12,2,FALSE)))&gt;5,"ALTO","MEDIO"))," ")</f>
        <v xml:space="preserve"> </v>
      </c>
      <c r="F508" s="5" t="str">
        <f>IF(B508&lt;&gt;" ",'Matriz Nº1 Identificación'!E508," ")</f>
        <v xml:space="preserve"> </v>
      </c>
      <c r="G508" s="101"/>
      <c r="H508" s="101"/>
      <c r="I508" s="4" t="str">
        <f>IFERROR(IF((VLOOKUP(G508,'Tabla 2-3-4-5'!$B$10:$C$12,2,FALSE)*(VLOOKUP('Matriz Nº2 Análisis'!H508,'Tabla 2-3-4-5'!$B$10:$C$12,2,FALSE)))&lt;3,"BAJO",IF((VLOOKUP(G508,'Tabla 2-3-4-5'!$B$10:$C$12,2,FALSE)*(VLOOKUP('Matriz Nº2 Análisis'!H508,'Tabla 2-3-4-5'!$B$10:$C$12,2,FALSE)))&gt;5,"ALTO","MEDIO"))," ")</f>
        <v xml:space="preserve"> </v>
      </c>
      <c r="J508" s="9"/>
      <c r="K508" s="10"/>
      <c r="N508" s="10"/>
      <c r="O508" s="10"/>
      <c r="P508" s="10"/>
      <c r="Q508" s="10"/>
      <c r="R508" s="10"/>
      <c r="S508" s="10"/>
      <c r="T508" s="10"/>
      <c r="U508" s="10"/>
      <c r="V508" s="10"/>
      <c r="W508" s="10"/>
      <c r="X508" s="10"/>
      <c r="Y508" s="10"/>
      <c r="Z508" s="10"/>
      <c r="AA508" s="10"/>
      <c r="AB508" s="10"/>
      <c r="AC508" s="10"/>
    </row>
    <row r="509" spans="1:29" ht="83.25" customHeight="1" x14ac:dyDescent="0.3">
      <c r="A509" s="136" t="str">
        <f>'Matriz Nº1 Identificación'!A509</f>
        <v>56. 5</v>
      </c>
      <c r="B509" s="4" t="str">
        <f>IF('Matriz Nº1 Identificación'!B509&lt;&gt;" ",'Matriz Nº1 Identificación'!F509," ")</f>
        <v xml:space="preserve"> </v>
      </c>
      <c r="C509" s="101"/>
      <c r="D509" s="101"/>
      <c r="E509" s="4" t="str">
        <f>IFERROR(IF((VLOOKUP(C509,'Tabla 2-3-4-5'!$B$10:$C$12,2,FALSE)*(VLOOKUP('Matriz Nº2 Análisis'!D509,'Tabla 2-3-4-5'!$B$10:$C$12,2,FALSE)))&lt;3,"BAJO",IF((VLOOKUP(C509,'Tabla 2-3-4-5'!$B$10:$C$12,2,FALSE)*(VLOOKUP('Matriz Nº2 Análisis'!D509,'Tabla 2-3-4-5'!$B$10:$C$12,2,FALSE)))&gt;5,"ALTO","MEDIO"))," ")</f>
        <v xml:space="preserve"> </v>
      </c>
      <c r="F509" s="5" t="str">
        <f>IF(B509&lt;&gt;" ",'Matriz Nº1 Identificación'!E509," ")</f>
        <v xml:space="preserve"> </v>
      </c>
      <c r="G509" s="101"/>
      <c r="H509" s="101"/>
      <c r="I509" s="4" t="str">
        <f>IFERROR(IF((VLOOKUP(G509,'Tabla 2-3-4-5'!$B$10:$C$12,2,FALSE)*(VLOOKUP('Matriz Nº2 Análisis'!H509,'Tabla 2-3-4-5'!$B$10:$C$12,2,FALSE)))&lt;3,"BAJO",IF((VLOOKUP(G509,'Tabla 2-3-4-5'!$B$10:$C$12,2,FALSE)*(VLOOKUP('Matriz Nº2 Análisis'!H509,'Tabla 2-3-4-5'!$B$10:$C$12,2,FALSE)))&gt;5,"ALTO","MEDIO"))," ")</f>
        <v xml:space="preserve"> </v>
      </c>
      <c r="J509" s="9"/>
      <c r="K509" s="10"/>
      <c r="N509" s="10"/>
      <c r="O509" s="10"/>
      <c r="P509" s="10"/>
      <c r="Q509" s="10"/>
      <c r="R509" s="10"/>
      <c r="S509" s="10"/>
      <c r="T509" s="10"/>
      <c r="U509" s="10"/>
      <c r="V509" s="10"/>
      <c r="W509" s="10"/>
      <c r="X509" s="10"/>
      <c r="Y509" s="10"/>
      <c r="Z509" s="10"/>
      <c r="AA509" s="10"/>
      <c r="AB509" s="10"/>
      <c r="AC509" s="10"/>
    </row>
    <row r="510" spans="1:29" ht="83.25" customHeight="1" x14ac:dyDescent="0.3">
      <c r="A510" s="136" t="str">
        <f>'Matriz Nº1 Identificación'!A510</f>
        <v>56. 6</v>
      </c>
      <c r="B510" s="4" t="str">
        <f>IF('Matriz Nº1 Identificación'!B510&lt;&gt;" ",'Matriz Nº1 Identificación'!F510," ")</f>
        <v xml:space="preserve"> </v>
      </c>
      <c r="C510" s="101"/>
      <c r="D510" s="101"/>
      <c r="E510" s="4" t="str">
        <f>IFERROR(IF((VLOOKUP(C510,'Tabla 2-3-4-5'!$B$10:$C$12,2,FALSE)*(VLOOKUP('Matriz Nº2 Análisis'!D510,'Tabla 2-3-4-5'!$B$10:$C$12,2,FALSE)))&lt;3,"BAJO",IF((VLOOKUP(C510,'Tabla 2-3-4-5'!$B$10:$C$12,2,FALSE)*(VLOOKUP('Matriz Nº2 Análisis'!D510,'Tabla 2-3-4-5'!$B$10:$C$12,2,FALSE)))&gt;5,"ALTO","MEDIO"))," ")</f>
        <v xml:space="preserve"> </v>
      </c>
      <c r="F510" s="5" t="str">
        <f>IF(B510&lt;&gt;" ",'Matriz Nº1 Identificación'!E510," ")</f>
        <v xml:space="preserve"> </v>
      </c>
      <c r="G510" s="101"/>
      <c r="H510" s="101"/>
      <c r="I510" s="4" t="str">
        <f>IFERROR(IF((VLOOKUP(G510,'Tabla 2-3-4-5'!$B$10:$C$12,2,FALSE)*(VLOOKUP('Matriz Nº2 Análisis'!H510,'Tabla 2-3-4-5'!$B$10:$C$12,2,FALSE)))&lt;3,"BAJO",IF((VLOOKUP(G510,'Tabla 2-3-4-5'!$B$10:$C$12,2,FALSE)*(VLOOKUP('Matriz Nº2 Análisis'!H510,'Tabla 2-3-4-5'!$B$10:$C$12,2,FALSE)))&gt;5,"ALTO","MEDIO"))," ")</f>
        <v xml:space="preserve"> </v>
      </c>
      <c r="J510" s="9"/>
      <c r="K510" s="10"/>
      <c r="N510" s="10"/>
      <c r="O510" s="10"/>
      <c r="P510" s="10"/>
      <c r="Q510" s="10"/>
      <c r="R510" s="10"/>
      <c r="S510" s="10"/>
      <c r="T510" s="10"/>
      <c r="U510" s="10"/>
      <c r="V510" s="10"/>
      <c r="W510" s="10"/>
      <c r="X510" s="10"/>
      <c r="Y510" s="10"/>
      <c r="Z510" s="10"/>
      <c r="AA510" s="10"/>
      <c r="AB510" s="10"/>
      <c r="AC510" s="10"/>
    </row>
    <row r="511" spans="1:29" ht="83.25" customHeight="1" thickBot="1" x14ac:dyDescent="0.35">
      <c r="A511" s="136" t="str">
        <f>'Matriz Nº1 Identificación'!A511</f>
        <v>56. 7</v>
      </c>
      <c r="B511" s="4" t="str">
        <f>IF('Matriz Nº1 Identificación'!B511&lt;&gt;" ",'Matriz Nº1 Identificación'!F511," ")</f>
        <v xml:space="preserve"> </v>
      </c>
      <c r="C511" s="101"/>
      <c r="D511" s="101"/>
      <c r="E511" s="4" t="str">
        <f>IFERROR(IF((VLOOKUP(C511,'Tabla 2-3-4-5'!$B$10:$C$12,2,FALSE)*(VLOOKUP('Matriz Nº2 Análisis'!D511,'Tabla 2-3-4-5'!$B$10:$C$12,2,FALSE)))&lt;3,"BAJO",IF((VLOOKUP(C511,'Tabla 2-3-4-5'!$B$10:$C$12,2,FALSE)*(VLOOKUP('Matriz Nº2 Análisis'!D511,'Tabla 2-3-4-5'!$B$10:$C$12,2,FALSE)))&gt;5,"ALTO","MEDIO"))," ")</f>
        <v xml:space="preserve"> </v>
      </c>
      <c r="F511" s="5" t="str">
        <f>IF(B511&lt;&gt;" ",'Matriz Nº1 Identificación'!E511," ")</f>
        <v xml:space="preserve"> </v>
      </c>
      <c r="G511" s="101"/>
      <c r="H511" s="101"/>
      <c r="I511" s="4" t="str">
        <f>IFERROR(IF((VLOOKUP(G511,'Tabla 2-3-4-5'!$B$10:$C$12,2,FALSE)*(VLOOKUP('Matriz Nº2 Análisis'!H511,'Tabla 2-3-4-5'!$B$10:$C$12,2,FALSE)))&lt;3,"BAJO",IF((VLOOKUP(G511,'Tabla 2-3-4-5'!$B$10:$C$12,2,FALSE)*(VLOOKUP('Matriz Nº2 Análisis'!H511,'Tabla 2-3-4-5'!$B$10:$C$12,2,FALSE)))&gt;5,"ALTO","MEDIO"))," ")</f>
        <v xml:space="preserve"> </v>
      </c>
      <c r="J511" s="9"/>
      <c r="K511" s="10"/>
      <c r="N511" s="10"/>
      <c r="O511" s="10"/>
      <c r="P511" s="10"/>
      <c r="Q511" s="10"/>
      <c r="R511" s="10"/>
      <c r="S511" s="10"/>
      <c r="T511" s="10"/>
      <c r="U511" s="10"/>
      <c r="V511" s="10"/>
      <c r="W511" s="10"/>
      <c r="X511" s="10"/>
      <c r="Y511" s="10"/>
      <c r="Z511" s="10"/>
      <c r="AA511" s="10"/>
      <c r="AB511" s="10"/>
      <c r="AC511" s="10"/>
    </row>
    <row r="512" spans="1:29" ht="23.25" customHeight="1" thickBot="1" x14ac:dyDescent="0.35">
      <c r="A512" s="73" t="str">
        <f>'Matriz Nº1 Identificación'!A512</f>
        <v xml:space="preserve">Objetivo Estratégico: </v>
      </c>
      <c r="B512" s="377">
        <f>+'Matriz Nº1 Identificación'!B512:H512</f>
        <v>0</v>
      </c>
      <c r="C512" s="378"/>
      <c r="D512" s="378"/>
      <c r="E512" s="378"/>
      <c r="F512" s="378"/>
      <c r="G512" s="378"/>
      <c r="H512" s="378"/>
      <c r="I512" s="379"/>
      <c r="J512" s="1"/>
    </row>
    <row r="513" spans="1:29" ht="26.25" customHeight="1" x14ac:dyDescent="0.3">
      <c r="A513" s="75" t="str">
        <f>'Matriz Nº1 Identificación'!A513</f>
        <v>Objetivo táctico</v>
      </c>
      <c r="B513" s="374" t="str">
        <f>+'Matriz Nº1 Identificación'!B513:H513</f>
        <v xml:space="preserve">57. </v>
      </c>
      <c r="C513" s="375"/>
      <c r="D513" s="375"/>
      <c r="E513" s="375"/>
      <c r="F513" s="375"/>
      <c r="G513" s="375"/>
      <c r="H513" s="375"/>
      <c r="I513" s="376"/>
      <c r="J513" s="1"/>
    </row>
    <row r="514" spans="1:29" ht="83.25" customHeight="1" x14ac:dyDescent="0.3">
      <c r="A514" s="136" t="str">
        <f>'Matriz Nº1 Identificación'!A514</f>
        <v>57. 1</v>
      </c>
      <c r="B514" s="4" t="str">
        <f>IF('Matriz Nº1 Identificación'!B514&lt;&gt;" ",'Matriz Nº1 Identificación'!F514," ")</f>
        <v xml:space="preserve"> </v>
      </c>
      <c r="C514" s="101"/>
      <c r="D514" s="101"/>
      <c r="E514" s="4" t="str">
        <f>IFERROR(IF((VLOOKUP(C514,'Tabla 2-3-4-5'!$B$10:$C$12,2,FALSE)*(VLOOKUP('Matriz Nº2 Análisis'!D514,'Tabla 2-3-4-5'!$B$10:$C$12,2,FALSE)))&lt;3,"BAJO",IF((VLOOKUP(C514,'Tabla 2-3-4-5'!$B$10:$C$12,2,FALSE)*(VLOOKUP('Matriz Nº2 Análisis'!D514,'Tabla 2-3-4-5'!$B$10:$C$12,2,FALSE)))&gt;5,"ALTO","MEDIO"))," ")</f>
        <v xml:space="preserve"> </v>
      </c>
      <c r="F514" s="5" t="str">
        <f>IF(B514&lt;&gt;" ",'Matriz Nº1 Identificación'!E514," ")</f>
        <v xml:space="preserve"> </v>
      </c>
      <c r="G514" s="101"/>
      <c r="H514" s="101"/>
      <c r="I514" s="4" t="str">
        <f>IFERROR(IF((VLOOKUP(G514,'Tabla 2-3-4-5'!$B$10:$C$12,2,FALSE)*(VLOOKUP('Matriz Nº2 Análisis'!H514,'Tabla 2-3-4-5'!$B$10:$C$12,2,FALSE)))&lt;3,"BAJO",IF((VLOOKUP(G514,'Tabla 2-3-4-5'!$B$10:$C$12,2,FALSE)*(VLOOKUP('Matriz Nº2 Análisis'!H514,'Tabla 2-3-4-5'!$B$10:$C$12,2,FALSE)))&gt;5,"ALTO","MEDIO"))," ")</f>
        <v xml:space="preserve"> </v>
      </c>
      <c r="J514" s="9"/>
      <c r="K514" s="10"/>
      <c r="N514" s="10"/>
      <c r="O514" s="10"/>
      <c r="P514" s="10"/>
      <c r="Q514" s="10"/>
      <c r="R514" s="10"/>
      <c r="S514" s="10"/>
      <c r="T514" s="10"/>
      <c r="U514" s="10"/>
      <c r="V514" s="10"/>
      <c r="W514" s="10"/>
      <c r="X514" s="10"/>
      <c r="Y514" s="10"/>
      <c r="Z514" s="10"/>
      <c r="AA514" s="10"/>
      <c r="AB514" s="10"/>
      <c r="AC514" s="10"/>
    </row>
    <row r="515" spans="1:29" ht="83.25" customHeight="1" x14ac:dyDescent="0.3">
      <c r="A515" s="136" t="str">
        <f>'Matriz Nº1 Identificación'!A515</f>
        <v>57. 2</v>
      </c>
      <c r="B515" s="4" t="str">
        <f>IF('Matriz Nº1 Identificación'!B515&lt;&gt;" ",'Matriz Nº1 Identificación'!F515," ")</f>
        <v xml:space="preserve"> </v>
      </c>
      <c r="C515" s="101"/>
      <c r="D515" s="101"/>
      <c r="E515" s="4" t="str">
        <f>IFERROR(IF((VLOOKUP(C515,'Tabla 2-3-4-5'!$B$10:$C$12,2,FALSE)*(VLOOKUP('Matriz Nº2 Análisis'!D515,'Tabla 2-3-4-5'!$B$10:$C$12,2,FALSE)))&lt;3,"BAJO",IF((VLOOKUP(C515,'Tabla 2-3-4-5'!$B$10:$C$12,2,FALSE)*(VLOOKUP('Matriz Nº2 Análisis'!D515,'Tabla 2-3-4-5'!$B$10:$C$12,2,FALSE)))&gt;5,"ALTO","MEDIO"))," ")</f>
        <v xml:space="preserve"> </v>
      </c>
      <c r="F515" s="5" t="str">
        <f>IF(B515&lt;&gt;" ",'Matriz Nº1 Identificación'!E515," ")</f>
        <v xml:space="preserve"> </v>
      </c>
      <c r="G515" s="101"/>
      <c r="H515" s="101"/>
      <c r="I515" s="4" t="str">
        <f>IFERROR(IF((VLOOKUP(G515,'Tabla 2-3-4-5'!$B$10:$C$12,2,FALSE)*(VLOOKUP('Matriz Nº2 Análisis'!H515,'Tabla 2-3-4-5'!$B$10:$C$12,2,FALSE)))&lt;3,"BAJO",IF((VLOOKUP(G515,'Tabla 2-3-4-5'!$B$10:$C$12,2,FALSE)*(VLOOKUP('Matriz Nº2 Análisis'!H515,'Tabla 2-3-4-5'!$B$10:$C$12,2,FALSE)))&gt;5,"ALTO","MEDIO"))," ")</f>
        <v xml:space="preserve"> </v>
      </c>
      <c r="J515" s="9"/>
      <c r="K515" s="10"/>
      <c r="N515" s="10"/>
      <c r="O515" s="10"/>
      <c r="P515" s="10"/>
      <c r="Q515" s="10"/>
      <c r="R515" s="10"/>
      <c r="S515" s="10"/>
      <c r="T515" s="10"/>
      <c r="U515" s="10"/>
      <c r="V515" s="10"/>
      <c r="W515" s="10"/>
      <c r="X515" s="10"/>
      <c r="Y515" s="10"/>
      <c r="Z515" s="10"/>
      <c r="AA515" s="10"/>
      <c r="AB515" s="10"/>
      <c r="AC515" s="10"/>
    </row>
    <row r="516" spans="1:29" ht="83.25" customHeight="1" x14ac:dyDescent="0.3">
      <c r="A516" s="136" t="str">
        <f>'Matriz Nº1 Identificación'!A516</f>
        <v>57. 3</v>
      </c>
      <c r="B516" s="4" t="str">
        <f>IF('Matriz Nº1 Identificación'!B516&lt;&gt;" ",'Matriz Nº1 Identificación'!F516," ")</f>
        <v xml:space="preserve"> </v>
      </c>
      <c r="C516" s="101"/>
      <c r="D516" s="101"/>
      <c r="E516" s="4" t="str">
        <f>IFERROR(IF((VLOOKUP(C516,'Tabla 2-3-4-5'!$B$10:$C$12,2,FALSE)*(VLOOKUP('Matriz Nº2 Análisis'!D516,'Tabla 2-3-4-5'!$B$10:$C$12,2,FALSE)))&lt;3,"BAJO",IF((VLOOKUP(C516,'Tabla 2-3-4-5'!$B$10:$C$12,2,FALSE)*(VLOOKUP('Matriz Nº2 Análisis'!D516,'Tabla 2-3-4-5'!$B$10:$C$12,2,FALSE)))&gt;5,"ALTO","MEDIO"))," ")</f>
        <v xml:space="preserve"> </v>
      </c>
      <c r="F516" s="5" t="str">
        <f>IF(B516&lt;&gt;" ",'Matriz Nº1 Identificación'!E516," ")</f>
        <v xml:space="preserve"> </v>
      </c>
      <c r="G516" s="101"/>
      <c r="H516" s="101"/>
      <c r="I516" s="4" t="str">
        <f>IFERROR(IF((VLOOKUP(G516,'Tabla 2-3-4-5'!$B$10:$C$12,2,FALSE)*(VLOOKUP('Matriz Nº2 Análisis'!H516,'Tabla 2-3-4-5'!$B$10:$C$12,2,FALSE)))&lt;3,"BAJO",IF((VLOOKUP(G516,'Tabla 2-3-4-5'!$B$10:$C$12,2,FALSE)*(VLOOKUP('Matriz Nº2 Análisis'!H516,'Tabla 2-3-4-5'!$B$10:$C$12,2,FALSE)))&gt;5,"ALTO","MEDIO"))," ")</f>
        <v xml:space="preserve"> </v>
      </c>
      <c r="J516" s="9"/>
      <c r="K516" s="10"/>
      <c r="N516" s="10"/>
      <c r="O516" s="10"/>
      <c r="P516" s="10"/>
      <c r="Q516" s="10"/>
      <c r="R516" s="10"/>
      <c r="S516" s="10"/>
      <c r="T516" s="10"/>
      <c r="U516" s="10"/>
      <c r="V516" s="10"/>
      <c r="W516" s="10"/>
      <c r="X516" s="10"/>
      <c r="Y516" s="10"/>
      <c r="Z516" s="10"/>
      <c r="AA516" s="10"/>
      <c r="AB516" s="10"/>
      <c r="AC516" s="10"/>
    </row>
    <row r="517" spans="1:29" ht="83.25" customHeight="1" x14ac:dyDescent="0.3">
      <c r="A517" s="136" t="str">
        <f>'Matriz Nº1 Identificación'!A517</f>
        <v>57. 4</v>
      </c>
      <c r="B517" s="4" t="str">
        <f>IF('Matriz Nº1 Identificación'!B517&lt;&gt;" ",'Matriz Nº1 Identificación'!F517," ")</f>
        <v xml:space="preserve"> </v>
      </c>
      <c r="C517" s="101"/>
      <c r="D517" s="101"/>
      <c r="E517" s="4" t="str">
        <f>IFERROR(IF((VLOOKUP(C517,'Tabla 2-3-4-5'!$B$10:$C$12,2,FALSE)*(VLOOKUP('Matriz Nº2 Análisis'!D517,'Tabla 2-3-4-5'!$B$10:$C$12,2,FALSE)))&lt;3,"BAJO",IF((VLOOKUP(C517,'Tabla 2-3-4-5'!$B$10:$C$12,2,FALSE)*(VLOOKUP('Matriz Nº2 Análisis'!D517,'Tabla 2-3-4-5'!$B$10:$C$12,2,FALSE)))&gt;5,"ALTO","MEDIO"))," ")</f>
        <v xml:space="preserve"> </v>
      </c>
      <c r="F517" s="5" t="str">
        <f>IF(B517&lt;&gt;" ",'Matriz Nº1 Identificación'!E517," ")</f>
        <v xml:space="preserve"> </v>
      </c>
      <c r="G517" s="101"/>
      <c r="H517" s="101"/>
      <c r="I517" s="4" t="str">
        <f>IFERROR(IF((VLOOKUP(G517,'Tabla 2-3-4-5'!$B$10:$C$12,2,FALSE)*(VLOOKUP('Matriz Nº2 Análisis'!H517,'Tabla 2-3-4-5'!$B$10:$C$12,2,FALSE)))&lt;3,"BAJO",IF((VLOOKUP(G517,'Tabla 2-3-4-5'!$B$10:$C$12,2,FALSE)*(VLOOKUP('Matriz Nº2 Análisis'!H517,'Tabla 2-3-4-5'!$B$10:$C$12,2,FALSE)))&gt;5,"ALTO","MEDIO"))," ")</f>
        <v xml:space="preserve"> </v>
      </c>
      <c r="J517" s="9"/>
      <c r="K517" s="10"/>
      <c r="N517" s="10"/>
      <c r="O517" s="10"/>
      <c r="P517" s="10"/>
      <c r="Q517" s="10"/>
      <c r="R517" s="10"/>
      <c r="S517" s="10"/>
      <c r="T517" s="10"/>
      <c r="U517" s="10"/>
      <c r="V517" s="10"/>
      <c r="W517" s="10"/>
      <c r="X517" s="10"/>
      <c r="Y517" s="10"/>
      <c r="Z517" s="10"/>
      <c r="AA517" s="10"/>
      <c r="AB517" s="10"/>
      <c r="AC517" s="10"/>
    </row>
    <row r="518" spans="1:29" ht="83.25" customHeight="1" x14ac:dyDescent="0.3">
      <c r="A518" s="136" t="str">
        <f>'Matriz Nº1 Identificación'!A518</f>
        <v>57. 5</v>
      </c>
      <c r="B518" s="4" t="str">
        <f>IF('Matriz Nº1 Identificación'!B518&lt;&gt;" ",'Matriz Nº1 Identificación'!F518," ")</f>
        <v xml:space="preserve"> </v>
      </c>
      <c r="C518" s="101"/>
      <c r="D518" s="101"/>
      <c r="E518" s="4" t="str">
        <f>IFERROR(IF((VLOOKUP(C518,'Tabla 2-3-4-5'!$B$10:$C$12,2,FALSE)*(VLOOKUP('Matriz Nº2 Análisis'!D518,'Tabla 2-3-4-5'!$B$10:$C$12,2,FALSE)))&lt;3,"BAJO",IF((VLOOKUP(C518,'Tabla 2-3-4-5'!$B$10:$C$12,2,FALSE)*(VLOOKUP('Matriz Nº2 Análisis'!D518,'Tabla 2-3-4-5'!$B$10:$C$12,2,FALSE)))&gt;5,"ALTO","MEDIO"))," ")</f>
        <v xml:space="preserve"> </v>
      </c>
      <c r="F518" s="5" t="str">
        <f>IF(B518&lt;&gt;" ",'Matriz Nº1 Identificación'!E518," ")</f>
        <v xml:space="preserve"> </v>
      </c>
      <c r="G518" s="101"/>
      <c r="H518" s="101"/>
      <c r="I518" s="4" t="str">
        <f>IFERROR(IF((VLOOKUP(G518,'Tabla 2-3-4-5'!$B$10:$C$12,2,FALSE)*(VLOOKUP('Matriz Nº2 Análisis'!H518,'Tabla 2-3-4-5'!$B$10:$C$12,2,FALSE)))&lt;3,"BAJO",IF((VLOOKUP(G518,'Tabla 2-3-4-5'!$B$10:$C$12,2,FALSE)*(VLOOKUP('Matriz Nº2 Análisis'!H518,'Tabla 2-3-4-5'!$B$10:$C$12,2,FALSE)))&gt;5,"ALTO","MEDIO"))," ")</f>
        <v xml:space="preserve"> </v>
      </c>
      <c r="J518" s="9"/>
      <c r="K518" s="10"/>
      <c r="N518" s="10"/>
      <c r="O518" s="10"/>
      <c r="P518" s="10"/>
      <c r="Q518" s="10"/>
      <c r="R518" s="10"/>
      <c r="S518" s="10"/>
      <c r="T518" s="10"/>
      <c r="U518" s="10"/>
      <c r="V518" s="10"/>
      <c r="W518" s="10"/>
      <c r="X518" s="10"/>
      <c r="Y518" s="10"/>
      <c r="Z518" s="10"/>
      <c r="AA518" s="10"/>
      <c r="AB518" s="10"/>
      <c r="AC518" s="10"/>
    </row>
    <row r="519" spans="1:29" ht="83.25" customHeight="1" x14ac:dyDescent="0.3">
      <c r="A519" s="136" t="str">
        <f>'Matriz Nº1 Identificación'!A519</f>
        <v>57. 6</v>
      </c>
      <c r="B519" s="4" t="str">
        <f>IF('Matriz Nº1 Identificación'!B519&lt;&gt;" ",'Matriz Nº1 Identificación'!F519," ")</f>
        <v xml:space="preserve"> </v>
      </c>
      <c r="C519" s="101"/>
      <c r="D519" s="101"/>
      <c r="E519" s="4" t="str">
        <f>IFERROR(IF((VLOOKUP(C519,'Tabla 2-3-4-5'!$B$10:$C$12,2,FALSE)*(VLOOKUP('Matriz Nº2 Análisis'!D519,'Tabla 2-3-4-5'!$B$10:$C$12,2,FALSE)))&lt;3,"BAJO",IF((VLOOKUP(C519,'Tabla 2-3-4-5'!$B$10:$C$12,2,FALSE)*(VLOOKUP('Matriz Nº2 Análisis'!D519,'Tabla 2-3-4-5'!$B$10:$C$12,2,FALSE)))&gt;5,"ALTO","MEDIO"))," ")</f>
        <v xml:space="preserve"> </v>
      </c>
      <c r="F519" s="5" t="str">
        <f>IF(B519&lt;&gt;" ",'Matriz Nº1 Identificación'!E519," ")</f>
        <v xml:space="preserve"> </v>
      </c>
      <c r="G519" s="101"/>
      <c r="H519" s="101"/>
      <c r="I519" s="4" t="str">
        <f>IFERROR(IF((VLOOKUP(G519,'Tabla 2-3-4-5'!$B$10:$C$12,2,FALSE)*(VLOOKUP('Matriz Nº2 Análisis'!H519,'Tabla 2-3-4-5'!$B$10:$C$12,2,FALSE)))&lt;3,"BAJO",IF((VLOOKUP(G519,'Tabla 2-3-4-5'!$B$10:$C$12,2,FALSE)*(VLOOKUP('Matriz Nº2 Análisis'!H519,'Tabla 2-3-4-5'!$B$10:$C$12,2,FALSE)))&gt;5,"ALTO","MEDIO"))," ")</f>
        <v xml:space="preserve"> </v>
      </c>
      <c r="J519" s="9"/>
      <c r="K519" s="10"/>
      <c r="N519" s="10"/>
      <c r="O519" s="10"/>
      <c r="P519" s="10"/>
      <c r="Q519" s="10"/>
      <c r="R519" s="10"/>
      <c r="S519" s="10"/>
      <c r="T519" s="10"/>
      <c r="U519" s="10"/>
      <c r="V519" s="10"/>
      <c r="W519" s="10"/>
      <c r="X519" s="10"/>
      <c r="Y519" s="10"/>
      <c r="Z519" s="10"/>
      <c r="AA519" s="10"/>
      <c r="AB519" s="10"/>
      <c r="AC519" s="10"/>
    </row>
    <row r="520" spans="1:29" ht="83.25" customHeight="1" thickBot="1" x14ac:dyDescent="0.35">
      <c r="A520" s="136" t="str">
        <f>'Matriz Nº1 Identificación'!A520</f>
        <v>57. 7</v>
      </c>
      <c r="B520" s="4" t="str">
        <f>IF('Matriz Nº1 Identificación'!B520&lt;&gt;" ",'Matriz Nº1 Identificación'!F520," ")</f>
        <v xml:space="preserve"> </v>
      </c>
      <c r="C520" s="101"/>
      <c r="D520" s="101"/>
      <c r="E520" s="4" t="str">
        <f>IFERROR(IF((VLOOKUP(C520,'Tabla 2-3-4-5'!$B$10:$C$12,2,FALSE)*(VLOOKUP('Matriz Nº2 Análisis'!D520,'Tabla 2-3-4-5'!$B$10:$C$12,2,FALSE)))&lt;3,"BAJO",IF((VLOOKUP(C520,'Tabla 2-3-4-5'!$B$10:$C$12,2,FALSE)*(VLOOKUP('Matriz Nº2 Análisis'!D520,'Tabla 2-3-4-5'!$B$10:$C$12,2,FALSE)))&gt;5,"ALTO","MEDIO"))," ")</f>
        <v xml:space="preserve"> </v>
      </c>
      <c r="F520" s="5" t="str">
        <f>IF(B520&lt;&gt;" ",'Matriz Nº1 Identificación'!E520," ")</f>
        <v xml:space="preserve"> </v>
      </c>
      <c r="G520" s="101"/>
      <c r="H520" s="101"/>
      <c r="I520" s="4" t="str">
        <f>IFERROR(IF((VLOOKUP(G520,'Tabla 2-3-4-5'!$B$10:$C$12,2,FALSE)*(VLOOKUP('Matriz Nº2 Análisis'!H520,'Tabla 2-3-4-5'!$B$10:$C$12,2,FALSE)))&lt;3,"BAJO",IF((VLOOKUP(G520,'Tabla 2-3-4-5'!$B$10:$C$12,2,FALSE)*(VLOOKUP('Matriz Nº2 Análisis'!H520,'Tabla 2-3-4-5'!$B$10:$C$12,2,FALSE)))&gt;5,"ALTO","MEDIO"))," ")</f>
        <v xml:space="preserve"> </v>
      </c>
      <c r="J520" s="9"/>
      <c r="K520" s="10"/>
      <c r="N520" s="10"/>
      <c r="O520" s="10"/>
      <c r="P520" s="10"/>
      <c r="Q520" s="10"/>
      <c r="R520" s="10"/>
      <c r="S520" s="10"/>
      <c r="T520" s="10"/>
      <c r="U520" s="10"/>
      <c r="V520" s="10"/>
      <c r="W520" s="10"/>
      <c r="X520" s="10"/>
      <c r="Y520" s="10"/>
      <c r="Z520" s="10"/>
      <c r="AA520" s="10"/>
      <c r="AB520" s="10"/>
      <c r="AC520" s="10"/>
    </row>
    <row r="521" spans="1:29" ht="23.25" customHeight="1" thickBot="1" x14ac:dyDescent="0.35">
      <c r="A521" s="73" t="str">
        <f>'Matriz Nº1 Identificación'!A521</f>
        <v xml:space="preserve">Objetivo Estratégico: </v>
      </c>
      <c r="B521" s="377">
        <f>+'Matriz Nº1 Identificación'!B521:H521</f>
        <v>0</v>
      </c>
      <c r="C521" s="378"/>
      <c r="D521" s="378"/>
      <c r="E521" s="378"/>
      <c r="F521" s="378"/>
      <c r="G521" s="378"/>
      <c r="H521" s="378"/>
      <c r="I521" s="379"/>
      <c r="J521" s="1"/>
    </row>
    <row r="522" spans="1:29" ht="26.25" customHeight="1" x14ac:dyDescent="0.3">
      <c r="A522" s="75" t="str">
        <f>'Matriz Nº1 Identificación'!A522</f>
        <v>Objetivo táctico</v>
      </c>
      <c r="B522" s="374" t="str">
        <f>+'Matriz Nº1 Identificación'!B522:H522</f>
        <v xml:space="preserve">58. </v>
      </c>
      <c r="C522" s="375"/>
      <c r="D522" s="375"/>
      <c r="E522" s="375"/>
      <c r="F522" s="375"/>
      <c r="G522" s="375"/>
      <c r="H522" s="375"/>
      <c r="I522" s="376"/>
      <c r="J522" s="1"/>
    </row>
    <row r="523" spans="1:29" ht="83.25" customHeight="1" x14ac:dyDescent="0.3">
      <c r="A523" s="136" t="str">
        <f>'Matriz Nº1 Identificación'!A523</f>
        <v>58. 1</v>
      </c>
      <c r="B523" s="4" t="str">
        <f>IF('Matriz Nº1 Identificación'!B523&lt;&gt;" ",'Matriz Nº1 Identificación'!F523," ")</f>
        <v xml:space="preserve"> </v>
      </c>
      <c r="C523" s="101"/>
      <c r="D523" s="101"/>
      <c r="E523" s="4" t="str">
        <f>IFERROR(IF((VLOOKUP(C523,'Tabla 2-3-4-5'!$B$10:$C$12,2,FALSE)*(VLOOKUP('Matriz Nº2 Análisis'!D523,'Tabla 2-3-4-5'!$B$10:$C$12,2,FALSE)))&lt;3,"BAJO",IF((VLOOKUP(C523,'Tabla 2-3-4-5'!$B$10:$C$12,2,FALSE)*(VLOOKUP('Matriz Nº2 Análisis'!D523,'Tabla 2-3-4-5'!$B$10:$C$12,2,FALSE)))&gt;5,"ALTO","MEDIO"))," ")</f>
        <v xml:space="preserve"> </v>
      </c>
      <c r="F523" s="5" t="str">
        <f>IF(B523&lt;&gt;" ",'Matriz Nº1 Identificación'!E523," ")</f>
        <v xml:space="preserve"> </v>
      </c>
      <c r="G523" s="101"/>
      <c r="H523" s="101"/>
      <c r="I523" s="4" t="str">
        <f>IFERROR(IF((VLOOKUP(G523,'Tabla 2-3-4-5'!$B$10:$C$12,2,FALSE)*(VLOOKUP('Matriz Nº2 Análisis'!H523,'Tabla 2-3-4-5'!$B$10:$C$12,2,FALSE)))&lt;3,"BAJO",IF((VLOOKUP(G523,'Tabla 2-3-4-5'!$B$10:$C$12,2,FALSE)*(VLOOKUP('Matriz Nº2 Análisis'!H523,'Tabla 2-3-4-5'!$B$10:$C$12,2,FALSE)))&gt;5,"ALTO","MEDIO"))," ")</f>
        <v xml:space="preserve"> </v>
      </c>
      <c r="J523" s="9"/>
      <c r="K523" s="10"/>
      <c r="N523" s="10"/>
      <c r="O523" s="10"/>
      <c r="P523" s="10"/>
      <c r="Q523" s="10"/>
      <c r="R523" s="10"/>
      <c r="S523" s="10"/>
      <c r="T523" s="10"/>
      <c r="U523" s="10"/>
      <c r="V523" s="10"/>
      <c r="W523" s="10"/>
      <c r="X523" s="10"/>
      <c r="Y523" s="10"/>
      <c r="Z523" s="10"/>
      <c r="AA523" s="10"/>
      <c r="AB523" s="10"/>
      <c r="AC523" s="10"/>
    </row>
    <row r="524" spans="1:29" ht="83.25" customHeight="1" x14ac:dyDescent="0.3">
      <c r="A524" s="136" t="str">
        <f>'Matriz Nº1 Identificación'!A524</f>
        <v>58. 2</v>
      </c>
      <c r="B524" s="4" t="str">
        <f>IF('Matriz Nº1 Identificación'!B524&lt;&gt;" ",'Matriz Nº1 Identificación'!F524," ")</f>
        <v xml:space="preserve"> </v>
      </c>
      <c r="C524" s="101"/>
      <c r="D524" s="101"/>
      <c r="E524" s="4" t="str">
        <f>IFERROR(IF((VLOOKUP(C524,'Tabla 2-3-4-5'!$B$10:$C$12,2,FALSE)*(VLOOKUP('Matriz Nº2 Análisis'!D524,'Tabla 2-3-4-5'!$B$10:$C$12,2,FALSE)))&lt;3,"BAJO",IF((VLOOKUP(C524,'Tabla 2-3-4-5'!$B$10:$C$12,2,FALSE)*(VLOOKUP('Matriz Nº2 Análisis'!D524,'Tabla 2-3-4-5'!$B$10:$C$12,2,FALSE)))&gt;5,"ALTO","MEDIO"))," ")</f>
        <v xml:space="preserve"> </v>
      </c>
      <c r="F524" s="5" t="str">
        <f>IF(B524&lt;&gt;" ",'Matriz Nº1 Identificación'!E524," ")</f>
        <v xml:space="preserve"> </v>
      </c>
      <c r="G524" s="101"/>
      <c r="H524" s="101"/>
      <c r="I524" s="4" t="str">
        <f>IFERROR(IF((VLOOKUP(G524,'Tabla 2-3-4-5'!$B$10:$C$12,2,FALSE)*(VLOOKUP('Matriz Nº2 Análisis'!H524,'Tabla 2-3-4-5'!$B$10:$C$12,2,FALSE)))&lt;3,"BAJO",IF((VLOOKUP(G524,'Tabla 2-3-4-5'!$B$10:$C$12,2,FALSE)*(VLOOKUP('Matriz Nº2 Análisis'!H524,'Tabla 2-3-4-5'!$B$10:$C$12,2,FALSE)))&gt;5,"ALTO","MEDIO"))," ")</f>
        <v xml:space="preserve"> </v>
      </c>
      <c r="J524" s="9"/>
      <c r="K524" s="10"/>
      <c r="N524" s="10"/>
      <c r="O524" s="10"/>
      <c r="P524" s="10"/>
      <c r="Q524" s="10"/>
      <c r="R524" s="10"/>
      <c r="S524" s="10"/>
      <c r="T524" s="10"/>
      <c r="U524" s="10"/>
      <c r="V524" s="10"/>
      <c r="W524" s="10"/>
      <c r="X524" s="10"/>
      <c r="Y524" s="10"/>
      <c r="Z524" s="10"/>
      <c r="AA524" s="10"/>
      <c r="AB524" s="10"/>
      <c r="AC524" s="10"/>
    </row>
    <row r="525" spans="1:29" ht="83.25" customHeight="1" x14ac:dyDescent="0.3">
      <c r="A525" s="136" t="str">
        <f>'Matriz Nº1 Identificación'!A525</f>
        <v>58. 3</v>
      </c>
      <c r="B525" s="4" t="str">
        <f>IF('Matriz Nº1 Identificación'!B525&lt;&gt;" ",'Matriz Nº1 Identificación'!F525," ")</f>
        <v xml:space="preserve"> </v>
      </c>
      <c r="C525" s="101"/>
      <c r="D525" s="101"/>
      <c r="E525" s="4" t="str">
        <f>IFERROR(IF((VLOOKUP(C525,'Tabla 2-3-4-5'!$B$10:$C$12,2,FALSE)*(VLOOKUP('Matriz Nº2 Análisis'!D525,'Tabla 2-3-4-5'!$B$10:$C$12,2,FALSE)))&lt;3,"BAJO",IF((VLOOKUP(C525,'Tabla 2-3-4-5'!$B$10:$C$12,2,FALSE)*(VLOOKUP('Matriz Nº2 Análisis'!D525,'Tabla 2-3-4-5'!$B$10:$C$12,2,FALSE)))&gt;5,"ALTO","MEDIO"))," ")</f>
        <v xml:space="preserve"> </v>
      </c>
      <c r="F525" s="5" t="str">
        <f>IF(B525&lt;&gt;" ",'Matriz Nº1 Identificación'!E525," ")</f>
        <v xml:space="preserve"> </v>
      </c>
      <c r="G525" s="101"/>
      <c r="H525" s="101"/>
      <c r="I525" s="4" t="str">
        <f>IFERROR(IF((VLOOKUP(G525,'Tabla 2-3-4-5'!$B$10:$C$12,2,FALSE)*(VLOOKUP('Matriz Nº2 Análisis'!H525,'Tabla 2-3-4-5'!$B$10:$C$12,2,FALSE)))&lt;3,"BAJO",IF((VLOOKUP(G525,'Tabla 2-3-4-5'!$B$10:$C$12,2,FALSE)*(VLOOKUP('Matriz Nº2 Análisis'!H525,'Tabla 2-3-4-5'!$B$10:$C$12,2,FALSE)))&gt;5,"ALTO","MEDIO"))," ")</f>
        <v xml:space="preserve"> </v>
      </c>
      <c r="J525" s="9"/>
      <c r="K525" s="10"/>
      <c r="N525" s="10"/>
      <c r="O525" s="10"/>
      <c r="P525" s="10"/>
      <c r="Q525" s="10"/>
      <c r="R525" s="10"/>
      <c r="S525" s="10"/>
      <c r="T525" s="10"/>
      <c r="U525" s="10"/>
      <c r="V525" s="10"/>
      <c r="W525" s="10"/>
      <c r="X525" s="10"/>
      <c r="Y525" s="10"/>
      <c r="Z525" s="10"/>
      <c r="AA525" s="10"/>
      <c r="AB525" s="10"/>
      <c r="AC525" s="10"/>
    </row>
    <row r="526" spans="1:29" ht="83.25" customHeight="1" x14ac:dyDescent="0.3">
      <c r="A526" s="136" t="str">
        <f>'Matriz Nº1 Identificación'!A526</f>
        <v>58. 4</v>
      </c>
      <c r="B526" s="4" t="str">
        <f>IF('Matriz Nº1 Identificación'!B526&lt;&gt;" ",'Matriz Nº1 Identificación'!F526," ")</f>
        <v xml:space="preserve"> </v>
      </c>
      <c r="C526" s="101"/>
      <c r="D526" s="101"/>
      <c r="E526" s="4" t="str">
        <f>IFERROR(IF((VLOOKUP(C526,'Tabla 2-3-4-5'!$B$10:$C$12,2,FALSE)*(VLOOKUP('Matriz Nº2 Análisis'!D526,'Tabla 2-3-4-5'!$B$10:$C$12,2,FALSE)))&lt;3,"BAJO",IF((VLOOKUP(C526,'Tabla 2-3-4-5'!$B$10:$C$12,2,FALSE)*(VLOOKUP('Matriz Nº2 Análisis'!D526,'Tabla 2-3-4-5'!$B$10:$C$12,2,FALSE)))&gt;5,"ALTO","MEDIO"))," ")</f>
        <v xml:space="preserve"> </v>
      </c>
      <c r="F526" s="5" t="str">
        <f>IF(B526&lt;&gt;" ",'Matriz Nº1 Identificación'!E526," ")</f>
        <v xml:space="preserve"> </v>
      </c>
      <c r="G526" s="101"/>
      <c r="H526" s="101"/>
      <c r="I526" s="4" t="str">
        <f>IFERROR(IF((VLOOKUP(G526,'Tabla 2-3-4-5'!$B$10:$C$12,2,FALSE)*(VLOOKUP('Matriz Nº2 Análisis'!H526,'Tabla 2-3-4-5'!$B$10:$C$12,2,FALSE)))&lt;3,"BAJO",IF((VLOOKUP(G526,'Tabla 2-3-4-5'!$B$10:$C$12,2,FALSE)*(VLOOKUP('Matriz Nº2 Análisis'!H526,'Tabla 2-3-4-5'!$B$10:$C$12,2,FALSE)))&gt;5,"ALTO","MEDIO"))," ")</f>
        <v xml:space="preserve"> </v>
      </c>
      <c r="J526" s="9"/>
      <c r="K526" s="10"/>
      <c r="N526" s="10"/>
      <c r="O526" s="10"/>
      <c r="P526" s="10"/>
      <c r="Q526" s="10"/>
      <c r="R526" s="10"/>
      <c r="S526" s="10"/>
      <c r="T526" s="10"/>
      <c r="U526" s="10"/>
      <c r="V526" s="10"/>
      <c r="W526" s="10"/>
      <c r="X526" s="10"/>
      <c r="Y526" s="10"/>
      <c r="Z526" s="10"/>
      <c r="AA526" s="10"/>
      <c r="AB526" s="10"/>
      <c r="AC526" s="10"/>
    </row>
    <row r="527" spans="1:29" ht="83.25" customHeight="1" x14ac:dyDescent="0.3">
      <c r="A527" s="136" t="str">
        <f>'Matriz Nº1 Identificación'!A527</f>
        <v>58. 5</v>
      </c>
      <c r="B527" s="4" t="str">
        <f>IF('Matriz Nº1 Identificación'!B527&lt;&gt;" ",'Matriz Nº1 Identificación'!F527," ")</f>
        <v xml:space="preserve"> </v>
      </c>
      <c r="C527" s="101"/>
      <c r="D527" s="101"/>
      <c r="E527" s="4" t="str">
        <f>IFERROR(IF((VLOOKUP(C527,'Tabla 2-3-4-5'!$B$10:$C$12,2,FALSE)*(VLOOKUP('Matriz Nº2 Análisis'!D527,'Tabla 2-3-4-5'!$B$10:$C$12,2,FALSE)))&lt;3,"BAJO",IF((VLOOKUP(C527,'Tabla 2-3-4-5'!$B$10:$C$12,2,FALSE)*(VLOOKUP('Matriz Nº2 Análisis'!D527,'Tabla 2-3-4-5'!$B$10:$C$12,2,FALSE)))&gt;5,"ALTO","MEDIO"))," ")</f>
        <v xml:space="preserve"> </v>
      </c>
      <c r="F527" s="5" t="str">
        <f>IF(B527&lt;&gt;" ",'Matriz Nº1 Identificación'!E527," ")</f>
        <v xml:space="preserve"> </v>
      </c>
      <c r="G527" s="101"/>
      <c r="H527" s="101"/>
      <c r="I527" s="4" t="str">
        <f>IFERROR(IF((VLOOKUP(G527,'Tabla 2-3-4-5'!$B$10:$C$12,2,FALSE)*(VLOOKUP('Matriz Nº2 Análisis'!H527,'Tabla 2-3-4-5'!$B$10:$C$12,2,FALSE)))&lt;3,"BAJO",IF((VLOOKUP(G527,'Tabla 2-3-4-5'!$B$10:$C$12,2,FALSE)*(VLOOKUP('Matriz Nº2 Análisis'!H527,'Tabla 2-3-4-5'!$B$10:$C$12,2,FALSE)))&gt;5,"ALTO","MEDIO"))," ")</f>
        <v xml:space="preserve"> </v>
      </c>
      <c r="J527" s="9"/>
      <c r="K527" s="10"/>
      <c r="N527" s="10"/>
      <c r="O527" s="10"/>
      <c r="P527" s="10"/>
      <c r="Q527" s="10"/>
      <c r="R527" s="10"/>
      <c r="S527" s="10"/>
      <c r="T527" s="10"/>
      <c r="U527" s="10"/>
      <c r="V527" s="10"/>
      <c r="W527" s="10"/>
      <c r="X527" s="10"/>
      <c r="Y527" s="10"/>
      <c r="Z527" s="10"/>
      <c r="AA527" s="10"/>
      <c r="AB527" s="10"/>
      <c r="AC527" s="10"/>
    </row>
    <row r="528" spans="1:29" ht="83.25" customHeight="1" x14ac:dyDescent="0.3">
      <c r="A528" s="136" t="str">
        <f>'Matriz Nº1 Identificación'!A528</f>
        <v>58. 6</v>
      </c>
      <c r="B528" s="4" t="str">
        <f>IF('Matriz Nº1 Identificación'!B528&lt;&gt;" ",'Matriz Nº1 Identificación'!F528," ")</f>
        <v xml:space="preserve"> </v>
      </c>
      <c r="C528" s="101"/>
      <c r="D528" s="101"/>
      <c r="E528" s="4" t="str">
        <f>IFERROR(IF((VLOOKUP(C528,'Tabla 2-3-4-5'!$B$10:$C$12,2,FALSE)*(VLOOKUP('Matriz Nº2 Análisis'!D528,'Tabla 2-3-4-5'!$B$10:$C$12,2,FALSE)))&lt;3,"BAJO",IF((VLOOKUP(C528,'Tabla 2-3-4-5'!$B$10:$C$12,2,FALSE)*(VLOOKUP('Matriz Nº2 Análisis'!D528,'Tabla 2-3-4-5'!$B$10:$C$12,2,FALSE)))&gt;5,"ALTO","MEDIO"))," ")</f>
        <v xml:space="preserve"> </v>
      </c>
      <c r="F528" s="5" t="str">
        <f>IF(B528&lt;&gt;" ",'Matriz Nº1 Identificación'!E528," ")</f>
        <v xml:space="preserve"> </v>
      </c>
      <c r="G528" s="101"/>
      <c r="H528" s="101"/>
      <c r="I528" s="4" t="str">
        <f>IFERROR(IF((VLOOKUP(G528,'Tabla 2-3-4-5'!$B$10:$C$12,2,FALSE)*(VLOOKUP('Matriz Nº2 Análisis'!H528,'Tabla 2-3-4-5'!$B$10:$C$12,2,FALSE)))&lt;3,"BAJO",IF((VLOOKUP(G528,'Tabla 2-3-4-5'!$B$10:$C$12,2,FALSE)*(VLOOKUP('Matriz Nº2 Análisis'!H528,'Tabla 2-3-4-5'!$B$10:$C$12,2,FALSE)))&gt;5,"ALTO","MEDIO"))," ")</f>
        <v xml:space="preserve"> </v>
      </c>
      <c r="J528" s="9"/>
      <c r="K528" s="10"/>
      <c r="N528" s="10"/>
      <c r="O528" s="10"/>
      <c r="P528" s="10"/>
      <c r="Q528" s="10"/>
      <c r="R528" s="10"/>
      <c r="S528" s="10"/>
      <c r="T528" s="10"/>
      <c r="U528" s="10"/>
      <c r="V528" s="10"/>
      <c r="W528" s="10"/>
      <c r="X528" s="10"/>
      <c r="Y528" s="10"/>
      <c r="Z528" s="10"/>
      <c r="AA528" s="10"/>
      <c r="AB528" s="10"/>
      <c r="AC528" s="10"/>
    </row>
    <row r="529" spans="1:29" ht="83.25" customHeight="1" thickBot="1" x14ac:dyDescent="0.35">
      <c r="A529" s="136" t="str">
        <f>'Matriz Nº1 Identificación'!A529</f>
        <v>58. 7</v>
      </c>
      <c r="B529" s="4" t="str">
        <f>IF('Matriz Nº1 Identificación'!B529&lt;&gt;" ",'Matriz Nº1 Identificación'!F529," ")</f>
        <v xml:space="preserve"> </v>
      </c>
      <c r="C529" s="101"/>
      <c r="D529" s="101"/>
      <c r="E529" s="4" t="str">
        <f>IFERROR(IF((VLOOKUP(C529,'Tabla 2-3-4-5'!$B$10:$C$12,2,FALSE)*(VLOOKUP('Matriz Nº2 Análisis'!D529,'Tabla 2-3-4-5'!$B$10:$C$12,2,FALSE)))&lt;3,"BAJO",IF((VLOOKUP(C529,'Tabla 2-3-4-5'!$B$10:$C$12,2,FALSE)*(VLOOKUP('Matriz Nº2 Análisis'!D529,'Tabla 2-3-4-5'!$B$10:$C$12,2,FALSE)))&gt;5,"ALTO","MEDIO"))," ")</f>
        <v xml:space="preserve"> </v>
      </c>
      <c r="F529" s="5" t="str">
        <f>IF(B529&lt;&gt;" ",'Matriz Nº1 Identificación'!E529," ")</f>
        <v xml:space="preserve"> </v>
      </c>
      <c r="G529" s="101"/>
      <c r="H529" s="101"/>
      <c r="I529" s="4" t="str">
        <f>IFERROR(IF((VLOOKUP(G529,'Tabla 2-3-4-5'!$B$10:$C$12,2,FALSE)*(VLOOKUP('Matriz Nº2 Análisis'!H529,'Tabla 2-3-4-5'!$B$10:$C$12,2,FALSE)))&lt;3,"BAJO",IF((VLOOKUP(G529,'Tabla 2-3-4-5'!$B$10:$C$12,2,FALSE)*(VLOOKUP('Matriz Nº2 Análisis'!H529,'Tabla 2-3-4-5'!$B$10:$C$12,2,FALSE)))&gt;5,"ALTO","MEDIO"))," ")</f>
        <v xml:space="preserve"> </v>
      </c>
      <c r="J529" s="9"/>
      <c r="K529" s="10"/>
      <c r="N529" s="10"/>
      <c r="O529" s="10"/>
      <c r="P529" s="10"/>
      <c r="Q529" s="10"/>
      <c r="R529" s="10"/>
      <c r="S529" s="10"/>
      <c r="T529" s="10"/>
      <c r="U529" s="10"/>
      <c r="V529" s="10"/>
      <c r="W529" s="10"/>
      <c r="X529" s="10"/>
      <c r="Y529" s="10"/>
      <c r="Z529" s="10"/>
      <c r="AA529" s="10"/>
      <c r="AB529" s="10"/>
      <c r="AC529" s="10"/>
    </row>
    <row r="530" spans="1:29" ht="23.25" customHeight="1" thickBot="1" x14ac:dyDescent="0.35">
      <c r="A530" s="73" t="str">
        <f>'Matriz Nº1 Identificación'!A530</f>
        <v xml:space="preserve">Objetivo Estratégico: </v>
      </c>
      <c r="B530" s="377">
        <f>+'Matriz Nº1 Identificación'!B530:H530</f>
        <v>0</v>
      </c>
      <c r="C530" s="378"/>
      <c r="D530" s="378"/>
      <c r="E530" s="378"/>
      <c r="F530" s="378"/>
      <c r="G530" s="378"/>
      <c r="H530" s="378"/>
      <c r="I530" s="379"/>
      <c r="J530" s="1"/>
    </row>
    <row r="531" spans="1:29" ht="26.25" customHeight="1" x14ac:dyDescent="0.3">
      <c r="A531" s="75" t="str">
        <f>'Matriz Nº1 Identificación'!A531</f>
        <v>Objetivo táctico</v>
      </c>
      <c r="B531" s="374" t="str">
        <f>+'Matriz Nº1 Identificación'!B531:H531</f>
        <v xml:space="preserve">59. </v>
      </c>
      <c r="C531" s="375"/>
      <c r="D531" s="375"/>
      <c r="E531" s="375"/>
      <c r="F531" s="375"/>
      <c r="G531" s="375"/>
      <c r="H531" s="375"/>
      <c r="I531" s="376"/>
      <c r="J531" s="1"/>
    </row>
    <row r="532" spans="1:29" ht="83.25" customHeight="1" x14ac:dyDescent="0.3">
      <c r="A532" s="136" t="str">
        <f>'Matriz Nº1 Identificación'!A532</f>
        <v>59. 1</v>
      </c>
      <c r="B532" s="4" t="str">
        <f>IF('Matriz Nº1 Identificación'!B532&lt;&gt;" ",'Matriz Nº1 Identificación'!F532," ")</f>
        <v xml:space="preserve"> </v>
      </c>
      <c r="C532" s="101"/>
      <c r="D532" s="101"/>
      <c r="E532" s="4" t="str">
        <f>IFERROR(IF((VLOOKUP(C532,'Tabla 2-3-4-5'!$B$10:$C$12,2,FALSE)*(VLOOKUP('Matriz Nº2 Análisis'!D532,'Tabla 2-3-4-5'!$B$10:$C$12,2,FALSE)))&lt;3,"BAJO",IF((VLOOKUP(C532,'Tabla 2-3-4-5'!$B$10:$C$12,2,FALSE)*(VLOOKUP('Matriz Nº2 Análisis'!D532,'Tabla 2-3-4-5'!$B$10:$C$12,2,FALSE)))&gt;5,"ALTO","MEDIO"))," ")</f>
        <v xml:space="preserve"> </v>
      </c>
      <c r="F532" s="5" t="str">
        <f>IF(B532&lt;&gt;" ",'Matriz Nº1 Identificación'!E532," ")</f>
        <v xml:space="preserve"> </v>
      </c>
      <c r="G532" s="101"/>
      <c r="H532" s="101"/>
      <c r="I532" s="4" t="str">
        <f>IFERROR(IF((VLOOKUP(G532,'Tabla 2-3-4-5'!$B$10:$C$12,2,FALSE)*(VLOOKUP('Matriz Nº2 Análisis'!H532,'Tabla 2-3-4-5'!$B$10:$C$12,2,FALSE)))&lt;3,"BAJO",IF((VLOOKUP(G532,'Tabla 2-3-4-5'!$B$10:$C$12,2,FALSE)*(VLOOKUP('Matriz Nº2 Análisis'!H532,'Tabla 2-3-4-5'!$B$10:$C$12,2,FALSE)))&gt;5,"ALTO","MEDIO"))," ")</f>
        <v xml:space="preserve"> </v>
      </c>
      <c r="J532" s="9"/>
      <c r="K532" s="10"/>
      <c r="N532" s="10"/>
      <c r="O532" s="10"/>
      <c r="P532" s="10"/>
      <c r="Q532" s="10"/>
      <c r="R532" s="10"/>
      <c r="S532" s="10"/>
      <c r="T532" s="10"/>
      <c r="U532" s="10"/>
      <c r="V532" s="10"/>
      <c r="W532" s="10"/>
      <c r="X532" s="10"/>
      <c r="Y532" s="10"/>
      <c r="Z532" s="10"/>
      <c r="AA532" s="10"/>
      <c r="AB532" s="10"/>
      <c r="AC532" s="10"/>
    </row>
    <row r="533" spans="1:29" ht="83.25" customHeight="1" x14ac:dyDescent="0.3">
      <c r="A533" s="136" t="str">
        <f>'Matriz Nº1 Identificación'!A533</f>
        <v>59. 2</v>
      </c>
      <c r="B533" s="4" t="str">
        <f>IF('Matriz Nº1 Identificación'!B533&lt;&gt;" ",'Matriz Nº1 Identificación'!F533," ")</f>
        <v xml:space="preserve"> </v>
      </c>
      <c r="C533" s="101"/>
      <c r="D533" s="101"/>
      <c r="E533" s="4" t="str">
        <f>IFERROR(IF((VLOOKUP(C533,'Tabla 2-3-4-5'!$B$10:$C$12,2,FALSE)*(VLOOKUP('Matriz Nº2 Análisis'!D533,'Tabla 2-3-4-5'!$B$10:$C$12,2,FALSE)))&lt;3,"BAJO",IF((VLOOKUP(C533,'Tabla 2-3-4-5'!$B$10:$C$12,2,FALSE)*(VLOOKUP('Matriz Nº2 Análisis'!D533,'Tabla 2-3-4-5'!$B$10:$C$12,2,FALSE)))&gt;5,"ALTO","MEDIO"))," ")</f>
        <v xml:space="preserve"> </v>
      </c>
      <c r="F533" s="5" t="str">
        <f>IF(B533&lt;&gt;" ",'Matriz Nº1 Identificación'!E533," ")</f>
        <v xml:space="preserve"> </v>
      </c>
      <c r="G533" s="101"/>
      <c r="H533" s="101"/>
      <c r="I533" s="4" t="str">
        <f>IFERROR(IF((VLOOKUP(G533,'Tabla 2-3-4-5'!$B$10:$C$12,2,FALSE)*(VLOOKUP('Matriz Nº2 Análisis'!H533,'Tabla 2-3-4-5'!$B$10:$C$12,2,FALSE)))&lt;3,"BAJO",IF((VLOOKUP(G533,'Tabla 2-3-4-5'!$B$10:$C$12,2,FALSE)*(VLOOKUP('Matriz Nº2 Análisis'!H533,'Tabla 2-3-4-5'!$B$10:$C$12,2,FALSE)))&gt;5,"ALTO","MEDIO"))," ")</f>
        <v xml:space="preserve"> </v>
      </c>
      <c r="J533" s="9"/>
      <c r="K533" s="10"/>
      <c r="N533" s="10"/>
      <c r="O533" s="10"/>
      <c r="P533" s="10"/>
      <c r="Q533" s="10"/>
      <c r="R533" s="10"/>
      <c r="S533" s="10"/>
      <c r="T533" s="10"/>
      <c r="U533" s="10"/>
      <c r="V533" s="10"/>
      <c r="W533" s="10"/>
      <c r="X533" s="10"/>
      <c r="Y533" s="10"/>
      <c r="Z533" s="10"/>
      <c r="AA533" s="10"/>
      <c r="AB533" s="10"/>
      <c r="AC533" s="10"/>
    </row>
    <row r="534" spans="1:29" ht="83.25" customHeight="1" x14ac:dyDescent="0.3">
      <c r="A534" s="136" t="str">
        <f>'Matriz Nº1 Identificación'!A534</f>
        <v>59. 3</v>
      </c>
      <c r="B534" s="4" t="str">
        <f>IF('Matriz Nº1 Identificación'!B534&lt;&gt;" ",'Matriz Nº1 Identificación'!F534," ")</f>
        <v xml:space="preserve"> </v>
      </c>
      <c r="C534" s="101"/>
      <c r="D534" s="101"/>
      <c r="E534" s="4" t="str">
        <f>IFERROR(IF((VLOOKUP(C534,'Tabla 2-3-4-5'!$B$10:$C$12,2,FALSE)*(VLOOKUP('Matriz Nº2 Análisis'!D534,'Tabla 2-3-4-5'!$B$10:$C$12,2,FALSE)))&lt;3,"BAJO",IF((VLOOKUP(C534,'Tabla 2-3-4-5'!$B$10:$C$12,2,FALSE)*(VLOOKUP('Matriz Nº2 Análisis'!D534,'Tabla 2-3-4-5'!$B$10:$C$12,2,FALSE)))&gt;5,"ALTO","MEDIO"))," ")</f>
        <v xml:space="preserve"> </v>
      </c>
      <c r="F534" s="5" t="str">
        <f>IF(B534&lt;&gt;" ",'Matriz Nº1 Identificación'!E534," ")</f>
        <v xml:space="preserve"> </v>
      </c>
      <c r="G534" s="101"/>
      <c r="H534" s="101"/>
      <c r="I534" s="4" t="str">
        <f>IFERROR(IF((VLOOKUP(G534,'Tabla 2-3-4-5'!$B$10:$C$12,2,FALSE)*(VLOOKUP('Matriz Nº2 Análisis'!H534,'Tabla 2-3-4-5'!$B$10:$C$12,2,FALSE)))&lt;3,"BAJO",IF((VLOOKUP(G534,'Tabla 2-3-4-5'!$B$10:$C$12,2,FALSE)*(VLOOKUP('Matriz Nº2 Análisis'!H534,'Tabla 2-3-4-5'!$B$10:$C$12,2,FALSE)))&gt;5,"ALTO","MEDIO"))," ")</f>
        <v xml:space="preserve"> </v>
      </c>
      <c r="J534" s="9"/>
      <c r="K534" s="10"/>
      <c r="N534" s="10"/>
      <c r="O534" s="10"/>
      <c r="P534" s="10"/>
      <c r="Q534" s="10"/>
      <c r="R534" s="10"/>
      <c r="S534" s="10"/>
      <c r="T534" s="10"/>
      <c r="U534" s="10"/>
      <c r="V534" s="10"/>
      <c r="W534" s="10"/>
      <c r="X534" s="10"/>
      <c r="Y534" s="10"/>
      <c r="Z534" s="10"/>
      <c r="AA534" s="10"/>
      <c r="AB534" s="10"/>
      <c r="AC534" s="10"/>
    </row>
    <row r="535" spans="1:29" ht="83.25" customHeight="1" x14ac:dyDescent="0.3">
      <c r="A535" s="136" t="str">
        <f>'Matriz Nº1 Identificación'!A535</f>
        <v>59. 4</v>
      </c>
      <c r="B535" s="4" t="str">
        <f>IF('Matriz Nº1 Identificación'!B535&lt;&gt;" ",'Matriz Nº1 Identificación'!F535," ")</f>
        <v xml:space="preserve"> </v>
      </c>
      <c r="C535" s="101"/>
      <c r="D535" s="101"/>
      <c r="E535" s="4" t="str">
        <f>IFERROR(IF((VLOOKUP(C535,'Tabla 2-3-4-5'!$B$10:$C$12,2,FALSE)*(VLOOKUP('Matriz Nº2 Análisis'!D535,'Tabla 2-3-4-5'!$B$10:$C$12,2,FALSE)))&lt;3,"BAJO",IF((VLOOKUP(C535,'Tabla 2-3-4-5'!$B$10:$C$12,2,FALSE)*(VLOOKUP('Matriz Nº2 Análisis'!D535,'Tabla 2-3-4-5'!$B$10:$C$12,2,FALSE)))&gt;5,"ALTO","MEDIO"))," ")</f>
        <v xml:space="preserve"> </v>
      </c>
      <c r="F535" s="5" t="str">
        <f>IF(B535&lt;&gt;" ",'Matriz Nº1 Identificación'!E535," ")</f>
        <v xml:space="preserve"> </v>
      </c>
      <c r="G535" s="101"/>
      <c r="H535" s="101"/>
      <c r="I535" s="4" t="str">
        <f>IFERROR(IF((VLOOKUP(G535,'Tabla 2-3-4-5'!$B$10:$C$12,2,FALSE)*(VLOOKUP('Matriz Nº2 Análisis'!H535,'Tabla 2-3-4-5'!$B$10:$C$12,2,FALSE)))&lt;3,"BAJO",IF((VLOOKUP(G535,'Tabla 2-3-4-5'!$B$10:$C$12,2,FALSE)*(VLOOKUP('Matriz Nº2 Análisis'!H535,'Tabla 2-3-4-5'!$B$10:$C$12,2,FALSE)))&gt;5,"ALTO","MEDIO"))," ")</f>
        <v xml:space="preserve"> </v>
      </c>
      <c r="J535" s="9"/>
      <c r="K535" s="10"/>
      <c r="N535" s="10"/>
      <c r="O535" s="10"/>
      <c r="P535" s="10"/>
      <c r="Q535" s="10"/>
      <c r="R535" s="10"/>
      <c r="S535" s="10"/>
      <c r="T535" s="10"/>
      <c r="U535" s="10"/>
      <c r="V535" s="10"/>
      <c r="W535" s="10"/>
      <c r="X535" s="10"/>
      <c r="Y535" s="10"/>
      <c r="Z535" s="10"/>
      <c r="AA535" s="10"/>
      <c r="AB535" s="10"/>
      <c r="AC535" s="10"/>
    </row>
    <row r="536" spans="1:29" ht="83.25" customHeight="1" x14ac:dyDescent="0.3">
      <c r="A536" s="136" t="str">
        <f>'Matriz Nº1 Identificación'!A536</f>
        <v>59. 5</v>
      </c>
      <c r="B536" s="4" t="str">
        <f>IF('Matriz Nº1 Identificación'!B536&lt;&gt;" ",'Matriz Nº1 Identificación'!F536," ")</f>
        <v xml:space="preserve"> </v>
      </c>
      <c r="C536" s="101"/>
      <c r="D536" s="101"/>
      <c r="E536" s="4" t="str">
        <f>IFERROR(IF((VLOOKUP(C536,'Tabla 2-3-4-5'!$B$10:$C$12,2,FALSE)*(VLOOKUP('Matriz Nº2 Análisis'!D536,'Tabla 2-3-4-5'!$B$10:$C$12,2,FALSE)))&lt;3,"BAJO",IF((VLOOKUP(C536,'Tabla 2-3-4-5'!$B$10:$C$12,2,FALSE)*(VLOOKUP('Matriz Nº2 Análisis'!D536,'Tabla 2-3-4-5'!$B$10:$C$12,2,FALSE)))&gt;5,"ALTO","MEDIO"))," ")</f>
        <v xml:space="preserve"> </v>
      </c>
      <c r="F536" s="5" t="str">
        <f>IF(B536&lt;&gt;" ",'Matriz Nº1 Identificación'!E536," ")</f>
        <v xml:space="preserve"> </v>
      </c>
      <c r="G536" s="101"/>
      <c r="H536" s="101"/>
      <c r="I536" s="4" t="str">
        <f>IFERROR(IF((VLOOKUP(G536,'Tabla 2-3-4-5'!$B$10:$C$12,2,FALSE)*(VLOOKUP('Matriz Nº2 Análisis'!H536,'Tabla 2-3-4-5'!$B$10:$C$12,2,FALSE)))&lt;3,"BAJO",IF((VLOOKUP(G536,'Tabla 2-3-4-5'!$B$10:$C$12,2,FALSE)*(VLOOKUP('Matriz Nº2 Análisis'!H536,'Tabla 2-3-4-5'!$B$10:$C$12,2,FALSE)))&gt;5,"ALTO","MEDIO"))," ")</f>
        <v xml:space="preserve"> </v>
      </c>
      <c r="J536" s="9"/>
      <c r="K536" s="10"/>
      <c r="N536" s="10"/>
      <c r="O536" s="10"/>
      <c r="P536" s="10"/>
      <c r="Q536" s="10"/>
      <c r="R536" s="10"/>
      <c r="S536" s="10"/>
      <c r="T536" s="10"/>
      <c r="U536" s="10"/>
      <c r="V536" s="10"/>
      <c r="W536" s="10"/>
      <c r="X536" s="10"/>
      <c r="Y536" s="10"/>
      <c r="Z536" s="10"/>
      <c r="AA536" s="10"/>
      <c r="AB536" s="10"/>
      <c r="AC536" s="10"/>
    </row>
    <row r="537" spans="1:29" ht="83.25" customHeight="1" x14ac:dyDescent="0.3">
      <c r="A537" s="136" t="str">
        <f>'Matriz Nº1 Identificación'!A537</f>
        <v>59. 6</v>
      </c>
      <c r="B537" s="4" t="str">
        <f>IF('Matriz Nº1 Identificación'!B537&lt;&gt;" ",'Matriz Nº1 Identificación'!F537," ")</f>
        <v xml:space="preserve"> </v>
      </c>
      <c r="C537" s="101"/>
      <c r="D537" s="101"/>
      <c r="E537" s="4" t="str">
        <f>IFERROR(IF((VLOOKUP(C537,'Tabla 2-3-4-5'!$B$10:$C$12,2,FALSE)*(VLOOKUP('Matriz Nº2 Análisis'!D537,'Tabla 2-3-4-5'!$B$10:$C$12,2,FALSE)))&lt;3,"BAJO",IF((VLOOKUP(C537,'Tabla 2-3-4-5'!$B$10:$C$12,2,FALSE)*(VLOOKUP('Matriz Nº2 Análisis'!D537,'Tabla 2-3-4-5'!$B$10:$C$12,2,FALSE)))&gt;5,"ALTO","MEDIO"))," ")</f>
        <v xml:space="preserve"> </v>
      </c>
      <c r="F537" s="5" t="str">
        <f>IF(B537&lt;&gt;" ",'Matriz Nº1 Identificación'!E537," ")</f>
        <v xml:space="preserve"> </v>
      </c>
      <c r="G537" s="101"/>
      <c r="H537" s="101"/>
      <c r="I537" s="4" t="str">
        <f>IFERROR(IF((VLOOKUP(G537,'Tabla 2-3-4-5'!$B$10:$C$12,2,FALSE)*(VLOOKUP('Matriz Nº2 Análisis'!H537,'Tabla 2-3-4-5'!$B$10:$C$12,2,FALSE)))&lt;3,"BAJO",IF((VLOOKUP(G537,'Tabla 2-3-4-5'!$B$10:$C$12,2,FALSE)*(VLOOKUP('Matriz Nº2 Análisis'!H537,'Tabla 2-3-4-5'!$B$10:$C$12,2,FALSE)))&gt;5,"ALTO","MEDIO"))," ")</f>
        <v xml:space="preserve"> </v>
      </c>
      <c r="J537" s="9"/>
      <c r="K537" s="10"/>
      <c r="N537" s="10"/>
      <c r="O537" s="10"/>
      <c r="P537" s="10"/>
      <c r="Q537" s="10"/>
      <c r="R537" s="10"/>
      <c r="S537" s="10"/>
      <c r="T537" s="10"/>
      <c r="U537" s="10"/>
      <c r="V537" s="10"/>
      <c r="W537" s="10"/>
      <c r="X537" s="10"/>
      <c r="Y537" s="10"/>
      <c r="Z537" s="10"/>
      <c r="AA537" s="10"/>
      <c r="AB537" s="10"/>
      <c r="AC537" s="10"/>
    </row>
    <row r="538" spans="1:29" ht="83.25" customHeight="1" thickBot="1" x14ac:dyDescent="0.35">
      <c r="A538" s="136" t="str">
        <f>'Matriz Nº1 Identificación'!A538</f>
        <v>59. 7</v>
      </c>
      <c r="B538" s="4" t="str">
        <f>IF('Matriz Nº1 Identificación'!B538&lt;&gt;" ",'Matriz Nº1 Identificación'!F538," ")</f>
        <v xml:space="preserve"> </v>
      </c>
      <c r="C538" s="101"/>
      <c r="D538" s="101"/>
      <c r="E538" s="4" t="str">
        <f>IFERROR(IF((VLOOKUP(C538,'Tabla 2-3-4-5'!$B$10:$C$12,2,FALSE)*(VLOOKUP('Matriz Nº2 Análisis'!D538,'Tabla 2-3-4-5'!$B$10:$C$12,2,FALSE)))&lt;3,"BAJO",IF((VLOOKUP(C538,'Tabla 2-3-4-5'!$B$10:$C$12,2,FALSE)*(VLOOKUP('Matriz Nº2 Análisis'!D538,'Tabla 2-3-4-5'!$B$10:$C$12,2,FALSE)))&gt;5,"ALTO","MEDIO"))," ")</f>
        <v xml:space="preserve"> </v>
      </c>
      <c r="F538" s="5" t="str">
        <f>IF(B538&lt;&gt;" ",'Matriz Nº1 Identificación'!E538," ")</f>
        <v xml:space="preserve"> </v>
      </c>
      <c r="G538" s="101"/>
      <c r="H538" s="101"/>
      <c r="I538" s="4" t="str">
        <f>IFERROR(IF((VLOOKUP(G538,'Tabla 2-3-4-5'!$B$10:$C$12,2,FALSE)*(VLOOKUP('Matriz Nº2 Análisis'!H538,'Tabla 2-3-4-5'!$B$10:$C$12,2,FALSE)))&lt;3,"BAJO",IF((VLOOKUP(G538,'Tabla 2-3-4-5'!$B$10:$C$12,2,FALSE)*(VLOOKUP('Matriz Nº2 Análisis'!H538,'Tabla 2-3-4-5'!$B$10:$C$12,2,FALSE)))&gt;5,"ALTO","MEDIO"))," ")</f>
        <v xml:space="preserve"> </v>
      </c>
      <c r="J538" s="9"/>
      <c r="K538" s="10"/>
      <c r="N538" s="10"/>
      <c r="O538" s="10"/>
      <c r="P538" s="10"/>
      <c r="Q538" s="10"/>
      <c r="R538" s="10"/>
      <c r="S538" s="10"/>
      <c r="T538" s="10"/>
      <c r="U538" s="10"/>
      <c r="V538" s="10"/>
      <c r="W538" s="10"/>
      <c r="X538" s="10"/>
      <c r="Y538" s="10"/>
      <c r="Z538" s="10"/>
      <c r="AA538" s="10"/>
      <c r="AB538" s="10"/>
      <c r="AC538" s="10"/>
    </row>
    <row r="539" spans="1:29" ht="23.25" customHeight="1" thickBot="1" x14ac:dyDescent="0.35">
      <c r="A539" s="73" t="str">
        <f>'Matriz Nº1 Identificación'!A539</f>
        <v xml:space="preserve">Objetivo Estratégico: </v>
      </c>
      <c r="B539" s="377">
        <f>+'Matriz Nº1 Identificación'!B539:H539</f>
        <v>0</v>
      </c>
      <c r="C539" s="378"/>
      <c r="D539" s="378"/>
      <c r="E539" s="378"/>
      <c r="F539" s="378"/>
      <c r="G539" s="378"/>
      <c r="H539" s="378"/>
      <c r="I539" s="379"/>
      <c r="J539" s="1"/>
    </row>
    <row r="540" spans="1:29" ht="26.25" customHeight="1" x14ac:dyDescent="0.3">
      <c r="A540" s="75" t="str">
        <f>'Matriz Nº1 Identificación'!A540</f>
        <v>Objetivo táctico</v>
      </c>
      <c r="B540" s="374" t="str">
        <f>+'Matriz Nº1 Identificación'!B540:H540</f>
        <v xml:space="preserve">60. </v>
      </c>
      <c r="C540" s="375"/>
      <c r="D540" s="375"/>
      <c r="E540" s="375"/>
      <c r="F540" s="375"/>
      <c r="G540" s="375"/>
      <c r="H540" s="375"/>
      <c r="I540" s="376"/>
      <c r="J540" s="1"/>
    </row>
    <row r="541" spans="1:29" ht="83.25" customHeight="1" x14ac:dyDescent="0.3">
      <c r="A541" s="136" t="str">
        <f>'Matriz Nº1 Identificación'!A541</f>
        <v>60. 1</v>
      </c>
      <c r="B541" s="4" t="str">
        <f>IF('Matriz Nº1 Identificación'!B541&lt;&gt;" ",'Matriz Nº1 Identificación'!F541," ")</f>
        <v xml:space="preserve"> </v>
      </c>
      <c r="C541" s="101"/>
      <c r="D541" s="101"/>
      <c r="E541" s="4" t="str">
        <f>IFERROR(IF((VLOOKUP(C541,'Tabla 2-3-4-5'!$B$10:$C$12,2,FALSE)*(VLOOKUP('Matriz Nº2 Análisis'!D541,'Tabla 2-3-4-5'!$B$10:$C$12,2,FALSE)))&lt;3,"BAJO",IF((VLOOKUP(C541,'Tabla 2-3-4-5'!$B$10:$C$12,2,FALSE)*(VLOOKUP('Matriz Nº2 Análisis'!D541,'Tabla 2-3-4-5'!$B$10:$C$12,2,FALSE)))&gt;5,"ALTO","MEDIO"))," ")</f>
        <v xml:space="preserve"> </v>
      </c>
      <c r="F541" s="5" t="str">
        <f>IF(B541&lt;&gt;" ",'Matriz Nº1 Identificación'!E541," ")</f>
        <v xml:space="preserve"> </v>
      </c>
      <c r="G541" s="101"/>
      <c r="H541" s="101"/>
      <c r="I541" s="4" t="str">
        <f>IFERROR(IF((VLOOKUP(G541,'Tabla 2-3-4-5'!$B$10:$C$12,2,FALSE)*(VLOOKUP('Matriz Nº2 Análisis'!H541,'Tabla 2-3-4-5'!$B$10:$C$12,2,FALSE)))&lt;3,"BAJO",IF((VLOOKUP(G541,'Tabla 2-3-4-5'!$B$10:$C$12,2,FALSE)*(VLOOKUP('Matriz Nº2 Análisis'!H541,'Tabla 2-3-4-5'!$B$10:$C$12,2,FALSE)))&gt;5,"ALTO","MEDIO"))," ")</f>
        <v xml:space="preserve"> </v>
      </c>
      <c r="J541" s="9"/>
      <c r="K541" s="10"/>
      <c r="N541" s="10"/>
      <c r="O541" s="10"/>
      <c r="P541" s="10"/>
      <c r="Q541" s="10"/>
      <c r="R541" s="10"/>
      <c r="S541" s="10"/>
      <c r="T541" s="10"/>
      <c r="U541" s="10"/>
      <c r="V541" s="10"/>
      <c r="W541" s="10"/>
      <c r="X541" s="10"/>
      <c r="Y541" s="10"/>
      <c r="Z541" s="10"/>
      <c r="AA541" s="10"/>
      <c r="AB541" s="10"/>
      <c r="AC541" s="10"/>
    </row>
    <row r="542" spans="1:29" ht="83.25" customHeight="1" x14ac:dyDescent="0.3">
      <c r="A542" s="136" t="str">
        <f>'Matriz Nº1 Identificación'!A542</f>
        <v>60. 2</v>
      </c>
      <c r="B542" s="4" t="str">
        <f>IF('Matriz Nº1 Identificación'!B542&lt;&gt;" ",'Matriz Nº1 Identificación'!F542," ")</f>
        <v xml:space="preserve"> </v>
      </c>
      <c r="C542" s="101"/>
      <c r="D542" s="101"/>
      <c r="E542" s="4" t="str">
        <f>IFERROR(IF((VLOOKUP(C542,'Tabla 2-3-4-5'!$B$10:$C$12,2,FALSE)*(VLOOKUP('Matriz Nº2 Análisis'!D542,'Tabla 2-3-4-5'!$B$10:$C$12,2,FALSE)))&lt;3,"BAJO",IF((VLOOKUP(C542,'Tabla 2-3-4-5'!$B$10:$C$12,2,FALSE)*(VLOOKUP('Matriz Nº2 Análisis'!D542,'Tabla 2-3-4-5'!$B$10:$C$12,2,FALSE)))&gt;5,"ALTO","MEDIO"))," ")</f>
        <v xml:space="preserve"> </v>
      </c>
      <c r="F542" s="5" t="str">
        <f>IF(B542&lt;&gt;" ",'Matriz Nº1 Identificación'!E542," ")</f>
        <v xml:space="preserve"> </v>
      </c>
      <c r="G542" s="101"/>
      <c r="H542" s="101"/>
      <c r="I542" s="4" t="str">
        <f>IFERROR(IF((VLOOKUP(G542,'Tabla 2-3-4-5'!$B$10:$C$12,2,FALSE)*(VLOOKUP('Matriz Nº2 Análisis'!H542,'Tabla 2-3-4-5'!$B$10:$C$12,2,FALSE)))&lt;3,"BAJO",IF((VLOOKUP(G542,'Tabla 2-3-4-5'!$B$10:$C$12,2,FALSE)*(VLOOKUP('Matriz Nº2 Análisis'!H542,'Tabla 2-3-4-5'!$B$10:$C$12,2,FALSE)))&gt;5,"ALTO","MEDIO"))," ")</f>
        <v xml:space="preserve"> </v>
      </c>
      <c r="J542" s="9"/>
      <c r="K542" s="10"/>
      <c r="N542" s="10"/>
      <c r="O542" s="10"/>
      <c r="P542" s="10"/>
      <c r="Q542" s="10"/>
      <c r="R542" s="10"/>
      <c r="S542" s="10"/>
      <c r="T542" s="10"/>
      <c r="U542" s="10"/>
      <c r="V542" s="10"/>
      <c r="W542" s="10"/>
      <c r="X542" s="10"/>
      <c r="Y542" s="10"/>
      <c r="Z542" s="10"/>
      <c r="AA542" s="10"/>
      <c r="AB542" s="10"/>
      <c r="AC542" s="10"/>
    </row>
    <row r="543" spans="1:29" ht="83.25" customHeight="1" x14ac:dyDescent="0.3">
      <c r="A543" s="136" t="str">
        <f>'Matriz Nº1 Identificación'!A543</f>
        <v>60. 3</v>
      </c>
      <c r="B543" s="4" t="str">
        <f>IF('Matriz Nº1 Identificación'!B543&lt;&gt;" ",'Matriz Nº1 Identificación'!F543," ")</f>
        <v xml:space="preserve"> </v>
      </c>
      <c r="C543" s="101"/>
      <c r="D543" s="101"/>
      <c r="E543" s="4" t="str">
        <f>IFERROR(IF((VLOOKUP(C543,'Tabla 2-3-4-5'!$B$10:$C$12,2,FALSE)*(VLOOKUP('Matriz Nº2 Análisis'!D543,'Tabla 2-3-4-5'!$B$10:$C$12,2,FALSE)))&lt;3,"BAJO",IF((VLOOKUP(C543,'Tabla 2-3-4-5'!$B$10:$C$12,2,FALSE)*(VLOOKUP('Matriz Nº2 Análisis'!D543,'Tabla 2-3-4-5'!$B$10:$C$12,2,FALSE)))&gt;5,"ALTO","MEDIO"))," ")</f>
        <v xml:space="preserve"> </v>
      </c>
      <c r="F543" s="5" t="str">
        <f>IF(B543&lt;&gt;" ",'Matriz Nº1 Identificación'!E543," ")</f>
        <v xml:space="preserve"> </v>
      </c>
      <c r="G543" s="101"/>
      <c r="H543" s="101"/>
      <c r="I543" s="4" t="str">
        <f>IFERROR(IF((VLOOKUP(G543,'Tabla 2-3-4-5'!$B$10:$C$12,2,FALSE)*(VLOOKUP('Matriz Nº2 Análisis'!H543,'Tabla 2-3-4-5'!$B$10:$C$12,2,FALSE)))&lt;3,"BAJO",IF((VLOOKUP(G543,'Tabla 2-3-4-5'!$B$10:$C$12,2,FALSE)*(VLOOKUP('Matriz Nº2 Análisis'!H543,'Tabla 2-3-4-5'!$B$10:$C$12,2,FALSE)))&gt;5,"ALTO","MEDIO"))," ")</f>
        <v xml:space="preserve"> </v>
      </c>
      <c r="J543" s="9"/>
      <c r="K543" s="10"/>
      <c r="N543" s="10"/>
      <c r="O543" s="10"/>
      <c r="P543" s="10"/>
      <c r="Q543" s="10"/>
      <c r="R543" s="10"/>
      <c r="S543" s="10"/>
      <c r="T543" s="10"/>
      <c r="U543" s="10"/>
      <c r="V543" s="10"/>
      <c r="W543" s="10"/>
      <c r="X543" s="10"/>
      <c r="Y543" s="10"/>
      <c r="Z543" s="10"/>
      <c r="AA543" s="10"/>
      <c r="AB543" s="10"/>
      <c r="AC543" s="10"/>
    </row>
    <row r="544" spans="1:29" ht="83.25" customHeight="1" x14ac:dyDescent="0.3">
      <c r="A544" s="136" t="str">
        <f>'Matriz Nº1 Identificación'!A544</f>
        <v>60. 4</v>
      </c>
      <c r="B544" s="4" t="str">
        <f>IF('Matriz Nº1 Identificación'!B544&lt;&gt;" ",'Matriz Nº1 Identificación'!F544," ")</f>
        <v xml:space="preserve"> </v>
      </c>
      <c r="C544" s="101"/>
      <c r="D544" s="101"/>
      <c r="E544" s="4" t="str">
        <f>IFERROR(IF((VLOOKUP(C544,'Tabla 2-3-4-5'!$B$10:$C$12,2,FALSE)*(VLOOKUP('Matriz Nº2 Análisis'!D544,'Tabla 2-3-4-5'!$B$10:$C$12,2,FALSE)))&lt;3,"BAJO",IF((VLOOKUP(C544,'Tabla 2-3-4-5'!$B$10:$C$12,2,FALSE)*(VLOOKUP('Matriz Nº2 Análisis'!D544,'Tabla 2-3-4-5'!$B$10:$C$12,2,FALSE)))&gt;5,"ALTO","MEDIO"))," ")</f>
        <v xml:space="preserve"> </v>
      </c>
      <c r="F544" s="5" t="str">
        <f>IF(B544&lt;&gt;" ",'Matriz Nº1 Identificación'!E544," ")</f>
        <v xml:space="preserve"> </v>
      </c>
      <c r="G544" s="101"/>
      <c r="H544" s="101"/>
      <c r="I544" s="4" t="str">
        <f>IFERROR(IF((VLOOKUP(G544,'Tabla 2-3-4-5'!$B$10:$C$12,2,FALSE)*(VLOOKUP('Matriz Nº2 Análisis'!H544,'Tabla 2-3-4-5'!$B$10:$C$12,2,FALSE)))&lt;3,"BAJO",IF((VLOOKUP(G544,'Tabla 2-3-4-5'!$B$10:$C$12,2,FALSE)*(VLOOKUP('Matriz Nº2 Análisis'!H544,'Tabla 2-3-4-5'!$B$10:$C$12,2,FALSE)))&gt;5,"ALTO","MEDIO"))," ")</f>
        <v xml:space="preserve"> </v>
      </c>
      <c r="J544" s="9"/>
      <c r="K544" s="10"/>
      <c r="N544" s="10"/>
      <c r="O544" s="10"/>
      <c r="P544" s="10"/>
      <c r="Q544" s="10"/>
      <c r="R544" s="10"/>
      <c r="S544" s="10"/>
      <c r="T544" s="10"/>
      <c r="U544" s="10"/>
      <c r="V544" s="10"/>
      <c r="W544" s="10"/>
      <c r="X544" s="10"/>
      <c r="Y544" s="10"/>
      <c r="Z544" s="10"/>
      <c r="AA544" s="10"/>
      <c r="AB544" s="10"/>
      <c r="AC544" s="10"/>
    </row>
    <row r="545" spans="1:29" ht="83.25" customHeight="1" x14ac:dyDescent="0.3">
      <c r="A545" s="136" t="str">
        <f>'Matriz Nº1 Identificación'!A545</f>
        <v>60. 5</v>
      </c>
      <c r="B545" s="4" t="str">
        <f>IF('Matriz Nº1 Identificación'!B545&lt;&gt;" ",'Matriz Nº1 Identificación'!F545," ")</f>
        <v xml:space="preserve"> </v>
      </c>
      <c r="C545" s="101"/>
      <c r="D545" s="101"/>
      <c r="E545" s="4" t="str">
        <f>IFERROR(IF((VLOOKUP(C545,'Tabla 2-3-4-5'!$B$10:$C$12,2,FALSE)*(VLOOKUP('Matriz Nº2 Análisis'!D545,'Tabla 2-3-4-5'!$B$10:$C$12,2,FALSE)))&lt;3,"BAJO",IF((VLOOKUP(C545,'Tabla 2-3-4-5'!$B$10:$C$12,2,FALSE)*(VLOOKUP('Matriz Nº2 Análisis'!D545,'Tabla 2-3-4-5'!$B$10:$C$12,2,FALSE)))&gt;5,"ALTO","MEDIO"))," ")</f>
        <v xml:space="preserve"> </v>
      </c>
      <c r="F545" s="5" t="str">
        <f>IF(B545&lt;&gt;" ",'Matriz Nº1 Identificación'!E545," ")</f>
        <v xml:space="preserve"> </v>
      </c>
      <c r="G545" s="101"/>
      <c r="H545" s="101"/>
      <c r="I545" s="4" t="str">
        <f>IFERROR(IF((VLOOKUP(G545,'Tabla 2-3-4-5'!$B$10:$C$12,2,FALSE)*(VLOOKUP('Matriz Nº2 Análisis'!H545,'Tabla 2-3-4-5'!$B$10:$C$12,2,FALSE)))&lt;3,"BAJO",IF((VLOOKUP(G545,'Tabla 2-3-4-5'!$B$10:$C$12,2,FALSE)*(VLOOKUP('Matriz Nº2 Análisis'!H545,'Tabla 2-3-4-5'!$B$10:$C$12,2,FALSE)))&gt;5,"ALTO","MEDIO"))," ")</f>
        <v xml:space="preserve"> </v>
      </c>
      <c r="J545" s="9"/>
      <c r="K545" s="10"/>
      <c r="N545" s="10"/>
      <c r="O545" s="10"/>
      <c r="P545" s="10"/>
      <c r="Q545" s="10"/>
      <c r="R545" s="10"/>
      <c r="S545" s="10"/>
      <c r="T545" s="10"/>
      <c r="U545" s="10"/>
      <c r="V545" s="10"/>
      <c r="W545" s="10"/>
      <c r="X545" s="10"/>
      <c r="Y545" s="10"/>
      <c r="Z545" s="10"/>
      <c r="AA545" s="10"/>
      <c r="AB545" s="10"/>
      <c r="AC545" s="10"/>
    </row>
    <row r="546" spans="1:29" ht="83.25" customHeight="1" x14ac:dyDescent="0.3">
      <c r="A546" s="136" t="str">
        <f>'Matriz Nº1 Identificación'!A546</f>
        <v>60. 6</v>
      </c>
      <c r="B546" s="4" t="str">
        <f>IF('Matriz Nº1 Identificación'!B546&lt;&gt;" ",'Matriz Nº1 Identificación'!F546," ")</f>
        <v xml:space="preserve"> </v>
      </c>
      <c r="C546" s="101"/>
      <c r="D546" s="101"/>
      <c r="E546" s="4" t="str">
        <f>IFERROR(IF((VLOOKUP(C546,'Tabla 2-3-4-5'!$B$10:$C$12,2,FALSE)*(VLOOKUP('Matriz Nº2 Análisis'!D546,'Tabla 2-3-4-5'!$B$10:$C$12,2,FALSE)))&lt;3,"BAJO",IF((VLOOKUP(C546,'Tabla 2-3-4-5'!$B$10:$C$12,2,FALSE)*(VLOOKUP('Matriz Nº2 Análisis'!D546,'Tabla 2-3-4-5'!$B$10:$C$12,2,FALSE)))&gt;5,"ALTO","MEDIO"))," ")</f>
        <v xml:space="preserve"> </v>
      </c>
      <c r="F546" s="5" t="str">
        <f>IF(B546&lt;&gt;" ",'Matriz Nº1 Identificación'!E546," ")</f>
        <v xml:space="preserve"> </v>
      </c>
      <c r="G546" s="101"/>
      <c r="H546" s="101"/>
      <c r="I546" s="4" t="str">
        <f>IFERROR(IF((VLOOKUP(G546,'Tabla 2-3-4-5'!$B$10:$C$12,2,FALSE)*(VLOOKUP('Matriz Nº2 Análisis'!H546,'Tabla 2-3-4-5'!$B$10:$C$12,2,FALSE)))&lt;3,"BAJO",IF((VLOOKUP(G546,'Tabla 2-3-4-5'!$B$10:$C$12,2,FALSE)*(VLOOKUP('Matriz Nº2 Análisis'!H546,'Tabla 2-3-4-5'!$B$10:$C$12,2,FALSE)))&gt;5,"ALTO","MEDIO"))," ")</f>
        <v xml:space="preserve"> </v>
      </c>
      <c r="J546" s="9"/>
      <c r="K546" s="10"/>
      <c r="N546" s="10"/>
      <c r="O546" s="10"/>
      <c r="P546" s="10"/>
      <c r="Q546" s="10"/>
      <c r="R546" s="10"/>
      <c r="S546" s="10"/>
      <c r="T546" s="10"/>
      <c r="U546" s="10"/>
      <c r="V546" s="10"/>
      <c r="W546" s="10"/>
      <c r="X546" s="10"/>
      <c r="Y546" s="10"/>
      <c r="Z546" s="10"/>
      <c r="AA546" s="10"/>
      <c r="AB546" s="10"/>
      <c r="AC546" s="10"/>
    </row>
    <row r="547" spans="1:29" ht="83.25" customHeight="1" thickBot="1" x14ac:dyDescent="0.35">
      <c r="A547" s="136" t="str">
        <f>'Matriz Nº1 Identificación'!A547</f>
        <v>60. 7</v>
      </c>
      <c r="B547" s="4" t="str">
        <f>IF('Matriz Nº1 Identificación'!B547&lt;&gt;" ",'Matriz Nº1 Identificación'!F547," ")</f>
        <v xml:space="preserve"> </v>
      </c>
      <c r="C547" s="101"/>
      <c r="D547" s="101"/>
      <c r="E547" s="4" t="str">
        <f>IFERROR(IF((VLOOKUP(C547,'Tabla 2-3-4-5'!$B$10:$C$12,2,FALSE)*(VLOOKUP('Matriz Nº2 Análisis'!D547,'Tabla 2-3-4-5'!$B$10:$C$12,2,FALSE)))&lt;3,"BAJO",IF((VLOOKUP(C547,'Tabla 2-3-4-5'!$B$10:$C$12,2,FALSE)*(VLOOKUP('Matriz Nº2 Análisis'!D547,'Tabla 2-3-4-5'!$B$10:$C$12,2,FALSE)))&gt;5,"ALTO","MEDIO"))," ")</f>
        <v xml:space="preserve"> </v>
      </c>
      <c r="F547" s="5" t="str">
        <f>IF(B547&lt;&gt;" ",'Matriz Nº1 Identificación'!E547," ")</f>
        <v xml:space="preserve"> </v>
      </c>
      <c r="G547" s="101"/>
      <c r="H547" s="101"/>
      <c r="I547" s="4" t="str">
        <f>IFERROR(IF((VLOOKUP(G547,'Tabla 2-3-4-5'!$B$10:$C$12,2,FALSE)*(VLOOKUP('Matriz Nº2 Análisis'!H547,'Tabla 2-3-4-5'!$B$10:$C$12,2,FALSE)))&lt;3,"BAJO",IF((VLOOKUP(G547,'Tabla 2-3-4-5'!$B$10:$C$12,2,FALSE)*(VLOOKUP('Matriz Nº2 Análisis'!H547,'Tabla 2-3-4-5'!$B$10:$C$12,2,FALSE)))&gt;5,"ALTO","MEDIO"))," ")</f>
        <v xml:space="preserve"> </v>
      </c>
      <c r="J547" s="9"/>
      <c r="K547" s="10"/>
      <c r="N547" s="10"/>
      <c r="O547" s="10"/>
      <c r="P547" s="10"/>
      <c r="Q547" s="10"/>
      <c r="R547" s="10"/>
      <c r="S547" s="10"/>
      <c r="T547" s="10"/>
      <c r="U547" s="10"/>
      <c r="V547" s="10"/>
      <c r="W547" s="10"/>
      <c r="X547" s="10"/>
      <c r="Y547" s="10"/>
      <c r="Z547" s="10"/>
      <c r="AA547" s="10"/>
      <c r="AB547" s="10"/>
      <c r="AC547" s="10"/>
    </row>
    <row r="548" spans="1:29" ht="23.25" customHeight="1" thickBot="1" x14ac:dyDescent="0.35">
      <c r="A548" s="73" t="str">
        <f>'Matriz Nº1 Identificación'!A548</f>
        <v xml:space="preserve">Objetivo Estratégico: </v>
      </c>
      <c r="B548" s="377">
        <f>+'Matriz Nº1 Identificación'!B548:H548</f>
        <v>0</v>
      </c>
      <c r="C548" s="378"/>
      <c r="D548" s="378"/>
      <c r="E548" s="378"/>
      <c r="F548" s="378"/>
      <c r="G548" s="378"/>
      <c r="H548" s="378"/>
      <c r="I548" s="379"/>
      <c r="J548" s="1"/>
    </row>
    <row r="549" spans="1:29" ht="26.25" customHeight="1" x14ac:dyDescent="0.3">
      <c r="A549" s="75" t="str">
        <f>'Matriz Nº1 Identificación'!A549</f>
        <v>Objetivo táctico</v>
      </c>
      <c r="B549" s="374" t="str">
        <f>+'Matriz Nº1 Identificación'!B549:H549</f>
        <v xml:space="preserve">61. </v>
      </c>
      <c r="C549" s="375"/>
      <c r="D549" s="375"/>
      <c r="E549" s="375"/>
      <c r="F549" s="375"/>
      <c r="G549" s="375"/>
      <c r="H549" s="375"/>
      <c r="I549" s="376"/>
      <c r="J549" s="1"/>
    </row>
    <row r="550" spans="1:29" ht="83.25" customHeight="1" x14ac:dyDescent="0.3">
      <c r="A550" s="136" t="str">
        <f>'Matriz Nº1 Identificación'!A550</f>
        <v>61. 1</v>
      </c>
      <c r="B550" s="4" t="str">
        <f>IF('Matriz Nº1 Identificación'!B550&lt;&gt;" ",'Matriz Nº1 Identificación'!F550," ")</f>
        <v xml:space="preserve"> </v>
      </c>
      <c r="C550" s="101"/>
      <c r="D550" s="101"/>
      <c r="E550" s="4" t="str">
        <f>IFERROR(IF((VLOOKUP(C550,'Tabla 2-3-4-5'!$B$10:$C$12,2,FALSE)*(VLOOKUP('Matriz Nº2 Análisis'!D550,'Tabla 2-3-4-5'!$B$10:$C$12,2,FALSE)))&lt;3,"BAJO",IF((VLOOKUP(C550,'Tabla 2-3-4-5'!$B$10:$C$12,2,FALSE)*(VLOOKUP('Matriz Nº2 Análisis'!D550,'Tabla 2-3-4-5'!$B$10:$C$12,2,FALSE)))&gt;5,"ALTO","MEDIO"))," ")</f>
        <v xml:space="preserve"> </v>
      </c>
      <c r="F550" s="5" t="str">
        <f>IF(B550&lt;&gt;" ",'Matriz Nº1 Identificación'!E550," ")</f>
        <v xml:space="preserve"> </v>
      </c>
      <c r="G550" s="101"/>
      <c r="H550" s="101"/>
      <c r="I550" s="4" t="str">
        <f>IFERROR(IF((VLOOKUP(G550,'Tabla 2-3-4-5'!$B$10:$C$12,2,FALSE)*(VLOOKUP('Matriz Nº2 Análisis'!H550,'Tabla 2-3-4-5'!$B$10:$C$12,2,FALSE)))&lt;3,"BAJO",IF((VLOOKUP(G550,'Tabla 2-3-4-5'!$B$10:$C$12,2,FALSE)*(VLOOKUP('Matriz Nº2 Análisis'!H550,'Tabla 2-3-4-5'!$B$10:$C$12,2,FALSE)))&gt;5,"ALTO","MEDIO"))," ")</f>
        <v xml:space="preserve"> </v>
      </c>
      <c r="J550" s="9"/>
      <c r="K550" s="10"/>
      <c r="N550" s="10"/>
      <c r="O550" s="10"/>
      <c r="P550" s="10"/>
      <c r="Q550" s="10"/>
      <c r="R550" s="10"/>
      <c r="S550" s="10"/>
      <c r="T550" s="10"/>
      <c r="U550" s="10"/>
      <c r="V550" s="10"/>
      <c r="W550" s="10"/>
      <c r="X550" s="10"/>
      <c r="Y550" s="10"/>
      <c r="Z550" s="10"/>
      <c r="AA550" s="10"/>
      <c r="AB550" s="10"/>
      <c r="AC550" s="10"/>
    </row>
    <row r="551" spans="1:29" ht="83.25" customHeight="1" x14ac:dyDescent="0.3">
      <c r="A551" s="136" t="str">
        <f>'Matriz Nº1 Identificación'!A551</f>
        <v>61. 2</v>
      </c>
      <c r="B551" s="4" t="str">
        <f>IF('Matriz Nº1 Identificación'!B551&lt;&gt;" ",'Matriz Nº1 Identificación'!F551," ")</f>
        <v xml:space="preserve"> </v>
      </c>
      <c r="C551" s="101"/>
      <c r="D551" s="101"/>
      <c r="E551" s="4" t="str">
        <f>IFERROR(IF((VLOOKUP(C551,'Tabla 2-3-4-5'!$B$10:$C$12,2,FALSE)*(VLOOKUP('Matriz Nº2 Análisis'!D551,'Tabla 2-3-4-5'!$B$10:$C$12,2,FALSE)))&lt;3,"BAJO",IF((VLOOKUP(C551,'Tabla 2-3-4-5'!$B$10:$C$12,2,FALSE)*(VLOOKUP('Matriz Nº2 Análisis'!D551,'Tabla 2-3-4-5'!$B$10:$C$12,2,FALSE)))&gt;5,"ALTO","MEDIO"))," ")</f>
        <v xml:space="preserve"> </v>
      </c>
      <c r="F551" s="5" t="str">
        <f>IF(B551&lt;&gt;" ",'Matriz Nº1 Identificación'!E551," ")</f>
        <v xml:space="preserve"> </v>
      </c>
      <c r="G551" s="101"/>
      <c r="H551" s="101"/>
      <c r="I551" s="4" t="str">
        <f>IFERROR(IF((VLOOKUP(G551,'Tabla 2-3-4-5'!$B$10:$C$12,2,FALSE)*(VLOOKUP('Matriz Nº2 Análisis'!H551,'Tabla 2-3-4-5'!$B$10:$C$12,2,FALSE)))&lt;3,"BAJO",IF((VLOOKUP(G551,'Tabla 2-3-4-5'!$B$10:$C$12,2,FALSE)*(VLOOKUP('Matriz Nº2 Análisis'!H551,'Tabla 2-3-4-5'!$B$10:$C$12,2,FALSE)))&gt;5,"ALTO","MEDIO"))," ")</f>
        <v xml:space="preserve"> </v>
      </c>
      <c r="J551" s="9"/>
      <c r="K551" s="10"/>
      <c r="N551" s="10"/>
      <c r="O551" s="10"/>
      <c r="P551" s="10"/>
      <c r="Q551" s="10"/>
      <c r="R551" s="10"/>
      <c r="S551" s="10"/>
      <c r="T551" s="10"/>
      <c r="U551" s="10"/>
      <c r="V551" s="10"/>
      <c r="W551" s="10"/>
      <c r="X551" s="10"/>
      <c r="Y551" s="10"/>
      <c r="Z551" s="10"/>
      <c r="AA551" s="10"/>
      <c r="AB551" s="10"/>
      <c r="AC551" s="10"/>
    </row>
    <row r="552" spans="1:29" ht="83.25" customHeight="1" x14ac:dyDescent="0.3">
      <c r="A552" s="136" t="str">
        <f>'Matriz Nº1 Identificación'!A552</f>
        <v>61. 3</v>
      </c>
      <c r="B552" s="4" t="str">
        <f>IF('Matriz Nº1 Identificación'!B552&lt;&gt;" ",'Matriz Nº1 Identificación'!F552," ")</f>
        <v xml:space="preserve"> </v>
      </c>
      <c r="C552" s="101"/>
      <c r="D552" s="101"/>
      <c r="E552" s="4" t="str">
        <f>IFERROR(IF((VLOOKUP(C552,'Tabla 2-3-4-5'!$B$10:$C$12,2,FALSE)*(VLOOKUP('Matriz Nº2 Análisis'!D552,'Tabla 2-3-4-5'!$B$10:$C$12,2,FALSE)))&lt;3,"BAJO",IF((VLOOKUP(C552,'Tabla 2-3-4-5'!$B$10:$C$12,2,FALSE)*(VLOOKUP('Matriz Nº2 Análisis'!D552,'Tabla 2-3-4-5'!$B$10:$C$12,2,FALSE)))&gt;5,"ALTO","MEDIO"))," ")</f>
        <v xml:space="preserve"> </v>
      </c>
      <c r="F552" s="5" t="str">
        <f>IF(B552&lt;&gt;" ",'Matriz Nº1 Identificación'!E552," ")</f>
        <v xml:space="preserve"> </v>
      </c>
      <c r="G552" s="101"/>
      <c r="H552" s="101"/>
      <c r="I552" s="4" t="str">
        <f>IFERROR(IF((VLOOKUP(G552,'Tabla 2-3-4-5'!$B$10:$C$12,2,FALSE)*(VLOOKUP('Matriz Nº2 Análisis'!H552,'Tabla 2-3-4-5'!$B$10:$C$12,2,FALSE)))&lt;3,"BAJO",IF((VLOOKUP(G552,'Tabla 2-3-4-5'!$B$10:$C$12,2,FALSE)*(VLOOKUP('Matriz Nº2 Análisis'!H552,'Tabla 2-3-4-5'!$B$10:$C$12,2,FALSE)))&gt;5,"ALTO","MEDIO"))," ")</f>
        <v xml:space="preserve"> </v>
      </c>
      <c r="J552" s="9"/>
      <c r="K552" s="10"/>
      <c r="N552" s="10"/>
      <c r="O552" s="10"/>
      <c r="P552" s="10"/>
      <c r="Q552" s="10"/>
      <c r="R552" s="10"/>
      <c r="S552" s="10"/>
      <c r="T552" s="10"/>
      <c r="U552" s="10"/>
      <c r="V552" s="10"/>
      <c r="W552" s="10"/>
      <c r="X552" s="10"/>
      <c r="Y552" s="10"/>
      <c r="Z552" s="10"/>
      <c r="AA552" s="10"/>
      <c r="AB552" s="10"/>
      <c r="AC552" s="10"/>
    </row>
    <row r="553" spans="1:29" ht="83.25" customHeight="1" x14ac:dyDescent="0.3">
      <c r="A553" s="136" t="str">
        <f>'Matriz Nº1 Identificación'!A553</f>
        <v>61. 4</v>
      </c>
      <c r="B553" s="4" t="str">
        <f>IF('Matriz Nº1 Identificación'!B553&lt;&gt;" ",'Matriz Nº1 Identificación'!F553," ")</f>
        <v xml:space="preserve"> </v>
      </c>
      <c r="C553" s="101"/>
      <c r="D553" s="101"/>
      <c r="E553" s="4" t="str">
        <f>IFERROR(IF((VLOOKUP(C553,'Tabla 2-3-4-5'!$B$10:$C$12,2,FALSE)*(VLOOKUP('Matriz Nº2 Análisis'!D553,'Tabla 2-3-4-5'!$B$10:$C$12,2,FALSE)))&lt;3,"BAJO",IF((VLOOKUP(C553,'Tabla 2-3-4-5'!$B$10:$C$12,2,FALSE)*(VLOOKUP('Matriz Nº2 Análisis'!D553,'Tabla 2-3-4-5'!$B$10:$C$12,2,FALSE)))&gt;5,"ALTO","MEDIO"))," ")</f>
        <v xml:space="preserve"> </v>
      </c>
      <c r="F553" s="5" t="str">
        <f>IF(B553&lt;&gt;" ",'Matriz Nº1 Identificación'!E553," ")</f>
        <v xml:space="preserve"> </v>
      </c>
      <c r="G553" s="101"/>
      <c r="H553" s="101"/>
      <c r="I553" s="4" t="str">
        <f>IFERROR(IF((VLOOKUP(G553,'Tabla 2-3-4-5'!$B$10:$C$12,2,FALSE)*(VLOOKUP('Matriz Nº2 Análisis'!H553,'Tabla 2-3-4-5'!$B$10:$C$12,2,FALSE)))&lt;3,"BAJO",IF((VLOOKUP(G553,'Tabla 2-3-4-5'!$B$10:$C$12,2,FALSE)*(VLOOKUP('Matriz Nº2 Análisis'!H553,'Tabla 2-3-4-5'!$B$10:$C$12,2,FALSE)))&gt;5,"ALTO","MEDIO"))," ")</f>
        <v xml:space="preserve"> </v>
      </c>
      <c r="J553" s="9"/>
      <c r="K553" s="10"/>
      <c r="N553" s="10"/>
      <c r="O553" s="10"/>
      <c r="P553" s="10"/>
      <c r="Q553" s="10"/>
      <c r="R553" s="10"/>
      <c r="S553" s="10"/>
      <c r="T553" s="10"/>
      <c r="U553" s="10"/>
      <c r="V553" s="10"/>
      <c r="W553" s="10"/>
      <c r="X553" s="10"/>
      <c r="Y553" s="10"/>
      <c r="Z553" s="10"/>
      <c r="AA553" s="10"/>
      <c r="AB553" s="10"/>
      <c r="AC553" s="10"/>
    </row>
    <row r="554" spans="1:29" ht="83.25" customHeight="1" x14ac:dyDescent="0.3">
      <c r="A554" s="136" t="str">
        <f>'Matriz Nº1 Identificación'!A554</f>
        <v>61. 5</v>
      </c>
      <c r="B554" s="4" t="str">
        <f>IF('Matriz Nº1 Identificación'!B554&lt;&gt;" ",'Matriz Nº1 Identificación'!F554," ")</f>
        <v xml:space="preserve"> </v>
      </c>
      <c r="C554" s="101"/>
      <c r="D554" s="101"/>
      <c r="E554" s="4" t="str">
        <f>IFERROR(IF((VLOOKUP(C554,'Tabla 2-3-4-5'!$B$10:$C$12,2,FALSE)*(VLOOKUP('Matriz Nº2 Análisis'!D554,'Tabla 2-3-4-5'!$B$10:$C$12,2,FALSE)))&lt;3,"BAJO",IF((VLOOKUP(C554,'Tabla 2-3-4-5'!$B$10:$C$12,2,FALSE)*(VLOOKUP('Matriz Nº2 Análisis'!D554,'Tabla 2-3-4-5'!$B$10:$C$12,2,FALSE)))&gt;5,"ALTO","MEDIO"))," ")</f>
        <v xml:space="preserve"> </v>
      </c>
      <c r="F554" s="5" t="str">
        <f>IF(B554&lt;&gt;" ",'Matriz Nº1 Identificación'!E554," ")</f>
        <v xml:space="preserve"> </v>
      </c>
      <c r="G554" s="101"/>
      <c r="H554" s="101"/>
      <c r="I554" s="4" t="str">
        <f>IFERROR(IF((VLOOKUP(G554,'Tabla 2-3-4-5'!$B$10:$C$12,2,FALSE)*(VLOOKUP('Matriz Nº2 Análisis'!H554,'Tabla 2-3-4-5'!$B$10:$C$12,2,FALSE)))&lt;3,"BAJO",IF((VLOOKUP(G554,'Tabla 2-3-4-5'!$B$10:$C$12,2,FALSE)*(VLOOKUP('Matriz Nº2 Análisis'!H554,'Tabla 2-3-4-5'!$B$10:$C$12,2,FALSE)))&gt;5,"ALTO","MEDIO"))," ")</f>
        <v xml:space="preserve"> </v>
      </c>
      <c r="J554" s="9"/>
      <c r="K554" s="10"/>
      <c r="N554" s="10"/>
      <c r="O554" s="10"/>
      <c r="P554" s="10"/>
      <c r="Q554" s="10"/>
      <c r="R554" s="10"/>
      <c r="S554" s="10"/>
      <c r="T554" s="10"/>
      <c r="U554" s="10"/>
      <c r="V554" s="10"/>
      <c r="W554" s="10"/>
      <c r="X554" s="10"/>
      <c r="Y554" s="10"/>
      <c r="Z554" s="10"/>
      <c r="AA554" s="10"/>
      <c r="AB554" s="10"/>
      <c r="AC554" s="10"/>
    </row>
    <row r="555" spans="1:29" ht="83.25" customHeight="1" x14ac:dyDescent="0.3">
      <c r="A555" s="136" t="str">
        <f>'Matriz Nº1 Identificación'!A555</f>
        <v>61. 6</v>
      </c>
      <c r="B555" s="4" t="str">
        <f>IF('Matriz Nº1 Identificación'!B555&lt;&gt;" ",'Matriz Nº1 Identificación'!F555," ")</f>
        <v xml:space="preserve"> </v>
      </c>
      <c r="C555" s="101"/>
      <c r="D555" s="101"/>
      <c r="E555" s="4" t="str">
        <f>IFERROR(IF((VLOOKUP(C555,'Tabla 2-3-4-5'!$B$10:$C$12,2,FALSE)*(VLOOKUP('Matriz Nº2 Análisis'!D555,'Tabla 2-3-4-5'!$B$10:$C$12,2,FALSE)))&lt;3,"BAJO",IF((VLOOKUP(C555,'Tabla 2-3-4-5'!$B$10:$C$12,2,FALSE)*(VLOOKUP('Matriz Nº2 Análisis'!D555,'Tabla 2-3-4-5'!$B$10:$C$12,2,FALSE)))&gt;5,"ALTO","MEDIO"))," ")</f>
        <v xml:space="preserve"> </v>
      </c>
      <c r="F555" s="5" t="str">
        <f>IF(B555&lt;&gt;" ",'Matriz Nº1 Identificación'!E555," ")</f>
        <v xml:space="preserve"> </v>
      </c>
      <c r="G555" s="101"/>
      <c r="H555" s="101"/>
      <c r="I555" s="4" t="str">
        <f>IFERROR(IF((VLOOKUP(G555,'Tabla 2-3-4-5'!$B$10:$C$12,2,FALSE)*(VLOOKUP('Matriz Nº2 Análisis'!H555,'Tabla 2-3-4-5'!$B$10:$C$12,2,FALSE)))&lt;3,"BAJO",IF((VLOOKUP(G555,'Tabla 2-3-4-5'!$B$10:$C$12,2,FALSE)*(VLOOKUP('Matriz Nº2 Análisis'!H555,'Tabla 2-3-4-5'!$B$10:$C$12,2,FALSE)))&gt;5,"ALTO","MEDIO"))," ")</f>
        <v xml:space="preserve"> </v>
      </c>
      <c r="J555" s="9"/>
      <c r="K555" s="10"/>
      <c r="N555" s="10"/>
      <c r="O555" s="10"/>
      <c r="P555" s="10"/>
      <c r="Q555" s="10"/>
      <c r="R555" s="10"/>
      <c r="S555" s="10"/>
      <c r="T555" s="10"/>
      <c r="U555" s="10"/>
      <c r="V555" s="10"/>
      <c r="W555" s="10"/>
      <c r="X555" s="10"/>
      <c r="Y555" s="10"/>
      <c r="Z555" s="10"/>
      <c r="AA555" s="10"/>
      <c r="AB555" s="10"/>
      <c r="AC555" s="10"/>
    </row>
    <row r="556" spans="1:29" ht="83.25" customHeight="1" thickBot="1" x14ac:dyDescent="0.35">
      <c r="A556" s="136" t="str">
        <f>'Matriz Nº1 Identificación'!A556</f>
        <v>61. 7</v>
      </c>
      <c r="B556" s="4" t="str">
        <f>IF('Matriz Nº1 Identificación'!B556&lt;&gt;" ",'Matriz Nº1 Identificación'!F556," ")</f>
        <v xml:space="preserve"> </v>
      </c>
      <c r="C556" s="101"/>
      <c r="D556" s="101"/>
      <c r="E556" s="4" t="str">
        <f>IFERROR(IF((VLOOKUP(C556,'Tabla 2-3-4-5'!$B$10:$C$12,2,FALSE)*(VLOOKUP('Matriz Nº2 Análisis'!D556,'Tabla 2-3-4-5'!$B$10:$C$12,2,FALSE)))&lt;3,"BAJO",IF((VLOOKUP(C556,'Tabla 2-3-4-5'!$B$10:$C$12,2,FALSE)*(VLOOKUP('Matriz Nº2 Análisis'!D556,'Tabla 2-3-4-5'!$B$10:$C$12,2,FALSE)))&gt;5,"ALTO","MEDIO"))," ")</f>
        <v xml:space="preserve"> </v>
      </c>
      <c r="F556" s="5" t="str">
        <f>IF(B556&lt;&gt;" ",'Matriz Nº1 Identificación'!E556," ")</f>
        <v xml:space="preserve"> </v>
      </c>
      <c r="G556" s="101"/>
      <c r="H556" s="101"/>
      <c r="I556" s="4" t="str">
        <f>IFERROR(IF((VLOOKUP(G556,'Tabla 2-3-4-5'!$B$10:$C$12,2,FALSE)*(VLOOKUP('Matriz Nº2 Análisis'!H556,'Tabla 2-3-4-5'!$B$10:$C$12,2,FALSE)))&lt;3,"BAJO",IF((VLOOKUP(G556,'Tabla 2-3-4-5'!$B$10:$C$12,2,FALSE)*(VLOOKUP('Matriz Nº2 Análisis'!H556,'Tabla 2-3-4-5'!$B$10:$C$12,2,FALSE)))&gt;5,"ALTO","MEDIO"))," ")</f>
        <v xml:space="preserve"> </v>
      </c>
      <c r="J556" s="9"/>
      <c r="K556" s="10"/>
      <c r="N556" s="10"/>
      <c r="O556" s="10"/>
      <c r="P556" s="10"/>
      <c r="Q556" s="10"/>
      <c r="R556" s="10"/>
      <c r="S556" s="10"/>
      <c r="T556" s="10"/>
      <c r="U556" s="10"/>
      <c r="V556" s="10"/>
      <c r="W556" s="10"/>
      <c r="X556" s="10"/>
      <c r="Y556" s="10"/>
      <c r="Z556" s="10"/>
      <c r="AA556" s="10"/>
      <c r="AB556" s="10"/>
      <c r="AC556" s="10"/>
    </row>
    <row r="557" spans="1:29" ht="23.25" customHeight="1" thickBot="1" x14ac:dyDescent="0.35">
      <c r="A557" s="73" t="str">
        <f>'Matriz Nº1 Identificación'!A557</f>
        <v xml:space="preserve">Objetivo Estratégico: </v>
      </c>
      <c r="B557" s="377">
        <f>+'Matriz Nº1 Identificación'!B557:H557</f>
        <v>0</v>
      </c>
      <c r="C557" s="378"/>
      <c r="D557" s="378"/>
      <c r="E557" s="378"/>
      <c r="F557" s="378"/>
      <c r="G557" s="378"/>
      <c r="H557" s="378"/>
      <c r="I557" s="379"/>
      <c r="J557" s="1"/>
    </row>
    <row r="558" spans="1:29" ht="26.25" customHeight="1" x14ac:dyDescent="0.3">
      <c r="A558" s="75" t="str">
        <f>'Matriz Nº1 Identificación'!A558</f>
        <v>Objetivo táctico</v>
      </c>
      <c r="B558" s="374" t="str">
        <f>+'Matriz Nº1 Identificación'!B558:H558</f>
        <v xml:space="preserve">62. </v>
      </c>
      <c r="C558" s="375"/>
      <c r="D558" s="375"/>
      <c r="E558" s="375"/>
      <c r="F558" s="375"/>
      <c r="G558" s="375"/>
      <c r="H558" s="375"/>
      <c r="I558" s="376"/>
      <c r="J558" s="1"/>
    </row>
    <row r="559" spans="1:29" ht="83.25" customHeight="1" x14ac:dyDescent="0.3">
      <c r="A559" s="136" t="str">
        <f>'Matriz Nº1 Identificación'!A559</f>
        <v>62. 1</v>
      </c>
      <c r="B559" s="4" t="str">
        <f>IF('Matriz Nº1 Identificación'!B559&lt;&gt;" ",'Matriz Nº1 Identificación'!F559," ")</f>
        <v xml:space="preserve"> </v>
      </c>
      <c r="C559" s="101"/>
      <c r="D559" s="101"/>
      <c r="E559" s="4" t="str">
        <f>IFERROR(IF((VLOOKUP(C559,'Tabla 2-3-4-5'!$B$10:$C$12,2,FALSE)*(VLOOKUP('Matriz Nº2 Análisis'!D559,'Tabla 2-3-4-5'!$B$10:$C$12,2,FALSE)))&lt;3,"BAJO",IF((VLOOKUP(C559,'Tabla 2-3-4-5'!$B$10:$C$12,2,FALSE)*(VLOOKUP('Matriz Nº2 Análisis'!D559,'Tabla 2-3-4-5'!$B$10:$C$12,2,FALSE)))&gt;5,"ALTO","MEDIO"))," ")</f>
        <v xml:space="preserve"> </v>
      </c>
      <c r="F559" s="5" t="str">
        <f>IF(B559&lt;&gt;" ",'Matriz Nº1 Identificación'!E559," ")</f>
        <v xml:space="preserve"> </v>
      </c>
      <c r="G559" s="101"/>
      <c r="H559" s="101"/>
      <c r="I559" s="4" t="str">
        <f>IFERROR(IF((VLOOKUP(G559,'Tabla 2-3-4-5'!$B$10:$C$12,2,FALSE)*(VLOOKUP('Matriz Nº2 Análisis'!H559,'Tabla 2-3-4-5'!$B$10:$C$12,2,FALSE)))&lt;3,"BAJO",IF((VLOOKUP(G559,'Tabla 2-3-4-5'!$B$10:$C$12,2,FALSE)*(VLOOKUP('Matriz Nº2 Análisis'!H559,'Tabla 2-3-4-5'!$B$10:$C$12,2,FALSE)))&gt;5,"ALTO","MEDIO"))," ")</f>
        <v xml:space="preserve"> </v>
      </c>
      <c r="J559" s="9"/>
      <c r="K559" s="10"/>
      <c r="N559" s="10"/>
      <c r="O559" s="10"/>
      <c r="P559" s="10"/>
      <c r="Q559" s="10"/>
      <c r="R559" s="10"/>
      <c r="S559" s="10"/>
      <c r="T559" s="10"/>
      <c r="U559" s="10"/>
      <c r="V559" s="10"/>
      <c r="W559" s="10"/>
      <c r="X559" s="10"/>
      <c r="Y559" s="10"/>
      <c r="Z559" s="10"/>
      <c r="AA559" s="10"/>
      <c r="AB559" s="10"/>
      <c r="AC559" s="10"/>
    </row>
    <row r="560" spans="1:29" ht="83.25" customHeight="1" x14ac:dyDescent="0.3">
      <c r="A560" s="136" t="str">
        <f>'Matriz Nº1 Identificación'!A560</f>
        <v>62. 2</v>
      </c>
      <c r="B560" s="4" t="str">
        <f>IF('Matriz Nº1 Identificación'!B560&lt;&gt;" ",'Matriz Nº1 Identificación'!F560," ")</f>
        <v xml:space="preserve"> </v>
      </c>
      <c r="C560" s="101"/>
      <c r="D560" s="101"/>
      <c r="E560" s="4" t="str">
        <f>IFERROR(IF((VLOOKUP(C560,'Tabla 2-3-4-5'!$B$10:$C$12,2,FALSE)*(VLOOKUP('Matriz Nº2 Análisis'!D560,'Tabla 2-3-4-5'!$B$10:$C$12,2,FALSE)))&lt;3,"BAJO",IF((VLOOKUP(C560,'Tabla 2-3-4-5'!$B$10:$C$12,2,FALSE)*(VLOOKUP('Matriz Nº2 Análisis'!D560,'Tabla 2-3-4-5'!$B$10:$C$12,2,FALSE)))&gt;5,"ALTO","MEDIO"))," ")</f>
        <v xml:space="preserve"> </v>
      </c>
      <c r="F560" s="5" t="str">
        <f>IF(B560&lt;&gt;" ",'Matriz Nº1 Identificación'!E560," ")</f>
        <v xml:space="preserve"> </v>
      </c>
      <c r="G560" s="101"/>
      <c r="H560" s="101"/>
      <c r="I560" s="4" t="str">
        <f>IFERROR(IF((VLOOKUP(G560,'Tabla 2-3-4-5'!$B$10:$C$12,2,FALSE)*(VLOOKUP('Matriz Nº2 Análisis'!H560,'Tabla 2-3-4-5'!$B$10:$C$12,2,FALSE)))&lt;3,"BAJO",IF((VLOOKUP(G560,'Tabla 2-3-4-5'!$B$10:$C$12,2,FALSE)*(VLOOKUP('Matriz Nº2 Análisis'!H560,'Tabla 2-3-4-5'!$B$10:$C$12,2,FALSE)))&gt;5,"ALTO","MEDIO"))," ")</f>
        <v xml:space="preserve"> </v>
      </c>
      <c r="J560" s="9"/>
      <c r="K560" s="10"/>
      <c r="N560" s="10"/>
      <c r="O560" s="10"/>
      <c r="P560" s="10"/>
      <c r="Q560" s="10"/>
      <c r="R560" s="10"/>
      <c r="S560" s="10"/>
      <c r="T560" s="10"/>
      <c r="U560" s="10"/>
      <c r="V560" s="10"/>
      <c r="W560" s="10"/>
      <c r="X560" s="10"/>
      <c r="Y560" s="10"/>
      <c r="Z560" s="10"/>
      <c r="AA560" s="10"/>
      <c r="AB560" s="10"/>
      <c r="AC560" s="10"/>
    </row>
    <row r="561" spans="1:29" ht="83.25" customHeight="1" x14ac:dyDescent="0.3">
      <c r="A561" s="136" t="str">
        <f>'Matriz Nº1 Identificación'!A561</f>
        <v>62. 3</v>
      </c>
      <c r="B561" s="4" t="str">
        <f>IF('Matriz Nº1 Identificación'!B561&lt;&gt;" ",'Matriz Nº1 Identificación'!F561," ")</f>
        <v xml:space="preserve"> </v>
      </c>
      <c r="C561" s="101"/>
      <c r="D561" s="101"/>
      <c r="E561" s="4" t="str">
        <f>IFERROR(IF((VLOOKUP(C561,'Tabla 2-3-4-5'!$B$10:$C$12,2,FALSE)*(VLOOKUP('Matriz Nº2 Análisis'!D561,'Tabla 2-3-4-5'!$B$10:$C$12,2,FALSE)))&lt;3,"BAJO",IF((VLOOKUP(C561,'Tabla 2-3-4-5'!$B$10:$C$12,2,FALSE)*(VLOOKUP('Matriz Nº2 Análisis'!D561,'Tabla 2-3-4-5'!$B$10:$C$12,2,FALSE)))&gt;5,"ALTO","MEDIO"))," ")</f>
        <v xml:space="preserve"> </v>
      </c>
      <c r="F561" s="5" t="str">
        <f>IF(B561&lt;&gt;" ",'Matriz Nº1 Identificación'!E561," ")</f>
        <v xml:space="preserve"> </v>
      </c>
      <c r="G561" s="101"/>
      <c r="H561" s="101"/>
      <c r="I561" s="4" t="str">
        <f>IFERROR(IF((VLOOKUP(G561,'Tabla 2-3-4-5'!$B$10:$C$12,2,FALSE)*(VLOOKUP('Matriz Nº2 Análisis'!H561,'Tabla 2-3-4-5'!$B$10:$C$12,2,FALSE)))&lt;3,"BAJO",IF((VLOOKUP(G561,'Tabla 2-3-4-5'!$B$10:$C$12,2,FALSE)*(VLOOKUP('Matriz Nº2 Análisis'!H561,'Tabla 2-3-4-5'!$B$10:$C$12,2,FALSE)))&gt;5,"ALTO","MEDIO"))," ")</f>
        <v xml:space="preserve"> </v>
      </c>
      <c r="J561" s="9"/>
      <c r="K561" s="10"/>
      <c r="N561" s="10"/>
      <c r="O561" s="10"/>
      <c r="P561" s="10"/>
      <c r="Q561" s="10"/>
      <c r="R561" s="10"/>
      <c r="S561" s="10"/>
      <c r="T561" s="10"/>
      <c r="U561" s="10"/>
      <c r="V561" s="10"/>
      <c r="W561" s="10"/>
      <c r="X561" s="10"/>
      <c r="Y561" s="10"/>
      <c r="Z561" s="10"/>
      <c r="AA561" s="10"/>
      <c r="AB561" s="10"/>
      <c r="AC561" s="10"/>
    </row>
    <row r="562" spans="1:29" ht="83.25" customHeight="1" x14ac:dyDescent="0.3">
      <c r="A562" s="136" t="str">
        <f>'Matriz Nº1 Identificación'!A562</f>
        <v>62. 4</v>
      </c>
      <c r="B562" s="4" t="str">
        <f>IF('Matriz Nº1 Identificación'!B562&lt;&gt;" ",'Matriz Nº1 Identificación'!F562," ")</f>
        <v xml:space="preserve"> </v>
      </c>
      <c r="C562" s="101"/>
      <c r="D562" s="101"/>
      <c r="E562" s="4" t="str">
        <f>IFERROR(IF((VLOOKUP(C562,'Tabla 2-3-4-5'!$B$10:$C$12,2,FALSE)*(VLOOKUP('Matriz Nº2 Análisis'!D562,'Tabla 2-3-4-5'!$B$10:$C$12,2,FALSE)))&lt;3,"BAJO",IF((VLOOKUP(C562,'Tabla 2-3-4-5'!$B$10:$C$12,2,FALSE)*(VLOOKUP('Matriz Nº2 Análisis'!D562,'Tabla 2-3-4-5'!$B$10:$C$12,2,FALSE)))&gt;5,"ALTO","MEDIO"))," ")</f>
        <v xml:space="preserve"> </v>
      </c>
      <c r="F562" s="5" t="str">
        <f>IF(B562&lt;&gt;" ",'Matriz Nº1 Identificación'!E562," ")</f>
        <v xml:space="preserve"> </v>
      </c>
      <c r="G562" s="101"/>
      <c r="H562" s="101"/>
      <c r="I562" s="4" t="str">
        <f>IFERROR(IF((VLOOKUP(G562,'Tabla 2-3-4-5'!$B$10:$C$12,2,FALSE)*(VLOOKUP('Matriz Nº2 Análisis'!H562,'Tabla 2-3-4-5'!$B$10:$C$12,2,FALSE)))&lt;3,"BAJO",IF((VLOOKUP(G562,'Tabla 2-3-4-5'!$B$10:$C$12,2,FALSE)*(VLOOKUP('Matriz Nº2 Análisis'!H562,'Tabla 2-3-4-5'!$B$10:$C$12,2,FALSE)))&gt;5,"ALTO","MEDIO"))," ")</f>
        <v xml:space="preserve"> </v>
      </c>
      <c r="J562" s="9"/>
      <c r="K562" s="10"/>
      <c r="N562" s="10"/>
      <c r="O562" s="10"/>
      <c r="P562" s="10"/>
      <c r="Q562" s="10"/>
      <c r="R562" s="10"/>
      <c r="S562" s="10"/>
      <c r="T562" s="10"/>
      <c r="U562" s="10"/>
      <c r="V562" s="10"/>
      <c r="W562" s="10"/>
      <c r="X562" s="10"/>
      <c r="Y562" s="10"/>
      <c r="Z562" s="10"/>
      <c r="AA562" s="10"/>
      <c r="AB562" s="10"/>
      <c r="AC562" s="10"/>
    </row>
    <row r="563" spans="1:29" ht="83.25" customHeight="1" x14ac:dyDescent="0.3">
      <c r="A563" s="136" t="str">
        <f>'Matriz Nº1 Identificación'!A563</f>
        <v>62. 5</v>
      </c>
      <c r="B563" s="4" t="str">
        <f>IF('Matriz Nº1 Identificación'!B563&lt;&gt;" ",'Matriz Nº1 Identificación'!F563," ")</f>
        <v xml:space="preserve"> </v>
      </c>
      <c r="C563" s="101"/>
      <c r="D563" s="101"/>
      <c r="E563" s="4" t="str">
        <f>IFERROR(IF((VLOOKUP(C563,'Tabla 2-3-4-5'!$B$10:$C$12,2,FALSE)*(VLOOKUP('Matriz Nº2 Análisis'!D563,'Tabla 2-3-4-5'!$B$10:$C$12,2,FALSE)))&lt;3,"BAJO",IF((VLOOKUP(C563,'Tabla 2-3-4-5'!$B$10:$C$12,2,FALSE)*(VLOOKUP('Matriz Nº2 Análisis'!D563,'Tabla 2-3-4-5'!$B$10:$C$12,2,FALSE)))&gt;5,"ALTO","MEDIO"))," ")</f>
        <v xml:space="preserve"> </v>
      </c>
      <c r="F563" s="5" t="str">
        <f>IF(B563&lt;&gt;" ",'Matriz Nº1 Identificación'!E563," ")</f>
        <v xml:space="preserve"> </v>
      </c>
      <c r="G563" s="101"/>
      <c r="H563" s="101"/>
      <c r="I563" s="4" t="str">
        <f>IFERROR(IF((VLOOKUP(G563,'Tabla 2-3-4-5'!$B$10:$C$12,2,FALSE)*(VLOOKUP('Matriz Nº2 Análisis'!H563,'Tabla 2-3-4-5'!$B$10:$C$12,2,FALSE)))&lt;3,"BAJO",IF((VLOOKUP(G563,'Tabla 2-3-4-5'!$B$10:$C$12,2,FALSE)*(VLOOKUP('Matriz Nº2 Análisis'!H563,'Tabla 2-3-4-5'!$B$10:$C$12,2,FALSE)))&gt;5,"ALTO","MEDIO"))," ")</f>
        <v xml:space="preserve"> </v>
      </c>
      <c r="J563" s="9"/>
      <c r="K563" s="10"/>
      <c r="N563" s="10"/>
      <c r="O563" s="10"/>
      <c r="P563" s="10"/>
      <c r="Q563" s="10"/>
      <c r="R563" s="10"/>
      <c r="S563" s="10"/>
      <c r="T563" s="10"/>
      <c r="U563" s="10"/>
      <c r="V563" s="10"/>
      <c r="W563" s="10"/>
      <c r="X563" s="10"/>
      <c r="Y563" s="10"/>
      <c r="Z563" s="10"/>
      <c r="AA563" s="10"/>
      <c r="AB563" s="10"/>
      <c r="AC563" s="10"/>
    </row>
    <row r="564" spans="1:29" ht="83.25" customHeight="1" x14ac:dyDescent="0.3">
      <c r="A564" s="136" t="str">
        <f>'Matriz Nº1 Identificación'!A564</f>
        <v>62. 6</v>
      </c>
      <c r="B564" s="4" t="str">
        <f>IF('Matriz Nº1 Identificación'!B564&lt;&gt;" ",'Matriz Nº1 Identificación'!F564," ")</f>
        <v xml:space="preserve"> </v>
      </c>
      <c r="C564" s="101"/>
      <c r="D564" s="101"/>
      <c r="E564" s="4" t="str">
        <f>IFERROR(IF((VLOOKUP(C564,'Tabla 2-3-4-5'!$B$10:$C$12,2,FALSE)*(VLOOKUP('Matriz Nº2 Análisis'!D564,'Tabla 2-3-4-5'!$B$10:$C$12,2,FALSE)))&lt;3,"BAJO",IF((VLOOKUP(C564,'Tabla 2-3-4-5'!$B$10:$C$12,2,FALSE)*(VLOOKUP('Matriz Nº2 Análisis'!D564,'Tabla 2-3-4-5'!$B$10:$C$12,2,FALSE)))&gt;5,"ALTO","MEDIO"))," ")</f>
        <v xml:space="preserve"> </v>
      </c>
      <c r="F564" s="5" t="str">
        <f>IF(B564&lt;&gt;" ",'Matriz Nº1 Identificación'!E564," ")</f>
        <v xml:space="preserve"> </v>
      </c>
      <c r="G564" s="101"/>
      <c r="H564" s="101"/>
      <c r="I564" s="4" t="str">
        <f>IFERROR(IF((VLOOKUP(G564,'Tabla 2-3-4-5'!$B$10:$C$12,2,FALSE)*(VLOOKUP('Matriz Nº2 Análisis'!H564,'Tabla 2-3-4-5'!$B$10:$C$12,2,FALSE)))&lt;3,"BAJO",IF((VLOOKUP(G564,'Tabla 2-3-4-5'!$B$10:$C$12,2,FALSE)*(VLOOKUP('Matriz Nº2 Análisis'!H564,'Tabla 2-3-4-5'!$B$10:$C$12,2,FALSE)))&gt;5,"ALTO","MEDIO"))," ")</f>
        <v xml:space="preserve"> </v>
      </c>
      <c r="J564" s="9"/>
      <c r="K564" s="10"/>
      <c r="N564" s="10"/>
      <c r="O564" s="10"/>
      <c r="P564" s="10"/>
      <c r="Q564" s="10"/>
      <c r="R564" s="10"/>
      <c r="S564" s="10"/>
      <c r="T564" s="10"/>
      <c r="U564" s="10"/>
      <c r="V564" s="10"/>
      <c r="W564" s="10"/>
      <c r="X564" s="10"/>
      <c r="Y564" s="10"/>
      <c r="Z564" s="10"/>
      <c r="AA564" s="10"/>
      <c r="AB564" s="10"/>
      <c r="AC564" s="10"/>
    </row>
    <row r="565" spans="1:29" ht="83.25" customHeight="1" thickBot="1" x14ac:dyDescent="0.35">
      <c r="A565" s="136" t="str">
        <f>'Matriz Nº1 Identificación'!A565</f>
        <v>62. 7</v>
      </c>
      <c r="B565" s="4" t="str">
        <f>IF('Matriz Nº1 Identificación'!B565&lt;&gt;" ",'Matriz Nº1 Identificación'!F565," ")</f>
        <v xml:space="preserve"> </v>
      </c>
      <c r="C565" s="101"/>
      <c r="D565" s="101"/>
      <c r="E565" s="4" t="str">
        <f>IFERROR(IF((VLOOKUP(C565,'Tabla 2-3-4-5'!$B$10:$C$12,2,FALSE)*(VLOOKUP('Matriz Nº2 Análisis'!D565,'Tabla 2-3-4-5'!$B$10:$C$12,2,FALSE)))&lt;3,"BAJO",IF((VLOOKUP(C565,'Tabla 2-3-4-5'!$B$10:$C$12,2,FALSE)*(VLOOKUP('Matriz Nº2 Análisis'!D565,'Tabla 2-3-4-5'!$B$10:$C$12,2,FALSE)))&gt;5,"ALTO","MEDIO"))," ")</f>
        <v xml:space="preserve"> </v>
      </c>
      <c r="F565" s="5" t="str">
        <f>IF(B565&lt;&gt;" ",'Matriz Nº1 Identificación'!E565," ")</f>
        <v xml:space="preserve"> </v>
      </c>
      <c r="G565" s="101"/>
      <c r="H565" s="101"/>
      <c r="I565" s="4" t="str">
        <f>IFERROR(IF((VLOOKUP(G565,'Tabla 2-3-4-5'!$B$10:$C$12,2,FALSE)*(VLOOKUP('Matriz Nº2 Análisis'!H565,'Tabla 2-3-4-5'!$B$10:$C$12,2,FALSE)))&lt;3,"BAJO",IF((VLOOKUP(G565,'Tabla 2-3-4-5'!$B$10:$C$12,2,FALSE)*(VLOOKUP('Matriz Nº2 Análisis'!H565,'Tabla 2-3-4-5'!$B$10:$C$12,2,FALSE)))&gt;5,"ALTO","MEDIO"))," ")</f>
        <v xml:space="preserve"> </v>
      </c>
      <c r="J565" s="9"/>
      <c r="K565" s="10"/>
      <c r="N565" s="10"/>
      <c r="O565" s="10"/>
      <c r="P565" s="10"/>
      <c r="Q565" s="10"/>
      <c r="R565" s="10"/>
      <c r="S565" s="10"/>
      <c r="T565" s="10"/>
      <c r="U565" s="10"/>
      <c r="V565" s="10"/>
      <c r="W565" s="10"/>
      <c r="X565" s="10"/>
      <c r="Y565" s="10"/>
      <c r="Z565" s="10"/>
      <c r="AA565" s="10"/>
      <c r="AB565" s="10"/>
      <c r="AC565" s="10"/>
    </row>
    <row r="566" spans="1:29" ht="23.25" customHeight="1" thickBot="1" x14ac:dyDescent="0.35">
      <c r="A566" s="73" t="str">
        <f>'Matriz Nº1 Identificación'!A566</f>
        <v xml:space="preserve">Objetivo Estratégico: </v>
      </c>
      <c r="B566" s="377">
        <f>+'Matriz Nº1 Identificación'!B566:H566</f>
        <v>0</v>
      </c>
      <c r="C566" s="378"/>
      <c r="D566" s="378"/>
      <c r="E566" s="378"/>
      <c r="F566" s="378"/>
      <c r="G566" s="378"/>
      <c r="H566" s="378"/>
      <c r="I566" s="379"/>
      <c r="J566" s="1"/>
    </row>
    <row r="567" spans="1:29" ht="26.25" customHeight="1" x14ac:dyDescent="0.3">
      <c r="A567" s="75" t="str">
        <f>'Matriz Nº1 Identificación'!A567</f>
        <v>Objetivo táctico</v>
      </c>
      <c r="B567" s="374" t="str">
        <f>+'Matriz Nº1 Identificación'!B567:H567</f>
        <v xml:space="preserve">63. </v>
      </c>
      <c r="C567" s="375"/>
      <c r="D567" s="375"/>
      <c r="E567" s="375"/>
      <c r="F567" s="375"/>
      <c r="G567" s="375"/>
      <c r="H567" s="375"/>
      <c r="I567" s="376"/>
      <c r="J567" s="1"/>
    </row>
    <row r="568" spans="1:29" ht="83.25" customHeight="1" x14ac:dyDescent="0.3">
      <c r="A568" s="136" t="str">
        <f>'Matriz Nº1 Identificación'!A568</f>
        <v>63. 1</v>
      </c>
      <c r="B568" s="4" t="str">
        <f>IF('Matriz Nº1 Identificación'!B568&lt;&gt;" ",'Matriz Nº1 Identificación'!F568," ")</f>
        <v xml:space="preserve"> </v>
      </c>
      <c r="C568" s="101"/>
      <c r="D568" s="101"/>
      <c r="E568" s="4" t="str">
        <f>IFERROR(IF((VLOOKUP(C568,'Tabla 2-3-4-5'!$B$10:$C$12,2,FALSE)*(VLOOKUP('Matriz Nº2 Análisis'!D568,'Tabla 2-3-4-5'!$B$10:$C$12,2,FALSE)))&lt;3,"BAJO",IF((VLOOKUP(C568,'Tabla 2-3-4-5'!$B$10:$C$12,2,FALSE)*(VLOOKUP('Matriz Nº2 Análisis'!D568,'Tabla 2-3-4-5'!$B$10:$C$12,2,FALSE)))&gt;5,"ALTO","MEDIO"))," ")</f>
        <v xml:space="preserve"> </v>
      </c>
      <c r="F568" s="5" t="str">
        <f>IF(B568&lt;&gt;" ",'Matriz Nº1 Identificación'!E568," ")</f>
        <v xml:space="preserve"> </v>
      </c>
      <c r="G568" s="101"/>
      <c r="H568" s="101"/>
      <c r="I568" s="4" t="str">
        <f>IFERROR(IF((VLOOKUP(G568,'Tabla 2-3-4-5'!$B$10:$C$12,2,FALSE)*(VLOOKUP('Matriz Nº2 Análisis'!H568,'Tabla 2-3-4-5'!$B$10:$C$12,2,FALSE)))&lt;3,"BAJO",IF((VLOOKUP(G568,'Tabla 2-3-4-5'!$B$10:$C$12,2,FALSE)*(VLOOKUP('Matriz Nº2 Análisis'!H568,'Tabla 2-3-4-5'!$B$10:$C$12,2,FALSE)))&gt;5,"ALTO","MEDIO"))," ")</f>
        <v xml:space="preserve"> </v>
      </c>
      <c r="J568" s="9"/>
      <c r="K568" s="10"/>
      <c r="N568" s="10"/>
      <c r="O568" s="10"/>
      <c r="P568" s="10"/>
      <c r="Q568" s="10"/>
      <c r="R568" s="10"/>
      <c r="S568" s="10"/>
      <c r="T568" s="10"/>
      <c r="U568" s="10"/>
      <c r="V568" s="10"/>
      <c r="W568" s="10"/>
      <c r="X568" s="10"/>
      <c r="Y568" s="10"/>
      <c r="Z568" s="10"/>
      <c r="AA568" s="10"/>
      <c r="AB568" s="10"/>
      <c r="AC568" s="10"/>
    </row>
    <row r="569" spans="1:29" ht="83.25" customHeight="1" x14ac:dyDescent="0.3">
      <c r="A569" s="136" t="str">
        <f>'Matriz Nº1 Identificación'!A569</f>
        <v>63. 2</v>
      </c>
      <c r="B569" s="4" t="str">
        <f>IF('Matriz Nº1 Identificación'!B569&lt;&gt;" ",'Matriz Nº1 Identificación'!F569," ")</f>
        <v xml:space="preserve"> </v>
      </c>
      <c r="C569" s="101"/>
      <c r="D569" s="101"/>
      <c r="E569" s="4" t="str">
        <f>IFERROR(IF((VLOOKUP(C569,'Tabla 2-3-4-5'!$B$10:$C$12,2,FALSE)*(VLOOKUP('Matriz Nº2 Análisis'!D569,'Tabla 2-3-4-5'!$B$10:$C$12,2,FALSE)))&lt;3,"BAJO",IF((VLOOKUP(C569,'Tabla 2-3-4-5'!$B$10:$C$12,2,FALSE)*(VLOOKUP('Matriz Nº2 Análisis'!D569,'Tabla 2-3-4-5'!$B$10:$C$12,2,FALSE)))&gt;5,"ALTO","MEDIO"))," ")</f>
        <v xml:space="preserve"> </v>
      </c>
      <c r="F569" s="5" t="str">
        <f>IF(B569&lt;&gt;" ",'Matriz Nº1 Identificación'!E569," ")</f>
        <v xml:space="preserve"> </v>
      </c>
      <c r="G569" s="101"/>
      <c r="H569" s="101"/>
      <c r="I569" s="4" t="str">
        <f>IFERROR(IF((VLOOKUP(G569,'Tabla 2-3-4-5'!$B$10:$C$12,2,FALSE)*(VLOOKUP('Matriz Nº2 Análisis'!H569,'Tabla 2-3-4-5'!$B$10:$C$12,2,FALSE)))&lt;3,"BAJO",IF((VLOOKUP(G569,'Tabla 2-3-4-5'!$B$10:$C$12,2,FALSE)*(VLOOKUP('Matriz Nº2 Análisis'!H569,'Tabla 2-3-4-5'!$B$10:$C$12,2,FALSE)))&gt;5,"ALTO","MEDIO"))," ")</f>
        <v xml:space="preserve"> </v>
      </c>
      <c r="J569" s="9"/>
      <c r="K569" s="10"/>
      <c r="N569" s="10"/>
      <c r="O569" s="10"/>
      <c r="P569" s="10"/>
      <c r="Q569" s="10"/>
      <c r="R569" s="10"/>
      <c r="S569" s="10"/>
      <c r="T569" s="10"/>
      <c r="U569" s="10"/>
      <c r="V569" s="10"/>
      <c r="W569" s="10"/>
      <c r="X569" s="10"/>
      <c r="Y569" s="10"/>
      <c r="Z569" s="10"/>
      <c r="AA569" s="10"/>
      <c r="AB569" s="10"/>
      <c r="AC569" s="10"/>
    </row>
    <row r="570" spans="1:29" ht="83.25" customHeight="1" x14ac:dyDescent="0.3">
      <c r="A570" s="136" t="str">
        <f>'Matriz Nº1 Identificación'!A570</f>
        <v>63. 3</v>
      </c>
      <c r="B570" s="4" t="str">
        <f>IF('Matriz Nº1 Identificación'!B570&lt;&gt;" ",'Matriz Nº1 Identificación'!F570," ")</f>
        <v xml:space="preserve"> </v>
      </c>
      <c r="C570" s="101"/>
      <c r="D570" s="101"/>
      <c r="E570" s="4" t="str">
        <f>IFERROR(IF((VLOOKUP(C570,'Tabla 2-3-4-5'!$B$10:$C$12,2,FALSE)*(VLOOKUP('Matriz Nº2 Análisis'!D570,'Tabla 2-3-4-5'!$B$10:$C$12,2,FALSE)))&lt;3,"BAJO",IF((VLOOKUP(C570,'Tabla 2-3-4-5'!$B$10:$C$12,2,FALSE)*(VLOOKUP('Matriz Nº2 Análisis'!D570,'Tabla 2-3-4-5'!$B$10:$C$12,2,FALSE)))&gt;5,"ALTO","MEDIO"))," ")</f>
        <v xml:space="preserve"> </v>
      </c>
      <c r="F570" s="5" t="str">
        <f>IF(B570&lt;&gt;" ",'Matriz Nº1 Identificación'!E570," ")</f>
        <v xml:space="preserve"> </v>
      </c>
      <c r="G570" s="101"/>
      <c r="H570" s="101"/>
      <c r="I570" s="4" t="str">
        <f>IFERROR(IF((VLOOKUP(G570,'Tabla 2-3-4-5'!$B$10:$C$12,2,FALSE)*(VLOOKUP('Matriz Nº2 Análisis'!H570,'Tabla 2-3-4-5'!$B$10:$C$12,2,FALSE)))&lt;3,"BAJO",IF((VLOOKUP(G570,'Tabla 2-3-4-5'!$B$10:$C$12,2,FALSE)*(VLOOKUP('Matriz Nº2 Análisis'!H570,'Tabla 2-3-4-5'!$B$10:$C$12,2,FALSE)))&gt;5,"ALTO","MEDIO"))," ")</f>
        <v xml:space="preserve"> </v>
      </c>
      <c r="J570" s="9"/>
      <c r="K570" s="10"/>
      <c r="N570" s="10"/>
      <c r="O570" s="10"/>
      <c r="P570" s="10"/>
      <c r="Q570" s="10"/>
      <c r="R570" s="10"/>
      <c r="S570" s="10"/>
      <c r="T570" s="10"/>
      <c r="U570" s="10"/>
      <c r="V570" s="10"/>
      <c r="W570" s="10"/>
      <c r="X570" s="10"/>
      <c r="Y570" s="10"/>
      <c r="Z570" s="10"/>
      <c r="AA570" s="10"/>
      <c r="AB570" s="10"/>
      <c r="AC570" s="10"/>
    </row>
    <row r="571" spans="1:29" ht="83.25" customHeight="1" x14ac:dyDescent="0.3">
      <c r="A571" s="136" t="str">
        <f>'Matriz Nº1 Identificación'!A571</f>
        <v>63. 4</v>
      </c>
      <c r="B571" s="4" t="str">
        <f>IF('Matriz Nº1 Identificación'!B571&lt;&gt;" ",'Matriz Nº1 Identificación'!F571," ")</f>
        <v xml:space="preserve"> </v>
      </c>
      <c r="C571" s="101"/>
      <c r="D571" s="101"/>
      <c r="E571" s="4" t="str">
        <f>IFERROR(IF((VLOOKUP(C571,'Tabla 2-3-4-5'!$B$10:$C$12,2,FALSE)*(VLOOKUP('Matriz Nº2 Análisis'!D571,'Tabla 2-3-4-5'!$B$10:$C$12,2,FALSE)))&lt;3,"BAJO",IF((VLOOKUP(C571,'Tabla 2-3-4-5'!$B$10:$C$12,2,FALSE)*(VLOOKUP('Matriz Nº2 Análisis'!D571,'Tabla 2-3-4-5'!$B$10:$C$12,2,FALSE)))&gt;5,"ALTO","MEDIO"))," ")</f>
        <v xml:space="preserve"> </v>
      </c>
      <c r="F571" s="5" t="str">
        <f>IF(B571&lt;&gt;" ",'Matriz Nº1 Identificación'!E571," ")</f>
        <v xml:space="preserve"> </v>
      </c>
      <c r="G571" s="101"/>
      <c r="H571" s="101"/>
      <c r="I571" s="4" t="str">
        <f>IFERROR(IF((VLOOKUP(G571,'Tabla 2-3-4-5'!$B$10:$C$12,2,FALSE)*(VLOOKUP('Matriz Nº2 Análisis'!H571,'Tabla 2-3-4-5'!$B$10:$C$12,2,FALSE)))&lt;3,"BAJO",IF((VLOOKUP(G571,'Tabla 2-3-4-5'!$B$10:$C$12,2,FALSE)*(VLOOKUP('Matriz Nº2 Análisis'!H571,'Tabla 2-3-4-5'!$B$10:$C$12,2,FALSE)))&gt;5,"ALTO","MEDIO"))," ")</f>
        <v xml:space="preserve"> </v>
      </c>
      <c r="J571" s="9"/>
      <c r="K571" s="10"/>
      <c r="N571" s="10"/>
      <c r="O571" s="10"/>
      <c r="P571" s="10"/>
      <c r="Q571" s="10"/>
      <c r="R571" s="10"/>
      <c r="S571" s="10"/>
      <c r="T571" s="10"/>
      <c r="U571" s="10"/>
      <c r="V571" s="10"/>
      <c r="W571" s="10"/>
      <c r="X571" s="10"/>
      <c r="Y571" s="10"/>
      <c r="Z571" s="10"/>
      <c r="AA571" s="10"/>
      <c r="AB571" s="10"/>
      <c r="AC571" s="10"/>
    </row>
    <row r="572" spans="1:29" ht="83.25" customHeight="1" x14ac:dyDescent="0.3">
      <c r="A572" s="136" t="str">
        <f>'Matriz Nº1 Identificación'!A572</f>
        <v>63. 5</v>
      </c>
      <c r="B572" s="4" t="str">
        <f>IF('Matriz Nº1 Identificación'!B572&lt;&gt;" ",'Matriz Nº1 Identificación'!F572," ")</f>
        <v xml:space="preserve"> </v>
      </c>
      <c r="C572" s="101"/>
      <c r="D572" s="101"/>
      <c r="E572" s="4" t="str">
        <f>IFERROR(IF((VLOOKUP(C572,'Tabla 2-3-4-5'!$B$10:$C$12,2,FALSE)*(VLOOKUP('Matriz Nº2 Análisis'!D572,'Tabla 2-3-4-5'!$B$10:$C$12,2,FALSE)))&lt;3,"BAJO",IF((VLOOKUP(C572,'Tabla 2-3-4-5'!$B$10:$C$12,2,FALSE)*(VLOOKUP('Matriz Nº2 Análisis'!D572,'Tabla 2-3-4-5'!$B$10:$C$12,2,FALSE)))&gt;5,"ALTO","MEDIO"))," ")</f>
        <v xml:space="preserve"> </v>
      </c>
      <c r="F572" s="5" t="str">
        <f>IF(B572&lt;&gt;" ",'Matriz Nº1 Identificación'!E572," ")</f>
        <v xml:space="preserve"> </v>
      </c>
      <c r="G572" s="101"/>
      <c r="H572" s="101"/>
      <c r="I572" s="4" t="str">
        <f>IFERROR(IF((VLOOKUP(G572,'Tabla 2-3-4-5'!$B$10:$C$12,2,FALSE)*(VLOOKUP('Matriz Nº2 Análisis'!H572,'Tabla 2-3-4-5'!$B$10:$C$12,2,FALSE)))&lt;3,"BAJO",IF((VLOOKUP(G572,'Tabla 2-3-4-5'!$B$10:$C$12,2,FALSE)*(VLOOKUP('Matriz Nº2 Análisis'!H572,'Tabla 2-3-4-5'!$B$10:$C$12,2,FALSE)))&gt;5,"ALTO","MEDIO"))," ")</f>
        <v xml:space="preserve"> </v>
      </c>
      <c r="J572" s="9"/>
      <c r="K572" s="10"/>
      <c r="N572" s="10"/>
      <c r="O572" s="10"/>
      <c r="P572" s="10"/>
      <c r="Q572" s="10"/>
      <c r="R572" s="10"/>
      <c r="S572" s="10"/>
      <c r="T572" s="10"/>
      <c r="U572" s="10"/>
      <c r="V572" s="10"/>
      <c r="W572" s="10"/>
      <c r="X572" s="10"/>
      <c r="Y572" s="10"/>
      <c r="Z572" s="10"/>
      <c r="AA572" s="10"/>
      <c r="AB572" s="10"/>
      <c r="AC572" s="10"/>
    </row>
    <row r="573" spans="1:29" ht="83.25" customHeight="1" x14ac:dyDescent="0.3">
      <c r="A573" s="136" t="str">
        <f>'Matriz Nº1 Identificación'!A573</f>
        <v>63. 6</v>
      </c>
      <c r="B573" s="4" t="str">
        <f>IF('Matriz Nº1 Identificación'!B573&lt;&gt;" ",'Matriz Nº1 Identificación'!F573," ")</f>
        <v xml:space="preserve"> </v>
      </c>
      <c r="C573" s="101"/>
      <c r="D573" s="101"/>
      <c r="E573" s="4" t="str">
        <f>IFERROR(IF((VLOOKUP(C573,'Tabla 2-3-4-5'!$B$10:$C$12,2,FALSE)*(VLOOKUP('Matriz Nº2 Análisis'!D573,'Tabla 2-3-4-5'!$B$10:$C$12,2,FALSE)))&lt;3,"BAJO",IF((VLOOKUP(C573,'Tabla 2-3-4-5'!$B$10:$C$12,2,FALSE)*(VLOOKUP('Matriz Nº2 Análisis'!D573,'Tabla 2-3-4-5'!$B$10:$C$12,2,FALSE)))&gt;5,"ALTO","MEDIO"))," ")</f>
        <v xml:space="preserve"> </v>
      </c>
      <c r="F573" s="5" t="str">
        <f>IF(B573&lt;&gt;" ",'Matriz Nº1 Identificación'!E573," ")</f>
        <v xml:space="preserve"> </v>
      </c>
      <c r="G573" s="101"/>
      <c r="H573" s="101"/>
      <c r="I573" s="4" t="str">
        <f>IFERROR(IF((VLOOKUP(G573,'Tabla 2-3-4-5'!$B$10:$C$12,2,FALSE)*(VLOOKUP('Matriz Nº2 Análisis'!H573,'Tabla 2-3-4-5'!$B$10:$C$12,2,FALSE)))&lt;3,"BAJO",IF((VLOOKUP(G573,'Tabla 2-3-4-5'!$B$10:$C$12,2,FALSE)*(VLOOKUP('Matriz Nº2 Análisis'!H573,'Tabla 2-3-4-5'!$B$10:$C$12,2,FALSE)))&gt;5,"ALTO","MEDIO"))," ")</f>
        <v xml:space="preserve"> </v>
      </c>
      <c r="J573" s="9"/>
      <c r="K573" s="10"/>
      <c r="N573" s="10"/>
      <c r="O573" s="10"/>
      <c r="P573" s="10"/>
      <c r="Q573" s="10"/>
      <c r="R573" s="10"/>
      <c r="S573" s="10"/>
      <c r="T573" s="10"/>
      <c r="U573" s="10"/>
      <c r="V573" s="10"/>
      <c r="W573" s="10"/>
      <c r="X573" s="10"/>
      <c r="Y573" s="10"/>
      <c r="Z573" s="10"/>
      <c r="AA573" s="10"/>
      <c r="AB573" s="10"/>
      <c r="AC573" s="10"/>
    </row>
    <row r="574" spans="1:29" ht="83.25" customHeight="1" thickBot="1" x14ac:dyDescent="0.35">
      <c r="A574" s="136" t="str">
        <f>'Matriz Nº1 Identificación'!A574</f>
        <v>63. 7</v>
      </c>
      <c r="B574" s="4" t="str">
        <f>IF('Matriz Nº1 Identificación'!B574&lt;&gt;" ",'Matriz Nº1 Identificación'!F574," ")</f>
        <v xml:space="preserve"> </v>
      </c>
      <c r="C574" s="101"/>
      <c r="D574" s="101"/>
      <c r="E574" s="4" t="str">
        <f>IFERROR(IF((VLOOKUP(C574,'Tabla 2-3-4-5'!$B$10:$C$12,2,FALSE)*(VLOOKUP('Matriz Nº2 Análisis'!D574,'Tabla 2-3-4-5'!$B$10:$C$12,2,FALSE)))&lt;3,"BAJO",IF((VLOOKUP(C574,'Tabla 2-3-4-5'!$B$10:$C$12,2,FALSE)*(VLOOKUP('Matriz Nº2 Análisis'!D574,'Tabla 2-3-4-5'!$B$10:$C$12,2,FALSE)))&gt;5,"ALTO","MEDIO"))," ")</f>
        <v xml:space="preserve"> </v>
      </c>
      <c r="F574" s="5" t="str">
        <f>IF(B574&lt;&gt;" ",'Matriz Nº1 Identificación'!E574," ")</f>
        <v xml:space="preserve"> </v>
      </c>
      <c r="G574" s="101"/>
      <c r="H574" s="101"/>
      <c r="I574" s="4" t="str">
        <f>IFERROR(IF((VLOOKUP(G574,'Tabla 2-3-4-5'!$B$10:$C$12,2,FALSE)*(VLOOKUP('Matriz Nº2 Análisis'!H574,'Tabla 2-3-4-5'!$B$10:$C$12,2,FALSE)))&lt;3,"BAJO",IF((VLOOKUP(G574,'Tabla 2-3-4-5'!$B$10:$C$12,2,FALSE)*(VLOOKUP('Matriz Nº2 Análisis'!H574,'Tabla 2-3-4-5'!$B$10:$C$12,2,FALSE)))&gt;5,"ALTO","MEDIO"))," ")</f>
        <v xml:space="preserve"> </v>
      </c>
      <c r="J574" s="9"/>
      <c r="K574" s="10"/>
      <c r="N574" s="10"/>
      <c r="O574" s="10"/>
      <c r="P574" s="10"/>
      <c r="Q574" s="10"/>
      <c r="R574" s="10"/>
      <c r="S574" s="10"/>
      <c r="T574" s="10"/>
      <c r="U574" s="10"/>
      <c r="V574" s="10"/>
      <c r="W574" s="10"/>
      <c r="X574" s="10"/>
      <c r="Y574" s="10"/>
      <c r="Z574" s="10"/>
      <c r="AA574" s="10"/>
      <c r="AB574" s="10"/>
      <c r="AC574" s="10"/>
    </row>
    <row r="575" spans="1:29" ht="23.25" customHeight="1" thickBot="1" x14ac:dyDescent="0.35">
      <c r="A575" s="73" t="str">
        <f>'Matriz Nº1 Identificación'!A575</f>
        <v xml:space="preserve">Objetivo Estratégico: </v>
      </c>
      <c r="B575" s="377">
        <f>+'Matriz Nº1 Identificación'!B575:H575</f>
        <v>0</v>
      </c>
      <c r="C575" s="378"/>
      <c r="D575" s="378"/>
      <c r="E575" s="378"/>
      <c r="F575" s="378"/>
      <c r="G575" s="378"/>
      <c r="H575" s="378"/>
      <c r="I575" s="379"/>
      <c r="J575" s="1"/>
    </row>
    <row r="576" spans="1:29" ht="26.25" customHeight="1" x14ac:dyDescent="0.3">
      <c r="A576" s="75" t="str">
        <f>'Matriz Nº1 Identificación'!A576</f>
        <v>Objetivo táctico</v>
      </c>
      <c r="B576" s="374" t="str">
        <f>+'Matriz Nº1 Identificación'!B576:H576</f>
        <v xml:space="preserve">64. </v>
      </c>
      <c r="C576" s="375"/>
      <c r="D576" s="375"/>
      <c r="E576" s="375"/>
      <c r="F576" s="375"/>
      <c r="G576" s="375"/>
      <c r="H576" s="375"/>
      <c r="I576" s="376"/>
      <c r="J576" s="1"/>
    </row>
    <row r="577" spans="1:29" ht="83.25" customHeight="1" x14ac:dyDescent="0.3">
      <c r="A577" s="136" t="str">
        <f>'Matriz Nº1 Identificación'!A577</f>
        <v>64. 1</v>
      </c>
      <c r="B577" s="4" t="str">
        <f>IF('Matriz Nº1 Identificación'!B577&lt;&gt;" ",'Matriz Nº1 Identificación'!F577," ")</f>
        <v xml:space="preserve"> </v>
      </c>
      <c r="C577" s="101"/>
      <c r="D577" s="101"/>
      <c r="E577" s="4" t="str">
        <f>IFERROR(IF((VLOOKUP(C577,'Tabla 2-3-4-5'!$B$10:$C$12,2,FALSE)*(VLOOKUP('Matriz Nº2 Análisis'!D577,'Tabla 2-3-4-5'!$B$10:$C$12,2,FALSE)))&lt;3,"BAJO",IF((VLOOKUP(C577,'Tabla 2-3-4-5'!$B$10:$C$12,2,FALSE)*(VLOOKUP('Matriz Nº2 Análisis'!D577,'Tabla 2-3-4-5'!$B$10:$C$12,2,FALSE)))&gt;5,"ALTO","MEDIO"))," ")</f>
        <v xml:space="preserve"> </v>
      </c>
      <c r="F577" s="5" t="str">
        <f>IF(B577&lt;&gt;" ",'Matriz Nº1 Identificación'!E577," ")</f>
        <v xml:space="preserve"> </v>
      </c>
      <c r="G577" s="101"/>
      <c r="H577" s="101"/>
      <c r="I577" s="4" t="str">
        <f>IFERROR(IF((VLOOKUP(G577,'Tabla 2-3-4-5'!$B$10:$C$12,2,FALSE)*(VLOOKUP('Matriz Nº2 Análisis'!H577,'Tabla 2-3-4-5'!$B$10:$C$12,2,FALSE)))&lt;3,"BAJO",IF((VLOOKUP(G577,'Tabla 2-3-4-5'!$B$10:$C$12,2,FALSE)*(VLOOKUP('Matriz Nº2 Análisis'!H577,'Tabla 2-3-4-5'!$B$10:$C$12,2,FALSE)))&gt;5,"ALTO","MEDIO"))," ")</f>
        <v xml:space="preserve"> </v>
      </c>
      <c r="J577" s="9"/>
      <c r="K577" s="10"/>
      <c r="N577" s="10"/>
      <c r="O577" s="10"/>
      <c r="P577" s="10"/>
      <c r="Q577" s="10"/>
      <c r="R577" s="10"/>
      <c r="S577" s="10"/>
      <c r="T577" s="10"/>
      <c r="U577" s="10"/>
      <c r="V577" s="10"/>
      <c r="W577" s="10"/>
      <c r="X577" s="10"/>
      <c r="Y577" s="10"/>
      <c r="Z577" s="10"/>
      <c r="AA577" s="10"/>
      <c r="AB577" s="10"/>
      <c r="AC577" s="10"/>
    </row>
    <row r="578" spans="1:29" ht="83.25" customHeight="1" x14ac:dyDescent="0.3">
      <c r="A578" s="136" t="str">
        <f>'Matriz Nº1 Identificación'!A578</f>
        <v>64. 2</v>
      </c>
      <c r="B578" s="4" t="str">
        <f>IF('Matriz Nº1 Identificación'!B578&lt;&gt;" ",'Matriz Nº1 Identificación'!F578," ")</f>
        <v xml:space="preserve"> </v>
      </c>
      <c r="C578" s="101"/>
      <c r="D578" s="101"/>
      <c r="E578" s="4" t="str">
        <f>IFERROR(IF((VLOOKUP(C578,'Tabla 2-3-4-5'!$B$10:$C$12,2,FALSE)*(VLOOKUP('Matriz Nº2 Análisis'!D578,'Tabla 2-3-4-5'!$B$10:$C$12,2,FALSE)))&lt;3,"BAJO",IF((VLOOKUP(C578,'Tabla 2-3-4-5'!$B$10:$C$12,2,FALSE)*(VLOOKUP('Matriz Nº2 Análisis'!D578,'Tabla 2-3-4-5'!$B$10:$C$12,2,FALSE)))&gt;5,"ALTO","MEDIO"))," ")</f>
        <v xml:space="preserve"> </v>
      </c>
      <c r="F578" s="5" t="str">
        <f>IF(B578&lt;&gt;" ",'Matriz Nº1 Identificación'!E578," ")</f>
        <v xml:space="preserve"> </v>
      </c>
      <c r="G578" s="101"/>
      <c r="H578" s="101"/>
      <c r="I578" s="4" t="str">
        <f>IFERROR(IF((VLOOKUP(G578,'Tabla 2-3-4-5'!$B$10:$C$12,2,FALSE)*(VLOOKUP('Matriz Nº2 Análisis'!H578,'Tabla 2-3-4-5'!$B$10:$C$12,2,FALSE)))&lt;3,"BAJO",IF((VLOOKUP(G578,'Tabla 2-3-4-5'!$B$10:$C$12,2,FALSE)*(VLOOKUP('Matriz Nº2 Análisis'!H578,'Tabla 2-3-4-5'!$B$10:$C$12,2,FALSE)))&gt;5,"ALTO","MEDIO"))," ")</f>
        <v xml:space="preserve"> </v>
      </c>
      <c r="J578" s="9"/>
      <c r="K578" s="10"/>
      <c r="N578" s="10"/>
      <c r="O578" s="10"/>
      <c r="P578" s="10"/>
      <c r="Q578" s="10"/>
      <c r="R578" s="10"/>
      <c r="S578" s="10"/>
      <c r="T578" s="10"/>
      <c r="U578" s="10"/>
      <c r="V578" s="10"/>
      <c r="W578" s="10"/>
      <c r="X578" s="10"/>
      <c r="Y578" s="10"/>
      <c r="Z578" s="10"/>
      <c r="AA578" s="10"/>
      <c r="AB578" s="10"/>
      <c r="AC578" s="10"/>
    </row>
    <row r="579" spans="1:29" ht="83.25" customHeight="1" x14ac:dyDescent="0.3">
      <c r="A579" s="136" t="str">
        <f>'Matriz Nº1 Identificación'!A579</f>
        <v>64. 3</v>
      </c>
      <c r="B579" s="4" t="str">
        <f>IF('Matriz Nº1 Identificación'!B579&lt;&gt;" ",'Matriz Nº1 Identificación'!F579," ")</f>
        <v xml:space="preserve"> </v>
      </c>
      <c r="C579" s="101"/>
      <c r="D579" s="101"/>
      <c r="E579" s="4" t="str">
        <f>IFERROR(IF((VLOOKUP(C579,'Tabla 2-3-4-5'!$B$10:$C$12,2,FALSE)*(VLOOKUP('Matriz Nº2 Análisis'!D579,'Tabla 2-3-4-5'!$B$10:$C$12,2,FALSE)))&lt;3,"BAJO",IF((VLOOKUP(C579,'Tabla 2-3-4-5'!$B$10:$C$12,2,FALSE)*(VLOOKUP('Matriz Nº2 Análisis'!D579,'Tabla 2-3-4-5'!$B$10:$C$12,2,FALSE)))&gt;5,"ALTO","MEDIO"))," ")</f>
        <v xml:space="preserve"> </v>
      </c>
      <c r="F579" s="5" t="str">
        <f>IF(B579&lt;&gt;" ",'Matriz Nº1 Identificación'!E579," ")</f>
        <v xml:space="preserve"> </v>
      </c>
      <c r="G579" s="101"/>
      <c r="H579" s="101"/>
      <c r="I579" s="4" t="str">
        <f>IFERROR(IF((VLOOKUP(G579,'Tabla 2-3-4-5'!$B$10:$C$12,2,FALSE)*(VLOOKUP('Matriz Nº2 Análisis'!H579,'Tabla 2-3-4-5'!$B$10:$C$12,2,FALSE)))&lt;3,"BAJO",IF((VLOOKUP(G579,'Tabla 2-3-4-5'!$B$10:$C$12,2,FALSE)*(VLOOKUP('Matriz Nº2 Análisis'!H579,'Tabla 2-3-4-5'!$B$10:$C$12,2,FALSE)))&gt;5,"ALTO","MEDIO"))," ")</f>
        <v xml:space="preserve"> </v>
      </c>
      <c r="J579" s="9"/>
      <c r="K579" s="10"/>
      <c r="N579" s="10"/>
      <c r="O579" s="10"/>
      <c r="P579" s="10"/>
      <c r="Q579" s="10"/>
      <c r="R579" s="10"/>
      <c r="S579" s="10"/>
      <c r="T579" s="10"/>
      <c r="U579" s="10"/>
      <c r="V579" s="10"/>
      <c r="W579" s="10"/>
      <c r="X579" s="10"/>
      <c r="Y579" s="10"/>
      <c r="Z579" s="10"/>
      <c r="AA579" s="10"/>
      <c r="AB579" s="10"/>
      <c r="AC579" s="10"/>
    </row>
    <row r="580" spans="1:29" ht="83.25" customHeight="1" x14ac:dyDescent="0.3">
      <c r="A580" s="136" t="str">
        <f>'Matriz Nº1 Identificación'!A580</f>
        <v>64. 4</v>
      </c>
      <c r="B580" s="4" t="str">
        <f>IF('Matriz Nº1 Identificación'!B580&lt;&gt;" ",'Matriz Nº1 Identificación'!F580," ")</f>
        <v xml:space="preserve"> </v>
      </c>
      <c r="C580" s="101"/>
      <c r="D580" s="101"/>
      <c r="E580" s="4" t="str">
        <f>IFERROR(IF((VLOOKUP(C580,'Tabla 2-3-4-5'!$B$10:$C$12,2,FALSE)*(VLOOKUP('Matriz Nº2 Análisis'!D580,'Tabla 2-3-4-5'!$B$10:$C$12,2,FALSE)))&lt;3,"BAJO",IF((VLOOKUP(C580,'Tabla 2-3-4-5'!$B$10:$C$12,2,FALSE)*(VLOOKUP('Matriz Nº2 Análisis'!D580,'Tabla 2-3-4-5'!$B$10:$C$12,2,FALSE)))&gt;5,"ALTO","MEDIO"))," ")</f>
        <v xml:space="preserve"> </v>
      </c>
      <c r="F580" s="5" t="str">
        <f>IF(B580&lt;&gt;" ",'Matriz Nº1 Identificación'!E580," ")</f>
        <v xml:space="preserve"> </v>
      </c>
      <c r="G580" s="101"/>
      <c r="H580" s="101"/>
      <c r="I580" s="4" t="str">
        <f>IFERROR(IF((VLOOKUP(G580,'Tabla 2-3-4-5'!$B$10:$C$12,2,FALSE)*(VLOOKUP('Matriz Nº2 Análisis'!H580,'Tabla 2-3-4-5'!$B$10:$C$12,2,FALSE)))&lt;3,"BAJO",IF((VLOOKUP(G580,'Tabla 2-3-4-5'!$B$10:$C$12,2,FALSE)*(VLOOKUP('Matriz Nº2 Análisis'!H580,'Tabla 2-3-4-5'!$B$10:$C$12,2,FALSE)))&gt;5,"ALTO","MEDIO"))," ")</f>
        <v xml:space="preserve"> </v>
      </c>
      <c r="J580" s="9"/>
      <c r="K580" s="10"/>
      <c r="N580" s="10"/>
      <c r="O580" s="10"/>
      <c r="P580" s="10"/>
      <c r="Q580" s="10"/>
      <c r="R580" s="10"/>
      <c r="S580" s="10"/>
      <c r="T580" s="10"/>
      <c r="U580" s="10"/>
      <c r="V580" s="10"/>
      <c r="W580" s="10"/>
      <c r="X580" s="10"/>
      <c r="Y580" s="10"/>
      <c r="Z580" s="10"/>
      <c r="AA580" s="10"/>
      <c r="AB580" s="10"/>
      <c r="AC580" s="10"/>
    </row>
    <row r="581" spans="1:29" ht="83.25" customHeight="1" x14ac:dyDescent="0.3">
      <c r="A581" s="136" t="str">
        <f>'Matriz Nº1 Identificación'!A581</f>
        <v>64. 5</v>
      </c>
      <c r="B581" s="4" t="str">
        <f>IF('Matriz Nº1 Identificación'!B581&lt;&gt;" ",'Matriz Nº1 Identificación'!F581," ")</f>
        <v xml:space="preserve"> </v>
      </c>
      <c r="C581" s="101"/>
      <c r="D581" s="101"/>
      <c r="E581" s="4" t="str">
        <f>IFERROR(IF((VLOOKUP(C581,'Tabla 2-3-4-5'!$B$10:$C$12,2,FALSE)*(VLOOKUP('Matriz Nº2 Análisis'!D581,'Tabla 2-3-4-5'!$B$10:$C$12,2,FALSE)))&lt;3,"BAJO",IF((VLOOKUP(C581,'Tabla 2-3-4-5'!$B$10:$C$12,2,FALSE)*(VLOOKUP('Matriz Nº2 Análisis'!D581,'Tabla 2-3-4-5'!$B$10:$C$12,2,FALSE)))&gt;5,"ALTO","MEDIO"))," ")</f>
        <v xml:space="preserve"> </v>
      </c>
      <c r="F581" s="5" t="str">
        <f>IF(B581&lt;&gt;" ",'Matriz Nº1 Identificación'!E581," ")</f>
        <v xml:space="preserve"> </v>
      </c>
      <c r="G581" s="101"/>
      <c r="H581" s="101"/>
      <c r="I581" s="4" t="str">
        <f>IFERROR(IF((VLOOKUP(G581,'Tabla 2-3-4-5'!$B$10:$C$12,2,FALSE)*(VLOOKUP('Matriz Nº2 Análisis'!H581,'Tabla 2-3-4-5'!$B$10:$C$12,2,FALSE)))&lt;3,"BAJO",IF((VLOOKUP(G581,'Tabla 2-3-4-5'!$B$10:$C$12,2,FALSE)*(VLOOKUP('Matriz Nº2 Análisis'!H581,'Tabla 2-3-4-5'!$B$10:$C$12,2,FALSE)))&gt;5,"ALTO","MEDIO"))," ")</f>
        <v xml:space="preserve"> </v>
      </c>
      <c r="J581" s="9"/>
      <c r="K581" s="10"/>
      <c r="N581" s="10"/>
      <c r="O581" s="10"/>
      <c r="P581" s="10"/>
      <c r="Q581" s="10"/>
      <c r="R581" s="10"/>
      <c r="S581" s="10"/>
      <c r="T581" s="10"/>
      <c r="U581" s="10"/>
      <c r="V581" s="10"/>
      <c r="W581" s="10"/>
      <c r="X581" s="10"/>
      <c r="Y581" s="10"/>
      <c r="Z581" s="10"/>
      <c r="AA581" s="10"/>
      <c r="AB581" s="10"/>
      <c r="AC581" s="10"/>
    </row>
    <row r="582" spans="1:29" ht="83.25" customHeight="1" x14ac:dyDescent="0.3">
      <c r="A582" s="136" t="str">
        <f>'Matriz Nº1 Identificación'!A582</f>
        <v>64. 6</v>
      </c>
      <c r="B582" s="4" t="str">
        <f>IF('Matriz Nº1 Identificación'!B582&lt;&gt;" ",'Matriz Nº1 Identificación'!F582," ")</f>
        <v xml:space="preserve"> </v>
      </c>
      <c r="C582" s="101"/>
      <c r="D582" s="101"/>
      <c r="E582" s="4" t="str">
        <f>IFERROR(IF((VLOOKUP(C582,'Tabla 2-3-4-5'!$B$10:$C$12,2,FALSE)*(VLOOKUP('Matriz Nº2 Análisis'!D582,'Tabla 2-3-4-5'!$B$10:$C$12,2,FALSE)))&lt;3,"BAJO",IF((VLOOKUP(C582,'Tabla 2-3-4-5'!$B$10:$C$12,2,FALSE)*(VLOOKUP('Matriz Nº2 Análisis'!D582,'Tabla 2-3-4-5'!$B$10:$C$12,2,FALSE)))&gt;5,"ALTO","MEDIO"))," ")</f>
        <v xml:space="preserve"> </v>
      </c>
      <c r="F582" s="5" t="str">
        <f>IF(B582&lt;&gt;" ",'Matriz Nº1 Identificación'!E582," ")</f>
        <v xml:space="preserve"> </v>
      </c>
      <c r="G582" s="101"/>
      <c r="H582" s="101"/>
      <c r="I582" s="4" t="str">
        <f>IFERROR(IF((VLOOKUP(G582,'Tabla 2-3-4-5'!$B$10:$C$12,2,FALSE)*(VLOOKUP('Matriz Nº2 Análisis'!H582,'Tabla 2-3-4-5'!$B$10:$C$12,2,FALSE)))&lt;3,"BAJO",IF((VLOOKUP(G582,'Tabla 2-3-4-5'!$B$10:$C$12,2,FALSE)*(VLOOKUP('Matriz Nº2 Análisis'!H582,'Tabla 2-3-4-5'!$B$10:$C$12,2,FALSE)))&gt;5,"ALTO","MEDIO"))," ")</f>
        <v xml:space="preserve"> </v>
      </c>
      <c r="J582" s="9"/>
      <c r="K582" s="10"/>
      <c r="N582" s="10"/>
      <c r="O582" s="10"/>
      <c r="P582" s="10"/>
      <c r="Q582" s="10"/>
      <c r="R582" s="10"/>
      <c r="S582" s="10"/>
      <c r="T582" s="10"/>
      <c r="U582" s="10"/>
      <c r="V582" s="10"/>
      <c r="W582" s="10"/>
      <c r="X582" s="10"/>
      <c r="Y582" s="10"/>
      <c r="Z582" s="10"/>
      <c r="AA582" s="10"/>
      <c r="AB582" s="10"/>
      <c r="AC582" s="10"/>
    </row>
    <row r="583" spans="1:29" ht="83.25" customHeight="1" thickBot="1" x14ac:dyDescent="0.35">
      <c r="A583" s="136" t="str">
        <f>'Matriz Nº1 Identificación'!A583</f>
        <v>64. 7</v>
      </c>
      <c r="B583" s="4" t="str">
        <f>IF('Matriz Nº1 Identificación'!B583&lt;&gt;" ",'Matriz Nº1 Identificación'!F583," ")</f>
        <v xml:space="preserve"> </v>
      </c>
      <c r="C583" s="101"/>
      <c r="D583" s="101"/>
      <c r="E583" s="4" t="str">
        <f>IFERROR(IF((VLOOKUP(C583,'Tabla 2-3-4-5'!$B$10:$C$12,2,FALSE)*(VLOOKUP('Matriz Nº2 Análisis'!D583,'Tabla 2-3-4-5'!$B$10:$C$12,2,FALSE)))&lt;3,"BAJO",IF((VLOOKUP(C583,'Tabla 2-3-4-5'!$B$10:$C$12,2,FALSE)*(VLOOKUP('Matriz Nº2 Análisis'!D583,'Tabla 2-3-4-5'!$B$10:$C$12,2,FALSE)))&gt;5,"ALTO","MEDIO"))," ")</f>
        <v xml:space="preserve"> </v>
      </c>
      <c r="F583" s="5" t="str">
        <f>IF(B583&lt;&gt;" ",'Matriz Nº1 Identificación'!E583," ")</f>
        <v xml:space="preserve"> </v>
      </c>
      <c r="G583" s="101"/>
      <c r="H583" s="101"/>
      <c r="I583" s="4" t="str">
        <f>IFERROR(IF((VLOOKUP(G583,'Tabla 2-3-4-5'!$B$10:$C$12,2,FALSE)*(VLOOKUP('Matriz Nº2 Análisis'!H583,'Tabla 2-3-4-5'!$B$10:$C$12,2,FALSE)))&lt;3,"BAJO",IF((VLOOKUP(G583,'Tabla 2-3-4-5'!$B$10:$C$12,2,FALSE)*(VLOOKUP('Matriz Nº2 Análisis'!H583,'Tabla 2-3-4-5'!$B$10:$C$12,2,FALSE)))&gt;5,"ALTO","MEDIO"))," ")</f>
        <v xml:space="preserve"> </v>
      </c>
      <c r="J583" s="9"/>
      <c r="K583" s="10"/>
      <c r="N583" s="10"/>
      <c r="O583" s="10"/>
      <c r="P583" s="10"/>
      <c r="Q583" s="10"/>
      <c r="R583" s="10"/>
      <c r="S583" s="10"/>
      <c r="T583" s="10"/>
      <c r="U583" s="10"/>
      <c r="V583" s="10"/>
      <c r="W583" s="10"/>
      <c r="X583" s="10"/>
      <c r="Y583" s="10"/>
      <c r="Z583" s="10"/>
      <c r="AA583" s="10"/>
      <c r="AB583" s="10"/>
      <c r="AC583" s="10"/>
    </row>
    <row r="584" spans="1:29" ht="23.25" customHeight="1" thickBot="1" x14ac:dyDescent="0.35">
      <c r="A584" s="73" t="str">
        <f>'Matriz Nº1 Identificación'!A584</f>
        <v xml:space="preserve">Objetivo Estratégico: </v>
      </c>
      <c r="B584" s="377">
        <f>+'Matriz Nº1 Identificación'!B584:H584</f>
        <v>0</v>
      </c>
      <c r="C584" s="378"/>
      <c r="D584" s="378"/>
      <c r="E584" s="378"/>
      <c r="F584" s="378"/>
      <c r="G584" s="378"/>
      <c r="H584" s="378"/>
      <c r="I584" s="379"/>
      <c r="J584" s="1"/>
    </row>
    <row r="585" spans="1:29" ht="26.25" customHeight="1" x14ac:dyDescent="0.3">
      <c r="A585" s="75" t="str">
        <f>'Matriz Nº1 Identificación'!A585</f>
        <v>Objetivo táctico</v>
      </c>
      <c r="B585" s="374" t="str">
        <f>+'Matriz Nº1 Identificación'!B585:H585</f>
        <v xml:space="preserve">65. </v>
      </c>
      <c r="C585" s="375"/>
      <c r="D585" s="375"/>
      <c r="E585" s="375"/>
      <c r="F585" s="375"/>
      <c r="G585" s="375"/>
      <c r="H585" s="375"/>
      <c r="I585" s="376"/>
      <c r="J585" s="1"/>
    </row>
    <row r="586" spans="1:29" ht="83.25" customHeight="1" x14ac:dyDescent="0.3">
      <c r="A586" s="136" t="str">
        <f>'Matriz Nº1 Identificación'!A586</f>
        <v>65. 1</v>
      </c>
      <c r="B586" s="4" t="str">
        <f>IF('Matriz Nº1 Identificación'!B586&lt;&gt;" ",'Matriz Nº1 Identificación'!F586," ")</f>
        <v xml:space="preserve"> </v>
      </c>
      <c r="C586" s="101"/>
      <c r="D586" s="101"/>
      <c r="E586" s="4" t="str">
        <f>IFERROR(IF((VLOOKUP(C586,'Tabla 2-3-4-5'!$B$10:$C$12,2,FALSE)*(VLOOKUP('Matriz Nº2 Análisis'!D586,'Tabla 2-3-4-5'!$B$10:$C$12,2,FALSE)))&lt;3,"BAJO",IF((VLOOKUP(C586,'Tabla 2-3-4-5'!$B$10:$C$12,2,FALSE)*(VLOOKUP('Matriz Nº2 Análisis'!D586,'Tabla 2-3-4-5'!$B$10:$C$12,2,FALSE)))&gt;5,"ALTO","MEDIO"))," ")</f>
        <v xml:space="preserve"> </v>
      </c>
      <c r="F586" s="5" t="str">
        <f>IF(B586&lt;&gt;" ",'Matriz Nº1 Identificación'!E586," ")</f>
        <v xml:space="preserve"> </v>
      </c>
      <c r="G586" s="101"/>
      <c r="H586" s="101"/>
      <c r="I586" s="4" t="str">
        <f>IFERROR(IF((VLOOKUP(G586,'Tabla 2-3-4-5'!$B$10:$C$12,2,FALSE)*(VLOOKUP('Matriz Nº2 Análisis'!H586,'Tabla 2-3-4-5'!$B$10:$C$12,2,FALSE)))&lt;3,"BAJO",IF((VLOOKUP(G586,'Tabla 2-3-4-5'!$B$10:$C$12,2,FALSE)*(VLOOKUP('Matriz Nº2 Análisis'!H586,'Tabla 2-3-4-5'!$B$10:$C$12,2,FALSE)))&gt;5,"ALTO","MEDIO"))," ")</f>
        <v xml:space="preserve"> </v>
      </c>
      <c r="J586" s="9"/>
      <c r="K586" s="10"/>
      <c r="N586" s="10"/>
      <c r="O586" s="10"/>
      <c r="P586" s="10"/>
      <c r="Q586" s="10"/>
      <c r="R586" s="10"/>
      <c r="S586" s="10"/>
      <c r="T586" s="10"/>
      <c r="U586" s="10"/>
      <c r="V586" s="10"/>
      <c r="W586" s="10"/>
      <c r="X586" s="10"/>
      <c r="Y586" s="10"/>
      <c r="Z586" s="10"/>
      <c r="AA586" s="10"/>
      <c r="AB586" s="10"/>
      <c r="AC586" s="10"/>
    </row>
    <row r="587" spans="1:29" ht="83.25" customHeight="1" x14ac:dyDescent="0.3">
      <c r="A587" s="136" t="str">
        <f>'Matriz Nº1 Identificación'!A587</f>
        <v>65. 2</v>
      </c>
      <c r="B587" s="4" t="str">
        <f>IF('Matriz Nº1 Identificación'!B587&lt;&gt;" ",'Matriz Nº1 Identificación'!F587," ")</f>
        <v xml:space="preserve"> </v>
      </c>
      <c r="C587" s="101"/>
      <c r="D587" s="101"/>
      <c r="E587" s="4" t="str">
        <f>IFERROR(IF((VLOOKUP(C587,'Tabla 2-3-4-5'!$B$10:$C$12,2,FALSE)*(VLOOKUP('Matriz Nº2 Análisis'!D587,'Tabla 2-3-4-5'!$B$10:$C$12,2,FALSE)))&lt;3,"BAJO",IF((VLOOKUP(C587,'Tabla 2-3-4-5'!$B$10:$C$12,2,FALSE)*(VLOOKUP('Matriz Nº2 Análisis'!D587,'Tabla 2-3-4-5'!$B$10:$C$12,2,FALSE)))&gt;5,"ALTO","MEDIO"))," ")</f>
        <v xml:space="preserve"> </v>
      </c>
      <c r="F587" s="5" t="str">
        <f>IF(B587&lt;&gt;" ",'Matriz Nº1 Identificación'!E587," ")</f>
        <v xml:space="preserve"> </v>
      </c>
      <c r="G587" s="101"/>
      <c r="H587" s="101"/>
      <c r="I587" s="4" t="str">
        <f>IFERROR(IF((VLOOKUP(G587,'Tabla 2-3-4-5'!$B$10:$C$12,2,FALSE)*(VLOOKUP('Matriz Nº2 Análisis'!H587,'Tabla 2-3-4-5'!$B$10:$C$12,2,FALSE)))&lt;3,"BAJO",IF((VLOOKUP(G587,'Tabla 2-3-4-5'!$B$10:$C$12,2,FALSE)*(VLOOKUP('Matriz Nº2 Análisis'!H587,'Tabla 2-3-4-5'!$B$10:$C$12,2,FALSE)))&gt;5,"ALTO","MEDIO"))," ")</f>
        <v xml:space="preserve"> </v>
      </c>
      <c r="J587" s="9"/>
      <c r="K587" s="10"/>
      <c r="N587" s="10"/>
      <c r="O587" s="10"/>
      <c r="P587" s="10"/>
      <c r="Q587" s="10"/>
      <c r="R587" s="10"/>
      <c r="S587" s="10"/>
      <c r="T587" s="10"/>
      <c r="U587" s="10"/>
      <c r="V587" s="10"/>
      <c r="W587" s="10"/>
      <c r="X587" s="10"/>
      <c r="Y587" s="10"/>
      <c r="Z587" s="10"/>
      <c r="AA587" s="10"/>
      <c r="AB587" s="10"/>
      <c r="AC587" s="10"/>
    </row>
    <row r="588" spans="1:29" ht="83.25" customHeight="1" x14ac:dyDescent="0.3">
      <c r="A588" s="136" t="str">
        <f>'Matriz Nº1 Identificación'!A588</f>
        <v>65. 3</v>
      </c>
      <c r="B588" s="4" t="str">
        <f>IF('Matriz Nº1 Identificación'!B588&lt;&gt;" ",'Matriz Nº1 Identificación'!F588," ")</f>
        <v xml:space="preserve"> </v>
      </c>
      <c r="C588" s="101"/>
      <c r="D588" s="101"/>
      <c r="E588" s="4" t="str">
        <f>IFERROR(IF((VLOOKUP(C588,'Tabla 2-3-4-5'!$B$10:$C$12,2,FALSE)*(VLOOKUP('Matriz Nº2 Análisis'!D588,'Tabla 2-3-4-5'!$B$10:$C$12,2,FALSE)))&lt;3,"BAJO",IF((VLOOKUP(C588,'Tabla 2-3-4-5'!$B$10:$C$12,2,FALSE)*(VLOOKUP('Matriz Nº2 Análisis'!D588,'Tabla 2-3-4-5'!$B$10:$C$12,2,FALSE)))&gt;5,"ALTO","MEDIO"))," ")</f>
        <v xml:space="preserve"> </v>
      </c>
      <c r="F588" s="5" t="str">
        <f>IF(B588&lt;&gt;" ",'Matriz Nº1 Identificación'!E588," ")</f>
        <v xml:space="preserve"> </v>
      </c>
      <c r="G588" s="101"/>
      <c r="H588" s="101"/>
      <c r="I588" s="4" t="str">
        <f>IFERROR(IF((VLOOKUP(G588,'Tabla 2-3-4-5'!$B$10:$C$12,2,FALSE)*(VLOOKUP('Matriz Nº2 Análisis'!H588,'Tabla 2-3-4-5'!$B$10:$C$12,2,FALSE)))&lt;3,"BAJO",IF((VLOOKUP(G588,'Tabla 2-3-4-5'!$B$10:$C$12,2,FALSE)*(VLOOKUP('Matriz Nº2 Análisis'!H588,'Tabla 2-3-4-5'!$B$10:$C$12,2,FALSE)))&gt;5,"ALTO","MEDIO"))," ")</f>
        <v xml:space="preserve"> </v>
      </c>
      <c r="J588" s="9"/>
      <c r="K588" s="10"/>
      <c r="N588" s="10"/>
      <c r="O588" s="10"/>
      <c r="P588" s="10"/>
      <c r="Q588" s="10"/>
      <c r="R588" s="10"/>
      <c r="S588" s="10"/>
      <c r="T588" s="10"/>
      <c r="U588" s="10"/>
      <c r="V588" s="10"/>
      <c r="W588" s="10"/>
      <c r="X588" s="10"/>
      <c r="Y588" s="10"/>
      <c r="Z588" s="10"/>
      <c r="AA588" s="10"/>
      <c r="AB588" s="10"/>
      <c r="AC588" s="10"/>
    </row>
    <row r="589" spans="1:29" ht="83.25" customHeight="1" x14ac:dyDescent="0.3">
      <c r="A589" s="136" t="str">
        <f>'Matriz Nº1 Identificación'!A589</f>
        <v>65. 4</v>
      </c>
      <c r="B589" s="4" t="str">
        <f>IF('Matriz Nº1 Identificación'!B589&lt;&gt;" ",'Matriz Nº1 Identificación'!F589," ")</f>
        <v xml:space="preserve"> </v>
      </c>
      <c r="C589" s="101"/>
      <c r="D589" s="101"/>
      <c r="E589" s="4" t="str">
        <f>IFERROR(IF((VLOOKUP(C589,'Tabla 2-3-4-5'!$B$10:$C$12,2,FALSE)*(VLOOKUP('Matriz Nº2 Análisis'!D589,'Tabla 2-3-4-5'!$B$10:$C$12,2,FALSE)))&lt;3,"BAJO",IF((VLOOKUP(C589,'Tabla 2-3-4-5'!$B$10:$C$12,2,FALSE)*(VLOOKUP('Matriz Nº2 Análisis'!D589,'Tabla 2-3-4-5'!$B$10:$C$12,2,FALSE)))&gt;5,"ALTO","MEDIO"))," ")</f>
        <v xml:space="preserve"> </v>
      </c>
      <c r="F589" s="5" t="str">
        <f>IF(B589&lt;&gt;" ",'Matriz Nº1 Identificación'!E589," ")</f>
        <v xml:space="preserve"> </v>
      </c>
      <c r="G589" s="101"/>
      <c r="H589" s="101"/>
      <c r="I589" s="4" t="str">
        <f>IFERROR(IF((VLOOKUP(G589,'Tabla 2-3-4-5'!$B$10:$C$12,2,FALSE)*(VLOOKUP('Matriz Nº2 Análisis'!H589,'Tabla 2-3-4-5'!$B$10:$C$12,2,FALSE)))&lt;3,"BAJO",IF((VLOOKUP(G589,'Tabla 2-3-4-5'!$B$10:$C$12,2,FALSE)*(VLOOKUP('Matriz Nº2 Análisis'!H589,'Tabla 2-3-4-5'!$B$10:$C$12,2,FALSE)))&gt;5,"ALTO","MEDIO"))," ")</f>
        <v xml:space="preserve"> </v>
      </c>
      <c r="J589" s="9"/>
      <c r="K589" s="10"/>
      <c r="N589" s="10"/>
      <c r="O589" s="10"/>
      <c r="P589" s="10"/>
      <c r="Q589" s="10"/>
      <c r="R589" s="10"/>
      <c r="S589" s="10"/>
      <c r="T589" s="10"/>
      <c r="U589" s="10"/>
      <c r="V589" s="10"/>
      <c r="W589" s="10"/>
      <c r="X589" s="10"/>
      <c r="Y589" s="10"/>
      <c r="Z589" s="10"/>
      <c r="AA589" s="10"/>
      <c r="AB589" s="10"/>
      <c r="AC589" s="10"/>
    </row>
    <row r="590" spans="1:29" ht="83.25" customHeight="1" x14ac:dyDescent="0.3">
      <c r="A590" s="136" t="str">
        <f>'Matriz Nº1 Identificación'!A590</f>
        <v>65. 5</v>
      </c>
      <c r="B590" s="4" t="str">
        <f>IF('Matriz Nº1 Identificación'!B590&lt;&gt;" ",'Matriz Nº1 Identificación'!F590," ")</f>
        <v xml:space="preserve"> </v>
      </c>
      <c r="C590" s="101"/>
      <c r="D590" s="101"/>
      <c r="E590" s="4" t="str">
        <f>IFERROR(IF((VLOOKUP(C590,'Tabla 2-3-4-5'!$B$10:$C$12,2,FALSE)*(VLOOKUP('Matriz Nº2 Análisis'!D590,'Tabla 2-3-4-5'!$B$10:$C$12,2,FALSE)))&lt;3,"BAJO",IF((VLOOKUP(C590,'Tabla 2-3-4-5'!$B$10:$C$12,2,FALSE)*(VLOOKUP('Matriz Nº2 Análisis'!D590,'Tabla 2-3-4-5'!$B$10:$C$12,2,FALSE)))&gt;5,"ALTO","MEDIO"))," ")</f>
        <v xml:space="preserve"> </v>
      </c>
      <c r="F590" s="5" t="str">
        <f>IF(B590&lt;&gt;" ",'Matriz Nº1 Identificación'!E590," ")</f>
        <v xml:space="preserve"> </v>
      </c>
      <c r="G590" s="101"/>
      <c r="H590" s="101"/>
      <c r="I590" s="4" t="str">
        <f>IFERROR(IF((VLOOKUP(G590,'Tabla 2-3-4-5'!$B$10:$C$12,2,FALSE)*(VLOOKUP('Matriz Nº2 Análisis'!H590,'Tabla 2-3-4-5'!$B$10:$C$12,2,FALSE)))&lt;3,"BAJO",IF((VLOOKUP(G590,'Tabla 2-3-4-5'!$B$10:$C$12,2,FALSE)*(VLOOKUP('Matriz Nº2 Análisis'!H590,'Tabla 2-3-4-5'!$B$10:$C$12,2,FALSE)))&gt;5,"ALTO","MEDIO"))," ")</f>
        <v xml:space="preserve"> </v>
      </c>
      <c r="J590" s="9"/>
      <c r="K590" s="10"/>
      <c r="N590" s="10"/>
      <c r="O590" s="10"/>
      <c r="P590" s="10"/>
      <c r="Q590" s="10"/>
      <c r="R590" s="10"/>
      <c r="S590" s="10"/>
      <c r="T590" s="10"/>
      <c r="U590" s="10"/>
      <c r="V590" s="10"/>
      <c r="W590" s="10"/>
      <c r="X590" s="10"/>
      <c r="Y590" s="10"/>
      <c r="Z590" s="10"/>
      <c r="AA590" s="10"/>
      <c r="AB590" s="10"/>
      <c r="AC590" s="10"/>
    </row>
    <row r="591" spans="1:29" ht="83.25" customHeight="1" x14ac:dyDescent="0.3">
      <c r="A591" s="136" t="str">
        <f>'Matriz Nº1 Identificación'!A591</f>
        <v>65. 6</v>
      </c>
      <c r="B591" s="4" t="str">
        <f>IF('Matriz Nº1 Identificación'!B591&lt;&gt;" ",'Matriz Nº1 Identificación'!F591," ")</f>
        <v xml:space="preserve"> </v>
      </c>
      <c r="C591" s="101"/>
      <c r="D591" s="101"/>
      <c r="E591" s="4" t="str">
        <f>IFERROR(IF((VLOOKUP(C591,'Tabla 2-3-4-5'!$B$10:$C$12,2,FALSE)*(VLOOKUP('Matriz Nº2 Análisis'!D591,'Tabla 2-3-4-5'!$B$10:$C$12,2,FALSE)))&lt;3,"BAJO",IF((VLOOKUP(C591,'Tabla 2-3-4-5'!$B$10:$C$12,2,FALSE)*(VLOOKUP('Matriz Nº2 Análisis'!D591,'Tabla 2-3-4-5'!$B$10:$C$12,2,FALSE)))&gt;5,"ALTO","MEDIO"))," ")</f>
        <v xml:space="preserve"> </v>
      </c>
      <c r="F591" s="5" t="str">
        <f>IF(B591&lt;&gt;" ",'Matriz Nº1 Identificación'!E591," ")</f>
        <v xml:space="preserve"> </v>
      </c>
      <c r="G591" s="101"/>
      <c r="H591" s="101"/>
      <c r="I591" s="4" t="str">
        <f>IFERROR(IF((VLOOKUP(G591,'Tabla 2-3-4-5'!$B$10:$C$12,2,FALSE)*(VLOOKUP('Matriz Nº2 Análisis'!H591,'Tabla 2-3-4-5'!$B$10:$C$12,2,FALSE)))&lt;3,"BAJO",IF((VLOOKUP(G591,'Tabla 2-3-4-5'!$B$10:$C$12,2,FALSE)*(VLOOKUP('Matriz Nº2 Análisis'!H591,'Tabla 2-3-4-5'!$B$10:$C$12,2,FALSE)))&gt;5,"ALTO","MEDIO"))," ")</f>
        <v xml:space="preserve"> </v>
      </c>
      <c r="J591" s="9"/>
      <c r="K591" s="10"/>
      <c r="N591" s="10"/>
      <c r="O591" s="10"/>
      <c r="P591" s="10"/>
      <c r="Q591" s="10"/>
      <c r="R591" s="10"/>
      <c r="S591" s="10"/>
      <c r="T591" s="10"/>
      <c r="U591" s="10"/>
      <c r="V591" s="10"/>
      <c r="W591" s="10"/>
      <c r="X591" s="10"/>
      <c r="Y591" s="10"/>
      <c r="Z591" s="10"/>
      <c r="AA591" s="10"/>
      <c r="AB591" s="10"/>
      <c r="AC591" s="10"/>
    </row>
    <row r="592" spans="1:29" ht="83.25" customHeight="1" thickBot="1" x14ac:dyDescent="0.35">
      <c r="A592" s="136" t="str">
        <f>'Matriz Nº1 Identificación'!A592</f>
        <v>65. 7</v>
      </c>
      <c r="B592" s="4" t="str">
        <f>IF('Matriz Nº1 Identificación'!B592&lt;&gt;" ",'Matriz Nº1 Identificación'!F592," ")</f>
        <v xml:space="preserve"> </v>
      </c>
      <c r="C592" s="101"/>
      <c r="D592" s="101"/>
      <c r="E592" s="4" t="str">
        <f>IFERROR(IF((VLOOKUP(C592,'Tabla 2-3-4-5'!$B$10:$C$12,2,FALSE)*(VLOOKUP('Matriz Nº2 Análisis'!D592,'Tabla 2-3-4-5'!$B$10:$C$12,2,FALSE)))&lt;3,"BAJO",IF((VLOOKUP(C592,'Tabla 2-3-4-5'!$B$10:$C$12,2,FALSE)*(VLOOKUP('Matriz Nº2 Análisis'!D592,'Tabla 2-3-4-5'!$B$10:$C$12,2,FALSE)))&gt;5,"ALTO","MEDIO"))," ")</f>
        <v xml:space="preserve"> </v>
      </c>
      <c r="F592" s="5" t="str">
        <f>IF(B592&lt;&gt;" ",'Matriz Nº1 Identificación'!E592," ")</f>
        <v xml:space="preserve"> </v>
      </c>
      <c r="G592" s="101"/>
      <c r="H592" s="101"/>
      <c r="I592" s="4" t="str">
        <f>IFERROR(IF((VLOOKUP(G592,'Tabla 2-3-4-5'!$B$10:$C$12,2,FALSE)*(VLOOKUP('Matriz Nº2 Análisis'!H592,'Tabla 2-3-4-5'!$B$10:$C$12,2,FALSE)))&lt;3,"BAJO",IF((VLOOKUP(G592,'Tabla 2-3-4-5'!$B$10:$C$12,2,FALSE)*(VLOOKUP('Matriz Nº2 Análisis'!H592,'Tabla 2-3-4-5'!$B$10:$C$12,2,FALSE)))&gt;5,"ALTO","MEDIO"))," ")</f>
        <v xml:space="preserve"> </v>
      </c>
      <c r="J592" s="9"/>
      <c r="K592" s="10"/>
      <c r="N592" s="10"/>
      <c r="O592" s="10"/>
      <c r="P592" s="10"/>
      <c r="Q592" s="10"/>
      <c r="R592" s="10"/>
      <c r="S592" s="10"/>
      <c r="T592" s="10"/>
      <c r="U592" s="10"/>
      <c r="V592" s="10"/>
      <c r="W592" s="10"/>
      <c r="X592" s="10"/>
      <c r="Y592" s="10"/>
      <c r="Z592" s="10"/>
      <c r="AA592" s="10"/>
      <c r="AB592" s="10"/>
      <c r="AC592" s="10"/>
    </row>
    <row r="593" spans="1:29" ht="23.25" customHeight="1" thickBot="1" x14ac:dyDescent="0.35">
      <c r="A593" s="73" t="str">
        <f>'Matriz Nº1 Identificación'!A593</f>
        <v xml:space="preserve">Objetivo Estratégico: </v>
      </c>
      <c r="B593" s="377">
        <f>+'Matriz Nº1 Identificación'!B593:H593</f>
        <v>0</v>
      </c>
      <c r="C593" s="378"/>
      <c r="D593" s="378"/>
      <c r="E593" s="378"/>
      <c r="F593" s="378"/>
      <c r="G593" s="378"/>
      <c r="H593" s="378"/>
      <c r="I593" s="379"/>
      <c r="J593" s="1"/>
    </row>
    <row r="594" spans="1:29" ht="26.25" customHeight="1" x14ac:dyDescent="0.3">
      <c r="A594" s="75" t="str">
        <f>'Matriz Nº1 Identificación'!A594</f>
        <v>Objetivo táctico</v>
      </c>
      <c r="B594" s="374" t="str">
        <f>+'Matriz Nº1 Identificación'!B594:H594</f>
        <v xml:space="preserve">66. </v>
      </c>
      <c r="C594" s="375"/>
      <c r="D594" s="375"/>
      <c r="E594" s="375"/>
      <c r="F594" s="375"/>
      <c r="G594" s="375"/>
      <c r="H594" s="375"/>
      <c r="I594" s="376"/>
      <c r="J594" s="1"/>
    </row>
    <row r="595" spans="1:29" ht="83.25" customHeight="1" x14ac:dyDescent="0.3">
      <c r="A595" s="136" t="str">
        <f>'Matriz Nº1 Identificación'!A595</f>
        <v>66. 1</v>
      </c>
      <c r="B595" s="4" t="str">
        <f>IF('Matriz Nº1 Identificación'!B595&lt;&gt;" ",'Matriz Nº1 Identificación'!F595," ")</f>
        <v xml:space="preserve"> </v>
      </c>
      <c r="C595" s="101"/>
      <c r="D595" s="101"/>
      <c r="E595" s="4" t="str">
        <f>IFERROR(IF((VLOOKUP(C595,'Tabla 2-3-4-5'!$B$10:$C$12,2,FALSE)*(VLOOKUP('Matriz Nº2 Análisis'!D595,'Tabla 2-3-4-5'!$B$10:$C$12,2,FALSE)))&lt;3,"BAJO",IF((VLOOKUP(C595,'Tabla 2-3-4-5'!$B$10:$C$12,2,FALSE)*(VLOOKUP('Matriz Nº2 Análisis'!D595,'Tabla 2-3-4-5'!$B$10:$C$12,2,FALSE)))&gt;5,"ALTO","MEDIO"))," ")</f>
        <v xml:space="preserve"> </v>
      </c>
      <c r="F595" s="5" t="str">
        <f>IF(B595&lt;&gt;" ",'Matriz Nº1 Identificación'!E595," ")</f>
        <v xml:space="preserve"> </v>
      </c>
      <c r="G595" s="101"/>
      <c r="H595" s="101"/>
      <c r="I595" s="4" t="str">
        <f>IFERROR(IF((VLOOKUP(G595,'Tabla 2-3-4-5'!$B$10:$C$12,2,FALSE)*(VLOOKUP('Matriz Nº2 Análisis'!H595,'Tabla 2-3-4-5'!$B$10:$C$12,2,FALSE)))&lt;3,"BAJO",IF((VLOOKUP(G595,'Tabla 2-3-4-5'!$B$10:$C$12,2,FALSE)*(VLOOKUP('Matriz Nº2 Análisis'!H595,'Tabla 2-3-4-5'!$B$10:$C$12,2,FALSE)))&gt;5,"ALTO","MEDIO"))," ")</f>
        <v xml:space="preserve"> </v>
      </c>
      <c r="J595" s="9"/>
      <c r="K595" s="10"/>
      <c r="N595" s="10"/>
      <c r="O595" s="10"/>
      <c r="P595" s="10"/>
      <c r="Q595" s="10"/>
      <c r="R595" s="10"/>
      <c r="S595" s="10"/>
      <c r="T595" s="10"/>
      <c r="U595" s="10"/>
      <c r="V595" s="10"/>
      <c r="W595" s="10"/>
      <c r="X595" s="10"/>
      <c r="Y595" s="10"/>
      <c r="Z595" s="10"/>
      <c r="AA595" s="10"/>
      <c r="AB595" s="10"/>
      <c r="AC595" s="10"/>
    </row>
    <row r="596" spans="1:29" ht="83.25" customHeight="1" x14ac:dyDescent="0.3">
      <c r="A596" s="136" t="str">
        <f>'Matriz Nº1 Identificación'!A596</f>
        <v>66. 2</v>
      </c>
      <c r="B596" s="4" t="str">
        <f>IF('Matriz Nº1 Identificación'!B596&lt;&gt;" ",'Matriz Nº1 Identificación'!F596," ")</f>
        <v xml:space="preserve"> </v>
      </c>
      <c r="C596" s="101"/>
      <c r="D596" s="101"/>
      <c r="E596" s="4" t="str">
        <f>IFERROR(IF((VLOOKUP(C596,'Tabla 2-3-4-5'!$B$10:$C$12,2,FALSE)*(VLOOKUP('Matriz Nº2 Análisis'!D596,'Tabla 2-3-4-5'!$B$10:$C$12,2,FALSE)))&lt;3,"BAJO",IF((VLOOKUP(C596,'Tabla 2-3-4-5'!$B$10:$C$12,2,FALSE)*(VLOOKUP('Matriz Nº2 Análisis'!D596,'Tabla 2-3-4-5'!$B$10:$C$12,2,FALSE)))&gt;5,"ALTO","MEDIO"))," ")</f>
        <v xml:space="preserve"> </v>
      </c>
      <c r="F596" s="5" t="str">
        <f>IF(B596&lt;&gt;" ",'Matriz Nº1 Identificación'!E596," ")</f>
        <v xml:space="preserve"> </v>
      </c>
      <c r="G596" s="101"/>
      <c r="H596" s="101"/>
      <c r="I596" s="4" t="str">
        <f>IFERROR(IF((VLOOKUP(G596,'Tabla 2-3-4-5'!$B$10:$C$12,2,FALSE)*(VLOOKUP('Matriz Nº2 Análisis'!H596,'Tabla 2-3-4-5'!$B$10:$C$12,2,FALSE)))&lt;3,"BAJO",IF((VLOOKUP(G596,'Tabla 2-3-4-5'!$B$10:$C$12,2,FALSE)*(VLOOKUP('Matriz Nº2 Análisis'!H596,'Tabla 2-3-4-5'!$B$10:$C$12,2,FALSE)))&gt;5,"ALTO","MEDIO"))," ")</f>
        <v xml:space="preserve"> </v>
      </c>
      <c r="J596" s="9"/>
      <c r="K596" s="10"/>
      <c r="N596" s="10"/>
      <c r="O596" s="10"/>
      <c r="P596" s="10"/>
      <c r="Q596" s="10"/>
      <c r="R596" s="10"/>
      <c r="S596" s="10"/>
      <c r="T596" s="10"/>
      <c r="U596" s="10"/>
      <c r="V596" s="10"/>
      <c r="W596" s="10"/>
      <c r="X596" s="10"/>
      <c r="Y596" s="10"/>
      <c r="Z596" s="10"/>
      <c r="AA596" s="10"/>
      <c r="AB596" s="10"/>
      <c r="AC596" s="10"/>
    </row>
    <row r="597" spans="1:29" ht="83.25" customHeight="1" x14ac:dyDescent="0.3">
      <c r="A597" s="136" t="str">
        <f>'Matriz Nº1 Identificación'!A597</f>
        <v>66. 3</v>
      </c>
      <c r="B597" s="4" t="str">
        <f>IF('Matriz Nº1 Identificación'!B597&lt;&gt;" ",'Matriz Nº1 Identificación'!F597," ")</f>
        <v xml:space="preserve"> </v>
      </c>
      <c r="C597" s="101"/>
      <c r="D597" s="101"/>
      <c r="E597" s="4" t="str">
        <f>IFERROR(IF((VLOOKUP(C597,'Tabla 2-3-4-5'!$B$10:$C$12,2,FALSE)*(VLOOKUP('Matriz Nº2 Análisis'!D597,'Tabla 2-3-4-5'!$B$10:$C$12,2,FALSE)))&lt;3,"BAJO",IF((VLOOKUP(C597,'Tabla 2-3-4-5'!$B$10:$C$12,2,FALSE)*(VLOOKUP('Matriz Nº2 Análisis'!D597,'Tabla 2-3-4-5'!$B$10:$C$12,2,FALSE)))&gt;5,"ALTO","MEDIO"))," ")</f>
        <v xml:space="preserve"> </v>
      </c>
      <c r="F597" s="5" t="str">
        <f>IF(B597&lt;&gt;" ",'Matriz Nº1 Identificación'!E597," ")</f>
        <v xml:space="preserve"> </v>
      </c>
      <c r="G597" s="101"/>
      <c r="H597" s="101"/>
      <c r="I597" s="4" t="str">
        <f>IFERROR(IF((VLOOKUP(G597,'Tabla 2-3-4-5'!$B$10:$C$12,2,FALSE)*(VLOOKUP('Matriz Nº2 Análisis'!H597,'Tabla 2-3-4-5'!$B$10:$C$12,2,FALSE)))&lt;3,"BAJO",IF((VLOOKUP(G597,'Tabla 2-3-4-5'!$B$10:$C$12,2,FALSE)*(VLOOKUP('Matriz Nº2 Análisis'!H597,'Tabla 2-3-4-5'!$B$10:$C$12,2,FALSE)))&gt;5,"ALTO","MEDIO"))," ")</f>
        <v xml:space="preserve"> </v>
      </c>
      <c r="J597" s="9"/>
      <c r="K597" s="10"/>
      <c r="N597" s="10"/>
      <c r="O597" s="10"/>
      <c r="P597" s="10"/>
      <c r="Q597" s="10"/>
      <c r="R597" s="10"/>
      <c r="S597" s="10"/>
      <c r="T597" s="10"/>
      <c r="U597" s="10"/>
      <c r="V597" s="10"/>
      <c r="W597" s="10"/>
      <c r="X597" s="10"/>
      <c r="Y597" s="10"/>
      <c r="Z597" s="10"/>
      <c r="AA597" s="10"/>
      <c r="AB597" s="10"/>
      <c r="AC597" s="10"/>
    </row>
    <row r="598" spans="1:29" ht="83.25" customHeight="1" x14ac:dyDescent="0.3">
      <c r="A598" s="136" t="str">
        <f>'Matriz Nº1 Identificación'!A598</f>
        <v>66. 4</v>
      </c>
      <c r="B598" s="4" t="str">
        <f>IF('Matriz Nº1 Identificación'!B598&lt;&gt;" ",'Matriz Nº1 Identificación'!F598," ")</f>
        <v xml:space="preserve"> </v>
      </c>
      <c r="C598" s="101"/>
      <c r="D598" s="101"/>
      <c r="E598" s="4" t="str">
        <f>IFERROR(IF((VLOOKUP(C598,'Tabla 2-3-4-5'!$B$10:$C$12,2,FALSE)*(VLOOKUP('Matriz Nº2 Análisis'!D598,'Tabla 2-3-4-5'!$B$10:$C$12,2,FALSE)))&lt;3,"BAJO",IF((VLOOKUP(C598,'Tabla 2-3-4-5'!$B$10:$C$12,2,FALSE)*(VLOOKUP('Matriz Nº2 Análisis'!D598,'Tabla 2-3-4-5'!$B$10:$C$12,2,FALSE)))&gt;5,"ALTO","MEDIO"))," ")</f>
        <v xml:space="preserve"> </v>
      </c>
      <c r="F598" s="5" t="str">
        <f>IF(B598&lt;&gt;" ",'Matriz Nº1 Identificación'!E598," ")</f>
        <v xml:space="preserve"> </v>
      </c>
      <c r="G598" s="101"/>
      <c r="H598" s="101"/>
      <c r="I598" s="4" t="str">
        <f>IFERROR(IF((VLOOKUP(G598,'Tabla 2-3-4-5'!$B$10:$C$12,2,FALSE)*(VLOOKUP('Matriz Nº2 Análisis'!H598,'Tabla 2-3-4-5'!$B$10:$C$12,2,FALSE)))&lt;3,"BAJO",IF((VLOOKUP(G598,'Tabla 2-3-4-5'!$B$10:$C$12,2,FALSE)*(VLOOKUP('Matriz Nº2 Análisis'!H598,'Tabla 2-3-4-5'!$B$10:$C$12,2,FALSE)))&gt;5,"ALTO","MEDIO"))," ")</f>
        <v xml:space="preserve"> </v>
      </c>
      <c r="J598" s="9"/>
      <c r="K598" s="10"/>
      <c r="N598" s="10"/>
      <c r="O598" s="10"/>
      <c r="P598" s="10"/>
      <c r="Q598" s="10"/>
      <c r="R598" s="10"/>
      <c r="S598" s="10"/>
      <c r="T598" s="10"/>
      <c r="U598" s="10"/>
      <c r="V598" s="10"/>
      <c r="W598" s="10"/>
      <c r="X598" s="10"/>
      <c r="Y598" s="10"/>
      <c r="Z598" s="10"/>
      <c r="AA598" s="10"/>
      <c r="AB598" s="10"/>
      <c r="AC598" s="10"/>
    </row>
    <row r="599" spans="1:29" ht="83.25" customHeight="1" x14ac:dyDescent="0.3">
      <c r="A599" s="136" t="str">
        <f>'Matriz Nº1 Identificación'!A599</f>
        <v>66. 5</v>
      </c>
      <c r="B599" s="4" t="str">
        <f>IF('Matriz Nº1 Identificación'!B599&lt;&gt;" ",'Matriz Nº1 Identificación'!F599," ")</f>
        <v xml:space="preserve"> </v>
      </c>
      <c r="C599" s="101"/>
      <c r="D599" s="101"/>
      <c r="E599" s="4" t="str">
        <f>IFERROR(IF((VLOOKUP(C599,'Tabla 2-3-4-5'!$B$10:$C$12,2,FALSE)*(VLOOKUP('Matriz Nº2 Análisis'!D599,'Tabla 2-3-4-5'!$B$10:$C$12,2,FALSE)))&lt;3,"BAJO",IF((VLOOKUP(C599,'Tabla 2-3-4-5'!$B$10:$C$12,2,FALSE)*(VLOOKUP('Matriz Nº2 Análisis'!D599,'Tabla 2-3-4-5'!$B$10:$C$12,2,FALSE)))&gt;5,"ALTO","MEDIO"))," ")</f>
        <v xml:space="preserve"> </v>
      </c>
      <c r="F599" s="5" t="str">
        <f>IF(B599&lt;&gt;" ",'Matriz Nº1 Identificación'!E599," ")</f>
        <v xml:space="preserve"> </v>
      </c>
      <c r="G599" s="101"/>
      <c r="H599" s="101"/>
      <c r="I599" s="4" t="str">
        <f>IFERROR(IF((VLOOKUP(G599,'Tabla 2-3-4-5'!$B$10:$C$12,2,FALSE)*(VLOOKUP('Matriz Nº2 Análisis'!H599,'Tabla 2-3-4-5'!$B$10:$C$12,2,FALSE)))&lt;3,"BAJO",IF((VLOOKUP(G599,'Tabla 2-3-4-5'!$B$10:$C$12,2,FALSE)*(VLOOKUP('Matriz Nº2 Análisis'!H599,'Tabla 2-3-4-5'!$B$10:$C$12,2,FALSE)))&gt;5,"ALTO","MEDIO"))," ")</f>
        <v xml:space="preserve"> </v>
      </c>
      <c r="J599" s="9"/>
      <c r="K599" s="10"/>
      <c r="N599" s="10"/>
      <c r="O599" s="10"/>
      <c r="P599" s="10"/>
      <c r="Q599" s="10"/>
      <c r="R599" s="10"/>
      <c r="S599" s="10"/>
      <c r="T599" s="10"/>
      <c r="U599" s="10"/>
      <c r="V599" s="10"/>
      <c r="W599" s="10"/>
      <c r="X599" s="10"/>
      <c r="Y599" s="10"/>
      <c r="Z599" s="10"/>
      <c r="AA599" s="10"/>
      <c r="AB599" s="10"/>
      <c r="AC599" s="10"/>
    </row>
    <row r="600" spans="1:29" ht="83.25" customHeight="1" x14ac:dyDescent="0.3">
      <c r="A600" s="136" t="str">
        <f>'Matriz Nº1 Identificación'!A600</f>
        <v>66. 6</v>
      </c>
      <c r="B600" s="4" t="str">
        <f>IF('Matriz Nº1 Identificación'!B600&lt;&gt;" ",'Matriz Nº1 Identificación'!F600," ")</f>
        <v xml:space="preserve"> </v>
      </c>
      <c r="C600" s="101"/>
      <c r="D600" s="101"/>
      <c r="E600" s="4" t="str">
        <f>IFERROR(IF((VLOOKUP(C600,'Tabla 2-3-4-5'!$B$10:$C$12,2,FALSE)*(VLOOKUP('Matriz Nº2 Análisis'!D600,'Tabla 2-3-4-5'!$B$10:$C$12,2,FALSE)))&lt;3,"BAJO",IF((VLOOKUP(C600,'Tabla 2-3-4-5'!$B$10:$C$12,2,FALSE)*(VLOOKUP('Matriz Nº2 Análisis'!D600,'Tabla 2-3-4-5'!$B$10:$C$12,2,FALSE)))&gt;5,"ALTO","MEDIO"))," ")</f>
        <v xml:space="preserve"> </v>
      </c>
      <c r="F600" s="5" t="str">
        <f>IF(B600&lt;&gt;" ",'Matriz Nº1 Identificación'!E600," ")</f>
        <v xml:space="preserve"> </v>
      </c>
      <c r="G600" s="101"/>
      <c r="H600" s="101"/>
      <c r="I600" s="4" t="str">
        <f>IFERROR(IF((VLOOKUP(G600,'Tabla 2-3-4-5'!$B$10:$C$12,2,FALSE)*(VLOOKUP('Matriz Nº2 Análisis'!H600,'Tabla 2-3-4-5'!$B$10:$C$12,2,FALSE)))&lt;3,"BAJO",IF((VLOOKUP(G600,'Tabla 2-3-4-5'!$B$10:$C$12,2,FALSE)*(VLOOKUP('Matriz Nº2 Análisis'!H600,'Tabla 2-3-4-5'!$B$10:$C$12,2,FALSE)))&gt;5,"ALTO","MEDIO"))," ")</f>
        <v xml:space="preserve"> </v>
      </c>
      <c r="J600" s="9"/>
      <c r="K600" s="10"/>
      <c r="N600" s="10"/>
      <c r="O600" s="10"/>
      <c r="P600" s="10"/>
      <c r="Q600" s="10"/>
      <c r="R600" s="10"/>
      <c r="S600" s="10"/>
      <c r="T600" s="10"/>
      <c r="U600" s="10"/>
      <c r="V600" s="10"/>
      <c r="W600" s="10"/>
      <c r="X600" s="10"/>
      <c r="Y600" s="10"/>
      <c r="Z600" s="10"/>
      <c r="AA600" s="10"/>
      <c r="AB600" s="10"/>
      <c r="AC600" s="10"/>
    </row>
    <row r="601" spans="1:29" ht="83.25" customHeight="1" thickBot="1" x14ac:dyDescent="0.35">
      <c r="A601" s="136" t="str">
        <f>'Matriz Nº1 Identificación'!A601</f>
        <v>66. 7</v>
      </c>
      <c r="B601" s="4" t="str">
        <f>IF('Matriz Nº1 Identificación'!B601&lt;&gt;" ",'Matriz Nº1 Identificación'!F601," ")</f>
        <v xml:space="preserve"> </v>
      </c>
      <c r="C601" s="101"/>
      <c r="D601" s="101"/>
      <c r="E601" s="4" t="str">
        <f>IFERROR(IF((VLOOKUP(C601,'Tabla 2-3-4-5'!$B$10:$C$12,2,FALSE)*(VLOOKUP('Matriz Nº2 Análisis'!D601,'Tabla 2-3-4-5'!$B$10:$C$12,2,FALSE)))&lt;3,"BAJO",IF((VLOOKUP(C601,'Tabla 2-3-4-5'!$B$10:$C$12,2,FALSE)*(VLOOKUP('Matriz Nº2 Análisis'!D601,'Tabla 2-3-4-5'!$B$10:$C$12,2,FALSE)))&gt;5,"ALTO","MEDIO"))," ")</f>
        <v xml:space="preserve"> </v>
      </c>
      <c r="F601" s="5" t="str">
        <f>IF(B601&lt;&gt;" ",'Matriz Nº1 Identificación'!E601," ")</f>
        <v xml:space="preserve"> </v>
      </c>
      <c r="G601" s="101"/>
      <c r="H601" s="101"/>
      <c r="I601" s="4" t="str">
        <f>IFERROR(IF((VLOOKUP(G601,'Tabla 2-3-4-5'!$B$10:$C$12,2,FALSE)*(VLOOKUP('Matriz Nº2 Análisis'!H601,'Tabla 2-3-4-5'!$B$10:$C$12,2,FALSE)))&lt;3,"BAJO",IF((VLOOKUP(G601,'Tabla 2-3-4-5'!$B$10:$C$12,2,FALSE)*(VLOOKUP('Matriz Nº2 Análisis'!H601,'Tabla 2-3-4-5'!$B$10:$C$12,2,FALSE)))&gt;5,"ALTO","MEDIO"))," ")</f>
        <v xml:space="preserve"> </v>
      </c>
      <c r="J601" s="9"/>
      <c r="K601" s="10"/>
      <c r="N601" s="10"/>
      <c r="O601" s="10"/>
      <c r="P601" s="10"/>
      <c r="Q601" s="10"/>
      <c r="R601" s="10"/>
      <c r="S601" s="10"/>
      <c r="T601" s="10"/>
      <c r="U601" s="10"/>
      <c r="V601" s="10"/>
      <c r="W601" s="10"/>
      <c r="X601" s="10"/>
      <c r="Y601" s="10"/>
      <c r="Z601" s="10"/>
      <c r="AA601" s="10"/>
      <c r="AB601" s="10"/>
      <c r="AC601" s="10"/>
    </row>
    <row r="602" spans="1:29" ht="23.25" customHeight="1" thickBot="1" x14ac:dyDescent="0.35">
      <c r="A602" s="73" t="str">
        <f>'Matriz Nº1 Identificación'!A602</f>
        <v xml:space="preserve">Objetivo Estratégico: </v>
      </c>
      <c r="B602" s="377">
        <f>+'Matriz Nº1 Identificación'!B602:H602</f>
        <v>0</v>
      </c>
      <c r="C602" s="378"/>
      <c r="D602" s="378"/>
      <c r="E602" s="378"/>
      <c r="F602" s="378"/>
      <c r="G602" s="378"/>
      <c r="H602" s="378"/>
      <c r="I602" s="379"/>
      <c r="J602" s="1"/>
    </row>
    <row r="603" spans="1:29" ht="26.25" customHeight="1" x14ac:dyDescent="0.3">
      <c r="A603" s="75" t="str">
        <f>'Matriz Nº1 Identificación'!A603</f>
        <v>Objetivo táctico</v>
      </c>
      <c r="B603" s="374" t="str">
        <f>+'Matriz Nº1 Identificación'!B603:H603</f>
        <v xml:space="preserve">67. </v>
      </c>
      <c r="C603" s="375"/>
      <c r="D603" s="375"/>
      <c r="E603" s="375"/>
      <c r="F603" s="375"/>
      <c r="G603" s="375"/>
      <c r="H603" s="375"/>
      <c r="I603" s="376"/>
      <c r="J603" s="1"/>
    </row>
    <row r="604" spans="1:29" ht="83.25" customHeight="1" x14ac:dyDescent="0.3">
      <c r="A604" s="136" t="str">
        <f>'Matriz Nº1 Identificación'!A604</f>
        <v>67. 1</v>
      </c>
      <c r="B604" s="4" t="str">
        <f>IF('Matriz Nº1 Identificación'!B604&lt;&gt;" ",'Matriz Nº1 Identificación'!F604," ")</f>
        <v xml:space="preserve"> </v>
      </c>
      <c r="C604" s="101"/>
      <c r="D604" s="101"/>
      <c r="E604" s="4" t="str">
        <f>IFERROR(IF((VLOOKUP(C604,'Tabla 2-3-4-5'!$B$10:$C$12,2,FALSE)*(VLOOKUP('Matriz Nº2 Análisis'!D604,'Tabla 2-3-4-5'!$B$10:$C$12,2,FALSE)))&lt;3,"BAJO",IF((VLOOKUP(C604,'Tabla 2-3-4-5'!$B$10:$C$12,2,FALSE)*(VLOOKUP('Matriz Nº2 Análisis'!D604,'Tabla 2-3-4-5'!$B$10:$C$12,2,FALSE)))&gt;5,"ALTO","MEDIO"))," ")</f>
        <v xml:space="preserve"> </v>
      </c>
      <c r="F604" s="5" t="str">
        <f>IF(B604&lt;&gt;" ",'Matriz Nº1 Identificación'!E604," ")</f>
        <v xml:space="preserve"> </v>
      </c>
      <c r="G604" s="101"/>
      <c r="H604" s="101"/>
      <c r="I604" s="4" t="str">
        <f>IFERROR(IF((VLOOKUP(G604,'Tabla 2-3-4-5'!$B$10:$C$12,2,FALSE)*(VLOOKUP('Matriz Nº2 Análisis'!H604,'Tabla 2-3-4-5'!$B$10:$C$12,2,FALSE)))&lt;3,"BAJO",IF((VLOOKUP(G604,'Tabla 2-3-4-5'!$B$10:$C$12,2,FALSE)*(VLOOKUP('Matriz Nº2 Análisis'!H604,'Tabla 2-3-4-5'!$B$10:$C$12,2,FALSE)))&gt;5,"ALTO","MEDIO"))," ")</f>
        <v xml:space="preserve"> </v>
      </c>
      <c r="J604" s="9"/>
      <c r="K604" s="10"/>
      <c r="N604" s="10"/>
      <c r="O604" s="10"/>
      <c r="P604" s="10"/>
      <c r="Q604" s="10"/>
      <c r="R604" s="10"/>
      <c r="S604" s="10"/>
      <c r="T604" s="10"/>
      <c r="U604" s="10"/>
      <c r="V604" s="10"/>
      <c r="W604" s="10"/>
      <c r="X604" s="10"/>
      <c r="Y604" s="10"/>
      <c r="Z604" s="10"/>
      <c r="AA604" s="10"/>
      <c r="AB604" s="10"/>
      <c r="AC604" s="10"/>
    </row>
    <row r="605" spans="1:29" ht="83.25" customHeight="1" x14ac:dyDescent="0.3">
      <c r="A605" s="136" t="str">
        <f>'Matriz Nº1 Identificación'!A605</f>
        <v>67. 2</v>
      </c>
      <c r="B605" s="4" t="str">
        <f>IF('Matriz Nº1 Identificación'!B605&lt;&gt;" ",'Matriz Nº1 Identificación'!F605," ")</f>
        <v xml:space="preserve"> </v>
      </c>
      <c r="C605" s="101"/>
      <c r="D605" s="101"/>
      <c r="E605" s="4" t="str">
        <f>IFERROR(IF((VLOOKUP(C605,'Tabla 2-3-4-5'!$B$10:$C$12,2,FALSE)*(VLOOKUP('Matriz Nº2 Análisis'!D605,'Tabla 2-3-4-5'!$B$10:$C$12,2,FALSE)))&lt;3,"BAJO",IF((VLOOKUP(C605,'Tabla 2-3-4-5'!$B$10:$C$12,2,FALSE)*(VLOOKUP('Matriz Nº2 Análisis'!D605,'Tabla 2-3-4-5'!$B$10:$C$12,2,FALSE)))&gt;5,"ALTO","MEDIO"))," ")</f>
        <v xml:space="preserve"> </v>
      </c>
      <c r="F605" s="5" t="str">
        <f>IF(B605&lt;&gt;" ",'Matriz Nº1 Identificación'!E605," ")</f>
        <v xml:space="preserve"> </v>
      </c>
      <c r="G605" s="101"/>
      <c r="H605" s="101"/>
      <c r="I605" s="4" t="str">
        <f>IFERROR(IF((VLOOKUP(G605,'Tabla 2-3-4-5'!$B$10:$C$12,2,FALSE)*(VLOOKUP('Matriz Nº2 Análisis'!H605,'Tabla 2-3-4-5'!$B$10:$C$12,2,FALSE)))&lt;3,"BAJO",IF((VLOOKUP(G605,'Tabla 2-3-4-5'!$B$10:$C$12,2,FALSE)*(VLOOKUP('Matriz Nº2 Análisis'!H605,'Tabla 2-3-4-5'!$B$10:$C$12,2,FALSE)))&gt;5,"ALTO","MEDIO"))," ")</f>
        <v xml:space="preserve"> </v>
      </c>
      <c r="J605" s="9"/>
      <c r="K605" s="10"/>
      <c r="N605" s="10"/>
      <c r="O605" s="10"/>
      <c r="P605" s="10"/>
      <c r="Q605" s="10"/>
      <c r="R605" s="10"/>
      <c r="S605" s="10"/>
      <c r="T605" s="10"/>
      <c r="U605" s="10"/>
      <c r="V605" s="10"/>
      <c r="W605" s="10"/>
      <c r="X605" s="10"/>
      <c r="Y605" s="10"/>
      <c r="Z605" s="10"/>
      <c r="AA605" s="10"/>
      <c r="AB605" s="10"/>
      <c r="AC605" s="10"/>
    </row>
    <row r="606" spans="1:29" ht="83.25" customHeight="1" x14ac:dyDescent="0.3">
      <c r="A606" s="136" t="str">
        <f>'Matriz Nº1 Identificación'!A606</f>
        <v>67. 3</v>
      </c>
      <c r="B606" s="4" t="str">
        <f>IF('Matriz Nº1 Identificación'!B606&lt;&gt;" ",'Matriz Nº1 Identificación'!F606," ")</f>
        <v xml:space="preserve"> </v>
      </c>
      <c r="C606" s="101"/>
      <c r="D606" s="101"/>
      <c r="E606" s="4" t="str">
        <f>IFERROR(IF((VLOOKUP(C606,'Tabla 2-3-4-5'!$B$10:$C$12,2,FALSE)*(VLOOKUP('Matriz Nº2 Análisis'!D606,'Tabla 2-3-4-5'!$B$10:$C$12,2,FALSE)))&lt;3,"BAJO",IF((VLOOKUP(C606,'Tabla 2-3-4-5'!$B$10:$C$12,2,FALSE)*(VLOOKUP('Matriz Nº2 Análisis'!D606,'Tabla 2-3-4-5'!$B$10:$C$12,2,FALSE)))&gt;5,"ALTO","MEDIO"))," ")</f>
        <v xml:space="preserve"> </v>
      </c>
      <c r="F606" s="5" t="str">
        <f>IF(B606&lt;&gt;" ",'Matriz Nº1 Identificación'!E606," ")</f>
        <v xml:space="preserve"> </v>
      </c>
      <c r="G606" s="101"/>
      <c r="H606" s="101"/>
      <c r="I606" s="4" t="str">
        <f>IFERROR(IF((VLOOKUP(G606,'Tabla 2-3-4-5'!$B$10:$C$12,2,FALSE)*(VLOOKUP('Matriz Nº2 Análisis'!H606,'Tabla 2-3-4-5'!$B$10:$C$12,2,FALSE)))&lt;3,"BAJO",IF((VLOOKUP(G606,'Tabla 2-3-4-5'!$B$10:$C$12,2,FALSE)*(VLOOKUP('Matriz Nº2 Análisis'!H606,'Tabla 2-3-4-5'!$B$10:$C$12,2,FALSE)))&gt;5,"ALTO","MEDIO"))," ")</f>
        <v xml:space="preserve"> </v>
      </c>
      <c r="J606" s="9"/>
      <c r="K606" s="10"/>
      <c r="N606" s="10"/>
      <c r="O606" s="10"/>
      <c r="P606" s="10"/>
      <c r="Q606" s="10"/>
      <c r="R606" s="10"/>
      <c r="S606" s="10"/>
      <c r="T606" s="10"/>
      <c r="U606" s="10"/>
      <c r="V606" s="10"/>
      <c r="W606" s="10"/>
      <c r="X606" s="10"/>
      <c r="Y606" s="10"/>
      <c r="Z606" s="10"/>
      <c r="AA606" s="10"/>
      <c r="AB606" s="10"/>
      <c r="AC606" s="10"/>
    </row>
    <row r="607" spans="1:29" ht="83.25" customHeight="1" x14ac:dyDescent="0.3">
      <c r="A607" s="136" t="str">
        <f>'Matriz Nº1 Identificación'!A607</f>
        <v>67. 4</v>
      </c>
      <c r="B607" s="4" t="str">
        <f>IF('Matriz Nº1 Identificación'!B607&lt;&gt;" ",'Matriz Nº1 Identificación'!F607," ")</f>
        <v xml:space="preserve"> </v>
      </c>
      <c r="C607" s="101"/>
      <c r="D607" s="101"/>
      <c r="E607" s="4" t="str">
        <f>IFERROR(IF((VLOOKUP(C607,'Tabla 2-3-4-5'!$B$10:$C$12,2,FALSE)*(VLOOKUP('Matriz Nº2 Análisis'!D607,'Tabla 2-3-4-5'!$B$10:$C$12,2,FALSE)))&lt;3,"BAJO",IF((VLOOKUP(C607,'Tabla 2-3-4-5'!$B$10:$C$12,2,FALSE)*(VLOOKUP('Matriz Nº2 Análisis'!D607,'Tabla 2-3-4-5'!$B$10:$C$12,2,FALSE)))&gt;5,"ALTO","MEDIO"))," ")</f>
        <v xml:space="preserve"> </v>
      </c>
      <c r="F607" s="5" t="str">
        <f>IF(B607&lt;&gt;" ",'Matriz Nº1 Identificación'!E607," ")</f>
        <v xml:space="preserve"> </v>
      </c>
      <c r="G607" s="101"/>
      <c r="H607" s="101"/>
      <c r="I607" s="4" t="str">
        <f>IFERROR(IF((VLOOKUP(G607,'Tabla 2-3-4-5'!$B$10:$C$12,2,FALSE)*(VLOOKUP('Matriz Nº2 Análisis'!H607,'Tabla 2-3-4-5'!$B$10:$C$12,2,FALSE)))&lt;3,"BAJO",IF((VLOOKUP(G607,'Tabla 2-3-4-5'!$B$10:$C$12,2,FALSE)*(VLOOKUP('Matriz Nº2 Análisis'!H607,'Tabla 2-3-4-5'!$B$10:$C$12,2,FALSE)))&gt;5,"ALTO","MEDIO"))," ")</f>
        <v xml:space="preserve"> </v>
      </c>
      <c r="J607" s="9"/>
      <c r="K607" s="10"/>
      <c r="N607" s="10"/>
      <c r="O607" s="10"/>
      <c r="P607" s="10"/>
      <c r="Q607" s="10"/>
      <c r="R607" s="10"/>
      <c r="S607" s="10"/>
      <c r="T607" s="10"/>
      <c r="U607" s="10"/>
      <c r="V607" s="10"/>
      <c r="W607" s="10"/>
      <c r="X607" s="10"/>
      <c r="Y607" s="10"/>
      <c r="Z607" s="10"/>
      <c r="AA607" s="10"/>
      <c r="AB607" s="10"/>
      <c r="AC607" s="10"/>
    </row>
    <row r="608" spans="1:29" ht="83.25" customHeight="1" x14ac:dyDescent="0.3">
      <c r="A608" s="136" t="str">
        <f>'Matriz Nº1 Identificación'!A608</f>
        <v>67. 5</v>
      </c>
      <c r="B608" s="4" t="str">
        <f>IF('Matriz Nº1 Identificación'!B608&lt;&gt;" ",'Matriz Nº1 Identificación'!F608," ")</f>
        <v xml:space="preserve"> </v>
      </c>
      <c r="C608" s="101"/>
      <c r="D608" s="101"/>
      <c r="E608" s="4" t="str">
        <f>IFERROR(IF((VLOOKUP(C608,'Tabla 2-3-4-5'!$B$10:$C$12,2,FALSE)*(VLOOKUP('Matriz Nº2 Análisis'!D608,'Tabla 2-3-4-5'!$B$10:$C$12,2,FALSE)))&lt;3,"BAJO",IF((VLOOKUP(C608,'Tabla 2-3-4-5'!$B$10:$C$12,2,FALSE)*(VLOOKUP('Matriz Nº2 Análisis'!D608,'Tabla 2-3-4-5'!$B$10:$C$12,2,FALSE)))&gt;5,"ALTO","MEDIO"))," ")</f>
        <v xml:space="preserve"> </v>
      </c>
      <c r="F608" s="5" t="str">
        <f>IF(B608&lt;&gt;" ",'Matriz Nº1 Identificación'!E608," ")</f>
        <v xml:space="preserve"> </v>
      </c>
      <c r="G608" s="101"/>
      <c r="H608" s="101"/>
      <c r="I608" s="4" t="str">
        <f>IFERROR(IF((VLOOKUP(G608,'Tabla 2-3-4-5'!$B$10:$C$12,2,FALSE)*(VLOOKUP('Matriz Nº2 Análisis'!H608,'Tabla 2-3-4-5'!$B$10:$C$12,2,FALSE)))&lt;3,"BAJO",IF((VLOOKUP(G608,'Tabla 2-3-4-5'!$B$10:$C$12,2,FALSE)*(VLOOKUP('Matriz Nº2 Análisis'!H608,'Tabla 2-3-4-5'!$B$10:$C$12,2,FALSE)))&gt;5,"ALTO","MEDIO"))," ")</f>
        <v xml:space="preserve"> </v>
      </c>
      <c r="J608" s="9"/>
      <c r="K608" s="10"/>
      <c r="N608" s="10"/>
      <c r="O608" s="10"/>
      <c r="P608" s="10"/>
      <c r="Q608" s="10"/>
      <c r="R608" s="10"/>
      <c r="S608" s="10"/>
      <c r="T608" s="10"/>
      <c r="U608" s="10"/>
      <c r="V608" s="10"/>
      <c r="W608" s="10"/>
      <c r="X608" s="10"/>
      <c r="Y608" s="10"/>
      <c r="Z608" s="10"/>
      <c r="AA608" s="10"/>
      <c r="AB608" s="10"/>
      <c r="AC608" s="10"/>
    </row>
    <row r="609" spans="1:29" ht="83.25" customHeight="1" x14ac:dyDescent="0.3">
      <c r="A609" s="136" t="str">
        <f>'Matriz Nº1 Identificación'!A609</f>
        <v>67. 6</v>
      </c>
      <c r="B609" s="4" t="str">
        <f>IF('Matriz Nº1 Identificación'!B609&lt;&gt;" ",'Matriz Nº1 Identificación'!F609," ")</f>
        <v xml:space="preserve"> </v>
      </c>
      <c r="C609" s="101"/>
      <c r="D609" s="101"/>
      <c r="E609" s="4" t="str">
        <f>IFERROR(IF((VLOOKUP(C609,'Tabla 2-3-4-5'!$B$10:$C$12,2,FALSE)*(VLOOKUP('Matriz Nº2 Análisis'!D609,'Tabla 2-3-4-5'!$B$10:$C$12,2,FALSE)))&lt;3,"BAJO",IF((VLOOKUP(C609,'Tabla 2-3-4-5'!$B$10:$C$12,2,FALSE)*(VLOOKUP('Matriz Nº2 Análisis'!D609,'Tabla 2-3-4-5'!$B$10:$C$12,2,FALSE)))&gt;5,"ALTO","MEDIO"))," ")</f>
        <v xml:space="preserve"> </v>
      </c>
      <c r="F609" s="5" t="str">
        <f>IF(B609&lt;&gt;" ",'Matriz Nº1 Identificación'!E609," ")</f>
        <v xml:space="preserve"> </v>
      </c>
      <c r="G609" s="101"/>
      <c r="H609" s="101"/>
      <c r="I609" s="4" t="str">
        <f>IFERROR(IF((VLOOKUP(G609,'Tabla 2-3-4-5'!$B$10:$C$12,2,FALSE)*(VLOOKUP('Matriz Nº2 Análisis'!H609,'Tabla 2-3-4-5'!$B$10:$C$12,2,FALSE)))&lt;3,"BAJO",IF((VLOOKUP(G609,'Tabla 2-3-4-5'!$B$10:$C$12,2,FALSE)*(VLOOKUP('Matriz Nº2 Análisis'!H609,'Tabla 2-3-4-5'!$B$10:$C$12,2,FALSE)))&gt;5,"ALTO","MEDIO"))," ")</f>
        <v xml:space="preserve"> </v>
      </c>
      <c r="J609" s="9"/>
      <c r="K609" s="10"/>
      <c r="N609" s="10"/>
      <c r="O609" s="10"/>
      <c r="P609" s="10"/>
      <c r="Q609" s="10"/>
      <c r="R609" s="10"/>
      <c r="S609" s="10"/>
      <c r="T609" s="10"/>
      <c r="U609" s="10"/>
      <c r="V609" s="10"/>
      <c r="W609" s="10"/>
      <c r="X609" s="10"/>
      <c r="Y609" s="10"/>
      <c r="Z609" s="10"/>
      <c r="AA609" s="10"/>
      <c r="AB609" s="10"/>
      <c r="AC609" s="10"/>
    </row>
    <row r="610" spans="1:29" ht="83.25" customHeight="1" thickBot="1" x14ac:dyDescent="0.35">
      <c r="A610" s="136" t="str">
        <f>'Matriz Nº1 Identificación'!A610</f>
        <v>67. 7</v>
      </c>
      <c r="B610" s="4" t="str">
        <f>IF('Matriz Nº1 Identificación'!B610&lt;&gt;" ",'Matriz Nº1 Identificación'!F610," ")</f>
        <v xml:space="preserve"> </v>
      </c>
      <c r="C610" s="101"/>
      <c r="D610" s="101"/>
      <c r="E610" s="4" t="str">
        <f>IFERROR(IF((VLOOKUP(C610,'Tabla 2-3-4-5'!$B$10:$C$12,2,FALSE)*(VLOOKUP('Matriz Nº2 Análisis'!D610,'Tabla 2-3-4-5'!$B$10:$C$12,2,FALSE)))&lt;3,"BAJO",IF((VLOOKUP(C610,'Tabla 2-3-4-5'!$B$10:$C$12,2,FALSE)*(VLOOKUP('Matriz Nº2 Análisis'!D610,'Tabla 2-3-4-5'!$B$10:$C$12,2,FALSE)))&gt;5,"ALTO","MEDIO"))," ")</f>
        <v xml:space="preserve"> </v>
      </c>
      <c r="F610" s="5" t="str">
        <f>IF(B610&lt;&gt;" ",'Matriz Nº1 Identificación'!E610," ")</f>
        <v xml:space="preserve"> </v>
      </c>
      <c r="G610" s="101"/>
      <c r="H610" s="101"/>
      <c r="I610" s="4" t="str">
        <f>IFERROR(IF((VLOOKUP(G610,'Tabla 2-3-4-5'!$B$10:$C$12,2,FALSE)*(VLOOKUP('Matriz Nº2 Análisis'!H610,'Tabla 2-3-4-5'!$B$10:$C$12,2,FALSE)))&lt;3,"BAJO",IF((VLOOKUP(G610,'Tabla 2-3-4-5'!$B$10:$C$12,2,FALSE)*(VLOOKUP('Matriz Nº2 Análisis'!H610,'Tabla 2-3-4-5'!$B$10:$C$12,2,FALSE)))&gt;5,"ALTO","MEDIO"))," ")</f>
        <v xml:space="preserve"> </v>
      </c>
      <c r="J610" s="9"/>
      <c r="K610" s="10"/>
      <c r="N610" s="10"/>
      <c r="O610" s="10"/>
      <c r="P610" s="10"/>
      <c r="Q610" s="10"/>
      <c r="R610" s="10"/>
      <c r="S610" s="10"/>
      <c r="T610" s="10"/>
      <c r="U610" s="10"/>
      <c r="V610" s="10"/>
      <c r="W610" s="10"/>
      <c r="X610" s="10"/>
      <c r="Y610" s="10"/>
      <c r="Z610" s="10"/>
      <c r="AA610" s="10"/>
      <c r="AB610" s="10"/>
      <c r="AC610" s="10"/>
    </row>
    <row r="611" spans="1:29" ht="23.25" customHeight="1" thickBot="1" x14ac:dyDescent="0.35">
      <c r="A611" s="73" t="str">
        <f>'Matriz Nº1 Identificación'!A611</f>
        <v xml:space="preserve">Objetivo Estratégico: </v>
      </c>
      <c r="B611" s="377">
        <f>+'Matriz Nº1 Identificación'!B611:H611</f>
        <v>0</v>
      </c>
      <c r="C611" s="378"/>
      <c r="D611" s="378"/>
      <c r="E611" s="378"/>
      <c r="F611" s="378"/>
      <c r="G611" s="378"/>
      <c r="H611" s="378"/>
      <c r="I611" s="379"/>
      <c r="J611" s="1"/>
    </row>
    <row r="612" spans="1:29" ht="26.25" customHeight="1" x14ac:dyDescent="0.3">
      <c r="A612" s="75" t="str">
        <f>'Matriz Nº1 Identificación'!A612</f>
        <v>Objetivo táctico</v>
      </c>
      <c r="B612" s="374" t="str">
        <f>+'Matriz Nº1 Identificación'!B612:H612</f>
        <v xml:space="preserve">68. </v>
      </c>
      <c r="C612" s="375"/>
      <c r="D612" s="375"/>
      <c r="E612" s="375"/>
      <c r="F612" s="375"/>
      <c r="G612" s="375"/>
      <c r="H612" s="375"/>
      <c r="I612" s="376"/>
      <c r="J612" s="1"/>
    </row>
    <row r="613" spans="1:29" ht="83.25" customHeight="1" x14ac:dyDescent="0.3">
      <c r="A613" s="136" t="str">
        <f>'Matriz Nº1 Identificación'!A613</f>
        <v>68. 1</v>
      </c>
      <c r="B613" s="4" t="str">
        <f>IF('Matriz Nº1 Identificación'!B613&lt;&gt;" ",'Matriz Nº1 Identificación'!F613," ")</f>
        <v xml:space="preserve"> </v>
      </c>
      <c r="C613" s="101"/>
      <c r="D613" s="101"/>
      <c r="E613" s="4" t="str">
        <f>IFERROR(IF((VLOOKUP(C613,'Tabla 2-3-4-5'!$B$10:$C$12,2,FALSE)*(VLOOKUP('Matriz Nº2 Análisis'!D613,'Tabla 2-3-4-5'!$B$10:$C$12,2,FALSE)))&lt;3,"BAJO",IF((VLOOKUP(C613,'Tabla 2-3-4-5'!$B$10:$C$12,2,FALSE)*(VLOOKUP('Matriz Nº2 Análisis'!D613,'Tabla 2-3-4-5'!$B$10:$C$12,2,FALSE)))&gt;5,"ALTO","MEDIO"))," ")</f>
        <v xml:space="preserve"> </v>
      </c>
      <c r="F613" s="5" t="str">
        <f>IF(B613&lt;&gt;" ",'Matriz Nº1 Identificación'!E613," ")</f>
        <v xml:space="preserve"> </v>
      </c>
      <c r="G613" s="101"/>
      <c r="H613" s="101"/>
      <c r="I613" s="4" t="str">
        <f>IFERROR(IF((VLOOKUP(G613,'Tabla 2-3-4-5'!$B$10:$C$12,2,FALSE)*(VLOOKUP('Matriz Nº2 Análisis'!H613,'Tabla 2-3-4-5'!$B$10:$C$12,2,FALSE)))&lt;3,"BAJO",IF((VLOOKUP(G613,'Tabla 2-3-4-5'!$B$10:$C$12,2,FALSE)*(VLOOKUP('Matriz Nº2 Análisis'!H613,'Tabla 2-3-4-5'!$B$10:$C$12,2,FALSE)))&gt;5,"ALTO","MEDIO"))," ")</f>
        <v xml:space="preserve"> </v>
      </c>
      <c r="J613" s="9"/>
      <c r="K613" s="10"/>
      <c r="N613" s="10"/>
      <c r="O613" s="10"/>
      <c r="P613" s="10"/>
      <c r="Q613" s="10"/>
      <c r="R613" s="10"/>
      <c r="S613" s="10"/>
      <c r="T613" s="10"/>
      <c r="U613" s="10"/>
      <c r="V613" s="10"/>
      <c r="W613" s="10"/>
      <c r="X613" s="10"/>
      <c r="Y613" s="10"/>
      <c r="Z613" s="10"/>
      <c r="AA613" s="10"/>
      <c r="AB613" s="10"/>
      <c r="AC613" s="10"/>
    </row>
    <row r="614" spans="1:29" ht="83.25" customHeight="1" x14ac:dyDescent="0.3">
      <c r="A614" s="136" t="str">
        <f>'Matriz Nº1 Identificación'!A614</f>
        <v>68. 2</v>
      </c>
      <c r="B614" s="4" t="str">
        <f>IF('Matriz Nº1 Identificación'!B614&lt;&gt;" ",'Matriz Nº1 Identificación'!F614," ")</f>
        <v xml:space="preserve"> </v>
      </c>
      <c r="C614" s="101"/>
      <c r="D614" s="101"/>
      <c r="E614" s="4" t="str">
        <f>IFERROR(IF((VLOOKUP(C614,'Tabla 2-3-4-5'!$B$10:$C$12,2,FALSE)*(VLOOKUP('Matriz Nº2 Análisis'!D614,'Tabla 2-3-4-5'!$B$10:$C$12,2,FALSE)))&lt;3,"BAJO",IF((VLOOKUP(C614,'Tabla 2-3-4-5'!$B$10:$C$12,2,FALSE)*(VLOOKUP('Matriz Nº2 Análisis'!D614,'Tabla 2-3-4-5'!$B$10:$C$12,2,FALSE)))&gt;5,"ALTO","MEDIO"))," ")</f>
        <v xml:space="preserve"> </v>
      </c>
      <c r="F614" s="5" t="str">
        <f>IF(B614&lt;&gt;" ",'Matriz Nº1 Identificación'!E614," ")</f>
        <v xml:space="preserve"> </v>
      </c>
      <c r="G614" s="101"/>
      <c r="H614" s="101"/>
      <c r="I614" s="4" t="str">
        <f>IFERROR(IF((VLOOKUP(G614,'Tabla 2-3-4-5'!$B$10:$C$12,2,FALSE)*(VLOOKUP('Matriz Nº2 Análisis'!H614,'Tabla 2-3-4-5'!$B$10:$C$12,2,FALSE)))&lt;3,"BAJO",IF((VLOOKUP(G614,'Tabla 2-3-4-5'!$B$10:$C$12,2,FALSE)*(VLOOKUP('Matriz Nº2 Análisis'!H614,'Tabla 2-3-4-5'!$B$10:$C$12,2,FALSE)))&gt;5,"ALTO","MEDIO"))," ")</f>
        <v xml:space="preserve"> </v>
      </c>
      <c r="J614" s="9"/>
      <c r="K614" s="10"/>
      <c r="N614" s="10"/>
      <c r="O614" s="10"/>
      <c r="P614" s="10"/>
      <c r="Q614" s="10"/>
      <c r="R614" s="10"/>
      <c r="S614" s="10"/>
      <c r="T614" s="10"/>
      <c r="U614" s="10"/>
      <c r="V614" s="10"/>
      <c r="W614" s="10"/>
      <c r="X614" s="10"/>
      <c r="Y614" s="10"/>
      <c r="Z614" s="10"/>
      <c r="AA614" s="10"/>
      <c r="AB614" s="10"/>
      <c r="AC614" s="10"/>
    </row>
    <row r="615" spans="1:29" ht="83.25" customHeight="1" x14ac:dyDescent="0.3">
      <c r="A615" s="136" t="str">
        <f>'Matriz Nº1 Identificación'!A615</f>
        <v>68. 3</v>
      </c>
      <c r="B615" s="4" t="str">
        <f>IF('Matriz Nº1 Identificación'!B615&lt;&gt;" ",'Matriz Nº1 Identificación'!F615," ")</f>
        <v xml:space="preserve"> </v>
      </c>
      <c r="C615" s="101"/>
      <c r="D615" s="101"/>
      <c r="E615" s="4" t="str">
        <f>IFERROR(IF((VLOOKUP(C615,'Tabla 2-3-4-5'!$B$10:$C$12,2,FALSE)*(VLOOKUP('Matriz Nº2 Análisis'!D615,'Tabla 2-3-4-5'!$B$10:$C$12,2,FALSE)))&lt;3,"BAJO",IF((VLOOKUP(C615,'Tabla 2-3-4-5'!$B$10:$C$12,2,FALSE)*(VLOOKUP('Matriz Nº2 Análisis'!D615,'Tabla 2-3-4-5'!$B$10:$C$12,2,FALSE)))&gt;5,"ALTO","MEDIO"))," ")</f>
        <v xml:space="preserve"> </v>
      </c>
      <c r="F615" s="5" t="str">
        <f>IF(B615&lt;&gt;" ",'Matriz Nº1 Identificación'!E615," ")</f>
        <v xml:space="preserve"> </v>
      </c>
      <c r="G615" s="101"/>
      <c r="H615" s="101"/>
      <c r="I615" s="4" t="str">
        <f>IFERROR(IF((VLOOKUP(G615,'Tabla 2-3-4-5'!$B$10:$C$12,2,FALSE)*(VLOOKUP('Matriz Nº2 Análisis'!H615,'Tabla 2-3-4-5'!$B$10:$C$12,2,FALSE)))&lt;3,"BAJO",IF((VLOOKUP(G615,'Tabla 2-3-4-5'!$B$10:$C$12,2,FALSE)*(VLOOKUP('Matriz Nº2 Análisis'!H615,'Tabla 2-3-4-5'!$B$10:$C$12,2,FALSE)))&gt;5,"ALTO","MEDIO"))," ")</f>
        <v xml:space="preserve"> </v>
      </c>
      <c r="J615" s="9"/>
      <c r="K615" s="10"/>
      <c r="N615" s="10"/>
      <c r="O615" s="10"/>
      <c r="P615" s="10"/>
      <c r="Q615" s="10"/>
      <c r="R615" s="10"/>
      <c r="S615" s="10"/>
      <c r="T615" s="10"/>
      <c r="U615" s="10"/>
      <c r="V615" s="10"/>
      <c r="W615" s="10"/>
      <c r="X615" s="10"/>
      <c r="Y615" s="10"/>
      <c r="Z615" s="10"/>
      <c r="AA615" s="10"/>
      <c r="AB615" s="10"/>
      <c r="AC615" s="10"/>
    </row>
    <row r="616" spans="1:29" ht="83.25" customHeight="1" x14ac:dyDescent="0.3">
      <c r="A616" s="136" t="str">
        <f>'Matriz Nº1 Identificación'!A616</f>
        <v>68. 4</v>
      </c>
      <c r="B616" s="4" t="str">
        <f>IF('Matriz Nº1 Identificación'!B616&lt;&gt;" ",'Matriz Nº1 Identificación'!F616," ")</f>
        <v xml:space="preserve"> </v>
      </c>
      <c r="C616" s="101"/>
      <c r="D616" s="101"/>
      <c r="E616" s="4" t="str">
        <f>IFERROR(IF((VLOOKUP(C616,'Tabla 2-3-4-5'!$B$10:$C$12,2,FALSE)*(VLOOKUP('Matriz Nº2 Análisis'!D616,'Tabla 2-3-4-5'!$B$10:$C$12,2,FALSE)))&lt;3,"BAJO",IF((VLOOKUP(C616,'Tabla 2-3-4-5'!$B$10:$C$12,2,FALSE)*(VLOOKUP('Matriz Nº2 Análisis'!D616,'Tabla 2-3-4-5'!$B$10:$C$12,2,FALSE)))&gt;5,"ALTO","MEDIO"))," ")</f>
        <v xml:space="preserve"> </v>
      </c>
      <c r="F616" s="5" t="str">
        <f>IF(B616&lt;&gt;" ",'Matriz Nº1 Identificación'!E616," ")</f>
        <v xml:space="preserve"> </v>
      </c>
      <c r="G616" s="101"/>
      <c r="H616" s="101"/>
      <c r="I616" s="4" t="str">
        <f>IFERROR(IF((VLOOKUP(G616,'Tabla 2-3-4-5'!$B$10:$C$12,2,FALSE)*(VLOOKUP('Matriz Nº2 Análisis'!H616,'Tabla 2-3-4-5'!$B$10:$C$12,2,FALSE)))&lt;3,"BAJO",IF((VLOOKUP(G616,'Tabla 2-3-4-5'!$B$10:$C$12,2,FALSE)*(VLOOKUP('Matriz Nº2 Análisis'!H616,'Tabla 2-3-4-5'!$B$10:$C$12,2,FALSE)))&gt;5,"ALTO","MEDIO"))," ")</f>
        <v xml:space="preserve"> </v>
      </c>
      <c r="J616" s="9"/>
      <c r="K616" s="10"/>
      <c r="N616" s="10"/>
      <c r="O616" s="10"/>
      <c r="P616" s="10"/>
      <c r="Q616" s="10"/>
      <c r="R616" s="10"/>
      <c r="S616" s="10"/>
      <c r="T616" s="10"/>
      <c r="U616" s="10"/>
      <c r="V616" s="10"/>
      <c r="W616" s="10"/>
      <c r="X616" s="10"/>
      <c r="Y616" s="10"/>
      <c r="Z616" s="10"/>
      <c r="AA616" s="10"/>
      <c r="AB616" s="10"/>
      <c r="AC616" s="10"/>
    </row>
    <row r="617" spans="1:29" ht="83.25" customHeight="1" x14ac:dyDescent="0.3">
      <c r="A617" s="136" t="str">
        <f>'Matriz Nº1 Identificación'!A617</f>
        <v>68. 5</v>
      </c>
      <c r="B617" s="4" t="str">
        <f>IF('Matriz Nº1 Identificación'!B617&lt;&gt;" ",'Matriz Nº1 Identificación'!F617," ")</f>
        <v xml:space="preserve"> </v>
      </c>
      <c r="C617" s="101"/>
      <c r="D617" s="101"/>
      <c r="E617" s="4" t="str">
        <f>IFERROR(IF((VLOOKUP(C617,'Tabla 2-3-4-5'!$B$10:$C$12,2,FALSE)*(VLOOKUP('Matriz Nº2 Análisis'!D617,'Tabla 2-3-4-5'!$B$10:$C$12,2,FALSE)))&lt;3,"BAJO",IF((VLOOKUP(C617,'Tabla 2-3-4-5'!$B$10:$C$12,2,FALSE)*(VLOOKUP('Matriz Nº2 Análisis'!D617,'Tabla 2-3-4-5'!$B$10:$C$12,2,FALSE)))&gt;5,"ALTO","MEDIO"))," ")</f>
        <v xml:space="preserve"> </v>
      </c>
      <c r="F617" s="5" t="str">
        <f>IF(B617&lt;&gt;" ",'Matriz Nº1 Identificación'!E617," ")</f>
        <v xml:space="preserve"> </v>
      </c>
      <c r="G617" s="101"/>
      <c r="H617" s="101"/>
      <c r="I617" s="4" t="str">
        <f>IFERROR(IF((VLOOKUP(G617,'Tabla 2-3-4-5'!$B$10:$C$12,2,FALSE)*(VLOOKUP('Matriz Nº2 Análisis'!H617,'Tabla 2-3-4-5'!$B$10:$C$12,2,FALSE)))&lt;3,"BAJO",IF((VLOOKUP(G617,'Tabla 2-3-4-5'!$B$10:$C$12,2,FALSE)*(VLOOKUP('Matriz Nº2 Análisis'!H617,'Tabla 2-3-4-5'!$B$10:$C$12,2,FALSE)))&gt;5,"ALTO","MEDIO"))," ")</f>
        <v xml:space="preserve"> </v>
      </c>
      <c r="J617" s="9"/>
      <c r="K617" s="10"/>
      <c r="N617" s="10"/>
      <c r="O617" s="10"/>
      <c r="P617" s="10"/>
      <c r="Q617" s="10"/>
      <c r="R617" s="10"/>
      <c r="S617" s="10"/>
      <c r="T617" s="10"/>
      <c r="U617" s="10"/>
      <c r="V617" s="10"/>
      <c r="W617" s="10"/>
      <c r="X617" s="10"/>
      <c r="Y617" s="10"/>
      <c r="Z617" s="10"/>
      <c r="AA617" s="10"/>
      <c r="AB617" s="10"/>
      <c r="AC617" s="10"/>
    </row>
    <row r="618" spans="1:29" ht="83.25" customHeight="1" x14ac:dyDescent="0.3">
      <c r="A618" s="136" t="str">
        <f>'Matriz Nº1 Identificación'!A618</f>
        <v>68. 6</v>
      </c>
      <c r="B618" s="4" t="str">
        <f>IF('Matriz Nº1 Identificación'!B618&lt;&gt;" ",'Matriz Nº1 Identificación'!F618," ")</f>
        <v xml:space="preserve"> </v>
      </c>
      <c r="C618" s="101"/>
      <c r="D618" s="101"/>
      <c r="E618" s="4" t="str">
        <f>IFERROR(IF((VLOOKUP(C618,'Tabla 2-3-4-5'!$B$10:$C$12,2,FALSE)*(VLOOKUP('Matriz Nº2 Análisis'!D618,'Tabla 2-3-4-5'!$B$10:$C$12,2,FALSE)))&lt;3,"BAJO",IF((VLOOKUP(C618,'Tabla 2-3-4-5'!$B$10:$C$12,2,FALSE)*(VLOOKUP('Matriz Nº2 Análisis'!D618,'Tabla 2-3-4-5'!$B$10:$C$12,2,FALSE)))&gt;5,"ALTO","MEDIO"))," ")</f>
        <v xml:space="preserve"> </v>
      </c>
      <c r="F618" s="5" t="str">
        <f>IF(B618&lt;&gt;" ",'Matriz Nº1 Identificación'!E618," ")</f>
        <v xml:space="preserve"> </v>
      </c>
      <c r="G618" s="101"/>
      <c r="H618" s="101"/>
      <c r="I618" s="4" t="str">
        <f>IFERROR(IF((VLOOKUP(G618,'Tabla 2-3-4-5'!$B$10:$C$12,2,FALSE)*(VLOOKUP('Matriz Nº2 Análisis'!H618,'Tabla 2-3-4-5'!$B$10:$C$12,2,FALSE)))&lt;3,"BAJO",IF((VLOOKUP(G618,'Tabla 2-3-4-5'!$B$10:$C$12,2,FALSE)*(VLOOKUP('Matriz Nº2 Análisis'!H618,'Tabla 2-3-4-5'!$B$10:$C$12,2,FALSE)))&gt;5,"ALTO","MEDIO"))," ")</f>
        <v xml:space="preserve"> </v>
      </c>
      <c r="J618" s="9"/>
      <c r="K618" s="10"/>
      <c r="N618" s="10"/>
      <c r="O618" s="10"/>
      <c r="P618" s="10"/>
      <c r="Q618" s="10"/>
      <c r="R618" s="10"/>
      <c r="S618" s="10"/>
      <c r="T618" s="10"/>
      <c r="U618" s="10"/>
      <c r="V618" s="10"/>
      <c r="W618" s="10"/>
      <c r="X618" s="10"/>
      <c r="Y618" s="10"/>
      <c r="Z618" s="10"/>
      <c r="AA618" s="10"/>
      <c r="AB618" s="10"/>
      <c r="AC618" s="10"/>
    </row>
    <row r="619" spans="1:29" ht="83.25" customHeight="1" thickBot="1" x14ac:dyDescent="0.35">
      <c r="A619" s="136" t="str">
        <f>'Matriz Nº1 Identificación'!A619</f>
        <v>68. 7</v>
      </c>
      <c r="B619" s="4" t="str">
        <f>IF('Matriz Nº1 Identificación'!B619&lt;&gt;" ",'Matriz Nº1 Identificación'!F619," ")</f>
        <v xml:space="preserve"> </v>
      </c>
      <c r="C619" s="101"/>
      <c r="D619" s="101"/>
      <c r="E619" s="4" t="str">
        <f>IFERROR(IF((VLOOKUP(C619,'Tabla 2-3-4-5'!$B$10:$C$12,2,FALSE)*(VLOOKUP('Matriz Nº2 Análisis'!D619,'Tabla 2-3-4-5'!$B$10:$C$12,2,FALSE)))&lt;3,"BAJO",IF((VLOOKUP(C619,'Tabla 2-3-4-5'!$B$10:$C$12,2,FALSE)*(VLOOKUP('Matriz Nº2 Análisis'!D619,'Tabla 2-3-4-5'!$B$10:$C$12,2,FALSE)))&gt;5,"ALTO","MEDIO"))," ")</f>
        <v xml:space="preserve"> </v>
      </c>
      <c r="F619" s="5" t="str">
        <f>IF(B619&lt;&gt;" ",'Matriz Nº1 Identificación'!E619," ")</f>
        <v xml:space="preserve"> </v>
      </c>
      <c r="G619" s="101"/>
      <c r="H619" s="101"/>
      <c r="I619" s="4" t="str">
        <f>IFERROR(IF((VLOOKUP(G619,'Tabla 2-3-4-5'!$B$10:$C$12,2,FALSE)*(VLOOKUP('Matriz Nº2 Análisis'!H619,'Tabla 2-3-4-5'!$B$10:$C$12,2,FALSE)))&lt;3,"BAJO",IF((VLOOKUP(G619,'Tabla 2-3-4-5'!$B$10:$C$12,2,FALSE)*(VLOOKUP('Matriz Nº2 Análisis'!H619,'Tabla 2-3-4-5'!$B$10:$C$12,2,FALSE)))&gt;5,"ALTO","MEDIO"))," ")</f>
        <v xml:space="preserve"> </v>
      </c>
      <c r="J619" s="9"/>
      <c r="K619" s="10"/>
      <c r="N619" s="10"/>
      <c r="O619" s="10"/>
      <c r="P619" s="10"/>
      <c r="Q619" s="10"/>
      <c r="R619" s="10"/>
      <c r="S619" s="10"/>
      <c r="T619" s="10"/>
      <c r="U619" s="10"/>
      <c r="V619" s="10"/>
      <c r="W619" s="10"/>
      <c r="X619" s="10"/>
      <c r="Y619" s="10"/>
      <c r="Z619" s="10"/>
      <c r="AA619" s="10"/>
      <c r="AB619" s="10"/>
      <c r="AC619" s="10"/>
    </row>
    <row r="620" spans="1:29" ht="23.25" customHeight="1" thickBot="1" x14ac:dyDescent="0.35">
      <c r="A620" s="73" t="str">
        <f>'Matriz Nº1 Identificación'!A620</f>
        <v xml:space="preserve">Objetivo Estratégico: </v>
      </c>
      <c r="B620" s="377">
        <f>+'Matriz Nº1 Identificación'!B620:H620</f>
        <v>0</v>
      </c>
      <c r="C620" s="378"/>
      <c r="D620" s="378"/>
      <c r="E620" s="378"/>
      <c r="F620" s="378"/>
      <c r="G620" s="378"/>
      <c r="H620" s="378"/>
      <c r="I620" s="379"/>
      <c r="J620" s="1"/>
    </row>
    <row r="621" spans="1:29" ht="26.25" customHeight="1" x14ac:dyDescent="0.3">
      <c r="A621" s="75" t="str">
        <f>'Matriz Nº1 Identificación'!A621</f>
        <v>Objetivo táctico</v>
      </c>
      <c r="B621" s="374" t="str">
        <f>+'Matriz Nº1 Identificación'!B621:H621</f>
        <v xml:space="preserve">69. </v>
      </c>
      <c r="C621" s="375"/>
      <c r="D621" s="375"/>
      <c r="E621" s="375"/>
      <c r="F621" s="375"/>
      <c r="G621" s="375"/>
      <c r="H621" s="375"/>
      <c r="I621" s="376"/>
      <c r="J621" s="1"/>
    </row>
    <row r="622" spans="1:29" ht="83.25" customHeight="1" x14ac:dyDescent="0.3">
      <c r="A622" s="136" t="str">
        <f>'Matriz Nº1 Identificación'!A622</f>
        <v>69. 1</v>
      </c>
      <c r="B622" s="4" t="str">
        <f>IF('Matriz Nº1 Identificación'!B622&lt;&gt;" ",'Matriz Nº1 Identificación'!F622," ")</f>
        <v xml:space="preserve"> </v>
      </c>
      <c r="C622" s="101"/>
      <c r="D622" s="101"/>
      <c r="E622" s="4" t="str">
        <f>IFERROR(IF((VLOOKUP(C622,'Tabla 2-3-4-5'!$B$10:$C$12,2,FALSE)*(VLOOKUP('Matriz Nº2 Análisis'!D622,'Tabla 2-3-4-5'!$B$10:$C$12,2,FALSE)))&lt;3,"BAJO",IF((VLOOKUP(C622,'Tabla 2-3-4-5'!$B$10:$C$12,2,FALSE)*(VLOOKUP('Matriz Nº2 Análisis'!D622,'Tabla 2-3-4-5'!$B$10:$C$12,2,FALSE)))&gt;5,"ALTO","MEDIO"))," ")</f>
        <v xml:space="preserve"> </v>
      </c>
      <c r="F622" s="5" t="str">
        <f>IF(B622&lt;&gt;" ",'Matriz Nº1 Identificación'!E622," ")</f>
        <v xml:space="preserve"> </v>
      </c>
      <c r="G622" s="101"/>
      <c r="H622" s="101"/>
      <c r="I622" s="4" t="str">
        <f>IFERROR(IF((VLOOKUP(G622,'Tabla 2-3-4-5'!$B$10:$C$12,2,FALSE)*(VLOOKUP('Matriz Nº2 Análisis'!H622,'Tabla 2-3-4-5'!$B$10:$C$12,2,FALSE)))&lt;3,"BAJO",IF((VLOOKUP(G622,'Tabla 2-3-4-5'!$B$10:$C$12,2,FALSE)*(VLOOKUP('Matriz Nº2 Análisis'!H622,'Tabla 2-3-4-5'!$B$10:$C$12,2,FALSE)))&gt;5,"ALTO","MEDIO"))," ")</f>
        <v xml:space="preserve"> </v>
      </c>
      <c r="J622" s="9"/>
      <c r="K622" s="10"/>
      <c r="N622" s="10"/>
      <c r="O622" s="10"/>
      <c r="P622" s="10"/>
      <c r="Q622" s="10"/>
      <c r="R622" s="10"/>
      <c r="S622" s="10"/>
      <c r="T622" s="10"/>
      <c r="U622" s="10"/>
      <c r="V622" s="10"/>
      <c r="W622" s="10"/>
      <c r="X622" s="10"/>
      <c r="Y622" s="10"/>
      <c r="Z622" s="10"/>
      <c r="AA622" s="10"/>
      <c r="AB622" s="10"/>
      <c r="AC622" s="10"/>
    </row>
    <row r="623" spans="1:29" ht="83.25" customHeight="1" x14ac:dyDescent="0.3">
      <c r="A623" s="136" t="str">
        <f>'Matriz Nº1 Identificación'!A623</f>
        <v>69. 2</v>
      </c>
      <c r="B623" s="4" t="str">
        <f>IF('Matriz Nº1 Identificación'!B623&lt;&gt;" ",'Matriz Nº1 Identificación'!F623," ")</f>
        <v xml:space="preserve"> </v>
      </c>
      <c r="C623" s="101"/>
      <c r="D623" s="101"/>
      <c r="E623" s="4" t="str">
        <f>IFERROR(IF((VLOOKUP(C623,'Tabla 2-3-4-5'!$B$10:$C$12,2,FALSE)*(VLOOKUP('Matriz Nº2 Análisis'!D623,'Tabla 2-3-4-5'!$B$10:$C$12,2,FALSE)))&lt;3,"BAJO",IF((VLOOKUP(C623,'Tabla 2-3-4-5'!$B$10:$C$12,2,FALSE)*(VLOOKUP('Matriz Nº2 Análisis'!D623,'Tabla 2-3-4-5'!$B$10:$C$12,2,FALSE)))&gt;5,"ALTO","MEDIO"))," ")</f>
        <v xml:space="preserve"> </v>
      </c>
      <c r="F623" s="5" t="str">
        <f>IF(B623&lt;&gt;" ",'Matriz Nº1 Identificación'!E623," ")</f>
        <v xml:space="preserve"> </v>
      </c>
      <c r="G623" s="101"/>
      <c r="H623" s="101"/>
      <c r="I623" s="4" t="str">
        <f>IFERROR(IF((VLOOKUP(G623,'Tabla 2-3-4-5'!$B$10:$C$12,2,FALSE)*(VLOOKUP('Matriz Nº2 Análisis'!H623,'Tabla 2-3-4-5'!$B$10:$C$12,2,FALSE)))&lt;3,"BAJO",IF((VLOOKUP(G623,'Tabla 2-3-4-5'!$B$10:$C$12,2,FALSE)*(VLOOKUP('Matriz Nº2 Análisis'!H623,'Tabla 2-3-4-5'!$B$10:$C$12,2,FALSE)))&gt;5,"ALTO","MEDIO"))," ")</f>
        <v xml:space="preserve"> </v>
      </c>
      <c r="J623" s="9"/>
      <c r="K623" s="10"/>
      <c r="N623" s="10"/>
      <c r="O623" s="10"/>
      <c r="P623" s="10"/>
      <c r="Q623" s="10"/>
      <c r="R623" s="10"/>
      <c r="S623" s="10"/>
      <c r="T623" s="10"/>
      <c r="U623" s="10"/>
      <c r="V623" s="10"/>
      <c r="W623" s="10"/>
      <c r="X623" s="10"/>
      <c r="Y623" s="10"/>
      <c r="Z623" s="10"/>
      <c r="AA623" s="10"/>
      <c r="AB623" s="10"/>
      <c r="AC623" s="10"/>
    </row>
    <row r="624" spans="1:29" ht="83.25" customHeight="1" x14ac:dyDescent="0.3">
      <c r="A624" s="136" t="str">
        <f>'Matriz Nº1 Identificación'!A624</f>
        <v>69. 3</v>
      </c>
      <c r="B624" s="4" t="str">
        <f>IF('Matriz Nº1 Identificación'!B624&lt;&gt;" ",'Matriz Nº1 Identificación'!F624," ")</f>
        <v xml:space="preserve"> </v>
      </c>
      <c r="C624" s="101"/>
      <c r="D624" s="101"/>
      <c r="E624" s="4" t="str">
        <f>IFERROR(IF((VLOOKUP(C624,'Tabla 2-3-4-5'!$B$10:$C$12,2,FALSE)*(VLOOKUP('Matriz Nº2 Análisis'!D624,'Tabla 2-3-4-5'!$B$10:$C$12,2,FALSE)))&lt;3,"BAJO",IF((VLOOKUP(C624,'Tabla 2-3-4-5'!$B$10:$C$12,2,FALSE)*(VLOOKUP('Matriz Nº2 Análisis'!D624,'Tabla 2-3-4-5'!$B$10:$C$12,2,FALSE)))&gt;5,"ALTO","MEDIO"))," ")</f>
        <v xml:space="preserve"> </v>
      </c>
      <c r="F624" s="5" t="str">
        <f>IF(B624&lt;&gt;" ",'Matriz Nº1 Identificación'!E624," ")</f>
        <v xml:space="preserve"> </v>
      </c>
      <c r="G624" s="101"/>
      <c r="H624" s="101"/>
      <c r="I624" s="4" t="str">
        <f>IFERROR(IF((VLOOKUP(G624,'Tabla 2-3-4-5'!$B$10:$C$12,2,FALSE)*(VLOOKUP('Matriz Nº2 Análisis'!H624,'Tabla 2-3-4-5'!$B$10:$C$12,2,FALSE)))&lt;3,"BAJO",IF((VLOOKUP(G624,'Tabla 2-3-4-5'!$B$10:$C$12,2,FALSE)*(VLOOKUP('Matriz Nº2 Análisis'!H624,'Tabla 2-3-4-5'!$B$10:$C$12,2,FALSE)))&gt;5,"ALTO","MEDIO"))," ")</f>
        <v xml:space="preserve"> </v>
      </c>
      <c r="J624" s="9"/>
      <c r="K624" s="10"/>
      <c r="N624" s="10"/>
      <c r="O624" s="10"/>
      <c r="P624" s="10"/>
      <c r="Q624" s="10"/>
      <c r="R624" s="10"/>
      <c r="S624" s="10"/>
      <c r="T624" s="10"/>
      <c r="U624" s="10"/>
      <c r="V624" s="10"/>
      <c r="W624" s="10"/>
      <c r="X624" s="10"/>
      <c r="Y624" s="10"/>
      <c r="Z624" s="10"/>
      <c r="AA624" s="10"/>
      <c r="AB624" s="10"/>
      <c r="AC624" s="10"/>
    </row>
    <row r="625" spans="1:29" ht="83.25" customHeight="1" x14ac:dyDescent="0.3">
      <c r="A625" s="136" t="str">
        <f>'Matriz Nº1 Identificación'!A625</f>
        <v>69. 4</v>
      </c>
      <c r="B625" s="4" t="str">
        <f>IF('Matriz Nº1 Identificación'!B625&lt;&gt;" ",'Matriz Nº1 Identificación'!F625," ")</f>
        <v xml:space="preserve"> </v>
      </c>
      <c r="C625" s="101"/>
      <c r="D625" s="101"/>
      <c r="E625" s="4" t="str">
        <f>IFERROR(IF((VLOOKUP(C625,'Tabla 2-3-4-5'!$B$10:$C$12,2,FALSE)*(VLOOKUP('Matriz Nº2 Análisis'!D625,'Tabla 2-3-4-5'!$B$10:$C$12,2,FALSE)))&lt;3,"BAJO",IF((VLOOKUP(C625,'Tabla 2-3-4-5'!$B$10:$C$12,2,FALSE)*(VLOOKUP('Matriz Nº2 Análisis'!D625,'Tabla 2-3-4-5'!$B$10:$C$12,2,FALSE)))&gt;5,"ALTO","MEDIO"))," ")</f>
        <v xml:space="preserve"> </v>
      </c>
      <c r="F625" s="5" t="str">
        <f>IF(B625&lt;&gt;" ",'Matriz Nº1 Identificación'!E625," ")</f>
        <v xml:space="preserve"> </v>
      </c>
      <c r="G625" s="101"/>
      <c r="H625" s="101"/>
      <c r="I625" s="4" t="str">
        <f>IFERROR(IF((VLOOKUP(G625,'Tabla 2-3-4-5'!$B$10:$C$12,2,FALSE)*(VLOOKUP('Matriz Nº2 Análisis'!H625,'Tabla 2-3-4-5'!$B$10:$C$12,2,FALSE)))&lt;3,"BAJO",IF((VLOOKUP(G625,'Tabla 2-3-4-5'!$B$10:$C$12,2,FALSE)*(VLOOKUP('Matriz Nº2 Análisis'!H625,'Tabla 2-3-4-5'!$B$10:$C$12,2,FALSE)))&gt;5,"ALTO","MEDIO"))," ")</f>
        <v xml:space="preserve"> </v>
      </c>
      <c r="J625" s="9"/>
      <c r="K625" s="10"/>
      <c r="N625" s="10"/>
      <c r="O625" s="10"/>
      <c r="P625" s="10"/>
      <c r="Q625" s="10"/>
      <c r="R625" s="10"/>
      <c r="S625" s="10"/>
      <c r="T625" s="10"/>
      <c r="U625" s="10"/>
      <c r="V625" s="10"/>
      <c r="W625" s="10"/>
      <c r="X625" s="10"/>
      <c r="Y625" s="10"/>
      <c r="Z625" s="10"/>
      <c r="AA625" s="10"/>
      <c r="AB625" s="10"/>
      <c r="AC625" s="10"/>
    </row>
    <row r="626" spans="1:29" ht="83.25" customHeight="1" x14ac:dyDescent="0.3">
      <c r="A626" s="136" t="str">
        <f>'Matriz Nº1 Identificación'!A626</f>
        <v>69. 5</v>
      </c>
      <c r="B626" s="4" t="str">
        <f>IF('Matriz Nº1 Identificación'!B626&lt;&gt;" ",'Matriz Nº1 Identificación'!F626," ")</f>
        <v xml:space="preserve"> </v>
      </c>
      <c r="C626" s="101"/>
      <c r="D626" s="101"/>
      <c r="E626" s="4" t="str">
        <f>IFERROR(IF((VLOOKUP(C626,'Tabla 2-3-4-5'!$B$10:$C$12,2,FALSE)*(VLOOKUP('Matriz Nº2 Análisis'!D626,'Tabla 2-3-4-5'!$B$10:$C$12,2,FALSE)))&lt;3,"BAJO",IF((VLOOKUP(C626,'Tabla 2-3-4-5'!$B$10:$C$12,2,FALSE)*(VLOOKUP('Matriz Nº2 Análisis'!D626,'Tabla 2-3-4-5'!$B$10:$C$12,2,FALSE)))&gt;5,"ALTO","MEDIO"))," ")</f>
        <v xml:space="preserve"> </v>
      </c>
      <c r="F626" s="5" t="str">
        <f>IF(B626&lt;&gt;" ",'Matriz Nº1 Identificación'!E626," ")</f>
        <v xml:space="preserve"> </v>
      </c>
      <c r="G626" s="101"/>
      <c r="H626" s="101"/>
      <c r="I626" s="4" t="str">
        <f>IFERROR(IF((VLOOKUP(G626,'Tabla 2-3-4-5'!$B$10:$C$12,2,FALSE)*(VLOOKUP('Matriz Nº2 Análisis'!H626,'Tabla 2-3-4-5'!$B$10:$C$12,2,FALSE)))&lt;3,"BAJO",IF((VLOOKUP(G626,'Tabla 2-3-4-5'!$B$10:$C$12,2,FALSE)*(VLOOKUP('Matriz Nº2 Análisis'!H626,'Tabla 2-3-4-5'!$B$10:$C$12,2,FALSE)))&gt;5,"ALTO","MEDIO"))," ")</f>
        <v xml:space="preserve"> </v>
      </c>
      <c r="J626" s="9"/>
      <c r="K626" s="10"/>
      <c r="N626" s="10"/>
      <c r="O626" s="10"/>
      <c r="P626" s="10"/>
      <c r="Q626" s="10"/>
      <c r="R626" s="10"/>
      <c r="S626" s="10"/>
      <c r="T626" s="10"/>
      <c r="U626" s="10"/>
      <c r="V626" s="10"/>
      <c r="W626" s="10"/>
      <c r="X626" s="10"/>
      <c r="Y626" s="10"/>
      <c r="Z626" s="10"/>
      <c r="AA626" s="10"/>
      <c r="AB626" s="10"/>
      <c r="AC626" s="10"/>
    </row>
    <row r="627" spans="1:29" ht="83.25" customHeight="1" x14ac:dyDescent="0.3">
      <c r="A627" s="136" t="str">
        <f>'Matriz Nº1 Identificación'!A627</f>
        <v>69. 6</v>
      </c>
      <c r="B627" s="4" t="str">
        <f>IF('Matriz Nº1 Identificación'!B627&lt;&gt;" ",'Matriz Nº1 Identificación'!F627," ")</f>
        <v xml:space="preserve"> </v>
      </c>
      <c r="C627" s="101"/>
      <c r="D627" s="101"/>
      <c r="E627" s="4" t="str">
        <f>IFERROR(IF((VLOOKUP(C627,'Tabla 2-3-4-5'!$B$10:$C$12,2,FALSE)*(VLOOKUP('Matriz Nº2 Análisis'!D627,'Tabla 2-3-4-5'!$B$10:$C$12,2,FALSE)))&lt;3,"BAJO",IF((VLOOKUP(C627,'Tabla 2-3-4-5'!$B$10:$C$12,2,FALSE)*(VLOOKUP('Matriz Nº2 Análisis'!D627,'Tabla 2-3-4-5'!$B$10:$C$12,2,FALSE)))&gt;5,"ALTO","MEDIO"))," ")</f>
        <v xml:space="preserve"> </v>
      </c>
      <c r="F627" s="5" t="str">
        <f>IF(B627&lt;&gt;" ",'Matriz Nº1 Identificación'!E627," ")</f>
        <v xml:space="preserve"> </v>
      </c>
      <c r="G627" s="101"/>
      <c r="H627" s="101"/>
      <c r="I627" s="4" t="str">
        <f>IFERROR(IF((VLOOKUP(G627,'Tabla 2-3-4-5'!$B$10:$C$12,2,FALSE)*(VLOOKUP('Matriz Nº2 Análisis'!H627,'Tabla 2-3-4-5'!$B$10:$C$12,2,FALSE)))&lt;3,"BAJO",IF((VLOOKUP(G627,'Tabla 2-3-4-5'!$B$10:$C$12,2,FALSE)*(VLOOKUP('Matriz Nº2 Análisis'!H627,'Tabla 2-3-4-5'!$B$10:$C$12,2,FALSE)))&gt;5,"ALTO","MEDIO"))," ")</f>
        <v xml:space="preserve"> </v>
      </c>
      <c r="J627" s="9"/>
      <c r="K627" s="10"/>
      <c r="N627" s="10"/>
      <c r="O627" s="10"/>
      <c r="P627" s="10"/>
      <c r="Q627" s="10"/>
      <c r="R627" s="10"/>
      <c r="S627" s="10"/>
      <c r="T627" s="10"/>
      <c r="U627" s="10"/>
      <c r="V627" s="10"/>
      <c r="W627" s="10"/>
      <c r="X627" s="10"/>
      <c r="Y627" s="10"/>
      <c r="Z627" s="10"/>
      <c r="AA627" s="10"/>
      <c r="AB627" s="10"/>
      <c r="AC627" s="10"/>
    </row>
    <row r="628" spans="1:29" ht="83.25" customHeight="1" thickBot="1" x14ac:dyDescent="0.35">
      <c r="A628" s="136" t="str">
        <f>'Matriz Nº1 Identificación'!A628</f>
        <v>69. 7</v>
      </c>
      <c r="B628" s="4" t="str">
        <f>IF('Matriz Nº1 Identificación'!B628&lt;&gt;" ",'Matriz Nº1 Identificación'!F628," ")</f>
        <v xml:space="preserve"> </v>
      </c>
      <c r="C628" s="101"/>
      <c r="D628" s="101"/>
      <c r="E628" s="4" t="str">
        <f>IFERROR(IF((VLOOKUP(C628,'Tabla 2-3-4-5'!$B$10:$C$12,2,FALSE)*(VLOOKUP('Matriz Nº2 Análisis'!D628,'Tabla 2-3-4-5'!$B$10:$C$12,2,FALSE)))&lt;3,"BAJO",IF((VLOOKUP(C628,'Tabla 2-3-4-5'!$B$10:$C$12,2,FALSE)*(VLOOKUP('Matriz Nº2 Análisis'!D628,'Tabla 2-3-4-5'!$B$10:$C$12,2,FALSE)))&gt;5,"ALTO","MEDIO"))," ")</f>
        <v xml:space="preserve"> </v>
      </c>
      <c r="F628" s="5" t="str">
        <f>IF(B628&lt;&gt;" ",'Matriz Nº1 Identificación'!E628," ")</f>
        <v xml:space="preserve"> </v>
      </c>
      <c r="G628" s="101"/>
      <c r="H628" s="101"/>
      <c r="I628" s="4" t="str">
        <f>IFERROR(IF((VLOOKUP(G628,'Tabla 2-3-4-5'!$B$10:$C$12,2,FALSE)*(VLOOKUP('Matriz Nº2 Análisis'!H628,'Tabla 2-3-4-5'!$B$10:$C$12,2,FALSE)))&lt;3,"BAJO",IF((VLOOKUP(G628,'Tabla 2-3-4-5'!$B$10:$C$12,2,FALSE)*(VLOOKUP('Matriz Nº2 Análisis'!H628,'Tabla 2-3-4-5'!$B$10:$C$12,2,FALSE)))&gt;5,"ALTO","MEDIO"))," ")</f>
        <v xml:space="preserve"> </v>
      </c>
      <c r="J628" s="9"/>
      <c r="K628" s="10"/>
      <c r="N628" s="10"/>
      <c r="O628" s="10"/>
      <c r="P628" s="10"/>
      <c r="Q628" s="10"/>
      <c r="R628" s="10"/>
      <c r="S628" s="10"/>
      <c r="T628" s="10"/>
      <c r="U628" s="10"/>
      <c r="V628" s="10"/>
      <c r="W628" s="10"/>
      <c r="X628" s="10"/>
      <c r="Y628" s="10"/>
      <c r="Z628" s="10"/>
      <c r="AA628" s="10"/>
      <c r="AB628" s="10"/>
      <c r="AC628" s="10"/>
    </row>
    <row r="629" spans="1:29" ht="23.25" customHeight="1" thickBot="1" x14ac:dyDescent="0.35">
      <c r="A629" s="73" t="str">
        <f>'Matriz Nº1 Identificación'!A629</f>
        <v xml:space="preserve">Objetivo Estratégico: </v>
      </c>
      <c r="B629" s="377">
        <f>+'Matriz Nº1 Identificación'!B629:H629</f>
        <v>0</v>
      </c>
      <c r="C629" s="378"/>
      <c r="D629" s="378"/>
      <c r="E629" s="378"/>
      <c r="F629" s="378"/>
      <c r="G629" s="378"/>
      <c r="H629" s="378"/>
      <c r="I629" s="379"/>
      <c r="J629" s="1"/>
    </row>
    <row r="630" spans="1:29" ht="26.25" customHeight="1" x14ac:dyDescent="0.3">
      <c r="A630" s="75" t="str">
        <f>'Matriz Nº1 Identificación'!A630</f>
        <v>Objetivo táctico</v>
      </c>
      <c r="B630" s="374" t="str">
        <f>+'Matriz Nº1 Identificación'!B630:H630</f>
        <v xml:space="preserve">70. </v>
      </c>
      <c r="C630" s="375"/>
      <c r="D630" s="375"/>
      <c r="E630" s="375"/>
      <c r="F630" s="375"/>
      <c r="G630" s="375"/>
      <c r="H630" s="375"/>
      <c r="I630" s="376"/>
      <c r="J630" s="1"/>
    </row>
    <row r="631" spans="1:29" ht="83.25" customHeight="1" x14ac:dyDescent="0.3">
      <c r="A631" s="136" t="str">
        <f>'Matriz Nº1 Identificación'!A631</f>
        <v>70. 1</v>
      </c>
      <c r="B631" s="4" t="str">
        <f>IF('Matriz Nº1 Identificación'!B631&lt;&gt;" ",'Matriz Nº1 Identificación'!F631," ")</f>
        <v xml:space="preserve"> </v>
      </c>
      <c r="C631" s="101"/>
      <c r="D631" s="101"/>
      <c r="E631" s="4" t="str">
        <f>IFERROR(IF((VLOOKUP(C631,'Tabla 2-3-4-5'!$B$10:$C$12,2,FALSE)*(VLOOKUP('Matriz Nº2 Análisis'!D631,'Tabla 2-3-4-5'!$B$10:$C$12,2,FALSE)))&lt;3,"BAJO",IF((VLOOKUP(C631,'Tabla 2-3-4-5'!$B$10:$C$12,2,FALSE)*(VLOOKUP('Matriz Nº2 Análisis'!D631,'Tabla 2-3-4-5'!$B$10:$C$12,2,FALSE)))&gt;5,"ALTO","MEDIO"))," ")</f>
        <v xml:space="preserve"> </v>
      </c>
      <c r="F631" s="5" t="str">
        <f>IF(B631&lt;&gt;" ",'Matriz Nº1 Identificación'!E631," ")</f>
        <v xml:space="preserve"> </v>
      </c>
      <c r="G631" s="101"/>
      <c r="H631" s="101"/>
      <c r="I631" s="4" t="str">
        <f>IFERROR(IF((VLOOKUP(G631,'Tabla 2-3-4-5'!$B$10:$C$12,2,FALSE)*(VLOOKUP('Matriz Nº2 Análisis'!H631,'Tabla 2-3-4-5'!$B$10:$C$12,2,FALSE)))&lt;3,"BAJO",IF((VLOOKUP(G631,'Tabla 2-3-4-5'!$B$10:$C$12,2,FALSE)*(VLOOKUP('Matriz Nº2 Análisis'!H631,'Tabla 2-3-4-5'!$B$10:$C$12,2,FALSE)))&gt;5,"ALTO","MEDIO"))," ")</f>
        <v xml:space="preserve"> </v>
      </c>
      <c r="J631" s="9"/>
      <c r="K631" s="10"/>
      <c r="N631" s="10"/>
      <c r="O631" s="10"/>
      <c r="P631" s="10"/>
      <c r="Q631" s="10"/>
      <c r="R631" s="10"/>
      <c r="S631" s="10"/>
      <c r="T631" s="10"/>
      <c r="U631" s="10"/>
      <c r="V631" s="10"/>
      <c r="W631" s="10"/>
      <c r="X631" s="10"/>
      <c r="Y631" s="10"/>
      <c r="Z631" s="10"/>
      <c r="AA631" s="10"/>
      <c r="AB631" s="10"/>
      <c r="AC631" s="10"/>
    </row>
    <row r="632" spans="1:29" ht="83.25" customHeight="1" x14ac:dyDescent="0.3">
      <c r="A632" s="136" t="str">
        <f>'Matriz Nº1 Identificación'!A632</f>
        <v>70. 2</v>
      </c>
      <c r="B632" s="4" t="str">
        <f>IF('Matriz Nº1 Identificación'!B632&lt;&gt;" ",'Matriz Nº1 Identificación'!F632," ")</f>
        <v xml:space="preserve"> </v>
      </c>
      <c r="C632" s="101"/>
      <c r="D632" s="101"/>
      <c r="E632" s="4" t="str">
        <f>IFERROR(IF((VLOOKUP(C632,'Tabla 2-3-4-5'!$B$10:$C$12,2,FALSE)*(VLOOKUP('Matriz Nº2 Análisis'!D632,'Tabla 2-3-4-5'!$B$10:$C$12,2,FALSE)))&lt;3,"BAJO",IF((VLOOKUP(C632,'Tabla 2-3-4-5'!$B$10:$C$12,2,FALSE)*(VLOOKUP('Matriz Nº2 Análisis'!D632,'Tabla 2-3-4-5'!$B$10:$C$12,2,FALSE)))&gt;5,"ALTO","MEDIO"))," ")</f>
        <v xml:space="preserve"> </v>
      </c>
      <c r="F632" s="5" t="str">
        <f>IF(B632&lt;&gt;" ",'Matriz Nº1 Identificación'!E632," ")</f>
        <v xml:space="preserve"> </v>
      </c>
      <c r="G632" s="101"/>
      <c r="H632" s="101"/>
      <c r="I632" s="4" t="str">
        <f>IFERROR(IF((VLOOKUP(G632,'Tabla 2-3-4-5'!$B$10:$C$12,2,FALSE)*(VLOOKUP('Matriz Nº2 Análisis'!H632,'Tabla 2-3-4-5'!$B$10:$C$12,2,FALSE)))&lt;3,"BAJO",IF((VLOOKUP(G632,'Tabla 2-3-4-5'!$B$10:$C$12,2,FALSE)*(VLOOKUP('Matriz Nº2 Análisis'!H632,'Tabla 2-3-4-5'!$B$10:$C$12,2,FALSE)))&gt;5,"ALTO","MEDIO"))," ")</f>
        <v xml:space="preserve"> </v>
      </c>
      <c r="J632" s="9"/>
      <c r="K632" s="10"/>
      <c r="N632" s="10"/>
      <c r="O632" s="10"/>
      <c r="P632" s="10"/>
      <c r="Q632" s="10"/>
      <c r="R632" s="10"/>
      <c r="S632" s="10"/>
      <c r="T632" s="10"/>
      <c r="U632" s="10"/>
      <c r="V632" s="10"/>
      <c r="W632" s="10"/>
      <c r="X632" s="10"/>
      <c r="Y632" s="10"/>
      <c r="Z632" s="10"/>
      <c r="AA632" s="10"/>
      <c r="AB632" s="10"/>
      <c r="AC632" s="10"/>
    </row>
    <row r="633" spans="1:29" ht="83.25" customHeight="1" x14ac:dyDescent="0.3">
      <c r="A633" s="136" t="str">
        <f>'Matriz Nº1 Identificación'!A633</f>
        <v>70. 3</v>
      </c>
      <c r="B633" s="4" t="str">
        <f>IF('Matriz Nº1 Identificación'!B633&lt;&gt;" ",'Matriz Nº1 Identificación'!F633," ")</f>
        <v xml:space="preserve"> </v>
      </c>
      <c r="C633" s="101"/>
      <c r="D633" s="101"/>
      <c r="E633" s="4" t="str">
        <f>IFERROR(IF((VLOOKUP(C633,'Tabla 2-3-4-5'!$B$10:$C$12,2,FALSE)*(VLOOKUP('Matriz Nº2 Análisis'!D633,'Tabla 2-3-4-5'!$B$10:$C$12,2,FALSE)))&lt;3,"BAJO",IF((VLOOKUP(C633,'Tabla 2-3-4-5'!$B$10:$C$12,2,FALSE)*(VLOOKUP('Matriz Nº2 Análisis'!D633,'Tabla 2-3-4-5'!$B$10:$C$12,2,FALSE)))&gt;5,"ALTO","MEDIO"))," ")</f>
        <v xml:space="preserve"> </v>
      </c>
      <c r="F633" s="5" t="str">
        <f>IF(B633&lt;&gt;" ",'Matriz Nº1 Identificación'!E633," ")</f>
        <v xml:space="preserve"> </v>
      </c>
      <c r="G633" s="101"/>
      <c r="H633" s="101"/>
      <c r="I633" s="4" t="str">
        <f>IFERROR(IF((VLOOKUP(G633,'Tabla 2-3-4-5'!$B$10:$C$12,2,FALSE)*(VLOOKUP('Matriz Nº2 Análisis'!H633,'Tabla 2-3-4-5'!$B$10:$C$12,2,FALSE)))&lt;3,"BAJO",IF((VLOOKUP(G633,'Tabla 2-3-4-5'!$B$10:$C$12,2,FALSE)*(VLOOKUP('Matriz Nº2 Análisis'!H633,'Tabla 2-3-4-5'!$B$10:$C$12,2,FALSE)))&gt;5,"ALTO","MEDIO"))," ")</f>
        <v xml:space="preserve"> </v>
      </c>
      <c r="J633" s="9"/>
      <c r="K633" s="10"/>
      <c r="N633" s="10"/>
      <c r="O633" s="10"/>
      <c r="P633" s="10"/>
      <c r="Q633" s="10"/>
      <c r="R633" s="10"/>
      <c r="S633" s="10"/>
      <c r="T633" s="10"/>
      <c r="U633" s="10"/>
      <c r="V633" s="10"/>
      <c r="W633" s="10"/>
      <c r="X633" s="10"/>
      <c r="Y633" s="10"/>
      <c r="Z633" s="10"/>
      <c r="AA633" s="10"/>
      <c r="AB633" s="10"/>
      <c r="AC633" s="10"/>
    </row>
    <row r="634" spans="1:29" ht="83.25" customHeight="1" x14ac:dyDescent="0.3">
      <c r="A634" s="136" t="str">
        <f>'Matriz Nº1 Identificación'!A634</f>
        <v>70. 4</v>
      </c>
      <c r="B634" s="4" t="str">
        <f>IF('Matriz Nº1 Identificación'!B634&lt;&gt;" ",'Matriz Nº1 Identificación'!F634," ")</f>
        <v xml:space="preserve"> </v>
      </c>
      <c r="C634" s="101"/>
      <c r="D634" s="101"/>
      <c r="E634" s="4" t="str">
        <f>IFERROR(IF((VLOOKUP(C634,'Tabla 2-3-4-5'!$B$10:$C$12,2,FALSE)*(VLOOKUP('Matriz Nº2 Análisis'!D634,'Tabla 2-3-4-5'!$B$10:$C$12,2,FALSE)))&lt;3,"BAJO",IF((VLOOKUP(C634,'Tabla 2-3-4-5'!$B$10:$C$12,2,FALSE)*(VLOOKUP('Matriz Nº2 Análisis'!D634,'Tabla 2-3-4-5'!$B$10:$C$12,2,FALSE)))&gt;5,"ALTO","MEDIO"))," ")</f>
        <v xml:space="preserve"> </v>
      </c>
      <c r="F634" s="5" t="str">
        <f>IF(B634&lt;&gt;" ",'Matriz Nº1 Identificación'!E634," ")</f>
        <v xml:space="preserve"> </v>
      </c>
      <c r="G634" s="101"/>
      <c r="H634" s="101"/>
      <c r="I634" s="4" t="str">
        <f>IFERROR(IF((VLOOKUP(G634,'Tabla 2-3-4-5'!$B$10:$C$12,2,FALSE)*(VLOOKUP('Matriz Nº2 Análisis'!H634,'Tabla 2-3-4-5'!$B$10:$C$12,2,FALSE)))&lt;3,"BAJO",IF((VLOOKUP(G634,'Tabla 2-3-4-5'!$B$10:$C$12,2,FALSE)*(VLOOKUP('Matriz Nº2 Análisis'!H634,'Tabla 2-3-4-5'!$B$10:$C$12,2,FALSE)))&gt;5,"ALTO","MEDIO"))," ")</f>
        <v xml:space="preserve"> </v>
      </c>
      <c r="J634" s="9"/>
      <c r="K634" s="10"/>
      <c r="N634" s="10"/>
      <c r="O634" s="10"/>
      <c r="P634" s="10"/>
      <c r="Q634" s="10"/>
      <c r="R634" s="10"/>
      <c r="S634" s="10"/>
      <c r="T634" s="10"/>
      <c r="U634" s="10"/>
      <c r="V634" s="10"/>
      <c r="W634" s="10"/>
      <c r="X634" s="10"/>
      <c r="Y634" s="10"/>
      <c r="Z634" s="10"/>
      <c r="AA634" s="10"/>
      <c r="AB634" s="10"/>
      <c r="AC634" s="10"/>
    </row>
    <row r="635" spans="1:29" ht="83.25" customHeight="1" x14ac:dyDescent="0.3">
      <c r="A635" s="136" t="str">
        <f>'Matriz Nº1 Identificación'!A635</f>
        <v>70. 5</v>
      </c>
      <c r="B635" s="4" t="str">
        <f>IF('Matriz Nº1 Identificación'!B635&lt;&gt;" ",'Matriz Nº1 Identificación'!F635," ")</f>
        <v xml:space="preserve"> </v>
      </c>
      <c r="C635" s="101"/>
      <c r="D635" s="101"/>
      <c r="E635" s="4" t="str">
        <f>IFERROR(IF((VLOOKUP(C635,'Tabla 2-3-4-5'!$B$10:$C$12,2,FALSE)*(VLOOKUP('Matriz Nº2 Análisis'!D635,'Tabla 2-3-4-5'!$B$10:$C$12,2,FALSE)))&lt;3,"BAJO",IF((VLOOKUP(C635,'Tabla 2-3-4-5'!$B$10:$C$12,2,FALSE)*(VLOOKUP('Matriz Nº2 Análisis'!D635,'Tabla 2-3-4-5'!$B$10:$C$12,2,FALSE)))&gt;5,"ALTO","MEDIO"))," ")</f>
        <v xml:space="preserve"> </v>
      </c>
      <c r="F635" s="5" t="str">
        <f>IF(B635&lt;&gt;" ",'Matriz Nº1 Identificación'!E635," ")</f>
        <v xml:space="preserve"> </v>
      </c>
      <c r="G635" s="101"/>
      <c r="H635" s="101"/>
      <c r="I635" s="4" t="str">
        <f>IFERROR(IF((VLOOKUP(G635,'Tabla 2-3-4-5'!$B$10:$C$12,2,FALSE)*(VLOOKUP('Matriz Nº2 Análisis'!H635,'Tabla 2-3-4-5'!$B$10:$C$12,2,FALSE)))&lt;3,"BAJO",IF((VLOOKUP(G635,'Tabla 2-3-4-5'!$B$10:$C$12,2,FALSE)*(VLOOKUP('Matriz Nº2 Análisis'!H635,'Tabla 2-3-4-5'!$B$10:$C$12,2,FALSE)))&gt;5,"ALTO","MEDIO"))," ")</f>
        <v xml:space="preserve"> </v>
      </c>
      <c r="J635" s="9"/>
      <c r="K635" s="10"/>
      <c r="N635" s="10"/>
      <c r="O635" s="10"/>
      <c r="P635" s="10"/>
      <c r="Q635" s="10"/>
      <c r="R635" s="10"/>
      <c r="S635" s="10"/>
      <c r="T635" s="10"/>
      <c r="U635" s="10"/>
      <c r="V635" s="10"/>
      <c r="W635" s="10"/>
      <c r="X635" s="10"/>
      <c r="Y635" s="10"/>
      <c r="Z635" s="10"/>
      <c r="AA635" s="10"/>
      <c r="AB635" s="10"/>
      <c r="AC635" s="10"/>
    </row>
    <row r="636" spans="1:29" ht="83.25" customHeight="1" x14ac:dyDescent="0.3">
      <c r="A636" s="136" t="str">
        <f>'Matriz Nº1 Identificación'!A636</f>
        <v>70. 6</v>
      </c>
      <c r="B636" s="4" t="str">
        <f>IF('Matriz Nº1 Identificación'!B636&lt;&gt;" ",'Matriz Nº1 Identificación'!F636," ")</f>
        <v xml:space="preserve"> </v>
      </c>
      <c r="C636" s="101"/>
      <c r="D636" s="101"/>
      <c r="E636" s="4" t="str">
        <f>IFERROR(IF((VLOOKUP(C636,'Tabla 2-3-4-5'!$B$10:$C$12,2,FALSE)*(VLOOKUP('Matriz Nº2 Análisis'!D636,'Tabla 2-3-4-5'!$B$10:$C$12,2,FALSE)))&lt;3,"BAJO",IF((VLOOKUP(C636,'Tabla 2-3-4-5'!$B$10:$C$12,2,FALSE)*(VLOOKUP('Matriz Nº2 Análisis'!D636,'Tabla 2-3-4-5'!$B$10:$C$12,2,FALSE)))&gt;5,"ALTO","MEDIO"))," ")</f>
        <v xml:space="preserve"> </v>
      </c>
      <c r="F636" s="5" t="str">
        <f>IF(B636&lt;&gt;" ",'Matriz Nº1 Identificación'!E636," ")</f>
        <v xml:space="preserve"> </v>
      </c>
      <c r="G636" s="101"/>
      <c r="H636" s="101"/>
      <c r="I636" s="4" t="str">
        <f>IFERROR(IF((VLOOKUP(G636,'Tabla 2-3-4-5'!$B$10:$C$12,2,FALSE)*(VLOOKUP('Matriz Nº2 Análisis'!H636,'Tabla 2-3-4-5'!$B$10:$C$12,2,FALSE)))&lt;3,"BAJO",IF((VLOOKUP(G636,'Tabla 2-3-4-5'!$B$10:$C$12,2,FALSE)*(VLOOKUP('Matriz Nº2 Análisis'!H636,'Tabla 2-3-4-5'!$B$10:$C$12,2,FALSE)))&gt;5,"ALTO","MEDIO"))," ")</f>
        <v xml:space="preserve"> </v>
      </c>
      <c r="J636" s="9"/>
      <c r="K636" s="10"/>
      <c r="N636" s="10"/>
      <c r="O636" s="10"/>
      <c r="P636" s="10"/>
      <c r="Q636" s="10"/>
      <c r="R636" s="10"/>
      <c r="S636" s="10"/>
      <c r="T636" s="10"/>
      <c r="U636" s="10"/>
      <c r="V636" s="10"/>
      <c r="W636" s="10"/>
      <c r="X636" s="10"/>
      <c r="Y636" s="10"/>
      <c r="Z636" s="10"/>
      <c r="AA636" s="10"/>
      <c r="AB636" s="10"/>
      <c r="AC636" s="10"/>
    </row>
    <row r="637" spans="1:29" ht="83.25" customHeight="1" thickBot="1" x14ac:dyDescent="0.35">
      <c r="A637" s="136" t="str">
        <f>'Matriz Nº1 Identificación'!A637</f>
        <v>70. 7</v>
      </c>
      <c r="B637" s="4" t="str">
        <f>IF('Matriz Nº1 Identificación'!B637&lt;&gt;" ",'Matriz Nº1 Identificación'!F637," ")</f>
        <v xml:space="preserve"> </v>
      </c>
      <c r="C637" s="101"/>
      <c r="D637" s="101"/>
      <c r="E637" s="4" t="str">
        <f>IFERROR(IF((VLOOKUP(C637,'Tabla 2-3-4-5'!$B$10:$C$12,2,FALSE)*(VLOOKUP('Matriz Nº2 Análisis'!D637,'Tabla 2-3-4-5'!$B$10:$C$12,2,FALSE)))&lt;3,"BAJO",IF((VLOOKUP(C637,'Tabla 2-3-4-5'!$B$10:$C$12,2,FALSE)*(VLOOKUP('Matriz Nº2 Análisis'!D637,'Tabla 2-3-4-5'!$B$10:$C$12,2,FALSE)))&gt;5,"ALTO","MEDIO"))," ")</f>
        <v xml:space="preserve"> </v>
      </c>
      <c r="F637" s="5" t="str">
        <f>IF(B637&lt;&gt;" ",'Matriz Nº1 Identificación'!E637," ")</f>
        <v xml:space="preserve"> </v>
      </c>
      <c r="G637" s="101"/>
      <c r="H637" s="101"/>
      <c r="I637" s="4" t="str">
        <f>IFERROR(IF((VLOOKUP(G637,'Tabla 2-3-4-5'!$B$10:$C$12,2,FALSE)*(VLOOKUP('Matriz Nº2 Análisis'!H637,'Tabla 2-3-4-5'!$B$10:$C$12,2,FALSE)))&lt;3,"BAJO",IF((VLOOKUP(G637,'Tabla 2-3-4-5'!$B$10:$C$12,2,FALSE)*(VLOOKUP('Matriz Nº2 Análisis'!H637,'Tabla 2-3-4-5'!$B$10:$C$12,2,FALSE)))&gt;5,"ALTO","MEDIO"))," ")</f>
        <v xml:space="preserve"> </v>
      </c>
      <c r="J637" s="9"/>
      <c r="K637" s="10"/>
      <c r="N637" s="10"/>
      <c r="O637" s="10"/>
      <c r="P637" s="10"/>
      <c r="Q637" s="10"/>
      <c r="R637" s="10"/>
      <c r="S637" s="10"/>
      <c r="T637" s="10"/>
      <c r="U637" s="10"/>
      <c r="V637" s="10"/>
      <c r="W637" s="10"/>
      <c r="X637" s="10"/>
      <c r="Y637" s="10"/>
      <c r="Z637" s="10"/>
      <c r="AA637" s="10"/>
      <c r="AB637" s="10"/>
      <c r="AC637" s="10"/>
    </row>
    <row r="638" spans="1:29" ht="23.25" customHeight="1" thickBot="1" x14ac:dyDescent="0.35">
      <c r="A638" s="73" t="str">
        <f>'Matriz Nº1 Identificación'!A638</f>
        <v xml:space="preserve">Objetivo Estratégico: </v>
      </c>
      <c r="B638" s="377">
        <f>+'Matriz Nº1 Identificación'!B638:H638</f>
        <v>0</v>
      </c>
      <c r="C638" s="378"/>
      <c r="D638" s="378"/>
      <c r="E638" s="378"/>
      <c r="F638" s="378"/>
      <c r="G638" s="378"/>
      <c r="H638" s="378"/>
      <c r="I638" s="379"/>
      <c r="J638" s="1"/>
    </row>
    <row r="639" spans="1:29" ht="26.25" customHeight="1" x14ac:dyDescent="0.3">
      <c r="A639" s="75" t="str">
        <f>'Matriz Nº1 Identificación'!A639</f>
        <v>Objetivo táctico</v>
      </c>
      <c r="B639" s="374" t="str">
        <f>+'Matriz Nº1 Identificación'!B639:H639</f>
        <v xml:space="preserve">71. </v>
      </c>
      <c r="C639" s="375"/>
      <c r="D639" s="375"/>
      <c r="E639" s="375"/>
      <c r="F639" s="375"/>
      <c r="G639" s="375"/>
      <c r="H639" s="375"/>
      <c r="I639" s="376"/>
      <c r="J639" s="1"/>
    </row>
    <row r="640" spans="1:29" ht="83.25" customHeight="1" x14ac:dyDescent="0.3">
      <c r="A640" s="136" t="str">
        <f>'Matriz Nº1 Identificación'!A640</f>
        <v>71. 1</v>
      </c>
      <c r="B640" s="4" t="str">
        <f>IF('Matriz Nº1 Identificación'!B640&lt;&gt;" ",'Matriz Nº1 Identificación'!F640," ")</f>
        <v xml:space="preserve"> </v>
      </c>
      <c r="C640" s="101"/>
      <c r="D640" s="101"/>
      <c r="E640" s="4" t="str">
        <f>IFERROR(IF((VLOOKUP(C640,'Tabla 2-3-4-5'!$B$10:$C$12,2,FALSE)*(VLOOKUP('Matriz Nº2 Análisis'!D640,'Tabla 2-3-4-5'!$B$10:$C$12,2,FALSE)))&lt;3,"BAJO",IF((VLOOKUP(C640,'Tabla 2-3-4-5'!$B$10:$C$12,2,FALSE)*(VLOOKUP('Matriz Nº2 Análisis'!D640,'Tabla 2-3-4-5'!$B$10:$C$12,2,FALSE)))&gt;5,"ALTO","MEDIO"))," ")</f>
        <v xml:space="preserve"> </v>
      </c>
      <c r="F640" s="5" t="str">
        <f>IF(B640&lt;&gt;" ",'Matriz Nº1 Identificación'!E640," ")</f>
        <v xml:space="preserve"> </v>
      </c>
      <c r="G640" s="101"/>
      <c r="H640" s="101"/>
      <c r="I640" s="4" t="str">
        <f>IFERROR(IF((VLOOKUP(G640,'Tabla 2-3-4-5'!$B$10:$C$12,2,FALSE)*(VLOOKUP('Matriz Nº2 Análisis'!H640,'Tabla 2-3-4-5'!$B$10:$C$12,2,FALSE)))&lt;3,"BAJO",IF((VLOOKUP(G640,'Tabla 2-3-4-5'!$B$10:$C$12,2,FALSE)*(VLOOKUP('Matriz Nº2 Análisis'!H640,'Tabla 2-3-4-5'!$B$10:$C$12,2,FALSE)))&gt;5,"ALTO","MEDIO"))," ")</f>
        <v xml:space="preserve"> </v>
      </c>
      <c r="J640" s="9"/>
      <c r="K640" s="10"/>
      <c r="N640" s="10"/>
      <c r="O640" s="10"/>
      <c r="P640" s="10"/>
      <c r="Q640" s="10"/>
      <c r="R640" s="10"/>
      <c r="S640" s="10"/>
      <c r="T640" s="10"/>
      <c r="U640" s="10"/>
      <c r="V640" s="10"/>
      <c r="W640" s="10"/>
      <c r="X640" s="10"/>
      <c r="Y640" s="10"/>
      <c r="Z640" s="10"/>
      <c r="AA640" s="10"/>
      <c r="AB640" s="10"/>
      <c r="AC640" s="10"/>
    </row>
    <row r="641" spans="1:29" ht="83.25" customHeight="1" x14ac:dyDescent="0.3">
      <c r="A641" s="136" t="str">
        <f>'Matriz Nº1 Identificación'!A641</f>
        <v>71. 2</v>
      </c>
      <c r="B641" s="4" t="str">
        <f>IF('Matriz Nº1 Identificación'!B641&lt;&gt;" ",'Matriz Nº1 Identificación'!F641," ")</f>
        <v xml:space="preserve"> </v>
      </c>
      <c r="C641" s="101"/>
      <c r="D641" s="101"/>
      <c r="E641" s="4" t="str">
        <f>IFERROR(IF((VLOOKUP(C641,'Tabla 2-3-4-5'!$B$10:$C$12,2,FALSE)*(VLOOKUP('Matriz Nº2 Análisis'!D641,'Tabla 2-3-4-5'!$B$10:$C$12,2,FALSE)))&lt;3,"BAJO",IF((VLOOKUP(C641,'Tabla 2-3-4-5'!$B$10:$C$12,2,FALSE)*(VLOOKUP('Matriz Nº2 Análisis'!D641,'Tabla 2-3-4-5'!$B$10:$C$12,2,FALSE)))&gt;5,"ALTO","MEDIO"))," ")</f>
        <v xml:space="preserve"> </v>
      </c>
      <c r="F641" s="5" t="str">
        <f>IF(B641&lt;&gt;" ",'Matriz Nº1 Identificación'!E641," ")</f>
        <v xml:space="preserve"> </v>
      </c>
      <c r="G641" s="101"/>
      <c r="H641" s="101"/>
      <c r="I641" s="4" t="str">
        <f>IFERROR(IF((VLOOKUP(G641,'Tabla 2-3-4-5'!$B$10:$C$12,2,FALSE)*(VLOOKUP('Matriz Nº2 Análisis'!H641,'Tabla 2-3-4-5'!$B$10:$C$12,2,FALSE)))&lt;3,"BAJO",IF((VLOOKUP(G641,'Tabla 2-3-4-5'!$B$10:$C$12,2,FALSE)*(VLOOKUP('Matriz Nº2 Análisis'!H641,'Tabla 2-3-4-5'!$B$10:$C$12,2,FALSE)))&gt;5,"ALTO","MEDIO"))," ")</f>
        <v xml:space="preserve"> </v>
      </c>
      <c r="J641" s="9"/>
      <c r="K641" s="10"/>
      <c r="N641" s="10"/>
      <c r="O641" s="10"/>
      <c r="P641" s="10"/>
      <c r="Q641" s="10"/>
      <c r="R641" s="10"/>
      <c r="S641" s="10"/>
      <c r="T641" s="10"/>
      <c r="U641" s="10"/>
      <c r="V641" s="10"/>
      <c r="W641" s="10"/>
      <c r="X641" s="10"/>
      <c r="Y641" s="10"/>
      <c r="Z641" s="10"/>
      <c r="AA641" s="10"/>
      <c r="AB641" s="10"/>
      <c r="AC641" s="10"/>
    </row>
    <row r="642" spans="1:29" ht="83.25" customHeight="1" x14ac:dyDescent="0.3">
      <c r="A642" s="136" t="str">
        <f>'Matriz Nº1 Identificación'!A642</f>
        <v>71. 3</v>
      </c>
      <c r="B642" s="4" t="str">
        <f>IF('Matriz Nº1 Identificación'!B642&lt;&gt;" ",'Matriz Nº1 Identificación'!F642," ")</f>
        <v xml:space="preserve"> </v>
      </c>
      <c r="C642" s="101"/>
      <c r="D642" s="101"/>
      <c r="E642" s="4" t="str">
        <f>IFERROR(IF((VLOOKUP(C642,'Tabla 2-3-4-5'!$B$10:$C$12,2,FALSE)*(VLOOKUP('Matriz Nº2 Análisis'!D642,'Tabla 2-3-4-5'!$B$10:$C$12,2,FALSE)))&lt;3,"BAJO",IF((VLOOKUP(C642,'Tabla 2-3-4-5'!$B$10:$C$12,2,FALSE)*(VLOOKUP('Matriz Nº2 Análisis'!D642,'Tabla 2-3-4-5'!$B$10:$C$12,2,FALSE)))&gt;5,"ALTO","MEDIO"))," ")</f>
        <v xml:space="preserve"> </v>
      </c>
      <c r="F642" s="5" t="str">
        <f>IF(B642&lt;&gt;" ",'Matriz Nº1 Identificación'!E642," ")</f>
        <v xml:space="preserve"> </v>
      </c>
      <c r="G642" s="101"/>
      <c r="H642" s="101"/>
      <c r="I642" s="4" t="str">
        <f>IFERROR(IF((VLOOKUP(G642,'Tabla 2-3-4-5'!$B$10:$C$12,2,FALSE)*(VLOOKUP('Matriz Nº2 Análisis'!H642,'Tabla 2-3-4-5'!$B$10:$C$12,2,FALSE)))&lt;3,"BAJO",IF((VLOOKUP(G642,'Tabla 2-3-4-5'!$B$10:$C$12,2,FALSE)*(VLOOKUP('Matriz Nº2 Análisis'!H642,'Tabla 2-3-4-5'!$B$10:$C$12,2,FALSE)))&gt;5,"ALTO","MEDIO"))," ")</f>
        <v xml:space="preserve"> </v>
      </c>
      <c r="J642" s="9"/>
      <c r="K642" s="10"/>
      <c r="N642" s="10"/>
      <c r="O642" s="10"/>
      <c r="P642" s="10"/>
      <c r="Q642" s="10"/>
      <c r="R642" s="10"/>
      <c r="S642" s="10"/>
      <c r="T642" s="10"/>
      <c r="U642" s="10"/>
      <c r="V642" s="10"/>
      <c r="W642" s="10"/>
      <c r="X642" s="10"/>
      <c r="Y642" s="10"/>
      <c r="Z642" s="10"/>
      <c r="AA642" s="10"/>
      <c r="AB642" s="10"/>
      <c r="AC642" s="10"/>
    </row>
    <row r="643" spans="1:29" ht="83.25" customHeight="1" x14ac:dyDescent="0.3">
      <c r="A643" s="136" t="str">
        <f>'Matriz Nº1 Identificación'!A643</f>
        <v>71. 4</v>
      </c>
      <c r="B643" s="4" t="str">
        <f>IF('Matriz Nº1 Identificación'!B643&lt;&gt;" ",'Matriz Nº1 Identificación'!F643," ")</f>
        <v xml:space="preserve"> </v>
      </c>
      <c r="C643" s="101"/>
      <c r="D643" s="101"/>
      <c r="E643" s="4" t="str">
        <f>IFERROR(IF((VLOOKUP(C643,'Tabla 2-3-4-5'!$B$10:$C$12,2,FALSE)*(VLOOKUP('Matriz Nº2 Análisis'!D643,'Tabla 2-3-4-5'!$B$10:$C$12,2,FALSE)))&lt;3,"BAJO",IF((VLOOKUP(C643,'Tabla 2-3-4-5'!$B$10:$C$12,2,FALSE)*(VLOOKUP('Matriz Nº2 Análisis'!D643,'Tabla 2-3-4-5'!$B$10:$C$12,2,FALSE)))&gt;5,"ALTO","MEDIO"))," ")</f>
        <v xml:space="preserve"> </v>
      </c>
      <c r="F643" s="5" t="str">
        <f>IF(B643&lt;&gt;" ",'Matriz Nº1 Identificación'!E643," ")</f>
        <v xml:space="preserve"> </v>
      </c>
      <c r="G643" s="101"/>
      <c r="H643" s="101"/>
      <c r="I643" s="4" t="str">
        <f>IFERROR(IF((VLOOKUP(G643,'Tabla 2-3-4-5'!$B$10:$C$12,2,FALSE)*(VLOOKUP('Matriz Nº2 Análisis'!H643,'Tabla 2-3-4-5'!$B$10:$C$12,2,FALSE)))&lt;3,"BAJO",IF((VLOOKUP(G643,'Tabla 2-3-4-5'!$B$10:$C$12,2,FALSE)*(VLOOKUP('Matriz Nº2 Análisis'!H643,'Tabla 2-3-4-5'!$B$10:$C$12,2,FALSE)))&gt;5,"ALTO","MEDIO"))," ")</f>
        <v xml:space="preserve"> </v>
      </c>
      <c r="J643" s="9"/>
      <c r="K643" s="10"/>
      <c r="N643" s="10"/>
      <c r="O643" s="10"/>
      <c r="P643" s="10"/>
      <c r="Q643" s="10"/>
      <c r="R643" s="10"/>
      <c r="S643" s="10"/>
      <c r="T643" s="10"/>
      <c r="U643" s="10"/>
      <c r="V643" s="10"/>
      <c r="W643" s="10"/>
      <c r="X643" s="10"/>
      <c r="Y643" s="10"/>
      <c r="Z643" s="10"/>
      <c r="AA643" s="10"/>
      <c r="AB643" s="10"/>
      <c r="AC643" s="10"/>
    </row>
    <row r="644" spans="1:29" ht="83.25" customHeight="1" x14ac:dyDescent="0.3">
      <c r="A644" s="136" t="str">
        <f>'Matriz Nº1 Identificación'!A644</f>
        <v>71. 5</v>
      </c>
      <c r="B644" s="4" t="str">
        <f>IF('Matriz Nº1 Identificación'!B644&lt;&gt;" ",'Matriz Nº1 Identificación'!F644," ")</f>
        <v xml:space="preserve"> </v>
      </c>
      <c r="C644" s="101"/>
      <c r="D644" s="101"/>
      <c r="E644" s="4" t="str">
        <f>IFERROR(IF((VLOOKUP(C644,'Tabla 2-3-4-5'!$B$10:$C$12,2,FALSE)*(VLOOKUP('Matriz Nº2 Análisis'!D644,'Tabla 2-3-4-5'!$B$10:$C$12,2,FALSE)))&lt;3,"BAJO",IF((VLOOKUP(C644,'Tabla 2-3-4-5'!$B$10:$C$12,2,FALSE)*(VLOOKUP('Matriz Nº2 Análisis'!D644,'Tabla 2-3-4-5'!$B$10:$C$12,2,FALSE)))&gt;5,"ALTO","MEDIO"))," ")</f>
        <v xml:space="preserve"> </v>
      </c>
      <c r="F644" s="5" t="str">
        <f>IF(B644&lt;&gt;" ",'Matriz Nº1 Identificación'!E644," ")</f>
        <v xml:space="preserve"> </v>
      </c>
      <c r="G644" s="101"/>
      <c r="H644" s="101"/>
      <c r="I644" s="4" t="str">
        <f>IFERROR(IF((VLOOKUP(G644,'Tabla 2-3-4-5'!$B$10:$C$12,2,FALSE)*(VLOOKUP('Matriz Nº2 Análisis'!H644,'Tabla 2-3-4-5'!$B$10:$C$12,2,FALSE)))&lt;3,"BAJO",IF((VLOOKUP(G644,'Tabla 2-3-4-5'!$B$10:$C$12,2,FALSE)*(VLOOKUP('Matriz Nº2 Análisis'!H644,'Tabla 2-3-4-5'!$B$10:$C$12,2,FALSE)))&gt;5,"ALTO","MEDIO"))," ")</f>
        <v xml:space="preserve"> </v>
      </c>
      <c r="J644" s="9"/>
      <c r="K644" s="10"/>
      <c r="N644" s="10"/>
      <c r="O644" s="10"/>
      <c r="P644" s="10"/>
      <c r="Q644" s="10"/>
      <c r="R644" s="10"/>
      <c r="S644" s="10"/>
      <c r="T644" s="10"/>
      <c r="U644" s="10"/>
      <c r="V644" s="10"/>
      <c r="W644" s="10"/>
      <c r="X644" s="10"/>
      <c r="Y644" s="10"/>
      <c r="Z644" s="10"/>
      <c r="AA644" s="10"/>
      <c r="AB644" s="10"/>
      <c r="AC644" s="10"/>
    </row>
    <row r="645" spans="1:29" ht="83.25" customHeight="1" x14ac:dyDescent="0.3">
      <c r="A645" s="136" t="str">
        <f>'Matriz Nº1 Identificación'!A645</f>
        <v>71. 6</v>
      </c>
      <c r="B645" s="4" t="str">
        <f>IF('Matriz Nº1 Identificación'!B645&lt;&gt;" ",'Matriz Nº1 Identificación'!F645," ")</f>
        <v xml:space="preserve"> </v>
      </c>
      <c r="C645" s="101"/>
      <c r="D645" s="101"/>
      <c r="E645" s="4" t="str">
        <f>IFERROR(IF((VLOOKUP(C645,'Tabla 2-3-4-5'!$B$10:$C$12,2,FALSE)*(VLOOKUP('Matriz Nº2 Análisis'!D645,'Tabla 2-3-4-5'!$B$10:$C$12,2,FALSE)))&lt;3,"BAJO",IF((VLOOKUP(C645,'Tabla 2-3-4-5'!$B$10:$C$12,2,FALSE)*(VLOOKUP('Matriz Nº2 Análisis'!D645,'Tabla 2-3-4-5'!$B$10:$C$12,2,FALSE)))&gt;5,"ALTO","MEDIO"))," ")</f>
        <v xml:space="preserve"> </v>
      </c>
      <c r="F645" s="5" t="str">
        <f>IF(B645&lt;&gt;" ",'Matriz Nº1 Identificación'!E645," ")</f>
        <v xml:space="preserve"> </v>
      </c>
      <c r="G645" s="101"/>
      <c r="H645" s="101"/>
      <c r="I645" s="4" t="str">
        <f>IFERROR(IF((VLOOKUP(G645,'Tabla 2-3-4-5'!$B$10:$C$12,2,FALSE)*(VLOOKUP('Matriz Nº2 Análisis'!H645,'Tabla 2-3-4-5'!$B$10:$C$12,2,FALSE)))&lt;3,"BAJO",IF((VLOOKUP(G645,'Tabla 2-3-4-5'!$B$10:$C$12,2,FALSE)*(VLOOKUP('Matriz Nº2 Análisis'!H645,'Tabla 2-3-4-5'!$B$10:$C$12,2,FALSE)))&gt;5,"ALTO","MEDIO"))," ")</f>
        <v xml:space="preserve"> </v>
      </c>
      <c r="J645" s="9"/>
      <c r="K645" s="10"/>
      <c r="N645" s="10"/>
      <c r="O645" s="10"/>
      <c r="P645" s="10"/>
      <c r="Q645" s="10"/>
      <c r="R645" s="10"/>
      <c r="S645" s="10"/>
      <c r="T645" s="10"/>
      <c r="U645" s="10"/>
      <c r="V645" s="10"/>
      <c r="W645" s="10"/>
      <c r="X645" s="10"/>
      <c r="Y645" s="10"/>
      <c r="Z645" s="10"/>
      <c r="AA645" s="10"/>
      <c r="AB645" s="10"/>
      <c r="AC645" s="10"/>
    </row>
    <row r="646" spans="1:29" ht="83.25" customHeight="1" thickBot="1" x14ac:dyDescent="0.35">
      <c r="A646" s="136" t="str">
        <f>'Matriz Nº1 Identificación'!A646</f>
        <v>71. 7</v>
      </c>
      <c r="B646" s="4" t="str">
        <f>IF('Matriz Nº1 Identificación'!B646&lt;&gt;" ",'Matriz Nº1 Identificación'!F646," ")</f>
        <v xml:space="preserve"> </v>
      </c>
      <c r="C646" s="101"/>
      <c r="D646" s="101"/>
      <c r="E646" s="4" t="str">
        <f>IFERROR(IF((VLOOKUP(C646,'Tabla 2-3-4-5'!$B$10:$C$12,2,FALSE)*(VLOOKUP('Matriz Nº2 Análisis'!D646,'Tabla 2-3-4-5'!$B$10:$C$12,2,FALSE)))&lt;3,"BAJO",IF((VLOOKUP(C646,'Tabla 2-3-4-5'!$B$10:$C$12,2,FALSE)*(VLOOKUP('Matriz Nº2 Análisis'!D646,'Tabla 2-3-4-5'!$B$10:$C$12,2,FALSE)))&gt;5,"ALTO","MEDIO"))," ")</f>
        <v xml:space="preserve"> </v>
      </c>
      <c r="F646" s="5" t="str">
        <f>IF(B646&lt;&gt;" ",'Matriz Nº1 Identificación'!E646," ")</f>
        <v xml:space="preserve"> </v>
      </c>
      <c r="G646" s="101"/>
      <c r="H646" s="101"/>
      <c r="I646" s="4" t="str">
        <f>IFERROR(IF((VLOOKUP(G646,'Tabla 2-3-4-5'!$B$10:$C$12,2,FALSE)*(VLOOKUP('Matriz Nº2 Análisis'!H646,'Tabla 2-3-4-5'!$B$10:$C$12,2,FALSE)))&lt;3,"BAJO",IF((VLOOKUP(G646,'Tabla 2-3-4-5'!$B$10:$C$12,2,FALSE)*(VLOOKUP('Matriz Nº2 Análisis'!H646,'Tabla 2-3-4-5'!$B$10:$C$12,2,FALSE)))&gt;5,"ALTO","MEDIO"))," ")</f>
        <v xml:space="preserve"> </v>
      </c>
      <c r="J646" s="9"/>
      <c r="K646" s="10"/>
      <c r="N646" s="10"/>
      <c r="O646" s="10"/>
      <c r="P646" s="10"/>
      <c r="Q646" s="10"/>
      <c r="R646" s="10"/>
      <c r="S646" s="10"/>
      <c r="T646" s="10"/>
      <c r="U646" s="10"/>
      <c r="V646" s="10"/>
      <c r="W646" s="10"/>
      <c r="X646" s="10"/>
      <c r="Y646" s="10"/>
      <c r="Z646" s="10"/>
      <c r="AA646" s="10"/>
      <c r="AB646" s="10"/>
      <c r="AC646" s="10"/>
    </row>
    <row r="647" spans="1:29" ht="23.25" customHeight="1" thickBot="1" x14ac:dyDescent="0.35">
      <c r="A647" s="73" t="str">
        <f>'Matriz Nº1 Identificación'!A647</f>
        <v xml:space="preserve">Objetivo Estratégico: </v>
      </c>
      <c r="B647" s="377">
        <f>+'Matriz Nº1 Identificación'!B647:H647</f>
        <v>0</v>
      </c>
      <c r="C647" s="378"/>
      <c r="D647" s="378"/>
      <c r="E647" s="378"/>
      <c r="F647" s="378"/>
      <c r="G647" s="378"/>
      <c r="H647" s="378"/>
      <c r="I647" s="379"/>
      <c r="J647" s="1"/>
    </row>
    <row r="648" spans="1:29" ht="26.25" customHeight="1" x14ac:dyDescent="0.3">
      <c r="A648" s="75" t="str">
        <f>'Matriz Nº1 Identificación'!A648</f>
        <v>Objetivo táctico</v>
      </c>
      <c r="B648" s="374" t="str">
        <f>+'Matriz Nº1 Identificación'!B648:H648</f>
        <v xml:space="preserve">72. </v>
      </c>
      <c r="C648" s="375"/>
      <c r="D648" s="375"/>
      <c r="E648" s="375"/>
      <c r="F648" s="375"/>
      <c r="G648" s="375"/>
      <c r="H648" s="375"/>
      <c r="I648" s="376"/>
      <c r="J648" s="1"/>
    </row>
    <row r="649" spans="1:29" ht="83.25" customHeight="1" x14ac:dyDescent="0.3">
      <c r="A649" s="136" t="str">
        <f>'Matriz Nº1 Identificación'!A649</f>
        <v>72. 1</v>
      </c>
      <c r="B649" s="4" t="str">
        <f>IF('Matriz Nº1 Identificación'!B649&lt;&gt;" ",'Matriz Nº1 Identificación'!F649," ")</f>
        <v xml:space="preserve"> </v>
      </c>
      <c r="C649" s="101"/>
      <c r="D649" s="101"/>
      <c r="E649" s="4" t="str">
        <f>IFERROR(IF((VLOOKUP(C649,'Tabla 2-3-4-5'!$B$10:$C$12,2,FALSE)*(VLOOKUP('Matriz Nº2 Análisis'!D649,'Tabla 2-3-4-5'!$B$10:$C$12,2,FALSE)))&lt;3,"BAJO",IF((VLOOKUP(C649,'Tabla 2-3-4-5'!$B$10:$C$12,2,FALSE)*(VLOOKUP('Matriz Nº2 Análisis'!D649,'Tabla 2-3-4-5'!$B$10:$C$12,2,FALSE)))&gt;5,"ALTO","MEDIO"))," ")</f>
        <v xml:space="preserve"> </v>
      </c>
      <c r="F649" s="5" t="str">
        <f>IF(B649&lt;&gt;" ",'Matriz Nº1 Identificación'!E649," ")</f>
        <v xml:space="preserve"> </v>
      </c>
      <c r="G649" s="101"/>
      <c r="H649" s="101"/>
      <c r="I649" s="4" t="str">
        <f>IFERROR(IF((VLOOKUP(G649,'Tabla 2-3-4-5'!$B$10:$C$12,2,FALSE)*(VLOOKUP('Matriz Nº2 Análisis'!H649,'Tabla 2-3-4-5'!$B$10:$C$12,2,FALSE)))&lt;3,"BAJO",IF((VLOOKUP(G649,'Tabla 2-3-4-5'!$B$10:$C$12,2,FALSE)*(VLOOKUP('Matriz Nº2 Análisis'!H649,'Tabla 2-3-4-5'!$B$10:$C$12,2,FALSE)))&gt;5,"ALTO","MEDIO"))," ")</f>
        <v xml:space="preserve"> </v>
      </c>
      <c r="J649" s="9"/>
      <c r="K649" s="10"/>
      <c r="N649" s="10"/>
      <c r="O649" s="10"/>
      <c r="P649" s="10"/>
      <c r="Q649" s="10"/>
      <c r="R649" s="10"/>
      <c r="S649" s="10"/>
      <c r="T649" s="10"/>
      <c r="U649" s="10"/>
      <c r="V649" s="10"/>
      <c r="W649" s="10"/>
      <c r="X649" s="10"/>
      <c r="Y649" s="10"/>
      <c r="Z649" s="10"/>
      <c r="AA649" s="10"/>
      <c r="AB649" s="10"/>
      <c r="AC649" s="10"/>
    </row>
    <row r="650" spans="1:29" ht="83.25" customHeight="1" x14ac:dyDescent="0.3">
      <c r="A650" s="136" t="str">
        <f>'Matriz Nº1 Identificación'!A650</f>
        <v>72. 2</v>
      </c>
      <c r="B650" s="4" t="str">
        <f>IF('Matriz Nº1 Identificación'!B650&lt;&gt;" ",'Matriz Nº1 Identificación'!F650," ")</f>
        <v xml:space="preserve"> </v>
      </c>
      <c r="C650" s="101"/>
      <c r="D650" s="101"/>
      <c r="E650" s="4" t="str">
        <f>IFERROR(IF((VLOOKUP(C650,'Tabla 2-3-4-5'!$B$10:$C$12,2,FALSE)*(VLOOKUP('Matriz Nº2 Análisis'!D650,'Tabla 2-3-4-5'!$B$10:$C$12,2,FALSE)))&lt;3,"BAJO",IF((VLOOKUP(C650,'Tabla 2-3-4-5'!$B$10:$C$12,2,FALSE)*(VLOOKUP('Matriz Nº2 Análisis'!D650,'Tabla 2-3-4-5'!$B$10:$C$12,2,FALSE)))&gt;5,"ALTO","MEDIO"))," ")</f>
        <v xml:space="preserve"> </v>
      </c>
      <c r="F650" s="5" t="str">
        <f>IF(B650&lt;&gt;" ",'Matriz Nº1 Identificación'!E650," ")</f>
        <v xml:space="preserve"> </v>
      </c>
      <c r="G650" s="101"/>
      <c r="H650" s="101"/>
      <c r="I650" s="4" t="str">
        <f>IFERROR(IF((VLOOKUP(G650,'Tabla 2-3-4-5'!$B$10:$C$12,2,FALSE)*(VLOOKUP('Matriz Nº2 Análisis'!H650,'Tabla 2-3-4-5'!$B$10:$C$12,2,FALSE)))&lt;3,"BAJO",IF((VLOOKUP(G650,'Tabla 2-3-4-5'!$B$10:$C$12,2,FALSE)*(VLOOKUP('Matriz Nº2 Análisis'!H650,'Tabla 2-3-4-5'!$B$10:$C$12,2,FALSE)))&gt;5,"ALTO","MEDIO"))," ")</f>
        <v xml:space="preserve"> </v>
      </c>
      <c r="J650" s="9"/>
      <c r="K650" s="10"/>
      <c r="N650" s="10"/>
      <c r="O650" s="10"/>
      <c r="P650" s="10"/>
      <c r="Q650" s="10"/>
      <c r="R650" s="10"/>
      <c r="S650" s="10"/>
      <c r="T650" s="10"/>
      <c r="U650" s="10"/>
      <c r="V650" s="10"/>
      <c r="W650" s="10"/>
      <c r="X650" s="10"/>
      <c r="Y650" s="10"/>
      <c r="Z650" s="10"/>
      <c r="AA650" s="10"/>
      <c r="AB650" s="10"/>
      <c r="AC650" s="10"/>
    </row>
    <row r="651" spans="1:29" ht="83.25" customHeight="1" x14ac:dyDescent="0.3">
      <c r="A651" s="136" t="str">
        <f>'Matriz Nº1 Identificación'!A651</f>
        <v>72. 3</v>
      </c>
      <c r="B651" s="4" t="str">
        <f>IF('Matriz Nº1 Identificación'!B651&lt;&gt;" ",'Matriz Nº1 Identificación'!F651," ")</f>
        <v xml:space="preserve"> </v>
      </c>
      <c r="C651" s="101"/>
      <c r="D651" s="101"/>
      <c r="E651" s="4" t="str">
        <f>IFERROR(IF((VLOOKUP(C651,'Tabla 2-3-4-5'!$B$10:$C$12,2,FALSE)*(VLOOKUP('Matriz Nº2 Análisis'!D651,'Tabla 2-3-4-5'!$B$10:$C$12,2,FALSE)))&lt;3,"BAJO",IF((VLOOKUP(C651,'Tabla 2-3-4-5'!$B$10:$C$12,2,FALSE)*(VLOOKUP('Matriz Nº2 Análisis'!D651,'Tabla 2-3-4-5'!$B$10:$C$12,2,FALSE)))&gt;5,"ALTO","MEDIO"))," ")</f>
        <v xml:space="preserve"> </v>
      </c>
      <c r="F651" s="5" t="str">
        <f>IF(B651&lt;&gt;" ",'Matriz Nº1 Identificación'!E651," ")</f>
        <v xml:space="preserve"> </v>
      </c>
      <c r="G651" s="101"/>
      <c r="H651" s="101"/>
      <c r="I651" s="4" t="str">
        <f>IFERROR(IF((VLOOKUP(G651,'Tabla 2-3-4-5'!$B$10:$C$12,2,FALSE)*(VLOOKUP('Matriz Nº2 Análisis'!H651,'Tabla 2-3-4-5'!$B$10:$C$12,2,FALSE)))&lt;3,"BAJO",IF((VLOOKUP(G651,'Tabla 2-3-4-5'!$B$10:$C$12,2,FALSE)*(VLOOKUP('Matriz Nº2 Análisis'!H651,'Tabla 2-3-4-5'!$B$10:$C$12,2,FALSE)))&gt;5,"ALTO","MEDIO"))," ")</f>
        <v xml:space="preserve"> </v>
      </c>
      <c r="J651" s="9"/>
      <c r="K651" s="10"/>
      <c r="N651" s="10"/>
      <c r="O651" s="10"/>
      <c r="P651" s="10"/>
      <c r="Q651" s="10"/>
      <c r="R651" s="10"/>
      <c r="S651" s="10"/>
      <c r="T651" s="10"/>
      <c r="U651" s="10"/>
      <c r="V651" s="10"/>
      <c r="W651" s="10"/>
      <c r="X651" s="10"/>
      <c r="Y651" s="10"/>
      <c r="Z651" s="10"/>
      <c r="AA651" s="10"/>
      <c r="AB651" s="10"/>
      <c r="AC651" s="10"/>
    </row>
    <row r="652" spans="1:29" ht="83.25" customHeight="1" x14ac:dyDescent="0.3">
      <c r="A652" s="136" t="str">
        <f>'Matriz Nº1 Identificación'!A652</f>
        <v>72. 4</v>
      </c>
      <c r="B652" s="4" t="str">
        <f>IF('Matriz Nº1 Identificación'!B652&lt;&gt;" ",'Matriz Nº1 Identificación'!F652," ")</f>
        <v xml:space="preserve"> </v>
      </c>
      <c r="C652" s="101"/>
      <c r="D652" s="101"/>
      <c r="E652" s="4" t="str">
        <f>IFERROR(IF((VLOOKUP(C652,'Tabla 2-3-4-5'!$B$10:$C$12,2,FALSE)*(VLOOKUP('Matriz Nº2 Análisis'!D652,'Tabla 2-3-4-5'!$B$10:$C$12,2,FALSE)))&lt;3,"BAJO",IF((VLOOKUP(C652,'Tabla 2-3-4-5'!$B$10:$C$12,2,FALSE)*(VLOOKUP('Matriz Nº2 Análisis'!D652,'Tabla 2-3-4-5'!$B$10:$C$12,2,FALSE)))&gt;5,"ALTO","MEDIO"))," ")</f>
        <v xml:space="preserve"> </v>
      </c>
      <c r="F652" s="5" t="str">
        <f>IF(B652&lt;&gt;" ",'Matriz Nº1 Identificación'!E652," ")</f>
        <v xml:space="preserve"> </v>
      </c>
      <c r="G652" s="101"/>
      <c r="H652" s="101"/>
      <c r="I652" s="4" t="str">
        <f>IFERROR(IF((VLOOKUP(G652,'Tabla 2-3-4-5'!$B$10:$C$12,2,FALSE)*(VLOOKUP('Matriz Nº2 Análisis'!H652,'Tabla 2-3-4-5'!$B$10:$C$12,2,FALSE)))&lt;3,"BAJO",IF((VLOOKUP(G652,'Tabla 2-3-4-5'!$B$10:$C$12,2,FALSE)*(VLOOKUP('Matriz Nº2 Análisis'!H652,'Tabla 2-3-4-5'!$B$10:$C$12,2,FALSE)))&gt;5,"ALTO","MEDIO"))," ")</f>
        <v xml:space="preserve"> </v>
      </c>
      <c r="J652" s="9"/>
      <c r="K652" s="10"/>
      <c r="N652" s="10"/>
      <c r="O652" s="10"/>
      <c r="P652" s="10"/>
      <c r="Q652" s="10"/>
      <c r="R652" s="10"/>
      <c r="S652" s="10"/>
      <c r="T652" s="10"/>
      <c r="U652" s="10"/>
      <c r="V652" s="10"/>
      <c r="W652" s="10"/>
      <c r="X652" s="10"/>
      <c r="Y652" s="10"/>
      <c r="Z652" s="10"/>
      <c r="AA652" s="10"/>
      <c r="AB652" s="10"/>
      <c r="AC652" s="10"/>
    </row>
    <row r="653" spans="1:29" ht="83.25" customHeight="1" x14ac:dyDescent="0.3">
      <c r="A653" s="136" t="str">
        <f>'Matriz Nº1 Identificación'!A653</f>
        <v>72. 5</v>
      </c>
      <c r="B653" s="4" t="str">
        <f>IF('Matriz Nº1 Identificación'!B653&lt;&gt;" ",'Matriz Nº1 Identificación'!F653," ")</f>
        <v xml:space="preserve"> </v>
      </c>
      <c r="C653" s="101"/>
      <c r="D653" s="101"/>
      <c r="E653" s="4" t="str">
        <f>IFERROR(IF((VLOOKUP(C653,'Tabla 2-3-4-5'!$B$10:$C$12,2,FALSE)*(VLOOKUP('Matriz Nº2 Análisis'!D653,'Tabla 2-3-4-5'!$B$10:$C$12,2,FALSE)))&lt;3,"BAJO",IF((VLOOKUP(C653,'Tabla 2-3-4-5'!$B$10:$C$12,2,FALSE)*(VLOOKUP('Matriz Nº2 Análisis'!D653,'Tabla 2-3-4-5'!$B$10:$C$12,2,FALSE)))&gt;5,"ALTO","MEDIO"))," ")</f>
        <v xml:space="preserve"> </v>
      </c>
      <c r="F653" s="5" t="str">
        <f>IF(B653&lt;&gt;" ",'Matriz Nº1 Identificación'!E653," ")</f>
        <v xml:space="preserve"> </v>
      </c>
      <c r="G653" s="101"/>
      <c r="H653" s="101"/>
      <c r="I653" s="4" t="str">
        <f>IFERROR(IF((VLOOKUP(G653,'Tabla 2-3-4-5'!$B$10:$C$12,2,FALSE)*(VLOOKUP('Matriz Nº2 Análisis'!H653,'Tabla 2-3-4-5'!$B$10:$C$12,2,FALSE)))&lt;3,"BAJO",IF((VLOOKUP(G653,'Tabla 2-3-4-5'!$B$10:$C$12,2,FALSE)*(VLOOKUP('Matriz Nº2 Análisis'!H653,'Tabla 2-3-4-5'!$B$10:$C$12,2,FALSE)))&gt;5,"ALTO","MEDIO"))," ")</f>
        <v xml:space="preserve"> </v>
      </c>
      <c r="J653" s="9"/>
      <c r="K653" s="10"/>
      <c r="N653" s="10"/>
      <c r="O653" s="10"/>
      <c r="P653" s="10"/>
      <c r="Q653" s="10"/>
      <c r="R653" s="10"/>
      <c r="S653" s="10"/>
      <c r="T653" s="10"/>
      <c r="U653" s="10"/>
      <c r="V653" s="10"/>
      <c r="W653" s="10"/>
      <c r="X653" s="10"/>
      <c r="Y653" s="10"/>
      <c r="Z653" s="10"/>
      <c r="AA653" s="10"/>
      <c r="AB653" s="10"/>
      <c r="AC653" s="10"/>
    </row>
    <row r="654" spans="1:29" ht="83.25" customHeight="1" x14ac:dyDescent="0.3">
      <c r="A654" s="136" t="str">
        <f>'Matriz Nº1 Identificación'!A654</f>
        <v>72. 6</v>
      </c>
      <c r="B654" s="4" t="str">
        <f>IF('Matriz Nº1 Identificación'!B654&lt;&gt;" ",'Matriz Nº1 Identificación'!F654," ")</f>
        <v xml:space="preserve"> </v>
      </c>
      <c r="C654" s="101"/>
      <c r="D654" s="101"/>
      <c r="E654" s="4" t="str">
        <f>IFERROR(IF((VLOOKUP(C654,'Tabla 2-3-4-5'!$B$10:$C$12,2,FALSE)*(VLOOKUP('Matriz Nº2 Análisis'!D654,'Tabla 2-3-4-5'!$B$10:$C$12,2,FALSE)))&lt;3,"BAJO",IF((VLOOKUP(C654,'Tabla 2-3-4-5'!$B$10:$C$12,2,FALSE)*(VLOOKUP('Matriz Nº2 Análisis'!D654,'Tabla 2-3-4-5'!$B$10:$C$12,2,FALSE)))&gt;5,"ALTO","MEDIO"))," ")</f>
        <v xml:space="preserve"> </v>
      </c>
      <c r="F654" s="5" t="str">
        <f>IF(B654&lt;&gt;" ",'Matriz Nº1 Identificación'!E654," ")</f>
        <v xml:space="preserve"> </v>
      </c>
      <c r="G654" s="101"/>
      <c r="H654" s="101"/>
      <c r="I654" s="4" t="str">
        <f>IFERROR(IF((VLOOKUP(G654,'Tabla 2-3-4-5'!$B$10:$C$12,2,FALSE)*(VLOOKUP('Matriz Nº2 Análisis'!H654,'Tabla 2-3-4-5'!$B$10:$C$12,2,FALSE)))&lt;3,"BAJO",IF((VLOOKUP(G654,'Tabla 2-3-4-5'!$B$10:$C$12,2,FALSE)*(VLOOKUP('Matriz Nº2 Análisis'!H654,'Tabla 2-3-4-5'!$B$10:$C$12,2,FALSE)))&gt;5,"ALTO","MEDIO"))," ")</f>
        <v xml:space="preserve"> </v>
      </c>
      <c r="J654" s="9"/>
      <c r="K654" s="10"/>
      <c r="N654" s="10"/>
      <c r="O654" s="10"/>
      <c r="P654" s="10"/>
      <c r="Q654" s="10"/>
      <c r="R654" s="10"/>
      <c r="S654" s="10"/>
      <c r="T654" s="10"/>
      <c r="U654" s="10"/>
      <c r="V654" s="10"/>
      <c r="W654" s="10"/>
      <c r="X654" s="10"/>
      <c r="Y654" s="10"/>
      <c r="Z654" s="10"/>
      <c r="AA654" s="10"/>
      <c r="AB654" s="10"/>
      <c r="AC654" s="10"/>
    </row>
    <row r="655" spans="1:29" ht="83.25" customHeight="1" thickBot="1" x14ac:dyDescent="0.35">
      <c r="A655" s="136" t="str">
        <f>'Matriz Nº1 Identificación'!A655</f>
        <v>72. 7</v>
      </c>
      <c r="B655" s="4" t="str">
        <f>IF('Matriz Nº1 Identificación'!B655&lt;&gt;" ",'Matriz Nº1 Identificación'!F655," ")</f>
        <v xml:space="preserve"> </v>
      </c>
      <c r="C655" s="101"/>
      <c r="D655" s="101"/>
      <c r="E655" s="4" t="str">
        <f>IFERROR(IF((VLOOKUP(C655,'Tabla 2-3-4-5'!$B$10:$C$12,2,FALSE)*(VLOOKUP('Matriz Nº2 Análisis'!D655,'Tabla 2-3-4-5'!$B$10:$C$12,2,FALSE)))&lt;3,"BAJO",IF((VLOOKUP(C655,'Tabla 2-3-4-5'!$B$10:$C$12,2,FALSE)*(VLOOKUP('Matriz Nº2 Análisis'!D655,'Tabla 2-3-4-5'!$B$10:$C$12,2,FALSE)))&gt;5,"ALTO","MEDIO"))," ")</f>
        <v xml:space="preserve"> </v>
      </c>
      <c r="F655" s="5" t="str">
        <f>IF(B655&lt;&gt;" ",'Matriz Nº1 Identificación'!E655," ")</f>
        <v xml:space="preserve"> </v>
      </c>
      <c r="G655" s="101"/>
      <c r="H655" s="101"/>
      <c r="I655" s="4" t="str">
        <f>IFERROR(IF((VLOOKUP(G655,'Tabla 2-3-4-5'!$B$10:$C$12,2,FALSE)*(VLOOKUP('Matriz Nº2 Análisis'!H655,'Tabla 2-3-4-5'!$B$10:$C$12,2,FALSE)))&lt;3,"BAJO",IF((VLOOKUP(G655,'Tabla 2-3-4-5'!$B$10:$C$12,2,FALSE)*(VLOOKUP('Matriz Nº2 Análisis'!H655,'Tabla 2-3-4-5'!$B$10:$C$12,2,FALSE)))&gt;5,"ALTO","MEDIO"))," ")</f>
        <v xml:space="preserve"> </v>
      </c>
      <c r="J655" s="9"/>
      <c r="K655" s="10"/>
      <c r="N655" s="10"/>
      <c r="O655" s="10"/>
      <c r="P655" s="10"/>
      <c r="Q655" s="10"/>
      <c r="R655" s="10"/>
      <c r="S655" s="10"/>
      <c r="T655" s="10"/>
      <c r="U655" s="10"/>
      <c r="V655" s="10"/>
      <c r="W655" s="10"/>
      <c r="X655" s="10"/>
      <c r="Y655" s="10"/>
      <c r="Z655" s="10"/>
      <c r="AA655" s="10"/>
      <c r="AB655" s="10"/>
      <c r="AC655" s="10"/>
    </row>
    <row r="656" spans="1:29" ht="23.25" customHeight="1" thickBot="1" x14ac:dyDescent="0.35">
      <c r="A656" s="73" t="str">
        <f>'Matriz Nº1 Identificación'!A656</f>
        <v xml:space="preserve">Objetivo Estratégico: </v>
      </c>
      <c r="B656" s="377">
        <f>+'Matriz Nº1 Identificación'!B656:H656</f>
        <v>0</v>
      </c>
      <c r="C656" s="378"/>
      <c r="D656" s="378"/>
      <c r="E656" s="378"/>
      <c r="F656" s="378"/>
      <c r="G656" s="378"/>
      <c r="H656" s="378"/>
      <c r="I656" s="379"/>
      <c r="J656" s="1"/>
    </row>
    <row r="657" spans="1:29" ht="26.25" customHeight="1" x14ac:dyDescent="0.3">
      <c r="A657" s="75" t="str">
        <f>'Matriz Nº1 Identificación'!A657</f>
        <v>Objetivo táctico</v>
      </c>
      <c r="B657" s="374" t="str">
        <f>+'Matriz Nº1 Identificación'!B657:H657</f>
        <v xml:space="preserve">73. </v>
      </c>
      <c r="C657" s="375"/>
      <c r="D657" s="375"/>
      <c r="E657" s="375"/>
      <c r="F657" s="375"/>
      <c r="G657" s="375"/>
      <c r="H657" s="375"/>
      <c r="I657" s="376"/>
      <c r="J657" s="1"/>
    </row>
    <row r="658" spans="1:29" ht="83.25" customHeight="1" x14ac:dyDescent="0.3">
      <c r="A658" s="136" t="str">
        <f>'Matriz Nº1 Identificación'!A658</f>
        <v>73. 1</v>
      </c>
      <c r="B658" s="4" t="str">
        <f>IF('Matriz Nº1 Identificación'!B658&lt;&gt;" ",'Matriz Nº1 Identificación'!F658," ")</f>
        <v xml:space="preserve"> </v>
      </c>
      <c r="C658" s="101"/>
      <c r="D658" s="101"/>
      <c r="E658" s="4" t="str">
        <f>IFERROR(IF((VLOOKUP(C658,'Tabla 2-3-4-5'!$B$10:$C$12,2,FALSE)*(VLOOKUP('Matriz Nº2 Análisis'!D658,'Tabla 2-3-4-5'!$B$10:$C$12,2,FALSE)))&lt;3,"BAJO",IF((VLOOKUP(C658,'Tabla 2-3-4-5'!$B$10:$C$12,2,FALSE)*(VLOOKUP('Matriz Nº2 Análisis'!D658,'Tabla 2-3-4-5'!$B$10:$C$12,2,FALSE)))&gt;5,"ALTO","MEDIO"))," ")</f>
        <v xml:space="preserve"> </v>
      </c>
      <c r="F658" s="5" t="str">
        <f>IF(B658&lt;&gt;" ",'Matriz Nº1 Identificación'!E658," ")</f>
        <v xml:space="preserve"> </v>
      </c>
      <c r="G658" s="101"/>
      <c r="H658" s="101"/>
      <c r="I658" s="4" t="str">
        <f>IFERROR(IF((VLOOKUP(G658,'Tabla 2-3-4-5'!$B$10:$C$12,2,FALSE)*(VLOOKUP('Matriz Nº2 Análisis'!H658,'Tabla 2-3-4-5'!$B$10:$C$12,2,FALSE)))&lt;3,"BAJO",IF((VLOOKUP(G658,'Tabla 2-3-4-5'!$B$10:$C$12,2,FALSE)*(VLOOKUP('Matriz Nº2 Análisis'!H658,'Tabla 2-3-4-5'!$B$10:$C$12,2,FALSE)))&gt;5,"ALTO","MEDIO"))," ")</f>
        <v xml:space="preserve"> </v>
      </c>
      <c r="J658" s="9"/>
      <c r="K658" s="10"/>
      <c r="N658" s="10"/>
      <c r="O658" s="10"/>
      <c r="P658" s="10"/>
      <c r="Q658" s="10"/>
      <c r="R658" s="10"/>
      <c r="S658" s="10"/>
      <c r="T658" s="10"/>
      <c r="U658" s="10"/>
      <c r="V658" s="10"/>
      <c r="W658" s="10"/>
      <c r="X658" s="10"/>
      <c r="Y658" s="10"/>
      <c r="Z658" s="10"/>
      <c r="AA658" s="10"/>
      <c r="AB658" s="10"/>
      <c r="AC658" s="10"/>
    </row>
    <row r="659" spans="1:29" ht="83.25" customHeight="1" x14ac:dyDescent="0.3">
      <c r="A659" s="136" t="str">
        <f>'Matriz Nº1 Identificación'!A659</f>
        <v>73. 2</v>
      </c>
      <c r="B659" s="4" t="str">
        <f>IF('Matriz Nº1 Identificación'!B659&lt;&gt;" ",'Matriz Nº1 Identificación'!F659," ")</f>
        <v xml:space="preserve"> </v>
      </c>
      <c r="C659" s="101"/>
      <c r="D659" s="101"/>
      <c r="E659" s="4" t="str">
        <f>IFERROR(IF((VLOOKUP(C659,'Tabla 2-3-4-5'!$B$10:$C$12,2,FALSE)*(VLOOKUP('Matriz Nº2 Análisis'!D659,'Tabla 2-3-4-5'!$B$10:$C$12,2,FALSE)))&lt;3,"BAJO",IF((VLOOKUP(C659,'Tabla 2-3-4-5'!$B$10:$C$12,2,FALSE)*(VLOOKUP('Matriz Nº2 Análisis'!D659,'Tabla 2-3-4-5'!$B$10:$C$12,2,FALSE)))&gt;5,"ALTO","MEDIO"))," ")</f>
        <v xml:space="preserve"> </v>
      </c>
      <c r="F659" s="5" t="str">
        <f>IF(B659&lt;&gt;" ",'Matriz Nº1 Identificación'!E659," ")</f>
        <v xml:space="preserve"> </v>
      </c>
      <c r="G659" s="101"/>
      <c r="H659" s="101"/>
      <c r="I659" s="4" t="str">
        <f>IFERROR(IF((VLOOKUP(G659,'Tabla 2-3-4-5'!$B$10:$C$12,2,FALSE)*(VLOOKUP('Matriz Nº2 Análisis'!H659,'Tabla 2-3-4-5'!$B$10:$C$12,2,FALSE)))&lt;3,"BAJO",IF((VLOOKUP(G659,'Tabla 2-3-4-5'!$B$10:$C$12,2,FALSE)*(VLOOKUP('Matriz Nº2 Análisis'!H659,'Tabla 2-3-4-5'!$B$10:$C$12,2,FALSE)))&gt;5,"ALTO","MEDIO"))," ")</f>
        <v xml:space="preserve"> </v>
      </c>
      <c r="J659" s="9"/>
      <c r="K659" s="10"/>
      <c r="N659" s="10"/>
      <c r="O659" s="10"/>
      <c r="P659" s="10"/>
      <c r="Q659" s="10"/>
      <c r="R659" s="10"/>
      <c r="S659" s="10"/>
      <c r="T659" s="10"/>
      <c r="U659" s="10"/>
      <c r="V659" s="10"/>
      <c r="W659" s="10"/>
      <c r="X659" s="10"/>
      <c r="Y659" s="10"/>
      <c r="Z659" s="10"/>
      <c r="AA659" s="10"/>
      <c r="AB659" s="10"/>
      <c r="AC659" s="10"/>
    </row>
    <row r="660" spans="1:29" ht="83.25" customHeight="1" x14ac:dyDescent="0.3">
      <c r="A660" s="136" t="str">
        <f>'Matriz Nº1 Identificación'!A660</f>
        <v>73. 3</v>
      </c>
      <c r="B660" s="4" t="str">
        <f>IF('Matriz Nº1 Identificación'!B660&lt;&gt;" ",'Matriz Nº1 Identificación'!F660," ")</f>
        <v xml:space="preserve"> </v>
      </c>
      <c r="C660" s="101"/>
      <c r="D660" s="101"/>
      <c r="E660" s="4" t="str">
        <f>IFERROR(IF((VLOOKUP(C660,'Tabla 2-3-4-5'!$B$10:$C$12,2,FALSE)*(VLOOKUP('Matriz Nº2 Análisis'!D660,'Tabla 2-3-4-5'!$B$10:$C$12,2,FALSE)))&lt;3,"BAJO",IF((VLOOKUP(C660,'Tabla 2-3-4-5'!$B$10:$C$12,2,FALSE)*(VLOOKUP('Matriz Nº2 Análisis'!D660,'Tabla 2-3-4-5'!$B$10:$C$12,2,FALSE)))&gt;5,"ALTO","MEDIO"))," ")</f>
        <v xml:space="preserve"> </v>
      </c>
      <c r="F660" s="5" t="str">
        <f>IF(B660&lt;&gt;" ",'Matriz Nº1 Identificación'!E660," ")</f>
        <v xml:space="preserve"> </v>
      </c>
      <c r="G660" s="101"/>
      <c r="H660" s="101"/>
      <c r="I660" s="4" t="str">
        <f>IFERROR(IF((VLOOKUP(G660,'Tabla 2-3-4-5'!$B$10:$C$12,2,FALSE)*(VLOOKUP('Matriz Nº2 Análisis'!H660,'Tabla 2-3-4-5'!$B$10:$C$12,2,FALSE)))&lt;3,"BAJO",IF((VLOOKUP(G660,'Tabla 2-3-4-5'!$B$10:$C$12,2,FALSE)*(VLOOKUP('Matriz Nº2 Análisis'!H660,'Tabla 2-3-4-5'!$B$10:$C$12,2,FALSE)))&gt;5,"ALTO","MEDIO"))," ")</f>
        <v xml:space="preserve"> </v>
      </c>
      <c r="J660" s="9"/>
      <c r="K660" s="10"/>
      <c r="N660" s="10"/>
      <c r="O660" s="10"/>
      <c r="P660" s="10"/>
      <c r="Q660" s="10"/>
      <c r="R660" s="10"/>
      <c r="S660" s="10"/>
      <c r="T660" s="10"/>
      <c r="U660" s="10"/>
      <c r="V660" s="10"/>
      <c r="W660" s="10"/>
      <c r="X660" s="10"/>
      <c r="Y660" s="10"/>
      <c r="Z660" s="10"/>
      <c r="AA660" s="10"/>
      <c r="AB660" s="10"/>
      <c r="AC660" s="10"/>
    </row>
    <row r="661" spans="1:29" ht="83.25" customHeight="1" x14ac:dyDescent="0.3">
      <c r="A661" s="136" t="str">
        <f>'Matriz Nº1 Identificación'!A661</f>
        <v>73. 4</v>
      </c>
      <c r="B661" s="4" t="str">
        <f>IF('Matriz Nº1 Identificación'!B661&lt;&gt;" ",'Matriz Nº1 Identificación'!F661," ")</f>
        <v xml:space="preserve"> </v>
      </c>
      <c r="C661" s="101"/>
      <c r="D661" s="101"/>
      <c r="E661" s="4" t="str">
        <f>IFERROR(IF((VLOOKUP(C661,'Tabla 2-3-4-5'!$B$10:$C$12,2,FALSE)*(VLOOKUP('Matriz Nº2 Análisis'!D661,'Tabla 2-3-4-5'!$B$10:$C$12,2,FALSE)))&lt;3,"BAJO",IF((VLOOKUP(C661,'Tabla 2-3-4-5'!$B$10:$C$12,2,FALSE)*(VLOOKUP('Matriz Nº2 Análisis'!D661,'Tabla 2-3-4-5'!$B$10:$C$12,2,FALSE)))&gt;5,"ALTO","MEDIO"))," ")</f>
        <v xml:space="preserve"> </v>
      </c>
      <c r="F661" s="5" t="str">
        <f>IF(B661&lt;&gt;" ",'Matriz Nº1 Identificación'!E661," ")</f>
        <v xml:space="preserve"> </v>
      </c>
      <c r="G661" s="101"/>
      <c r="H661" s="101"/>
      <c r="I661" s="4" t="str">
        <f>IFERROR(IF((VLOOKUP(G661,'Tabla 2-3-4-5'!$B$10:$C$12,2,FALSE)*(VLOOKUP('Matriz Nº2 Análisis'!H661,'Tabla 2-3-4-5'!$B$10:$C$12,2,FALSE)))&lt;3,"BAJO",IF((VLOOKUP(G661,'Tabla 2-3-4-5'!$B$10:$C$12,2,FALSE)*(VLOOKUP('Matriz Nº2 Análisis'!H661,'Tabla 2-3-4-5'!$B$10:$C$12,2,FALSE)))&gt;5,"ALTO","MEDIO"))," ")</f>
        <v xml:space="preserve"> </v>
      </c>
      <c r="J661" s="9"/>
      <c r="K661" s="10"/>
      <c r="N661" s="10"/>
      <c r="O661" s="10"/>
      <c r="P661" s="10"/>
      <c r="Q661" s="10"/>
      <c r="R661" s="10"/>
      <c r="S661" s="10"/>
      <c r="T661" s="10"/>
      <c r="U661" s="10"/>
      <c r="V661" s="10"/>
      <c r="W661" s="10"/>
      <c r="X661" s="10"/>
      <c r="Y661" s="10"/>
      <c r="Z661" s="10"/>
      <c r="AA661" s="10"/>
      <c r="AB661" s="10"/>
      <c r="AC661" s="10"/>
    </row>
    <row r="662" spans="1:29" ht="83.25" customHeight="1" x14ac:dyDescent="0.3">
      <c r="A662" s="136" t="str">
        <f>'Matriz Nº1 Identificación'!A662</f>
        <v>73. 5</v>
      </c>
      <c r="B662" s="4" t="str">
        <f>IF('Matriz Nº1 Identificación'!B662&lt;&gt;" ",'Matriz Nº1 Identificación'!F662," ")</f>
        <v xml:space="preserve"> </v>
      </c>
      <c r="C662" s="101"/>
      <c r="D662" s="101"/>
      <c r="E662" s="4" t="str">
        <f>IFERROR(IF((VLOOKUP(C662,'Tabla 2-3-4-5'!$B$10:$C$12,2,FALSE)*(VLOOKUP('Matriz Nº2 Análisis'!D662,'Tabla 2-3-4-5'!$B$10:$C$12,2,FALSE)))&lt;3,"BAJO",IF((VLOOKUP(C662,'Tabla 2-3-4-5'!$B$10:$C$12,2,FALSE)*(VLOOKUP('Matriz Nº2 Análisis'!D662,'Tabla 2-3-4-5'!$B$10:$C$12,2,FALSE)))&gt;5,"ALTO","MEDIO"))," ")</f>
        <v xml:space="preserve"> </v>
      </c>
      <c r="F662" s="5" t="str">
        <f>IF(B662&lt;&gt;" ",'Matriz Nº1 Identificación'!E662," ")</f>
        <v xml:space="preserve"> </v>
      </c>
      <c r="G662" s="101"/>
      <c r="H662" s="101"/>
      <c r="I662" s="4" t="str">
        <f>IFERROR(IF((VLOOKUP(G662,'Tabla 2-3-4-5'!$B$10:$C$12,2,FALSE)*(VLOOKUP('Matriz Nº2 Análisis'!H662,'Tabla 2-3-4-5'!$B$10:$C$12,2,FALSE)))&lt;3,"BAJO",IF((VLOOKUP(G662,'Tabla 2-3-4-5'!$B$10:$C$12,2,FALSE)*(VLOOKUP('Matriz Nº2 Análisis'!H662,'Tabla 2-3-4-5'!$B$10:$C$12,2,FALSE)))&gt;5,"ALTO","MEDIO"))," ")</f>
        <v xml:space="preserve"> </v>
      </c>
      <c r="J662" s="9"/>
      <c r="K662" s="10"/>
      <c r="N662" s="10"/>
      <c r="O662" s="10"/>
      <c r="P662" s="10"/>
      <c r="Q662" s="10"/>
      <c r="R662" s="10"/>
      <c r="S662" s="10"/>
      <c r="T662" s="10"/>
      <c r="U662" s="10"/>
      <c r="V662" s="10"/>
      <c r="W662" s="10"/>
      <c r="X662" s="10"/>
      <c r="Y662" s="10"/>
      <c r="Z662" s="10"/>
      <c r="AA662" s="10"/>
      <c r="AB662" s="10"/>
      <c r="AC662" s="10"/>
    </row>
    <row r="663" spans="1:29" ht="83.25" customHeight="1" x14ac:dyDescent="0.3">
      <c r="A663" s="136" t="str">
        <f>'Matriz Nº1 Identificación'!A663</f>
        <v>73. 6</v>
      </c>
      <c r="B663" s="4" t="str">
        <f>IF('Matriz Nº1 Identificación'!B663&lt;&gt;" ",'Matriz Nº1 Identificación'!F663," ")</f>
        <v xml:space="preserve"> </v>
      </c>
      <c r="C663" s="101"/>
      <c r="D663" s="101"/>
      <c r="E663" s="4" t="str">
        <f>IFERROR(IF((VLOOKUP(C663,'Tabla 2-3-4-5'!$B$10:$C$12,2,FALSE)*(VLOOKUP('Matriz Nº2 Análisis'!D663,'Tabla 2-3-4-5'!$B$10:$C$12,2,FALSE)))&lt;3,"BAJO",IF((VLOOKUP(C663,'Tabla 2-3-4-5'!$B$10:$C$12,2,FALSE)*(VLOOKUP('Matriz Nº2 Análisis'!D663,'Tabla 2-3-4-5'!$B$10:$C$12,2,FALSE)))&gt;5,"ALTO","MEDIO"))," ")</f>
        <v xml:space="preserve"> </v>
      </c>
      <c r="F663" s="5" t="str">
        <f>IF(B663&lt;&gt;" ",'Matriz Nº1 Identificación'!E663," ")</f>
        <v xml:space="preserve"> </v>
      </c>
      <c r="G663" s="101"/>
      <c r="H663" s="101"/>
      <c r="I663" s="4" t="str">
        <f>IFERROR(IF((VLOOKUP(G663,'Tabla 2-3-4-5'!$B$10:$C$12,2,FALSE)*(VLOOKUP('Matriz Nº2 Análisis'!H663,'Tabla 2-3-4-5'!$B$10:$C$12,2,FALSE)))&lt;3,"BAJO",IF((VLOOKUP(G663,'Tabla 2-3-4-5'!$B$10:$C$12,2,FALSE)*(VLOOKUP('Matriz Nº2 Análisis'!H663,'Tabla 2-3-4-5'!$B$10:$C$12,2,FALSE)))&gt;5,"ALTO","MEDIO"))," ")</f>
        <v xml:space="preserve"> </v>
      </c>
      <c r="J663" s="9"/>
      <c r="K663" s="10"/>
      <c r="N663" s="10"/>
      <c r="O663" s="10"/>
      <c r="P663" s="10"/>
      <c r="Q663" s="10"/>
      <c r="R663" s="10"/>
      <c r="S663" s="10"/>
      <c r="T663" s="10"/>
      <c r="U663" s="10"/>
      <c r="V663" s="10"/>
      <c r="W663" s="10"/>
      <c r="X663" s="10"/>
      <c r="Y663" s="10"/>
      <c r="Z663" s="10"/>
      <c r="AA663" s="10"/>
      <c r="AB663" s="10"/>
      <c r="AC663" s="10"/>
    </row>
    <row r="664" spans="1:29" ht="83.25" customHeight="1" thickBot="1" x14ac:dyDescent="0.35">
      <c r="A664" s="136" t="str">
        <f>'Matriz Nº1 Identificación'!A664</f>
        <v>73. 7</v>
      </c>
      <c r="B664" s="4" t="str">
        <f>IF('Matriz Nº1 Identificación'!B664&lt;&gt;" ",'Matriz Nº1 Identificación'!F664," ")</f>
        <v xml:space="preserve"> </v>
      </c>
      <c r="C664" s="101"/>
      <c r="D664" s="101"/>
      <c r="E664" s="4" t="str">
        <f>IFERROR(IF((VLOOKUP(C664,'Tabla 2-3-4-5'!$B$10:$C$12,2,FALSE)*(VLOOKUP('Matriz Nº2 Análisis'!D664,'Tabla 2-3-4-5'!$B$10:$C$12,2,FALSE)))&lt;3,"BAJO",IF((VLOOKUP(C664,'Tabla 2-3-4-5'!$B$10:$C$12,2,FALSE)*(VLOOKUP('Matriz Nº2 Análisis'!D664,'Tabla 2-3-4-5'!$B$10:$C$12,2,FALSE)))&gt;5,"ALTO","MEDIO"))," ")</f>
        <v xml:space="preserve"> </v>
      </c>
      <c r="F664" s="5" t="str">
        <f>IF(B664&lt;&gt;" ",'Matriz Nº1 Identificación'!E664," ")</f>
        <v xml:space="preserve"> </v>
      </c>
      <c r="G664" s="101"/>
      <c r="H664" s="101"/>
      <c r="I664" s="4" t="str">
        <f>IFERROR(IF((VLOOKUP(G664,'Tabla 2-3-4-5'!$B$10:$C$12,2,FALSE)*(VLOOKUP('Matriz Nº2 Análisis'!H664,'Tabla 2-3-4-5'!$B$10:$C$12,2,FALSE)))&lt;3,"BAJO",IF((VLOOKUP(G664,'Tabla 2-3-4-5'!$B$10:$C$12,2,FALSE)*(VLOOKUP('Matriz Nº2 Análisis'!H664,'Tabla 2-3-4-5'!$B$10:$C$12,2,FALSE)))&gt;5,"ALTO","MEDIO"))," ")</f>
        <v xml:space="preserve"> </v>
      </c>
      <c r="J664" s="9"/>
      <c r="K664" s="10"/>
      <c r="N664" s="10"/>
      <c r="O664" s="10"/>
      <c r="P664" s="10"/>
      <c r="Q664" s="10"/>
      <c r="R664" s="10"/>
      <c r="S664" s="10"/>
      <c r="T664" s="10"/>
      <c r="U664" s="10"/>
      <c r="V664" s="10"/>
      <c r="W664" s="10"/>
      <c r="X664" s="10"/>
      <c r="Y664" s="10"/>
      <c r="Z664" s="10"/>
      <c r="AA664" s="10"/>
      <c r="AB664" s="10"/>
      <c r="AC664" s="10"/>
    </row>
    <row r="665" spans="1:29" ht="23.25" customHeight="1" thickBot="1" x14ac:dyDescent="0.35">
      <c r="A665" s="73" t="str">
        <f>'Matriz Nº1 Identificación'!A665</f>
        <v xml:space="preserve">Objetivo Estratégico: </v>
      </c>
      <c r="B665" s="377">
        <f>+'Matriz Nº1 Identificación'!B665:H665</f>
        <v>0</v>
      </c>
      <c r="C665" s="378"/>
      <c r="D665" s="378"/>
      <c r="E665" s="378"/>
      <c r="F665" s="378"/>
      <c r="G665" s="378"/>
      <c r="H665" s="378"/>
      <c r="I665" s="379"/>
      <c r="J665" s="1"/>
    </row>
    <row r="666" spans="1:29" ht="26.25" customHeight="1" x14ac:dyDescent="0.3">
      <c r="A666" s="75" t="str">
        <f>'Matriz Nº1 Identificación'!A666</f>
        <v>Objetivo táctico</v>
      </c>
      <c r="B666" s="374" t="str">
        <f>+'Matriz Nº1 Identificación'!B666:H666</f>
        <v xml:space="preserve">74. </v>
      </c>
      <c r="C666" s="375"/>
      <c r="D666" s="375"/>
      <c r="E666" s="375"/>
      <c r="F666" s="375"/>
      <c r="G666" s="375"/>
      <c r="H666" s="375"/>
      <c r="I666" s="376"/>
      <c r="J666" s="1"/>
    </row>
    <row r="667" spans="1:29" ht="83.25" customHeight="1" x14ac:dyDescent="0.3">
      <c r="A667" s="136" t="str">
        <f>'Matriz Nº1 Identificación'!A667</f>
        <v>74. 1</v>
      </c>
      <c r="B667" s="4" t="str">
        <f>IF('Matriz Nº1 Identificación'!B667&lt;&gt;" ",'Matriz Nº1 Identificación'!F667," ")</f>
        <v xml:space="preserve"> </v>
      </c>
      <c r="C667" s="101"/>
      <c r="D667" s="101"/>
      <c r="E667" s="4" t="str">
        <f>IFERROR(IF((VLOOKUP(C667,'Tabla 2-3-4-5'!$B$10:$C$12,2,FALSE)*(VLOOKUP('Matriz Nº2 Análisis'!D667,'Tabla 2-3-4-5'!$B$10:$C$12,2,FALSE)))&lt;3,"BAJO",IF((VLOOKUP(C667,'Tabla 2-3-4-5'!$B$10:$C$12,2,FALSE)*(VLOOKUP('Matriz Nº2 Análisis'!D667,'Tabla 2-3-4-5'!$B$10:$C$12,2,FALSE)))&gt;5,"ALTO","MEDIO"))," ")</f>
        <v xml:space="preserve"> </v>
      </c>
      <c r="F667" s="5" t="str">
        <f>IF(B667&lt;&gt;" ",'Matriz Nº1 Identificación'!E667," ")</f>
        <v xml:space="preserve"> </v>
      </c>
      <c r="G667" s="101"/>
      <c r="H667" s="101"/>
      <c r="I667" s="4" t="str">
        <f>IFERROR(IF((VLOOKUP(G667,'Tabla 2-3-4-5'!$B$10:$C$12,2,FALSE)*(VLOOKUP('Matriz Nº2 Análisis'!H667,'Tabla 2-3-4-5'!$B$10:$C$12,2,FALSE)))&lt;3,"BAJO",IF((VLOOKUP(G667,'Tabla 2-3-4-5'!$B$10:$C$12,2,FALSE)*(VLOOKUP('Matriz Nº2 Análisis'!H667,'Tabla 2-3-4-5'!$B$10:$C$12,2,FALSE)))&gt;5,"ALTO","MEDIO"))," ")</f>
        <v xml:space="preserve"> </v>
      </c>
      <c r="J667" s="9"/>
      <c r="K667" s="10"/>
      <c r="N667" s="10"/>
      <c r="O667" s="10"/>
      <c r="P667" s="10"/>
      <c r="Q667" s="10"/>
      <c r="R667" s="10"/>
      <c r="S667" s="10"/>
      <c r="T667" s="10"/>
      <c r="U667" s="10"/>
      <c r="V667" s="10"/>
      <c r="W667" s="10"/>
      <c r="X667" s="10"/>
      <c r="Y667" s="10"/>
      <c r="Z667" s="10"/>
      <c r="AA667" s="10"/>
      <c r="AB667" s="10"/>
      <c r="AC667" s="10"/>
    </row>
    <row r="668" spans="1:29" ht="83.25" customHeight="1" x14ac:dyDescent="0.3">
      <c r="A668" s="136" t="str">
        <f>'Matriz Nº1 Identificación'!A668</f>
        <v>74. 2</v>
      </c>
      <c r="B668" s="4" t="str">
        <f>IF('Matriz Nº1 Identificación'!B668&lt;&gt;" ",'Matriz Nº1 Identificación'!F668," ")</f>
        <v xml:space="preserve"> </v>
      </c>
      <c r="C668" s="101"/>
      <c r="D668" s="101"/>
      <c r="E668" s="4" t="str">
        <f>IFERROR(IF((VLOOKUP(C668,'Tabla 2-3-4-5'!$B$10:$C$12,2,FALSE)*(VLOOKUP('Matriz Nº2 Análisis'!D668,'Tabla 2-3-4-5'!$B$10:$C$12,2,FALSE)))&lt;3,"BAJO",IF((VLOOKUP(C668,'Tabla 2-3-4-5'!$B$10:$C$12,2,FALSE)*(VLOOKUP('Matriz Nº2 Análisis'!D668,'Tabla 2-3-4-5'!$B$10:$C$12,2,FALSE)))&gt;5,"ALTO","MEDIO"))," ")</f>
        <v xml:space="preserve"> </v>
      </c>
      <c r="F668" s="5" t="str">
        <f>IF(B668&lt;&gt;" ",'Matriz Nº1 Identificación'!E668," ")</f>
        <v xml:space="preserve"> </v>
      </c>
      <c r="G668" s="101"/>
      <c r="H668" s="101"/>
      <c r="I668" s="4" t="str">
        <f>IFERROR(IF((VLOOKUP(G668,'Tabla 2-3-4-5'!$B$10:$C$12,2,FALSE)*(VLOOKUP('Matriz Nº2 Análisis'!H668,'Tabla 2-3-4-5'!$B$10:$C$12,2,FALSE)))&lt;3,"BAJO",IF((VLOOKUP(G668,'Tabla 2-3-4-5'!$B$10:$C$12,2,FALSE)*(VLOOKUP('Matriz Nº2 Análisis'!H668,'Tabla 2-3-4-5'!$B$10:$C$12,2,FALSE)))&gt;5,"ALTO","MEDIO"))," ")</f>
        <v xml:space="preserve"> </v>
      </c>
      <c r="J668" s="9"/>
      <c r="K668" s="10"/>
      <c r="N668" s="10"/>
      <c r="O668" s="10"/>
      <c r="P668" s="10"/>
      <c r="Q668" s="10"/>
      <c r="R668" s="10"/>
      <c r="S668" s="10"/>
      <c r="T668" s="10"/>
      <c r="U668" s="10"/>
      <c r="V668" s="10"/>
      <c r="W668" s="10"/>
      <c r="X668" s="10"/>
      <c r="Y668" s="10"/>
      <c r="Z668" s="10"/>
      <c r="AA668" s="10"/>
      <c r="AB668" s="10"/>
      <c r="AC668" s="10"/>
    </row>
    <row r="669" spans="1:29" ht="83.25" customHeight="1" x14ac:dyDescent="0.3">
      <c r="A669" s="136" t="str">
        <f>'Matriz Nº1 Identificación'!A669</f>
        <v>74. 3</v>
      </c>
      <c r="B669" s="4" t="str">
        <f>IF('Matriz Nº1 Identificación'!B669&lt;&gt;" ",'Matriz Nº1 Identificación'!F669," ")</f>
        <v xml:space="preserve"> </v>
      </c>
      <c r="C669" s="101"/>
      <c r="D669" s="101"/>
      <c r="E669" s="4" t="str">
        <f>IFERROR(IF((VLOOKUP(C669,'Tabla 2-3-4-5'!$B$10:$C$12,2,FALSE)*(VLOOKUP('Matriz Nº2 Análisis'!D669,'Tabla 2-3-4-5'!$B$10:$C$12,2,FALSE)))&lt;3,"BAJO",IF((VLOOKUP(C669,'Tabla 2-3-4-5'!$B$10:$C$12,2,FALSE)*(VLOOKUP('Matriz Nº2 Análisis'!D669,'Tabla 2-3-4-5'!$B$10:$C$12,2,FALSE)))&gt;5,"ALTO","MEDIO"))," ")</f>
        <v xml:space="preserve"> </v>
      </c>
      <c r="F669" s="5" t="str">
        <f>IF(B669&lt;&gt;" ",'Matriz Nº1 Identificación'!E669," ")</f>
        <v xml:space="preserve"> </v>
      </c>
      <c r="G669" s="101"/>
      <c r="H669" s="101"/>
      <c r="I669" s="4" t="str">
        <f>IFERROR(IF((VLOOKUP(G669,'Tabla 2-3-4-5'!$B$10:$C$12,2,FALSE)*(VLOOKUP('Matriz Nº2 Análisis'!H669,'Tabla 2-3-4-5'!$B$10:$C$12,2,FALSE)))&lt;3,"BAJO",IF((VLOOKUP(G669,'Tabla 2-3-4-5'!$B$10:$C$12,2,FALSE)*(VLOOKUP('Matriz Nº2 Análisis'!H669,'Tabla 2-3-4-5'!$B$10:$C$12,2,FALSE)))&gt;5,"ALTO","MEDIO"))," ")</f>
        <v xml:space="preserve"> </v>
      </c>
      <c r="J669" s="9"/>
      <c r="K669" s="10"/>
      <c r="N669" s="10"/>
      <c r="O669" s="10"/>
      <c r="P669" s="10"/>
      <c r="Q669" s="10"/>
      <c r="R669" s="10"/>
      <c r="S669" s="10"/>
      <c r="T669" s="10"/>
      <c r="U669" s="10"/>
      <c r="V669" s="10"/>
      <c r="W669" s="10"/>
      <c r="X669" s="10"/>
      <c r="Y669" s="10"/>
      <c r="Z669" s="10"/>
      <c r="AA669" s="10"/>
      <c r="AB669" s="10"/>
      <c r="AC669" s="10"/>
    </row>
    <row r="670" spans="1:29" ht="83.25" customHeight="1" x14ac:dyDescent="0.3">
      <c r="A670" s="136" t="str">
        <f>'Matriz Nº1 Identificación'!A670</f>
        <v>74. 4</v>
      </c>
      <c r="B670" s="4" t="str">
        <f>IF('Matriz Nº1 Identificación'!B670&lt;&gt;" ",'Matriz Nº1 Identificación'!F670," ")</f>
        <v xml:space="preserve"> </v>
      </c>
      <c r="C670" s="101"/>
      <c r="D670" s="101"/>
      <c r="E670" s="4" t="str">
        <f>IFERROR(IF((VLOOKUP(C670,'Tabla 2-3-4-5'!$B$10:$C$12,2,FALSE)*(VLOOKUP('Matriz Nº2 Análisis'!D670,'Tabla 2-3-4-5'!$B$10:$C$12,2,FALSE)))&lt;3,"BAJO",IF((VLOOKUP(C670,'Tabla 2-3-4-5'!$B$10:$C$12,2,FALSE)*(VLOOKUP('Matriz Nº2 Análisis'!D670,'Tabla 2-3-4-5'!$B$10:$C$12,2,FALSE)))&gt;5,"ALTO","MEDIO"))," ")</f>
        <v xml:space="preserve"> </v>
      </c>
      <c r="F670" s="5" t="str">
        <f>IF(B670&lt;&gt;" ",'Matriz Nº1 Identificación'!E670," ")</f>
        <v xml:space="preserve"> </v>
      </c>
      <c r="G670" s="101"/>
      <c r="H670" s="101"/>
      <c r="I670" s="4" t="str">
        <f>IFERROR(IF((VLOOKUP(G670,'Tabla 2-3-4-5'!$B$10:$C$12,2,FALSE)*(VLOOKUP('Matriz Nº2 Análisis'!H670,'Tabla 2-3-4-5'!$B$10:$C$12,2,FALSE)))&lt;3,"BAJO",IF((VLOOKUP(G670,'Tabla 2-3-4-5'!$B$10:$C$12,2,FALSE)*(VLOOKUP('Matriz Nº2 Análisis'!H670,'Tabla 2-3-4-5'!$B$10:$C$12,2,FALSE)))&gt;5,"ALTO","MEDIO"))," ")</f>
        <v xml:space="preserve"> </v>
      </c>
      <c r="J670" s="9"/>
      <c r="K670" s="10"/>
      <c r="N670" s="10"/>
      <c r="O670" s="10"/>
      <c r="P670" s="10"/>
      <c r="Q670" s="10"/>
      <c r="R670" s="10"/>
      <c r="S670" s="10"/>
      <c r="T670" s="10"/>
      <c r="U670" s="10"/>
      <c r="V670" s="10"/>
      <c r="W670" s="10"/>
      <c r="X670" s="10"/>
      <c r="Y670" s="10"/>
      <c r="Z670" s="10"/>
      <c r="AA670" s="10"/>
      <c r="AB670" s="10"/>
      <c r="AC670" s="10"/>
    </row>
    <row r="671" spans="1:29" ht="83.25" customHeight="1" x14ac:dyDescent="0.3">
      <c r="A671" s="136" t="str">
        <f>'Matriz Nº1 Identificación'!A671</f>
        <v>74. 5</v>
      </c>
      <c r="B671" s="4" t="str">
        <f>IF('Matriz Nº1 Identificación'!B671&lt;&gt;" ",'Matriz Nº1 Identificación'!F671," ")</f>
        <v xml:space="preserve"> </v>
      </c>
      <c r="C671" s="101"/>
      <c r="D671" s="101"/>
      <c r="E671" s="4" t="str">
        <f>IFERROR(IF((VLOOKUP(C671,'Tabla 2-3-4-5'!$B$10:$C$12,2,FALSE)*(VLOOKUP('Matriz Nº2 Análisis'!D671,'Tabla 2-3-4-5'!$B$10:$C$12,2,FALSE)))&lt;3,"BAJO",IF((VLOOKUP(C671,'Tabla 2-3-4-5'!$B$10:$C$12,2,FALSE)*(VLOOKUP('Matriz Nº2 Análisis'!D671,'Tabla 2-3-4-5'!$B$10:$C$12,2,FALSE)))&gt;5,"ALTO","MEDIO"))," ")</f>
        <v xml:space="preserve"> </v>
      </c>
      <c r="F671" s="5" t="str">
        <f>IF(B671&lt;&gt;" ",'Matriz Nº1 Identificación'!E671," ")</f>
        <v xml:space="preserve"> </v>
      </c>
      <c r="G671" s="101"/>
      <c r="H671" s="101"/>
      <c r="I671" s="4" t="str">
        <f>IFERROR(IF((VLOOKUP(G671,'Tabla 2-3-4-5'!$B$10:$C$12,2,FALSE)*(VLOOKUP('Matriz Nº2 Análisis'!H671,'Tabla 2-3-4-5'!$B$10:$C$12,2,FALSE)))&lt;3,"BAJO",IF((VLOOKUP(G671,'Tabla 2-3-4-5'!$B$10:$C$12,2,FALSE)*(VLOOKUP('Matriz Nº2 Análisis'!H671,'Tabla 2-3-4-5'!$B$10:$C$12,2,FALSE)))&gt;5,"ALTO","MEDIO"))," ")</f>
        <v xml:space="preserve"> </v>
      </c>
      <c r="J671" s="9"/>
      <c r="K671" s="10"/>
      <c r="N671" s="10"/>
      <c r="O671" s="10"/>
      <c r="P671" s="10"/>
      <c r="Q671" s="10"/>
      <c r="R671" s="10"/>
      <c r="S671" s="10"/>
      <c r="T671" s="10"/>
      <c r="U671" s="10"/>
      <c r="V671" s="10"/>
      <c r="W671" s="10"/>
      <c r="X671" s="10"/>
      <c r="Y671" s="10"/>
      <c r="Z671" s="10"/>
      <c r="AA671" s="10"/>
      <c r="AB671" s="10"/>
      <c r="AC671" s="10"/>
    </row>
    <row r="672" spans="1:29" ht="83.25" customHeight="1" x14ac:dyDescent="0.3">
      <c r="A672" s="136" t="str">
        <f>'Matriz Nº1 Identificación'!A672</f>
        <v>74. 6</v>
      </c>
      <c r="B672" s="4" t="str">
        <f>IF('Matriz Nº1 Identificación'!B672&lt;&gt;" ",'Matriz Nº1 Identificación'!F672," ")</f>
        <v xml:space="preserve"> </v>
      </c>
      <c r="C672" s="101"/>
      <c r="D672" s="101"/>
      <c r="E672" s="4" t="str">
        <f>IFERROR(IF((VLOOKUP(C672,'Tabla 2-3-4-5'!$B$10:$C$12,2,FALSE)*(VLOOKUP('Matriz Nº2 Análisis'!D672,'Tabla 2-3-4-5'!$B$10:$C$12,2,FALSE)))&lt;3,"BAJO",IF((VLOOKUP(C672,'Tabla 2-3-4-5'!$B$10:$C$12,2,FALSE)*(VLOOKUP('Matriz Nº2 Análisis'!D672,'Tabla 2-3-4-5'!$B$10:$C$12,2,FALSE)))&gt;5,"ALTO","MEDIO"))," ")</f>
        <v xml:space="preserve"> </v>
      </c>
      <c r="F672" s="5" t="str">
        <f>IF(B672&lt;&gt;" ",'Matriz Nº1 Identificación'!E672," ")</f>
        <v xml:space="preserve"> </v>
      </c>
      <c r="G672" s="101"/>
      <c r="H672" s="101"/>
      <c r="I672" s="4" t="str">
        <f>IFERROR(IF((VLOOKUP(G672,'Tabla 2-3-4-5'!$B$10:$C$12,2,FALSE)*(VLOOKUP('Matriz Nº2 Análisis'!H672,'Tabla 2-3-4-5'!$B$10:$C$12,2,FALSE)))&lt;3,"BAJO",IF((VLOOKUP(G672,'Tabla 2-3-4-5'!$B$10:$C$12,2,FALSE)*(VLOOKUP('Matriz Nº2 Análisis'!H672,'Tabla 2-3-4-5'!$B$10:$C$12,2,FALSE)))&gt;5,"ALTO","MEDIO"))," ")</f>
        <v xml:space="preserve"> </v>
      </c>
      <c r="J672" s="9"/>
      <c r="K672" s="10"/>
      <c r="N672" s="10"/>
      <c r="O672" s="10"/>
      <c r="P672" s="10"/>
      <c r="Q672" s="10"/>
      <c r="R672" s="10"/>
      <c r="S672" s="10"/>
      <c r="T672" s="10"/>
      <c r="U672" s="10"/>
      <c r="V672" s="10"/>
      <c r="W672" s="10"/>
      <c r="X672" s="10"/>
      <c r="Y672" s="10"/>
      <c r="Z672" s="10"/>
      <c r="AA672" s="10"/>
      <c r="AB672" s="10"/>
      <c r="AC672" s="10"/>
    </row>
    <row r="673" spans="1:29" ht="83.25" customHeight="1" thickBot="1" x14ac:dyDescent="0.35">
      <c r="A673" s="136" t="str">
        <f>'Matriz Nº1 Identificación'!A673</f>
        <v>74. 7</v>
      </c>
      <c r="B673" s="4" t="str">
        <f>IF('Matriz Nº1 Identificación'!B673&lt;&gt;" ",'Matriz Nº1 Identificación'!F673," ")</f>
        <v xml:space="preserve"> </v>
      </c>
      <c r="C673" s="101"/>
      <c r="D673" s="101"/>
      <c r="E673" s="4" t="str">
        <f>IFERROR(IF((VLOOKUP(C673,'Tabla 2-3-4-5'!$B$10:$C$12,2,FALSE)*(VLOOKUP('Matriz Nº2 Análisis'!D673,'Tabla 2-3-4-5'!$B$10:$C$12,2,FALSE)))&lt;3,"BAJO",IF((VLOOKUP(C673,'Tabla 2-3-4-5'!$B$10:$C$12,2,FALSE)*(VLOOKUP('Matriz Nº2 Análisis'!D673,'Tabla 2-3-4-5'!$B$10:$C$12,2,FALSE)))&gt;5,"ALTO","MEDIO"))," ")</f>
        <v xml:space="preserve"> </v>
      </c>
      <c r="F673" s="5" t="str">
        <f>IF(B673&lt;&gt;" ",'Matriz Nº1 Identificación'!E673," ")</f>
        <v xml:space="preserve"> </v>
      </c>
      <c r="G673" s="101"/>
      <c r="H673" s="101"/>
      <c r="I673" s="4" t="str">
        <f>IFERROR(IF((VLOOKUP(G673,'Tabla 2-3-4-5'!$B$10:$C$12,2,FALSE)*(VLOOKUP('Matriz Nº2 Análisis'!H673,'Tabla 2-3-4-5'!$B$10:$C$12,2,FALSE)))&lt;3,"BAJO",IF((VLOOKUP(G673,'Tabla 2-3-4-5'!$B$10:$C$12,2,FALSE)*(VLOOKUP('Matriz Nº2 Análisis'!H673,'Tabla 2-3-4-5'!$B$10:$C$12,2,FALSE)))&gt;5,"ALTO","MEDIO"))," ")</f>
        <v xml:space="preserve"> </v>
      </c>
      <c r="J673" s="9"/>
      <c r="K673" s="10"/>
      <c r="N673" s="10"/>
      <c r="O673" s="10"/>
      <c r="P673" s="10"/>
      <c r="Q673" s="10"/>
      <c r="R673" s="10"/>
      <c r="S673" s="10"/>
      <c r="T673" s="10"/>
      <c r="U673" s="10"/>
      <c r="V673" s="10"/>
      <c r="W673" s="10"/>
      <c r="X673" s="10"/>
      <c r="Y673" s="10"/>
      <c r="Z673" s="10"/>
      <c r="AA673" s="10"/>
      <c r="AB673" s="10"/>
      <c r="AC673" s="10"/>
    </row>
    <row r="674" spans="1:29" ht="23.25" customHeight="1" thickBot="1" x14ac:dyDescent="0.35">
      <c r="A674" s="73" t="str">
        <f>'Matriz Nº1 Identificación'!A674</f>
        <v xml:space="preserve">Objetivo Estratégico: </v>
      </c>
      <c r="B674" s="377">
        <f>+'Matriz Nº1 Identificación'!B674:H674</f>
        <v>0</v>
      </c>
      <c r="C674" s="378"/>
      <c r="D674" s="378"/>
      <c r="E674" s="378"/>
      <c r="F674" s="378"/>
      <c r="G674" s="378"/>
      <c r="H674" s="378"/>
      <c r="I674" s="379"/>
      <c r="J674" s="1"/>
    </row>
    <row r="675" spans="1:29" ht="26.25" customHeight="1" x14ac:dyDescent="0.3">
      <c r="A675" s="75" t="str">
        <f>'Matriz Nº1 Identificación'!A675</f>
        <v>Objetivo táctico</v>
      </c>
      <c r="B675" s="374" t="str">
        <f>+'Matriz Nº1 Identificación'!B675:H675</f>
        <v xml:space="preserve">75. </v>
      </c>
      <c r="C675" s="375"/>
      <c r="D675" s="375"/>
      <c r="E675" s="375"/>
      <c r="F675" s="375"/>
      <c r="G675" s="375"/>
      <c r="H675" s="375"/>
      <c r="I675" s="376"/>
      <c r="J675" s="1"/>
    </row>
    <row r="676" spans="1:29" ht="83.25" customHeight="1" x14ac:dyDescent="0.3">
      <c r="A676" s="136" t="str">
        <f>'Matriz Nº1 Identificación'!A676</f>
        <v>75. 1</v>
      </c>
      <c r="B676" s="4" t="str">
        <f>IF('Matriz Nº1 Identificación'!B676&lt;&gt;" ",'Matriz Nº1 Identificación'!F676," ")</f>
        <v xml:space="preserve"> </v>
      </c>
      <c r="C676" s="101"/>
      <c r="D676" s="101"/>
      <c r="E676" s="4" t="str">
        <f>IFERROR(IF((VLOOKUP(C676,'Tabla 2-3-4-5'!$B$10:$C$12,2,FALSE)*(VLOOKUP('Matriz Nº2 Análisis'!D676,'Tabla 2-3-4-5'!$B$10:$C$12,2,FALSE)))&lt;3,"BAJO",IF((VLOOKUP(C676,'Tabla 2-3-4-5'!$B$10:$C$12,2,FALSE)*(VLOOKUP('Matriz Nº2 Análisis'!D676,'Tabla 2-3-4-5'!$B$10:$C$12,2,FALSE)))&gt;5,"ALTO","MEDIO"))," ")</f>
        <v xml:space="preserve"> </v>
      </c>
      <c r="F676" s="5" t="str">
        <f>IF(B676&lt;&gt;" ",'Matriz Nº1 Identificación'!E676," ")</f>
        <v xml:space="preserve"> </v>
      </c>
      <c r="G676" s="101"/>
      <c r="H676" s="101"/>
      <c r="I676" s="4" t="str">
        <f>IFERROR(IF((VLOOKUP(G676,'Tabla 2-3-4-5'!$B$10:$C$12,2,FALSE)*(VLOOKUP('Matriz Nº2 Análisis'!H676,'Tabla 2-3-4-5'!$B$10:$C$12,2,FALSE)))&lt;3,"BAJO",IF((VLOOKUP(G676,'Tabla 2-3-4-5'!$B$10:$C$12,2,FALSE)*(VLOOKUP('Matriz Nº2 Análisis'!H676,'Tabla 2-3-4-5'!$B$10:$C$12,2,FALSE)))&gt;5,"ALTO","MEDIO"))," ")</f>
        <v xml:space="preserve"> </v>
      </c>
      <c r="J676" s="9"/>
      <c r="K676" s="10"/>
      <c r="N676" s="10"/>
      <c r="O676" s="10"/>
      <c r="P676" s="10"/>
      <c r="Q676" s="10"/>
      <c r="R676" s="10"/>
      <c r="S676" s="10"/>
      <c r="T676" s="10"/>
      <c r="U676" s="10"/>
      <c r="V676" s="10"/>
      <c r="W676" s="10"/>
      <c r="X676" s="10"/>
      <c r="Y676" s="10"/>
      <c r="Z676" s="10"/>
      <c r="AA676" s="10"/>
      <c r="AB676" s="10"/>
      <c r="AC676" s="10"/>
    </row>
    <row r="677" spans="1:29" ht="83.25" customHeight="1" x14ac:dyDescent="0.3">
      <c r="A677" s="136" t="str">
        <f>'Matriz Nº1 Identificación'!A677</f>
        <v>75. 2</v>
      </c>
      <c r="B677" s="4" t="str">
        <f>IF('Matriz Nº1 Identificación'!B677&lt;&gt;" ",'Matriz Nº1 Identificación'!F677," ")</f>
        <v xml:space="preserve"> </v>
      </c>
      <c r="C677" s="101"/>
      <c r="D677" s="101"/>
      <c r="E677" s="4" t="str">
        <f>IFERROR(IF((VLOOKUP(C677,'Tabla 2-3-4-5'!$B$10:$C$12,2,FALSE)*(VLOOKUP('Matriz Nº2 Análisis'!D677,'Tabla 2-3-4-5'!$B$10:$C$12,2,FALSE)))&lt;3,"BAJO",IF((VLOOKUP(C677,'Tabla 2-3-4-5'!$B$10:$C$12,2,FALSE)*(VLOOKUP('Matriz Nº2 Análisis'!D677,'Tabla 2-3-4-5'!$B$10:$C$12,2,FALSE)))&gt;5,"ALTO","MEDIO"))," ")</f>
        <v xml:space="preserve"> </v>
      </c>
      <c r="F677" s="5" t="str">
        <f>IF(B677&lt;&gt;" ",'Matriz Nº1 Identificación'!E677," ")</f>
        <v xml:space="preserve"> </v>
      </c>
      <c r="G677" s="101"/>
      <c r="H677" s="101"/>
      <c r="I677" s="4" t="str">
        <f>IFERROR(IF((VLOOKUP(G677,'Tabla 2-3-4-5'!$B$10:$C$12,2,FALSE)*(VLOOKUP('Matriz Nº2 Análisis'!H677,'Tabla 2-3-4-5'!$B$10:$C$12,2,FALSE)))&lt;3,"BAJO",IF((VLOOKUP(G677,'Tabla 2-3-4-5'!$B$10:$C$12,2,FALSE)*(VLOOKUP('Matriz Nº2 Análisis'!H677,'Tabla 2-3-4-5'!$B$10:$C$12,2,FALSE)))&gt;5,"ALTO","MEDIO"))," ")</f>
        <v xml:space="preserve"> </v>
      </c>
      <c r="J677" s="9"/>
      <c r="K677" s="10"/>
      <c r="N677" s="10"/>
      <c r="O677" s="10"/>
      <c r="P677" s="10"/>
      <c r="Q677" s="10"/>
      <c r="R677" s="10"/>
      <c r="S677" s="10"/>
      <c r="T677" s="10"/>
      <c r="U677" s="10"/>
      <c r="V677" s="10"/>
      <c r="W677" s="10"/>
      <c r="X677" s="10"/>
      <c r="Y677" s="10"/>
      <c r="Z677" s="10"/>
      <c r="AA677" s="10"/>
      <c r="AB677" s="10"/>
      <c r="AC677" s="10"/>
    </row>
    <row r="678" spans="1:29" ht="83.25" customHeight="1" x14ac:dyDescent="0.3">
      <c r="A678" s="136" t="str">
        <f>'Matriz Nº1 Identificación'!A678</f>
        <v>75. 3</v>
      </c>
      <c r="B678" s="4" t="str">
        <f>IF('Matriz Nº1 Identificación'!B678&lt;&gt;" ",'Matriz Nº1 Identificación'!F678," ")</f>
        <v xml:space="preserve"> </v>
      </c>
      <c r="C678" s="101"/>
      <c r="D678" s="101"/>
      <c r="E678" s="4" t="str">
        <f>IFERROR(IF((VLOOKUP(C678,'Tabla 2-3-4-5'!$B$10:$C$12,2,FALSE)*(VLOOKUP('Matriz Nº2 Análisis'!D678,'Tabla 2-3-4-5'!$B$10:$C$12,2,FALSE)))&lt;3,"BAJO",IF((VLOOKUP(C678,'Tabla 2-3-4-5'!$B$10:$C$12,2,FALSE)*(VLOOKUP('Matriz Nº2 Análisis'!D678,'Tabla 2-3-4-5'!$B$10:$C$12,2,FALSE)))&gt;5,"ALTO","MEDIO"))," ")</f>
        <v xml:space="preserve"> </v>
      </c>
      <c r="F678" s="5" t="str">
        <f>IF(B678&lt;&gt;" ",'Matriz Nº1 Identificación'!E678," ")</f>
        <v xml:space="preserve"> </v>
      </c>
      <c r="G678" s="101"/>
      <c r="H678" s="101"/>
      <c r="I678" s="4" t="str">
        <f>IFERROR(IF((VLOOKUP(G678,'Tabla 2-3-4-5'!$B$10:$C$12,2,FALSE)*(VLOOKUP('Matriz Nº2 Análisis'!H678,'Tabla 2-3-4-5'!$B$10:$C$12,2,FALSE)))&lt;3,"BAJO",IF((VLOOKUP(G678,'Tabla 2-3-4-5'!$B$10:$C$12,2,FALSE)*(VLOOKUP('Matriz Nº2 Análisis'!H678,'Tabla 2-3-4-5'!$B$10:$C$12,2,FALSE)))&gt;5,"ALTO","MEDIO"))," ")</f>
        <v xml:space="preserve"> </v>
      </c>
      <c r="J678" s="9"/>
      <c r="K678" s="10"/>
      <c r="N678" s="10"/>
      <c r="O678" s="10"/>
      <c r="P678" s="10"/>
      <c r="Q678" s="10"/>
      <c r="R678" s="10"/>
      <c r="S678" s="10"/>
      <c r="T678" s="10"/>
      <c r="U678" s="10"/>
      <c r="V678" s="10"/>
      <c r="W678" s="10"/>
      <c r="X678" s="10"/>
      <c r="Y678" s="10"/>
      <c r="Z678" s="10"/>
      <c r="AA678" s="10"/>
      <c r="AB678" s="10"/>
      <c r="AC678" s="10"/>
    </row>
    <row r="679" spans="1:29" ht="83.25" customHeight="1" x14ac:dyDescent="0.3">
      <c r="A679" s="136" t="str">
        <f>'Matriz Nº1 Identificación'!A679</f>
        <v>75. 4</v>
      </c>
      <c r="B679" s="4" t="str">
        <f>IF('Matriz Nº1 Identificación'!B679&lt;&gt;" ",'Matriz Nº1 Identificación'!F679," ")</f>
        <v xml:space="preserve"> </v>
      </c>
      <c r="C679" s="101"/>
      <c r="D679" s="101"/>
      <c r="E679" s="4" t="str">
        <f>IFERROR(IF((VLOOKUP(C679,'Tabla 2-3-4-5'!$B$10:$C$12,2,FALSE)*(VLOOKUP('Matriz Nº2 Análisis'!D679,'Tabla 2-3-4-5'!$B$10:$C$12,2,FALSE)))&lt;3,"BAJO",IF((VLOOKUP(C679,'Tabla 2-3-4-5'!$B$10:$C$12,2,FALSE)*(VLOOKUP('Matriz Nº2 Análisis'!D679,'Tabla 2-3-4-5'!$B$10:$C$12,2,FALSE)))&gt;5,"ALTO","MEDIO"))," ")</f>
        <v xml:space="preserve"> </v>
      </c>
      <c r="F679" s="5" t="str">
        <f>IF(B679&lt;&gt;" ",'Matriz Nº1 Identificación'!E679," ")</f>
        <v xml:space="preserve"> </v>
      </c>
      <c r="G679" s="101"/>
      <c r="H679" s="101"/>
      <c r="I679" s="4" t="str">
        <f>IFERROR(IF((VLOOKUP(G679,'Tabla 2-3-4-5'!$B$10:$C$12,2,FALSE)*(VLOOKUP('Matriz Nº2 Análisis'!H679,'Tabla 2-3-4-5'!$B$10:$C$12,2,FALSE)))&lt;3,"BAJO",IF((VLOOKUP(G679,'Tabla 2-3-4-5'!$B$10:$C$12,2,FALSE)*(VLOOKUP('Matriz Nº2 Análisis'!H679,'Tabla 2-3-4-5'!$B$10:$C$12,2,FALSE)))&gt;5,"ALTO","MEDIO"))," ")</f>
        <v xml:space="preserve"> </v>
      </c>
      <c r="J679" s="9"/>
      <c r="K679" s="10"/>
      <c r="N679" s="10"/>
      <c r="O679" s="10"/>
      <c r="P679" s="10"/>
      <c r="Q679" s="10"/>
      <c r="R679" s="10"/>
      <c r="S679" s="10"/>
      <c r="T679" s="10"/>
      <c r="U679" s="10"/>
      <c r="V679" s="10"/>
      <c r="W679" s="10"/>
      <c r="X679" s="10"/>
      <c r="Y679" s="10"/>
      <c r="Z679" s="10"/>
      <c r="AA679" s="10"/>
      <c r="AB679" s="10"/>
      <c r="AC679" s="10"/>
    </row>
    <row r="680" spans="1:29" ht="83.25" customHeight="1" x14ac:dyDescent="0.3">
      <c r="A680" s="136" t="str">
        <f>'Matriz Nº1 Identificación'!A680</f>
        <v>75. 5</v>
      </c>
      <c r="B680" s="4" t="str">
        <f>IF('Matriz Nº1 Identificación'!B680&lt;&gt;" ",'Matriz Nº1 Identificación'!F680," ")</f>
        <v xml:space="preserve"> </v>
      </c>
      <c r="C680" s="101"/>
      <c r="D680" s="101"/>
      <c r="E680" s="4" t="str">
        <f>IFERROR(IF((VLOOKUP(C680,'Tabla 2-3-4-5'!$B$10:$C$12,2,FALSE)*(VLOOKUP('Matriz Nº2 Análisis'!D680,'Tabla 2-3-4-5'!$B$10:$C$12,2,FALSE)))&lt;3,"BAJO",IF((VLOOKUP(C680,'Tabla 2-3-4-5'!$B$10:$C$12,2,FALSE)*(VLOOKUP('Matriz Nº2 Análisis'!D680,'Tabla 2-3-4-5'!$B$10:$C$12,2,FALSE)))&gt;5,"ALTO","MEDIO"))," ")</f>
        <v xml:space="preserve"> </v>
      </c>
      <c r="F680" s="5" t="str">
        <f>IF(B680&lt;&gt;" ",'Matriz Nº1 Identificación'!E680," ")</f>
        <v xml:space="preserve"> </v>
      </c>
      <c r="G680" s="101"/>
      <c r="H680" s="101"/>
      <c r="I680" s="4" t="str">
        <f>IFERROR(IF((VLOOKUP(G680,'Tabla 2-3-4-5'!$B$10:$C$12,2,FALSE)*(VLOOKUP('Matriz Nº2 Análisis'!H680,'Tabla 2-3-4-5'!$B$10:$C$12,2,FALSE)))&lt;3,"BAJO",IF((VLOOKUP(G680,'Tabla 2-3-4-5'!$B$10:$C$12,2,FALSE)*(VLOOKUP('Matriz Nº2 Análisis'!H680,'Tabla 2-3-4-5'!$B$10:$C$12,2,FALSE)))&gt;5,"ALTO","MEDIO"))," ")</f>
        <v xml:space="preserve"> </v>
      </c>
      <c r="J680" s="9"/>
      <c r="K680" s="10"/>
      <c r="N680" s="10"/>
      <c r="O680" s="10"/>
      <c r="P680" s="10"/>
      <c r="Q680" s="10"/>
      <c r="R680" s="10"/>
      <c r="S680" s="10"/>
      <c r="T680" s="10"/>
      <c r="U680" s="10"/>
      <c r="V680" s="10"/>
      <c r="W680" s="10"/>
      <c r="X680" s="10"/>
      <c r="Y680" s="10"/>
      <c r="Z680" s="10"/>
      <c r="AA680" s="10"/>
      <c r="AB680" s="10"/>
      <c r="AC680" s="10"/>
    </row>
    <row r="681" spans="1:29" ht="83.25" customHeight="1" x14ac:dyDescent="0.3">
      <c r="A681" s="136" t="str">
        <f>'Matriz Nº1 Identificación'!A681</f>
        <v>75. 6</v>
      </c>
      <c r="B681" s="4" t="str">
        <f>IF('Matriz Nº1 Identificación'!B681&lt;&gt;" ",'Matriz Nº1 Identificación'!F681," ")</f>
        <v xml:space="preserve"> </v>
      </c>
      <c r="C681" s="101"/>
      <c r="D681" s="101"/>
      <c r="E681" s="4" t="str">
        <f>IFERROR(IF((VLOOKUP(C681,'Tabla 2-3-4-5'!$B$10:$C$12,2,FALSE)*(VLOOKUP('Matriz Nº2 Análisis'!D681,'Tabla 2-3-4-5'!$B$10:$C$12,2,FALSE)))&lt;3,"BAJO",IF((VLOOKUP(C681,'Tabla 2-3-4-5'!$B$10:$C$12,2,FALSE)*(VLOOKUP('Matriz Nº2 Análisis'!D681,'Tabla 2-3-4-5'!$B$10:$C$12,2,FALSE)))&gt;5,"ALTO","MEDIO"))," ")</f>
        <v xml:space="preserve"> </v>
      </c>
      <c r="F681" s="5" t="str">
        <f>IF(B681&lt;&gt;" ",'Matriz Nº1 Identificación'!E681," ")</f>
        <v xml:space="preserve"> </v>
      </c>
      <c r="G681" s="101"/>
      <c r="H681" s="101"/>
      <c r="I681" s="4" t="str">
        <f>IFERROR(IF((VLOOKUP(G681,'Tabla 2-3-4-5'!$B$10:$C$12,2,FALSE)*(VLOOKUP('Matriz Nº2 Análisis'!H681,'Tabla 2-3-4-5'!$B$10:$C$12,2,FALSE)))&lt;3,"BAJO",IF((VLOOKUP(G681,'Tabla 2-3-4-5'!$B$10:$C$12,2,FALSE)*(VLOOKUP('Matriz Nº2 Análisis'!H681,'Tabla 2-3-4-5'!$B$10:$C$12,2,FALSE)))&gt;5,"ALTO","MEDIO"))," ")</f>
        <v xml:space="preserve"> </v>
      </c>
      <c r="J681" s="9"/>
      <c r="K681" s="10"/>
      <c r="N681" s="10"/>
      <c r="O681" s="10"/>
      <c r="P681" s="10"/>
      <c r="Q681" s="10"/>
      <c r="R681" s="10"/>
      <c r="S681" s="10"/>
      <c r="T681" s="10"/>
      <c r="U681" s="10"/>
      <c r="V681" s="10"/>
      <c r="W681" s="10"/>
      <c r="X681" s="10"/>
      <c r="Y681" s="10"/>
      <c r="Z681" s="10"/>
      <c r="AA681" s="10"/>
      <c r="AB681" s="10"/>
      <c r="AC681" s="10"/>
    </row>
    <row r="682" spans="1:29" ht="83.25" customHeight="1" thickBot="1" x14ac:dyDescent="0.35">
      <c r="A682" s="136" t="str">
        <f>'Matriz Nº1 Identificación'!A682</f>
        <v>75. 7</v>
      </c>
      <c r="B682" s="4" t="str">
        <f>IF('Matriz Nº1 Identificación'!B682&lt;&gt;" ",'Matriz Nº1 Identificación'!F682," ")</f>
        <v xml:space="preserve"> </v>
      </c>
      <c r="C682" s="101"/>
      <c r="D682" s="101"/>
      <c r="E682" s="4" t="str">
        <f>IFERROR(IF((VLOOKUP(C682,'Tabla 2-3-4-5'!$B$10:$C$12,2,FALSE)*(VLOOKUP('Matriz Nº2 Análisis'!D682,'Tabla 2-3-4-5'!$B$10:$C$12,2,FALSE)))&lt;3,"BAJO",IF((VLOOKUP(C682,'Tabla 2-3-4-5'!$B$10:$C$12,2,FALSE)*(VLOOKUP('Matriz Nº2 Análisis'!D682,'Tabla 2-3-4-5'!$B$10:$C$12,2,FALSE)))&gt;5,"ALTO","MEDIO"))," ")</f>
        <v xml:space="preserve"> </v>
      </c>
      <c r="F682" s="5" t="str">
        <f>IF(B682&lt;&gt;" ",'Matriz Nº1 Identificación'!E682," ")</f>
        <v xml:space="preserve"> </v>
      </c>
      <c r="G682" s="101"/>
      <c r="H682" s="101"/>
      <c r="I682" s="4" t="str">
        <f>IFERROR(IF((VLOOKUP(G682,'Tabla 2-3-4-5'!$B$10:$C$12,2,FALSE)*(VLOOKUP('Matriz Nº2 Análisis'!H682,'Tabla 2-3-4-5'!$B$10:$C$12,2,FALSE)))&lt;3,"BAJO",IF((VLOOKUP(G682,'Tabla 2-3-4-5'!$B$10:$C$12,2,FALSE)*(VLOOKUP('Matriz Nº2 Análisis'!H682,'Tabla 2-3-4-5'!$B$10:$C$12,2,FALSE)))&gt;5,"ALTO","MEDIO"))," ")</f>
        <v xml:space="preserve"> </v>
      </c>
      <c r="J682" s="9"/>
      <c r="K682" s="10"/>
      <c r="N682" s="10"/>
      <c r="O682" s="10"/>
      <c r="P682" s="10"/>
      <c r="Q682" s="10"/>
      <c r="R682" s="10"/>
      <c r="S682" s="10"/>
      <c r="T682" s="10"/>
      <c r="U682" s="10"/>
      <c r="V682" s="10"/>
      <c r="W682" s="10"/>
      <c r="X682" s="10"/>
      <c r="Y682" s="10"/>
      <c r="Z682" s="10"/>
      <c r="AA682" s="10"/>
      <c r="AB682" s="10"/>
      <c r="AC682" s="10"/>
    </row>
    <row r="683" spans="1:29" ht="23.25" customHeight="1" thickBot="1" x14ac:dyDescent="0.35">
      <c r="A683" s="73" t="str">
        <f>'Matriz Nº1 Identificación'!A683</f>
        <v xml:space="preserve">Objetivo Estratégico: </v>
      </c>
      <c r="B683" s="377">
        <f>+'Matriz Nº1 Identificación'!B683:H683</f>
        <v>0</v>
      </c>
      <c r="C683" s="378"/>
      <c r="D683" s="378"/>
      <c r="E683" s="378"/>
      <c r="F683" s="378"/>
      <c r="G683" s="378"/>
      <c r="H683" s="378"/>
      <c r="I683" s="379"/>
      <c r="J683" s="1"/>
    </row>
    <row r="684" spans="1:29" ht="26.25" customHeight="1" x14ac:dyDescent="0.3">
      <c r="A684" s="75" t="str">
        <f>'Matriz Nº1 Identificación'!A684</f>
        <v>Objetivo táctico</v>
      </c>
      <c r="B684" s="374" t="str">
        <f>+'Matriz Nº1 Identificación'!B684:H684</f>
        <v xml:space="preserve">76. </v>
      </c>
      <c r="C684" s="375"/>
      <c r="D684" s="375"/>
      <c r="E684" s="375"/>
      <c r="F684" s="375"/>
      <c r="G684" s="375"/>
      <c r="H684" s="375"/>
      <c r="I684" s="376"/>
      <c r="J684" s="1"/>
    </row>
    <row r="685" spans="1:29" ht="83.25" customHeight="1" x14ac:dyDescent="0.3">
      <c r="A685" s="136" t="str">
        <f>'Matriz Nº1 Identificación'!A685</f>
        <v>76. 1</v>
      </c>
      <c r="B685" s="4" t="str">
        <f>IF('Matriz Nº1 Identificación'!B685&lt;&gt;" ",'Matriz Nº1 Identificación'!F685," ")</f>
        <v xml:space="preserve"> </v>
      </c>
      <c r="C685" s="101"/>
      <c r="D685" s="101"/>
      <c r="E685" s="4" t="str">
        <f>IFERROR(IF((VLOOKUP(C685,'Tabla 2-3-4-5'!$B$10:$C$12,2,FALSE)*(VLOOKUP('Matriz Nº2 Análisis'!D685,'Tabla 2-3-4-5'!$B$10:$C$12,2,FALSE)))&lt;3,"BAJO",IF((VLOOKUP(C685,'Tabla 2-3-4-5'!$B$10:$C$12,2,FALSE)*(VLOOKUP('Matriz Nº2 Análisis'!D685,'Tabla 2-3-4-5'!$B$10:$C$12,2,FALSE)))&gt;5,"ALTO","MEDIO"))," ")</f>
        <v xml:space="preserve"> </v>
      </c>
      <c r="F685" s="5" t="str">
        <f>IF(B685&lt;&gt;" ",'Matriz Nº1 Identificación'!E685," ")</f>
        <v xml:space="preserve"> </v>
      </c>
      <c r="G685" s="101"/>
      <c r="H685" s="101"/>
      <c r="I685" s="4" t="str">
        <f>IFERROR(IF((VLOOKUP(G685,'Tabla 2-3-4-5'!$B$10:$C$12,2,FALSE)*(VLOOKUP('Matriz Nº2 Análisis'!H685,'Tabla 2-3-4-5'!$B$10:$C$12,2,FALSE)))&lt;3,"BAJO",IF((VLOOKUP(G685,'Tabla 2-3-4-5'!$B$10:$C$12,2,FALSE)*(VLOOKUP('Matriz Nº2 Análisis'!H685,'Tabla 2-3-4-5'!$B$10:$C$12,2,FALSE)))&gt;5,"ALTO","MEDIO"))," ")</f>
        <v xml:space="preserve"> </v>
      </c>
      <c r="J685" s="9"/>
      <c r="K685" s="10"/>
      <c r="N685" s="10"/>
      <c r="O685" s="10"/>
      <c r="P685" s="10"/>
      <c r="Q685" s="10"/>
      <c r="R685" s="10"/>
      <c r="S685" s="10"/>
      <c r="T685" s="10"/>
      <c r="U685" s="10"/>
      <c r="V685" s="10"/>
      <c r="W685" s="10"/>
      <c r="X685" s="10"/>
      <c r="Y685" s="10"/>
      <c r="Z685" s="10"/>
      <c r="AA685" s="10"/>
      <c r="AB685" s="10"/>
      <c r="AC685" s="10"/>
    </row>
    <row r="686" spans="1:29" ht="83.25" customHeight="1" x14ac:dyDescent="0.3">
      <c r="A686" s="136" t="str">
        <f>'Matriz Nº1 Identificación'!A686</f>
        <v>76. 2</v>
      </c>
      <c r="B686" s="4" t="str">
        <f>IF('Matriz Nº1 Identificación'!B686&lt;&gt;" ",'Matriz Nº1 Identificación'!F686," ")</f>
        <v xml:space="preserve"> </v>
      </c>
      <c r="C686" s="101"/>
      <c r="D686" s="101"/>
      <c r="E686" s="4" t="str">
        <f>IFERROR(IF((VLOOKUP(C686,'Tabla 2-3-4-5'!$B$10:$C$12,2,FALSE)*(VLOOKUP('Matriz Nº2 Análisis'!D686,'Tabla 2-3-4-5'!$B$10:$C$12,2,FALSE)))&lt;3,"BAJO",IF((VLOOKUP(C686,'Tabla 2-3-4-5'!$B$10:$C$12,2,FALSE)*(VLOOKUP('Matriz Nº2 Análisis'!D686,'Tabla 2-3-4-5'!$B$10:$C$12,2,FALSE)))&gt;5,"ALTO","MEDIO"))," ")</f>
        <v xml:space="preserve"> </v>
      </c>
      <c r="F686" s="5" t="str">
        <f>IF(B686&lt;&gt;" ",'Matriz Nº1 Identificación'!E686," ")</f>
        <v xml:space="preserve"> </v>
      </c>
      <c r="G686" s="101"/>
      <c r="H686" s="101"/>
      <c r="I686" s="4" t="str">
        <f>IFERROR(IF((VLOOKUP(G686,'Tabla 2-3-4-5'!$B$10:$C$12,2,FALSE)*(VLOOKUP('Matriz Nº2 Análisis'!H686,'Tabla 2-3-4-5'!$B$10:$C$12,2,FALSE)))&lt;3,"BAJO",IF((VLOOKUP(G686,'Tabla 2-3-4-5'!$B$10:$C$12,2,FALSE)*(VLOOKUP('Matriz Nº2 Análisis'!H686,'Tabla 2-3-4-5'!$B$10:$C$12,2,FALSE)))&gt;5,"ALTO","MEDIO"))," ")</f>
        <v xml:space="preserve"> </v>
      </c>
      <c r="J686" s="9"/>
      <c r="K686" s="10"/>
      <c r="N686" s="10"/>
      <c r="O686" s="10"/>
      <c r="P686" s="10"/>
      <c r="Q686" s="10"/>
      <c r="R686" s="10"/>
      <c r="S686" s="10"/>
      <c r="T686" s="10"/>
      <c r="U686" s="10"/>
      <c r="V686" s="10"/>
      <c r="W686" s="10"/>
      <c r="X686" s="10"/>
      <c r="Y686" s="10"/>
      <c r="Z686" s="10"/>
      <c r="AA686" s="10"/>
      <c r="AB686" s="10"/>
      <c r="AC686" s="10"/>
    </row>
    <row r="687" spans="1:29" ht="83.25" customHeight="1" x14ac:dyDescent="0.3">
      <c r="A687" s="136" t="str">
        <f>'Matriz Nº1 Identificación'!A687</f>
        <v>76. 3</v>
      </c>
      <c r="B687" s="4" t="str">
        <f>IF('Matriz Nº1 Identificación'!B687&lt;&gt;" ",'Matriz Nº1 Identificación'!F687," ")</f>
        <v xml:space="preserve"> </v>
      </c>
      <c r="C687" s="101"/>
      <c r="D687" s="101"/>
      <c r="E687" s="4" t="str">
        <f>IFERROR(IF((VLOOKUP(C687,'Tabla 2-3-4-5'!$B$10:$C$12,2,FALSE)*(VLOOKUP('Matriz Nº2 Análisis'!D687,'Tabla 2-3-4-5'!$B$10:$C$12,2,FALSE)))&lt;3,"BAJO",IF((VLOOKUP(C687,'Tabla 2-3-4-5'!$B$10:$C$12,2,FALSE)*(VLOOKUP('Matriz Nº2 Análisis'!D687,'Tabla 2-3-4-5'!$B$10:$C$12,2,FALSE)))&gt;5,"ALTO","MEDIO"))," ")</f>
        <v xml:space="preserve"> </v>
      </c>
      <c r="F687" s="5" t="str">
        <f>IF(B687&lt;&gt;" ",'Matriz Nº1 Identificación'!E687," ")</f>
        <v xml:space="preserve"> </v>
      </c>
      <c r="G687" s="101"/>
      <c r="H687" s="101"/>
      <c r="I687" s="4" t="str">
        <f>IFERROR(IF((VLOOKUP(G687,'Tabla 2-3-4-5'!$B$10:$C$12,2,FALSE)*(VLOOKUP('Matriz Nº2 Análisis'!H687,'Tabla 2-3-4-5'!$B$10:$C$12,2,FALSE)))&lt;3,"BAJO",IF((VLOOKUP(G687,'Tabla 2-3-4-5'!$B$10:$C$12,2,FALSE)*(VLOOKUP('Matriz Nº2 Análisis'!H687,'Tabla 2-3-4-5'!$B$10:$C$12,2,FALSE)))&gt;5,"ALTO","MEDIO"))," ")</f>
        <v xml:space="preserve"> </v>
      </c>
      <c r="J687" s="9"/>
      <c r="K687" s="10"/>
      <c r="N687" s="10"/>
      <c r="O687" s="10"/>
      <c r="P687" s="10"/>
      <c r="Q687" s="10"/>
      <c r="R687" s="10"/>
      <c r="S687" s="10"/>
      <c r="T687" s="10"/>
      <c r="U687" s="10"/>
      <c r="V687" s="10"/>
      <c r="W687" s="10"/>
      <c r="X687" s="10"/>
      <c r="Y687" s="10"/>
      <c r="Z687" s="10"/>
      <c r="AA687" s="10"/>
      <c r="AB687" s="10"/>
      <c r="AC687" s="10"/>
    </row>
    <row r="688" spans="1:29" ht="83.25" customHeight="1" x14ac:dyDescent="0.3">
      <c r="A688" s="136" t="str">
        <f>'Matriz Nº1 Identificación'!A688</f>
        <v>76. 4</v>
      </c>
      <c r="B688" s="4" t="str">
        <f>IF('Matriz Nº1 Identificación'!B688&lt;&gt;" ",'Matriz Nº1 Identificación'!F688," ")</f>
        <v xml:space="preserve"> </v>
      </c>
      <c r="C688" s="101"/>
      <c r="D688" s="101"/>
      <c r="E688" s="4" t="str">
        <f>IFERROR(IF((VLOOKUP(C688,'Tabla 2-3-4-5'!$B$10:$C$12,2,FALSE)*(VLOOKUP('Matriz Nº2 Análisis'!D688,'Tabla 2-3-4-5'!$B$10:$C$12,2,FALSE)))&lt;3,"BAJO",IF((VLOOKUP(C688,'Tabla 2-3-4-5'!$B$10:$C$12,2,FALSE)*(VLOOKUP('Matriz Nº2 Análisis'!D688,'Tabla 2-3-4-5'!$B$10:$C$12,2,FALSE)))&gt;5,"ALTO","MEDIO"))," ")</f>
        <v xml:space="preserve"> </v>
      </c>
      <c r="F688" s="5" t="str">
        <f>IF(B688&lt;&gt;" ",'Matriz Nº1 Identificación'!E688," ")</f>
        <v xml:space="preserve"> </v>
      </c>
      <c r="G688" s="101"/>
      <c r="H688" s="101"/>
      <c r="I688" s="4" t="str">
        <f>IFERROR(IF((VLOOKUP(G688,'Tabla 2-3-4-5'!$B$10:$C$12,2,FALSE)*(VLOOKUP('Matriz Nº2 Análisis'!H688,'Tabla 2-3-4-5'!$B$10:$C$12,2,FALSE)))&lt;3,"BAJO",IF((VLOOKUP(G688,'Tabla 2-3-4-5'!$B$10:$C$12,2,FALSE)*(VLOOKUP('Matriz Nº2 Análisis'!H688,'Tabla 2-3-4-5'!$B$10:$C$12,2,FALSE)))&gt;5,"ALTO","MEDIO"))," ")</f>
        <v xml:space="preserve"> </v>
      </c>
      <c r="J688" s="9"/>
      <c r="K688" s="10"/>
      <c r="N688" s="10"/>
      <c r="O688" s="10"/>
      <c r="P688" s="10"/>
      <c r="Q688" s="10"/>
      <c r="R688" s="10"/>
      <c r="S688" s="10"/>
      <c r="T688" s="10"/>
      <c r="U688" s="10"/>
      <c r="V688" s="10"/>
      <c r="W688" s="10"/>
      <c r="X688" s="10"/>
      <c r="Y688" s="10"/>
      <c r="Z688" s="10"/>
      <c r="AA688" s="10"/>
      <c r="AB688" s="10"/>
      <c r="AC688" s="10"/>
    </row>
    <row r="689" spans="1:29" ht="83.25" customHeight="1" x14ac:dyDescent="0.3">
      <c r="A689" s="136" t="str">
        <f>'Matriz Nº1 Identificación'!A689</f>
        <v>76. 5</v>
      </c>
      <c r="B689" s="4" t="str">
        <f>IF('Matriz Nº1 Identificación'!B689&lt;&gt;" ",'Matriz Nº1 Identificación'!F689," ")</f>
        <v xml:space="preserve"> </v>
      </c>
      <c r="C689" s="101"/>
      <c r="D689" s="101"/>
      <c r="E689" s="4" t="str">
        <f>IFERROR(IF((VLOOKUP(C689,'Tabla 2-3-4-5'!$B$10:$C$12,2,FALSE)*(VLOOKUP('Matriz Nº2 Análisis'!D689,'Tabla 2-3-4-5'!$B$10:$C$12,2,FALSE)))&lt;3,"BAJO",IF((VLOOKUP(C689,'Tabla 2-3-4-5'!$B$10:$C$12,2,FALSE)*(VLOOKUP('Matriz Nº2 Análisis'!D689,'Tabla 2-3-4-5'!$B$10:$C$12,2,FALSE)))&gt;5,"ALTO","MEDIO"))," ")</f>
        <v xml:space="preserve"> </v>
      </c>
      <c r="F689" s="5" t="str">
        <f>IF(B689&lt;&gt;" ",'Matriz Nº1 Identificación'!E689," ")</f>
        <v xml:space="preserve"> </v>
      </c>
      <c r="G689" s="101"/>
      <c r="H689" s="101"/>
      <c r="I689" s="4" t="str">
        <f>IFERROR(IF((VLOOKUP(G689,'Tabla 2-3-4-5'!$B$10:$C$12,2,FALSE)*(VLOOKUP('Matriz Nº2 Análisis'!H689,'Tabla 2-3-4-5'!$B$10:$C$12,2,FALSE)))&lt;3,"BAJO",IF((VLOOKUP(G689,'Tabla 2-3-4-5'!$B$10:$C$12,2,FALSE)*(VLOOKUP('Matriz Nº2 Análisis'!H689,'Tabla 2-3-4-5'!$B$10:$C$12,2,FALSE)))&gt;5,"ALTO","MEDIO"))," ")</f>
        <v xml:space="preserve"> </v>
      </c>
      <c r="J689" s="9"/>
      <c r="K689" s="10"/>
      <c r="N689" s="10"/>
      <c r="O689" s="10"/>
      <c r="P689" s="10"/>
      <c r="Q689" s="10"/>
      <c r="R689" s="10"/>
      <c r="S689" s="10"/>
      <c r="T689" s="10"/>
      <c r="U689" s="10"/>
      <c r="V689" s="10"/>
      <c r="W689" s="10"/>
      <c r="X689" s="10"/>
      <c r="Y689" s="10"/>
      <c r="Z689" s="10"/>
      <c r="AA689" s="10"/>
      <c r="AB689" s="10"/>
      <c r="AC689" s="10"/>
    </row>
    <row r="690" spans="1:29" ht="83.25" customHeight="1" x14ac:dyDescent="0.3">
      <c r="A690" s="136" t="str">
        <f>'Matriz Nº1 Identificación'!A690</f>
        <v>76. 6</v>
      </c>
      <c r="B690" s="4" t="str">
        <f>IF('Matriz Nº1 Identificación'!B690&lt;&gt;" ",'Matriz Nº1 Identificación'!F690," ")</f>
        <v xml:space="preserve"> </v>
      </c>
      <c r="C690" s="101"/>
      <c r="D690" s="101"/>
      <c r="E690" s="4" t="str">
        <f>IFERROR(IF((VLOOKUP(C690,'Tabla 2-3-4-5'!$B$10:$C$12,2,FALSE)*(VLOOKUP('Matriz Nº2 Análisis'!D690,'Tabla 2-3-4-5'!$B$10:$C$12,2,FALSE)))&lt;3,"BAJO",IF((VLOOKUP(C690,'Tabla 2-3-4-5'!$B$10:$C$12,2,FALSE)*(VLOOKUP('Matriz Nº2 Análisis'!D690,'Tabla 2-3-4-5'!$B$10:$C$12,2,FALSE)))&gt;5,"ALTO","MEDIO"))," ")</f>
        <v xml:space="preserve"> </v>
      </c>
      <c r="F690" s="5" t="str">
        <f>IF(B690&lt;&gt;" ",'Matriz Nº1 Identificación'!E690," ")</f>
        <v xml:space="preserve"> </v>
      </c>
      <c r="G690" s="101"/>
      <c r="H690" s="101"/>
      <c r="I690" s="4" t="str">
        <f>IFERROR(IF((VLOOKUP(G690,'Tabla 2-3-4-5'!$B$10:$C$12,2,FALSE)*(VLOOKUP('Matriz Nº2 Análisis'!H690,'Tabla 2-3-4-5'!$B$10:$C$12,2,FALSE)))&lt;3,"BAJO",IF((VLOOKUP(G690,'Tabla 2-3-4-5'!$B$10:$C$12,2,FALSE)*(VLOOKUP('Matriz Nº2 Análisis'!H690,'Tabla 2-3-4-5'!$B$10:$C$12,2,FALSE)))&gt;5,"ALTO","MEDIO"))," ")</f>
        <v xml:space="preserve"> </v>
      </c>
      <c r="J690" s="9"/>
      <c r="K690" s="10"/>
      <c r="N690" s="10"/>
      <c r="O690" s="10"/>
      <c r="P690" s="10"/>
      <c r="Q690" s="10"/>
      <c r="R690" s="10"/>
      <c r="S690" s="10"/>
      <c r="T690" s="10"/>
      <c r="U690" s="10"/>
      <c r="V690" s="10"/>
      <c r="W690" s="10"/>
      <c r="X690" s="10"/>
      <c r="Y690" s="10"/>
      <c r="Z690" s="10"/>
      <c r="AA690" s="10"/>
      <c r="AB690" s="10"/>
      <c r="AC690" s="10"/>
    </row>
    <row r="691" spans="1:29" ht="83.25" customHeight="1" thickBot="1" x14ac:dyDescent="0.35">
      <c r="A691" s="136" t="str">
        <f>'Matriz Nº1 Identificación'!A691</f>
        <v>76. 7</v>
      </c>
      <c r="B691" s="4" t="str">
        <f>IF('Matriz Nº1 Identificación'!B691&lt;&gt;" ",'Matriz Nº1 Identificación'!F691," ")</f>
        <v xml:space="preserve"> </v>
      </c>
      <c r="C691" s="101"/>
      <c r="D691" s="101"/>
      <c r="E691" s="4" t="str">
        <f>IFERROR(IF((VLOOKUP(C691,'Tabla 2-3-4-5'!$B$10:$C$12,2,FALSE)*(VLOOKUP('Matriz Nº2 Análisis'!D691,'Tabla 2-3-4-5'!$B$10:$C$12,2,FALSE)))&lt;3,"BAJO",IF((VLOOKUP(C691,'Tabla 2-3-4-5'!$B$10:$C$12,2,FALSE)*(VLOOKUP('Matriz Nº2 Análisis'!D691,'Tabla 2-3-4-5'!$B$10:$C$12,2,FALSE)))&gt;5,"ALTO","MEDIO"))," ")</f>
        <v xml:space="preserve"> </v>
      </c>
      <c r="F691" s="5" t="str">
        <f>IF(B691&lt;&gt;" ",'Matriz Nº1 Identificación'!E691," ")</f>
        <v xml:space="preserve"> </v>
      </c>
      <c r="G691" s="101"/>
      <c r="H691" s="101"/>
      <c r="I691" s="4" t="str">
        <f>IFERROR(IF((VLOOKUP(G691,'Tabla 2-3-4-5'!$B$10:$C$12,2,FALSE)*(VLOOKUP('Matriz Nº2 Análisis'!H691,'Tabla 2-3-4-5'!$B$10:$C$12,2,FALSE)))&lt;3,"BAJO",IF((VLOOKUP(G691,'Tabla 2-3-4-5'!$B$10:$C$12,2,FALSE)*(VLOOKUP('Matriz Nº2 Análisis'!H691,'Tabla 2-3-4-5'!$B$10:$C$12,2,FALSE)))&gt;5,"ALTO","MEDIO"))," ")</f>
        <v xml:space="preserve"> </v>
      </c>
      <c r="J691" s="9"/>
      <c r="K691" s="10"/>
      <c r="N691" s="10"/>
      <c r="O691" s="10"/>
      <c r="P691" s="10"/>
      <c r="Q691" s="10"/>
      <c r="R691" s="10"/>
      <c r="S691" s="10"/>
      <c r="T691" s="10"/>
      <c r="U691" s="10"/>
      <c r="V691" s="10"/>
      <c r="W691" s="10"/>
      <c r="X691" s="10"/>
      <c r="Y691" s="10"/>
      <c r="Z691" s="10"/>
      <c r="AA691" s="10"/>
      <c r="AB691" s="10"/>
      <c r="AC691" s="10"/>
    </row>
    <row r="692" spans="1:29" ht="23.25" customHeight="1" thickBot="1" x14ac:dyDescent="0.35">
      <c r="A692" s="73" t="str">
        <f>'Matriz Nº1 Identificación'!A692</f>
        <v xml:space="preserve">Objetivo Estratégico: </v>
      </c>
      <c r="B692" s="377">
        <f>+'Matriz Nº1 Identificación'!B692:H692</f>
        <v>0</v>
      </c>
      <c r="C692" s="378"/>
      <c r="D692" s="378"/>
      <c r="E692" s="378"/>
      <c r="F692" s="378"/>
      <c r="G692" s="378"/>
      <c r="H692" s="378"/>
      <c r="I692" s="379"/>
      <c r="J692" s="1"/>
    </row>
    <row r="693" spans="1:29" ht="26.25" customHeight="1" x14ac:dyDescent="0.3">
      <c r="A693" s="75" t="str">
        <f>'Matriz Nº1 Identificación'!A693</f>
        <v>Objetivo táctico</v>
      </c>
      <c r="B693" s="374" t="str">
        <f>+'Matriz Nº1 Identificación'!B693:H693</f>
        <v xml:space="preserve">77. </v>
      </c>
      <c r="C693" s="375"/>
      <c r="D693" s="375"/>
      <c r="E693" s="375"/>
      <c r="F693" s="375"/>
      <c r="G693" s="375"/>
      <c r="H693" s="375"/>
      <c r="I693" s="376"/>
      <c r="J693" s="1"/>
    </row>
    <row r="694" spans="1:29" ht="83.25" customHeight="1" x14ac:dyDescent="0.3">
      <c r="A694" s="136" t="str">
        <f>'Matriz Nº1 Identificación'!A694</f>
        <v>77. 1</v>
      </c>
      <c r="B694" s="4" t="str">
        <f>IF('Matriz Nº1 Identificación'!B694&lt;&gt;" ",'Matriz Nº1 Identificación'!F694," ")</f>
        <v xml:space="preserve"> </v>
      </c>
      <c r="C694" s="101"/>
      <c r="D694" s="101"/>
      <c r="E694" s="4" t="str">
        <f>IFERROR(IF((VLOOKUP(C694,'Tabla 2-3-4-5'!$B$10:$C$12,2,FALSE)*(VLOOKUP('Matriz Nº2 Análisis'!D694,'Tabla 2-3-4-5'!$B$10:$C$12,2,FALSE)))&lt;3,"BAJO",IF((VLOOKUP(C694,'Tabla 2-3-4-5'!$B$10:$C$12,2,FALSE)*(VLOOKUP('Matriz Nº2 Análisis'!D694,'Tabla 2-3-4-5'!$B$10:$C$12,2,FALSE)))&gt;5,"ALTO","MEDIO"))," ")</f>
        <v xml:space="preserve"> </v>
      </c>
      <c r="F694" s="5" t="str">
        <f>IF(B694&lt;&gt;" ",'Matriz Nº1 Identificación'!E694," ")</f>
        <v xml:space="preserve"> </v>
      </c>
      <c r="G694" s="101"/>
      <c r="H694" s="101"/>
      <c r="I694" s="4" t="str">
        <f>IFERROR(IF((VLOOKUP(G694,'Tabla 2-3-4-5'!$B$10:$C$12,2,FALSE)*(VLOOKUP('Matriz Nº2 Análisis'!H694,'Tabla 2-3-4-5'!$B$10:$C$12,2,FALSE)))&lt;3,"BAJO",IF((VLOOKUP(G694,'Tabla 2-3-4-5'!$B$10:$C$12,2,FALSE)*(VLOOKUP('Matriz Nº2 Análisis'!H694,'Tabla 2-3-4-5'!$B$10:$C$12,2,FALSE)))&gt;5,"ALTO","MEDIO"))," ")</f>
        <v xml:space="preserve"> </v>
      </c>
      <c r="J694" s="9"/>
      <c r="K694" s="10"/>
      <c r="N694" s="10"/>
      <c r="O694" s="10"/>
      <c r="P694" s="10"/>
      <c r="Q694" s="10"/>
      <c r="R694" s="10"/>
      <c r="S694" s="10"/>
      <c r="T694" s="10"/>
      <c r="U694" s="10"/>
      <c r="V694" s="10"/>
      <c r="W694" s="10"/>
      <c r="X694" s="10"/>
      <c r="Y694" s="10"/>
      <c r="Z694" s="10"/>
      <c r="AA694" s="10"/>
      <c r="AB694" s="10"/>
      <c r="AC694" s="10"/>
    </row>
    <row r="695" spans="1:29" ht="83.25" customHeight="1" x14ac:dyDescent="0.3">
      <c r="A695" s="136" t="str">
        <f>'Matriz Nº1 Identificación'!A695</f>
        <v>77. 2</v>
      </c>
      <c r="B695" s="4" t="str">
        <f>IF('Matriz Nº1 Identificación'!B695&lt;&gt;" ",'Matriz Nº1 Identificación'!F695," ")</f>
        <v xml:space="preserve"> </v>
      </c>
      <c r="C695" s="101"/>
      <c r="D695" s="101"/>
      <c r="E695" s="4" t="str">
        <f>IFERROR(IF((VLOOKUP(C695,'Tabla 2-3-4-5'!$B$10:$C$12,2,FALSE)*(VLOOKUP('Matriz Nº2 Análisis'!D695,'Tabla 2-3-4-5'!$B$10:$C$12,2,FALSE)))&lt;3,"BAJO",IF((VLOOKUP(C695,'Tabla 2-3-4-5'!$B$10:$C$12,2,FALSE)*(VLOOKUP('Matriz Nº2 Análisis'!D695,'Tabla 2-3-4-5'!$B$10:$C$12,2,FALSE)))&gt;5,"ALTO","MEDIO"))," ")</f>
        <v xml:space="preserve"> </v>
      </c>
      <c r="F695" s="5" t="str">
        <f>IF(B695&lt;&gt;" ",'Matriz Nº1 Identificación'!E695," ")</f>
        <v xml:space="preserve"> </v>
      </c>
      <c r="G695" s="101"/>
      <c r="H695" s="101"/>
      <c r="I695" s="4" t="str">
        <f>IFERROR(IF((VLOOKUP(G695,'Tabla 2-3-4-5'!$B$10:$C$12,2,FALSE)*(VLOOKUP('Matriz Nº2 Análisis'!H695,'Tabla 2-3-4-5'!$B$10:$C$12,2,FALSE)))&lt;3,"BAJO",IF((VLOOKUP(G695,'Tabla 2-3-4-5'!$B$10:$C$12,2,FALSE)*(VLOOKUP('Matriz Nº2 Análisis'!H695,'Tabla 2-3-4-5'!$B$10:$C$12,2,FALSE)))&gt;5,"ALTO","MEDIO"))," ")</f>
        <v xml:space="preserve"> </v>
      </c>
      <c r="J695" s="9"/>
      <c r="K695" s="10"/>
      <c r="N695" s="10"/>
      <c r="O695" s="10"/>
      <c r="P695" s="10"/>
      <c r="Q695" s="10"/>
      <c r="R695" s="10"/>
      <c r="S695" s="10"/>
      <c r="T695" s="10"/>
      <c r="U695" s="10"/>
      <c r="V695" s="10"/>
      <c r="W695" s="10"/>
      <c r="X695" s="10"/>
      <c r="Y695" s="10"/>
      <c r="Z695" s="10"/>
      <c r="AA695" s="10"/>
      <c r="AB695" s="10"/>
      <c r="AC695" s="10"/>
    </row>
    <row r="696" spans="1:29" ht="83.25" customHeight="1" x14ac:dyDescent="0.3">
      <c r="A696" s="136" t="str">
        <f>'Matriz Nº1 Identificación'!A696</f>
        <v>77. 3</v>
      </c>
      <c r="B696" s="4" t="str">
        <f>IF('Matriz Nº1 Identificación'!B696&lt;&gt;" ",'Matriz Nº1 Identificación'!F696," ")</f>
        <v xml:space="preserve"> </v>
      </c>
      <c r="C696" s="101"/>
      <c r="D696" s="101"/>
      <c r="E696" s="4" t="str">
        <f>IFERROR(IF((VLOOKUP(C696,'Tabla 2-3-4-5'!$B$10:$C$12,2,FALSE)*(VLOOKUP('Matriz Nº2 Análisis'!D696,'Tabla 2-3-4-5'!$B$10:$C$12,2,FALSE)))&lt;3,"BAJO",IF((VLOOKUP(C696,'Tabla 2-3-4-5'!$B$10:$C$12,2,FALSE)*(VLOOKUP('Matriz Nº2 Análisis'!D696,'Tabla 2-3-4-5'!$B$10:$C$12,2,FALSE)))&gt;5,"ALTO","MEDIO"))," ")</f>
        <v xml:space="preserve"> </v>
      </c>
      <c r="F696" s="5" t="str">
        <f>IF(B696&lt;&gt;" ",'Matriz Nº1 Identificación'!E696," ")</f>
        <v xml:space="preserve"> </v>
      </c>
      <c r="G696" s="101"/>
      <c r="H696" s="101"/>
      <c r="I696" s="4" t="str">
        <f>IFERROR(IF((VLOOKUP(G696,'Tabla 2-3-4-5'!$B$10:$C$12,2,FALSE)*(VLOOKUP('Matriz Nº2 Análisis'!H696,'Tabla 2-3-4-5'!$B$10:$C$12,2,FALSE)))&lt;3,"BAJO",IF((VLOOKUP(G696,'Tabla 2-3-4-5'!$B$10:$C$12,2,FALSE)*(VLOOKUP('Matriz Nº2 Análisis'!H696,'Tabla 2-3-4-5'!$B$10:$C$12,2,FALSE)))&gt;5,"ALTO","MEDIO"))," ")</f>
        <v xml:space="preserve"> </v>
      </c>
      <c r="J696" s="9"/>
      <c r="K696" s="10"/>
      <c r="N696" s="10"/>
      <c r="O696" s="10"/>
      <c r="P696" s="10"/>
      <c r="Q696" s="10"/>
      <c r="R696" s="10"/>
      <c r="S696" s="10"/>
      <c r="T696" s="10"/>
      <c r="U696" s="10"/>
      <c r="V696" s="10"/>
      <c r="W696" s="10"/>
      <c r="X696" s="10"/>
      <c r="Y696" s="10"/>
      <c r="Z696" s="10"/>
      <c r="AA696" s="10"/>
      <c r="AB696" s="10"/>
      <c r="AC696" s="10"/>
    </row>
    <row r="697" spans="1:29" ht="83.25" customHeight="1" x14ac:dyDescent="0.3">
      <c r="A697" s="136" t="str">
        <f>'Matriz Nº1 Identificación'!A697</f>
        <v>77. 4</v>
      </c>
      <c r="B697" s="4" t="str">
        <f>IF('Matriz Nº1 Identificación'!B697&lt;&gt;" ",'Matriz Nº1 Identificación'!F697," ")</f>
        <v xml:space="preserve"> </v>
      </c>
      <c r="C697" s="101"/>
      <c r="D697" s="101"/>
      <c r="E697" s="4" t="str">
        <f>IFERROR(IF((VLOOKUP(C697,'Tabla 2-3-4-5'!$B$10:$C$12,2,FALSE)*(VLOOKUP('Matriz Nº2 Análisis'!D697,'Tabla 2-3-4-5'!$B$10:$C$12,2,FALSE)))&lt;3,"BAJO",IF((VLOOKUP(C697,'Tabla 2-3-4-5'!$B$10:$C$12,2,FALSE)*(VLOOKUP('Matriz Nº2 Análisis'!D697,'Tabla 2-3-4-5'!$B$10:$C$12,2,FALSE)))&gt;5,"ALTO","MEDIO"))," ")</f>
        <v xml:space="preserve"> </v>
      </c>
      <c r="F697" s="5" t="str">
        <f>IF(B697&lt;&gt;" ",'Matriz Nº1 Identificación'!E697," ")</f>
        <v xml:space="preserve"> </v>
      </c>
      <c r="G697" s="101"/>
      <c r="H697" s="101"/>
      <c r="I697" s="4" t="str">
        <f>IFERROR(IF((VLOOKUP(G697,'Tabla 2-3-4-5'!$B$10:$C$12,2,FALSE)*(VLOOKUP('Matriz Nº2 Análisis'!H697,'Tabla 2-3-4-5'!$B$10:$C$12,2,FALSE)))&lt;3,"BAJO",IF((VLOOKUP(G697,'Tabla 2-3-4-5'!$B$10:$C$12,2,FALSE)*(VLOOKUP('Matriz Nº2 Análisis'!H697,'Tabla 2-3-4-5'!$B$10:$C$12,2,FALSE)))&gt;5,"ALTO","MEDIO"))," ")</f>
        <v xml:space="preserve"> </v>
      </c>
      <c r="J697" s="9"/>
      <c r="K697" s="10"/>
      <c r="N697" s="10"/>
      <c r="O697" s="10"/>
      <c r="P697" s="10"/>
      <c r="Q697" s="10"/>
      <c r="R697" s="10"/>
      <c r="S697" s="10"/>
      <c r="T697" s="10"/>
      <c r="U697" s="10"/>
      <c r="V697" s="10"/>
      <c r="W697" s="10"/>
      <c r="X697" s="10"/>
      <c r="Y697" s="10"/>
      <c r="Z697" s="10"/>
      <c r="AA697" s="10"/>
      <c r="AB697" s="10"/>
      <c r="AC697" s="10"/>
    </row>
    <row r="698" spans="1:29" ht="83.25" customHeight="1" x14ac:dyDescent="0.3">
      <c r="A698" s="136" t="str">
        <f>'Matriz Nº1 Identificación'!A698</f>
        <v>77. 5</v>
      </c>
      <c r="B698" s="4" t="str">
        <f>IF('Matriz Nº1 Identificación'!B698&lt;&gt;" ",'Matriz Nº1 Identificación'!F698," ")</f>
        <v xml:space="preserve"> </v>
      </c>
      <c r="C698" s="101"/>
      <c r="D698" s="101"/>
      <c r="E698" s="4" t="str">
        <f>IFERROR(IF((VLOOKUP(C698,'Tabla 2-3-4-5'!$B$10:$C$12,2,FALSE)*(VLOOKUP('Matriz Nº2 Análisis'!D698,'Tabla 2-3-4-5'!$B$10:$C$12,2,FALSE)))&lt;3,"BAJO",IF((VLOOKUP(C698,'Tabla 2-3-4-5'!$B$10:$C$12,2,FALSE)*(VLOOKUP('Matriz Nº2 Análisis'!D698,'Tabla 2-3-4-5'!$B$10:$C$12,2,FALSE)))&gt;5,"ALTO","MEDIO"))," ")</f>
        <v xml:space="preserve"> </v>
      </c>
      <c r="F698" s="5" t="str">
        <f>IF(B698&lt;&gt;" ",'Matriz Nº1 Identificación'!E698," ")</f>
        <v xml:space="preserve"> </v>
      </c>
      <c r="G698" s="101"/>
      <c r="H698" s="101"/>
      <c r="I698" s="4" t="str">
        <f>IFERROR(IF((VLOOKUP(G698,'Tabla 2-3-4-5'!$B$10:$C$12,2,FALSE)*(VLOOKUP('Matriz Nº2 Análisis'!H698,'Tabla 2-3-4-5'!$B$10:$C$12,2,FALSE)))&lt;3,"BAJO",IF((VLOOKUP(G698,'Tabla 2-3-4-5'!$B$10:$C$12,2,FALSE)*(VLOOKUP('Matriz Nº2 Análisis'!H698,'Tabla 2-3-4-5'!$B$10:$C$12,2,FALSE)))&gt;5,"ALTO","MEDIO"))," ")</f>
        <v xml:space="preserve"> </v>
      </c>
      <c r="J698" s="9"/>
      <c r="K698" s="10"/>
      <c r="N698" s="10"/>
      <c r="O698" s="10"/>
      <c r="P698" s="10"/>
      <c r="Q698" s="10"/>
      <c r="R698" s="10"/>
      <c r="S698" s="10"/>
      <c r="T698" s="10"/>
      <c r="U698" s="10"/>
      <c r="V698" s="10"/>
      <c r="W698" s="10"/>
      <c r="X698" s="10"/>
      <c r="Y698" s="10"/>
      <c r="Z698" s="10"/>
      <c r="AA698" s="10"/>
      <c r="AB698" s="10"/>
      <c r="AC698" s="10"/>
    </row>
    <row r="699" spans="1:29" ht="83.25" customHeight="1" x14ac:dyDescent="0.3">
      <c r="A699" s="136" t="str">
        <f>'Matriz Nº1 Identificación'!A699</f>
        <v>77. 6</v>
      </c>
      <c r="B699" s="4" t="str">
        <f>IF('Matriz Nº1 Identificación'!B699&lt;&gt;" ",'Matriz Nº1 Identificación'!F699," ")</f>
        <v xml:space="preserve"> </v>
      </c>
      <c r="C699" s="101"/>
      <c r="D699" s="101"/>
      <c r="E699" s="4" t="str">
        <f>IFERROR(IF((VLOOKUP(C699,'Tabla 2-3-4-5'!$B$10:$C$12,2,FALSE)*(VLOOKUP('Matriz Nº2 Análisis'!D699,'Tabla 2-3-4-5'!$B$10:$C$12,2,FALSE)))&lt;3,"BAJO",IF((VLOOKUP(C699,'Tabla 2-3-4-5'!$B$10:$C$12,2,FALSE)*(VLOOKUP('Matriz Nº2 Análisis'!D699,'Tabla 2-3-4-5'!$B$10:$C$12,2,FALSE)))&gt;5,"ALTO","MEDIO"))," ")</f>
        <v xml:space="preserve"> </v>
      </c>
      <c r="F699" s="5" t="str">
        <f>IF(B699&lt;&gt;" ",'Matriz Nº1 Identificación'!E699," ")</f>
        <v xml:space="preserve"> </v>
      </c>
      <c r="G699" s="101"/>
      <c r="H699" s="101"/>
      <c r="I699" s="4" t="str">
        <f>IFERROR(IF((VLOOKUP(G699,'Tabla 2-3-4-5'!$B$10:$C$12,2,FALSE)*(VLOOKUP('Matriz Nº2 Análisis'!H699,'Tabla 2-3-4-5'!$B$10:$C$12,2,FALSE)))&lt;3,"BAJO",IF((VLOOKUP(G699,'Tabla 2-3-4-5'!$B$10:$C$12,2,FALSE)*(VLOOKUP('Matriz Nº2 Análisis'!H699,'Tabla 2-3-4-5'!$B$10:$C$12,2,FALSE)))&gt;5,"ALTO","MEDIO"))," ")</f>
        <v xml:space="preserve"> </v>
      </c>
      <c r="J699" s="9"/>
      <c r="K699" s="10"/>
      <c r="N699" s="10"/>
      <c r="O699" s="10"/>
      <c r="P699" s="10"/>
      <c r="Q699" s="10"/>
      <c r="R699" s="10"/>
      <c r="S699" s="10"/>
      <c r="T699" s="10"/>
      <c r="U699" s="10"/>
      <c r="V699" s="10"/>
      <c r="W699" s="10"/>
      <c r="X699" s="10"/>
      <c r="Y699" s="10"/>
      <c r="Z699" s="10"/>
      <c r="AA699" s="10"/>
      <c r="AB699" s="10"/>
      <c r="AC699" s="10"/>
    </row>
    <row r="700" spans="1:29" ht="83.25" customHeight="1" thickBot="1" x14ac:dyDescent="0.35">
      <c r="A700" s="136" t="str">
        <f>'Matriz Nº1 Identificación'!A700</f>
        <v>77. 7</v>
      </c>
      <c r="B700" s="4" t="str">
        <f>IF('Matriz Nº1 Identificación'!B700&lt;&gt;" ",'Matriz Nº1 Identificación'!F700," ")</f>
        <v xml:space="preserve"> </v>
      </c>
      <c r="C700" s="101"/>
      <c r="D700" s="101"/>
      <c r="E700" s="4" t="str">
        <f>IFERROR(IF((VLOOKUP(C700,'Tabla 2-3-4-5'!$B$10:$C$12,2,FALSE)*(VLOOKUP('Matriz Nº2 Análisis'!D700,'Tabla 2-3-4-5'!$B$10:$C$12,2,FALSE)))&lt;3,"BAJO",IF((VLOOKUP(C700,'Tabla 2-3-4-5'!$B$10:$C$12,2,FALSE)*(VLOOKUP('Matriz Nº2 Análisis'!D700,'Tabla 2-3-4-5'!$B$10:$C$12,2,FALSE)))&gt;5,"ALTO","MEDIO"))," ")</f>
        <v xml:space="preserve"> </v>
      </c>
      <c r="F700" s="5" t="str">
        <f>IF(B700&lt;&gt;" ",'Matriz Nº1 Identificación'!E700," ")</f>
        <v xml:space="preserve"> </v>
      </c>
      <c r="G700" s="101"/>
      <c r="H700" s="101"/>
      <c r="I700" s="4" t="str">
        <f>IFERROR(IF((VLOOKUP(G700,'Tabla 2-3-4-5'!$B$10:$C$12,2,FALSE)*(VLOOKUP('Matriz Nº2 Análisis'!H700,'Tabla 2-3-4-5'!$B$10:$C$12,2,FALSE)))&lt;3,"BAJO",IF((VLOOKUP(G700,'Tabla 2-3-4-5'!$B$10:$C$12,2,FALSE)*(VLOOKUP('Matriz Nº2 Análisis'!H700,'Tabla 2-3-4-5'!$B$10:$C$12,2,FALSE)))&gt;5,"ALTO","MEDIO"))," ")</f>
        <v xml:space="preserve"> </v>
      </c>
      <c r="J700" s="9"/>
      <c r="K700" s="10"/>
      <c r="N700" s="10"/>
      <c r="O700" s="10"/>
      <c r="P700" s="10"/>
      <c r="Q700" s="10"/>
      <c r="R700" s="10"/>
      <c r="S700" s="10"/>
      <c r="T700" s="10"/>
      <c r="U700" s="10"/>
      <c r="V700" s="10"/>
      <c r="W700" s="10"/>
      <c r="X700" s="10"/>
      <c r="Y700" s="10"/>
      <c r="Z700" s="10"/>
      <c r="AA700" s="10"/>
      <c r="AB700" s="10"/>
      <c r="AC700" s="10"/>
    </row>
    <row r="701" spans="1:29" ht="23.25" customHeight="1" thickBot="1" x14ac:dyDescent="0.35">
      <c r="A701" s="73" t="str">
        <f>'Matriz Nº1 Identificación'!A701</f>
        <v xml:space="preserve">Objetivo Estratégico: </v>
      </c>
      <c r="B701" s="377">
        <f>+'Matriz Nº1 Identificación'!B701:H701</f>
        <v>0</v>
      </c>
      <c r="C701" s="378"/>
      <c r="D701" s="378"/>
      <c r="E701" s="378"/>
      <c r="F701" s="378"/>
      <c r="G701" s="378"/>
      <c r="H701" s="378"/>
      <c r="I701" s="379"/>
      <c r="J701" s="1"/>
    </row>
    <row r="702" spans="1:29" ht="26.25" customHeight="1" x14ac:dyDescent="0.3">
      <c r="A702" s="75" t="str">
        <f>'Matriz Nº1 Identificación'!A702</f>
        <v>Objetivo táctico</v>
      </c>
      <c r="B702" s="374" t="str">
        <f>+'Matriz Nº1 Identificación'!B702:H702</f>
        <v xml:space="preserve">78. </v>
      </c>
      <c r="C702" s="375"/>
      <c r="D702" s="375"/>
      <c r="E702" s="375"/>
      <c r="F702" s="375"/>
      <c r="G702" s="375"/>
      <c r="H702" s="375"/>
      <c r="I702" s="376"/>
      <c r="J702" s="1"/>
    </row>
    <row r="703" spans="1:29" ht="83.25" customHeight="1" x14ac:dyDescent="0.3">
      <c r="A703" s="136" t="str">
        <f>'Matriz Nº1 Identificación'!A703</f>
        <v>78. 1</v>
      </c>
      <c r="B703" s="4" t="str">
        <f>IF('Matriz Nº1 Identificación'!B703&lt;&gt;" ",'Matriz Nº1 Identificación'!F703," ")</f>
        <v xml:space="preserve"> </v>
      </c>
      <c r="C703" s="101"/>
      <c r="D703" s="101"/>
      <c r="E703" s="4" t="str">
        <f>IFERROR(IF((VLOOKUP(C703,'Tabla 2-3-4-5'!$B$10:$C$12,2,FALSE)*(VLOOKUP('Matriz Nº2 Análisis'!D703,'Tabla 2-3-4-5'!$B$10:$C$12,2,FALSE)))&lt;3,"BAJO",IF((VLOOKUP(C703,'Tabla 2-3-4-5'!$B$10:$C$12,2,FALSE)*(VLOOKUP('Matriz Nº2 Análisis'!D703,'Tabla 2-3-4-5'!$B$10:$C$12,2,FALSE)))&gt;5,"ALTO","MEDIO"))," ")</f>
        <v xml:space="preserve"> </v>
      </c>
      <c r="F703" s="5" t="str">
        <f>IF(B703&lt;&gt;" ",'Matriz Nº1 Identificación'!E703," ")</f>
        <v xml:space="preserve"> </v>
      </c>
      <c r="G703" s="101"/>
      <c r="H703" s="101"/>
      <c r="I703" s="4" t="str">
        <f>IFERROR(IF((VLOOKUP(G703,'Tabla 2-3-4-5'!$B$10:$C$12,2,FALSE)*(VLOOKUP('Matriz Nº2 Análisis'!H703,'Tabla 2-3-4-5'!$B$10:$C$12,2,FALSE)))&lt;3,"BAJO",IF((VLOOKUP(G703,'Tabla 2-3-4-5'!$B$10:$C$12,2,FALSE)*(VLOOKUP('Matriz Nº2 Análisis'!H703,'Tabla 2-3-4-5'!$B$10:$C$12,2,FALSE)))&gt;5,"ALTO","MEDIO"))," ")</f>
        <v xml:space="preserve"> </v>
      </c>
      <c r="J703" s="9"/>
      <c r="K703" s="10"/>
      <c r="N703" s="10"/>
      <c r="O703" s="10"/>
      <c r="P703" s="10"/>
      <c r="Q703" s="10"/>
      <c r="R703" s="10"/>
      <c r="S703" s="10"/>
      <c r="T703" s="10"/>
      <c r="U703" s="10"/>
      <c r="V703" s="10"/>
      <c r="W703" s="10"/>
      <c r="X703" s="10"/>
      <c r="Y703" s="10"/>
      <c r="Z703" s="10"/>
      <c r="AA703" s="10"/>
      <c r="AB703" s="10"/>
      <c r="AC703" s="10"/>
    </row>
    <row r="704" spans="1:29" ht="83.25" customHeight="1" x14ac:dyDescent="0.3">
      <c r="A704" s="136" t="str">
        <f>'Matriz Nº1 Identificación'!A704</f>
        <v>78. 2</v>
      </c>
      <c r="B704" s="4" t="str">
        <f>IF('Matriz Nº1 Identificación'!B704&lt;&gt;" ",'Matriz Nº1 Identificación'!F704," ")</f>
        <v xml:space="preserve"> </v>
      </c>
      <c r="C704" s="101"/>
      <c r="D704" s="101"/>
      <c r="E704" s="4" t="str">
        <f>IFERROR(IF((VLOOKUP(C704,'Tabla 2-3-4-5'!$B$10:$C$12,2,FALSE)*(VLOOKUP('Matriz Nº2 Análisis'!D704,'Tabla 2-3-4-5'!$B$10:$C$12,2,FALSE)))&lt;3,"BAJO",IF((VLOOKUP(C704,'Tabla 2-3-4-5'!$B$10:$C$12,2,FALSE)*(VLOOKUP('Matriz Nº2 Análisis'!D704,'Tabla 2-3-4-5'!$B$10:$C$12,2,FALSE)))&gt;5,"ALTO","MEDIO"))," ")</f>
        <v xml:space="preserve"> </v>
      </c>
      <c r="F704" s="5" t="str">
        <f>IF(B704&lt;&gt;" ",'Matriz Nº1 Identificación'!E704," ")</f>
        <v xml:space="preserve"> </v>
      </c>
      <c r="G704" s="101"/>
      <c r="H704" s="101"/>
      <c r="I704" s="4" t="str">
        <f>IFERROR(IF((VLOOKUP(G704,'Tabla 2-3-4-5'!$B$10:$C$12,2,FALSE)*(VLOOKUP('Matriz Nº2 Análisis'!H704,'Tabla 2-3-4-5'!$B$10:$C$12,2,FALSE)))&lt;3,"BAJO",IF((VLOOKUP(G704,'Tabla 2-3-4-5'!$B$10:$C$12,2,FALSE)*(VLOOKUP('Matriz Nº2 Análisis'!H704,'Tabla 2-3-4-5'!$B$10:$C$12,2,FALSE)))&gt;5,"ALTO","MEDIO"))," ")</f>
        <v xml:space="preserve"> </v>
      </c>
      <c r="J704" s="9"/>
      <c r="K704" s="10"/>
      <c r="N704" s="10"/>
      <c r="O704" s="10"/>
      <c r="P704" s="10"/>
      <c r="Q704" s="10"/>
      <c r="R704" s="10"/>
      <c r="S704" s="10"/>
      <c r="T704" s="10"/>
      <c r="U704" s="10"/>
      <c r="V704" s="10"/>
      <c r="W704" s="10"/>
      <c r="X704" s="10"/>
      <c r="Y704" s="10"/>
      <c r="Z704" s="10"/>
      <c r="AA704" s="10"/>
      <c r="AB704" s="10"/>
      <c r="AC704" s="10"/>
    </row>
    <row r="705" spans="1:29" ht="83.25" customHeight="1" x14ac:dyDescent="0.3">
      <c r="A705" s="136" t="str">
        <f>'Matriz Nº1 Identificación'!A705</f>
        <v>78. 3</v>
      </c>
      <c r="B705" s="4" t="str">
        <f>IF('Matriz Nº1 Identificación'!B705&lt;&gt;" ",'Matriz Nº1 Identificación'!F705," ")</f>
        <v xml:space="preserve"> </v>
      </c>
      <c r="C705" s="101"/>
      <c r="D705" s="101"/>
      <c r="E705" s="4" t="str">
        <f>IFERROR(IF((VLOOKUP(C705,'Tabla 2-3-4-5'!$B$10:$C$12,2,FALSE)*(VLOOKUP('Matriz Nº2 Análisis'!D705,'Tabla 2-3-4-5'!$B$10:$C$12,2,FALSE)))&lt;3,"BAJO",IF((VLOOKUP(C705,'Tabla 2-3-4-5'!$B$10:$C$12,2,FALSE)*(VLOOKUP('Matriz Nº2 Análisis'!D705,'Tabla 2-3-4-5'!$B$10:$C$12,2,FALSE)))&gt;5,"ALTO","MEDIO"))," ")</f>
        <v xml:space="preserve"> </v>
      </c>
      <c r="F705" s="5" t="str">
        <f>IF(B705&lt;&gt;" ",'Matriz Nº1 Identificación'!E705," ")</f>
        <v xml:space="preserve"> </v>
      </c>
      <c r="G705" s="101"/>
      <c r="H705" s="101"/>
      <c r="I705" s="4" t="str">
        <f>IFERROR(IF((VLOOKUP(G705,'Tabla 2-3-4-5'!$B$10:$C$12,2,FALSE)*(VLOOKUP('Matriz Nº2 Análisis'!H705,'Tabla 2-3-4-5'!$B$10:$C$12,2,FALSE)))&lt;3,"BAJO",IF((VLOOKUP(G705,'Tabla 2-3-4-5'!$B$10:$C$12,2,FALSE)*(VLOOKUP('Matriz Nº2 Análisis'!H705,'Tabla 2-3-4-5'!$B$10:$C$12,2,FALSE)))&gt;5,"ALTO","MEDIO"))," ")</f>
        <v xml:space="preserve"> </v>
      </c>
      <c r="J705" s="9"/>
      <c r="K705" s="10"/>
      <c r="N705" s="10"/>
      <c r="O705" s="10"/>
      <c r="P705" s="10"/>
      <c r="Q705" s="10"/>
      <c r="R705" s="10"/>
      <c r="S705" s="10"/>
      <c r="T705" s="10"/>
      <c r="U705" s="10"/>
      <c r="V705" s="10"/>
      <c r="W705" s="10"/>
      <c r="X705" s="10"/>
      <c r="Y705" s="10"/>
      <c r="Z705" s="10"/>
      <c r="AA705" s="10"/>
      <c r="AB705" s="10"/>
      <c r="AC705" s="10"/>
    </row>
    <row r="706" spans="1:29" ht="83.25" customHeight="1" x14ac:dyDescent="0.3">
      <c r="A706" s="136" t="str">
        <f>'Matriz Nº1 Identificación'!A706</f>
        <v>78. 4</v>
      </c>
      <c r="B706" s="4" t="str">
        <f>IF('Matriz Nº1 Identificación'!B706&lt;&gt;" ",'Matriz Nº1 Identificación'!F706," ")</f>
        <v xml:space="preserve"> </v>
      </c>
      <c r="C706" s="101"/>
      <c r="D706" s="101"/>
      <c r="E706" s="4" t="str">
        <f>IFERROR(IF((VLOOKUP(C706,'Tabla 2-3-4-5'!$B$10:$C$12,2,FALSE)*(VLOOKUP('Matriz Nº2 Análisis'!D706,'Tabla 2-3-4-5'!$B$10:$C$12,2,FALSE)))&lt;3,"BAJO",IF((VLOOKUP(C706,'Tabla 2-3-4-5'!$B$10:$C$12,2,FALSE)*(VLOOKUP('Matriz Nº2 Análisis'!D706,'Tabla 2-3-4-5'!$B$10:$C$12,2,FALSE)))&gt;5,"ALTO","MEDIO"))," ")</f>
        <v xml:space="preserve"> </v>
      </c>
      <c r="F706" s="5" t="str">
        <f>IF(B706&lt;&gt;" ",'Matriz Nº1 Identificación'!E706," ")</f>
        <v xml:space="preserve"> </v>
      </c>
      <c r="G706" s="101"/>
      <c r="H706" s="101"/>
      <c r="I706" s="4" t="str">
        <f>IFERROR(IF((VLOOKUP(G706,'Tabla 2-3-4-5'!$B$10:$C$12,2,FALSE)*(VLOOKUP('Matriz Nº2 Análisis'!H706,'Tabla 2-3-4-5'!$B$10:$C$12,2,FALSE)))&lt;3,"BAJO",IF((VLOOKUP(G706,'Tabla 2-3-4-5'!$B$10:$C$12,2,FALSE)*(VLOOKUP('Matriz Nº2 Análisis'!H706,'Tabla 2-3-4-5'!$B$10:$C$12,2,FALSE)))&gt;5,"ALTO","MEDIO"))," ")</f>
        <v xml:space="preserve"> </v>
      </c>
      <c r="J706" s="9"/>
      <c r="K706" s="10"/>
      <c r="N706" s="10"/>
      <c r="O706" s="10"/>
      <c r="P706" s="10"/>
      <c r="Q706" s="10"/>
      <c r="R706" s="10"/>
      <c r="S706" s="10"/>
      <c r="T706" s="10"/>
      <c r="U706" s="10"/>
      <c r="V706" s="10"/>
      <c r="W706" s="10"/>
      <c r="X706" s="10"/>
      <c r="Y706" s="10"/>
      <c r="Z706" s="10"/>
      <c r="AA706" s="10"/>
      <c r="AB706" s="10"/>
      <c r="AC706" s="10"/>
    </row>
    <row r="707" spans="1:29" ht="83.25" customHeight="1" x14ac:dyDescent="0.3">
      <c r="A707" s="136" t="str">
        <f>'Matriz Nº1 Identificación'!A707</f>
        <v>78. 5</v>
      </c>
      <c r="B707" s="4" t="str">
        <f>IF('Matriz Nº1 Identificación'!B707&lt;&gt;" ",'Matriz Nº1 Identificación'!F707," ")</f>
        <v xml:space="preserve"> </v>
      </c>
      <c r="C707" s="101"/>
      <c r="D707" s="101"/>
      <c r="E707" s="4" t="str">
        <f>IFERROR(IF((VLOOKUP(C707,'Tabla 2-3-4-5'!$B$10:$C$12,2,FALSE)*(VLOOKUP('Matriz Nº2 Análisis'!D707,'Tabla 2-3-4-5'!$B$10:$C$12,2,FALSE)))&lt;3,"BAJO",IF((VLOOKUP(C707,'Tabla 2-3-4-5'!$B$10:$C$12,2,FALSE)*(VLOOKUP('Matriz Nº2 Análisis'!D707,'Tabla 2-3-4-5'!$B$10:$C$12,2,FALSE)))&gt;5,"ALTO","MEDIO"))," ")</f>
        <v xml:space="preserve"> </v>
      </c>
      <c r="F707" s="5" t="str">
        <f>IF(B707&lt;&gt;" ",'Matriz Nº1 Identificación'!E707," ")</f>
        <v xml:space="preserve"> </v>
      </c>
      <c r="G707" s="101"/>
      <c r="H707" s="101"/>
      <c r="I707" s="4" t="str">
        <f>IFERROR(IF((VLOOKUP(G707,'Tabla 2-3-4-5'!$B$10:$C$12,2,FALSE)*(VLOOKUP('Matriz Nº2 Análisis'!H707,'Tabla 2-3-4-5'!$B$10:$C$12,2,FALSE)))&lt;3,"BAJO",IF((VLOOKUP(G707,'Tabla 2-3-4-5'!$B$10:$C$12,2,FALSE)*(VLOOKUP('Matriz Nº2 Análisis'!H707,'Tabla 2-3-4-5'!$B$10:$C$12,2,FALSE)))&gt;5,"ALTO","MEDIO"))," ")</f>
        <v xml:space="preserve"> </v>
      </c>
      <c r="J707" s="9"/>
      <c r="K707" s="10"/>
      <c r="N707" s="10"/>
      <c r="O707" s="10"/>
      <c r="P707" s="10"/>
      <c r="Q707" s="10"/>
      <c r="R707" s="10"/>
      <c r="S707" s="10"/>
      <c r="T707" s="10"/>
      <c r="U707" s="10"/>
      <c r="V707" s="10"/>
      <c r="W707" s="10"/>
      <c r="X707" s="10"/>
      <c r="Y707" s="10"/>
      <c r="Z707" s="10"/>
      <c r="AA707" s="10"/>
      <c r="AB707" s="10"/>
      <c r="AC707" s="10"/>
    </row>
    <row r="708" spans="1:29" ht="83.25" customHeight="1" x14ac:dyDescent="0.3">
      <c r="A708" s="136" t="str">
        <f>'Matriz Nº1 Identificación'!A708</f>
        <v>78. 6</v>
      </c>
      <c r="B708" s="4" t="str">
        <f>IF('Matriz Nº1 Identificación'!B708&lt;&gt;" ",'Matriz Nº1 Identificación'!F708," ")</f>
        <v xml:space="preserve"> </v>
      </c>
      <c r="C708" s="101"/>
      <c r="D708" s="101"/>
      <c r="E708" s="4" t="str">
        <f>IFERROR(IF((VLOOKUP(C708,'Tabla 2-3-4-5'!$B$10:$C$12,2,FALSE)*(VLOOKUP('Matriz Nº2 Análisis'!D708,'Tabla 2-3-4-5'!$B$10:$C$12,2,FALSE)))&lt;3,"BAJO",IF((VLOOKUP(C708,'Tabla 2-3-4-5'!$B$10:$C$12,2,FALSE)*(VLOOKUP('Matriz Nº2 Análisis'!D708,'Tabla 2-3-4-5'!$B$10:$C$12,2,FALSE)))&gt;5,"ALTO","MEDIO"))," ")</f>
        <v xml:space="preserve"> </v>
      </c>
      <c r="F708" s="5" t="str">
        <f>IF(B708&lt;&gt;" ",'Matriz Nº1 Identificación'!E708," ")</f>
        <v xml:space="preserve"> </v>
      </c>
      <c r="G708" s="101"/>
      <c r="H708" s="101"/>
      <c r="I708" s="4" t="str">
        <f>IFERROR(IF((VLOOKUP(G708,'Tabla 2-3-4-5'!$B$10:$C$12,2,FALSE)*(VLOOKUP('Matriz Nº2 Análisis'!H708,'Tabla 2-3-4-5'!$B$10:$C$12,2,FALSE)))&lt;3,"BAJO",IF((VLOOKUP(G708,'Tabla 2-3-4-5'!$B$10:$C$12,2,FALSE)*(VLOOKUP('Matriz Nº2 Análisis'!H708,'Tabla 2-3-4-5'!$B$10:$C$12,2,FALSE)))&gt;5,"ALTO","MEDIO"))," ")</f>
        <v xml:space="preserve"> </v>
      </c>
      <c r="J708" s="9"/>
      <c r="K708" s="10"/>
      <c r="N708" s="10"/>
      <c r="O708" s="10"/>
      <c r="P708" s="10"/>
      <c r="Q708" s="10"/>
      <c r="R708" s="10"/>
      <c r="S708" s="10"/>
      <c r="T708" s="10"/>
      <c r="U708" s="10"/>
      <c r="V708" s="10"/>
      <c r="W708" s="10"/>
      <c r="X708" s="10"/>
      <c r="Y708" s="10"/>
      <c r="Z708" s="10"/>
      <c r="AA708" s="10"/>
      <c r="AB708" s="10"/>
      <c r="AC708" s="10"/>
    </row>
    <row r="709" spans="1:29" ht="83.25" customHeight="1" thickBot="1" x14ac:dyDescent="0.35">
      <c r="A709" s="136" t="str">
        <f>'Matriz Nº1 Identificación'!A709</f>
        <v>78. 7</v>
      </c>
      <c r="B709" s="4" t="str">
        <f>IF('Matriz Nº1 Identificación'!B709&lt;&gt;" ",'Matriz Nº1 Identificación'!F709," ")</f>
        <v xml:space="preserve"> </v>
      </c>
      <c r="C709" s="101"/>
      <c r="D709" s="101"/>
      <c r="E709" s="4" t="str">
        <f>IFERROR(IF((VLOOKUP(C709,'Tabla 2-3-4-5'!$B$10:$C$12,2,FALSE)*(VLOOKUP('Matriz Nº2 Análisis'!D709,'Tabla 2-3-4-5'!$B$10:$C$12,2,FALSE)))&lt;3,"BAJO",IF((VLOOKUP(C709,'Tabla 2-3-4-5'!$B$10:$C$12,2,FALSE)*(VLOOKUP('Matriz Nº2 Análisis'!D709,'Tabla 2-3-4-5'!$B$10:$C$12,2,FALSE)))&gt;5,"ALTO","MEDIO"))," ")</f>
        <v xml:space="preserve"> </v>
      </c>
      <c r="F709" s="5" t="str">
        <f>IF(B709&lt;&gt;" ",'Matriz Nº1 Identificación'!E709," ")</f>
        <v xml:space="preserve"> </v>
      </c>
      <c r="G709" s="101"/>
      <c r="H709" s="101"/>
      <c r="I709" s="4" t="str">
        <f>IFERROR(IF((VLOOKUP(G709,'Tabla 2-3-4-5'!$B$10:$C$12,2,FALSE)*(VLOOKUP('Matriz Nº2 Análisis'!H709,'Tabla 2-3-4-5'!$B$10:$C$12,2,FALSE)))&lt;3,"BAJO",IF((VLOOKUP(G709,'Tabla 2-3-4-5'!$B$10:$C$12,2,FALSE)*(VLOOKUP('Matriz Nº2 Análisis'!H709,'Tabla 2-3-4-5'!$B$10:$C$12,2,FALSE)))&gt;5,"ALTO","MEDIO"))," ")</f>
        <v xml:space="preserve"> </v>
      </c>
      <c r="J709" s="9"/>
      <c r="K709" s="10"/>
      <c r="N709" s="10"/>
      <c r="O709" s="10"/>
      <c r="P709" s="10"/>
      <c r="Q709" s="10"/>
      <c r="R709" s="10"/>
      <c r="S709" s="10"/>
      <c r="T709" s="10"/>
      <c r="U709" s="10"/>
      <c r="V709" s="10"/>
      <c r="W709" s="10"/>
      <c r="X709" s="10"/>
      <c r="Y709" s="10"/>
      <c r="Z709" s="10"/>
      <c r="AA709" s="10"/>
      <c r="AB709" s="10"/>
      <c r="AC709" s="10"/>
    </row>
    <row r="710" spans="1:29" ht="23.25" customHeight="1" thickBot="1" x14ac:dyDescent="0.35">
      <c r="A710" s="73" t="str">
        <f>'Matriz Nº1 Identificación'!A710</f>
        <v xml:space="preserve">Objetivo Estratégico: </v>
      </c>
      <c r="B710" s="377">
        <f>+'Matriz Nº1 Identificación'!B710:H710</f>
        <v>0</v>
      </c>
      <c r="C710" s="378"/>
      <c r="D710" s="378"/>
      <c r="E710" s="378"/>
      <c r="F710" s="378"/>
      <c r="G710" s="378"/>
      <c r="H710" s="378"/>
      <c r="I710" s="379"/>
      <c r="J710" s="1"/>
    </row>
    <row r="711" spans="1:29" ht="26.25" customHeight="1" x14ac:dyDescent="0.3">
      <c r="A711" s="75" t="str">
        <f>'Matriz Nº1 Identificación'!A711</f>
        <v>Objetivo táctico</v>
      </c>
      <c r="B711" s="374" t="str">
        <f>+'Matriz Nº1 Identificación'!B711:H711</f>
        <v xml:space="preserve">79. </v>
      </c>
      <c r="C711" s="375"/>
      <c r="D711" s="375"/>
      <c r="E711" s="375"/>
      <c r="F711" s="375"/>
      <c r="G711" s="375"/>
      <c r="H711" s="375"/>
      <c r="I711" s="376"/>
      <c r="J711" s="1"/>
    </row>
    <row r="712" spans="1:29" ht="83.25" customHeight="1" x14ac:dyDescent="0.3">
      <c r="A712" s="136" t="str">
        <f>'Matriz Nº1 Identificación'!A712</f>
        <v>79. 1</v>
      </c>
      <c r="B712" s="4" t="str">
        <f>IF('Matriz Nº1 Identificación'!B712&lt;&gt;" ",'Matriz Nº1 Identificación'!F712," ")</f>
        <v xml:space="preserve"> </v>
      </c>
      <c r="C712" s="101"/>
      <c r="D712" s="101"/>
      <c r="E712" s="4" t="str">
        <f>IFERROR(IF((VLOOKUP(C712,'Tabla 2-3-4-5'!$B$10:$C$12,2,FALSE)*(VLOOKUP('Matriz Nº2 Análisis'!D712,'Tabla 2-3-4-5'!$B$10:$C$12,2,FALSE)))&lt;3,"BAJO",IF((VLOOKUP(C712,'Tabla 2-3-4-5'!$B$10:$C$12,2,FALSE)*(VLOOKUP('Matriz Nº2 Análisis'!D712,'Tabla 2-3-4-5'!$B$10:$C$12,2,FALSE)))&gt;5,"ALTO","MEDIO"))," ")</f>
        <v xml:space="preserve"> </v>
      </c>
      <c r="F712" s="5" t="str">
        <f>IF(B712&lt;&gt;" ",'Matriz Nº1 Identificación'!E712," ")</f>
        <v xml:space="preserve"> </v>
      </c>
      <c r="G712" s="101"/>
      <c r="H712" s="101"/>
      <c r="I712" s="4" t="str">
        <f>IFERROR(IF((VLOOKUP(G712,'Tabla 2-3-4-5'!$B$10:$C$12,2,FALSE)*(VLOOKUP('Matriz Nº2 Análisis'!H712,'Tabla 2-3-4-5'!$B$10:$C$12,2,FALSE)))&lt;3,"BAJO",IF((VLOOKUP(G712,'Tabla 2-3-4-5'!$B$10:$C$12,2,FALSE)*(VLOOKUP('Matriz Nº2 Análisis'!H712,'Tabla 2-3-4-5'!$B$10:$C$12,2,FALSE)))&gt;5,"ALTO","MEDIO"))," ")</f>
        <v xml:space="preserve"> </v>
      </c>
      <c r="J712" s="9"/>
      <c r="K712" s="10"/>
      <c r="N712" s="10"/>
      <c r="O712" s="10"/>
      <c r="P712" s="10"/>
      <c r="Q712" s="10"/>
      <c r="R712" s="10"/>
      <c r="S712" s="10"/>
      <c r="T712" s="10"/>
      <c r="U712" s="10"/>
      <c r="V712" s="10"/>
      <c r="W712" s="10"/>
      <c r="X712" s="10"/>
      <c r="Y712" s="10"/>
      <c r="Z712" s="10"/>
      <c r="AA712" s="10"/>
      <c r="AB712" s="10"/>
      <c r="AC712" s="10"/>
    </row>
    <row r="713" spans="1:29" ht="83.25" customHeight="1" x14ac:dyDescent="0.3">
      <c r="A713" s="136" t="str">
        <f>'Matriz Nº1 Identificación'!A713</f>
        <v>79. 2</v>
      </c>
      <c r="B713" s="4" t="str">
        <f>IF('Matriz Nº1 Identificación'!B713&lt;&gt;" ",'Matriz Nº1 Identificación'!F713," ")</f>
        <v xml:space="preserve"> </v>
      </c>
      <c r="C713" s="101"/>
      <c r="D713" s="101"/>
      <c r="E713" s="4" t="str">
        <f>IFERROR(IF((VLOOKUP(C713,'Tabla 2-3-4-5'!$B$10:$C$12,2,FALSE)*(VLOOKUP('Matriz Nº2 Análisis'!D713,'Tabla 2-3-4-5'!$B$10:$C$12,2,FALSE)))&lt;3,"BAJO",IF((VLOOKUP(C713,'Tabla 2-3-4-5'!$B$10:$C$12,2,FALSE)*(VLOOKUP('Matriz Nº2 Análisis'!D713,'Tabla 2-3-4-5'!$B$10:$C$12,2,FALSE)))&gt;5,"ALTO","MEDIO"))," ")</f>
        <v xml:space="preserve"> </v>
      </c>
      <c r="F713" s="5" t="str">
        <f>IF(B713&lt;&gt;" ",'Matriz Nº1 Identificación'!E713," ")</f>
        <v xml:space="preserve"> </v>
      </c>
      <c r="G713" s="101"/>
      <c r="H713" s="101"/>
      <c r="I713" s="4" t="str">
        <f>IFERROR(IF((VLOOKUP(G713,'Tabla 2-3-4-5'!$B$10:$C$12,2,FALSE)*(VLOOKUP('Matriz Nº2 Análisis'!H713,'Tabla 2-3-4-5'!$B$10:$C$12,2,FALSE)))&lt;3,"BAJO",IF((VLOOKUP(G713,'Tabla 2-3-4-5'!$B$10:$C$12,2,FALSE)*(VLOOKUP('Matriz Nº2 Análisis'!H713,'Tabla 2-3-4-5'!$B$10:$C$12,2,FALSE)))&gt;5,"ALTO","MEDIO"))," ")</f>
        <v xml:space="preserve"> </v>
      </c>
      <c r="J713" s="9"/>
      <c r="K713" s="10"/>
      <c r="N713" s="10"/>
      <c r="O713" s="10"/>
      <c r="P713" s="10"/>
      <c r="Q713" s="10"/>
      <c r="R713" s="10"/>
      <c r="S713" s="10"/>
      <c r="T713" s="10"/>
      <c r="U713" s="10"/>
      <c r="V713" s="10"/>
      <c r="W713" s="10"/>
      <c r="X713" s="10"/>
      <c r="Y713" s="10"/>
      <c r="Z713" s="10"/>
      <c r="AA713" s="10"/>
      <c r="AB713" s="10"/>
      <c r="AC713" s="10"/>
    </row>
    <row r="714" spans="1:29" ht="83.25" customHeight="1" x14ac:dyDescent="0.3">
      <c r="A714" s="136" t="str">
        <f>'Matriz Nº1 Identificación'!A714</f>
        <v>79. 3</v>
      </c>
      <c r="B714" s="4" t="str">
        <f>IF('Matriz Nº1 Identificación'!B714&lt;&gt;" ",'Matriz Nº1 Identificación'!F714," ")</f>
        <v xml:space="preserve"> </v>
      </c>
      <c r="C714" s="101"/>
      <c r="D714" s="101"/>
      <c r="E714" s="4" t="str">
        <f>IFERROR(IF((VLOOKUP(C714,'Tabla 2-3-4-5'!$B$10:$C$12,2,FALSE)*(VLOOKUP('Matriz Nº2 Análisis'!D714,'Tabla 2-3-4-5'!$B$10:$C$12,2,FALSE)))&lt;3,"BAJO",IF((VLOOKUP(C714,'Tabla 2-3-4-5'!$B$10:$C$12,2,FALSE)*(VLOOKUP('Matriz Nº2 Análisis'!D714,'Tabla 2-3-4-5'!$B$10:$C$12,2,FALSE)))&gt;5,"ALTO","MEDIO"))," ")</f>
        <v xml:space="preserve"> </v>
      </c>
      <c r="F714" s="5" t="str">
        <f>IF(B714&lt;&gt;" ",'Matriz Nº1 Identificación'!E714," ")</f>
        <v xml:space="preserve"> </v>
      </c>
      <c r="G714" s="101"/>
      <c r="H714" s="101"/>
      <c r="I714" s="4" t="str">
        <f>IFERROR(IF((VLOOKUP(G714,'Tabla 2-3-4-5'!$B$10:$C$12,2,FALSE)*(VLOOKUP('Matriz Nº2 Análisis'!H714,'Tabla 2-3-4-5'!$B$10:$C$12,2,FALSE)))&lt;3,"BAJO",IF((VLOOKUP(G714,'Tabla 2-3-4-5'!$B$10:$C$12,2,FALSE)*(VLOOKUP('Matriz Nº2 Análisis'!H714,'Tabla 2-3-4-5'!$B$10:$C$12,2,FALSE)))&gt;5,"ALTO","MEDIO"))," ")</f>
        <v xml:space="preserve"> </v>
      </c>
      <c r="J714" s="9"/>
      <c r="K714" s="10"/>
      <c r="N714" s="10"/>
      <c r="O714" s="10"/>
      <c r="P714" s="10"/>
      <c r="Q714" s="10"/>
      <c r="R714" s="10"/>
      <c r="S714" s="10"/>
      <c r="T714" s="10"/>
      <c r="U714" s="10"/>
      <c r="V714" s="10"/>
      <c r="W714" s="10"/>
      <c r="X714" s="10"/>
      <c r="Y714" s="10"/>
      <c r="Z714" s="10"/>
      <c r="AA714" s="10"/>
      <c r="AB714" s="10"/>
      <c r="AC714" s="10"/>
    </row>
    <row r="715" spans="1:29" ht="83.25" customHeight="1" x14ac:dyDescent="0.3">
      <c r="A715" s="136" t="str">
        <f>'Matriz Nº1 Identificación'!A715</f>
        <v>79. 4</v>
      </c>
      <c r="B715" s="4" t="str">
        <f>IF('Matriz Nº1 Identificación'!B715&lt;&gt;" ",'Matriz Nº1 Identificación'!F715," ")</f>
        <v xml:space="preserve"> </v>
      </c>
      <c r="C715" s="101"/>
      <c r="D715" s="101"/>
      <c r="E715" s="4" t="str">
        <f>IFERROR(IF((VLOOKUP(C715,'Tabla 2-3-4-5'!$B$10:$C$12,2,FALSE)*(VLOOKUP('Matriz Nº2 Análisis'!D715,'Tabla 2-3-4-5'!$B$10:$C$12,2,FALSE)))&lt;3,"BAJO",IF((VLOOKUP(C715,'Tabla 2-3-4-5'!$B$10:$C$12,2,FALSE)*(VLOOKUP('Matriz Nº2 Análisis'!D715,'Tabla 2-3-4-5'!$B$10:$C$12,2,FALSE)))&gt;5,"ALTO","MEDIO"))," ")</f>
        <v xml:space="preserve"> </v>
      </c>
      <c r="F715" s="5" t="str">
        <f>IF(B715&lt;&gt;" ",'Matriz Nº1 Identificación'!E715," ")</f>
        <v xml:space="preserve"> </v>
      </c>
      <c r="G715" s="101"/>
      <c r="H715" s="101"/>
      <c r="I715" s="4" t="str">
        <f>IFERROR(IF((VLOOKUP(G715,'Tabla 2-3-4-5'!$B$10:$C$12,2,FALSE)*(VLOOKUP('Matriz Nº2 Análisis'!H715,'Tabla 2-3-4-5'!$B$10:$C$12,2,FALSE)))&lt;3,"BAJO",IF((VLOOKUP(G715,'Tabla 2-3-4-5'!$B$10:$C$12,2,FALSE)*(VLOOKUP('Matriz Nº2 Análisis'!H715,'Tabla 2-3-4-5'!$B$10:$C$12,2,FALSE)))&gt;5,"ALTO","MEDIO"))," ")</f>
        <v xml:space="preserve"> </v>
      </c>
      <c r="J715" s="9"/>
      <c r="K715" s="10"/>
      <c r="N715" s="10"/>
      <c r="O715" s="10"/>
      <c r="P715" s="10"/>
      <c r="Q715" s="10"/>
      <c r="R715" s="10"/>
      <c r="S715" s="10"/>
      <c r="T715" s="10"/>
      <c r="U715" s="10"/>
      <c r="V715" s="10"/>
      <c r="W715" s="10"/>
      <c r="X715" s="10"/>
      <c r="Y715" s="10"/>
      <c r="Z715" s="10"/>
      <c r="AA715" s="10"/>
      <c r="AB715" s="10"/>
      <c r="AC715" s="10"/>
    </row>
    <row r="716" spans="1:29" ht="83.25" customHeight="1" x14ac:dyDescent="0.3">
      <c r="A716" s="136" t="str">
        <f>'Matriz Nº1 Identificación'!A716</f>
        <v>79. 5</v>
      </c>
      <c r="B716" s="4" t="str">
        <f>IF('Matriz Nº1 Identificación'!B716&lt;&gt;" ",'Matriz Nº1 Identificación'!F716," ")</f>
        <v xml:space="preserve"> </v>
      </c>
      <c r="C716" s="101"/>
      <c r="D716" s="101"/>
      <c r="E716" s="4" t="str">
        <f>IFERROR(IF((VLOOKUP(C716,'Tabla 2-3-4-5'!$B$10:$C$12,2,FALSE)*(VLOOKUP('Matriz Nº2 Análisis'!D716,'Tabla 2-3-4-5'!$B$10:$C$12,2,FALSE)))&lt;3,"BAJO",IF((VLOOKUP(C716,'Tabla 2-3-4-5'!$B$10:$C$12,2,FALSE)*(VLOOKUP('Matriz Nº2 Análisis'!D716,'Tabla 2-3-4-5'!$B$10:$C$12,2,FALSE)))&gt;5,"ALTO","MEDIO"))," ")</f>
        <v xml:space="preserve"> </v>
      </c>
      <c r="F716" s="5" t="str">
        <f>IF(B716&lt;&gt;" ",'Matriz Nº1 Identificación'!E716," ")</f>
        <v xml:space="preserve"> </v>
      </c>
      <c r="G716" s="101"/>
      <c r="H716" s="101"/>
      <c r="I716" s="4" t="str">
        <f>IFERROR(IF((VLOOKUP(G716,'Tabla 2-3-4-5'!$B$10:$C$12,2,FALSE)*(VLOOKUP('Matriz Nº2 Análisis'!H716,'Tabla 2-3-4-5'!$B$10:$C$12,2,FALSE)))&lt;3,"BAJO",IF((VLOOKUP(G716,'Tabla 2-3-4-5'!$B$10:$C$12,2,FALSE)*(VLOOKUP('Matriz Nº2 Análisis'!H716,'Tabla 2-3-4-5'!$B$10:$C$12,2,FALSE)))&gt;5,"ALTO","MEDIO"))," ")</f>
        <v xml:space="preserve"> </v>
      </c>
      <c r="J716" s="9"/>
      <c r="K716" s="10"/>
      <c r="N716" s="10"/>
      <c r="O716" s="10"/>
      <c r="P716" s="10"/>
      <c r="Q716" s="10"/>
      <c r="R716" s="10"/>
      <c r="S716" s="10"/>
      <c r="T716" s="10"/>
      <c r="U716" s="10"/>
      <c r="V716" s="10"/>
      <c r="W716" s="10"/>
      <c r="X716" s="10"/>
      <c r="Y716" s="10"/>
      <c r="Z716" s="10"/>
      <c r="AA716" s="10"/>
      <c r="AB716" s="10"/>
      <c r="AC716" s="10"/>
    </row>
    <row r="717" spans="1:29" ht="83.25" customHeight="1" x14ac:dyDescent="0.3">
      <c r="A717" s="136" t="str">
        <f>'Matriz Nº1 Identificación'!A717</f>
        <v>79. 6</v>
      </c>
      <c r="B717" s="4" t="str">
        <f>IF('Matriz Nº1 Identificación'!B717&lt;&gt;" ",'Matriz Nº1 Identificación'!F717," ")</f>
        <v xml:space="preserve"> </v>
      </c>
      <c r="C717" s="101"/>
      <c r="D717" s="101"/>
      <c r="E717" s="4" t="str">
        <f>IFERROR(IF((VLOOKUP(C717,'Tabla 2-3-4-5'!$B$10:$C$12,2,FALSE)*(VLOOKUP('Matriz Nº2 Análisis'!D717,'Tabla 2-3-4-5'!$B$10:$C$12,2,FALSE)))&lt;3,"BAJO",IF((VLOOKUP(C717,'Tabla 2-3-4-5'!$B$10:$C$12,2,FALSE)*(VLOOKUP('Matriz Nº2 Análisis'!D717,'Tabla 2-3-4-5'!$B$10:$C$12,2,FALSE)))&gt;5,"ALTO","MEDIO"))," ")</f>
        <v xml:space="preserve"> </v>
      </c>
      <c r="F717" s="5" t="str">
        <f>IF(B717&lt;&gt;" ",'Matriz Nº1 Identificación'!E717," ")</f>
        <v xml:space="preserve"> </v>
      </c>
      <c r="G717" s="101"/>
      <c r="H717" s="101"/>
      <c r="I717" s="4" t="str">
        <f>IFERROR(IF((VLOOKUP(G717,'Tabla 2-3-4-5'!$B$10:$C$12,2,FALSE)*(VLOOKUP('Matriz Nº2 Análisis'!H717,'Tabla 2-3-4-5'!$B$10:$C$12,2,FALSE)))&lt;3,"BAJO",IF((VLOOKUP(G717,'Tabla 2-3-4-5'!$B$10:$C$12,2,FALSE)*(VLOOKUP('Matriz Nº2 Análisis'!H717,'Tabla 2-3-4-5'!$B$10:$C$12,2,FALSE)))&gt;5,"ALTO","MEDIO"))," ")</f>
        <v xml:space="preserve"> </v>
      </c>
      <c r="J717" s="9"/>
      <c r="K717" s="10"/>
      <c r="N717" s="10"/>
      <c r="O717" s="10"/>
      <c r="P717" s="10"/>
      <c r="Q717" s="10"/>
      <c r="R717" s="10"/>
      <c r="S717" s="10"/>
      <c r="T717" s="10"/>
      <c r="U717" s="10"/>
      <c r="V717" s="10"/>
      <c r="W717" s="10"/>
      <c r="X717" s="10"/>
      <c r="Y717" s="10"/>
      <c r="Z717" s="10"/>
      <c r="AA717" s="10"/>
      <c r="AB717" s="10"/>
      <c r="AC717" s="10"/>
    </row>
    <row r="718" spans="1:29" ht="83.25" customHeight="1" thickBot="1" x14ac:dyDescent="0.35">
      <c r="A718" s="136" t="str">
        <f>'Matriz Nº1 Identificación'!A718</f>
        <v>79. 7</v>
      </c>
      <c r="B718" s="4" t="str">
        <f>IF('Matriz Nº1 Identificación'!B718&lt;&gt;" ",'Matriz Nº1 Identificación'!F718," ")</f>
        <v xml:space="preserve"> </v>
      </c>
      <c r="C718" s="101"/>
      <c r="D718" s="101"/>
      <c r="E718" s="4" t="str">
        <f>IFERROR(IF((VLOOKUP(C718,'Tabla 2-3-4-5'!$B$10:$C$12,2,FALSE)*(VLOOKUP('Matriz Nº2 Análisis'!D718,'Tabla 2-3-4-5'!$B$10:$C$12,2,FALSE)))&lt;3,"BAJO",IF((VLOOKUP(C718,'Tabla 2-3-4-5'!$B$10:$C$12,2,FALSE)*(VLOOKUP('Matriz Nº2 Análisis'!D718,'Tabla 2-3-4-5'!$B$10:$C$12,2,FALSE)))&gt;5,"ALTO","MEDIO"))," ")</f>
        <v xml:space="preserve"> </v>
      </c>
      <c r="F718" s="5" t="str">
        <f>IF(B718&lt;&gt;" ",'Matriz Nº1 Identificación'!E718," ")</f>
        <v xml:space="preserve"> </v>
      </c>
      <c r="G718" s="101"/>
      <c r="H718" s="101"/>
      <c r="I718" s="4" t="str">
        <f>IFERROR(IF((VLOOKUP(G718,'Tabla 2-3-4-5'!$B$10:$C$12,2,FALSE)*(VLOOKUP('Matriz Nº2 Análisis'!H718,'Tabla 2-3-4-5'!$B$10:$C$12,2,FALSE)))&lt;3,"BAJO",IF((VLOOKUP(G718,'Tabla 2-3-4-5'!$B$10:$C$12,2,FALSE)*(VLOOKUP('Matriz Nº2 Análisis'!H718,'Tabla 2-3-4-5'!$B$10:$C$12,2,FALSE)))&gt;5,"ALTO","MEDIO"))," ")</f>
        <v xml:space="preserve"> </v>
      </c>
      <c r="J718" s="9"/>
      <c r="K718" s="10"/>
      <c r="N718" s="10"/>
      <c r="O718" s="10"/>
      <c r="P718" s="10"/>
      <c r="Q718" s="10"/>
      <c r="R718" s="10"/>
      <c r="S718" s="10"/>
      <c r="T718" s="10"/>
      <c r="U718" s="10"/>
      <c r="V718" s="10"/>
      <c r="W718" s="10"/>
      <c r="X718" s="10"/>
      <c r="Y718" s="10"/>
      <c r="Z718" s="10"/>
      <c r="AA718" s="10"/>
      <c r="AB718" s="10"/>
      <c r="AC718" s="10"/>
    </row>
    <row r="719" spans="1:29" ht="23.25" customHeight="1" thickBot="1" x14ac:dyDescent="0.35">
      <c r="A719" s="73" t="str">
        <f>'Matriz Nº1 Identificación'!A719</f>
        <v xml:space="preserve">Objetivo Estratégico: </v>
      </c>
      <c r="B719" s="377">
        <f>+'Matriz Nº1 Identificación'!B719:H719</f>
        <v>0</v>
      </c>
      <c r="C719" s="378"/>
      <c r="D719" s="378"/>
      <c r="E719" s="378"/>
      <c r="F719" s="378"/>
      <c r="G719" s="378"/>
      <c r="H719" s="378"/>
      <c r="I719" s="379"/>
      <c r="J719" s="1"/>
    </row>
    <row r="720" spans="1:29" ht="26.25" customHeight="1" x14ac:dyDescent="0.3">
      <c r="A720" s="75" t="str">
        <f>'Matriz Nº1 Identificación'!A720</f>
        <v>Objetivo táctico</v>
      </c>
      <c r="B720" s="374" t="str">
        <f>+'Matriz Nº1 Identificación'!B720:H720</f>
        <v xml:space="preserve">80. </v>
      </c>
      <c r="C720" s="375"/>
      <c r="D720" s="375"/>
      <c r="E720" s="375"/>
      <c r="F720" s="375"/>
      <c r="G720" s="375"/>
      <c r="H720" s="375"/>
      <c r="I720" s="376"/>
      <c r="J720" s="1"/>
    </row>
    <row r="721" spans="1:29" ht="83.25" customHeight="1" x14ac:dyDescent="0.3">
      <c r="A721" s="136" t="str">
        <f>'Matriz Nº1 Identificación'!A721</f>
        <v>80. 1</v>
      </c>
      <c r="B721" s="4" t="str">
        <f>IF('Matriz Nº1 Identificación'!B721&lt;&gt;" ",'Matriz Nº1 Identificación'!F721," ")</f>
        <v xml:space="preserve"> </v>
      </c>
      <c r="C721" s="101"/>
      <c r="D721" s="101"/>
      <c r="E721" s="4" t="str">
        <f>IFERROR(IF((VLOOKUP(C721,'Tabla 2-3-4-5'!$B$10:$C$12,2,FALSE)*(VLOOKUP('Matriz Nº2 Análisis'!D721,'Tabla 2-3-4-5'!$B$10:$C$12,2,FALSE)))&lt;3,"BAJO",IF((VLOOKUP(C721,'Tabla 2-3-4-5'!$B$10:$C$12,2,FALSE)*(VLOOKUP('Matriz Nº2 Análisis'!D721,'Tabla 2-3-4-5'!$B$10:$C$12,2,FALSE)))&gt;5,"ALTO","MEDIO"))," ")</f>
        <v xml:space="preserve"> </v>
      </c>
      <c r="F721" s="5" t="str">
        <f>IF(B721&lt;&gt;" ",'Matriz Nº1 Identificación'!E721," ")</f>
        <v xml:space="preserve"> </v>
      </c>
      <c r="G721" s="101"/>
      <c r="H721" s="101"/>
      <c r="I721" s="4" t="str">
        <f>IFERROR(IF((VLOOKUP(G721,'Tabla 2-3-4-5'!$B$10:$C$12,2,FALSE)*(VLOOKUP('Matriz Nº2 Análisis'!H721,'Tabla 2-3-4-5'!$B$10:$C$12,2,FALSE)))&lt;3,"BAJO",IF((VLOOKUP(G721,'Tabla 2-3-4-5'!$B$10:$C$12,2,FALSE)*(VLOOKUP('Matriz Nº2 Análisis'!H721,'Tabla 2-3-4-5'!$B$10:$C$12,2,FALSE)))&gt;5,"ALTO","MEDIO"))," ")</f>
        <v xml:space="preserve"> </v>
      </c>
      <c r="J721" s="9"/>
      <c r="K721" s="10"/>
      <c r="N721" s="10"/>
      <c r="O721" s="10"/>
      <c r="P721" s="10"/>
      <c r="Q721" s="10"/>
      <c r="R721" s="10"/>
      <c r="S721" s="10"/>
      <c r="T721" s="10"/>
      <c r="U721" s="10"/>
      <c r="V721" s="10"/>
      <c r="W721" s="10"/>
      <c r="X721" s="10"/>
      <c r="Y721" s="10"/>
      <c r="Z721" s="10"/>
      <c r="AA721" s="10"/>
      <c r="AB721" s="10"/>
      <c r="AC721" s="10"/>
    </row>
    <row r="722" spans="1:29" ht="83.25" customHeight="1" x14ac:dyDescent="0.3">
      <c r="A722" s="136" t="str">
        <f>'Matriz Nº1 Identificación'!A722</f>
        <v>80. 2</v>
      </c>
      <c r="B722" s="4" t="str">
        <f>IF('Matriz Nº1 Identificación'!B722&lt;&gt;" ",'Matriz Nº1 Identificación'!F722," ")</f>
        <v xml:space="preserve"> </v>
      </c>
      <c r="C722" s="101"/>
      <c r="D722" s="101"/>
      <c r="E722" s="4" t="str">
        <f>IFERROR(IF((VLOOKUP(C722,'Tabla 2-3-4-5'!$B$10:$C$12,2,FALSE)*(VLOOKUP('Matriz Nº2 Análisis'!D722,'Tabla 2-3-4-5'!$B$10:$C$12,2,FALSE)))&lt;3,"BAJO",IF((VLOOKUP(C722,'Tabla 2-3-4-5'!$B$10:$C$12,2,FALSE)*(VLOOKUP('Matriz Nº2 Análisis'!D722,'Tabla 2-3-4-5'!$B$10:$C$12,2,FALSE)))&gt;5,"ALTO","MEDIO"))," ")</f>
        <v xml:space="preserve"> </v>
      </c>
      <c r="F722" s="5" t="str">
        <f>IF(B722&lt;&gt;" ",'Matriz Nº1 Identificación'!E722," ")</f>
        <v xml:space="preserve"> </v>
      </c>
      <c r="G722" s="101"/>
      <c r="H722" s="101"/>
      <c r="I722" s="4" t="str">
        <f>IFERROR(IF((VLOOKUP(G722,'Tabla 2-3-4-5'!$B$10:$C$12,2,FALSE)*(VLOOKUP('Matriz Nº2 Análisis'!H722,'Tabla 2-3-4-5'!$B$10:$C$12,2,FALSE)))&lt;3,"BAJO",IF((VLOOKUP(G722,'Tabla 2-3-4-5'!$B$10:$C$12,2,FALSE)*(VLOOKUP('Matriz Nº2 Análisis'!H722,'Tabla 2-3-4-5'!$B$10:$C$12,2,FALSE)))&gt;5,"ALTO","MEDIO"))," ")</f>
        <v xml:space="preserve"> </v>
      </c>
      <c r="J722" s="9"/>
      <c r="K722" s="10"/>
      <c r="N722" s="10"/>
      <c r="O722" s="10"/>
      <c r="P722" s="10"/>
      <c r="Q722" s="10"/>
      <c r="R722" s="10"/>
      <c r="S722" s="10"/>
      <c r="T722" s="10"/>
      <c r="U722" s="10"/>
      <c r="V722" s="10"/>
      <c r="W722" s="10"/>
      <c r="X722" s="10"/>
      <c r="Y722" s="10"/>
      <c r="Z722" s="10"/>
      <c r="AA722" s="10"/>
      <c r="AB722" s="10"/>
      <c r="AC722" s="10"/>
    </row>
    <row r="723" spans="1:29" ht="83.25" customHeight="1" x14ac:dyDescent="0.3">
      <c r="A723" s="136" t="str">
        <f>'Matriz Nº1 Identificación'!A723</f>
        <v>80. 3</v>
      </c>
      <c r="B723" s="4" t="str">
        <f>IF('Matriz Nº1 Identificación'!B723&lt;&gt;" ",'Matriz Nº1 Identificación'!F723," ")</f>
        <v xml:space="preserve"> </v>
      </c>
      <c r="C723" s="101"/>
      <c r="D723" s="101"/>
      <c r="E723" s="4" t="str">
        <f>IFERROR(IF((VLOOKUP(C723,'Tabla 2-3-4-5'!$B$10:$C$12,2,FALSE)*(VLOOKUP('Matriz Nº2 Análisis'!D723,'Tabla 2-3-4-5'!$B$10:$C$12,2,FALSE)))&lt;3,"BAJO",IF((VLOOKUP(C723,'Tabla 2-3-4-5'!$B$10:$C$12,2,FALSE)*(VLOOKUP('Matriz Nº2 Análisis'!D723,'Tabla 2-3-4-5'!$B$10:$C$12,2,FALSE)))&gt;5,"ALTO","MEDIO"))," ")</f>
        <v xml:space="preserve"> </v>
      </c>
      <c r="F723" s="5" t="str">
        <f>IF(B723&lt;&gt;" ",'Matriz Nº1 Identificación'!E723," ")</f>
        <v xml:space="preserve"> </v>
      </c>
      <c r="G723" s="101"/>
      <c r="H723" s="101"/>
      <c r="I723" s="4" t="str">
        <f>IFERROR(IF((VLOOKUP(G723,'Tabla 2-3-4-5'!$B$10:$C$12,2,FALSE)*(VLOOKUP('Matriz Nº2 Análisis'!H723,'Tabla 2-3-4-5'!$B$10:$C$12,2,FALSE)))&lt;3,"BAJO",IF((VLOOKUP(G723,'Tabla 2-3-4-5'!$B$10:$C$12,2,FALSE)*(VLOOKUP('Matriz Nº2 Análisis'!H723,'Tabla 2-3-4-5'!$B$10:$C$12,2,FALSE)))&gt;5,"ALTO","MEDIO"))," ")</f>
        <v xml:space="preserve"> </v>
      </c>
      <c r="J723" s="9"/>
      <c r="K723" s="10"/>
      <c r="N723" s="10"/>
      <c r="O723" s="10"/>
      <c r="P723" s="10"/>
      <c r="Q723" s="10"/>
      <c r="R723" s="10"/>
      <c r="S723" s="10"/>
      <c r="T723" s="10"/>
      <c r="U723" s="10"/>
      <c r="V723" s="10"/>
      <c r="W723" s="10"/>
      <c r="X723" s="10"/>
      <c r="Y723" s="10"/>
      <c r="Z723" s="10"/>
      <c r="AA723" s="10"/>
      <c r="AB723" s="10"/>
      <c r="AC723" s="10"/>
    </row>
    <row r="724" spans="1:29" ht="83.25" customHeight="1" x14ac:dyDescent="0.3">
      <c r="A724" s="136" t="str">
        <f>'Matriz Nº1 Identificación'!A724</f>
        <v>80. 4</v>
      </c>
      <c r="B724" s="4" t="str">
        <f>IF('Matriz Nº1 Identificación'!B724&lt;&gt;" ",'Matriz Nº1 Identificación'!F724," ")</f>
        <v xml:space="preserve"> </v>
      </c>
      <c r="C724" s="101"/>
      <c r="D724" s="101"/>
      <c r="E724" s="4" t="str">
        <f>IFERROR(IF((VLOOKUP(C724,'Tabla 2-3-4-5'!$B$10:$C$12,2,FALSE)*(VLOOKUP('Matriz Nº2 Análisis'!D724,'Tabla 2-3-4-5'!$B$10:$C$12,2,FALSE)))&lt;3,"BAJO",IF((VLOOKUP(C724,'Tabla 2-3-4-5'!$B$10:$C$12,2,FALSE)*(VLOOKUP('Matriz Nº2 Análisis'!D724,'Tabla 2-3-4-5'!$B$10:$C$12,2,FALSE)))&gt;5,"ALTO","MEDIO"))," ")</f>
        <v xml:space="preserve"> </v>
      </c>
      <c r="F724" s="5" t="str">
        <f>IF(B724&lt;&gt;" ",'Matriz Nº1 Identificación'!E724," ")</f>
        <v xml:space="preserve"> </v>
      </c>
      <c r="G724" s="101"/>
      <c r="H724" s="101"/>
      <c r="I724" s="4" t="str">
        <f>IFERROR(IF((VLOOKUP(G724,'Tabla 2-3-4-5'!$B$10:$C$12,2,FALSE)*(VLOOKUP('Matriz Nº2 Análisis'!H724,'Tabla 2-3-4-5'!$B$10:$C$12,2,FALSE)))&lt;3,"BAJO",IF((VLOOKUP(G724,'Tabla 2-3-4-5'!$B$10:$C$12,2,FALSE)*(VLOOKUP('Matriz Nº2 Análisis'!H724,'Tabla 2-3-4-5'!$B$10:$C$12,2,FALSE)))&gt;5,"ALTO","MEDIO"))," ")</f>
        <v xml:space="preserve"> </v>
      </c>
      <c r="J724" s="9"/>
      <c r="K724" s="10"/>
      <c r="N724" s="10"/>
      <c r="O724" s="10"/>
      <c r="P724" s="10"/>
      <c r="Q724" s="10"/>
      <c r="R724" s="10"/>
      <c r="S724" s="10"/>
      <c r="T724" s="10"/>
      <c r="U724" s="10"/>
      <c r="V724" s="10"/>
      <c r="W724" s="10"/>
      <c r="X724" s="10"/>
      <c r="Y724" s="10"/>
      <c r="Z724" s="10"/>
      <c r="AA724" s="10"/>
      <c r="AB724" s="10"/>
      <c r="AC724" s="10"/>
    </row>
    <row r="725" spans="1:29" ht="83.25" customHeight="1" x14ac:dyDescent="0.3">
      <c r="A725" s="136" t="str">
        <f>'Matriz Nº1 Identificación'!A725</f>
        <v>80. 5</v>
      </c>
      <c r="B725" s="4" t="str">
        <f>IF('Matriz Nº1 Identificación'!B725&lt;&gt;" ",'Matriz Nº1 Identificación'!F725," ")</f>
        <v xml:space="preserve"> </v>
      </c>
      <c r="C725" s="101"/>
      <c r="D725" s="101"/>
      <c r="E725" s="4" t="str">
        <f>IFERROR(IF((VLOOKUP(C725,'Tabla 2-3-4-5'!$B$10:$C$12,2,FALSE)*(VLOOKUP('Matriz Nº2 Análisis'!D725,'Tabla 2-3-4-5'!$B$10:$C$12,2,FALSE)))&lt;3,"BAJO",IF((VLOOKUP(C725,'Tabla 2-3-4-5'!$B$10:$C$12,2,FALSE)*(VLOOKUP('Matriz Nº2 Análisis'!D725,'Tabla 2-3-4-5'!$B$10:$C$12,2,FALSE)))&gt;5,"ALTO","MEDIO"))," ")</f>
        <v xml:space="preserve"> </v>
      </c>
      <c r="F725" s="5" t="str">
        <f>IF(B725&lt;&gt;" ",'Matriz Nº1 Identificación'!E725," ")</f>
        <v xml:space="preserve"> </v>
      </c>
      <c r="G725" s="101"/>
      <c r="H725" s="101"/>
      <c r="I725" s="4" t="str">
        <f>IFERROR(IF((VLOOKUP(G725,'Tabla 2-3-4-5'!$B$10:$C$12,2,FALSE)*(VLOOKUP('Matriz Nº2 Análisis'!H725,'Tabla 2-3-4-5'!$B$10:$C$12,2,FALSE)))&lt;3,"BAJO",IF((VLOOKUP(G725,'Tabla 2-3-4-5'!$B$10:$C$12,2,FALSE)*(VLOOKUP('Matriz Nº2 Análisis'!H725,'Tabla 2-3-4-5'!$B$10:$C$12,2,FALSE)))&gt;5,"ALTO","MEDIO"))," ")</f>
        <v xml:space="preserve"> </v>
      </c>
      <c r="J725" s="9"/>
      <c r="K725" s="10"/>
      <c r="N725" s="10"/>
      <c r="O725" s="10"/>
      <c r="P725" s="10"/>
      <c r="Q725" s="10"/>
      <c r="R725" s="10"/>
      <c r="S725" s="10"/>
      <c r="T725" s="10"/>
      <c r="U725" s="10"/>
      <c r="V725" s="10"/>
      <c r="W725" s="10"/>
      <c r="X725" s="10"/>
      <c r="Y725" s="10"/>
      <c r="Z725" s="10"/>
      <c r="AA725" s="10"/>
      <c r="AB725" s="10"/>
      <c r="AC725" s="10"/>
    </row>
    <row r="726" spans="1:29" ht="83.25" customHeight="1" x14ac:dyDescent="0.3">
      <c r="A726" s="136" t="str">
        <f>'Matriz Nº1 Identificación'!A726</f>
        <v>80. 6</v>
      </c>
      <c r="B726" s="4" t="str">
        <f>IF('Matriz Nº1 Identificación'!B726&lt;&gt;" ",'Matriz Nº1 Identificación'!F726," ")</f>
        <v xml:space="preserve"> </v>
      </c>
      <c r="C726" s="101"/>
      <c r="D726" s="101"/>
      <c r="E726" s="4" t="str">
        <f>IFERROR(IF((VLOOKUP(C726,'Tabla 2-3-4-5'!$B$10:$C$12,2,FALSE)*(VLOOKUP('Matriz Nº2 Análisis'!D726,'Tabla 2-3-4-5'!$B$10:$C$12,2,FALSE)))&lt;3,"BAJO",IF((VLOOKUP(C726,'Tabla 2-3-4-5'!$B$10:$C$12,2,FALSE)*(VLOOKUP('Matriz Nº2 Análisis'!D726,'Tabla 2-3-4-5'!$B$10:$C$12,2,FALSE)))&gt;5,"ALTO","MEDIO"))," ")</f>
        <v xml:space="preserve"> </v>
      </c>
      <c r="F726" s="5" t="str">
        <f>IF(B726&lt;&gt;" ",'Matriz Nº1 Identificación'!E726," ")</f>
        <v xml:space="preserve"> </v>
      </c>
      <c r="G726" s="101"/>
      <c r="H726" s="101"/>
      <c r="I726" s="4" t="str">
        <f>IFERROR(IF((VLOOKUP(G726,'Tabla 2-3-4-5'!$B$10:$C$12,2,FALSE)*(VLOOKUP('Matriz Nº2 Análisis'!H726,'Tabla 2-3-4-5'!$B$10:$C$12,2,FALSE)))&lt;3,"BAJO",IF((VLOOKUP(G726,'Tabla 2-3-4-5'!$B$10:$C$12,2,FALSE)*(VLOOKUP('Matriz Nº2 Análisis'!H726,'Tabla 2-3-4-5'!$B$10:$C$12,2,FALSE)))&gt;5,"ALTO","MEDIO"))," ")</f>
        <v xml:space="preserve"> </v>
      </c>
      <c r="J726" s="9"/>
      <c r="K726" s="10"/>
      <c r="N726" s="10"/>
      <c r="O726" s="10"/>
      <c r="P726" s="10"/>
      <c r="Q726" s="10"/>
      <c r="R726" s="10"/>
      <c r="S726" s="10"/>
      <c r="T726" s="10"/>
      <c r="U726" s="10"/>
      <c r="V726" s="10"/>
      <c r="W726" s="10"/>
      <c r="X726" s="10"/>
      <c r="Y726" s="10"/>
      <c r="Z726" s="10"/>
      <c r="AA726" s="10"/>
      <c r="AB726" s="10"/>
      <c r="AC726" s="10"/>
    </row>
    <row r="727" spans="1:29" ht="83.25" customHeight="1" thickBot="1" x14ac:dyDescent="0.35">
      <c r="A727" s="136" t="str">
        <f>'Matriz Nº1 Identificación'!A727</f>
        <v>80. 7</v>
      </c>
      <c r="B727" s="4" t="str">
        <f>IF('Matriz Nº1 Identificación'!B727&lt;&gt;" ",'Matriz Nº1 Identificación'!F727," ")</f>
        <v xml:space="preserve"> </v>
      </c>
      <c r="C727" s="101"/>
      <c r="D727" s="101"/>
      <c r="E727" s="4" t="str">
        <f>IFERROR(IF((VLOOKUP(C727,'Tabla 2-3-4-5'!$B$10:$C$12,2,FALSE)*(VLOOKUP('Matriz Nº2 Análisis'!D727,'Tabla 2-3-4-5'!$B$10:$C$12,2,FALSE)))&lt;3,"BAJO",IF((VLOOKUP(C727,'Tabla 2-3-4-5'!$B$10:$C$12,2,FALSE)*(VLOOKUP('Matriz Nº2 Análisis'!D727,'Tabla 2-3-4-5'!$B$10:$C$12,2,FALSE)))&gt;5,"ALTO","MEDIO"))," ")</f>
        <v xml:space="preserve"> </v>
      </c>
      <c r="F727" s="5" t="str">
        <f>IF(B727&lt;&gt;" ",'Matriz Nº1 Identificación'!E727," ")</f>
        <v xml:space="preserve"> </v>
      </c>
      <c r="G727" s="101"/>
      <c r="H727" s="101"/>
      <c r="I727" s="4" t="str">
        <f>IFERROR(IF((VLOOKUP(G727,'Tabla 2-3-4-5'!$B$10:$C$12,2,FALSE)*(VLOOKUP('Matriz Nº2 Análisis'!H727,'Tabla 2-3-4-5'!$B$10:$C$12,2,FALSE)))&lt;3,"BAJO",IF((VLOOKUP(G727,'Tabla 2-3-4-5'!$B$10:$C$12,2,FALSE)*(VLOOKUP('Matriz Nº2 Análisis'!H727,'Tabla 2-3-4-5'!$B$10:$C$12,2,FALSE)))&gt;5,"ALTO","MEDIO"))," ")</f>
        <v xml:space="preserve"> </v>
      </c>
      <c r="J727" s="9"/>
      <c r="K727" s="10"/>
      <c r="N727" s="10"/>
      <c r="O727" s="10"/>
      <c r="P727" s="10"/>
      <c r="Q727" s="10"/>
      <c r="R727" s="10"/>
      <c r="S727" s="10"/>
      <c r="T727" s="10"/>
      <c r="U727" s="10"/>
      <c r="V727" s="10"/>
      <c r="W727" s="10"/>
      <c r="X727" s="10"/>
      <c r="Y727" s="10"/>
      <c r="Z727" s="10"/>
      <c r="AA727" s="10"/>
      <c r="AB727" s="10"/>
      <c r="AC727" s="10"/>
    </row>
    <row r="728" spans="1:29" ht="23.25" customHeight="1" thickBot="1" x14ac:dyDescent="0.35">
      <c r="A728" s="73" t="str">
        <f>'Matriz Nº1 Identificación'!A728</f>
        <v xml:space="preserve">Objetivo Estratégico: </v>
      </c>
      <c r="B728" s="377">
        <f>+'Matriz Nº1 Identificación'!B728:H728</f>
        <v>0</v>
      </c>
      <c r="C728" s="378"/>
      <c r="D728" s="378"/>
      <c r="E728" s="378"/>
      <c r="F728" s="378"/>
      <c r="G728" s="378"/>
      <c r="H728" s="378"/>
      <c r="I728" s="379"/>
      <c r="J728" s="1"/>
    </row>
    <row r="729" spans="1:29" ht="26.25" customHeight="1" x14ac:dyDescent="0.3">
      <c r="A729" s="75" t="str">
        <f>'Matriz Nº1 Identificación'!A729</f>
        <v>Objetivo táctico</v>
      </c>
      <c r="B729" s="374" t="str">
        <f>+'Matriz Nº1 Identificación'!B729:H729</f>
        <v xml:space="preserve">81. </v>
      </c>
      <c r="C729" s="375"/>
      <c r="D729" s="375"/>
      <c r="E729" s="375"/>
      <c r="F729" s="375"/>
      <c r="G729" s="375"/>
      <c r="H729" s="375"/>
      <c r="I729" s="376"/>
      <c r="J729" s="1"/>
    </row>
    <row r="730" spans="1:29" ht="83.25" customHeight="1" x14ac:dyDescent="0.3">
      <c r="A730" s="136" t="str">
        <f>'Matriz Nº1 Identificación'!A730</f>
        <v>81. 1</v>
      </c>
      <c r="B730" s="4" t="str">
        <f>IF('Matriz Nº1 Identificación'!B730&lt;&gt;" ",'Matriz Nº1 Identificación'!F730," ")</f>
        <v xml:space="preserve"> </v>
      </c>
      <c r="C730" s="101"/>
      <c r="D730" s="101"/>
      <c r="E730" s="4" t="str">
        <f>IFERROR(IF((VLOOKUP(C730,'Tabla 2-3-4-5'!$B$10:$C$12,2,FALSE)*(VLOOKUP('Matriz Nº2 Análisis'!D730,'Tabla 2-3-4-5'!$B$10:$C$12,2,FALSE)))&lt;3,"BAJO",IF((VLOOKUP(C730,'Tabla 2-3-4-5'!$B$10:$C$12,2,FALSE)*(VLOOKUP('Matriz Nº2 Análisis'!D730,'Tabla 2-3-4-5'!$B$10:$C$12,2,FALSE)))&gt;5,"ALTO","MEDIO"))," ")</f>
        <v xml:space="preserve"> </v>
      </c>
      <c r="F730" s="5" t="str">
        <f>IF(B730&lt;&gt;" ",'Matriz Nº1 Identificación'!E730," ")</f>
        <v xml:space="preserve"> </v>
      </c>
      <c r="G730" s="101"/>
      <c r="H730" s="101"/>
      <c r="I730" s="4" t="str">
        <f>IFERROR(IF((VLOOKUP(G730,'Tabla 2-3-4-5'!$B$10:$C$12,2,FALSE)*(VLOOKUP('Matriz Nº2 Análisis'!H730,'Tabla 2-3-4-5'!$B$10:$C$12,2,FALSE)))&lt;3,"BAJO",IF((VLOOKUP(G730,'Tabla 2-3-4-5'!$B$10:$C$12,2,FALSE)*(VLOOKUP('Matriz Nº2 Análisis'!H730,'Tabla 2-3-4-5'!$B$10:$C$12,2,FALSE)))&gt;5,"ALTO","MEDIO"))," ")</f>
        <v xml:space="preserve"> </v>
      </c>
      <c r="J730" s="9"/>
      <c r="K730" s="10"/>
      <c r="N730" s="10"/>
      <c r="O730" s="10"/>
      <c r="P730" s="10"/>
      <c r="Q730" s="10"/>
      <c r="R730" s="10"/>
      <c r="S730" s="10"/>
      <c r="T730" s="10"/>
      <c r="U730" s="10"/>
      <c r="V730" s="10"/>
      <c r="W730" s="10"/>
      <c r="X730" s="10"/>
      <c r="Y730" s="10"/>
      <c r="Z730" s="10"/>
      <c r="AA730" s="10"/>
      <c r="AB730" s="10"/>
      <c r="AC730" s="10"/>
    </row>
    <row r="731" spans="1:29" ht="83.25" customHeight="1" x14ac:dyDescent="0.3">
      <c r="A731" s="136" t="str">
        <f>'Matriz Nº1 Identificación'!A731</f>
        <v>81. 2</v>
      </c>
      <c r="B731" s="4" t="str">
        <f>IF('Matriz Nº1 Identificación'!B731&lt;&gt;" ",'Matriz Nº1 Identificación'!F731," ")</f>
        <v xml:space="preserve"> </v>
      </c>
      <c r="C731" s="101"/>
      <c r="D731" s="101"/>
      <c r="E731" s="4" t="str">
        <f>IFERROR(IF((VLOOKUP(C731,'Tabla 2-3-4-5'!$B$10:$C$12,2,FALSE)*(VLOOKUP('Matriz Nº2 Análisis'!D731,'Tabla 2-3-4-5'!$B$10:$C$12,2,FALSE)))&lt;3,"BAJO",IF((VLOOKUP(C731,'Tabla 2-3-4-5'!$B$10:$C$12,2,FALSE)*(VLOOKUP('Matriz Nº2 Análisis'!D731,'Tabla 2-3-4-5'!$B$10:$C$12,2,FALSE)))&gt;5,"ALTO","MEDIO"))," ")</f>
        <v xml:space="preserve"> </v>
      </c>
      <c r="F731" s="5" t="str">
        <f>IF(B731&lt;&gt;" ",'Matriz Nº1 Identificación'!E731," ")</f>
        <v xml:space="preserve"> </v>
      </c>
      <c r="G731" s="101"/>
      <c r="H731" s="101"/>
      <c r="I731" s="4" t="str">
        <f>IFERROR(IF((VLOOKUP(G731,'Tabla 2-3-4-5'!$B$10:$C$12,2,FALSE)*(VLOOKUP('Matriz Nº2 Análisis'!H731,'Tabla 2-3-4-5'!$B$10:$C$12,2,FALSE)))&lt;3,"BAJO",IF((VLOOKUP(G731,'Tabla 2-3-4-5'!$B$10:$C$12,2,FALSE)*(VLOOKUP('Matriz Nº2 Análisis'!H731,'Tabla 2-3-4-5'!$B$10:$C$12,2,FALSE)))&gt;5,"ALTO","MEDIO"))," ")</f>
        <v xml:space="preserve"> </v>
      </c>
      <c r="J731" s="9"/>
      <c r="K731" s="10"/>
      <c r="N731" s="10"/>
      <c r="O731" s="10"/>
      <c r="P731" s="10"/>
      <c r="Q731" s="10"/>
      <c r="R731" s="10"/>
      <c r="S731" s="10"/>
      <c r="T731" s="10"/>
      <c r="U731" s="10"/>
      <c r="V731" s="10"/>
      <c r="W731" s="10"/>
      <c r="X731" s="10"/>
      <c r="Y731" s="10"/>
      <c r="Z731" s="10"/>
      <c r="AA731" s="10"/>
      <c r="AB731" s="10"/>
      <c r="AC731" s="10"/>
    </row>
    <row r="732" spans="1:29" ht="83.25" customHeight="1" x14ac:dyDescent="0.3">
      <c r="A732" s="136" t="str">
        <f>'Matriz Nº1 Identificación'!A732</f>
        <v>81. 3</v>
      </c>
      <c r="B732" s="4" t="str">
        <f>IF('Matriz Nº1 Identificación'!B732&lt;&gt;" ",'Matriz Nº1 Identificación'!F732," ")</f>
        <v xml:space="preserve"> </v>
      </c>
      <c r="C732" s="101"/>
      <c r="D732" s="101"/>
      <c r="E732" s="4" t="str">
        <f>IFERROR(IF((VLOOKUP(C732,'Tabla 2-3-4-5'!$B$10:$C$12,2,FALSE)*(VLOOKUP('Matriz Nº2 Análisis'!D732,'Tabla 2-3-4-5'!$B$10:$C$12,2,FALSE)))&lt;3,"BAJO",IF((VLOOKUP(C732,'Tabla 2-3-4-5'!$B$10:$C$12,2,FALSE)*(VLOOKUP('Matriz Nº2 Análisis'!D732,'Tabla 2-3-4-5'!$B$10:$C$12,2,FALSE)))&gt;5,"ALTO","MEDIO"))," ")</f>
        <v xml:space="preserve"> </v>
      </c>
      <c r="F732" s="5" t="str">
        <f>IF(B732&lt;&gt;" ",'Matriz Nº1 Identificación'!E732," ")</f>
        <v xml:space="preserve"> </v>
      </c>
      <c r="G732" s="101"/>
      <c r="H732" s="101"/>
      <c r="I732" s="4" t="str">
        <f>IFERROR(IF((VLOOKUP(G732,'Tabla 2-3-4-5'!$B$10:$C$12,2,FALSE)*(VLOOKUP('Matriz Nº2 Análisis'!H732,'Tabla 2-3-4-5'!$B$10:$C$12,2,FALSE)))&lt;3,"BAJO",IF((VLOOKUP(G732,'Tabla 2-3-4-5'!$B$10:$C$12,2,FALSE)*(VLOOKUP('Matriz Nº2 Análisis'!H732,'Tabla 2-3-4-5'!$B$10:$C$12,2,FALSE)))&gt;5,"ALTO","MEDIO"))," ")</f>
        <v xml:space="preserve"> </v>
      </c>
      <c r="J732" s="9"/>
      <c r="K732" s="10"/>
      <c r="N732" s="10"/>
      <c r="O732" s="10"/>
      <c r="P732" s="10"/>
      <c r="Q732" s="10"/>
      <c r="R732" s="10"/>
      <c r="S732" s="10"/>
      <c r="T732" s="10"/>
      <c r="U732" s="10"/>
      <c r="V732" s="10"/>
      <c r="W732" s="10"/>
      <c r="X732" s="10"/>
      <c r="Y732" s="10"/>
      <c r="Z732" s="10"/>
      <c r="AA732" s="10"/>
      <c r="AB732" s="10"/>
      <c r="AC732" s="10"/>
    </row>
    <row r="733" spans="1:29" ht="83.25" customHeight="1" x14ac:dyDescent="0.3">
      <c r="A733" s="136" t="str">
        <f>'Matriz Nº1 Identificación'!A733</f>
        <v>81. 4</v>
      </c>
      <c r="B733" s="4" t="str">
        <f>IF('Matriz Nº1 Identificación'!B733&lt;&gt;" ",'Matriz Nº1 Identificación'!F733," ")</f>
        <v xml:space="preserve"> </v>
      </c>
      <c r="C733" s="101"/>
      <c r="D733" s="101"/>
      <c r="E733" s="4" t="str">
        <f>IFERROR(IF((VLOOKUP(C733,'Tabla 2-3-4-5'!$B$10:$C$12,2,FALSE)*(VLOOKUP('Matriz Nº2 Análisis'!D733,'Tabla 2-3-4-5'!$B$10:$C$12,2,FALSE)))&lt;3,"BAJO",IF((VLOOKUP(C733,'Tabla 2-3-4-5'!$B$10:$C$12,2,FALSE)*(VLOOKUP('Matriz Nº2 Análisis'!D733,'Tabla 2-3-4-5'!$B$10:$C$12,2,FALSE)))&gt;5,"ALTO","MEDIO"))," ")</f>
        <v xml:space="preserve"> </v>
      </c>
      <c r="F733" s="5" t="str">
        <f>IF(B733&lt;&gt;" ",'Matriz Nº1 Identificación'!E733," ")</f>
        <v xml:space="preserve"> </v>
      </c>
      <c r="G733" s="101"/>
      <c r="H733" s="101"/>
      <c r="I733" s="4" t="str">
        <f>IFERROR(IF((VLOOKUP(G733,'Tabla 2-3-4-5'!$B$10:$C$12,2,FALSE)*(VLOOKUP('Matriz Nº2 Análisis'!H733,'Tabla 2-3-4-5'!$B$10:$C$12,2,FALSE)))&lt;3,"BAJO",IF((VLOOKUP(G733,'Tabla 2-3-4-5'!$B$10:$C$12,2,FALSE)*(VLOOKUP('Matriz Nº2 Análisis'!H733,'Tabla 2-3-4-5'!$B$10:$C$12,2,FALSE)))&gt;5,"ALTO","MEDIO"))," ")</f>
        <v xml:space="preserve"> </v>
      </c>
      <c r="J733" s="9"/>
      <c r="K733" s="10"/>
      <c r="N733" s="10"/>
      <c r="O733" s="10"/>
      <c r="P733" s="10"/>
      <c r="Q733" s="10"/>
      <c r="R733" s="10"/>
      <c r="S733" s="10"/>
      <c r="T733" s="10"/>
      <c r="U733" s="10"/>
      <c r="V733" s="10"/>
      <c r="W733" s="10"/>
      <c r="X733" s="10"/>
      <c r="Y733" s="10"/>
      <c r="Z733" s="10"/>
      <c r="AA733" s="10"/>
      <c r="AB733" s="10"/>
      <c r="AC733" s="10"/>
    </row>
    <row r="734" spans="1:29" ht="83.25" customHeight="1" x14ac:dyDescent="0.3">
      <c r="A734" s="136" t="str">
        <f>'Matriz Nº1 Identificación'!A734</f>
        <v>81. 5</v>
      </c>
      <c r="B734" s="4" t="str">
        <f>IF('Matriz Nº1 Identificación'!B734&lt;&gt;" ",'Matriz Nº1 Identificación'!F734," ")</f>
        <v xml:space="preserve"> </v>
      </c>
      <c r="C734" s="101"/>
      <c r="D734" s="101"/>
      <c r="E734" s="4" t="str">
        <f>IFERROR(IF((VLOOKUP(C734,'Tabla 2-3-4-5'!$B$10:$C$12,2,FALSE)*(VLOOKUP('Matriz Nº2 Análisis'!D734,'Tabla 2-3-4-5'!$B$10:$C$12,2,FALSE)))&lt;3,"BAJO",IF((VLOOKUP(C734,'Tabla 2-3-4-5'!$B$10:$C$12,2,FALSE)*(VLOOKUP('Matriz Nº2 Análisis'!D734,'Tabla 2-3-4-5'!$B$10:$C$12,2,FALSE)))&gt;5,"ALTO","MEDIO"))," ")</f>
        <v xml:space="preserve"> </v>
      </c>
      <c r="F734" s="5" t="str">
        <f>IF(B734&lt;&gt;" ",'Matriz Nº1 Identificación'!E734," ")</f>
        <v xml:space="preserve"> </v>
      </c>
      <c r="G734" s="101"/>
      <c r="H734" s="101"/>
      <c r="I734" s="4" t="str">
        <f>IFERROR(IF((VLOOKUP(G734,'Tabla 2-3-4-5'!$B$10:$C$12,2,FALSE)*(VLOOKUP('Matriz Nº2 Análisis'!H734,'Tabla 2-3-4-5'!$B$10:$C$12,2,FALSE)))&lt;3,"BAJO",IF((VLOOKUP(G734,'Tabla 2-3-4-5'!$B$10:$C$12,2,FALSE)*(VLOOKUP('Matriz Nº2 Análisis'!H734,'Tabla 2-3-4-5'!$B$10:$C$12,2,FALSE)))&gt;5,"ALTO","MEDIO"))," ")</f>
        <v xml:space="preserve"> </v>
      </c>
      <c r="J734" s="9"/>
      <c r="K734" s="10"/>
      <c r="N734" s="10"/>
      <c r="O734" s="10"/>
      <c r="P734" s="10"/>
      <c r="Q734" s="10"/>
      <c r="R734" s="10"/>
      <c r="S734" s="10"/>
      <c r="T734" s="10"/>
      <c r="U734" s="10"/>
      <c r="V734" s="10"/>
      <c r="W734" s="10"/>
      <c r="X734" s="10"/>
      <c r="Y734" s="10"/>
      <c r="Z734" s="10"/>
      <c r="AA734" s="10"/>
      <c r="AB734" s="10"/>
      <c r="AC734" s="10"/>
    </row>
    <row r="735" spans="1:29" ht="83.25" customHeight="1" x14ac:dyDescent="0.3">
      <c r="A735" s="136" t="str">
        <f>'Matriz Nº1 Identificación'!A735</f>
        <v>81. 6</v>
      </c>
      <c r="B735" s="4" t="str">
        <f>IF('Matriz Nº1 Identificación'!B735&lt;&gt;" ",'Matriz Nº1 Identificación'!F735," ")</f>
        <v xml:space="preserve"> </v>
      </c>
      <c r="C735" s="101"/>
      <c r="D735" s="101"/>
      <c r="E735" s="4" t="str">
        <f>IFERROR(IF((VLOOKUP(C735,'Tabla 2-3-4-5'!$B$10:$C$12,2,FALSE)*(VLOOKUP('Matriz Nº2 Análisis'!D735,'Tabla 2-3-4-5'!$B$10:$C$12,2,FALSE)))&lt;3,"BAJO",IF((VLOOKUP(C735,'Tabla 2-3-4-5'!$B$10:$C$12,2,FALSE)*(VLOOKUP('Matriz Nº2 Análisis'!D735,'Tabla 2-3-4-5'!$B$10:$C$12,2,FALSE)))&gt;5,"ALTO","MEDIO"))," ")</f>
        <v xml:space="preserve"> </v>
      </c>
      <c r="F735" s="5" t="str">
        <f>IF(B735&lt;&gt;" ",'Matriz Nº1 Identificación'!E735," ")</f>
        <v xml:space="preserve"> </v>
      </c>
      <c r="G735" s="101"/>
      <c r="H735" s="101"/>
      <c r="I735" s="4" t="str">
        <f>IFERROR(IF((VLOOKUP(G735,'Tabla 2-3-4-5'!$B$10:$C$12,2,FALSE)*(VLOOKUP('Matriz Nº2 Análisis'!H735,'Tabla 2-3-4-5'!$B$10:$C$12,2,FALSE)))&lt;3,"BAJO",IF((VLOOKUP(G735,'Tabla 2-3-4-5'!$B$10:$C$12,2,FALSE)*(VLOOKUP('Matriz Nº2 Análisis'!H735,'Tabla 2-3-4-5'!$B$10:$C$12,2,FALSE)))&gt;5,"ALTO","MEDIO"))," ")</f>
        <v xml:space="preserve"> </v>
      </c>
      <c r="J735" s="9"/>
      <c r="K735" s="10"/>
      <c r="N735" s="10"/>
      <c r="O735" s="10"/>
      <c r="P735" s="10"/>
      <c r="Q735" s="10"/>
      <c r="R735" s="10"/>
      <c r="S735" s="10"/>
      <c r="T735" s="10"/>
      <c r="U735" s="10"/>
      <c r="V735" s="10"/>
      <c r="W735" s="10"/>
      <c r="X735" s="10"/>
      <c r="Y735" s="10"/>
      <c r="Z735" s="10"/>
      <c r="AA735" s="10"/>
      <c r="AB735" s="10"/>
      <c r="AC735" s="10"/>
    </row>
    <row r="736" spans="1:29" ht="83.25" customHeight="1" thickBot="1" x14ac:dyDescent="0.35">
      <c r="A736" s="136" t="str">
        <f>'Matriz Nº1 Identificación'!A736</f>
        <v>81. 7</v>
      </c>
      <c r="B736" s="4" t="str">
        <f>IF('Matriz Nº1 Identificación'!B736&lt;&gt;" ",'Matriz Nº1 Identificación'!F736," ")</f>
        <v xml:space="preserve"> </v>
      </c>
      <c r="C736" s="101"/>
      <c r="D736" s="101"/>
      <c r="E736" s="4" t="str">
        <f>IFERROR(IF((VLOOKUP(C736,'Tabla 2-3-4-5'!$B$10:$C$12,2,FALSE)*(VLOOKUP('Matriz Nº2 Análisis'!D736,'Tabla 2-3-4-5'!$B$10:$C$12,2,FALSE)))&lt;3,"BAJO",IF((VLOOKUP(C736,'Tabla 2-3-4-5'!$B$10:$C$12,2,FALSE)*(VLOOKUP('Matriz Nº2 Análisis'!D736,'Tabla 2-3-4-5'!$B$10:$C$12,2,FALSE)))&gt;5,"ALTO","MEDIO"))," ")</f>
        <v xml:space="preserve"> </v>
      </c>
      <c r="F736" s="5" t="str">
        <f>IF(B736&lt;&gt;" ",'Matriz Nº1 Identificación'!E736," ")</f>
        <v xml:space="preserve"> </v>
      </c>
      <c r="G736" s="101"/>
      <c r="H736" s="101"/>
      <c r="I736" s="4" t="str">
        <f>IFERROR(IF((VLOOKUP(G736,'Tabla 2-3-4-5'!$B$10:$C$12,2,FALSE)*(VLOOKUP('Matriz Nº2 Análisis'!H736,'Tabla 2-3-4-5'!$B$10:$C$12,2,FALSE)))&lt;3,"BAJO",IF((VLOOKUP(G736,'Tabla 2-3-4-5'!$B$10:$C$12,2,FALSE)*(VLOOKUP('Matriz Nº2 Análisis'!H736,'Tabla 2-3-4-5'!$B$10:$C$12,2,FALSE)))&gt;5,"ALTO","MEDIO"))," ")</f>
        <v xml:space="preserve"> </v>
      </c>
      <c r="J736" s="9"/>
      <c r="K736" s="10"/>
      <c r="N736" s="10"/>
      <c r="O736" s="10"/>
      <c r="P736" s="10"/>
      <c r="Q736" s="10"/>
      <c r="R736" s="10"/>
      <c r="S736" s="10"/>
      <c r="T736" s="10"/>
      <c r="U736" s="10"/>
      <c r="V736" s="10"/>
      <c r="W736" s="10"/>
      <c r="X736" s="10"/>
      <c r="Y736" s="10"/>
      <c r="Z736" s="10"/>
      <c r="AA736" s="10"/>
      <c r="AB736" s="10"/>
      <c r="AC736" s="10"/>
    </row>
    <row r="737" spans="1:29" ht="23.25" customHeight="1" thickBot="1" x14ac:dyDescent="0.35">
      <c r="A737" s="73" t="str">
        <f>'Matriz Nº1 Identificación'!A737</f>
        <v xml:space="preserve">Objetivo Estratégico: </v>
      </c>
      <c r="B737" s="377">
        <f>+'Matriz Nº1 Identificación'!B737:H737</f>
        <v>0</v>
      </c>
      <c r="C737" s="378"/>
      <c r="D737" s="378"/>
      <c r="E737" s="378"/>
      <c r="F737" s="378"/>
      <c r="G737" s="378"/>
      <c r="H737" s="378"/>
      <c r="I737" s="379"/>
      <c r="J737" s="1"/>
    </row>
    <row r="738" spans="1:29" ht="26.25" customHeight="1" x14ac:dyDescent="0.3">
      <c r="A738" s="75" t="str">
        <f>'Matriz Nº1 Identificación'!A738</f>
        <v>Objetivo táctico</v>
      </c>
      <c r="B738" s="374" t="str">
        <f>+'Matriz Nº1 Identificación'!B738:H738</f>
        <v xml:space="preserve">82. </v>
      </c>
      <c r="C738" s="375"/>
      <c r="D738" s="375"/>
      <c r="E738" s="375"/>
      <c r="F738" s="375"/>
      <c r="G738" s="375"/>
      <c r="H738" s="375"/>
      <c r="I738" s="376"/>
      <c r="J738" s="1"/>
    </row>
    <row r="739" spans="1:29" ht="83.25" customHeight="1" x14ac:dyDescent="0.3">
      <c r="A739" s="136" t="str">
        <f>'Matriz Nº1 Identificación'!A739</f>
        <v>82. 1</v>
      </c>
      <c r="B739" s="4" t="str">
        <f>IF('Matriz Nº1 Identificación'!B739&lt;&gt;" ",'Matriz Nº1 Identificación'!F739," ")</f>
        <v xml:space="preserve"> </v>
      </c>
      <c r="C739" s="101"/>
      <c r="D739" s="101"/>
      <c r="E739" s="4" t="str">
        <f>IFERROR(IF((VLOOKUP(C739,'Tabla 2-3-4-5'!$B$10:$C$12,2,FALSE)*(VLOOKUP('Matriz Nº2 Análisis'!D739,'Tabla 2-3-4-5'!$B$10:$C$12,2,FALSE)))&lt;3,"BAJO",IF((VLOOKUP(C739,'Tabla 2-3-4-5'!$B$10:$C$12,2,FALSE)*(VLOOKUP('Matriz Nº2 Análisis'!D739,'Tabla 2-3-4-5'!$B$10:$C$12,2,FALSE)))&gt;5,"ALTO","MEDIO"))," ")</f>
        <v xml:space="preserve"> </v>
      </c>
      <c r="F739" s="5" t="str">
        <f>IF(B739&lt;&gt;" ",'Matriz Nº1 Identificación'!E739," ")</f>
        <v xml:space="preserve"> </v>
      </c>
      <c r="G739" s="101"/>
      <c r="H739" s="101"/>
      <c r="I739" s="4" t="str">
        <f>IFERROR(IF((VLOOKUP(G739,'Tabla 2-3-4-5'!$B$10:$C$12,2,FALSE)*(VLOOKUP('Matriz Nº2 Análisis'!H739,'Tabla 2-3-4-5'!$B$10:$C$12,2,FALSE)))&lt;3,"BAJO",IF((VLOOKUP(G739,'Tabla 2-3-4-5'!$B$10:$C$12,2,FALSE)*(VLOOKUP('Matriz Nº2 Análisis'!H739,'Tabla 2-3-4-5'!$B$10:$C$12,2,FALSE)))&gt;5,"ALTO","MEDIO"))," ")</f>
        <v xml:space="preserve"> </v>
      </c>
      <c r="J739" s="9"/>
      <c r="K739" s="10"/>
      <c r="N739" s="10"/>
      <c r="O739" s="10"/>
      <c r="P739" s="10"/>
      <c r="Q739" s="10"/>
      <c r="R739" s="10"/>
      <c r="S739" s="10"/>
      <c r="T739" s="10"/>
      <c r="U739" s="10"/>
      <c r="V739" s="10"/>
      <c r="W739" s="10"/>
      <c r="X739" s="10"/>
      <c r="Y739" s="10"/>
      <c r="Z739" s="10"/>
      <c r="AA739" s="10"/>
      <c r="AB739" s="10"/>
      <c r="AC739" s="10"/>
    </row>
    <row r="740" spans="1:29" ht="83.25" customHeight="1" x14ac:dyDescent="0.3">
      <c r="A740" s="136" t="str">
        <f>'Matriz Nº1 Identificación'!A740</f>
        <v>82. 2</v>
      </c>
      <c r="B740" s="4" t="str">
        <f>IF('Matriz Nº1 Identificación'!B740&lt;&gt;" ",'Matriz Nº1 Identificación'!F740," ")</f>
        <v xml:space="preserve"> </v>
      </c>
      <c r="C740" s="101"/>
      <c r="D740" s="101"/>
      <c r="E740" s="4" t="str">
        <f>IFERROR(IF((VLOOKUP(C740,'Tabla 2-3-4-5'!$B$10:$C$12,2,FALSE)*(VLOOKUP('Matriz Nº2 Análisis'!D740,'Tabla 2-3-4-5'!$B$10:$C$12,2,FALSE)))&lt;3,"BAJO",IF((VLOOKUP(C740,'Tabla 2-3-4-5'!$B$10:$C$12,2,FALSE)*(VLOOKUP('Matriz Nº2 Análisis'!D740,'Tabla 2-3-4-5'!$B$10:$C$12,2,FALSE)))&gt;5,"ALTO","MEDIO"))," ")</f>
        <v xml:space="preserve"> </v>
      </c>
      <c r="F740" s="5" t="str">
        <f>IF(B740&lt;&gt;" ",'Matriz Nº1 Identificación'!E740," ")</f>
        <v xml:space="preserve"> </v>
      </c>
      <c r="G740" s="101"/>
      <c r="H740" s="101"/>
      <c r="I740" s="4" t="str">
        <f>IFERROR(IF((VLOOKUP(G740,'Tabla 2-3-4-5'!$B$10:$C$12,2,FALSE)*(VLOOKUP('Matriz Nº2 Análisis'!H740,'Tabla 2-3-4-5'!$B$10:$C$12,2,FALSE)))&lt;3,"BAJO",IF((VLOOKUP(G740,'Tabla 2-3-4-5'!$B$10:$C$12,2,FALSE)*(VLOOKUP('Matriz Nº2 Análisis'!H740,'Tabla 2-3-4-5'!$B$10:$C$12,2,FALSE)))&gt;5,"ALTO","MEDIO"))," ")</f>
        <v xml:space="preserve"> </v>
      </c>
      <c r="J740" s="9"/>
      <c r="K740" s="10"/>
      <c r="N740" s="10"/>
      <c r="O740" s="10"/>
      <c r="P740" s="10"/>
      <c r="Q740" s="10"/>
      <c r="R740" s="10"/>
      <c r="S740" s="10"/>
      <c r="T740" s="10"/>
      <c r="U740" s="10"/>
      <c r="V740" s="10"/>
      <c r="W740" s="10"/>
      <c r="X740" s="10"/>
      <c r="Y740" s="10"/>
      <c r="Z740" s="10"/>
      <c r="AA740" s="10"/>
      <c r="AB740" s="10"/>
      <c r="AC740" s="10"/>
    </row>
    <row r="741" spans="1:29" ht="83.25" customHeight="1" x14ac:dyDescent="0.3">
      <c r="A741" s="136" t="str">
        <f>'Matriz Nº1 Identificación'!A741</f>
        <v>82. 3</v>
      </c>
      <c r="B741" s="4" t="str">
        <f>IF('Matriz Nº1 Identificación'!B741&lt;&gt;" ",'Matriz Nº1 Identificación'!F741," ")</f>
        <v xml:space="preserve"> </v>
      </c>
      <c r="C741" s="101"/>
      <c r="D741" s="101"/>
      <c r="E741" s="4" t="str">
        <f>IFERROR(IF((VLOOKUP(C741,'Tabla 2-3-4-5'!$B$10:$C$12,2,FALSE)*(VLOOKUP('Matriz Nº2 Análisis'!D741,'Tabla 2-3-4-5'!$B$10:$C$12,2,FALSE)))&lt;3,"BAJO",IF((VLOOKUP(C741,'Tabla 2-3-4-5'!$B$10:$C$12,2,FALSE)*(VLOOKUP('Matriz Nº2 Análisis'!D741,'Tabla 2-3-4-5'!$B$10:$C$12,2,FALSE)))&gt;5,"ALTO","MEDIO"))," ")</f>
        <v xml:space="preserve"> </v>
      </c>
      <c r="F741" s="5" t="str">
        <f>IF(B741&lt;&gt;" ",'Matriz Nº1 Identificación'!E741," ")</f>
        <v xml:space="preserve"> </v>
      </c>
      <c r="G741" s="101"/>
      <c r="H741" s="101"/>
      <c r="I741" s="4" t="str">
        <f>IFERROR(IF((VLOOKUP(G741,'Tabla 2-3-4-5'!$B$10:$C$12,2,FALSE)*(VLOOKUP('Matriz Nº2 Análisis'!H741,'Tabla 2-3-4-5'!$B$10:$C$12,2,FALSE)))&lt;3,"BAJO",IF((VLOOKUP(G741,'Tabla 2-3-4-5'!$B$10:$C$12,2,FALSE)*(VLOOKUP('Matriz Nº2 Análisis'!H741,'Tabla 2-3-4-5'!$B$10:$C$12,2,FALSE)))&gt;5,"ALTO","MEDIO"))," ")</f>
        <v xml:space="preserve"> </v>
      </c>
      <c r="J741" s="9"/>
      <c r="K741" s="10"/>
      <c r="N741" s="10"/>
      <c r="O741" s="10"/>
      <c r="P741" s="10"/>
      <c r="Q741" s="10"/>
      <c r="R741" s="10"/>
      <c r="S741" s="10"/>
      <c r="T741" s="10"/>
      <c r="U741" s="10"/>
      <c r="V741" s="10"/>
      <c r="W741" s="10"/>
      <c r="X741" s="10"/>
      <c r="Y741" s="10"/>
      <c r="Z741" s="10"/>
      <c r="AA741" s="10"/>
      <c r="AB741" s="10"/>
      <c r="AC741" s="10"/>
    </row>
    <row r="742" spans="1:29" ht="83.25" customHeight="1" x14ac:dyDescent="0.3">
      <c r="A742" s="136" t="str">
        <f>'Matriz Nº1 Identificación'!A742</f>
        <v>82. 4</v>
      </c>
      <c r="B742" s="4" t="str">
        <f>IF('Matriz Nº1 Identificación'!B742&lt;&gt;" ",'Matriz Nº1 Identificación'!F742," ")</f>
        <v xml:space="preserve"> </v>
      </c>
      <c r="C742" s="101"/>
      <c r="D742" s="101"/>
      <c r="E742" s="4" t="str">
        <f>IFERROR(IF((VLOOKUP(C742,'Tabla 2-3-4-5'!$B$10:$C$12,2,FALSE)*(VLOOKUP('Matriz Nº2 Análisis'!D742,'Tabla 2-3-4-5'!$B$10:$C$12,2,FALSE)))&lt;3,"BAJO",IF((VLOOKUP(C742,'Tabla 2-3-4-5'!$B$10:$C$12,2,FALSE)*(VLOOKUP('Matriz Nº2 Análisis'!D742,'Tabla 2-3-4-5'!$B$10:$C$12,2,FALSE)))&gt;5,"ALTO","MEDIO"))," ")</f>
        <v xml:space="preserve"> </v>
      </c>
      <c r="F742" s="5" t="str">
        <f>IF(B742&lt;&gt;" ",'Matriz Nº1 Identificación'!E742," ")</f>
        <v xml:space="preserve"> </v>
      </c>
      <c r="G742" s="101"/>
      <c r="H742" s="101"/>
      <c r="I742" s="4" t="str">
        <f>IFERROR(IF((VLOOKUP(G742,'Tabla 2-3-4-5'!$B$10:$C$12,2,FALSE)*(VLOOKUP('Matriz Nº2 Análisis'!H742,'Tabla 2-3-4-5'!$B$10:$C$12,2,FALSE)))&lt;3,"BAJO",IF((VLOOKUP(G742,'Tabla 2-3-4-5'!$B$10:$C$12,2,FALSE)*(VLOOKUP('Matriz Nº2 Análisis'!H742,'Tabla 2-3-4-5'!$B$10:$C$12,2,FALSE)))&gt;5,"ALTO","MEDIO"))," ")</f>
        <v xml:space="preserve"> </v>
      </c>
      <c r="J742" s="9"/>
      <c r="K742" s="10"/>
      <c r="N742" s="10"/>
      <c r="O742" s="10"/>
      <c r="P742" s="10"/>
      <c r="Q742" s="10"/>
      <c r="R742" s="10"/>
      <c r="S742" s="10"/>
      <c r="T742" s="10"/>
      <c r="U742" s="10"/>
      <c r="V742" s="10"/>
      <c r="W742" s="10"/>
      <c r="X742" s="10"/>
      <c r="Y742" s="10"/>
      <c r="Z742" s="10"/>
      <c r="AA742" s="10"/>
      <c r="AB742" s="10"/>
      <c r="AC742" s="10"/>
    </row>
    <row r="743" spans="1:29" ht="83.25" customHeight="1" x14ac:dyDescent="0.3">
      <c r="A743" s="136" t="str">
        <f>'Matriz Nº1 Identificación'!A743</f>
        <v>82. 5</v>
      </c>
      <c r="B743" s="4" t="str">
        <f>IF('Matriz Nº1 Identificación'!B743&lt;&gt;" ",'Matriz Nº1 Identificación'!F743," ")</f>
        <v xml:space="preserve"> </v>
      </c>
      <c r="C743" s="101"/>
      <c r="D743" s="101"/>
      <c r="E743" s="4" t="str">
        <f>IFERROR(IF((VLOOKUP(C743,'Tabla 2-3-4-5'!$B$10:$C$12,2,FALSE)*(VLOOKUP('Matriz Nº2 Análisis'!D743,'Tabla 2-3-4-5'!$B$10:$C$12,2,FALSE)))&lt;3,"BAJO",IF((VLOOKUP(C743,'Tabla 2-3-4-5'!$B$10:$C$12,2,FALSE)*(VLOOKUP('Matriz Nº2 Análisis'!D743,'Tabla 2-3-4-5'!$B$10:$C$12,2,FALSE)))&gt;5,"ALTO","MEDIO"))," ")</f>
        <v xml:space="preserve"> </v>
      </c>
      <c r="F743" s="5" t="str">
        <f>IF(B743&lt;&gt;" ",'Matriz Nº1 Identificación'!E743," ")</f>
        <v xml:space="preserve"> </v>
      </c>
      <c r="G743" s="101"/>
      <c r="H743" s="101"/>
      <c r="I743" s="4" t="str">
        <f>IFERROR(IF((VLOOKUP(G743,'Tabla 2-3-4-5'!$B$10:$C$12,2,FALSE)*(VLOOKUP('Matriz Nº2 Análisis'!H743,'Tabla 2-3-4-5'!$B$10:$C$12,2,FALSE)))&lt;3,"BAJO",IF((VLOOKUP(G743,'Tabla 2-3-4-5'!$B$10:$C$12,2,FALSE)*(VLOOKUP('Matriz Nº2 Análisis'!H743,'Tabla 2-3-4-5'!$B$10:$C$12,2,FALSE)))&gt;5,"ALTO","MEDIO"))," ")</f>
        <v xml:space="preserve"> </v>
      </c>
      <c r="J743" s="9"/>
      <c r="K743" s="10"/>
      <c r="N743" s="10"/>
      <c r="O743" s="10"/>
      <c r="P743" s="10"/>
      <c r="Q743" s="10"/>
      <c r="R743" s="10"/>
      <c r="S743" s="10"/>
      <c r="T743" s="10"/>
      <c r="U743" s="10"/>
      <c r="V743" s="10"/>
      <c r="W743" s="10"/>
      <c r="X743" s="10"/>
      <c r="Y743" s="10"/>
      <c r="Z743" s="10"/>
      <c r="AA743" s="10"/>
      <c r="AB743" s="10"/>
      <c r="AC743" s="10"/>
    </row>
    <row r="744" spans="1:29" ht="83.25" customHeight="1" x14ac:dyDescent="0.3">
      <c r="A744" s="136" t="str">
        <f>'Matriz Nº1 Identificación'!A744</f>
        <v>82. 6</v>
      </c>
      <c r="B744" s="4" t="str">
        <f>IF('Matriz Nº1 Identificación'!B744&lt;&gt;" ",'Matriz Nº1 Identificación'!F744," ")</f>
        <v xml:space="preserve"> </v>
      </c>
      <c r="C744" s="101"/>
      <c r="D744" s="101"/>
      <c r="E744" s="4" t="str">
        <f>IFERROR(IF((VLOOKUP(C744,'Tabla 2-3-4-5'!$B$10:$C$12,2,FALSE)*(VLOOKUP('Matriz Nº2 Análisis'!D744,'Tabla 2-3-4-5'!$B$10:$C$12,2,FALSE)))&lt;3,"BAJO",IF((VLOOKUP(C744,'Tabla 2-3-4-5'!$B$10:$C$12,2,FALSE)*(VLOOKUP('Matriz Nº2 Análisis'!D744,'Tabla 2-3-4-5'!$B$10:$C$12,2,FALSE)))&gt;5,"ALTO","MEDIO"))," ")</f>
        <v xml:space="preserve"> </v>
      </c>
      <c r="F744" s="5" t="str">
        <f>IF(B744&lt;&gt;" ",'Matriz Nº1 Identificación'!E744," ")</f>
        <v xml:space="preserve"> </v>
      </c>
      <c r="G744" s="101"/>
      <c r="H744" s="101"/>
      <c r="I744" s="4" t="str">
        <f>IFERROR(IF((VLOOKUP(G744,'Tabla 2-3-4-5'!$B$10:$C$12,2,FALSE)*(VLOOKUP('Matriz Nº2 Análisis'!H744,'Tabla 2-3-4-5'!$B$10:$C$12,2,FALSE)))&lt;3,"BAJO",IF((VLOOKUP(G744,'Tabla 2-3-4-5'!$B$10:$C$12,2,FALSE)*(VLOOKUP('Matriz Nº2 Análisis'!H744,'Tabla 2-3-4-5'!$B$10:$C$12,2,FALSE)))&gt;5,"ALTO","MEDIO"))," ")</f>
        <v xml:space="preserve"> </v>
      </c>
      <c r="J744" s="9"/>
      <c r="K744" s="10"/>
      <c r="N744" s="10"/>
      <c r="O744" s="10"/>
      <c r="P744" s="10"/>
      <c r="Q744" s="10"/>
      <c r="R744" s="10"/>
      <c r="S744" s="10"/>
      <c r="T744" s="10"/>
      <c r="U744" s="10"/>
      <c r="V744" s="10"/>
      <c r="W744" s="10"/>
      <c r="X744" s="10"/>
      <c r="Y744" s="10"/>
      <c r="Z744" s="10"/>
      <c r="AA744" s="10"/>
      <c r="AB744" s="10"/>
      <c r="AC744" s="10"/>
    </row>
    <row r="745" spans="1:29" ht="83.25" customHeight="1" thickBot="1" x14ac:dyDescent="0.35">
      <c r="A745" s="136" t="str">
        <f>'Matriz Nº1 Identificación'!A745</f>
        <v>82. 7</v>
      </c>
      <c r="B745" s="4" t="str">
        <f>IF('Matriz Nº1 Identificación'!B745&lt;&gt;" ",'Matriz Nº1 Identificación'!F745," ")</f>
        <v xml:space="preserve"> </v>
      </c>
      <c r="C745" s="101"/>
      <c r="D745" s="101"/>
      <c r="E745" s="4" t="str">
        <f>IFERROR(IF((VLOOKUP(C745,'Tabla 2-3-4-5'!$B$10:$C$12,2,FALSE)*(VLOOKUP('Matriz Nº2 Análisis'!D745,'Tabla 2-3-4-5'!$B$10:$C$12,2,FALSE)))&lt;3,"BAJO",IF((VLOOKUP(C745,'Tabla 2-3-4-5'!$B$10:$C$12,2,FALSE)*(VLOOKUP('Matriz Nº2 Análisis'!D745,'Tabla 2-3-4-5'!$B$10:$C$12,2,FALSE)))&gt;5,"ALTO","MEDIO"))," ")</f>
        <v xml:space="preserve"> </v>
      </c>
      <c r="F745" s="5" t="str">
        <f>IF(B745&lt;&gt;" ",'Matriz Nº1 Identificación'!E745," ")</f>
        <v xml:space="preserve"> </v>
      </c>
      <c r="G745" s="101"/>
      <c r="H745" s="101"/>
      <c r="I745" s="4" t="str">
        <f>IFERROR(IF((VLOOKUP(G745,'Tabla 2-3-4-5'!$B$10:$C$12,2,FALSE)*(VLOOKUP('Matriz Nº2 Análisis'!H745,'Tabla 2-3-4-5'!$B$10:$C$12,2,FALSE)))&lt;3,"BAJO",IF((VLOOKUP(G745,'Tabla 2-3-4-5'!$B$10:$C$12,2,FALSE)*(VLOOKUP('Matriz Nº2 Análisis'!H745,'Tabla 2-3-4-5'!$B$10:$C$12,2,FALSE)))&gt;5,"ALTO","MEDIO"))," ")</f>
        <v xml:space="preserve"> </v>
      </c>
      <c r="J745" s="9"/>
      <c r="K745" s="10"/>
      <c r="N745" s="10"/>
      <c r="O745" s="10"/>
      <c r="P745" s="10"/>
      <c r="Q745" s="10"/>
      <c r="R745" s="10"/>
      <c r="S745" s="10"/>
      <c r="T745" s="10"/>
      <c r="U745" s="10"/>
      <c r="V745" s="10"/>
      <c r="W745" s="10"/>
      <c r="X745" s="10"/>
      <c r="Y745" s="10"/>
      <c r="Z745" s="10"/>
      <c r="AA745" s="10"/>
      <c r="AB745" s="10"/>
      <c r="AC745" s="10"/>
    </row>
    <row r="746" spans="1:29" ht="23.25" customHeight="1" thickBot="1" x14ac:dyDescent="0.35">
      <c r="A746" s="73" t="str">
        <f>'Matriz Nº1 Identificación'!A746</f>
        <v xml:space="preserve">Objetivo Estratégico: </v>
      </c>
      <c r="B746" s="377">
        <f>+'Matriz Nº1 Identificación'!B746:H746</f>
        <v>0</v>
      </c>
      <c r="C746" s="378"/>
      <c r="D746" s="378"/>
      <c r="E746" s="378"/>
      <c r="F746" s="378"/>
      <c r="G746" s="378"/>
      <c r="H746" s="378"/>
      <c r="I746" s="379"/>
      <c r="J746" s="1"/>
    </row>
    <row r="747" spans="1:29" ht="26.25" customHeight="1" x14ac:dyDescent="0.3">
      <c r="A747" s="75" t="str">
        <f>'Matriz Nº1 Identificación'!A747</f>
        <v>Objetivo táctico</v>
      </c>
      <c r="B747" s="374" t="str">
        <f>+'Matriz Nº1 Identificación'!B747:H747</f>
        <v xml:space="preserve">83. </v>
      </c>
      <c r="C747" s="375"/>
      <c r="D747" s="375"/>
      <c r="E747" s="375"/>
      <c r="F747" s="375"/>
      <c r="G747" s="375"/>
      <c r="H747" s="375"/>
      <c r="I747" s="376"/>
      <c r="J747" s="1"/>
    </row>
    <row r="748" spans="1:29" ht="83.25" customHeight="1" x14ac:dyDescent="0.3">
      <c r="A748" s="136" t="str">
        <f>'Matriz Nº1 Identificación'!A748</f>
        <v>83. 1</v>
      </c>
      <c r="B748" s="4" t="str">
        <f>IF('Matriz Nº1 Identificación'!B748&lt;&gt;" ",'Matriz Nº1 Identificación'!F748," ")</f>
        <v xml:space="preserve"> </v>
      </c>
      <c r="C748" s="101"/>
      <c r="D748" s="101"/>
      <c r="E748" s="4" t="str">
        <f>IFERROR(IF((VLOOKUP(C748,'Tabla 2-3-4-5'!$B$10:$C$12,2,FALSE)*(VLOOKUP('Matriz Nº2 Análisis'!D748,'Tabla 2-3-4-5'!$B$10:$C$12,2,FALSE)))&lt;3,"BAJO",IF((VLOOKUP(C748,'Tabla 2-3-4-5'!$B$10:$C$12,2,FALSE)*(VLOOKUP('Matriz Nº2 Análisis'!D748,'Tabla 2-3-4-5'!$B$10:$C$12,2,FALSE)))&gt;5,"ALTO","MEDIO"))," ")</f>
        <v xml:space="preserve"> </v>
      </c>
      <c r="F748" s="5" t="str">
        <f>IF(B748&lt;&gt;" ",'Matriz Nº1 Identificación'!E748," ")</f>
        <v xml:space="preserve"> </v>
      </c>
      <c r="G748" s="101"/>
      <c r="H748" s="101"/>
      <c r="I748" s="4" t="str">
        <f>IFERROR(IF((VLOOKUP(G748,'Tabla 2-3-4-5'!$B$10:$C$12,2,FALSE)*(VLOOKUP('Matriz Nº2 Análisis'!H748,'Tabla 2-3-4-5'!$B$10:$C$12,2,FALSE)))&lt;3,"BAJO",IF((VLOOKUP(G748,'Tabla 2-3-4-5'!$B$10:$C$12,2,FALSE)*(VLOOKUP('Matriz Nº2 Análisis'!H748,'Tabla 2-3-4-5'!$B$10:$C$12,2,FALSE)))&gt;5,"ALTO","MEDIO"))," ")</f>
        <v xml:space="preserve"> </v>
      </c>
      <c r="J748" s="9"/>
      <c r="K748" s="10"/>
      <c r="N748" s="10"/>
      <c r="O748" s="10"/>
      <c r="P748" s="10"/>
      <c r="Q748" s="10"/>
      <c r="R748" s="10"/>
      <c r="S748" s="10"/>
      <c r="T748" s="10"/>
      <c r="U748" s="10"/>
      <c r="V748" s="10"/>
      <c r="W748" s="10"/>
      <c r="X748" s="10"/>
      <c r="Y748" s="10"/>
      <c r="Z748" s="10"/>
      <c r="AA748" s="10"/>
      <c r="AB748" s="10"/>
      <c r="AC748" s="10"/>
    </row>
    <row r="749" spans="1:29" ht="83.25" customHeight="1" x14ac:dyDescent="0.3">
      <c r="A749" s="136" t="str">
        <f>'Matriz Nº1 Identificación'!A749</f>
        <v>83. 2</v>
      </c>
      <c r="B749" s="4" t="str">
        <f>IF('Matriz Nº1 Identificación'!B749&lt;&gt;" ",'Matriz Nº1 Identificación'!F749," ")</f>
        <v xml:space="preserve"> </v>
      </c>
      <c r="C749" s="101"/>
      <c r="D749" s="101"/>
      <c r="E749" s="4" t="str">
        <f>IFERROR(IF((VLOOKUP(C749,'Tabla 2-3-4-5'!$B$10:$C$12,2,FALSE)*(VLOOKUP('Matriz Nº2 Análisis'!D749,'Tabla 2-3-4-5'!$B$10:$C$12,2,FALSE)))&lt;3,"BAJO",IF((VLOOKUP(C749,'Tabla 2-3-4-5'!$B$10:$C$12,2,FALSE)*(VLOOKUP('Matriz Nº2 Análisis'!D749,'Tabla 2-3-4-5'!$B$10:$C$12,2,FALSE)))&gt;5,"ALTO","MEDIO"))," ")</f>
        <v xml:space="preserve"> </v>
      </c>
      <c r="F749" s="5" t="str">
        <f>IF(B749&lt;&gt;" ",'Matriz Nº1 Identificación'!E749," ")</f>
        <v xml:space="preserve"> </v>
      </c>
      <c r="G749" s="101"/>
      <c r="H749" s="101"/>
      <c r="I749" s="4" t="str">
        <f>IFERROR(IF((VLOOKUP(G749,'Tabla 2-3-4-5'!$B$10:$C$12,2,FALSE)*(VLOOKUP('Matriz Nº2 Análisis'!H749,'Tabla 2-3-4-5'!$B$10:$C$12,2,FALSE)))&lt;3,"BAJO",IF((VLOOKUP(G749,'Tabla 2-3-4-5'!$B$10:$C$12,2,FALSE)*(VLOOKUP('Matriz Nº2 Análisis'!H749,'Tabla 2-3-4-5'!$B$10:$C$12,2,FALSE)))&gt;5,"ALTO","MEDIO"))," ")</f>
        <v xml:space="preserve"> </v>
      </c>
      <c r="J749" s="9"/>
      <c r="K749" s="10"/>
      <c r="N749" s="10"/>
      <c r="O749" s="10"/>
      <c r="P749" s="10"/>
      <c r="Q749" s="10"/>
      <c r="R749" s="10"/>
      <c r="S749" s="10"/>
      <c r="T749" s="10"/>
      <c r="U749" s="10"/>
      <c r="V749" s="10"/>
      <c r="W749" s="10"/>
      <c r="X749" s="10"/>
      <c r="Y749" s="10"/>
      <c r="Z749" s="10"/>
      <c r="AA749" s="10"/>
      <c r="AB749" s="10"/>
      <c r="AC749" s="10"/>
    </row>
    <row r="750" spans="1:29" ht="83.25" customHeight="1" x14ac:dyDescent="0.3">
      <c r="A750" s="136" t="str">
        <f>'Matriz Nº1 Identificación'!A750</f>
        <v>83. 3</v>
      </c>
      <c r="B750" s="4" t="str">
        <f>IF('Matriz Nº1 Identificación'!B750&lt;&gt;" ",'Matriz Nº1 Identificación'!F750," ")</f>
        <v xml:space="preserve"> </v>
      </c>
      <c r="C750" s="101"/>
      <c r="D750" s="101"/>
      <c r="E750" s="4" t="str">
        <f>IFERROR(IF((VLOOKUP(C750,'Tabla 2-3-4-5'!$B$10:$C$12,2,FALSE)*(VLOOKUP('Matriz Nº2 Análisis'!D750,'Tabla 2-3-4-5'!$B$10:$C$12,2,FALSE)))&lt;3,"BAJO",IF((VLOOKUP(C750,'Tabla 2-3-4-5'!$B$10:$C$12,2,FALSE)*(VLOOKUP('Matriz Nº2 Análisis'!D750,'Tabla 2-3-4-5'!$B$10:$C$12,2,FALSE)))&gt;5,"ALTO","MEDIO"))," ")</f>
        <v xml:space="preserve"> </v>
      </c>
      <c r="F750" s="5" t="str">
        <f>IF(B750&lt;&gt;" ",'Matriz Nº1 Identificación'!E750," ")</f>
        <v xml:space="preserve"> </v>
      </c>
      <c r="G750" s="101"/>
      <c r="H750" s="101"/>
      <c r="I750" s="4" t="str">
        <f>IFERROR(IF((VLOOKUP(G750,'Tabla 2-3-4-5'!$B$10:$C$12,2,FALSE)*(VLOOKUP('Matriz Nº2 Análisis'!H750,'Tabla 2-3-4-5'!$B$10:$C$12,2,FALSE)))&lt;3,"BAJO",IF((VLOOKUP(G750,'Tabla 2-3-4-5'!$B$10:$C$12,2,FALSE)*(VLOOKUP('Matriz Nº2 Análisis'!H750,'Tabla 2-3-4-5'!$B$10:$C$12,2,FALSE)))&gt;5,"ALTO","MEDIO"))," ")</f>
        <v xml:space="preserve"> </v>
      </c>
      <c r="J750" s="9"/>
      <c r="K750" s="10"/>
      <c r="N750" s="10"/>
      <c r="O750" s="10"/>
      <c r="P750" s="10"/>
      <c r="Q750" s="10"/>
      <c r="R750" s="10"/>
      <c r="S750" s="10"/>
      <c r="T750" s="10"/>
      <c r="U750" s="10"/>
      <c r="V750" s="10"/>
      <c r="W750" s="10"/>
      <c r="X750" s="10"/>
      <c r="Y750" s="10"/>
      <c r="Z750" s="10"/>
      <c r="AA750" s="10"/>
      <c r="AB750" s="10"/>
      <c r="AC750" s="10"/>
    </row>
    <row r="751" spans="1:29" ht="83.25" customHeight="1" x14ac:dyDescent="0.3">
      <c r="A751" s="136" t="str">
        <f>'Matriz Nº1 Identificación'!A751</f>
        <v>83. 4</v>
      </c>
      <c r="B751" s="4" t="str">
        <f>IF('Matriz Nº1 Identificación'!B751&lt;&gt;" ",'Matriz Nº1 Identificación'!F751," ")</f>
        <v xml:space="preserve"> </v>
      </c>
      <c r="C751" s="101"/>
      <c r="D751" s="101"/>
      <c r="E751" s="4" t="str">
        <f>IFERROR(IF((VLOOKUP(C751,'Tabla 2-3-4-5'!$B$10:$C$12,2,FALSE)*(VLOOKUP('Matriz Nº2 Análisis'!D751,'Tabla 2-3-4-5'!$B$10:$C$12,2,FALSE)))&lt;3,"BAJO",IF((VLOOKUP(C751,'Tabla 2-3-4-5'!$B$10:$C$12,2,FALSE)*(VLOOKUP('Matriz Nº2 Análisis'!D751,'Tabla 2-3-4-5'!$B$10:$C$12,2,FALSE)))&gt;5,"ALTO","MEDIO"))," ")</f>
        <v xml:space="preserve"> </v>
      </c>
      <c r="F751" s="5" t="str">
        <f>IF(B751&lt;&gt;" ",'Matriz Nº1 Identificación'!E751," ")</f>
        <v xml:space="preserve"> </v>
      </c>
      <c r="G751" s="101"/>
      <c r="H751" s="101"/>
      <c r="I751" s="4" t="str">
        <f>IFERROR(IF((VLOOKUP(G751,'Tabla 2-3-4-5'!$B$10:$C$12,2,FALSE)*(VLOOKUP('Matriz Nº2 Análisis'!H751,'Tabla 2-3-4-5'!$B$10:$C$12,2,FALSE)))&lt;3,"BAJO",IF((VLOOKUP(G751,'Tabla 2-3-4-5'!$B$10:$C$12,2,FALSE)*(VLOOKUP('Matriz Nº2 Análisis'!H751,'Tabla 2-3-4-5'!$B$10:$C$12,2,FALSE)))&gt;5,"ALTO","MEDIO"))," ")</f>
        <v xml:space="preserve"> </v>
      </c>
      <c r="J751" s="9"/>
      <c r="K751" s="10"/>
      <c r="N751" s="10"/>
      <c r="O751" s="10"/>
      <c r="P751" s="10"/>
      <c r="Q751" s="10"/>
      <c r="R751" s="10"/>
      <c r="S751" s="10"/>
      <c r="T751" s="10"/>
      <c r="U751" s="10"/>
      <c r="V751" s="10"/>
      <c r="W751" s="10"/>
      <c r="X751" s="10"/>
      <c r="Y751" s="10"/>
      <c r="Z751" s="10"/>
      <c r="AA751" s="10"/>
      <c r="AB751" s="10"/>
      <c r="AC751" s="10"/>
    </row>
    <row r="752" spans="1:29" ht="83.25" customHeight="1" x14ac:dyDescent="0.3">
      <c r="A752" s="136" t="str">
        <f>'Matriz Nº1 Identificación'!A752</f>
        <v>83. 5</v>
      </c>
      <c r="B752" s="4" t="str">
        <f>IF('Matriz Nº1 Identificación'!B752&lt;&gt;" ",'Matriz Nº1 Identificación'!F752," ")</f>
        <v xml:space="preserve"> </v>
      </c>
      <c r="C752" s="101"/>
      <c r="D752" s="101"/>
      <c r="E752" s="4" t="str">
        <f>IFERROR(IF((VLOOKUP(C752,'Tabla 2-3-4-5'!$B$10:$C$12,2,FALSE)*(VLOOKUP('Matriz Nº2 Análisis'!D752,'Tabla 2-3-4-5'!$B$10:$C$12,2,FALSE)))&lt;3,"BAJO",IF((VLOOKUP(C752,'Tabla 2-3-4-5'!$B$10:$C$12,2,FALSE)*(VLOOKUP('Matriz Nº2 Análisis'!D752,'Tabla 2-3-4-5'!$B$10:$C$12,2,FALSE)))&gt;5,"ALTO","MEDIO"))," ")</f>
        <v xml:space="preserve"> </v>
      </c>
      <c r="F752" s="5" t="str">
        <f>IF(B752&lt;&gt;" ",'Matriz Nº1 Identificación'!E752," ")</f>
        <v xml:space="preserve"> </v>
      </c>
      <c r="G752" s="101"/>
      <c r="H752" s="101"/>
      <c r="I752" s="4" t="str">
        <f>IFERROR(IF((VLOOKUP(G752,'Tabla 2-3-4-5'!$B$10:$C$12,2,FALSE)*(VLOOKUP('Matriz Nº2 Análisis'!H752,'Tabla 2-3-4-5'!$B$10:$C$12,2,FALSE)))&lt;3,"BAJO",IF((VLOOKUP(G752,'Tabla 2-3-4-5'!$B$10:$C$12,2,FALSE)*(VLOOKUP('Matriz Nº2 Análisis'!H752,'Tabla 2-3-4-5'!$B$10:$C$12,2,FALSE)))&gt;5,"ALTO","MEDIO"))," ")</f>
        <v xml:space="preserve"> </v>
      </c>
      <c r="J752" s="9"/>
      <c r="K752" s="10"/>
      <c r="N752" s="10"/>
      <c r="O752" s="10"/>
      <c r="P752" s="10"/>
      <c r="Q752" s="10"/>
      <c r="R752" s="10"/>
      <c r="S752" s="10"/>
      <c r="T752" s="10"/>
      <c r="U752" s="10"/>
      <c r="V752" s="10"/>
      <c r="W752" s="10"/>
      <c r="X752" s="10"/>
      <c r="Y752" s="10"/>
      <c r="Z752" s="10"/>
      <c r="AA752" s="10"/>
      <c r="AB752" s="10"/>
      <c r="AC752" s="10"/>
    </row>
    <row r="753" spans="1:29" ht="83.25" customHeight="1" x14ac:dyDescent="0.3">
      <c r="A753" s="136" t="str">
        <f>'Matriz Nº1 Identificación'!A753</f>
        <v>83. 6</v>
      </c>
      <c r="B753" s="4" t="str">
        <f>IF('Matriz Nº1 Identificación'!B753&lt;&gt;" ",'Matriz Nº1 Identificación'!F753," ")</f>
        <v xml:space="preserve"> </v>
      </c>
      <c r="C753" s="101"/>
      <c r="D753" s="101"/>
      <c r="E753" s="4" t="str">
        <f>IFERROR(IF((VLOOKUP(C753,'Tabla 2-3-4-5'!$B$10:$C$12,2,FALSE)*(VLOOKUP('Matriz Nº2 Análisis'!D753,'Tabla 2-3-4-5'!$B$10:$C$12,2,FALSE)))&lt;3,"BAJO",IF((VLOOKUP(C753,'Tabla 2-3-4-5'!$B$10:$C$12,2,FALSE)*(VLOOKUP('Matriz Nº2 Análisis'!D753,'Tabla 2-3-4-5'!$B$10:$C$12,2,FALSE)))&gt;5,"ALTO","MEDIO"))," ")</f>
        <v xml:space="preserve"> </v>
      </c>
      <c r="F753" s="5" t="str">
        <f>IF(B753&lt;&gt;" ",'Matriz Nº1 Identificación'!E753," ")</f>
        <v xml:space="preserve"> </v>
      </c>
      <c r="G753" s="101"/>
      <c r="H753" s="101"/>
      <c r="I753" s="4" t="str">
        <f>IFERROR(IF((VLOOKUP(G753,'Tabla 2-3-4-5'!$B$10:$C$12,2,FALSE)*(VLOOKUP('Matriz Nº2 Análisis'!H753,'Tabla 2-3-4-5'!$B$10:$C$12,2,FALSE)))&lt;3,"BAJO",IF((VLOOKUP(G753,'Tabla 2-3-4-5'!$B$10:$C$12,2,FALSE)*(VLOOKUP('Matriz Nº2 Análisis'!H753,'Tabla 2-3-4-5'!$B$10:$C$12,2,FALSE)))&gt;5,"ALTO","MEDIO"))," ")</f>
        <v xml:space="preserve"> </v>
      </c>
      <c r="J753" s="9"/>
      <c r="K753" s="10"/>
      <c r="N753" s="10"/>
      <c r="O753" s="10"/>
      <c r="P753" s="10"/>
      <c r="Q753" s="10"/>
      <c r="R753" s="10"/>
      <c r="S753" s="10"/>
      <c r="T753" s="10"/>
      <c r="U753" s="10"/>
      <c r="V753" s="10"/>
      <c r="W753" s="10"/>
      <c r="X753" s="10"/>
      <c r="Y753" s="10"/>
      <c r="Z753" s="10"/>
      <c r="AA753" s="10"/>
      <c r="AB753" s="10"/>
      <c r="AC753" s="10"/>
    </row>
    <row r="754" spans="1:29" ht="83.25" customHeight="1" thickBot="1" x14ac:dyDescent="0.35">
      <c r="A754" s="136" t="str">
        <f>'Matriz Nº1 Identificación'!A754</f>
        <v>83. 7</v>
      </c>
      <c r="B754" s="4" t="str">
        <f>IF('Matriz Nº1 Identificación'!B754&lt;&gt;" ",'Matriz Nº1 Identificación'!F754," ")</f>
        <v xml:space="preserve"> </v>
      </c>
      <c r="C754" s="101"/>
      <c r="D754" s="101"/>
      <c r="E754" s="4" t="str">
        <f>IFERROR(IF((VLOOKUP(C754,'Tabla 2-3-4-5'!$B$10:$C$12,2,FALSE)*(VLOOKUP('Matriz Nº2 Análisis'!D754,'Tabla 2-3-4-5'!$B$10:$C$12,2,FALSE)))&lt;3,"BAJO",IF((VLOOKUP(C754,'Tabla 2-3-4-5'!$B$10:$C$12,2,FALSE)*(VLOOKUP('Matriz Nº2 Análisis'!D754,'Tabla 2-3-4-5'!$B$10:$C$12,2,FALSE)))&gt;5,"ALTO","MEDIO"))," ")</f>
        <v xml:space="preserve"> </v>
      </c>
      <c r="F754" s="5" t="str">
        <f>IF(B754&lt;&gt;" ",'Matriz Nº1 Identificación'!E754," ")</f>
        <v xml:space="preserve"> </v>
      </c>
      <c r="G754" s="101"/>
      <c r="H754" s="101"/>
      <c r="I754" s="4" t="str">
        <f>IFERROR(IF((VLOOKUP(G754,'Tabla 2-3-4-5'!$B$10:$C$12,2,FALSE)*(VLOOKUP('Matriz Nº2 Análisis'!H754,'Tabla 2-3-4-5'!$B$10:$C$12,2,FALSE)))&lt;3,"BAJO",IF((VLOOKUP(G754,'Tabla 2-3-4-5'!$B$10:$C$12,2,FALSE)*(VLOOKUP('Matriz Nº2 Análisis'!H754,'Tabla 2-3-4-5'!$B$10:$C$12,2,FALSE)))&gt;5,"ALTO","MEDIO"))," ")</f>
        <v xml:space="preserve"> </v>
      </c>
      <c r="J754" s="9"/>
      <c r="K754" s="10"/>
      <c r="N754" s="10"/>
      <c r="O754" s="10"/>
      <c r="P754" s="10"/>
      <c r="Q754" s="10"/>
      <c r="R754" s="10"/>
      <c r="S754" s="10"/>
      <c r="T754" s="10"/>
      <c r="U754" s="10"/>
      <c r="V754" s="10"/>
      <c r="W754" s="10"/>
      <c r="X754" s="10"/>
      <c r="Y754" s="10"/>
      <c r="Z754" s="10"/>
      <c r="AA754" s="10"/>
      <c r="AB754" s="10"/>
      <c r="AC754" s="10"/>
    </row>
    <row r="755" spans="1:29" ht="23.25" customHeight="1" thickBot="1" x14ac:dyDescent="0.35">
      <c r="A755" s="73" t="str">
        <f>'Matriz Nº1 Identificación'!A755</f>
        <v xml:space="preserve">Objetivo Estratégico: </v>
      </c>
      <c r="B755" s="377">
        <f>+'Matriz Nº1 Identificación'!B755:H755</f>
        <v>0</v>
      </c>
      <c r="C755" s="378"/>
      <c r="D755" s="378"/>
      <c r="E755" s="378"/>
      <c r="F755" s="378"/>
      <c r="G755" s="378"/>
      <c r="H755" s="378"/>
      <c r="I755" s="379"/>
      <c r="J755" s="1"/>
    </row>
    <row r="756" spans="1:29" ht="26.25" customHeight="1" x14ac:dyDescent="0.3">
      <c r="A756" s="75" t="str">
        <f>'Matriz Nº1 Identificación'!A756</f>
        <v>Objetivo táctico</v>
      </c>
      <c r="B756" s="374" t="str">
        <f>+'Matriz Nº1 Identificación'!B756:H756</f>
        <v xml:space="preserve">84. </v>
      </c>
      <c r="C756" s="375"/>
      <c r="D756" s="375"/>
      <c r="E756" s="375"/>
      <c r="F756" s="375"/>
      <c r="G756" s="375"/>
      <c r="H756" s="375"/>
      <c r="I756" s="376"/>
      <c r="J756" s="1"/>
    </row>
    <row r="757" spans="1:29" ht="83.25" customHeight="1" x14ac:dyDescent="0.3">
      <c r="A757" s="136" t="str">
        <f>'Matriz Nº1 Identificación'!A757</f>
        <v>84. 1</v>
      </c>
      <c r="B757" s="4" t="str">
        <f>IF('Matriz Nº1 Identificación'!B757&lt;&gt;" ",'Matriz Nº1 Identificación'!F757," ")</f>
        <v xml:space="preserve"> </v>
      </c>
      <c r="C757" s="101"/>
      <c r="D757" s="101"/>
      <c r="E757" s="4" t="str">
        <f>IFERROR(IF((VLOOKUP(C757,'Tabla 2-3-4-5'!$B$10:$C$12,2,FALSE)*(VLOOKUP('Matriz Nº2 Análisis'!D757,'Tabla 2-3-4-5'!$B$10:$C$12,2,FALSE)))&lt;3,"BAJO",IF((VLOOKUP(C757,'Tabla 2-3-4-5'!$B$10:$C$12,2,FALSE)*(VLOOKUP('Matriz Nº2 Análisis'!D757,'Tabla 2-3-4-5'!$B$10:$C$12,2,FALSE)))&gt;5,"ALTO","MEDIO"))," ")</f>
        <v xml:space="preserve"> </v>
      </c>
      <c r="F757" s="5" t="str">
        <f>IF(B757&lt;&gt;" ",'Matriz Nº1 Identificación'!E757," ")</f>
        <v xml:space="preserve"> </v>
      </c>
      <c r="G757" s="101"/>
      <c r="H757" s="101"/>
      <c r="I757" s="4" t="str">
        <f>IFERROR(IF((VLOOKUP(G757,'Tabla 2-3-4-5'!$B$10:$C$12,2,FALSE)*(VLOOKUP('Matriz Nº2 Análisis'!H757,'Tabla 2-3-4-5'!$B$10:$C$12,2,FALSE)))&lt;3,"BAJO",IF((VLOOKUP(G757,'Tabla 2-3-4-5'!$B$10:$C$12,2,FALSE)*(VLOOKUP('Matriz Nº2 Análisis'!H757,'Tabla 2-3-4-5'!$B$10:$C$12,2,FALSE)))&gt;5,"ALTO","MEDIO"))," ")</f>
        <v xml:space="preserve"> </v>
      </c>
      <c r="J757" s="9"/>
      <c r="K757" s="10"/>
      <c r="N757" s="10"/>
      <c r="O757" s="10"/>
      <c r="P757" s="10"/>
      <c r="Q757" s="10"/>
      <c r="R757" s="10"/>
      <c r="S757" s="10"/>
      <c r="T757" s="10"/>
      <c r="U757" s="10"/>
      <c r="V757" s="10"/>
      <c r="W757" s="10"/>
      <c r="X757" s="10"/>
      <c r="Y757" s="10"/>
      <c r="Z757" s="10"/>
      <c r="AA757" s="10"/>
      <c r="AB757" s="10"/>
      <c r="AC757" s="10"/>
    </row>
    <row r="758" spans="1:29" ht="83.25" customHeight="1" x14ac:dyDescent="0.3">
      <c r="A758" s="136" t="str">
        <f>'Matriz Nº1 Identificación'!A758</f>
        <v>84. 2</v>
      </c>
      <c r="B758" s="4" t="str">
        <f>IF('Matriz Nº1 Identificación'!B758&lt;&gt;" ",'Matriz Nº1 Identificación'!F758," ")</f>
        <v xml:space="preserve"> </v>
      </c>
      <c r="C758" s="101"/>
      <c r="D758" s="101"/>
      <c r="E758" s="4" t="str">
        <f>IFERROR(IF((VLOOKUP(C758,'Tabla 2-3-4-5'!$B$10:$C$12,2,FALSE)*(VLOOKUP('Matriz Nº2 Análisis'!D758,'Tabla 2-3-4-5'!$B$10:$C$12,2,FALSE)))&lt;3,"BAJO",IF((VLOOKUP(C758,'Tabla 2-3-4-5'!$B$10:$C$12,2,FALSE)*(VLOOKUP('Matriz Nº2 Análisis'!D758,'Tabla 2-3-4-5'!$B$10:$C$12,2,FALSE)))&gt;5,"ALTO","MEDIO"))," ")</f>
        <v xml:space="preserve"> </v>
      </c>
      <c r="F758" s="5" t="str">
        <f>IF(B758&lt;&gt;" ",'Matriz Nº1 Identificación'!E758," ")</f>
        <v xml:space="preserve"> </v>
      </c>
      <c r="G758" s="101"/>
      <c r="H758" s="101"/>
      <c r="I758" s="4" t="str">
        <f>IFERROR(IF((VLOOKUP(G758,'Tabla 2-3-4-5'!$B$10:$C$12,2,FALSE)*(VLOOKUP('Matriz Nº2 Análisis'!H758,'Tabla 2-3-4-5'!$B$10:$C$12,2,FALSE)))&lt;3,"BAJO",IF((VLOOKUP(G758,'Tabla 2-3-4-5'!$B$10:$C$12,2,FALSE)*(VLOOKUP('Matriz Nº2 Análisis'!H758,'Tabla 2-3-4-5'!$B$10:$C$12,2,FALSE)))&gt;5,"ALTO","MEDIO"))," ")</f>
        <v xml:space="preserve"> </v>
      </c>
      <c r="J758" s="9"/>
      <c r="K758" s="10"/>
      <c r="N758" s="10"/>
      <c r="O758" s="10"/>
      <c r="P758" s="10"/>
      <c r="Q758" s="10"/>
      <c r="R758" s="10"/>
      <c r="S758" s="10"/>
      <c r="T758" s="10"/>
      <c r="U758" s="10"/>
      <c r="V758" s="10"/>
      <c r="W758" s="10"/>
      <c r="X758" s="10"/>
      <c r="Y758" s="10"/>
      <c r="Z758" s="10"/>
      <c r="AA758" s="10"/>
      <c r="AB758" s="10"/>
      <c r="AC758" s="10"/>
    </row>
    <row r="759" spans="1:29" ht="83.25" customHeight="1" x14ac:dyDescent="0.3">
      <c r="A759" s="136" t="str">
        <f>'Matriz Nº1 Identificación'!A759</f>
        <v>84. 3</v>
      </c>
      <c r="B759" s="4" t="str">
        <f>IF('Matriz Nº1 Identificación'!B759&lt;&gt;" ",'Matriz Nº1 Identificación'!F759," ")</f>
        <v xml:space="preserve"> </v>
      </c>
      <c r="C759" s="101"/>
      <c r="D759" s="101"/>
      <c r="E759" s="4" t="str">
        <f>IFERROR(IF((VLOOKUP(C759,'Tabla 2-3-4-5'!$B$10:$C$12,2,FALSE)*(VLOOKUP('Matriz Nº2 Análisis'!D759,'Tabla 2-3-4-5'!$B$10:$C$12,2,FALSE)))&lt;3,"BAJO",IF((VLOOKUP(C759,'Tabla 2-3-4-5'!$B$10:$C$12,2,FALSE)*(VLOOKUP('Matriz Nº2 Análisis'!D759,'Tabla 2-3-4-5'!$B$10:$C$12,2,FALSE)))&gt;5,"ALTO","MEDIO"))," ")</f>
        <v xml:space="preserve"> </v>
      </c>
      <c r="F759" s="5" t="str">
        <f>IF(B759&lt;&gt;" ",'Matriz Nº1 Identificación'!E759," ")</f>
        <v xml:space="preserve"> </v>
      </c>
      <c r="G759" s="101"/>
      <c r="H759" s="101"/>
      <c r="I759" s="4" t="str">
        <f>IFERROR(IF((VLOOKUP(G759,'Tabla 2-3-4-5'!$B$10:$C$12,2,FALSE)*(VLOOKUP('Matriz Nº2 Análisis'!H759,'Tabla 2-3-4-5'!$B$10:$C$12,2,FALSE)))&lt;3,"BAJO",IF((VLOOKUP(G759,'Tabla 2-3-4-5'!$B$10:$C$12,2,FALSE)*(VLOOKUP('Matriz Nº2 Análisis'!H759,'Tabla 2-3-4-5'!$B$10:$C$12,2,FALSE)))&gt;5,"ALTO","MEDIO"))," ")</f>
        <v xml:space="preserve"> </v>
      </c>
      <c r="J759" s="9"/>
      <c r="K759" s="10"/>
      <c r="N759" s="10"/>
      <c r="O759" s="10"/>
      <c r="P759" s="10"/>
      <c r="Q759" s="10"/>
      <c r="R759" s="10"/>
      <c r="S759" s="10"/>
      <c r="T759" s="10"/>
      <c r="U759" s="10"/>
      <c r="V759" s="10"/>
      <c r="W759" s="10"/>
      <c r="X759" s="10"/>
      <c r="Y759" s="10"/>
      <c r="Z759" s="10"/>
      <c r="AA759" s="10"/>
      <c r="AB759" s="10"/>
      <c r="AC759" s="10"/>
    </row>
    <row r="760" spans="1:29" ht="83.25" customHeight="1" x14ac:dyDescent="0.3">
      <c r="A760" s="136" t="str">
        <f>'Matriz Nº1 Identificación'!A760</f>
        <v>84. 4</v>
      </c>
      <c r="B760" s="4" t="str">
        <f>IF('Matriz Nº1 Identificación'!B760&lt;&gt;" ",'Matriz Nº1 Identificación'!F760," ")</f>
        <v xml:space="preserve"> </v>
      </c>
      <c r="C760" s="101"/>
      <c r="D760" s="101"/>
      <c r="E760" s="4" t="str">
        <f>IFERROR(IF((VLOOKUP(C760,'Tabla 2-3-4-5'!$B$10:$C$12,2,FALSE)*(VLOOKUP('Matriz Nº2 Análisis'!D760,'Tabla 2-3-4-5'!$B$10:$C$12,2,FALSE)))&lt;3,"BAJO",IF((VLOOKUP(C760,'Tabla 2-3-4-5'!$B$10:$C$12,2,FALSE)*(VLOOKUP('Matriz Nº2 Análisis'!D760,'Tabla 2-3-4-5'!$B$10:$C$12,2,FALSE)))&gt;5,"ALTO","MEDIO"))," ")</f>
        <v xml:space="preserve"> </v>
      </c>
      <c r="F760" s="5" t="str">
        <f>IF(B760&lt;&gt;" ",'Matriz Nº1 Identificación'!E760," ")</f>
        <v xml:space="preserve"> </v>
      </c>
      <c r="G760" s="101"/>
      <c r="H760" s="101"/>
      <c r="I760" s="4" t="str">
        <f>IFERROR(IF((VLOOKUP(G760,'Tabla 2-3-4-5'!$B$10:$C$12,2,FALSE)*(VLOOKUP('Matriz Nº2 Análisis'!H760,'Tabla 2-3-4-5'!$B$10:$C$12,2,FALSE)))&lt;3,"BAJO",IF((VLOOKUP(G760,'Tabla 2-3-4-5'!$B$10:$C$12,2,FALSE)*(VLOOKUP('Matriz Nº2 Análisis'!H760,'Tabla 2-3-4-5'!$B$10:$C$12,2,FALSE)))&gt;5,"ALTO","MEDIO"))," ")</f>
        <v xml:space="preserve"> </v>
      </c>
      <c r="J760" s="9"/>
      <c r="K760" s="10"/>
      <c r="N760" s="10"/>
      <c r="O760" s="10"/>
      <c r="P760" s="10"/>
      <c r="Q760" s="10"/>
      <c r="R760" s="10"/>
      <c r="S760" s="10"/>
      <c r="T760" s="10"/>
      <c r="U760" s="10"/>
      <c r="V760" s="10"/>
      <c r="W760" s="10"/>
      <c r="X760" s="10"/>
      <c r="Y760" s="10"/>
      <c r="Z760" s="10"/>
      <c r="AA760" s="10"/>
      <c r="AB760" s="10"/>
      <c r="AC760" s="10"/>
    </row>
    <row r="761" spans="1:29" ht="83.25" customHeight="1" x14ac:dyDescent="0.3">
      <c r="A761" s="136" t="str">
        <f>'Matriz Nº1 Identificación'!A761</f>
        <v>84. 5</v>
      </c>
      <c r="B761" s="4" t="str">
        <f>IF('Matriz Nº1 Identificación'!B761&lt;&gt;" ",'Matriz Nº1 Identificación'!F761," ")</f>
        <v xml:space="preserve"> </v>
      </c>
      <c r="C761" s="101"/>
      <c r="D761" s="101"/>
      <c r="E761" s="4" t="str">
        <f>IFERROR(IF((VLOOKUP(C761,'Tabla 2-3-4-5'!$B$10:$C$12,2,FALSE)*(VLOOKUP('Matriz Nº2 Análisis'!D761,'Tabla 2-3-4-5'!$B$10:$C$12,2,FALSE)))&lt;3,"BAJO",IF((VLOOKUP(C761,'Tabla 2-3-4-5'!$B$10:$C$12,2,FALSE)*(VLOOKUP('Matriz Nº2 Análisis'!D761,'Tabla 2-3-4-5'!$B$10:$C$12,2,FALSE)))&gt;5,"ALTO","MEDIO"))," ")</f>
        <v xml:space="preserve"> </v>
      </c>
      <c r="F761" s="5" t="str">
        <f>IF(B761&lt;&gt;" ",'Matriz Nº1 Identificación'!E761," ")</f>
        <v xml:space="preserve"> </v>
      </c>
      <c r="G761" s="101"/>
      <c r="H761" s="101"/>
      <c r="I761" s="4" t="str">
        <f>IFERROR(IF((VLOOKUP(G761,'Tabla 2-3-4-5'!$B$10:$C$12,2,FALSE)*(VLOOKUP('Matriz Nº2 Análisis'!H761,'Tabla 2-3-4-5'!$B$10:$C$12,2,FALSE)))&lt;3,"BAJO",IF((VLOOKUP(G761,'Tabla 2-3-4-5'!$B$10:$C$12,2,FALSE)*(VLOOKUP('Matriz Nº2 Análisis'!H761,'Tabla 2-3-4-5'!$B$10:$C$12,2,FALSE)))&gt;5,"ALTO","MEDIO"))," ")</f>
        <v xml:space="preserve"> </v>
      </c>
      <c r="J761" s="9"/>
      <c r="K761" s="10"/>
      <c r="N761" s="10"/>
      <c r="O761" s="10"/>
      <c r="P761" s="10"/>
      <c r="Q761" s="10"/>
      <c r="R761" s="10"/>
      <c r="S761" s="10"/>
      <c r="T761" s="10"/>
      <c r="U761" s="10"/>
      <c r="V761" s="10"/>
      <c r="W761" s="10"/>
      <c r="X761" s="10"/>
      <c r="Y761" s="10"/>
      <c r="Z761" s="10"/>
      <c r="AA761" s="10"/>
      <c r="AB761" s="10"/>
      <c r="AC761" s="10"/>
    </row>
    <row r="762" spans="1:29" ht="83.25" customHeight="1" x14ac:dyDescent="0.3">
      <c r="A762" s="136" t="str">
        <f>'Matriz Nº1 Identificación'!A762</f>
        <v>84. 6</v>
      </c>
      <c r="B762" s="4" t="str">
        <f>IF('Matriz Nº1 Identificación'!B762&lt;&gt;" ",'Matriz Nº1 Identificación'!F762," ")</f>
        <v xml:space="preserve"> </v>
      </c>
      <c r="C762" s="101"/>
      <c r="D762" s="101"/>
      <c r="E762" s="4" t="str">
        <f>IFERROR(IF((VLOOKUP(C762,'Tabla 2-3-4-5'!$B$10:$C$12,2,FALSE)*(VLOOKUP('Matriz Nº2 Análisis'!D762,'Tabla 2-3-4-5'!$B$10:$C$12,2,FALSE)))&lt;3,"BAJO",IF((VLOOKUP(C762,'Tabla 2-3-4-5'!$B$10:$C$12,2,FALSE)*(VLOOKUP('Matriz Nº2 Análisis'!D762,'Tabla 2-3-4-5'!$B$10:$C$12,2,FALSE)))&gt;5,"ALTO","MEDIO"))," ")</f>
        <v xml:space="preserve"> </v>
      </c>
      <c r="F762" s="5" t="str">
        <f>IF(B762&lt;&gt;" ",'Matriz Nº1 Identificación'!E762," ")</f>
        <v xml:space="preserve"> </v>
      </c>
      <c r="G762" s="101"/>
      <c r="H762" s="101"/>
      <c r="I762" s="4" t="str">
        <f>IFERROR(IF((VLOOKUP(G762,'Tabla 2-3-4-5'!$B$10:$C$12,2,FALSE)*(VLOOKUP('Matriz Nº2 Análisis'!H762,'Tabla 2-3-4-5'!$B$10:$C$12,2,FALSE)))&lt;3,"BAJO",IF((VLOOKUP(G762,'Tabla 2-3-4-5'!$B$10:$C$12,2,FALSE)*(VLOOKUP('Matriz Nº2 Análisis'!H762,'Tabla 2-3-4-5'!$B$10:$C$12,2,FALSE)))&gt;5,"ALTO","MEDIO"))," ")</f>
        <v xml:space="preserve"> </v>
      </c>
      <c r="J762" s="9"/>
      <c r="K762" s="10"/>
      <c r="N762" s="10"/>
      <c r="O762" s="10"/>
      <c r="P762" s="10"/>
      <c r="Q762" s="10"/>
      <c r="R762" s="10"/>
      <c r="S762" s="10"/>
      <c r="T762" s="10"/>
      <c r="U762" s="10"/>
      <c r="V762" s="10"/>
      <c r="W762" s="10"/>
      <c r="X762" s="10"/>
      <c r="Y762" s="10"/>
      <c r="Z762" s="10"/>
      <c r="AA762" s="10"/>
      <c r="AB762" s="10"/>
      <c r="AC762" s="10"/>
    </row>
    <row r="763" spans="1:29" ht="83.25" customHeight="1" thickBot="1" x14ac:dyDescent="0.35">
      <c r="A763" s="136" t="str">
        <f>'Matriz Nº1 Identificación'!A763</f>
        <v>84. 7</v>
      </c>
      <c r="B763" s="4" t="str">
        <f>IF('Matriz Nº1 Identificación'!B763&lt;&gt;" ",'Matriz Nº1 Identificación'!F763," ")</f>
        <v xml:space="preserve"> </v>
      </c>
      <c r="C763" s="101"/>
      <c r="D763" s="101"/>
      <c r="E763" s="4" t="str">
        <f>IFERROR(IF((VLOOKUP(C763,'Tabla 2-3-4-5'!$B$10:$C$12,2,FALSE)*(VLOOKUP('Matriz Nº2 Análisis'!D763,'Tabla 2-3-4-5'!$B$10:$C$12,2,FALSE)))&lt;3,"BAJO",IF((VLOOKUP(C763,'Tabla 2-3-4-5'!$B$10:$C$12,2,FALSE)*(VLOOKUP('Matriz Nº2 Análisis'!D763,'Tabla 2-3-4-5'!$B$10:$C$12,2,FALSE)))&gt;5,"ALTO","MEDIO"))," ")</f>
        <v xml:space="preserve"> </v>
      </c>
      <c r="F763" s="5" t="str">
        <f>IF(B763&lt;&gt;" ",'Matriz Nº1 Identificación'!E763," ")</f>
        <v xml:space="preserve"> </v>
      </c>
      <c r="G763" s="101"/>
      <c r="H763" s="101"/>
      <c r="I763" s="4" t="str">
        <f>IFERROR(IF((VLOOKUP(G763,'Tabla 2-3-4-5'!$B$10:$C$12,2,FALSE)*(VLOOKUP('Matriz Nº2 Análisis'!H763,'Tabla 2-3-4-5'!$B$10:$C$12,2,FALSE)))&lt;3,"BAJO",IF((VLOOKUP(G763,'Tabla 2-3-4-5'!$B$10:$C$12,2,FALSE)*(VLOOKUP('Matriz Nº2 Análisis'!H763,'Tabla 2-3-4-5'!$B$10:$C$12,2,FALSE)))&gt;5,"ALTO","MEDIO"))," ")</f>
        <v xml:space="preserve"> </v>
      </c>
      <c r="J763" s="9"/>
      <c r="K763" s="10"/>
      <c r="N763" s="10"/>
      <c r="O763" s="10"/>
      <c r="P763" s="10"/>
      <c r="Q763" s="10"/>
      <c r="R763" s="10"/>
      <c r="S763" s="10"/>
      <c r="T763" s="10"/>
      <c r="U763" s="10"/>
      <c r="V763" s="10"/>
      <c r="W763" s="10"/>
      <c r="X763" s="10"/>
      <c r="Y763" s="10"/>
      <c r="Z763" s="10"/>
      <c r="AA763" s="10"/>
      <c r="AB763" s="10"/>
      <c r="AC763" s="10"/>
    </row>
    <row r="764" spans="1:29" ht="23.25" customHeight="1" thickBot="1" x14ac:dyDescent="0.35">
      <c r="A764" s="73" t="str">
        <f>'Matriz Nº1 Identificación'!A764</f>
        <v xml:space="preserve">Objetivo Estratégico: </v>
      </c>
      <c r="B764" s="377">
        <f>+'Matriz Nº1 Identificación'!B764:H764</f>
        <v>0</v>
      </c>
      <c r="C764" s="378"/>
      <c r="D764" s="378"/>
      <c r="E764" s="378"/>
      <c r="F764" s="378"/>
      <c r="G764" s="378"/>
      <c r="H764" s="378"/>
      <c r="I764" s="379"/>
      <c r="J764" s="1"/>
    </row>
    <row r="765" spans="1:29" ht="26.25" customHeight="1" x14ac:dyDescent="0.3">
      <c r="A765" s="75" t="str">
        <f>'Matriz Nº1 Identificación'!A765</f>
        <v>Objetivo táctico</v>
      </c>
      <c r="B765" s="374" t="str">
        <f>+'Matriz Nº1 Identificación'!B765:H765</f>
        <v xml:space="preserve">85. </v>
      </c>
      <c r="C765" s="375"/>
      <c r="D765" s="375"/>
      <c r="E765" s="375"/>
      <c r="F765" s="375"/>
      <c r="G765" s="375"/>
      <c r="H765" s="375"/>
      <c r="I765" s="376"/>
      <c r="J765" s="1"/>
    </row>
    <row r="766" spans="1:29" ht="83.25" customHeight="1" x14ac:dyDescent="0.3">
      <c r="A766" s="136" t="str">
        <f>'Matriz Nº1 Identificación'!A766</f>
        <v>85. 1</v>
      </c>
      <c r="B766" s="4" t="str">
        <f>IF('Matriz Nº1 Identificación'!B766&lt;&gt;" ",'Matriz Nº1 Identificación'!F766," ")</f>
        <v xml:space="preserve"> </v>
      </c>
      <c r="C766" s="101"/>
      <c r="D766" s="101"/>
      <c r="E766" s="4" t="str">
        <f>IFERROR(IF((VLOOKUP(C766,'Tabla 2-3-4-5'!$B$10:$C$12,2,FALSE)*(VLOOKUP('Matriz Nº2 Análisis'!D766,'Tabla 2-3-4-5'!$B$10:$C$12,2,FALSE)))&lt;3,"BAJO",IF((VLOOKUP(C766,'Tabla 2-3-4-5'!$B$10:$C$12,2,FALSE)*(VLOOKUP('Matriz Nº2 Análisis'!D766,'Tabla 2-3-4-5'!$B$10:$C$12,2,FALSE)))&gt;5,"ALTO","MEDIO"))," ")</f>
        <v xml:space="preserve"> </v>
      </c>
      <c r="F766" s="5" t="str">
        <f>IF(B766&lt;&gt;" ",'Matriz Nº1 Identificación'!E766," ")</f>
        <v xml:space="preserve"> </v>
      </c>
      <c r="G766" s="101"/>
      <c r="H766" s="101"/>
      <c r="I766" s="4" t="str">
        <f>IFERROR(IF((VLOOKUP(G766,'Tabla 2-3-4-5'!$B$10:$C$12,2,FALSE)*(VLOOKUP('Matriz Nº2 Análisis'!H766,'Tabla 2-3-4-5'!$B$10:$C$12,2,FALSE)))&lt;3,"BAJO",IF((VLOOKUP(G766,'Tabla 2-3-4-5'!$B$10:$C$12,2,FALSE)*(VLOOKUP('Matriz Nº2 Análisis'!H766,'Tabla 2-3-4-5'!$B$10:$C$12,2,FALSE)))&gt;5,"ALTO","MEDIO"))," ")</f>
        <v xml:space="preserve"> </v>
      </c>
      <c r="J766" s="9"/>
      <c r="K766" s="10"/>
      <c r="N766" s="10"/>
      <c r="O766" s="10"/>
      <c r="P766" s="10"/>
      <c r="Q766" s="10"/>
      <c r="R766" s="10"/>
      <c r="S766" s="10"/>
      <c r="T766" s="10"/>
      <c r="U766" s="10"/>
      <c r="V766" s="10"/>
      <c r="W766" s="10"/>
      <c r="X766" s="10"/>
      <c r="Y766" s="10"/>
      <c r="Z766" s="10"/>
      <c r="AA766" s="10"/>
      <c r="AB766" s="10"/>
      <c r="AC766" s="10"/>
    </row>
    <row r="767" spans="1:29" ht="83.25" customHeight="1" x14ac:dyDescent="0.3">
      <c r="A767" s="136" t="str">
        <f>'Matriz Nº1 Identificación'!A767</f>
        <v>85. 2</v>
      </c>
      <c r="B767" s="4" t="str">
        <f>IF('Matriz Nº1 Identificación'!B767&lt;&gt;" ",'Matriz Nº1 Identificación'!F767," ")</f>
        <v xml:space="preserve"> </v>
      </c>
      <c r="C767" s="101"/>
      <c r="D767" s="101"/>
      <c r="E767" s="4" t="str">
        <f>IFERROR(IF((VLOOKUP(C767,'Tabla 2-3-4-5'!$B$10:$C$12,2,FALSE)*(VLOOKUP('Matriz Nº2 Análisis'!D767,'Tabla 2-3-4-5'!$B$10:$C$12,2,FALSE)))&lt;3,"BAJO",IF((VLOOKUP(C767,'Tabla 2-3-4-5'!$B$10:$C$12,2,FALSE)*(VLOOKUP('Matriz Nº2 Análisis'!D767,'Tabla 2-3-4-5'!$B$10:$C$12,2,FALSE)))&gt;5,"ALTO","MEDIO"))," ")</f>
        <v xml:space="preserve"> </v>
      </c>
      <c r="F767" s="5" t="str">
        <f>IF(B767&lt;&gt;" ",'Matriz Nº1 Identificación'!E767," ")</f>
        <v xml:space="preserve"> </v>
      </c>
      <c r="G767" s="101"/>
      <c r="H767" s="101"/>
      <c r="I767" s="4" t="str">
        <f>IFERROR(IF((VLOOKUP(G767,'Tabla 2-3-4-5'!$B$10:$C$12,2,FALSE)*(VLOOKUP('Matriz Nº2 Análisis'!H767,'Tabla 2-3-4-5'!$B$10:$C$12,2,FALSE)))&lt;3,"BAJO",IF((VLOOKUP(G767,'Tabla 2-3-4-5'!$B$10:$C$12,2,FALSE)*(VLOOKUP('Matriz Nº2 Análisis'!H767,'Tabla 2-3-4-5'!$B$10:$C$12,2,FALSE)))&gt;5,"ALTO","MEDIO"))," ")</f>
        <v xml:space="preserve"> </v>
      </c>
      <c r="J767" s="9"/>
      <c r="K767" s="10"/>
      <c r="N767" s="10"/>
      <c r="O767" s="10"/>
      <c r="P767" s="10"/>
      <c r="Q767" s="10"/>
      <c r="R767" s="10"/>
      <c r="S767" s="10"/>
      <c r="T767" s="10"/>
      <c r="U767" s="10"/>
      <c r="V767" s="10"/>
      <c r="W767" s="10"/>
      <c r="X767" s="10"/>
      <c r="Y767" s="10"/>
      <c r="Z767" s="10"/>
      <c r="AA767" s="10"/>
      <c r="AB767" s="10"/>
      <c r="AC767" s="10"/>
    </row>
    <row r="768" spans="1:29" ht="83.25" customHeight="1" x14ac:dyDescent="0.3">
      <c r="A768" s="136" t="str">
        <f>'Matriz Nº1 Identificación'!A768</f>
        <v>85. 3</v>
      </c>
      <c r="B768" s="4" t="str">
        <f>IF('Matriz Nº1 Identificación'!B768&lt;&gt;" ",'Matriz Nº1 Identificación'!F768," ")</f>
        <v xml:space="preserve"> </v>
      </c>
      <c r="C768" s="101"/>
      <c r="D768" s="101"/>
      <c r="E768" s="4" t="str">
        <f>IFERROR(IF((VLOOKUP(C768,'Tabla 2-3-4-5'!$B$10:$C$12,2,FALSE)*(VLOOKUP('Matriz Nº2 Análisis'!D768,'Tabla 2-3-4-5'!$B$10:$C$12,2,FALSE)))&lt;3,"BAJO",IF((VLOOKUP(C768,'Tabla 2-3-4-5'!$B$10:$C$12,2,FALSE)*(VLOOKUP('Matriz Nº2 Análisis'!D768,'Tabla 2-3-4-5'!$B$10:$C$12,2,FALSE)))&gt;5,"ALTO","MEDIO"))," ")</f>
        <v xml:space="preserve"> </v>
      </c>
      <c r="F768" s="5" t="str">
        <f>IF(B768&lt;&gt;" ",'Matriz Nº1 Identificación'!E768," ")</f>
        <v xml:space="preserve"> </v>
      </c>
      <c r="G768" s="101"/>
      <c r="H768" s="101"/>
      <c r="I768" s="4" t="str">
        <f>IFERROR(IF((VLOOKUP(G768,'Tabla 2-3-4-5'!$B$10:$C$12,2,FALSE)*(VLOOKUP('Matriz Nº2 Análisis'!H768,'Tabla 2-3-4-5'!$B$10:$C$12,2,FALSE)))&lt;3,"BAJO",IF((VLOOKUP(G768,'Tabla 2-3-4-5'!$B$10:$C$12,2,FALSE)*(VLOOKUP('Matriz Nº2 Análisis'!H768,'Tabla 2-3-4-5'!$B$10:$C$12,2,FALSE)))&gt;5,"ALTO","MEDIO"))," ")</f>
        <v xml:space="preserve"> </v>
      </c>
      <c r="J768" s="9"/>
      <c r="K768" s="10"/>
      <c r="N768" s="10"/>
      <c r="O768" s="10"/>
      <c r="P768" s="10"/>
      <c r="Q768" s="10"/>
      <c r="R768" s="10"/>
      <c r="S768" s="10"/>
      <c r="T768" s="10"/>
      <c r="U768" s="10"/>
      <c r="V768" s="10"/>
      <c r="W768" s="10"/>
      <c r="X768" s="10"/>
      <c r="Y768" s="10"/>
      <c r="Z768" s="10"/>
      <c r="AA768" s="10"/>
      <c r="AB768" s="10"/>
      <c r="AC768" s="10"/>
    </row>
    <row r="769" spans="1:29" ht="83.25" customHeight="1" x14ac:dyDescent="0.3">
      <c r="A769" s="136" t="str">
        <f>'Matriz Nº1 Identificación'!A769</f>
        <v>85. 4</v>
      </c>
      <c r="B769" s="4" t="str">
        <f>IF('Matriz Nº1 Identificación'!B769&lt;&gt;" ",'Matriz Nº1 Identificación'!F769," ")</f>
        <v xml:space="preserve"> </v>
      </c>
      <c r="C769" s="101"/>
      <c r="D769" s="101"/>
      <c r="E769" s="4" t="str">
        <f>IFERROR(IF((VLOOKUP(C769,'Tabla 2-3-4-5'!$B$10:$C$12,2,FALSE)*(VLOOKUP('Matriz Nº2 Análisis'!D769,'Tabla 2-3-4-5'!$B$10:$C$12,2,FALSE)))&lt;3,"BAJO",IF((VLOOKUP(C769,'Tabla 2-3-4-5'!$B$10:$C$12,2,FALSE)*(VLOOKUP('Matriz Nº2 Análisis'!D769,'Tabla 2-3-4-5'!$B$10:$C$12,2,FALSE)))&gt;5,"ALTO","MEDIO"))," ")</f>
        <v xml:space="preserve"> </v>
      </c>
      <c r="F769" s="5" t="str">
        <f>IF(B769&lt;&gt;" ",'Matriz Nº1 Identificación'!E769," ")</f>
        <v xml:space="preserve"> </v>
      </c>
      <c r="G769" s="101"/>
      <c r="H769" s="101"/>
      <c r="I769" s="4" t="str">
        <f>IFERROR(IF((VLOOKUP(G769,'Tabla 2-3-4-5'!$B$10:$C$12,2,FALSE)*(VLOOKUP('Matriz Nº2 Análisis'!H769,'Tabla 2-3-4-5'!$B$10:$C$12,2,FALSE)))&lt;3,"BAJO",IF((VLOOKUP(G769,'Tabla 2-3-4-5'!$B$10:$C$12,2,FALSE)*(VLOOKUP('Matriz Nº2 Análisis'!H769,'Tabla 2-3-4-5'!$B$10:$C$12,2,FALSE)))&gt;5,"ALTO","MEDIO"))," ")</f>
        <v xml:space="preserve"> </v>
      </c>
      <c r="J769" s="9"/>
      <c r="K769" s="10"/>
      <c r="N769" s="10"/>
      <c r="O769" s="10"/>
      <c r="P769" s="10"/>
      <c r="Q769" s="10"/>
      <c r="R769" s="10"/>
      <c r="S769" s="10"/>
      <c r="T769" s="10"/>
      <c r="U769" s="10"/>
      <c r="V769" s="10"/>
      <c r="W769" s="10"/>
      <c r="X769" s="10"/>
      <c r="Y769" s="10"/>
      <c r="Z769" s="10"/>
      <c r="AA769" s="10"/>
      <c r="AB769" s="10"/>
      <c r="AC769" s="10"/>
    </row>
    <row r="770" spans="1:29" ht="83.25" customHeight="1" x14ac:dyDescent="0.3">
      <c r="A770" s="136" t="str">
        <f>'Matriz Nº1 Identificación'!A770</f>
        <v>85. 5</v>
      </c>
      <c r="B770" s="4" t="str">
        <f>IF('Matriz Nº1 Identificación'!B770&lt;&gt;" ",'Matriz Nº1 Identificación'!F770," ")</f>
        <v xml:space="preserve"> </v>
      </c>
      <c r="C770" s="101"/>
      <c r="D770" s="101"/>
      <c r="E770" s="4" t="str">
        <f>IFERROR(IF((VLOOKUP(C770,'Tabla 2-3-4-5'!$B$10:$C$12,2,FALSE)*(VLOOKUP('Matriz Nº2 Análisis'!D770,'Tabla 2-3-4-5'!$B$10:$C$12,2,FALSE)))&lt;3,"BAJO",IF((VLOOKUP(C770,'Tabla 2-3-4-5'!$B$10:$C$12,2,FALSE)*(VLOOKUP('Matriz Nº2 Análisis'!D770,'Tabla 2-3-4-5'!$B$10:$C$12,2,FALSE)))&gt;5,"ALTO","MEDIO"))," ")</f>
        <v xml:space="preserve"> </v>
      </c>
      <c r="F770" s="5" t="str">
        <f>IF(B770&lt;&gt;" ",'Matriz Nº1 Identificación'!E770," ")</f>
        <v xml:space="preserve"> </v>
      </c>
      <c r="G770" s="101"/>
      <c r="H770" s="101"/>
      <c r="I770" s="4" t="str">
        <f>IFERROR(IF((VLOOKUP(G770,'Tabla 2-3-4-5'!$B$10:$C$12,2,FALSE)*(VLOOKUP('Matriz Nº2 Análisis'!H770,'Tabla 2-3-4-5'!$B$10:$C$12,2,FALSE)))&lt;3,"BAJO",IF((VLOOKUP(G770,'Tabla 2-3-4-5'!$B$10:$C$12,2,FALSE)*(VLOOKUP('Matriz Nº2 Análisis'!H770,'Tabla 2-3-4-5'!$B$10:$C$12,2,FALSE)))&gt;5,"ALTO","MEDIO"))," ")</f>
        <v xml:space="preserve"> </v>
      </c>
      <c r="J770" s="9"/>
      <c r="K770" s="10"/>
      <c r="N770" s="10"/>
      <c r="O770" s="10"/>
      <c r="P770" s="10"/>
      <c r="Q770" s="10"/>
      <c r="R770" s="10"/>
      <c r="S770" s="10"/>
      <c r="T770" s="10"/>
      <c r="U770" s="10"/>
      <c r="V770" s="10"/>
      <c r="W770" s="10"/>
      <c r="X770" s="10"/>
      <c r="Y770" s="10"/>
      <c r="Z770" s="10"/>
      <c r="AA770" s="10"/>
      <c r="AB770" s="10"/>
      <c r="AC770" s="10"/>
    </row>
    <row r="771" spans="1:29" ht="83.25" customHeight="1" x14ac:dyDescent="0.3">
      <c r="A771" s="136" t="str">
        <f>'Matriz Nº1 Identificación'!A771</f>
        <v>85. 6</v>
      </c>
      <c r="B771" s="4" t="str">
        <f>IF('Matriz Nº1 Identificación'!B771&lt;&gt;" ",'Matriz Nº1 Identificación'!F771," ")</f>
        <v xml:space="preserve"> </v>
      </c>
      <c r="C771" s="101"/>
      <c r="D771" s="101"/>
      <c r="E771" s="4" t="str">
        <f>IFERROR(IF((VLOOKUP(C771,'Tabla 2-3-4-5'!$B$10:$C$12,2,FALSE)*(VLOOKUP('Matriz Nº2 Análisis'!D771,'Tabla 2-3-4-5'!$B$10:$C$12,2,FALSE)))&lt;3,"BAJO",IF((VLOOKUP(C771,'Tabla 2-3-4-5'!$B$10:$C$12,2,FALSE)*(VLOOKUP('Matriz Nº2 Análisis'!D771,'Tabla 2-3-4-5'!$B$10:$C$12,2,FALSE)))&gt;5,"ALTO","MEDIO"))," ")</f>
        <v xml:space="preserve"> </v>
      </c>
      <c r="F771" s="5" t="str">
        <f>IF(B771&lt;&gt;" ",'Matriz Nº1 Identificación'!E771," ")</f>
        <v xml:space="preserve"> </v>
      </c>
      <c r="G771" s="101"/>
      <c r="H771" s="101"/>
      <c r="I771" s="4" t="str">
        <f>IFERROR(IF((VLOOKUP(G771,'Tabla 2-3-4-5'!$B$10:$C$12,2,FALSE)*(VLOOKUP('Matriz Nº2 Análisis'!H771,'Tabla 2-3-4-5'!$B$10:$C$12,2,FALSE)))&lt;3,"BAJO",IF((VLOOKUP(G771,'Tabla 2-3-4-5'!$B$10:$C$12,2,FALSE)*(VLOOKUP('Matriz Nº2 Análisis'!H771,'Tabla 2-3-4-5'!$B$10:$C$12,2,FALSE)))&gt;5,"ALTO","MEDIO"))," ")</f>
        <v xml:space="preserve"> </v>
      </c>
      <c r="J771" s="9"/>
      <c r="K771" s="10"/>
      <c r="N771" s="10"/>
      <c r="O771" s="10"/>
      <c r="P771" s="10"/>
      <c r="Q771" s="10"/>
      <c r="R771" s="10"/>
      <c r="S771" s="10"/>
      <c r="T771" s="10"/>
      <c r="U771" s="10"/>
      <c r="V771" s="10"/>
      <c r="W771" s="10"/>
      <c r="X771" s="10"/>
      <c r="Y771" s="10"/>
      <c r="Z771" s="10"/>
      <c r="AA771" s="10"/>
      <c r="AB771" s="10"/>
      <c r="AC771" s="10"/>
    </row>
    <row r="772" spans="1:29" ht="83.25" customHeight="1" thickBot="1" x14ac:dyDescent="0.35">
      <c r="A772" s="136" t="str">
        <f>'Matriz Nº1 Identificación'!A772</f>
        <v>85. 7</v>
      </c>
      <c r="B772" s="4" t="str">
        <f>IF('Matriz Nº1 Identificación'!B772&lt;&gt;" ",'Matriz Nº1 Identificación'!F772," ")</f>
        <v xml:space="preserve"> </v>
      </c>
      <c r="C772" s="101"/>
      <c r="D772" s="101"/>
      <c r="E772" s="4" t="str">
        <f>IFERROR(IF((VLOOKUP(C772,'Tabla 2-3-4-5'!$B$10:$C$12,2,FALSE)*(VLOOKUP('Matriz Nº2 Análisis'!D772,'Tabla 2-3-4-5'!$B$10:$C$12,2,FALSE)))&lt;3,"BAJO",IF((VLOOKUP(C772,'Tabla 2-3-4-5'!$B$10:$C$12,2,FALSE)*(VLOOKUP('Matriz Nº2 Análisis'!D772,'Tabla 2-3-4-5'!$B$10:$C$12,2,FALSE)))&gt;5,"ALTO","MEDIO"))," ")</f>
        <v xml:space="preserve"> </v>
      </c>
      <c r="F772" s="5" t="str">
        <f>IF(B772&lt;&gt;" ",'Matriz Nº1 Identificación'!E772," ")</f>
        <v xml:space="preserve"> </v>
      </c>
      <c r="G772" s="101"/>
      <c r="H772" s="101"/>
      <c r="I772" s="4" t="str">
        <f>IFERROR(IF((VLOOKUP(G772,'Tabla 2-3-4-5'!$B$10:$C$12,2,FALSE)*(VLOOKUP('Matriz Nº2 Análisis'!H772,'Tabla 2-3-4-5'!$B$10:$C$12,2,FALSE)))&lt;3,"BAJO",IF((VLOOKUP(G772,'Tabla 2-3-4-5'!$B$10:$C$12,2,FALSE)*(VLOOKUP('Matriz Nº2 Análisis'!H772,'Tabla 2-3-4-5'!$B$10:$C$12,2,FALSE)))&gt;5,"ALTO","MEDIO"))," ")</f>
        <v xml:space="preserve"> </v>
      </c>
      <c r="J772" s="9"/>
      <c r="K772" s="10"/>
      <c r="N772" s="10"/>
      <c r="O772" s="10"/>
      <c r="P772" s="10"/>
      <c r="Q772" s="10"/>
      <c r="R772" s="10"/>
      <c r="S772" s="10"/>
      <c r="T772" s="10"/>
      <c r="U772" s="10"/>
      <c r="V772" s="10"/>
      <c r="W772" s="10"/>
      <c r="X772" s="10"/>
      <c r="Y772" s="10"/>
      <c r="Z772" s="10"/>
      <c r="AA772" s="10"/>
      <c r="AB772" s="10"/>
      <c r="AC772" s="10"/>
    </row>
    <row r="773" spans="1:29" ht="23.25" customHeight="1" thickBot="1" x14ac:dyDescent="0.35">
      <c r="A773" s="73" t="str">
        <f>'Matriz Nº1 Identificación'!A773</f>
        <v xml:space="preserve">Objetivo Estratégico: </v>
      </c>
      <c r="B773" s="377">
        <f>+'Matriz Nº1 Identificación'!B773:H773</f>
        <v>0</v>
      </c>
      <c r="C773" s="378"/>
      <c r="D773" s="378"/>
      <c r="E773" s="378"/>
      <c r="F773" s="378"/>
      <c r="G773" s="378"/>
      <c r="H773" s="378"/>
      <c r="I773" s="379"/>
      <c r="J773" s="1"/>
    </row>
    <row r="774" spans="1:29" ht="26.25" customHeight="1" x14ac:dyDescent="0.3">
      <c r="A774" s="75" t="str">
        <f>'Matriz Nº1 Identificación'!A774</f>
        <v>Objetivo táctico</v>
      </c>
      <c r="B774" s="374" t="str">
        <f>+'Matriz Nº1 Identificación'!B774:H774</f>
        <v xml:space="preserve">86. </v>
      </c>
      <c r="C774" s="375"/>
      <c r="D774" s="375"/>
      <c r="E774" s="375"/>
      <c r="F774" s="375"/>
      <c r="G774" s="375"/>
      <c r="H774" s="375"/>
      <c r="I774" s="376"/>
      <c r="J774" s="1"/>
    </row>
    <row r="775" spans="1:29" ht="83.25" customHeight="1" x14ac:dyDescent="0.3">
      <c r="A775" s="136" t="str">
        <f>'Matriz Nº1 Identificación'!A775</f>
        <v>86. 1</v>
      </c>
      <c r="B775" s="4" t="str">
        <f>IF('Matriz Nº1 Identificación'!B775&lt;&gt;" ",'Matriz Nº1 Identificación'!F775," ")</f>
        <v xml:space="preserve"> </v>
      </c>
      <c r="C775" s="101"/>
      <c r="D775" s="101"/>
      <c r="E775" s="4" t="str">
        <f>IFERROR(IF((VLOOKUP(C775,'Tabla 2-3-4-5'!$B$10:$C$12,2,FALSE)*(VLOOKUP('Matriz Nº2 Análisis'!D775,'Tabla 2-3-4-5'!$B$10:$C$12,2,FALSE)))&lt;3,"BAJO",IF((VLOOKUP(C775,'Tabla 2-3-4-5'!$B$10:$C$12,2,FALSE)*(VLOOKUP('Matriz Nº2 Análisis'!D775,'Tabla 2-3-4-5'!$B$10:$C$12,2,FALSE)))&gt;5,"ALTO","MEDIO"))," ")</f>
        <v xml:space="preserve"> </v>
      </c>
      <c r="F775" s="5" t="str">
        <f>IF(B775&lt;&gt;" ",'Matriz Nº1 Identificación'!E775," ")</f>
        <v xml:space="preserve"> </v>
      </c>
      <c r="G775" s="101"/>
      <c r="H775" s="101"/>
      <c r="I775" s="4" t="str">
        <f>IFERROR(IF((VLOOKUP(G775,'Tabla 2-3-4-5'!$B$10:$C$12,2,FALSE)*(VLOOKUP('Matriz Nº2 Análisis'!H775,'Tabla 2-3-4-5'!$B$10:$C$12,2,FALSE)))&lt;3,"BAJO",IF((VLOOKUP(G775,'Tabla 2-3-4-5'!$B$10:$C$12,2,FALSE)*(VLOOKUP('Matriz Nº2 Análisis'!H775,'Tabla 2-3-4-5'!$B$10:$C$12,2,FALSE)))&gt;5,"ALTO","MEDIO"))," ")</f>
        <v xml:space="preserve"> </v>
      </c>
      <c r="J775" s="9"/>
      <c r="K775" s="10"/>
      <c r="N775" s="10"/>
      <c r="O775" s="10"/>
      <c r="P775" s="10"/>
      <c r="Q775" s="10"/>
      <c r="R775" s="10"/>
      <c r="S775" s="10"/>
      <c r="T775" s="10"/>
      <c r="U775" s="10"/>
      <c r="V775" s="10"/>
      <c r="W775" s="10"/>
      <c r="X775" s="10"/>
      <c r="Y775" s="10"/>
      <c r="Z775" s="10"/>
      <c r="AA775" s="10"/>
      <c r="AB775" s="10"/>
      <c r="AC775" s="10"/>
    </row>
    <row r="776" spans="1:29" ht="83.25" customHeight="1" x14ac:dyDescent="0.3">
      <c r="A776" s="136" t="str">
        <f>'Matriz Nº1 Identificación'!A776</f>
        <v>86. 2</v>
      </c>
      <c r="B776" s="4" t="str">
        <f>IF('Matriz Nº1 Identificación'!B776&lt;&gt;" ",'Matriz Nº1 Identificación'!F776," ")</f>
        <v xml:space="preserve"> </v>
      </c>
      <c r="C776" s="101"/>
      <c r="D776" s="101"/>
      <c r="E776" s="4" t="str">
        <f>IFERROR(IF((VLOOKUP(C776,'Tabla 2-3-4-5'!$B$10:$C$12,2,FALSE)*(VLOOKUP('Matriz Nº2 Análisis'!D776,'Tabla 2-3-4-5'!$B$10:$C$12,2,FALSE)))&lt;3,"BAJO",IF((VLOOKUP(C776,'Tabla 2-3-4-5'!$B$10:$C$12,2,FALSE)*(VLOOKUP('Matriz Nº2 Análisis'!D776,'Tabla 2-3-4-5'!$B$10:$C$12,2,FALSE)))&gt;5,"ALTO","MEDIO"))," ")</f>
        <v xml:space="preserve"> </v>
      </c>
      <c r="F776" s="5" t="str">
        <f>IF(B776&lt;&gt;" ",'Matriz Nº1 Identificación'!E776," ")</f>
        <v xml:space="preserve"> </v>
      </c>
      <c r="G776" s="101"/>
      <c r="H776" s="101"/>
      <c r="I776" s="4" t="str">
        <f>IFERROR(IF((VLOOKUP(G776,'Tabla 2-3-4-5'!$B$10:$C$12,2,FALSE)*(VLOOKUP('Matriz Nº2 Análisis'!H776,'Tabla 2-3-4-5'!$B$10:$C$12,2,FALSE)))&lt;3,"BAJO",IF((VLOOKUP(G776,'Tabla 2-3-4-5'!$B$10:$C$12,2,FALSE)*(VLOOKUP('Matriz Nº2 Análisis'!H776,'Tabla 2-3-4-5'!$B$10:$C$12,2,FALSE)))&gt;5,"ALTO","MEDIO"))," ")</f>
        <v xml:space="preserve"> </v>
      </c>
      <c r="J776" s="9"/>
      <c r="K776" s="10"/>
      <c r="N776" s="10"/>
      <c r="O776" s="10"/>
      <c r="P776" s="10"/>
      <c r="Q776" s="10"/>
      <c r="R776" s="10"/>
      <c r="S776" s="10"/>
      <c r="T776" s="10"/>
      <c r="U776" s="10"/>
      <c r="V776" s="10"/>
      <c r="W776" s="10"/>
      <c r="X776" s="10"/>
      <c r="Y776" s="10"/>
      <c r="Z776" s="10"/>
      <c r="AA776" s="10"/>
      <c r="AB776" s="10"/>
      <c r="AC776" s="10"/>
    </row>
    <row r="777" spans="1:29" ht="83.25" customHeight="1" x14ac:dyDescent="0.3">
      <c r="A777" s="136" t="str">
        <f>'Matriz Nº1 Identificación'!A777</f>
        <v>86. 3</v>
      </c>
      <c r="B777" s="4" t="str">
        <f>IF('Matriz Nº1 Identificación'!B777&lt;&gt;" ",'Matriz Nº1 Identificación'!F777," ")</f>
        <v xml:space="preserve"> </v>
      </c>
      <c r="C777" s="101"/>
      <c r="D777" s="101"/>
      <c r="E777" s="4" t="str">
        <f>IFERROR(IF((VLOOKUP(C777,'Tabla 2-3-4-5'!$B$10:$C$12,2,FALSE)*(VLOOKUP('Matriz Nº2 Análisis'!D777,'Tabla 2-3-4-5'!$B$10:$C$12,2,FALSE)))&lt;3,"BAJO",IF((VLOOKUP(C777,'Tabla 2-3-4-5'!$B$10:$C$12,2,FALSE)*(VLOOKUP('Matriz Nº2 Análisis'!D777,'Tabla 2-3-4-5'!$B$10:$C$12,2,FALSE)))&gt;5,"ALTO","MEDIO"))," ")</f>
        <v xml:space="preserve"> </v>
      </c>
      <c r="F777" s="5" t="str">
        <f>IF(B777&lt;&gt;" ",'Matriz Nº1 Identificación'!E777," ")</f>
        <v xml:space="preserve"> </v>
      </c>
      <c r="G777" s="101"/>
      <c r="H777" s="101"/>
      <c r="I777" s="4" t="str">
        <f>IFERROR(IF((VLOOKUP(G777,'Tabla 2-3-4-5'!$B$10:$C$12,2,FALSE)*(VLOOKUP('Matriz Nº2 Análisis'!H777,'Tabla 2-3-4-5'!$B$10:$C$12,2,FALSE)))&lt;3,"BAJO",IF((VLOOKUP(G777,'Tabla 2-3-4-5'!$B$10:$C$12,2,FALSE)*(VLOOKUP('Matriz Nº2 Análisis'!H777,'Tabla 2-3-4-5'!$B$10:$C$12,2,FALSE)))&gt;5,"ALTO","MEDIO"))," ")</f>
        <v xml:space="preserve"> </v>
      </c>
      <c r="J777" s="9"/>
      <c r="K777" s="10"/>
      <c r="N777" s="10"/>
      <c r="O777" s="10"/>
      <c r="P777" s="10"/>
      <c r="Q777" s="10"/>
      <c r="R777" s="10"/>
      <c r="S777" s="10"/>
      <c r="T777" s="10"/>
      <c r="U777" s="10"/>
      <c r="V777" s="10"/>
      <c r="W777" s="10"/>
      <c r="X777" s="10"/>
      <c r="Y777" s="10"/>
      <c r="Z777" s="10"/>
      <c r="AA777" s="10"/>
      <c r="AB777" s="10"/>
      <c r="AC777" s="10"/>
    </row>
    <row r="778" spans="1:29" ht="83.25" customHeight="1" x14ac:dyDescent="0.3">
      <c r="A778" s="136" t="str">
        <f>'Matriz Nº1 Identificación'!A778</f>
        <v>86. 4</v>
      </c>
      <c r="B778" s="4" t="str">
        <f>IF('Matriz Nº1 Identificación'!B778&lt;&gt;" ",'Matriz Nº1 Identificación'!F778," ")</f>
        <v xml:space="preserve"> </v>
      </c>
      <c r="C778" s="101"/>
      <c r="D778" s="101"/>
      <c r="E778" s="4" t="str">
        <f>IFERROR(IF((VLOOKUP(C778,'Tabla 2-3-4-5'!$B$10:$C$12,2,FALSE)*(VLOOKUP('Matriz Nº2 Análisis'!D778,'Tabla 2-3-4-5'!$B$10:$C$12,2,FALSE)))&lt;3,"BAJO",IF((VLOOKUP(C778,'Tabla 2-3-4-5'!$B$10:$C$12,2,FALSE)*(VLOOKUP('Matriz Nº2 Análisis'!D778,'Tabla 2-3-4-5'!$B$10:$C$12,2,FALSE)))&gt;5,"ALTO","MEDIO"))," ")</f>
        <v xml:space="preserve"> </v>
      </c>
      <c r="F778" s="5" t="str">
        <f>IF(B778&lt;&gt;" ",'Matriz Nº1 Identificación'!E778," ")</f>
        <v xml:space="preserve"> </v>
      </c>
      <c r="G778" s="101"/>
      <c r="H778" s="101"/>
      <c r="I778" s="4" t="str">
        <f>IFERROR(IF((VLOOKUP(G778,'Tabla 2-3-4-5'!$B$10:$C$12,2,FALSE)*(VLOOKUP('Matriz Nº2 Análisis'!H778,'Tabla 2-3-4-5'!$B$10:$C$12,2,FALSE)))&lt;3,"BAJO",IF((VLOOKUP(G778,'Tabla 2-3-4-5'!$B$10:$C$12,2,FALSE)*(VLOOKUP('Matriz Nº2 Análisis'!H778,'Tabla 2-3-4-5'!$B$10:$C$12,2,FALSE)))&gt;5,"ALTO","MEDIO"))," ")</f>
        <v xml:space="preserve"> </v>
      </c>
      <c r="J778" s="9"/>
      <c r="K778" s="10"/>
      <c r="N778" s="10"/>
      <c r="O778" s="10"/>
      <c r="P778" s="10"/>
      <c r="Q778" s="10"/>
      <c r="R778" s="10"/>
      <c r="S778" s="10"/>
      <c r="T778" s="10"/>
      <c r="U778" s="10"/>
      <c r="V778" s="10"/>
      <c r="W778" s="10"/>
      <c r="X778" s="10"/>
      <c r="Y778" s="10"/>
      <c r="Z778" s="10"/>
      <c r="AA778" s="10"/>
      <c r="AB778" s="10"/>
      <c r="AC778" s="10"/>
    </row>
    <row r="779" spans="1:29" ht="83.25" customHeight="1" x14ac:dyDescent="0.3">
      <c r="A779" s="136" t="str">
        <f>'Matriz Nº1 Identificación'!A779</f>
        <v>86. 5</v>
      </c>
      <c r="B779" s="4" t="str">
        <f>IF('Matriz Nº1 Identificación'!B779&lt;&gt;" ",'Matriz Nº1 Identificación'!F779," ")</f>
        <v xml:space="preserve"> </v>
      </c>
      <c r="C779" s="101"/>
      <c r="D779" s="101"/>
      <c r="E779" s="4" t="str">
        <f>IFERROR(IF((VLOOKUP(C779,'Tabla 2-3-4-5'!$B$10:$C$12,2,FALSE)*(VLOOKUP('Matriz Nº2 Análisis'!D779,'Tabla 2-3-4-5'!$B$10:$C$12,2,FALSE)))&lt;3,"BAJO",IF((VLOOKUP(C779,'Tabla 2-3-4-5'!$B$10:$C$12,2,FALSE)*(VLOOKUP('Matriz Nº2 Análisis'!D779,'Tabla 2-3-4-5'!$B$10:$C$12,2,FALSE)))&gt;5,"ALTO","MEDIO"))," ")</f>
        <v xml:space="preserve"> </v>
      </c>
      <c r="F779" s="5" t="str">
        <f>IF(B779&lt;&gt;" ",'Matriz Nº1 Identificación'!E779," ")</f>
        <v xml:space="preserve"> </v>
      </c>
      <c r="G779" s="101"/>
      <c r="H779" s="101"/>
      <c r="I779" s="4" t="str">
        <f>IFERROR(IF((VLOOKUP(G779,'Tabla 2-3-4-5'!$B$10:$C$12,2,FALSE)*(VLOOKUP('Matriz Nº2 Análisis'!H779,'Tabla 2-3-4-5'!$B$10:$C$12,2,FALSE)))&lt;3,"BAJO",IF((VLOOKUP(G779,'Tabla 2-3-4-5'!$B$10:$C$12,2,FALSE)*(VLOOKUP('Matriz Nº2 Análisis'!H779,'Tabla 2-3-4-5'!$B$10:$C$12,2,FALSE)))&gt;5,"ALTO","MEDIO"))," ")</f>
        <v xml:space="preserve"> </v>
      </c>
      <c r="J779" s="9"/>
      <c r="K779" s="10"/>
      <c r="N779" s="10"/>
      <c r="O779" s="10"/>
      <c r="P779" s="10"/>
      <c r="Q779" s="10"/>
      <c r="R779" s="10"/>
      <c r="S779" s="10"/>
      <c r="T779" s="10"/>
      <c r="U779" s="10"/>
      <c r="V779" s="10"/>
      <c r="W779" s="10"/>
      <c r="X779" s="10"/>
      <c r="Y779" s="10"/>
      <c r="Z779" s="10"/>
      <c r="AA779" s="10"/>
      <c r="AB779" s="10"/>
      <c r="AC779" s="10"/>
    </row>
    <row r="780" spans="1:29" ht="83.25" customHeight="1" x14ac:dyDescent="0.3">
      <c r="A780" s="136" t="str">
        <f>'Matriz Nº1 Identificación'!A780</f>
        <v>86. 6</v>
      </c>
      <c r="B780" s="4" t="str">
        <f>IF('Matriz Nº1 Identificación'!B780&lt;&gt;" ",'Matriz Nº1 Identificación'!F780," ")</f>
        <v xml:space="preserve"> </v>
      </c>
      <c r="C780" s="101"/>
      <c r="D780" s="101"/>
      <c r="E780" s="4" t="str">
        <f>IFERROR(IF((VLOOKUP(C780,'Tabla 2-3-4-5'!$B$10:$C$12,2,FALSE)*(VLOOKUP('Matriz Nº2 Análisis'!D780,'Tabla 2-3-4-5'!$B$10:$C$12,2,FALSE)))&lt;3,"BAJO",IF((VLOOKUP(C780,'Tabla 2-3-4-5'!$B$10:$C$12,2,FALSE)*(VLOOKUP('Matriz Nº2 Análisis'!D780,'Tabla 2-3-4-5'!$B$10:$C$12,2,FALSE)))&gt;5,"ALTO","MEDIO"))," ")</f>
        <v xml:space="preserve"> </v>
      </c>
      <c r="F780" s="5" t="str">
        <f>IF(B780&lt;&gt;" ",'Matriz Nº1 Identificación'!E780," ")</f>
        <v xml:space="preserve"> </v>
      </c>
      <c r="G780" s="101"/>
      <c r="H780" s="101"/>
      <c r="I780" s="4" t="str">
        <f>IFERROR(IF((VLOOKUP(G780,'Tabla 2-3-4-5'!$B$10:$C$12,2,FALSE)*(VLOOKUP('Matriz Nº2 Análisis'!H780,'Tabla 2-3-4-5'!$B$10:$C$12,2,FALSE)))&lt;3,"BAJO",IF((VLOOKUP(G780,'Tabla 2-3-4-5'!$B$10:$C$12,2,FALSE)*(VLOOKUP('Matriz Nº2 Análisis'!H780,'Tabla 2-3-4-5'!$B$10:$C$12,2,FALSE)))&gt;5,"ALTO","MEDIO"))," ")</f>
        <v xml:space="preserve"> </v>
      </c>
      <c r="J780" s="9"/>
      <c r="K780" s="10"/>
      <c r="N780" s="10"/>
      <c r="O780" s="10"/>
      <c r="P780" s="10"/>
      <c r="Q780" s="10"/>
      <c r="R780" s="10"/>
      <c r="S780" s="10"/>
      <c r="T780" s="10"/>
      <c r="U780" s="10"/>
      <c r="V780" s="10"/>
      <c r="W780" s="10"/>
      <c r="X780" s="10"/>
      <c r="Y780" s="10"/>
      <c r="Z780" s="10"/>
      <c r="AA780" s="10"/>
      <c r="AB780" s="10"/>
      <c r="AC780" s="10"/>
    </row>
    <row r="781" spans="1:29" ht="83.25" customHeight="1" thickBot="1" x14ac:dyDescent="0.35">
      <c r="A781" s="136" t="str">
        <f>'Matriz Nº1 Identificación'!A781</f>
        <v>86. 7</v>
      </c>
      <c r="B781" s="4" t="str">
        <f>IF('Matriz Nº1 Identificación'!B781&lt;&gt;" ",'Matriz Nº1 Identificación'!F781," ")</f>
        <v xml:space="preserve"> </v>
      </c>
      <c r="C781" s="101"/>
      <c r="D781" s="101"/>
      <c r="E781" s="4" t="str">
        <f>IFERROR(IF((VLOOKUP(C781,'Tabla 2-3-4-5'!$B$10:$C$12,2,FALSE)*(VLOOKUP('Matriz Nº2 Análisis'!D781,'Tabla 2-3-4-5'!$B$10:$C$12,2,FALSE)))&lt;3,"BAJO",IF((VLOOKUP(C781,'Tabla 2-3-4-5'!$B$10:$C$12,2,FALSE)*(VLOOKUP('Matriz Nº2 Análisis'!D781,'Tabla 2-3-4-5'!$B$10:$C$12,2,FALSE)))&gt;5,"ALTO","MEDIO"))," ")</f>
        <v xml:space="preserve"> </v>
      </c>
      <c r="F781" s="5" t="str">
        <f>IF(B781&lt;&gt;" ",'Matriz Nº1 Identificación'!E781," ")</f>
        <v xml:space="preserve"> </v>
      </c>
      <c r="G781" s="101"/>
      <c r="H781" s="101"/>
      <c r="I781" s="4" t="str">
        <f>IFERROR(IF((VLOOKUP(G781,'Tabla 2-3-4-5'!$B$10:$C$12,2,FALSE)*(VLOOKUP('Matriz Nº2 Análisis'!H781,'Tabla 2-3-4-5'!$B$10:$C$12,2,FALSE)))&lt;3,"BAJO",IF((VLOOKUP(G781,'Tabla 2-3-4-5'!$B$10:$C$12,2,FALSE)*(VLOOKUP('Matriz Nº2 Análisis'!H781,'Tabla 2-3-4-5'!$B$10:$C$12,2,FALSE)))&gt;5,"ALTO","MEDIO"))," ")</f>
        <v xml:space="preserve"> </v>
      </c>
      <c r="J781" s="9"/>
      <c r="K781" s="10"/>
      <c r="N781" s="10"/>
      <c r="O781" s="10"/>
      <c r="P781" s="10"/>
      <c r="Q781" s="10"/>
      <c r="R781" s="10"/>
      <c r="S781" s="10"/>
      <c r="T781" s="10"/>
      <c r="U781" s="10"/>
      <c r="V781" s="10"/>
      <c r="W781" s="10"/>
      <c r="X781" s="10"/>
      <c r="Y781" s="10"/>
      <c r="Z781" s="10"/>
      <c r="AA781" s="10"/>
      <c r="AB781" s="10"/>
      <c r="AC781" s="10"/>
    </row>
    <row r="782" spans="1:29" ht="23.25" customHeight="1" thickBot="1" x14ac:dyDescent="0.35">
      <c r="A782" s="73" t="str">
        <f>'Matriz Nº1 Identificación'!A782</f>
        <v xml:space="preserve">Objetivo Estratégico: </v>
      </c>
      <c r="B782" s="377">
        <f>+'Matriz Nº1 Identificación'!B782:H782</f>
        <v>0</v>
      </c>
      <c r="C782" s="378"/>
      <c r="D782" s="378"/>
      <c r="E782" s="378"/>
      <c r="F782" s="378"/>
      <c r="G782" s="378"/>
      <c r="H782" s="378"/>
      <c r="I782" s="379"/>
      <c r="J782" s="1"/>
    </row>
    <row r="783" spans="1:29" ht="26.25" customHeight="1" x14ac:dyDescent="0.3">
      <c r="A783" s="75" t="str">
        <f>'Matriz Nº1 Identificación'!A783</f>
        <v>Objetivo táctico</v>
      </c>
      <c r="B783" s="374" t="str">
        <f>+'Matriz Nº1 Identificación'!B783:H783</f>
        <v xml:space="preserve">87. </v>
      </c>
      <c r="C783" s="375"/>
      <c r="D783" s="375"/>
      <c r="E783" s="375"/>
      <c r="F783" s="375"/>
      <c r="G783" s="375"/>
      <c r="H783" s="375"/>
      <c r="I783" s="376"/>
      <c r="J783" s="1"/>
    </row>
    <row r="784" spans="1:29" ht="83.25" customHeight="1" x14ac:dyDescent="0.3">
      <c r="A784" s="136" t="str">
        <f>'Matriz Nº1 Identificación'!A784</f>
        <v>87. 1</v>
      </c>
      <c r="B784" s="4" t="str">
        <f>IF('Matriz Nº1 Identificación'!B784&lt;&gt;" ",'Matriz Nº1 Identificación'!F784," ")</f>
        <v xml:space="preserve"> </v>
      </c>
      <c r="C784" s="101"/>
      <c r="D784" s="101"/>
      <c r="E784" s="4" t="str">
        <f>IFERROR(IF((VLOOKUP(C784,'Tabla 2-3-4-5'!$B$10:$C$12,2,FALSE)*(VLOOKUP('Matriz Nº2 Análisis'!D784,'Tabla 2-3-4-5'!$B$10:$C$12,2,FALSE)))&lt;3,"BAJO",IF((VLOOKUP(C784,'Tabla 2-3-4-5'!$B$10:$C$12,2,FALSE)*(VLOOKUP('Matriz Nº2 Análisis'!D784,'Tabla 2-3-4-5'!$B$10:$C$12,2,FALSE)))&gt;5,"ALTO","MEDIO"))," ")</f>
        <v xml:space="preserve"> </v>
      </c>
      <c r="F784" s="5" t="str">
        <f>IF(B784&lt;&gt;" ",'Matriz Nº1 Identificación'!E784," ")</f>
        <v xml:space="preserve"> </v>
      </c>
      <c r="G784" s="101"/>
      <c r="H784" s="101"/>
      <c r="I784" s="4" t="str">
        <f>IFERROR(IF((VLOOKUP(G784,'Tabla 2-3-4-5'!$B$10:$C$12,2,FALSE)*(VLOOKUP('Matriz Nº2 Análisis'!H784,'Tabla 2-3-4-5'!$B$10:$C$12,2,FALSE)))&lt;3,"BAJO",IF((VLOOKUP(G784,'Tabla 2-3-4-5'!$B$10:$C$12,2,FALSE)*(VLOOKUP('Matriz Nº2 Análisis'!H784,'Tabla 2-3-4-5'!$B$10:$C$12,2,FALSE)))&gt;5,"ALTO","MEDIO"))," ")</f>
        <v xml:space="preserve"> </v>
      </c>
      <c r="J784" s="9"/>
      <c r="K784" s="10"/>
      <c r="N784" s="10"/>
      <c r="O784" s="10"/>
      <c r="P784" s="10"/>
      <c r="Q784" s="10"/>
      <c r="R784" s="10"/>
      <c r="S784" s="10"/>
      <c r="T784" s="10"/>
      <c r="U784" s="10"/>
      <c r="V784" s="10"/>
      <c r="W784" s="10"/>
      <c r="X784" s="10"/>
      <c r="Y784" s="10"/>
      <c r="Z784" s="10"/>
      <c r="AA784" s="10"/>
      <c r="AB784" s="10"/>
      <c r="AC784" s="10"/>
    </row>
    <row r="785" spans="1:29" ht="83.25" customHeight="1" x14ac:dyDescent="0.3">
      <c r="A785" s="136" t="str">
        <f>'Matriz Nº1 Identificación'!A785</f>
        <v>87. 2</v>
      </c>
      <c r="B785" s="4" t="str">
        <f>IF('Matriz Nº1 Identificación'!B785&lt;&gt;" ",'Matriz Nº1 Identificación'!F785," ")</f>
        <v xml:space="preserve"> </v>
      </c>
      <c r="C785" s="101"/>
      <c r="D785" s="101"/>
      <c r="E785" s="4" t="str">
        <f>IFERROR(IF((VLOOKUP(C785,'Tabla 2-3-4-5'!$B$10:$C$12,2,FALSE)*(VLOOKUP('Matriz Nº2 Análisis'!D785,'Tabla 2-3-4-5'!$B$10:$C$12,2,FALSE)))&lt;3,"BAJO",IF((VLOOKUP(C785,'Tabla 2-3-4-5'!$B$10:$C$12,2,FALSE)*(VLOOKUP('Matriz Nº2 Análisis'!D785,'Tabla 2-3-4-5'!$B$10:$C$12,2,FALSE)))&gt;5,"ALTO","MEDIO"))," ")</f>
        <v xml:space="preserve"> </v>
      </c>
      <c r="F785" s="5" t="str">
        <f>IF(B785&lt;&gt;" ",'Matriz Nº1 Identificación'!E785," ")</f>
        <v xml:space="preserve"> </v>
      </c>
      <c r="G785" s="101"/>
      <c r="H785" s="101"/>
      <c r="I785" s="4" t="str">
        <f>IFERROR(IF((VLOOKUP(G785,'Tabla 2-3-4-5'!$B$10:$C$12,2,FALSE)*(VLOOKUP('Matriz Nº2 Análisis'!H785,'Tabla 2-3-4-5'!$B$10:$C$12,2,FALSE)))&lt;3,"BAJO",IF((VLOOKUP(G785,'Tabla 2-3-4-5'!$B$10:$C$12,2,FALSE)*(VLOOKUP('Matriz Nº2 Análisis'!H785,'Tabla 2-3-4-5'!$B$10:$C$12,2,FALSE)))&gt;5,"ALTO","MEDIO"))," ")</f>
        <v xml:space="preserve"> </v>
      </c>
      <c r="J785" s="9"/>
      <c r="K785" s="10"/>
      <c r="N785" s="10"/>
      <c r="O785" s="10"/>
      <c r="P785" s="10"/>
      <c r="Q785" s="10"/>
      <c r="R785" s="10"/>
      <c r="S785" s="10"/>
      <c r="T785" s="10"/>
      <c r="U785" s="10"/>
      <c r="V785" s="10"/>
      <c r="W785" s="10"/>
      <c r="X785" s="10"/>
      <c r="Y785" s="10"/>
      <c r="Z785" s="10"/>
      <c r="AA785" s="10"/>
      <c r="AB785" s="10"/>
      <c r="AC785" s="10"/>
    </row>
    <row r="786" spans="1:29" ht="83.25" customHeight="1" x14ac:dyDescent="0.3">
      <c r="A786" s="136" t="str">
        <f>'Matriz Nº1 Identificación'!A786</f>
        <v>87. 3</v>
      </c>
      <c r="B786" s="4" t="str">
        <f>IF('Matriz Nº1 Identificación'!B786&lt;&gt;" ",'Matriz Nº1 Identificación'!F786," ")</f>
        <v xml:space="preserve"> </v>
      </c>
      <c r="C786" s="101"/>
      <c r="D786" s="101"/>
      <c r="E786" s="4" t="str">
        <f>IFERROR(IF((VLOOKUP(C786,'Tabla 2-3-4-5'!$B$10:$C$12,2,FALSE)*(VLOOKUP('Matriz Nº2 Análisis'!D786,'Tabla 2-3-4-5'!$B$10:$C$12,2,FALSE)))&lt;3,"BAJO",IF((VLOOKUP(C786,'Tabla 2-3-4-5'!$B$10:$C$12,2,FALSE)*(VLOOKUP('Matriz Nº2 Análisis'!D786,'Tabla 2-3-4-5'!$B$10:$C$12,2,FALSE)))&gt;5,"ALTO","MEDIO"))," ")</f>
        <v xml:space="preserve"> </v>
      </c>
      <c r="F786" s="5" t="str">
        <f>IF(B786&lt;&gt;" ",'Matriz Nº1 Identificación'!E786," ")</f>
        <v xml:space="preserve"> </v>
      </c>
      <c r="G786" s="101"/>
      <c r="H786" s="101"/>
      <c r="I786" s="4" t="str">
        <f>IFERROR(IF((VLOOKUP(G786,'Tabla 2-3-4-5'!$B$10:$C$12,2,FALSE)*(VLOOKUP('Matriz Nº2 Análisis'!H786,'Tabla 2-3-4-5'!$B$10:$C$12,2,FALSE)))&lt;3,"BAJO",IF((VLOOKUP(G786,'Tabla 2-3-4-5'!$B$10:$C$12,2,FALSE)*(VLOOKUP('Matriz Nº2 Análisis'!H786,'Tabla 2-3-4-5'!$B$10:$C$12,2,FALSE)))&gt;5,"ALTO","MEDIO"))," ")</f>
        <v xml:space="preserve"> </v>
      </c>
      <c r="J786" s="9"/>
      <c r="K786" s="10"/>
      <c r="N786" s="10"/>
      <c r="O786" s="10"/>
      <c r="P786" s="10"/>
      <c r="Q786" s="10"/>
      <c r="R786" s="10"/>
      <c r="S786" s="10"/>
      <c r="T786" s="10"/>
      <c r="U786" s="10"/>
      <c r="V786" s="10"/>
      <c r="W786" s="10"/>
      <c r="X786" s="10"/>
      <c r="Y786" s="10"/>
      <c r="Z786" s="10"/>
      <c r="AA786" s="10"/>
      <c r="AB786" s="10"/>
      <c r="AC786" s="10"/>
    </row>
    <row r="787" spans="1:29" ht="83.25" customHeight="1" x14ac:dyDescent="0.3">
      <c r="A787" s="136" t="str">
        <f>'Matriz Nº1 Identificación'!A787</f>
        <v>87. 4</v>
      </c>
      <c r="B787" s="4" t="str">
        <f>IF('Matriz Nº1 Identificación'!B787&lt;&gt;" ",'Matriz Nº1 Identificación'!F787," ")</f>
        <v xml:space="preserve"> </v>
      </c>
      <c r="C787" s="101"/>
      <c r="D787" s="101"/>
      <c r="E787" s="4" t="str">
        <f>IFERROR(IF((VLOOKUP(C787,'Tabla 2-3-4-5'!$B$10:$C$12,2,FALSE)*(VLOOKUP('Matriz Nº2 Análisis'!D787,'Tabla 2-3-4-5'!$B$10:$C$12,2,FALSE)))&lt;3,"BAJO",IF((VLOOKUP(C787,'Tabla 2-3-4-5'!$B$10:$C$12,2,FALSE)*(VLOOKUP('Matriz Nº2 Análisis'!D787,'Tabla 2-3-4-5'!$B$10:$C$12,2,FALSE)))&gt;5,"ALTO","MEDIO"))," ")</f>
        <v xml:space="preserve"> </v>
      </c>
      <c r="F787" s="5" t="str">
        <f>IF(B787&lt;&gt;" ",'Matriz Nº1 Identificación'!E787," ")</f>
        <v xml:space="preserve"> </v>
      </c>
      <c r="G787" s="101"/>
      <c r="H787" s="101"/>
      <c r="I787" s="4" t="str">
        <f>IFERROR(IF((VLOOKUP(G787,'Tabla 2-3-4-5'!$B$10:$C$12,2,FALSE)*(VLOOKUP('Matriz Nº2 Análisis'!H787,'Tabla 2-3-4-5'!$B$10:$C$12,2,FALSE)))&lt;3,"BAJO",IF((VLOOKUP(G787,'Tabla 2-3-4-5'!$B$10:$C$12,2,FALSE)*(VLOOKUP('Matriz Nº2 Análisis'!H787,'Tabla 2-3-4-5'!$B$10:$C$12,2,FALSE)))&gt;5,"ALTO","MEDIO"))," ")</f>
        <v xml:space="preserve"> </v>
      </c>
      <c r="J787" s="9"/>
      <c r="K787" s="10"/>
      <c r="N787" s="10"/>
      <c r="O787" s="10"/>
      <c r="P787" s="10"/>
      <c r="Q787" s="10"/>
      <c r="R787" s="10"/>
      <c r="S787" s="10"/>
      <c r="T787" s="10"/>
      <c r="U787" s="10"/>
      <c r="V787" s="10"/>
      <c r="W787" s="10"/>
      <c r="X787" s="10"/>
      <c r="Y787" s="10"/>
      <c r="Z787" s="10"/>
      <c r="AA787" s="10"/>
      <c r="AB787" s="10"/>
      <c r="AC787" s="10"/>
    </row>
    <row r="788" spans="1:29" ht="83.25" customHeight="1" x14ac:dyDescent="0.3">
      <c r="A788" s="136" t="str">
        <f>'Matriz Nº1 Identificación'!A788</f>
        <v>87. 5</v>
      </c>
      <c r="B788" s="4" t="str">
        <f>IF('Matriz Nº1 Identificación'!B788&lt;&gt;" ",'Matriz Nº1 Identificación'!F788," ")</f>
        <v xml:space="preserve"> </v>
      </c>
      <c r="C788" s="101"/>
      <c r="D788" s="101"/>
      <c r="E788" s="4" t="str">
        <f>IFERROR(IF((VLOOKUP(C788,'Tabla 2-3-4-5'!$B$10:$C$12,2,FALSE)*(VLOOKUP('Matriz Nº2 Análisis'!D788,'Tabla 2-3-4-5'!$B$10:$C$12,2,FALSE)))&lt;3,"BAJO",IF((VLOOKUP(C788,'Tabla 2-3-4-5'!$B$10:$C$12,2,FALSE)*(VLOOKUP('Matriz Nº2 Análisis'!D788,'Tabla 2-3-4-5'!$B$10:$C$12,2,FALSE)))&gt;5,"ALTO","MEDIO"))," ")</f>
        <v xml:space="preserve"> </v>
      </c>
      <c r="F788" s="5" t="str">
        <f>IF(B788&lt;&gt;" ",'Matriz Nº1 Identificación'!E788," ")</f>
        <v xml:space="preserve"> </v>
      </c>
      <c r="G788" s="101"/>
      <c r="H788" s="101"/>
      <c r="I788" s="4" t="str">
        <f>IFERROR(IF((VLOOKUP(G788,'Tabla 2-3-4-5'!$B$10:$C$12,2,FALSE)*(VLOOKUP('Matriz Nº2 Análisis'!H788,'Tabla 2-3-4-5'!$B$10:$C$12,2,FALSE)))&lt;3,"BAJO",IF((VLOOKUP(G788,'Tabla 2-3-4-5'!$B$10:$C$12,2,FALSE)*(VLOOKUP('Matriz Nº2 Análisis'!H788,'Tabla 2-3-4-5'!$B$10:$C$12,2,FALSE)))&gt;5,"ALTO","MEDIO"))," ")</f>
        <v xml:space="preserve"> </v>
      </c>
      <c r="J788" s="9"/>
      <c r="K788" s="10"/>
      <c r="N788" s="10"/>
      <c r="O788" s="10"/>
      <c r="P788" s="10"/>
      <c r="Q788" s="10"/>
      <c r="R788" s="10"/>
      <c r="S788" s="10"/>
      <c r="T788" s="10"/>
      <c r="U788" s="10"/>
      <c r="V788" s="10"/>
      <c r="W788" s="10"/>
      <c r="X788" s="10"/>
      <c r="Y788" s="10"/>
      <c r="Z788" s="10"/>
      <c r="AA788" s="10"/>
      <c r="AB788" s="10"/>
      <c r="AC788" s="10"/>
    </row>
    <row r="789" spans="1:29" ht="83.25" customHeight="1" x14ac:dyDescent="0.3">
      <c r="A789" s="136" t="str">
        <f>'Matriz Nº1 Identificación'!A789</f>
        <v>87. 6</v>
      </c>
      <c r="B789" s="4" t="str">
        <f>IF('Matriz Nº1 Identificación'!B789&lt;&gt;" ",'Matriz Nº1 Identificación'!F789," ")</f>
        <v xml:space="preserve"> </v>
      </c>
      <c r="C789" s="101"/>
      <c r="D789" s="101"/>
      <c r="E789" s="4" t="str">
        <f>IFERROR(IF((VLOOKUP(C789,'Tabla 2-3-4-5'!$B$10:$C$12,2,FALSE)*(VLOOKUP('Matriz Nº2 Análisis'!D789,'Tabla 2-3-4-5'!$B$10:$C$12,2,FALSE)))&lt;3,"BAJO",IF((VLOOKUP(C789,'Tabla 2-3-4-5'!$B$10:$C$12,2,FALSE)*(VLOOKUP('Matriz Nº2 Análisis'!D789,'Tabla 2-3-4-5'!$B$10:$C$12,2,FALSE)))&gt;5,"ALTO","MEDIO"))," ")</f>
        <v xml:space="preserve"> </v>
      </c>
      <c r="F789" s="5" t="str">
        <f>IF(B789&lt;&gt;" ",'Matriz Nº1 Identificación'!E789," ")</f>
        <v xml:space="preserve"> </v>
      </c>
      <c r="G789" s="101"/>
      <c r="H789" s="101"/>
      <c r="I789" s="4" t="str">
        <f>IFERROR(IF((VLOOKUP(G789,'Tabla 2-3-4-5'!$B$10:$C$12,2,FALSE)*(VLOOKUP('Matriz Nº2 Análisis'!H789,'Tabla 2-3-4-5'!$B$10:$C$12,2,FALSE)))&lt;3,"BAJO",IF((VLOOKUP(G789,'Tabla 2-3-4-5'!$B$10:$C$12,2,FALSE)*(VLOOKUP('Matriz Nº2 Análisis'!H789,'Tabla 2-3-4-5'!$B$10:$C$12,2,FALSE)))&gt;5,"ALTO","MEDIO"))," ")</f>
        <v xml:space="preserve"> </v>
      </c>
      <c r="J789" s="9"/>
      <c r="K789" s="10"/>
      <c r="N789" s="10"/>
      <c r="O789" s="10"/>
      <c r="P789" s="10"/>
      <c r="Q789" s="10"/>
      <c r="R789" s="10"/>
      <c r="S789" s="10"/>
      <c r="T789" s="10"/>
      <c r="U789" s="10"/>
      <c r="V789" s="10"/>
      <c r="W789" s="10"/>
      <c r="X789" s="10"/>
      <c r="Y789" s="10"/>
      <c r="Z789" s="10"/>
      <c r="AA789" s="10"/>
      <c r="AB789" s="10"/>
      <c r="AC789" s="10"/>
    </row>
    <row r="790" spans="1:29" ht="83.25" customHeight="1" thickBot="1" x14ac:dyDescent="0.35">
      <c r="A790" s="136" t="str">
        <f>'Matriz Nº1 Identificación'!A790</f>
        <v>87. 7</v>
      </c>
      <c r="B790" s="4" t="str">
        <f>IF('Matriz Nº1 Identificación'!B790&lt;&gt;" ",'Matriz Nº1 Identificación'!F790," ")</f>
        <v xml:space="preserve"> </v>
      </c>
      <c r="C790" s="101"/>
      <c r="D790" s="101"/>
      <c r="E790" s="4" t="str">
        <f>IFERROR(IF((VLOOKUP(C790,'Tabla 2-3-4-5'!$B$10:$C$12,2,FALSE)*(VLOOKUP('Matriz Nº2 Análisis'!D790,'Tabla 2-3-4-5'!$B$10:$C$12,2,FALSE)))&lt;3,"BAJO",IF((VLOOKUP(C790,'Tabla 2-3-4-5'!$B$10:$C$12,2,FALSE)*(VLOOKUP('Matriz Nº2 Análisis'!D790,'Tabla 2-3-4-5'!$B$10:$C$12,2,FALSE)))&gt;5,"ALTO","MEDIO"))," ")</f>
        <v xml:space="preserve"> </v>
      </c>
      <c r="F790" s="5" t="str">
        <f>IF(B790&lt;&gt;" ",'Matriz Nº1 Identificación'!E790," ")</f>
        <v xml:space="preserve"> </v>
      </c>
      <c r="G790" s="101"/>
      <c r="H790" s="101"/>
      <c r="I790" s="4" t="str">
        <f>IFERROR(IF((VLOOKUP(G790,'Tabla 2-3-4-5'!$B$10:$C$12,2,FALSE)*(VLOOKUP('Matriz Nº2 Análisis'!H790,'Tabla 2-3-4-5'!$B$10:$C$12,2,FALSE)))&lt;3,"BAJO",IF((VLOOKUP(G790,'Tabla 2-3-4-5'!$B$10:$C$12,2,FALSE)*(VLOOKUP('Matriz Nº2 Análisis'!H790,'Tabla 2-3-4-5'!$B$10:$C$12,2,FALSE)))&gt;5,"ALTO","MEDIO"))," ")</f>
        <v xml:space="preserve"> </v>
      </c>
      <c r="J790" s="9"/>
      <c r="K790" s="10"/>
      <c r="N790" s="10"/>
      <c r="O790" s="10"/>
      <c r="P790" s="10"/>
      <c r="Q790" s="10"/>
      <c r="R790" s="10"/>
      <c r="S790" s="10"/>
      <c r="T790" s="10"/>
      <c r="U790" s="10"/>
      <c r="V790" s="10"/>
      <c r="W790" s="10"/>
      <c r="X790" s="10"/>
      <c r="Y790" s="10"/>
      <c r="Z790" s="10"/>
      <c r="AA790" s="10"/>
      <c r="AB790" s="10"/>
      <c r="AC790" s="10"/>
    </row>
    <row r="791" spans="1:29" ht="23.25" customHeight="1" thickBot="1" x14ac:dyDescent="0.35">
      <c r="A791" s="73" t="str">
        <f>'Matriz Nº1 Identificación'!A791</f>
        <v xml:space="preserve">Objetivo Estratégico: </v>
      </c>
      <c r="B791" s="377">
        <f>+'Matriz Nº1 Identificación'!B791:H791</f>
        <v>0</v>
      </c>
      <c r="C791" s="378"/>
      <c r="D791" s="378"/>
      <c r="E791" s="378"/>
      <c r="F791" s="378"/>
      <c r="G791" s="378"/>
      <c r="H791" s="378"/>
      <c r="I791" s="379"/>
      <c r="J791" s="1"/>
    </row>
    <row r="792" spans="1:29" ht="26.25" customHeight="1" x14ac:dyDescent="0.3">
      <c r="A792" s="75" t="str">
        <f>'Matriz Nº1 Identificación'!A792</f>
        <v>Objetivo táctico</v>
      </c>
      <c r="B792" s="374" t="str">
        <f>+'Matriz Nº1 Identificación'!B792:H792</f>
        <v xml:space="preserve">88. </v>
      </c>
      <c r="C792" s="375"/>
      <c r="D792" s="375"/>
      <c r="E792" s="375"/>
      <c r="F792" s="375"/>
      <c r="G792" s="375"/>
      <c r="H792" s="375"/>
      <c r="I792" s="376"/>
      <c r="J792" s="1"/>
    </row>
    <row r="793" spans="1:29" ht="83.25" customHeight="1" x14ac:dyDescent="0.3">
      <c r="A793" s="136" t="str">
        <f>'Matriz Nº1 Identificación'!A793</f>
        <v>88. 1</v>
      </c>
      <c r="B793" s="4" t="str">
        <f>IF('Matriz Nº1 Identificación'!B793&lt;&gt;" ",'Matriz Nº1 Identificación'!F793," ")</f>
        <v xml:space="preserve"> </v>
      </c>
      <c r="C793" s="101"/>
      <c r="D793" s="101"/>
      <c r="E793" s="4" t="str">
        <f>IFERROR(IF((VLOOKUP(C793,'Tabla 2-3-4-5'!$B$10:$C$12,2,FALSE)*(VLOOKUP('Matriz Nº2 Análisis'!D793,'Tabla 2-3-4-5'!$B$10:$C$12,2,FALSE)))&lt;3,"BAJO",IF((VLOOKUP(C793,'Tabla 2-3-4-5'!$B$10:$C$12,2,FALSE)*(VLOOKUP('Matriz Nº2 Análisis'!D793,'Tabla 2-3-4-5'!$B$10:$C$12,2,FALSE)))&gt;5,"ALTO","MEDIO"))," ")</f>
        <v xml:space="preserve"> </v>
      </c>
      <c r="F793" s="5" t="str">
        <f>IF(B793&lt;&gt;" ",'Matriz Nº1 Identificación'!E793," ")</f>
        <v xml:space="preserve"> </v>
      </c>
      <c r="G793" s="101"/>
      <c r="H793" s="101"/>
      <c r="I793" s="4" t="str">
        <f>IFERROR(IF((VLOOKUP(G793,'Tabla 2-3-4-5'!$B$10:$C$12,2,FALSE)*(VLOOKUP('Matriz Nº2 Análisis'!H793,'Tabla 2-3-4-5'!$B$10:$C$12,2,FALSE)))&lt;3,"BAJO",IF((VLOOKUP(G793,'Tabla 2-3-4-5'!$B$10:$C$12,2,FALSE)*(VLOOKUP('Matriz Nº2 Análisis'!H793,'Tabla 2-3-4-5'!$B$10:$C$12,2,FALSE)))&gt;5,"ALTO","MEDIO"))," ")</f>
        <v xml:space="preserve"> </v>
      </c>
      <c r="J793" s="9"/>
      <c r="K793" s="10"/>
      <c r="N793" s="10"/>
      <c r="O793" s="10"/>
      <c r="P793" s="10"/>
      <c r="Q793" s="10"/>
      <c r="R793" s="10"/>
      <c r="S793" s="10"/>
      <c r="T793" s="10"/>
      <c r="U793" s="10"/>
      <c r="V793" s="10"/>
      <c r="W793" s="10"/>
      <c r="X793" s="10"/>
      <c r="Y793" s="10"/>
      <c r="Z793" s="10"/>
      <c r="AA793" s="10"/>
      <c r="AB793" s="10"/>
      <c r="AC793" s="10"/>
    </row>
    <row r="794" spans="1:29" ht="83.25" customHeight="1" x14ac:dyDescent="0.3">
      <c r="A794" s="136" t="str">
        <f>'Matriz Nº1 Identificación'!A794</f>
        <v>88. 2</v>
      </c>
      <c r="B794" s="4" t="str">
        <f>IF('Matriz Nº1 Identificación'!B794&lt;&gt;" ",'Matriz Nº1 Identificación'!F794," ")</f>
        <v xml:space="preserve"> </v>
      </c>
      <c r="C794" s="101"/>
      <c r="D794" s="101"/>
      <c r="E794" s="4" t="str">
        <f>IFERROR(IF((VLOOKUP(C794,'Tabla 2-3-4-5'!$B$10:$C$12,2,FALSE)*(VLOOKUP('Matriz Nº2 Análisis'!D794,'Tabla 2-3-4-5'!$B$10:$C$12,2,FALSE)))&lt;3,"BAJO",IF((VLOOKUP(C794,'Tabla 2-3-4-5'!$B$10:$C$12,2,FALSE)*(VLOOKUP('Matriz Nº2 Análisis'!D794,'Tabla 2-3-4-5'!$B$10:$C$12,2,FALSE)))&gt;5,"ALTO","MEDIO"))," ")</f>
        <v xml:space="preserve"> </v>
      </c>
      <c r="F794" s="5" t="str">
        <f>IF(B794&lt;&gt;" ",'Matriz Nº1 Identificación'!E794," ")</f>
        <v xml:space="preserve"> </v>
      </c>
      <c r="G794" s="101"/>
      <c r="H794" s="101"/>
      <c r="I794" s="4" t="str">
        <f>IFERROR(IF((VLOOKUP(G794,'Tabla 2-3-4-5'!$B$10:$C$12,2,FALSE)*(VLOOKUP('Matriz Nº2 Análisis'!H794,'Tabla 2-3-4-5'!$B$10:$C$12,2,FALSE)))&lt;3,"BAJO",IF((VLOOKUP(G794,'Tabla 2-3-4-5'!$B$10:$C$12,2,FALSE)*(VLOOKUP('Matriz Nº2 Análisis'!H794,'Tabla 2-3-4-5'!$B$10:$C$12,2,FALSE)))&gt;5,"ALTO","MEDIO"))," ")</f>
        <v xml:space="preserve"> </v>
      </c>
      <c r="J794" s="9"/>
      <c r="K794" s="10"/>
      <c r="N794" s="10"/>
      <c r="O794" s="10"/>
      <c r="P794" s="10"/>
      <c r="Q794" s="10"/>
      <c r="R794" s="10"/>
      <c r="S794" s="10"/>
      <c r="T794" s="10"/>
      <c r="U794" s="10"/>
      <c r="V794" s="10"/>
      <c r="W794" s="10"/>
      <c r="X794" s="10"/>
      <c r="Y794" s="10"/>
      <c r="Z794" s="10"/>
      <c r="AA794" s="10"/>
      <c r="AB794" s="10"/>
      <c r="AC794" s="10"/>
    </row>
    <row r="795" spans="1:29" ht="83.25" customHeight="1" x14ac:dyDescent="0.3">
      <c r="A795" s="136" t="str">
        <f>'Matriz Nº1 Identificación'!A795</f>
        <v>88. 3</v>
      </c>
      <c r="B795" s="4" t="str">
        <f>IF('Matriz Nº1 Identificación'!B795&lt;&gt;" ",'Matriz Nº1 Identificación'!F795," ")</f>
        <v xml:space="preserve"> </v>
      </c>
      <c r="C795" s="101"/>
      <c r="D795" s="101"/>
      <c r="E795" s="4" t="str">
        <f>IFERROR(IF((VLOOKUP(C795,'Tabla 2-3-4-5'!$B$10:$C$12,2,FALSE)*(VLOOKUP('Matriz Nº2 Análisis'!D795,'Tabla 2-3-4-5'!$B$10:$C$12,2,FALSE)))&lt;3,"BAJO",IF((VLOOKUP(C795,'Tabla 2-3-4-5'!$B$10:$C$12,2,FALSE)*(VLOOKUP('Matriz Nº2 Análisis'!D795,'Tabla 2-3-4-5'!$B$10:$C$12,2,FALSE)))&gt;5,"ALTO","MEDIO"))," ")</f>
        <v xml:space="preserve"> </v>
      </c>
      <c r="F795" s="5" t="str">
        <f>IF(B795&lt;&gt;" ",'Matriz Nº1 Identificación'!E795," ")</f>
        <v xml:space="preserve"> </v>
      </c>
      <c r="G795" s="101"/>
      <c r="H795" s="101"/>
      <c r="I795" s="4" t="str">
        <f>IFERROR(IF((VLOOKUP(G795,'Tabla 2-3-4-5'!$B$10:$C$12,2,FALSE)*(VLOOKUP('Matriz Nº2 Análisis'!H795,'Tabla 2-3-4-5'!$B$10:$C$12,2,FALSE)))&lt;3,"BAJO",IF((VLOOKUP(G795,'Tabla 2-3-4-5'!$B$10:$C$12,2,FALSE)*(VLOOKUP('Matriz Nº2 Análisis'!H795,'Tabla 2-3-4-5'!$B$10:$C$12,2,FALSE)))&gt;5,"ALTO","MEDIO"))," ")</f>
        <v xml:space="preserve"> </v>
      </c>
      <c r="J795" s="9"/>
      <c r="K795" s="10"/>
      <c r="N795" s="10"/>
      <c r="O795" s="10"/>
      <c r="P795" s="10"/>
      <c r="Q795" s="10"/>
      <c r="R795" s="10"/>
      <c r="S795" s="10"/>
      <c r="T795" s="10"/>
      <c r="U795" s="10"/>
      <c r="V795" s="10"/>
      <c r="W795" s="10"/>
      <c r="X795" s="10"/>
      <c r="Y795" s="10"/>
      <c r="Z795" s="10"/>
      <c r="AA795" s="10"/>
      <c r="AB795" s="10"/>
      <c r="AC795" s="10"/>
    </row>
    <row r="796" spans="1:29" ht="83.25" customHeight="1" x14ac:dyDescent="0.3">
      <c r="A796" s="136" t="str">
        <f>'Matriz Nº1 Identificación'!A796</f>
        <v>88. 4</v>
      </c>
      <c r="B796" s="4" t="str">
        <f>IF('Matriz Nº1 Identificación'!B796&lt;&gt;" ",'Matriz Nº1 Identificación'!F796," ")</f>
        <v xml:space="preserve"> </v>
      </c>
      <c r="C796" s="101"/>
      <c r="D796" s="101"/>
      <c r="E796" s="4" t="str">
        <f>IFERROR(IF((VLOOKUP(C796,'Tabla 2-3-4-5'!$B$10:$C$12,2,FALSE)*(VLOOKUP('Matriz Nº2 Análisis'!D796,'Tabla 2-3-4-5'!$B$10:$C$12,2,FALSE)))&lt;3,"BAJO",IF((VLOOKUP(C796,'Tabla 2-3-4-5'!$B$10:$C$12,2,FALSE)*(VLOOKUP('Matriz Nº2 Análisis'!D796,'Tabla 2-3-4-5'!$B$10:$C$12,2,FALSE)))&gt;5,"ALTO","MEDIO"))," ")</f>
        <v xml:space="preserve"> </v>
      </c>
      <c r="F796" s="5" t="str">
        <f>IF(B796&lt;&gt;" ",'Matriz Nº1 Identificación'!E796," ")</f>
        <v xml:space="preserve"> </v>
      </c>
      <c r="G796" s="101"/>
      <c r="H796" s="101"/>
      <c r="I796" s="4" t="str">
        <f>IFERROR(IF((VLOOKUP(G796,'Tabla 2-3-4-5'!$B$10:$C$12,2,FALSE)*(VLOOKUP('Matriz Nº2 Análisis'!H796,'Tabla 2-3-4-5'!$B$10:$C$12,2,FALSE)))&lt;3,"BAJO",IF((VLOOKUP(G796,'Tabla 2-3-4-5'!$B$10:$C$12,2,FALSE)*(VLOOKUP('Matriz Nº2 Análisis'!H796,'Tabla 2-3-4-5'!$B$10:$C$12,2,FALSE)))&gt;5,"ALTO","MEDIO"))," ")</f>
        <v xml:space="preserve"> </v>
      </c>
      <c r="J796" s="9"/>
      <c r="K796" s="10"/>
      <c r="N796" s="10"/>
      <c r="O796" s="10"/>
      <c r="P796" s="10"/>
      <c r="Q796" s="10"/>
      <c r="R796" s="10"/>
      <c r="S796" s="10"/>
      <c r="T796" s="10"/>
      <c r="U796" s="10"/>
      <c r="V796" s="10"/>
      <c r="W796" s="10"/>
      <c r="X796" s="10"/>
      <c r="Y796" s="10"/>
      <c r="Z796" s="10"/>
      <c r="AA796" s="10"/>
      <c r="AB796" s="10"/>
      <c r="AC796" s="10"/>
    </row>
    <row r="797" spans="1:29" ht="83.25" customHeight="1" x14ac:dyDescent="0.3">
      <c r="A797" s="136" t="str">
        <f>'Matriz Nº1 Identificación'!A797</f>
        <v>88. 5</v>
      </c>
      <c r="B797" s="4" t="str">
        <f>IF('Matriz Nº1 Identificación'!B797&lt;&gt;" ",'Matriz Nº1 Identificación'!F797," ")</f>
        <v xml:space="preserve"> </v>
      </c>
      <c r="C797" s="101"/>
      <c r="D797" s="101"/>
      <c r="E797" s="4" t="str">
        <f>IFERROR(IF((VLOOKUP(C797,'Tabla 2-3-4-5'!$B$10:$C$12,2,FALSE)*(VLOOKUP('Matriz Nº2 Análisis'!D797,'Tabla 2-3-4-5'!$B$10:$C$12,2,FALSE)))&lt;3,"BAJO",IF((VLOOKUP(C797,'Tabla 2-3-4-5'!$B$10:$C$12,2,FALSE)*(VLOOKUP('Matriz Nº2 Análisis'!D797,'Tabla 2-3-4-5'!$B$10:$C$12,2,FALSE)))&gt;5,"ALTO","MEDIO"))," ")</f>
        <v xml:space="preserve"> </v>
      </c>
      <c r="F797" s="5" t="str">
        <f>IF(B797&lt;&gt;" ",'Matriz Nº1 Identificación'!E797," ")</f>
        <v xml:space="preserve"> </v>
      </c>
      <c r="G797" s="101"/>
      <c r="H797" s="101"/>
      <c r="I797" s="4" t="str">
        <f>IFERROR(IF((VLOOKUP(G797,'Tabla 2-3-4-5'!$B$10:$C$12,2,FALSE)*(VLOOKUP('Matriz Nº2 Análisis'!H797,'Tabla 2-3-4-5'!$B$10:$C$12,2,FALSE)))&lt;3,"BAJO",IF((VLOOKUP(G797,'Tabla 2-3-4-5'!$B$10:$C$12,2,FALSE)*(VLOOKUP('Matriz Nº2 Análisis'!H797,'Tabla 2-3-4-5'!$B$10:$C$12,2,FALSE)))&gt;5,"ALTO","MEDIO"))," ")</f>
        <v xml:space="preserve"> </v>
      </c>
      <c r="J797" s="9"/>
      <c r="K797" s="10"/>
      <c r="N797" s="10"/>
      <c r="O797" s="10"/>
      <c r="P797" s="10"/>
      <c r="Q797" s="10"/>
      <c r="R797" s="10"/>
      <c r="S797" s="10"/>
      <c r="T797" s="10"/>
      <c r="U797" s="10"/>
      <c r="V797" s="10"/>
      <c r="W797" s="10"/>
      <c r="X797" s="10"/>
      <c r="Y797" s="10"/>
      <c r="Z797" s="10"/>
      <c r="AA797" s="10"/>
      <c r="AB797" s="10"/>
      <c r="AC797" s="10"/>
    </row>
    <row r="798" spans="1:29" ht="83.25" customHeight="1" x14ac:dyDescent="0.3">
      <c r="A798" s="136" t="str">
        <f>'Matriz Nº1 Identificación'!A798</f>
        <v>88. 6</v>
      </c>
      <c r="B798" s="4" t="str">
        <f>IF('Matriz Nº1 Identificación'!B798&lt;&gt;" ",'Matriz Nº1 Identificación'!F798," ")</f>
        <v xml:space="preserve"> </v>
      </c>
      <c r="C798" s="101"/>
      <c r="D798" s="101"/>
      <c r="E798" s="4" t="str">
        <f>IFERROR(IF((VLOOKUP(C798,'Tabla 2-3-4-5'!$B$10:$C$12,2,FALSE)*(VLOOKUP('Matriz Nº2 Análisis'!D798,'Tabla 2-3-4-5'!$B$10:$C$12,2,FALSE)))&lt;3,"BAJO",IF((VLOOKUP(C798,'Tabla 2-3-4-5'!$B$10:$C$12,2,FALSE)*(VLOOKUP('Matriz Nº2 Análisis'!D798,'Tabla 2-3-4-5'!$B$10:$C$12,2,FALSE)))&gt;5,"ALTO","MEDIO"))," ")</f>
        <v xml:space="preserve"> </v>
      </c>
      <c r="F798" s="5" t="str">
        <f>IF(B798&lt;&gt;" ",'Matriz Nº1 Identificación'!E798," ")</f>
        <v xml:space="preserve"> </v>
      </c>
      <c r="G798" s="101"/>
      <c r="H798" s="101"/>
      <c r="I798" s="4" t="str">
        <f>IFERROR(IF((VLOOKUP(G798,'Tabla 2-3-4-5'!$B$10:$C$12,2,FALSE)*(VLOOKUP('Matriz Nº2 Análisis'!H798,'Tabla 2-3-4-5'!$B$10:$C$12,2,FALSE)))&lt;3,"BAJO",IF((VLOOKUP(G798,'Tabla 2-3-4-5'!$B$10:$C$12,2,FALSE)*(VLOOKUP('Matriz Nº2 Análisis'!H798,'Tabla 2-3-4-5'!$B$10:$C$12,2,FALSE)))&gt;5,"ALTO","MEDIO"))," ")</f>
        <v xml:space="preserve"> </v>
      </c>
      <c r="J798" s="9"/>
      <c r="K798" s="10"/>
      <c r="N798" s="10"/>
      <c r="O798" s="10"/>
      <c r="P798" s="10"/>
      <c r="Q798" s="10"/>
      <c r="R798" s="10"/>
      <c r="S798" s="10"/>
      <c r="T798" s="10"/>
      <c r="U798" s="10"/>
      <c r="V798" s="10"/>
      <c r="W798" s="10"/>
      <c r="X798" s="10"/>
      <c r="Y798" s="10"/>
      <c r="Z798" s="10"/>
      <c r="AA798" s="10"/>
      <c r="AB798" s="10"/>
      <c r="AC798" s="10"/>
    </row>
    <row r="799" spans="1:29" ht="83.25" customHeight="1" thickBot="1" x14ac:dyDescent="0.35">
      <c r="A799" s="136" t="str">
        <f>'Matriz Nº1 Identificación'!A799</f>
        <v>88. 7</v>
      </c>
      <c r="B799" s="4" t="str">
        <f>IF('Matriz Nº1 Identificación'!B799&lt;&gt;" ",'Matriz Nº1 Identificación'!F799," ")</f>
        <v xml:space="preserve"> </v>
      </c>
      <c r="C799" s="101"/>
      <c r="D799" s="101"/>
      <c r="E799" s="4" t="str">
        <f>IFERROR(IF((VLOOKUP(C799,'Tabla 2-3-4-5'!$B$10:$C$12,2,FALSE)*(VLOOKUP('Matriz Nº2 Análisis'!D799,'Tabla 2-3-4-5'!$B$10:$C$12,2,FALSE)))&lt;3,"BAJO",IF((VLOOKUP(C799,'Tabla 2-3-4-5'!$B$10:$C$12,2,FALSE)*(VLOOKUP('Matriz Nº2 Análisis'!D799,'Tabla 2-3-4-5'!$B$10:$C$12,2,FALSE)))&gt;5,"ALTO","MEDIO"))," ")</f>
        <v xml:space="preserve"> </v>
      </c>
      <c r="F799" s="5" t="str">
        <f>IF(B799&lt;&gt;" ",'Matriz Nº1 Identificación'!E799," ")</f>
        <v xml:space="preserve"> </v>
      </c>
      <c r="G799" s="101"/>
      <c r="H799" s="101"/>
      <c r="I799" s="4" t="str">
        <f>IFERROR(IF((VLOOKUP(G799,'Tabla 2-3-4-5'!$B$10:$C$12,2,FALSE)*(VLOOKUP('Matriz Nº2 Análisis'!H799,'Tabla 2-3-4-5'!$B$10:$C$12,2,FALSE)))&lt;3,"BAJO",IF((VLOOKUP(G799,'Tabla 2-3-4-5'!$B$10:$C$12,2,FALSE)*(VLOOKUP('Matriz Nº2 Análisis'!H799,'Tabla 2-3-4-5'!$B$10:$C$12,2,FALSE)))&gt;5,"ALTO","MEDIO"))," ")</f>
        <v xml:space="preserve"> </v>
      </c>
      <c r="J799" s="9"/>
      <c r="K799" s="10"/>
      <c r="N799" s="10"/>
      <c r="O799" s="10"/>
      <c r="P799" s="10"/>
      <c r="Q799" s="10"/>
      <c r="R799" s="10"/>
      <c r="S799" s="10"/>
      <c r="T799" s="10"/>
      <c r="U799" s="10"/>
      <c r="V799" s="10"/>
      <c r="W799" s="10"/>
      <c r="X799" s="10"/>
      <c r="Y799" s="10"/>
      <c r="Z799" s="10"/>
      <c r="AA799" s="10"/>
      <c r="AB799" s="10"/>
      <c r="AC799" s="10"/>
    </row>
    <row r="800" spans="1:29" ht="23.25" customHeight="1" thickBot="1" x14ac:dyDescent="0.35">
      <c r="A800" s="73" t="str">
        <f>'Matriz Nº1 Identificación'!A800</f>
        <v xml:space="preserve">Objetivo Estratégico: </v>
      </c>
      <c r="B800" s="377">
        <f>+'Matriz Nº1 Identificación'!B800:H800</f>
        <v>0</v>
      </c>
      <c r="C800" s="378"/>
      <c r="D800" s="378"/>
      <c r="E800" s="378"/>
      <c r="F800" s="378"/>
      <c r="G800" s="378"/>
      <c r="H800" s="378"/>
      <c r="I800" s="379"/>
      <c r="J800" s="1"/>
    </row>
    <row r="801" spans="1:29" ht="26.25" customHeight="1" x14ac:dyDescent="0.3">
      <c r="A801" s="75" t="str">
        <f>'Matriz Nº1 Identificación'!A801</f>
        <v>Objetivo táctico</v>
      </c>
      <c r="B801" s="374" t="str">
        <f>+'Matriz Nº1 Identificación'!B801:H801</f>
        <v xml:space="preserve">89. </v>
      </c>
      <c r="C801" s="375"/>
      <c r="D801" s="375"/>
      <c r="E801" s="375"/>
      <c r="F801" s="375"/>
      <c r="G801" s="375"/>
      <c r="H801" s="375"/>
      <c r="I801" s="376"/>
      <c r="J801" s="1"/>
    </row>
    <row r="802" spans="1:29" ht="83.25" customHeight="1" x14ac:dyDescent="0.3">
      <c r="A802" s="136" t="str">
        <f>'Matriz Nº1 Identificación'!A802</f>
        <v>89. 1</v>
      </c>
      <c r="B802" s="4" t="str">
        <f>IF('Matriz Nº1 Identificación'!B802&lt;&gt;" ",'Matriz Nº1 Identificación'!F802," ")</f>
        <v xml:space="preserve"> </v>
      </c>
      <c r="C802" s="101"/>
      <c r="D802" s="101"/>
      <c r="E802" s="4" t="str">
        <f>IFERROR(IF((VLOOKUP(C802,'Tabla 2-3-4-5'!$B$10:$C$12,2,FALSE)*(VLOOKUP('Matriz Nº2 Análisis'!D802,'Tabla 2-3-4-5'!$B$10:$C$12,2,FALSE)))&lt;3,"BAJO",IF((VLOOKUP(C802,'Tabla 2-3-4-5'!$B$10:$C$12,2,FALSE)*(VLOOKUP('Matriz Nº2 Análisis'!D802,'Tabla 2-3-4-5'!$B$10:$C$12,2,FALSE)))&gt;5,"ALTO","MEDIO"))," ")</f>
        <v xml:space="preserve"> </v>
      </c>
      <c r="F802" s="5" t="str">
        <f>IF(B802&lt;&gt;" ",'Matriz Nº1 Identificación'!E802," ")</f>
        <v xml:space="preserve"> </v>
      </c>
      <c r="G802" s="101"/>
      <c r="H802" s="101"/>
      <c r="I802" s="4" t="str">
        <f>IFERROR(IF((VLOOKUP(G802,'Tabla 2-3-4-5'!$B$10:$C$12,2,FALSE)*(VLOOKUP('Matriz Nº2 Análisis'!H802,'Tabla 2-3-4-5'!$B$10:$C$12,2,FALSE)))&lt;3,"BAJO",IF((VLOOKUP(G802,'Tabla 2-3-4-5'!$B$10:$C$12,2,FALSE)*(VLOOKUP('Matriz Nº2 Análisis'!H802,'Tabla 2-3-4-5'!$B$10:$C$12,2,FALSE)))&gt;5,"ALTO","MEDIO"))," ")</f>
        <v xml:space="preserve"> </v>
      </c>
      <c r="J802" s="9"/>
      <c r="K802" s="10"/>
      <c r="N802" s="10"/>
      <c r="O802" s="10"/>
      <c r="P802" s="10"/>
      <c r="Q802" s="10"/>
      <c r="R802" s="10"/>
      <c r="S802" s="10"/>
      <c r="T802" s="10"/>
      <c r="U802" s="10"/>
      <c r="V802" s="10"/>
      <c r="W802" s="10"/>
      <c r="X802" s="10"/>
      <c r="Y802" s="10"/>
      <c r="Z802" s="10"/>
      <c r="AA802" s="10"/>
      <c r="AB802" s="10"/>
      <c r="AC802" s="10"/>
    </row>
    <row r="803" spans="1:29" ht="83.25" customHeight="1" x14ac:dyDescent="0.3">
      <c r="A803" s="136" t="str">
        <f>'Matriz Nº1 Identificación'!A803</f>
        <v>89. 2</v>
      </c>
      <c r="B803" s="4" t="str">
        <f>IF('Matriz Nº1 Identificación'!B803&lt;&gt;" ",'Matriz Nº1 Identificación'!F803," ")</f>
        <v xml:space="preserve"> </v>
      </c>
      <c r="C803" s="101"/>
      <c r="D803" s="101"/>
      <c r="E803" s="4" t="str">
        <f>IFERROR(IF((VLOOKUP(C803,'Tabla 2-3-4-5'!$B$10:$C$12,2,FALSE)*(VLOOKUP('Matriz Nº2 Análisis'!D803,'Tabla 2-3-4-5'!$B$10:$C$12,2,FALSE)))&lt;3,"BAJO",IF((VLOOKUP(C803,'Tabla 2-3-4-5'!$B$10:$C$12,2,FALSE)*(VLOOKUP('Matriz Nº2 Análisis'!D803,'Tabla 2-3-4-5'!$B$10:$C$12,2,FALSE)))&gt;5,"ALTO","MEDIO"))," ")</f>
        <v xml:space="preserve"> </v>
      </c>
      <c r="F803" s="5" t="str">
        <f>IF(B803&lt;&gt;" ",'Matriz Nº1 Identificación'!E803," ")</f>
        <v xml:space="preserve"> </v>
      </c>
      <c r="G803" s="101"/>
      <c r="H803" s="101"/>
      <c r="I803" s="4" t="str">
        <f>IFERROR(IF((VLOOKUP(G803,'Tabla 2-3-4-5'!$B$10:$C$12,2,FALSE)*(VLOOKUP('Matriz Nº2 Análisis'!H803,'Tabla 2-3-4-5'!$B$10:$C$12,2,FALSE)))&lt;3,"BAJO",IF((VLOOKUP(G803,'Tabla 2-3-4-5'!$B$10:$C$12,2,FALSE)*(VLOOKUP('Matriz Nº2 Análisis'!H803,'Tabla 2-3-4-5'!$B$10:$C$12,2,FALSE)))&gt;5,"ALTO","MEDIO"))," ")</f>
        <v xml:space="preserve"> </v>
      </c>
      <c r="J803" s="9"/>
      <c r="K803" s="10"/>
      <c r="N803" s="10"/>
      <c r="O803" s="10"/>
      <c r="P803" s="10"/>
      <c r="Q803" s="10"/>
      <c r="R803" s="10"/>
      <c r="S803" s="10"/>
      <c r="T803" s="10"/>
      <c r="U803" s="10"/>
      <c r="V803" s="10"/>
      <c r="W803" s="10"/>
      <c r="X803" s="10"/>
      <c r="Y803" s="10"/>
      <c r="Z803" s="10"/>
      <c r="AA803" s="10"/>
      <c r="AB803" s="10"/>
      <c r="AC803" s="10"/>
    </row>
    <row r="804" spans="1:29" ht="83.25" customHeight="1" x14ac:dyDescent="0.3">
      <c r="A804" s="136" t="str">
        <f>'Matriz Nº1 Identificación'!A804</f>
        <v>89. 3</v>
      </c>
      <c r="B804" s="4" t="str">
        <f>IF('Matriz Nº1 Identificación'!B804&lt;&gt;" ",'Matriz Nº1 Identificación'!F804," ")</f>
        <v xml:space="preserve"> </v>
      </c>
      <c r="C804" s="101"/>
      <c r="D804" s="101"/>
      <c r="E804" s="4" t="str">
        <f>IFERROR(IF((VLOOKUP(C804,'Tabla 2-3-4-5'!$B$10:$C$12,2,FALSE)*(VLOOKUP('Matriz Nº2 Análisis'!D804,'Tabla 2-3-4-5'!$B$10:$C$12,2,FALSE)))&lt;3,"BAJO",IF((VLOOKUP(C804,'Tabla 2-3-4-5'!$B$10:$C$12,2,FALSE)*(VLOOKUP('Matriz Nº2 Análisis'!D804,'Tabla 2-3-4-5'!$B$10:$C$12,2,FALSE)))&gt;5,"ALTO","MEDIO"))," ")</f>
        <v xml:space="preserve"> </v>
      </c>
      <c r="F804" s="5" t="str">
        <f>IF(B804&lt;&gt;" ",'Matriz Nº1 Identificación'!E804," ")</f>
        <v xml:space="preserve"> </v>
      </c>
      <c r="G804" s="101"/>
      <c r="H804" s="101"/>
      <c r="I804" s="4" t="str">
        <f>IFERROR(IF((VLOOKUP(G804,'Tabla 2-3-4-5'!$B$10:$C$12,2,FALSE)*(VLOOKUP('Matriz Nº2 Análisis'!H804,'Tabla 2-3-4-5'!$B$10:$C$12,2,FALSE)))&lt;3,"BAJO",IF((VLOOKUP(G804,'Tabla 2-3-4-5'!$B$10:$C$12,2,FALSE)*(VLOOKUP('Matriz Nº2 Análisis'!H804,'Tabla 2-3-4-5'!$B$10:$C$12,2,FALSE)))&gt;5,"ALTO","MEDIO"))," ")</f>
        <v xml:space="preserve"> </v>
      </c>
      <c r="J804" s="9"/>
      <c r="K804" s="10"/>
      <c r="N804" s="10"/>
      <c r="O804" s="10"/>
      <c r="P804" s="10"/>
      <c r="Q804" s="10"/>
      <c r="R804" s="10"/>
      <c r="S804" s="10"/>
      <c r="T804" s="10"/>
      <c r="U804" s="10"/>
      <c r="V804" s="10"/>
      <c r="W804" s="10"/>
      <c r="X804" s="10"/>
      <c r="Y804" s="10"/>
      <c r="Z804" s="10"/>
      <c r="AA804" s="10"/>
      <c r="AB804" s="10"/>
      <c r="AC804" s="10"/>
    </row>
    <row r="805" spans="1:29" ht="83.25" customHeight="1" x14ac:dyDescent="0.3">
      <c r="A805" s="136" t="str">
        <f>'Matriz Nº1 Identificación'!A805</f>
        <v>89. 4</v>
      </c>
      <c r="B805" s="4" t="str">
        <f>IF('Matriz Nº1 Identificación'!B805&lt;&gt;" ",'Matriz Nº1 Identificación'!F805," ")</f>
        <v xml:space="preserve"> </v>
      </c>
      <c r="C805" s="101"/>
      <c r="D805" s="101"/>
      <c r="E805" s="4" t="str">
        <f>IFERROR(IF((VLOOKUP(C805,'Tabla 2-3-4-5'!$B$10:$C$12,2,FALSE)*(VLOOKUP('Matriz Nº2 Análisis'!D805,'Tabla 2-3-4-5'!$B$10:$C$12,2,FALSE)))&lt;3,"BAJO",IF((VLOOKUP(C805,'Tabla 2-3-4-5'!$B$10:$C$12,2,FALSE)*(VLOOKUP('Matriz Nº2 Análisis'!D805,'Tabla 2-3-4-5'!$B$10:$C$12,2,FALSE)))&gt;5,"ALTO","MEDIO"))," ")</f>
        <v xml:space="preserve"> </v>
      </c>
      <c r="F805" s="5" t="str">
        <f>IF(B805&lt;&gt;" ",'Matriz Nº1 Identificación'!E805," ")</f>
        <v xml:space="preserve"> </v>
      </c>
      <c r="G805" s="101"/>
      <c r="H805" s="101"/>
      <c r="I805" s="4" t="str">
        <f>IFERROR(IF((VLOOKUP(G805,'Tabla 2-3-4-5'!$B$10:$C$12,2,FALSE)*(VLOOKUP('Matriz Nº2 Análisis'!H805,'Tabla 2-3-4-5'!$B$10:$C$12,2,FALSE)))&lt;3,"BAJO",IF((VLOOKUP(G805,'Tabla 2-3-4-5'!$B$10:$C$12,2,FALSE)*(VLOOKUP('Matriz Nº2 Análisis'!H805,'Tabla 2-3-4-5'!$B$10:$C$12,2,FALSE)))&gt;5,"ALTO","MEDIO"))," ")</f>
        <v xml:space="preserve"> </v>
      </c>
      <c r="J805" s="9"/>
      <c r="K805" s="10"/>
      <c r="N805" s="10"/>
      <c r="O805" s="10"/>
      <c r="P805" s="10"/>
      <c r="Q805" s="10"/>
      <c r="R805" s="10"/>
      <c r="S805" s="10"/>
      <c r="T805" s="10"/>
      <c r="U805" s="10"/>
      <c r="V805" s="10"/>
      <c r="W805" s="10"/>
      <c r="X805" s="10"/>
      <c r="Y805" s="10"/>
      <c r="Z805" s="10"/>
      <c r="AA805" s="10"/>
      <c r="AB805" s="10"/>
      <c r="AC805" s="10"/>
    </row>
    <row r="806" spans="1:29" ht="83.25" customHeight="1" x14ac:dyDescent="0.3">
      <c r="A806" s="136" t="str">
        <f>'Matriz Nº1 Identificación'!A806</f>
        <v>89. 5</v>
      </c>
      <c r="B806" s="4" t="str">
        <f>IF('Matriz Nº1 Identificación'!B806&lt;&gt;" ",'Matriz Nº1 Identificación'!F806," ")</f>
        <v xml:space="preserve"> </v>
      </c>
      <c r="C806" s="101"/>
      <c r="D806" s="101"/>
      <c r="E806" s="4" t="str">
        <f>IFERROR(IF((VLOOKUP(C806,'Tabla 2-3-4-5'!$B$10:$C$12,2,FALSE)*(VLOOKUP('Matriz Nº2 Análisis'!D806,'Tabla 2-3-4-5'!$B$10:$C$12,2,FALSE)))&lt;3,"BAJO",IF((VLOOKUP(C806,'Tabla 2-3-4-5'!$B$10:$C$12,2,FALSE)*(VLOOKUP('Matriz Nº2 Análisis'!D806,'Tabla 2-3-4-5'!$B$10:$C$12,2,FALSE)))&gt;5,"ALTO","MEDIO"))," ")</f>
        <v xml:space="preserve"> </v>
      </c>
      <c r="F806" s="5" t="str">
        <f>IF(B806&lt;&gt;" ",'Matriz Nº1 Identificación'!E806," ")</f>
        <v xml:space="preserve"> </v>
      </c>
      <c r="G806" s="101"/>
      <c r="H806" s="101"/>
      <c r="I806" s="4" t="str">
        <f>IFERROR(IF((VLOOKUP(G806,'Tabla 2-3-4-5'!$B$10:$C$12,2,FALSE)*(VLOOKUP('Matriz Nº2 Análisis'!H806,'Tabla 2-3-4-5'!$B$10:$C$12,2,FALSE)))&lt;3,"BAJO",IF((VLOOKUP(G806,'Tabla 2-3-4-5'!$B$10:$C$12,2,FALSE)*(VLOOKUP('Matriz Nº2 Análisis'!H806,'Tabla 2-3-4-5'!$B$10:$C$12,2,FALSE)))&gt;5,"ALTO","MEDIO"))," ")</f>
        <v xml:space="preserve"> </v>
      </c>
      <c r="J806" s="9"/>
      <c r="K806" s="10"/>
      <c r="N806" s="10"/>
      <c r="O806" s="10"/>
      <c r="P806" s="10"/>
      <c r="Q806" s="10"/>
      <c r="R806" s="10"/>
      <c r="S806" s="10"/>
      <c r="T806" s="10"/>
      <c r="U806" s="10"/>
      <c r="V806" s="10"/>
      <c r="W806" s="10"/>
      <c r="X806" s="10"/>
      <c r="Y806" s="10"/>
      <c r="Z806" s="10"/>
      <c r="AA806" s="10"/>
      <c r="AB806" s="10"/>
      <c r="AC806" s="10"/>
    </row>
    <row r="807" spans="1:29" ht="83.25" customHeight="1" x14ac:dyDescent="0.3">
      <c r="A807" s="136" t="str">
        <f>'Matriz Nº1 Identificación'!A807</f>
        <v>89. 6</v>
      </c>
      <c r="B807" s="4" t="str">
        <f>IF('Matriz Nº1 Identificación'!B807&lt;&gt;" ",'Matriz Nº1 Identificación'!F807," ")</f>
        <v xml:space="preserve"> </v>
      </c>
      <c r="C807" s="101"/>
      <c r="D807" s="101"/>
      <c r="E807" s="4" t="str">
        <f>IFERROR(IF((VLOOKUP(C807,'Tabla 2-3-4-5'!$B$10:$C$12,2,FALSE)*(VLOOKUP('Matriz Nº2 Análisis'!D807,'Tabla 2-3-4-5'!$B$10:$C$12,2,FALSE)))&lt;3,"BAJO",IF((VLOOKUP(C807,'Tabla 2-3-4-5'!$B$10:$C$12,2,FALSE)*(VLOOKUP('Matriz Nº2 Análisis'!D807,'Tabla 2-3-4-5'!$B$10:$C$12,2,FALSE)))&gt;5,"ALTO","MEDIO"))," ")</f>
        <v xml:space="preserve"> </v>
      </c>
      <c r="F807" s="5" t="str">
        <f>IF(B807&lt;&gt;" ",'Matriz Nº1 Identificación'!E807," ")</f>
        <v xml:space="preserve"> </v>
      </c>
      <c r="G807" s="101"/>
      <c r="H807" s="101"/>
      <c r="I807" s="4" t="str">
        <f>IFERROR(IF((VLOOKUP(G807,'Tabla 2-3-4-5'!$B$10:$C$12,2,FALSE)*(VLOOKUP('Matriz Nº2 Análisis'!H807,'Tabla 2-3-4-5'!$B$10:$C$12,2,FALSE)))&lt;3,"BAJO",IF((VLOOKUP(G807,'Tabla 2-3-4-5'!$B$10:$C$12,2,FALSE)*(VLOOKUP('Matriz Nº2 Análisis'!H807,'Tabla 2-3-4-5'!$B$10:$C$12,2,FALSE)))&gt;5,"ALTO","MEDIO"))," ")</f>
        <v xml:space="preserve"> </v>
      </c>
      <c r="J807" s="9"/>
      <c r="K807" s="10"/>
      <c r="N807" s="10"/>
      <c r="O807" s="10"/>
      <c r="P807" s="10"/>
      <c r="Q807" s="10"/>
      <c r="R807" s="10"/>
      <c r="S807" s="10"/>
      <c r="T807" s="10"/>
      <c r="U807" s="10"/>
      <c r="V807" s="10"/>
      <c r="W807" s="10"/>
      <c r="X807" s="10"/>
      <c r="Y807" s="10"/>
      <c r="Z807" s="10"/>
      <c r="AA807" s="10"/>
      <c r="AB807" s="10"/>
      <c r="AC807" s="10"/>
    </row>
    <row r="808" spans="1:29" ht="83.25" customHeight="1" thickBot="1" x14ac:dyDescent="0.35">
      <c r="A808" s="136" t="str">
        <f>'Matriz Nº1 Identificación'!A808</f>
        <v>89. 7</v>
      </c>
      <c r="B808" s="4" t="str">
        <f>IF('Matriz Nº1 Identificación'!B808&lt;&gt;" ",'Matriz Nº1 Identificación'!F808," ")</f>
        <v xml:space="preserve"> </v>
      </c>
      <c r="C808" s="101"/>
      <c r="D808" s="101"/>
      <c r="E808" s="4" t="str">
        <f>IFERROR(IF((VLOOKUP(C808,'Tabla 2-3-4-5'!$B$10:$C$12,2,FALSE)*(VLOOKUP('Matriz Nº2 Análisis'!D808,'Tabla 2-3-4-5'!$B$10:$C$12,2,FALSE)))&lt;3,"BAJO",IF((VLOOKUP(C808,'Tabla 2-3-4-5'!$B$10:$C$12,2,FALSE)*(VLOOKUP('Matriz Nº2 Análisis'!D808,'Tabla 2-3-4-5'!$B$10:$C$12,2,FALSE)))&gt;5,"ALTO","MEDIO"))," ")</f>
        <v xml:space="preserve"> </v>
      </c>
      <c r="F808" s="5" t="str">
        <f>IF(B808&lt;&gt;" ",'Matriz Nº1 Identificación'!E808," ")</f>
        <v xml:space="preserve"> </v>
      </c>
      <c r="G808" s="101"/>
      <c r="H808" s="101"/>
      <c r="I808" s="4" t="str">
        <f>IFERROR(IF((VLOOKUP(G808,'Tabla 2-3-4-5'!$B$10:$C$12,2,FALSE)*(VLOOKUP('Matriz Nº2 Análisis'!H808,'Tabla 2-3-4-5'!$B$10:$C$12,2,FALSE)))&lt;3,"BAJO",IF((VLOOKUP(G808,'Tabla 2-3-4-5'!$B$10:$C$12,2,FALSE)*(VLOOKUP('Matriz Nº2 Análisis'!H808,'Tabla 2-3-4-5'!$B$10:$C$12,2,FALSE)))&gt;5,"ALTO","MEDIO"))," ")</f>
        <v xml:space="preserve"> </v>
      </c>
      <c r="J808" s="9"/>
      <c r="K808" s="10"/>
      <c r="N808" s="10"/>
      <c r="O808" s="10"/>
      <c r="P808" s="10"/>
      <c r="Q808" s="10"/>
      <c r="R808" s="10"/>
      <c r="S808" s="10"/>
      <c r="T808" s="10"/>
      <c r="U808" s="10"/>
      <c r="V808" s="10"/>
      <c r="W808" s="10"/>
      <c r="X808" s="10"/>
      <c r="Y808" s="10"/>
      <c r="Z808" s="10"/>
      <c r="AA808" s="10"/>
      <c r="AB808" s="10"/>
      <c r="AC808" s="10"/>
    </row>
    <row r="809" spans="1:29" ht="23.25" customHeight="1" thickBot="1" x14ac:dyDescent="0.35">
      <c r="A809" s="73" t="str">
        <f>'Matriz Nº1 Identificación'!A809</f>
        <v xml:space="preserve">Objetivo Estratégico: </v>
      </c>
      <c r="B809" s="377">
        <f>+'Matriz Nº1 Identificación'!B809:H809</f>
        <v>0</v>
      </c>
      <c r="C809" s="378"/>
      <c r="D809" s="378"/>
      <c r="E809" s="378"/>
      <c r="F809" s="378"/>
      <c r="G809" s="378"/>
      <c r="H809" s="378"/>
      <c r="I809" s="379"/>
      <c r="J809" s="1"/>
    </row>
    <row r="810" spans="1:29" ht="26.25" customHeight="1" x14ac:dyDescent="0.3">
      <c r="A810" s="75" t="str">
        <f>'Matriz Nº1 Identificación'!A810</f>
        <v>Objetivo táctico</v>
      </c>
      <c r="B810" s="374" t="str">
        <f>+'Matriz Nº1 Identificación'!B810:H810</f>
        <v xml:space="preserve">90. </v>
      </c>
      <c r="C810" s="375"/>
      <c r="D810" s="375"/>
      <c r="E810" s="375"/>
      <c r="F810" s="375"/>
      <c r="G810" s="375"/>
      <c r="H810" s="375"/>
      <c r="I810" s="376"/>
      <c r="J810" s="1"/>
    </row>
    <row r="811" spans="1:29" ht="83.25" customHeight="1" x14ac:dyDescent="0.3">
      <c r="A811" s="136" t="str">
        <f>'Matriz Nº1 Identificación'!A811</f>
        <v>90. 1</v>
      </c>
      <c r="B811" s="4" t="str">
        <f>IF('Matriz Nº1 Identificación'!B811&lt;&gt;" ",'Matriz Nº1 Identificación'!F811," ")</f>
        <v xml:space="preserve"> </v>
      </c>
      <c r="C811" s="101"/>
      <c r="D811" s="101"/>
      <c r="E811" s="4" t="str">
        <f>IFERROR(IF((VLOOKUP(C811,'Tabla 2-3-4-5'!$B$10:$C$12,2,FALSE)*(VLOOKUP('Matriz Nº2 Análisis'!D811,'Tabla 2-3-4-5'!$B$10:$C$12,2,FALSE)))&lt;3,"BAJO",IF((VLOOKUP(C811,'Tabla 2-3-4-5'!$B$10:$C$12,2,FALSE)*(VLOOKUP('Matriz Nº2 Análisis'!D811,'Tabla 2-3-4-5'!$B$10:$C$12,2,FALSE)))&gt;5,"ALTO","MEDIO"))," ")</f>
        <v xml:space="preserve"> </v>
      </c>
      <c r="F811" s="5" t="str">
        <f>IF(B811&lt;&gt;" ",'Matriz Nº1 Identificación'!E811," ")</f>
        <v xml:space="preserve"> </v>
      </c>
      <c r="G811" s="101"/>
      <c r="H811" s="101"/>
      <c r="I811" s="4" t="str">
        <f>IFERROR(IF((VLOOKUP(G811,'Tabla 2-3-4-5'!$B$10:$C$12,2,FALSE)*(VLOOKUP('Matriz Nº2 Análisis'!H811,'Tabla 2-3-4-5'!$B$10:$C$12,2,FALSE)))&lt;3,"BAJO",IF((VLOOKUP(G811,'Tabla 2-3-4-5'!$B$10:$C$12,2,FALSE)*(VLOOKUP('Matriz Nº2 Análisis'!H811,'Tabla 2-3-4-5'!$B$10:$C$12,2,FALSE)))&gt;5,"ALTO","MEDIO"))," ")</f>
        <v xml:space="preserve"> </v>
      </c>
      <c r="J811" s="9"/>
      <c r="K811" s="10"/>
      <c r="N811" s="10"/>
      <c r="O811" s="10"/>
      <c r="P811" s="10"/>
      <c r="Q811" s="10"/>
      <c r="R811" s="10"/>
      <c r="S811" s="10"/>
      <c r="T811" s="10"/>
      <c r="U811" s="10"/>
      <c r="V811" s="10"/>
      <c r="W811" s="10"/>
      <c r="X811" s="10"/>
      <c r="Y811" s="10"/>
      <c r="Z811" s="10"/>
      <c r="AA811" s="10"/>
      <c r="AB811" s="10"/>
      <c r="AC811" s="10"/>
    </row>
    <row r="812" spans="1:29" ht="83.25" customHeight="1" x14ac:dyDescent="0.3">
      <c r="A812" s="136" t="str">
        <f>'Matriz Nº1 Identificación'!A812</f>
        <v>90. 2</v>
      </c>
      <c r="B812" s="4" t="str">
        <f>IF('Matriz Nº1 Identificación'!B812&lt;&gt;" ",'Matriz Nº1 Identificación'!F812," ")</f>
        <v xml:space="preserve"> </v>
      </c>
      <c r="C812" s="101"/>
      <c r="D812" s="101"/>
      <c r="E812" s="4" t="str">
        <f>IFERROR(IF((VLOOKUP(C812,'Tabla 2-3-4-5'!$B$10:$C$12,2,FALSE)*(VLOOKUP('Matriz Nº2 Análisis'!D812,'Tabla 2-3-4-5'!$B$10:$C$12,2,FALSE)))&lt;3,"BAJO",IF((VLOOKUP(C812,'Tabla 2-3-4-5'!$B$10:$C$12,2,FALSE)*(VLOOKUP('Matriz Nº2 Análisis'!D812,'Tabla 2-3-4-5'!$B$10:$C$12,2,FALSE)))&gt;5,"ALTO","MEDIO"))," ")</f>
        <v xml:space="preserve"> </v>
      </c>
      <c r="F812" s="5" t="str">
        <f>IF(B812&lt;&gt;" ",'Matriz Nº1 Identificación'!E812," ")</f>
        <v xml:space="preserve"> </v>
      </c>
      <c r="G812" s="101"/>
      <c r="H812" s="101"/>
      <c r="I812" s="4" t="str">
        <f>IFERROR(IF((VLOOKUP(G812,'Tabla 2-3-4-5'!$B$10:$C$12,2,FALSE)*(VLOOKUP('Matriz Nº2 Análisis'!H812,'Tabla 2-3-4-5'!$B$10:$C$12,2,FALSE)))&lt;3,"BAJO",IF((VLOOKUP(G812,'Tabla 2-3-4-5'!$B$10:$C$12,2,FALSE)*(VLOOKUP('Matriz Nº2 Análisis'!H812,'Tabla 2-3-4-5'!$B$10:$C$12,2,FALSE)))&gt;5,"ALTO","MEDIO"))," ")</f>
        <v xml:space="preserve"> </v>
      </c>
      <c r="J812" s="9"/>
      <c r="K812" s="10"/>
      <c r="N812" s="10"/>
      <c r="O812" s="10"/>
      <c r="P812" s="10"/>
      <c r="Q812" s="10"/>
      <c r="R812" s="10"/>
      <c r="S812" s="10"/>
      <c r="T812" s="10"/>
      <c r="U812" s="10"/>
      <c r="V812" s="10"/>
      <c r="W812" s="10"/>
      <c r="X812" s="10"/>
      <c r="Y812" s="10"/>
      <c r="Z812" s="10"/>
      <c r="AA812" s="10"/>
      <c r="AB812" s="10"/>
      <c r="AC812" s="10"/>
    </row>
    <row r="813" spans="1:29" ht="83.25" customHeight="1" x14ac:dyDescent="0.3">
      <c r="A813" s="136" t="str">
        <f>'Matriz Nº1 Identificación'!A813</f>
        <v>90. 3</v>
      </c>
      <c r="B813" s="4" t="str">
        <f>IF('Matriz Nº1 Identificación'!B813&lt;&gt;" ",'Matriz Nº1 Identificación'!F813," ")</f>
        <v xml:space="preserve"> </v>
      </c>
      <c r="C813" s="101"/>
      <c r="D813" s="101"/>
      <c r="E813" s="4" t="str">
        <f>IFERROR(IF((VLOOKUP(C813,'Tabla 2-3-4-5'!$B$10:$C$12,2,FALSE)*(VLOOKUP('Matriz Nº2 Análisis'!D813,'Tabla 2-3-4-5'!$B$10:$C$12,2,FALSE)))&lt;3,"BAJO",IF((VLOOKUP(C813,'Tabla 2-3-4-5'!$B$10:$C$12,2,FALSE)*(VLOOKUP('Matriz Nº2 Análisis'!D813,'Tabla 2-3-4-5'!$B$10:$C$12,2,FALSE)))&gt;5,"ALTO","MEDIO"))," ")</f>
        <v xml:space="preserve"> </v>
      </c>
      <c r="F813" s="5" t="str">
        <f>IF(B813&lt;&gt;" ",'Matriz Nº1 Identificación'!E813," ")</f>
        <v xml:space="preserve"> </v>
      </c>
      <c r="G813" s="101"/>
      <c r="H813" s="101"/>
      <c r="I813" s="4" t="str">
        <f>IFERROR(IF((VLOOKUP(G813,'Tabla 2-3-4-5'!$B$10:$C$12,2,FALSE)*(VLOOKUP('Matriz Nº2 Análisis'!H813,'Tabla 2-3-4-5'!$B$10:$C$12,2,FALSE)))&lt;3,"BAJO",IF((VLOOKUP(G813,'Tabla 2-3-4-5'!$B$10:$C$12,2,FALSE)*(VLOOKUP('Matriz Nº2 Análisis'!H813,'Tabla 2-3-4-5'!$B$10:$C$12,2,FALSE)))&gt;5,"ALTO","MEDIO"))," ")</f>
        <v xml:space="preserve"> </v>
      </c>
      <c r="J813" s="9"/>
      <c r="K813" s="10"/>
      <c r="N813" s="10"/>
      <c r="O813" s="10"/>
      <c r="P813" s="10"/>
      <c r="Q813" s="10"/>
      <c r="R813" s="10"/>
      <c r="S813" s="10"/>
      <c r="T813" s="10"/>
      <c r="U813" s="10"/>
      <c r="V813" s="10"/>
      <c r="W813" s="10"/>
      <c r="X813" s="10"/>
      <c r="Y813" s="10"/>
      <c r="Z813" s="10"/>
      <c r="AA813" s="10"/>
      <c r="AB813" s="10"/>
      <c r="AC813" s="10"/>
    </row>
    <row r="814" spans="1:29" ht="83.25" customHeight="1" x14ac:dyDescent="0.3">
      <c r="A814" s="136" t="str">
        <f>'Matriz Nº1 Identificación'!A814</f>
        <v>90. 4</v>
      </c>
      <c r="B814" s="4" t="str">
        <f>IF('Matriz Nº1 Identificación'!B814&lt;&gt;" ",'Matriz Nº1 Identificación'!F814," ")</f>
        <v xml:space="preserve"> </v>
      </c>
      <c r="C814" s="101"/>
      <c r="D814" s="101"/>
      <c r="E814" s="4" t="str">
        <f>IFERROR(IF((VLOOKUP(C814,'Tabla 2-3-4-5'!$B$10:$C$12,2,FALSE)*(VLOOKUP('Matriz Nº2 Análisis'!D814,'Tabla 2-3-4-5'!$B$10:$C$12,2,FALSE)))&lt;3,"BAJO",IF((VLOOKUP(C814,'Tabla 2-3-4-5'!$B$10:$C$12,2,FALSE)*(VLOOKUP('Matriz Nº2 Análisis'!D814,'Tabla 2-3-4-5'!$B$10:$C$12,2,FALSE)))&gt;5,"ALTO","MEDIO"))," ")</f>
        <v xml:space="preserve"> </v>
      </c>
      <c r="F814" s="5" t="str">
        <f>IF(B814&lt;&gt;" ",'Matriz Nº1 Identificación'!E814," ")</f>
        <v xml:space="preserve"> </v>
      </c>
      <c r="G814" s="101"/>
      <c r="H814" s="101"/>
      <c r="I814" s="4" t="str">
        <f>IFERROR(IF((VLOOKUP(G814,'Tabla 2-3-4-5'!$B$10:$C$12,2,FALSE)*(VLOOKUP('Matriz Nº2 Análisis'!H814,'Tabla 2-3-4-5'!$B$10:$C$12,2,FALSE)))&lt;3,"BAJO",IF((VLOOKUP(G814,'Tabla 2-3-4-5'!$B$10:$C$12,2,FALSE)*(VLOOKUP('Matriz Nº2 Análisis'!H814,'Tabla 2-3-4-5'!$B$10:$C$12,2,FALSE)))&gt;5,"ALTO","MEDIO"))," ")</f>
        <v xml:space="preserve"> </v>
      </c>
      <c r="J814" s="9"/>
      <c r="K814" s="10"/>
      <c r="N814" s="10"/>
      <c r="O814" s="10"/>
      <c r="P814" s="10"/>
      <c r="Q814" s="10"/>
      <c r="R814" s="10"/>
      <c r="S814" s="10"/>
      <c r="T814" s="10"/>
      <c r="U814" s="10"/>
      <c r="V814" s="10"/>
      <c r="W814" s="10"/>
      <c r="X814" s="10"/>
      <c r="Y814" s="10"/>
      <c r="Z814" s="10"/>
      <c r="AA814" s="10"/>
      <c r="AB814" s="10"/>
      <c r="AC814" s="10"/>
    </row>
    <row r="815" spans="1:29" ht="83.25" customHeight="1" x14ac:dyDescent="0.3">
      <c r="A815" s="136" t="str">
        <f>'Matriz Nº1 Identificación'!A815</f>
        <v>90. 5</v>
      </c>
      <c r="B815" s="4" t="str">
        <f>IF('Matriz Nº1 Identificación'!B815&lt;&gt;" ",'Matriz Nº1 Identificación'!F815," ")</f>
        <v xml:space="preserve"> </v>
      </c>
      <c r="C815" s="101"/>
      <c r="D815" s="101"/>
      <c r="E815" s="4" t="str">
        <f>IFERROR(IF((VLOOKUP(C815,'Tabla 2-3-4-5'!$B$10:$C$12,2,FALSE)*(VLOOKUP('Matriz Nº2 Análisis'!D815,'Tabla 2-3-4-5'!$B$10:$C$12,2,FALSE)))&lt;3,"BAJO",IF((VLOOKUP(C815,'Tabla 2-3-4-5'!$B$10:$C$12,2,FALSE)*(VLOOKUP('Matriz Nº2 Análisis'!D815,'Tabla 2-3-4-5'!$B$10:$C$12,2,FALSE)))&gt;5,"ALTO","MEDIO"))," ")</f>
        <v xml:space="preserve"> </v>
      </c>
      <c r="F815" s="5" t="str">
        <f>IF(B815&lt;&gt;" ",'Matriz Nº1 Identificación'!E815," ")</f>
        <v xml:space="preserve"> </v>
      </c>
      <c r="G815" s="101"/>
      <c r="H815" s="101"/>
      <c r="I815" s="4" t="str">
        <f>IFERROR(IF((VLOOKUP(G815,'Tabla 2-3-4-5'!$B$10:$C$12,2,FALSE)*(VLOOKUP('Matriz Nº2 Análisis'!H815,'Tabla 2-3-4-5'!$B$10:$C$12,2,FALSE)))&lt;3,"BAJO",IF((VLOOKUP(G815,'Tabla 2-3-4-5'!$B$10:$C$12,2,FALSE)*(VLOOKUP('Matriz Nº2 Análisis'!H815,'Tabla 2-3-4-5'!$B$10:$C$12,2,FALSE)))&gt;5,"ALTO","MEDIO"))," ")</f>
        <v xml:space="preserve"> </v>
      </c>
      <c r="J815" s="9"/>
      <c r="K815" s="10"/>
      <c r="N815" s="10"/>
      <c r="O815" s="10"/>
      <c r="P815" s="10"/>
      <c r="Q815" s="10"/>
      <c r="R815" s="10"/>
      <c r="S815" s="10"/>
      <c r="T815" s="10"/>
      <c r="U815" s="10"/>
      <c r="V815" s="10"/>
      <c r="W815" s="10"/>
      <c r="X815" s="10"/>
      <c r="Y815" s="10"/>
      <c r="Z815" s="10"/>
      <c r="AA815" s="10"/>
      <c r="AB815" s="10"/>
      <c r="AC815" s="10"/>
    </row>
    <row r="816" spans="1:29" ht="83.25" customHeight="1" x14ac:dyDescent="0.3">
      <c r="A816" s="136" t="str">
        <f>'Matriz Nº1 Identificación'!A816</f>
        <v>90. 6</v>
      </c>
      <c r="B816" s="4" t="str">
        <f>IF('Matriz Nº1 Identificación'!B816&lt;&gt;" ",'Matriz Nº1 Identificación'!F816," ")</f>
        <v xml:space="preserve"> </v>
      </c>
      <c r="C816" s="101"/>
      <c r="D816" s="101"/>
      <c r="E816" s="4" t="str">
        <f>IFERROR(IF((VLOOKUP(C816,'Tabla 2-3-4-5'!$B$10:$C$12,2,FALSE)*(VLOOKUP('Matriz Nº2 Análisis'!D816,'Tabla 2-3-4-5'!$B$10:$C$12,2,FALSE)))&lt;3,"BAJO",IF((VLOOKUP(C816,'Tabla 2-3-4-5'!$B$10:$C$12,2,FALSE)*(VLOOKUP('Matriz Nº2 Análisis'!D816,'Tabla 2-3-4-5'!$B$10:$C$12,2,FALSE)))&gt;5,"ALTO","MEDIO"))," ")</f>
        <v xml:space="preserve"> </v>
      </c>
      <c r="F816" s="5" t="str">
        <f>IF(B816&lt;&gt;" ",'Matriz Nº1 Identificación'!E816," ")</f>
        <v xml:space="preserve"> </v>
      </c>
      <c r="G816" s="101"/>
      <c r="H816" s="101"/>
      <c r="I816" s="4" t="str">
        <f>IFERROR(IF((VLOOKUP(G816,'Tabla 2-3-4-5'!$B$10:$C$12,2,FALSE)*(VLOOKUP('Matriz Nº2 Análisis'!H816,'Tabla 2-3-4-5'!$B$10:$C$12,2,FALSE)))&lt;3,"BAJO",IF((VLOOKUP(G816,'Tabla 2-3-4-5'!$B$10:$C$12,2,FALSE)*(VLOOKUP('Matriz Nº2 Análisis'!H816,'Tabla 2-3-4-5'!$B$10:$C$12,2,FALSE)))&gt;5,"ALTO","MEDIO"))," ")</f>
        <v xml:space="preserve"> </v>
      </c>
      <c r="J816" s="9"/>
      <c r="K816" s="10"/>
      <c r="N816" s="10"/>
      <c r="O816" s="10"/>
      <c r="P816" s="10"/>
      <c r="Q816" s="10"/>
      <c r="R816" s="10"/>
      <c r="S816" s="10"/>
      <c r="T816" s="10"/>
      <c r="U816" s="10"/>
      <c r="V816" s="10"/>
      <c r="W816" s="10"/>
      <c r="X816" s="10"/>
      <c r="Y816" s="10"/>
      <c r="Z816" s="10"/>
      <c r="AA816" s="10"/>
      <c r="AB816" s="10"/>
      <c r="AC816" s="10"/>
    </row>
    <row r="817" spans="1:29" ht="83.25" customHeight="1" thickBot="1" x14ac:dyDescent="0.35">
      <c r="A817" s="136" t="str">
        <f>'Matriz Nº1 Identificación'!A817</f>
        <v>90. 7</v>
      </c>
      <c r="B817" s="4" t="str">
        <f>IF('Matriz Nº1 Identificación'!B817&lt;&gt;" ",'Matriz Nº1 Identificación'!F817," ")</f>
        <v xml:space="preserve"> </v>
      </c>
      <c r="C817" s="101"/>
      <c r="D817" s="101"/>
      <c r="E817" s="4" t="str">
        <f>IFERROR(IF((VLOOKUP(C817,'Tabla 2-3-4-5'!$B$10:$C$12,2,FALSE)*(VLOOKUP('Matriz Nº2 Análisis'!D817,'Tabla 2-3-4-5'!$B$10:$C$12,2,FALSE)))&lt;3,"BAJO",IF((VLOOKUP(C817,'Tabla 2-3-4-5'!$B$10:$C$12,2,FALSE)*(VLOOKUP('Matriz Nº2 Análisis'!D817,'Tabla 2-3-4-5'!$B$10:$C$12,2,FALSE)))&gt;5,"ALTO","MEDIO"))," ")</f>
        <v xml:space="preserve"> </v>
      </c>
      <c r="F817" s="5" t="str">
        <f>IF(B817&lt;&gt;" ",'Matriz Nº1 Identificación'!E817," ")</f>
        <v xml:space="preserve"> </v>
      </c>
      <c r="G817" s="101"/>
      <c r="H817" s="101"/>
      <c r="I817" s="4" t="str">
        <f>IFERROR(IF((VLOOKUP(G817,'Tabla 2-3-4-5'!$B$10:$C$12,2,FALSE)*(VLOOKUP('Matriz Nº2 Análisis'!H817,'Tabla 2-3-4-5'!$B$10:$C$12,2,FALSE)))&lt;3,"BAJO",IF((VLOOKUP(G817,'Tabla 2-3-4-5'!$B$10:$C$12,2,FALSE)*(VLOOKUP('Matriz Nº2 Análisis'!H817,'Tabla 2-3-4-5'!$B$10:$C$12,2,FALSE)))&gt;5,"ALTO","MEDIO"))," ")</f>
        <v xml:space="preserve"> </v>
      </c>
      <c r="J817" s="9"/>
      <c r="K817" s="10"/>
      <c r="N817" s="10"/>
      <c r="O817" s="10"/>
      <c r="P817" s="10"/>
      <c r="Q817" s="10"/>
      <c r="R817" s="10"/>
      <c r="S817" s="10"/>
      <c r="T817" s="10"/>
      <c r="U817" s="10"/>
      <c r="V817" s="10"/>
      <c r="W817" s="10"/>
      <c r="X817" s="10"/>
      <c r="Y817" s="10"/>
      <c r="Z817" s="10"/>
      <c r="AA817" s="10"/>
      <c r="AB817" s="10"/>
      <c r="AC817" s="10"/>
    </row>
    <row r="818" spans="1:29" ht="23.25" customHeight="1" thickBot="1" x14ac:dyDescent="0.35">
      <c r="A818" s="73" t="str">
        <f>'Matriz Nº1 Identificación'!A818</f>
        <v xml:space="preserve">Objetivo Estratégico: </v>
      </c>
      <c r="B818" s="377">
        <f>+'Matriz Nº1 Identificación'!B818:H818</f>
        <v>0</v>
      </c>
      <c r="C818" s="378"/>
      <c r="D818" s="378"/>
      <c r="E818" s="378"/>
      <c r="F818" s="378"/>
      <c r="G818" s="378"/>
      <c r="H818" s="378"/>
      <c r="I818" s="379"/>
      <c r="J818" s="1"/>
    </row>
    <row r="819" spans="1:29" ht="26.25" customHeight="1" x14ac:dyDescent="0.3">
      <c r="A819" s="75" t="str">
        <f>'Matriz Nº1 Identificación'!A819</f>
        <v>Objetivo táctico</v>
      </c>
      <c r="B819" s="374" t="str">
        <f>+'Matriz Nº1 Identificación'!B819:H819</f>
        <v xml:space="preserve">91. </v>
      </c>
      <c r="C819" s="375"/>
      <c r="D819" s="375"/>
      <c r="E819" s="375"/>
      <c r="F819" s="375"/>
      <c r="G819" s="375"/>
      <c r="H819" s="375"/>
      <c r="I819" s="376"/>
      <c r="J819" s="1"/>
    </row>
    <row r="820" spans="1:29" ht="83.25" customHeight="1" x14ac:dyDescent="0.3">
      <c r="A820" s="136" t="str">
        <f>'Matriz Nº1 Identificación'!A820</f>
        <v>91. 1</v>
      </c>
      <c r="B820" s="4" t="str">
        <f>IF('Matriz Nº1 Identificación'!B820&lt;&gt;" ",'Matriz Nº1 Identificación'!F820," ")</f>
        <v xml:space="preserve"> </v>
      </c>
      <c r="C820" s="101"/>
      <c r="D820" s="101"/>
      <c r="E820" s="4" t="str">
        <f>IFERROR(IF((VLOOKUP(C820,'Tabla 2-3-4-5'!$B$10:$C$12,2,FALSE)*(VLOOKUP('Matriz Nº2 Análisis'!D820,'Tabla 2-3-4-5'!$B$10:$C$12,2,FALSE)))&lt;3,"BAJO",IF((VLOOKUP(C820,'Tabla 2-3-4-5'!$B$10:$C$12,2,FALSE)*(VLOOKUP('Matriz Nº2 Análisis'!D820,'Tabla 2-3-4-5'!$B$10:$C$12,2,FALSE)))&gt;5,"ALTO","MEDIO"))," ")</f>
        <v xml:space="preserve"> </v>
      </c>
      <c r="F820" s="5" t="str">
        <f>IF(B820&lt;&gt;" ",'Matriz Nº1 Identificación'!E820," ")</f>
        <v xml:space="preserve"> </v>
      </c>
      <c r="G820" s="101"/>
      <c r="H820" s="101"/>
      <c r="I820" s="4" t="str">
        <f>IFERROR(IF((VLOOKUP(G820,'Tabla 2-3-4-5'!$B$10:$C$12,2,FALSE)*(VLOOKUP('Matriz Nº2 Análisis'!H820,'Tabla 2-3-4-5'!$B$10:$C$12,2,FALSE)))&lt;3,"BAJO",IF((VLOOKUP(G820,'Tabla 2-3-4-5'!$B$10:$C$12,2,FALSE)*(VLOOKUP('Matriz Nº2 Análisis'!H820,'Tabla 2-3-4-5'!$B$10:$C$12,2,FALSE)))&gt;5,"ALTO","MEDIO"))," ")</f>
        <v xml:space="preserve"> </v>
      </c>
      <c r="J820" s="9"/>
      <c r="K820" s="10"/>
      <c r="N820" s="10"/>
      <c r="O820" s="10"/>
      <c r="P820" s="10"/>
      <c r="Q820" s="10"/>
      <c r="R820" s="10"/>
      <c r="S820" s="10"/>
      <c r="T820" s="10"/>
      <c r="U820" s="10"/>
      <c r="V820" s="10"/>
      <c r="W820" s="10"/>
      <c r="X820" s="10"/>
      <c r="Y820" s="10"/>
      <c r="Z820" s="10"/>
      <c r="AA820" s="10"/>
      <c r="AB820" s="10"/>
      <c r="AC820" s="10"/>
    </row>
    <row r="821" spans="1:29" ht="83.25" customHeight="1" x14ac:dyDescent="0.3">
      <c r="A821" s="136" t="str">
        <f>'Matriz Nº1 Identificación'!A821</f>
        <v>91. 2</v>
      </c>
      <c r="B821" s="4" t="str">
        <f>IF('Matriz Nº1 Identificación'!B821&lt;&gt;" ",'Matriz Nº1 Identificación'!F821," ")</f>
        <v xml:space="preserve"> </v>
      </c>
      <c r="C821" s="101"/>
      <c r="D821" s="101"/>
      <c r="E821" s="4" t="str">
        <f>IFERROR(IF((VLOOKUP(C821,'Tabla 2-3-4-5'!$B$10:$C$12,2,FALSE)*(VLOOKUP('Matriz Nº2 Análisis'!D821,'Tabla 2-3-4-5'!$B$10:$C$12,2,FALSE)))&lt;3,"BAJO",IF((VLOOKUP(C821,'Tabla 2-3-4-5'!$B$10:$C$12,2,FALSE)*(VLOOKUP('Matriz Nº2 Análisis'!D821,'Tabla 2-3-4-5'!$B$10:$C$12,2,FALSE)))&gt;5,"ALTO","MEDIO"))," ")</f>
        <v xml:space="preserve"> </v>
      </c>
      <c r="F821" s="5" t="str">
        <f>IF(B821&lt;&gt;" ",'Matriz Nº1 Identificación'!E821," ")</f>
        <v xml:space="preserve"> </v>
      </c>
      <c r="G821" s="101"/>
      <c r="H821" s="101"/>
      <c r="I821" s="4" t="str">
        <f>IFERROR(IF((VLOOKUP(G821,'Tabla 2-3-4-5'!$B$10:$C$12,2,FALSE)*(VLOOKUP('Matriz Nº2 Análisis'!H821,'Tabla 2-3-4-5'!$B$10:$C$12,2,FALSE)))&lt;3,"BAJO",IF((VLOOKUP(G821,'Tabla 2-3-4-5'!$B$10:$C$12,2,FALSE)*(VLOOKUP('Matriz Nº2 Análisis'!H821,'Tabla 2-3-4-5'!$B$10:$C$12,2,FALSE)))&gt;5,"ALTO","MEDIO"))," ")</f>
        <v xml:space="preserve"> </v>
      </c>
      <c r="J821" s="9"/>
      <c r="K821" s="10"/>
      <c r="N821" s="10"/>
      <c r="O821" s="10"/>
      <c r="P821" s="10"/>
      <c r="Q821" s="10"/>
      <c r="R821" s="10"/>
      <c r="S821" s="10"/>
      <c r="T821" s="10"/>
      <c r="U821" s="10"/>
      <c r="V821" s="10"/>
      <c r="W821" s="10"/>
      <c r="X821" s="10"/>
      <c r="Y821" s="10"/>
      <c r="Z821" s="10"/>
      <c r="AA821" s="10"/>
      <c r="AB821" s="10"/>
      <c r="AC821" s="10"/>
    </row>
    <row r="822" spans="1:29" ht="83.25" customHeight="1" x14ac:dyDescent="0.3">
      <c r="A822" s="136" t="str">
        <f>'Matriz Nº1 Identificación'!A822</f>
        <v>91. 3</v>
      </c>
      <c r="B822" s="4" t="str">
        <f>IF('Matriz Nº1 Identificación'!B822&lt;&gt;" ",'Matriz Nº1 Identificación'!F822," ")</f>
        <v xml:space="preserve"> </v>
      </c>
      <c r="C822" s="101"/>
      <c r="D822" s="101"/>
      <c r="E822" s="4" t="str">
        <f>IFERROR(IF((VLOOKUP(C822,'Tabla 2-3-4-5'!$B$10:$C$12,2,FALSE)*(VLOOKUP('Matriz Nº2 Análisis'!D822,'Tabla 2-3-4-5'!$B$10:$C$12,2,FALSE)))&lt;3,"BAJO",IF((VLOOKUP(C822,'Tabla 2-3-4-5'!$B$10:$C$12,2,FALSE)*(VLOOKUP('Matriz Nº2 Análisis'!D822,'Tabla 2-3-4-5'!$B$10:$C$12,2,FALSE)))&gt;5,"ALTO","MEDIO"))," ")</f>
        <v xml:space="preserve"> </v>
      </c>
      <c r="F822" s="5" t="str">
        <f>IF(B822&lt;&gt;" ",'Matriz Nº1 Identificación'!E822," ")</f>
        <v xml:space="preserve"> </v>
      </c>
      <c r="G822" s="101"/>
      <c r="H822" s="101"/>
      <c r="I822" s="4" t="str">
        <f>IFERROR(IF((VLOOKUP(G822,'Tabla 2-3-4-5'!$B$10:$C$12,2,FALSE)*(VLOOKUP('Matriz Nº2 Análisis'!H822,'Tabla 2-3-4-5'!$B$10:$C$12,2,FALSE)))&lt;3,"BAJO",IF((VLOOKUP(G822,'Tabla 2-3-4-5'!$B$10:$C$12,2,FALSE)*(VLOOKUP('Matriz Nº2 Análisis'!H822,'Tabla 2-3-4-5'!$B$10:$C$12,2,FALSE)))&gt;5,"ALTO","MEDIO"))," ")</f>
        <v xml:space="preserve"> </v>
      </c>
      <c r="J822" s="9"/>
      <c r="K822" s="10"/>
      <c r="N822" s="10"/>
      <c r="O822" s="10"/>
      <c r="P822" s="10"/>
      <c r="Q822" s="10"/>
      <c r="R822" s="10"/>
      <c r="S822" s="10"/>
      <c r="T822" s="10"/>
      <c r="U822" s="10"/>
      <c r="V822" s="10"/>
      <c r="W822" s="10"/>
      <c r="X822" s="10"/>
      <c r="Y822" s="10"/>
      <c r="Z822" s="10"/>
      <c r="AA822" s="10"/>
      <c r="AB822" s="10"/>
      <c r="AC822" s="10"/>
    </row>
    <row r="823" spans="1:29" ht="83.25" customHeight="1" x14ac:dyDescent="0.3">
      <c r="A823" s="136" t="str">
        <f>'Matriz Nº1 Identificación'!A823</f>
        <v>91. 4</v>
      </c>
      <c r="B823" s="4" t="str">
        <f>IF('Matriz Nº1 Identificación'!B823&lt;&gt;" ",'Matriz Nº1 Identificación'!F823," ")</f>
        <v xml:space="preserve"> </v>
      </c>
      <c r="C823" s="101"/>
      <c r="D823" s="101"/>
      <c r="E823" s="4" t="str">
        <f>IFERROR(IF((VLOOKUP(C823,'Tabla 2-3-4-5'!$B$10:$C$12,2,FALSE)*(VLOOKUP('Matriz Nº2 Análisis'!D823,'Tabla 2-3-4-5'!$B$10:$C$12,2,FALSE)))&lt;3,"BAJO",IF((VLOOKUP(C823,'Tabla 2-3-4-5'!$B$10:$C$12,2,FALSE)*(VLOOKUP('Matriz Nº2 Análisis'!D823,'Tabla 2-3-4-5'!$B$10:$C$12,2,FALSE)))&gt;5,"ALTO","MEDIO"))," ")</f>
        <v xml:space="preserve"> </v>
      </c>
      <c r="F823" s="5" t="str">
        <f>IF(B823&lt;&gt;" ",'Matriz Nº1 Identificación'!E823," ")</f>
        <v xml:space="preserve"> </v>
      </c>
      <c r="G823" s="101"/>
      <c r="H823" s="101"/>
      <c r="I823" s="4" t="str">
        <f>IFERROR(IF((VLOOKUP(G823,'Tabla 2-3-4-5'!$B$10:$C$12,2,FALSE)*(VLOOKUP('Matriz Nº2 Análisis'!H823,'Tabla 2-3-4-5'!$B$10:$C$12,2,FALSE)))&lt;3,"BAJO",IF((VLOOKUP(G823,'Tabla 2-3-4-5'!$B$10:$C$12,2,FALSE)*(VLOOKUP('Matriz Nº2 Análisis'!H823,'Tabla 2-3-4-5'!$B$10:$C$12,2,FALSE)))&gt;5,"ALTO","MEDIO"))," ")</f>
        <v xml:space="preserve"> </v>
      </c>
      <c r="J823" s="9"/>
      <c r="K823" s="10"/>
      <c r="N823" s="10"/>
      <c r="O823" s="10"/>
      <c r="P823" s="10"/>
      <c r="Q823" s="10"/>
      <c r="R823" s="10"/>
      <c r="S823" s="10"/>
      <c r="T823" s="10"/>
      <c r="U823" s="10"/>
      <c r="V823" s="10"/>
      <c r="W823" s="10"/>
      <c r="X823" s="10"/>
      <c r="Y823" s="10"/>
      <c r="Z823" s="10"/>
      <c r="AA823" s="10"/>
      <c r="AB823" s="10"/>
      <c r="AC823" s="10"/>
    </row>
    <row r="824" spans="1:29" ht="83.25" customHeight="1" x14ac:dyDescent="0.3">
      <c r="A824" s="136" t="str">
        <f>'Matriz Nº1 Identificación'!A824</f>
        <v>91. 5</v>
      </c>
      <c r="B824" s="4" t="str">
        <f>IF('Matriz Nº1 Identificación'!B824&lt;&gt;" ",'Matriz Nº1 Identificación'!F824," ")</f>
        <v xml:space="preserve"> </v>
      </c>
      <c r="C824" s="101"/>
      <c r="D824" s="101"/>
      <c r="E824" s="4" t="str">
        <f>IFERROR(IF((VLOOKUP(C824,'Tabla 2-3-4-5'!$B$10:$C$12,2,FALSE)*(VLOOKUP('Matriz Nº2 Análisis'!D824,'Tabla 2-3-4-5'!$B$10:$C$12,2,FALSE)))&lt;3,"BAJO",IF((VLOOKUP(C824,'Tabla 2-3-4-5'!$B$10:$C$12,2,FALSE)*(VLOOKUP('Matriz Nº2 Análisis'!D824,'Tabla 2-3-4-5'!$B$10:$C$12,2,FALSE)))&gt;5,"ALTO","MEDIO"))," ")</f>
        <v xml:space="preserve"> </v>
      </c>
      <c r="F824" s="5" t="str">
        <f>IF(B824&lt;&gt;" ",'Matriz Nº1 Identificación'!E824," ")</f>
        <v xml:space="preserve"> </v>
      </c>
      <c r="G824" s="101"/>
      <c r="H824" s="101"/>
      <c r="I824" s="4" t="str">
        <f>IFERROR(IF((VLOOKUP(G824,'Tabla 2-3-4-5'!$B$10:$C$12,2,FALSE)*(VLOOKUP('Matriz Nº2 Análisis'!H824,'Tabla 2-3-4-5'!$B$10:$C$12,2,FALSE)))&lt;3,"BAJO",IF((VLOOKUP(G824,'Tabla 2-3-4-5'!$B$10:$C$12,2,FALSE)*(VLOOKUP('Matriz Nº2 Análisis'!H824,'Tabla 2-3-4-5'!$B$10:$C$12,2,FALSE)))&gt;5,"ALTO","MEDIO"))," ")</f>
        <v xml:space="preserve"> </v>
      </c>
      <c r="J824" s="9"/>
      <c r="K824" s="10"/>
      <c r="N824" s="10"/>
      <c r="O824" s="10"/>
      <c r="P824" s="10"/>
      <c r="Q824" s="10"/>
      <c r="R824" s="10"/>
      <c r="S824" s="10"/>
      <c r="T824" s="10"/>
      <c r="U824" s="10"/>
      <c r="V824" s="10"/>
      <c r="W824" s="10"/>
      <c r="X824" s="10"/>
      <c r="Y824" s="10"/>
      <c r="Z824" s="10"/>
      <c r="AA824" s="10"/>
      <c r="AB824" s="10"/>
      <c r="AC824" s="10"/>
    </row>
    <row r="825" spans="1:29" ht="83.25" customHeight="1" x14ac:dyDescent="0.3">
      <c r="A825" s="136" t="str">
        <f>'Matriz Nº1 Identificación'!A825</f>
        <v>91. 6</v>
      </c>
      <c r="B825" s="4" t="str">
        <f>IF('Matriz Nº1 Identificación'!B825&lt;&gt;" ",'Matriz Nº1 Identificación'!F825," ")</f>
        <v xml:space="preserve"> </v>
      </c>
      <c r="C825" s="101"/>
      <c r="D825" s="101"/>
      <c r="E825" s="4" t="str">
        <f>IFERROR(IF((VLOOKUP(C825,'Tabla 2-3-4-5'!$B$10:$C$12,2,FALSE)*(VLOOKUP('Matriz Nº2 Análisis'!D825,'Tabla 2-3-4-5'!$B$10:$C$12,2,FALSE)))&lt;3,"BAJO",IF((VLOOKUP(C825,'Tabla 2-3-4-5'!$B$10:$C$12,2,FALSE)*(VLOOKUP('Matriz Nº2 Análisis'!D825,'Tabla 2-3-4-5'!$B$10:$C$12,2,FALSE)))&gt;5,"ALTO","MEDIO"))," ")</f>
        <v xml:space="preserve"> </v>
      </c>
      <c r="F825" s="5" t="str">
        <f>IF(B825&lt;&gt;" ",'Matriz Nº1 Identificación'!E825," ")</f>
        <v xml:space="preserve"> </v>
      </c>
      <c r="G825" s="101"/>
      <c r="H825" s="101"/>
      <c r="I825" s="4" t="str">
        <f>IFERROR(IF((VLOOKUP(G825,'Tabla 2-3-4-5'!$B$10:$C$12,2,FALSE)*(VLOOKUP('Matriz Nº2 Análisis'!H825,'Tabla 2-3-4-5'!$B$10:$C$12,2,FALSE)))&lt;3,"BAJO",IF((VLOOKUP(G825,'Tabla 2-3-4-5'!$B$10:$C$12,2,FALSE)*(VLOOKUP('Matriz Nº2 Análisis'!H825,'Tabla 2-3-4-5'!$B$10:$C$12,2,FALSE)))&gt;5,"ALTO","MEDIO"))," ")</f>
        <v xml:space="preserve"> </v>
      </c>
      <c r="J825" s="9"/>
      <c r="K825" s="10"/>
      <c r="N825" s="10"/>
      <c r="O825" s="10"/>
      <c r="P825" s="10"/>
      <c r="Q825" s="10"/>
      <c r="R825" s="10"/>
      <c r="S825" s="10"/>
      <c r="T825" s="10"/>
      <c r="U825" s="10"/>
      <c r="V825" s="10"/>
      <c r="W825" s="10"/>
      <c r="X825" s="10"/>
      <c r="Y825" s="10"/>
      <c r="Z825" s="10"/>
      <c r="AA825" s="10"/>
      <c r="AB825" s="10"/>
      <c r="AC825" s="10"/>
    </row>
    <row r="826" spans="1:29" ht="83.25" customHeight="1" thickBot="1" x14ac:dyDescent="0.35">
      <c r="A826" s="136" t="str">
        <f>'Matriz Nº1 Identificación'!A826</f>
        <v>91. 7</v>
      </c>
      <c r="B826" s="4" t="str">
        <f>IF('Matriz Nº1 Identificación'!B826&lt;&gt;" ",'Matriz Nº1 Identificación'!F826," ")</f>
        <v xml:space="preserve"> </v>
      </c>
      <c r="C826" s="101"/>
      <c r="D826" s="101"/>
      <c r="E826" s="4" t="str">
        <f>IFERROR(IF((VLOOKUP(C826,'Tabla 2-3-4-5'!$B$10:$C$12,2,FALSE)*(VLOOKUP('Matriz Nº2 Análisis'!D826,'Tabla 2-3-4-5'!$B$10:$C$12,2,FALSE)))&lt;3,"BAJO",IF((VLOOKUP(C826,'Tabla 2-3-4-5'!$B$10:$C$12,2,FALSE)*(VLOOKUP('Matriz Nº2 Análisis'!D826,'Tabla 2-3-4-5'!$B$10:$C$12,2,FALSE)))&gt;5,"ALTO","MEDIO"))," ")</f>
        <v xml:space="preserve"> </v>
      </c>
      <c r="F826" s="5" t="str">
        <f>IF(B826&lt;&gt;" ",'Matriz Nº1 Identificación'!E826," ")</f>
        <v xml:space="preserve"> </v>
      </c>
      <c r="G826" s="101"/>
      <c r="H826" s="101"/>
      <c r="I826" s="4" t="str">
        <f>IFERROR(IF((VLOOKUP(G826,'Tabla 2-3-4-5'!$B$10:$C$12,2,FALSE)*(VLOOKUP('Matriz Nº2 Análisis'!H826,'Tabla 2-3-4-5'!$B$10:$C$12,2,FALSE)))&lt;3,"BAJO",IF((VLOOKUP(G826,'Tabla 2-3-4-5'!$B$10:$C$12,2,FALSE)*(VLOOKUP('Matriz Nº2 Análisis'!H826,'Tabla 2-3-4-5'!$B$10:$C$12,2,FALSE)))&gt;5,"ALTO","MEDIO"))," ")</f>
        <v xml:space="preserve"> </v>
      </c>
      <c r="J826" s="9"/>
      <c r="K826" s="10"/>
      <c r="N826" s="10"/>
      <c r="O826" s="10"/>
      <c r="P826" s="10"/>
      <c r="Q826" s="10"/>
      <c r="R826" s="10"/>
      <c r="S826" s="10"/>
      <c r="T826" s="10"/>
      <c r="U826" s="10"/>
      <c r="V826" s="10"/>
      <c r="W826" s="10"/>
      <c r="X826" s="10"/>
      <c r="Y826" s="10"/>
      <c r="Z826" s="10"/>
      <c r="AA826" s="10"/>
      <c r="AB826" s="10"/>
      <c r="AC826" s="10"/>
    </row>
    <row r="827" spans="1:29" ht="23.25" customHeight="1" thickBot="1" x14ac:dyDescent="0.35">
      <c r="A827" s="73" t="str">
        <f>'Matriz Nº1 Identificación'!A827</f>
        <v xml:space="preserve">Objetivo Estratégico: </v>
      </c>
      <c r="B827" s="377">
        <f>+'Matriz Nº1 Identificación'!B827:H827</f>
        <v>0</v>
      </c>
      <c r="C827" s="378"/>
      <c r="D827" s="378"/>
      <c r="E827" s="378"/>
      <c r="F827" s="378"/>
      <c r="G827" s="378"/>
      <c r="H827" s="378"/>
      <c r="I827" s="379"/>
      <c r="J827" s="1"/>
    </row>
    <row r="828" spans="1:29" ht="26.25" customHeight="1" x14ac:dyDescent="0.3">
      <c r="A828" s="75" t="str">
        <f>'Matriz Nº1 Identificación'!A828</f>
        <v>Objetivo táctico</v>
      </c>
      <c r="B828" s="374" t="str">
        <f>+'Matriz Nº1 Identificación'!B828:H828</f>
        <v xml:space="preserve">92. </v>
      </c>
      <c r="C828" s="375"/>
      <c r="D828" s="375"/>
      <c r="E828" s="375"/>
      <c r="F828" s="375"/>
      <c r="G828" s="375"/>
      <c r="H828" s="375"/>
      <c r="I828" s="376"/>
      <c r="J828" s="1"/>
    </row>
    <row r="829" spans="1:29" ht="83.25" customHeight="1" x14ac:dyDescent="0.3">
      <c r="A829" s="136" t="str">
        <f>'Matriz Nº1 Identificación'!A829</f>
        <v>92. 1</v>
      </c>
      <c r="B829" s="4" t="str">
        <f>IF('Matriz Nº1 Identificación'!B829&lt;&gt;" ",'Matriz Nº1 Identificación'!F829," ")</f>
        <v xml:space="preserve"> </v>
      </c>
      <c r="C829" s="101"/>
      <c r="D829" s="101"/>
      <c r="E829" s="4" t="str">
        <f>IFERROR(IF((VLOOKUP(C829,'Tabla 2-3-4-5'!$B$10:$C$12,2,FALSE)*(VLOOKUP('Matriz Nº2 Análisis'!D829,'Tabla 2-3-4-5'!$B$10:$C$12,2,FALSE)))&lt;3,"BAJO",IF((VLOOKUP(C829,'Tabla 2-3-4-5'!$B$10:$C$12,2,FALSE)*(VLOOKUP('Matriz Nº2 Análisis'!D829,'Tabla 2-3-4-5'!$B$10:$C$12,2,FALSE)))&gt;5,"ALTO","MEDIO"))," ")</f>
        <v xml:space="preserve"> </v>
      </c>
      <c r="F829" s="5" t="str">
        <f>IF(B829&lt;&gt;" ",'Matriz Nº1 Identificación'!E829," ")</f>
        <v xml:space="preserve"> </v>
      </c>
      <c r="G829" s="101"/>
      <c r="H829" s="101"/>
      <c r="I829" s="4" t="str">
        <f>IFERROR(IF((VLOOKUP(G829,'Tabla 2-3-4-5'!$B$10:$C$12,2,FALSE)*(VLOOKUP('Matriz Nº2 Análisis'!H829,'Tabla 2-3-4-5'!$B$10:$C$12,2,FALSE)))&lt;3,"BAJO",IF((VLOOKUP(G829,'Tabla 2-3-4-5'!$B$10:$C$12,2,FALSE)*(VLOOKUP('Matriz Nº2 Análisis'!H829,'Tabla 2-3-4-5'!$B$10:$C$12,2,FALSE)))&gt;5,"ALTO","MEDIO"))," ")</f>
        <v xml:space="preserve"> </v>
      </c>
      <c r="J829" s="9"/>
      <c r="K829" s="10"/>
      <c r="N829" s="10"/>
      <c r="O829" s="10"/>
      <c r="P829" s="10"/>
      <c r="Q829" s="10"/>
      <c r="R829" s="10"/>
      <c r="S829" s="10"/>
      <c r="T829" s="10"/>
      <c r="U829" s="10"/>
      <c r="V829" s="10"/>
      <c r="W829" s="10"/>
      <c r="X829" s="10"/>
      <c r="Y829" s="10"/>
      <c r="Z829" s="10"/>
      <c r="AA829" s="10"/>
      <c r="AB829" s="10"/>
      <c r="AC829" s="10"/>
    </row>
    <row r="830" spans="1:29" ht="83.25" customHeight="1" x14ac:dyDescent="0.3">
      <c r="A830" s="136" t="str">
        <f>'Matriz Nº1 Identificación'!A830</f>
        <v>92. 2</v>
      </c>
      <c r="B830" s="4" t="str">
        <f>IF('Matriz Nº1 Identificación'!B830&lt;&gt;" ",'Matriz Nº1 Identificación'!F830," ")</f>
        <v xml:space="preserve"> </v>
      </c>
      <c r="C830" s="101"/>
      <c r="D830" s="101"/>
      <c r="E830" s="4" t="str">
        <f>IFERROR(IF((VLOOKUP(C830,'Tabla 2-3-4-5'!$B$10:$C$12,2,FALSE)*(VLOOKUP('Matriz Nº2 Análisis'!D830,'Tabla 2-3-4-5'!$B$10:$C$12,2,FALSE)))&lt;3,"BAJO",IF((VLOOKUP(C830,'Tabla 2-3-4-5'!$B$10:$C$12,2,FALSE)*(VLOOKUP('Matriz Nº2 Análisis'!D830,'Tabla 2-3-4-5'!$B$10:$C$12,2,FALSE)))&gt;5,"ALTO","MEDIO"))," ")</f>
        <v xml:space="preserve"> </v>
      </c>
      <c r="F830" s="5" t="str">
        <f>IF(B830&lt;&gt;" ",'Matriz Nº1 Identificación'!E830," ")</f>
        <v xml:space="preserve"> </v>
      </c>
      <c r="G830" s="101"/>
      <c r="H830" s="101"/>
      <c r="I830" s="4" t="str">
        <f>IFERROR(IF((VLOOKUP(G830,'Tabla 2-3-4-5'!$B$10:$C$12,2,FALSE)*(VLOOKUP('Matriz Nº2 Análisis'!H830,'Tabla 2-3-4-5'!$B$10:$C$12,2,FALSE)))&lt;3,"BAJO",IF((VLOOKUP(G830,'Tabla 2-3-4-5'!$B$10:$C$12,2,FALSE)*(VLOOKUP('Matriz Nº2 Análisis'!H830,'Tabla 2-3-4-5'!$B$10:$C$12,2,FALSE)))&gt;5,"ALTO","MEDIO"))," ")</f>
        <v xml:space="preserve"> </v>
      </c>
      <c r="J830" s="9"/>
      <c r="K830" s="10"/>
      <c r="N830" s="10"/>
      <c r="O830" s="10"/>
      <c r="P830" s="10"/>
      <c r="Q830" s="10"/>
      <c r="R830" s="10"/>
      <c r="S830" s="10"/>
      <c r="T830" s="10"/>
      <c r="U830" s="10"/>
      <c r="V830" s="10"/>
      <c r="W830" s="10"/>
      <c r="X830" s="10"/>
      <c r="Y830" s="10"/>
      <c r="Z830" s="10"/>
      <c r="AA830" s="10"/>
      <c r="AB830" s="10"/>
      <c r="AC830" s="10"/>
    </row>
    <row r="831" spans="1:29" ht="83.25" customHeight="1" x14ac:dyDescent="0.3">
      <c r="A831" s="136" t="str">
        <f>'Matriz Nº1 Identificación'!A831</f>
        <v>92. 3</v>
      </c>
      <c r="B831" s="4" t="str">
        <f>IF('Matriz Nº1 Identificación'!B831&lt;&gt;" ",'Matriz Nº1 Identificación'!F831," ")</f>
        <v xml:space="preserve"> </v>
      </c>
      <c r="C831" s="101"/>
      <c r="D831" s="101"/>
      <c r="E831" s="4" t="str">
        <f>IFERROR(IF((VLOOKUP(C831,'Tabla 2-3-4-5'!$B$10:$C$12,2,FALSE)*(VLOOKUP('Matriz Nº2 Análisis'!D831,'Tabla 2-3-4-5'!$B$10:$C$12,2,FALSE)))&lt;3,"BAJO",IF((VLOOKUP(C831,'Tabla 2-3-4-5'!$B$10:$C$12,2,FALSE)*(VLOOKUP('Matriz Nº2 Análisis'!D831,'Tabla 2-3-4-5'!$B$10:$C$12,2,FALSE)))&gt;5,"ALTO","MEDIO"))," ")</f>
        <v xml:space="preserve"> </v>
      </c>
      <c r="F831" s="5" t="str">
        <f>IF(B831&lt;&gt;" ",'Matriz Nº1 Identificación'!E831," ")</f>
        <v xml:space="preserve"> </v>
      </c>
      <c r="G831" s="101"/>
      <c r="H831" s="101"/>
      <c r="I831" s="4" t="str">
        <f>IFERROR(IF((VLOOKUP(G831,'Tabla 2-3-4-5'!$B$10:$C$12,2,FALSE)*(VLOOKUP('Matriz Nº2 Análisis'!H831,'Tabla 2-3-4-5'!$B$10:$C$12,2,FALSE)))&lt;3,"BAJO",IF((VLOOKUP(G831,'Tabla 2-3-4-5'!$B$10:$C$12,2,FALSE)*(VLOOKUP('Matriz Nº2 Análisis'!H831,'Tabla 2-3-4-5'!$B$10:$C$12,2,FALSE)))&gt;5,"ALTO","MEDIO"))," ")</f>
        <v xml:space="preserve"> </v>
      </c>
      <c r="J831" s="9"/>
      <c r="K831" s="10"/>
      <c r="N831" s="10"/>
      <c r="O831" s="10"/>
      <c r="P831" s="10"/>
      <c r="Q831" s="10"/>
      <c r="R831" s="10"/>
      <c r="S831" s="10"/>
      <c r="T831" s="10"/>
      <c r="U831" s="10"/>
      <c r="V831" s="10"/>
      <c r="W831" s="10"/>
      <c r="X831" s="10"/>
      <c r="Y831" s="10"/>
      <c r="Z831" s="10"/>
      <c r="AA831" s="10"/>
      <c r="AB831" s="10"/>
      <c r="AC831" s="10"/>
    </row>
    <row r="832" spans="1:29" ht="83.25" customHeight="1" x14ac:dyDescent="0.3">
      <c r="A832" s="136" t="str">
        <f>'Matriz Nº1 Identificación'!A832</f>
        <v>92. 4</v>
      </c>
      <c r="B832" s="4" t="str">
        <f>IF('Matriz Nº1 Identificación'!B832&lt;&gt;" ",'Matriz Nº1 Identificación'!F832," ")</f>
        <v xml:space="preserve"> </v>
      </c>
      <c r="C832" s="101"/>
      <c r="D832" s="101"/>
      <c r="E832" s="4" t="str">
        <f>IFERROR(IF((VLOOKUP(C832,'Tabla 2-3-4-5'!$B$10:$C$12,2,FALSE)*(VLOOKUP('Matriz Nº2 Análisis'!D832,'Tabla 2-3-4-5'!$B$10:$C$12,2,FALSE)))&lt;3,"BAJO",IF((VLOOKUP(C832,'Tabla 2-3-4-5'!$B$10:$C$12,2,FALSE)*(VLOOKUP('Matriz Nº2 Análisis'!D832,'Tabla 2-3-4-5'!$B$10:$C$12,2,FALSE)))&gt;5,"ALTO","MEDIO"))," ")</f>
        <v xml:space="preserve"> </v>
      </c>
      <c r="F832" s="5" t="str">
        <f>IF(B832&lt;&gt;" ",'Matriz Nº1 Identificación'!E832," ")</f>
        <v xml:space="preserve"> </v>
      </c>
      <c r="G832" s="101"/>
      <c r="H832" s="101"/>
      <c r="I832" s="4" t="str">
        <f>IFERROR(IF((VLOOKUP(G832,'Tabla 2-3-4-5'!$B$10:$C$12,2,FALSE)*(VLOOKUP('Matriz Nº2 Análisis'!H832,'Tabla 2-3-4-5'!$B$10:$C$12,2,FALSE)))&lt;3,"BAJO",IF((VLOOKUP(G832,'Tabla 2-3-4-5'!$B$10:$C$12,2,FALSE)*(VLOOKUP('Matriz Nº2 Análisis'!H832,'Tabla 2-3-4-5'!$B$10:$C$12,2,FALSE)))&gt;5,"ALTO","MEDIO"))," ")</f>
        <v xml:space="preserve"> </v>
      </c>
      <c r="J832" s="9"/>
      <c r="K832" s="10"/>
      <c r="N832" s="10"/>
      <c r="O832" s="10"/>
      <c r="P832" s="10"/>
      <c r="Q832" s="10"/>
      <c r="R832" s="10"/>
      <c r="S832" s="10"/>
      <c r="T832" s="10"/>
      <c r="U832" s="10"/>
      <c r="V832" s="10"/>
      <c r="W832" s="10"/>
      <c r="X832" s="10"/>
      <c r="Y832" s="10"/>
      <c r="Z832" s="10"/>
      <c r="AA832" s="10"/>
      <c r="AB832" s="10"/>
      <c r="AC832" s="10"/>
    </row>
    <row r="833" spans="1:29" ht="83.25" customHeight="1" x14ac:dyDescent="0.3">
      <c r="A833" s="136" t="str">
        <f>'Matriz Nº1 Identificación'!A833</f>
        <v>92. 5</v>
      </c>
      <c r="B833" s="4" t="str">
        <f>IF('Matriz Nº1 Identificación'!B833&lt;&gt;" ",'Matriz Nº1 Identificación'!F833," ")</f>
        <v xml:space="preserve"> </v>
      </c>
      <c r="C833" s="101"/>
      <c r="D833" s="101"/>
      <c r="E833" s="4" t="str">
        <f>IFERROR(IF((VLOOKUP(C833,'Tabla 2-3-4-5'!$B$10:$C$12,2,FALSE)*(VLOOKUP('Matriz Nº2 Análisis'!D833,'Tabla 2-3-4-5'!$B$10:$C$12,2,FALSE)))&lt;3,"BAJO",IF((VLOOKUP(C833,'Tabla 2-3-4-5'!$B$10:$C$12,2,FALSE)*(VLOOKUP('Matriz Nº2 Análisis'!D833,'Tabla 2-3-4-5'!$B$10:$C$12,2,FALSE)))&gt;5,"ALTO","MEDIO"))," ")</f>
        <v xml:space="preserve"> </v>
      </c>
      <c r="F833" s="5" t="str">
        <f>IF(B833&lt;&gt;" ",'Matriz Nº1 Identificación'!E833," ")</f>
        <v xml:space="preserve"> </v>
      </c>
      <c r="G833" s="101"/>
      <c r="H833" s="101"/>
      <c r="I833" s="4" t="str">
        <f>IFERROR(IF((VLOOKUP(G833,'Tabla 2-3-4-5'!$B$10:$C$12,2,FALSE)*(VLOOKUP('Matriz Nº2 Análisis'!H833,'Tabla 2-3-4-5'!$B$10:$C$12,2,FALSE)))&lt;3,"BAJO",IF((VLOOKUP(G833,'Tabla 2-3-4-5'!$B$10:$C$12,2,FALSE)*(VLOOKUP('Matriz Nº2 Análisis'!H833,'Tabla 2-3-4-5'!$B$10:$C$12,2,FALSE)))&gt;5,"ALTO","MEDIO"))," ")</f>
        <v xml:space="preserve"> </v>
      </c>
      <c r="J833" s="9"/>
      <c r="K833" s="10"/>
      <c r="N833" s="10"/>
      <c r="O833" s="10"/>
      <c r="P833" s="10"/>
      <c r="Q833" s="10"/>
      <c r="R833" s="10"/>
      <c r="S833" s="10"/>
      <c r="T833" s="10"/>
      <c r="U833" s="10"/>
      <c r="V833" s="10"/>
      <c r="W833" s="10"/>
      <c r="X833" s="10"/>
      <c r="Y833" s="10"/>
      <c r="Z833" s="10"/>
      <c r="AA833" s="10"/>
      <c r="AB833" s="10"/>
      <c r="AC833" s="10"/>
    </row>
    <row r="834" spans="1:29" ht="83.25" customHeight="1" x14ac:dyDescent="0.3">
      <c r="A834" s="136" t="str">
        <f>'Matriz Nº1 Identificación'!A834</f>
        <v>92. 6</v>
      </c>
      <c r="B834" s="4" t="str">
        <f>IF('Matriz Nº1 Identificación'!B834&lt;&gt;" ",'Matriz Nº1 Identificación'!F834," ")</f>
        <v xml:space="preserve"> </v>
      </c>
      <c r="C834" s="101"/>
      <c r="D834" s="101"/>
      <c r="E834" s="4" t="str">
        <f>IFERROR(IF((VLOOKUP(C834,'Tabla 2-3-4-5'!$B$10:$C$12,2,FALSE)*(VLOOKUP('Matriz Nº2 Análisis'!D834,'Tabla 2-3-4-5'!$B$10:$C$12,2,FALSE)))&lt;3,"BAJO",IF((VLOOKUP(C834,'Tabla 2-3-4-5'!$B$10:$C$12,2,FALSE)*(VLOOKUP('Matriz Nº2 Análisis'!D834,'Tabla 2-3-4-5'!$B$10:$C$12,2,FALSE)))&gt;5,"ALTO","MEDIO"))," ")</f>
        <v xml:space="preserve"> </v>
      </c>
      <c r="F834" s="5" t="str">
        <f>IF(B834&lt;&gt;" ",'Matriz Nº1 Identificación'!E834," ")</f>
        <v xml:space="preserve"> </v>
      </c>
      <c r="G834" s="101"/>
      <c r="H834" s="101"/>
      <c r="I834" s="4" t="str">
        <f>IFERROR(IF((VLOOKUP(G834,'Tabla 2-3-4-5'!$B$10:$C$12,2,FALSE)*(VLOOKUP('Matriz Nº2 Análisis'!H834,'Tabla 2-3-4-5'!$B$10:$C$12,2,FALSE)))&lt;3,"BAJO",IF((VLOOKUP(G834,'Tabla 2-3-4-5'!$B$10:$C$12,2,FALSE)*(VLOOKUP('Matriz Nº2 Análisis'!H834,'Tabla 2-3-4-5'!$B$10:$C$12,2,FALSE)))&gt;5,"ALTO","MEDIO"))," ")</f>
        <v xml:space="preserve"> </v>
      </c>
      <c r="J834" s="9"/>
      <c r="K834" s="10"/>
      <c r="N834" s="10"/>
      <c r="O834" s="10"/>
      <c r="P834" s="10"/>
      <c r="Q834" s="10"/>
      <c r="R834" s="10"/>
      <c r="S834" s="10"/>
      <c r="T834" s="10"/>
      <c r="U834" s="10"/>
      <c r="V834" s="10"/>
      <c r="W834" s="10"/>
      <c r="X834" s="10"/>
      <c r="Y834" s="10"/>
      <c r="Z834" s="10"/>
      <c r="AA834" s="10"/>
      <c r="AB834" s="10"/>
      <c r="AC834" s="10"/>
    </row>
    <row r="835" spans="1:29" ht="83.25" customHeight="1" thickBot="1" x14ac:dyDescent="0.35">
      <c r="A835" s="136" t="str">
        <f>'Matriz Nº1 Identificación'!A835</f>
        <v>92. 7</v>
      </c>
      <c r="B835" s="4" t="str">
        <f>IF('Matriz Nº1 Identificación'!B835&lt;&gt;" ",'Matriz Nº1 Identificación'!F835," ")</f>
        <v xml:space="preserve"> </v>
      </c>
      <c r="C835" s="101"/>
      <c r="D835" s="101"/>
      <c r="E835" s="4" t="str">
        <f>IFERROR(IF((VLOOKUP(C835,'Tabla 2-3-4-5'!$B$10:$C$12,2,FALSE)*(VLOOKUP('Matriz Nº2 Análisis'!D835,'Tabla 2-3-4-5'!$B$10:$C$12,2,FALSE)))&lt;3,"BAJO",IF((VLOOKUP(C835,'Tabla 2-3-4-5'!$B$10:$C$12,2,FALSE)*(VLOOKUP('Matriz Nº2 Análisis'!D835,'Tabla 2-3-4-5'!$B$10:$C$12,2,FALSE)))&gt;5,"ALTO","MEDIO"))," ")</f>
        <v xml:space="preserve"> </v>
      </c>
      <c r="F835" s="5" t="str">
        <f>IF(B835&lt;&gt;" ",'Matriz Nº1 Identificación'!E835," ")</f>
        <v xml:space="preserve"> </v>
      </c>
      <c r="G835" s="101"/>
      <c r="H835" s="101"/>
      <c r="I835" s="4" t="str">
        <f>IFERROR(IF((VLOOKUP(G835,'Tabla 2-3-4-5'!$B$10:$C$12,2,FALSE)*(VLOOKUP('Matriz Nº2 Análisis'!H835,'Tabla 2-3-4-5'!$B$10:$C$12,2,FALSE)))&lt;3,"BAJO",IF((VLOOKUP(G835,'Tabla 2-3-4-5'!$B$10:$C$12,2,FALSE)*(VLOOKUP('Matriz Nº2 Análisis'!H835,'Tabla 2-3-4-5'!$B$10:$C$12,2,FALSE)))&gt;5,"ALTO","MEDIO"))," ")</f>
        <v xml:space="preserve"> </v>
      </c>
      <c r="J835" s="9"/>
      <c r="K835" s="10"/>
      <c r="N835" s="10"/>
      <c r="O835" s="10"/>
      <c r="P835" s="10"/>
      <c r="Q835" s="10"/>
      <c r="R835" s="10"/>
      <c r="S835" s="10"/>
      <c r="T835" s="10"/>
      <c r="U835" s="10"/>
      <c r="V835" s="10"/>
      <c r="W835" s="10"/>
      <c r="X835" s="10"/>
      <c r="Y835" s="10"/>
      <c r="Z835" s="10"/>
      <c r="AA835" s="10"/>
      <c r="AB835" s="10"/>
      <c r="AC835" s="10"/>
    </row>
    <row r="836" spans="1:29" ht="23.25" customHeight="1" thickBot="1" x14ac:dyDescent="0.35">
      <c r="A836" s="73" t="str">
        <f>'Matriz Nº1 Identificación'!A836</f>
        <v xml:space="preserve">Objetivo Estratégico: </v>
      </c>
      <c r="B836" s="377">
        <f>+'Matriz Nº1 Identificación'!B836:H836</f>
        <v>0</v>
      </c>
      <c r="C836" s="378"/>
      <c r="D836" s="378"/>
      <c r="E836" s="378"/>
      <c r="F836" s="378"/>
      <c r="G836" s="378"/>
      <c r="H836" s="378"/>
      <c r="I836" s="379"/>
      <c r="J836" s="1"/>
    </row>
    <row r="837" spans="1:29" ht="26.25" customHeight="1" x14ac:dyDescent="0.3">
      <c r="A837" s="75" t="str">
        <f>'Matriz Nº1 Identificación'!A837</f>
        <v>Objetivo táctico</v>
      </c>
      <c r="B837" s="374" t="str">
        <f>+'Matriz Nº1 Identificación'!B837:H837</f>
        <v xml:space="preserve">93. </v>
      </c>
      <c r="C837" s="375"/>
      <c r="D837" s="375"/>
      <c r="E837" s="375"/>
      <c r="F837" s="375"/>
      <c r="G837" s="375"/>
      <c r="H837" s="375"/>
      <c r="I837" s="376"/>
      <c r="J837" s="1"/>
    </row>
    <row r="838" spans="1:29" ht="83.25" customHeight="1" x14ac:dyDescent="0.3">
      <c r="A838" s="136" t="str">
        <f>'Matriz Nº1 Identificación'!A838</f>
        <v>93. 1</v>
      </c>
      <c r="B838" s="4" t="str">
        <f>IF('Matriz Nº1 Identificación'!B838&lt;&gt;" ",'Matriz Nº1 Identificación'!F838," ")</f>
        <v xml:space="preserve"> </v>
      </c>
      <c r="C838" s="101"/>
      <c r="D838" s="101"/>
      <c r="E838" s="4" t="str">
        <f>IFERROR(IF((VLOOKUP(C838,'Tabla 2-3-4-5'!$B$10:$C$12,2,FALSE)*(VLOOKUP('Matriz Nº2 Análisis'!D838,'Tabla 2-3-4-5'!$B$10:$C$12,2,FALSE)))&lt;3,"BAJO",IF((VLOOKUP(C838,'Tabla 2-3-4-5'!$B$10:$C$12,2,FALSE)*(VLOOKUP('Matriz Nº2 Análisis'!D838,'Tabla 2-3-4-5'!$B$10:$C$12,2,FALSE)))&gt;5,"ALTO","MEDIO"))," ")</f>
        <v xml:space="preserve"> </v>
      </c>
      <c r="F838" s="5" t="str">
        <f>IF(B838&lt;&gt;" ",'Matriz Nº1 Identificación'!E838," ")</f>
        <v xml:space="preserve"> </v>
      </c>
      <c r="G838" s="101"/>
      <c r="H838" s="101"/>
      <c r="I838" s="4" t="str">
        <f>IFERROR(IF((VLOOKUP(G838,'Tabla 2-3-4-5'!$B$10:$C$12,2,FALSE)*(VLOOKUP('Matriz Nº2 Análisis'!H838,'Tabla 2-3-4-5'!$B$10:$C$12,2,FALSE)))&lt;3,"BAJO",IF((VLOOKUP(G838,'Tabla 2-3-4-5'!$B$10:$C$12,2,FALSE)*(VLOOKUP('Matriz Nº2 Análisis'!H838,'Tabla 2-3-4-5'!$B$10:$C$12,2,FALSE)))&gt;5,"ALTO","MEDIO"))," ")</f>
        <v xml:space="preserve"> </v>
      </c>
      <c r="J838" s="9"/>
      <c r="K838" s="10"/>
      <c r="N838" s="10"/>
      <c r="O838" s="10"/>
      <c r="P838" s="10"/>
      <c r="Q838" s="10"/>
      <c r="R838" s="10"/>
      <c r="S838" s="10"/>
      <c r="T838" s="10"/>
      <c r="U838" s="10"/>
      <c r="V838" s="10"/>
      <c r="W838" s="10"/>
      <c r="X838" s="10"/>
      <c r="Y838" s="10"/>
      <c r="Z838" s="10"/>
      <c r="AA838" s="10"/>
      <c r="AB838" s="10"/>
      <c r="AC838" s="10"/>
    </row>
    <row r="839" spans="1:29" ht="83.25" customHeight="1" x14ac:dyDescent="0.3">
      <c r="A839" s="136" t="str">
        <f>'Matriz Nº1 Identificación'!A839</f>
        <v>93. 2</v>
      </c>
      <c r="B839" s="4" t="str">
        <f>IF('Matriz Nº1 Identificación'!B839&lt;&gt;" ",'Matriz Nº1 Identificación'!F839," ")</f>
        <v xml:space="preserve"> </v>
      </c>
      <c r="C839" s="101"/>
      <c r="D839" s="101"/>
      <c r="E839" s="4" t="str">
        <f>IFERROR(IF((VLOOKUP(C839,'Tabla 2-3-4-5'!$B$10:$C$12,2,FALSE)*(VLOOKUP('Matriz Nº2 Análisis'!D839,'Tabla 2-3-4-5'!$B$10:$C$12,2,FALSE)))&lt;3,"BAJO",IF((VLOOKUP(C839,'Tabla 2-3-4-5'!$B$10:$C$12,2,FALSE)*(VLOOKUP('Matriz Nº2 Análisis'!D839,'Tabla 2-3-4-5'!$B$10:$C$12,2,FALSE)))&gt;5,"ALTO","MEDIO"))," ")</f>
        <v xml:space="preserve"> </v>
      </c>
      <c r="F839" s="5" t="str">
        <f>IF(B839&lt;&gt;" ",'Matriz Nº1 Identificación'!E839," ")</f>
        <v xml:space="preserve"> </v>
      </c>
      <c r="G839" s="101"/>
      <c r="H839" s="101"/>
      <c r="I839" s="4" t="str">
        <f>IFERROR(IF((VLOOKUP(G839,'Tabla 2-3-4-5'!$B$10:$C$12,2,FALSE)*(VLOOKUP('Matriz Nº2 Análisis'!H839,'Tabla 2-3-4-5'!$B$10:$C$12,2,FALSE)))&lt;3,"BAJO",IF((VLOOKUP(G839,'Tabla 2-3-4-5'!$B$10:$C$12,2,FALSE)*(VLOOKUP('Matriz Nº2 Análisis'!H839,'Tabla 2-3-4-5'!$B$10:$C$12,2,FALSE)))&gt;5,"ALTO","MEDIO"))," ")</f>
        <v xml:space="preserve"> </v>
      </c>
      <c r="J839" s="9"/>
      <c r="K839" s="10"/>
      <c r="N839" s="10"/>
      <c r="O839" s="10"/>
      <c r="P839" s="10"/>
      <c r="Q839" s="10"/>
      <c r="R839" s="10"/>
      <c r="S839" s="10"/>
      <c r="T839" s="10"/>
      <c r="U839" s="10"/>
      <c r="V839" s="10"/>
      <c r="W839" s="10"/>
      <c r="X839" s="10"/>
      <c r="Y839" s="10"/>
      <c r="Z839" s="10"/>
      <c r="AA839" s="10"/>
      <c r="AB839" s="10"/>
      <c r="AC839" s="10"/>
    </row>
    <row r="840" spans="1:29" ht="83.25" customHeight="1" x14ac:dyDescent="0.3">
      <c r="A840" s="136" t="str">
        <f>'Matriz Nº1 Identificación'!A840</f>
        <v>93. 3</v>
      </c>
      <c r="B840" s="4" t="str">
        <f>IF('Matriz Nº1 Identificación'!B840&lt;&gt;" ",'Matriz Nº1 Identificación'!F840," ")</f>
        <v xml:space="preserve"> </v>
      </c>
      <c r="C840" s="101"/>
      <c r="D840" s="101"/>
      <c r="E840" s="4" t="str">
        <f>IFERROR(IF((VLOOKUP(C840,'Tabla 2-3-4-5'!$B$10:$C$12,2,FALSE)*(VLOOKUP('Matriz Nº2 Análisis'!D840,'Tabla 2-3-4-5'!$B$10:$C$12,2,FALSE)))&lt;3,"BAJO",IF((VLOOKUP(C840,'Tabla 2-3-4-5'!$B$10:$C$12,2,FALSE)*(VLOOKUP('Matriz Nº2 Análisis'!D840,'Tabla 2-3-4-5'!$B$10:$C$12,2,FALSE)))&gt;5,"ALTO","MEDIO"))," ")</f>
        <v xml:space="preserve"> </v>
      </c>
      <c r="F840" s="5" t="str">
        <f>IF(B840&lt;&gt;" ",'Matriz Nº1 Identificación'!E840," ")</f>
        <v xml:space="preserve"> </v>
      </c>
      <c r="G840" s="101"/>
      <c r="H840" s="101"/>
      <c r="I840" s="4" t="str">
        <f>IFERROR(IF((VLOOKUP(G840,'Tabla 2-3-4-5'!$B$10:$C$12,2,FALSE)*(VLOOKUP('Matriz Nº2 Análisis'!H840,'Tabla 2-3-4-5'!$B$10:$C$12,2,FALSE)))&lt;3,"BAJO",IF((VLOOKUP(G840,'Tabla 2-3-4-5'!$B$10:$C$12,2,FALSE)*(VLOOKUP('Matriz Nº2 Análisis'!H840,'Tabla 2-3-4-5'!$B$10:$C$12,2,FALSE)))&gt;5,"ALTO","MEDIO"))," ")</f>
        <v xml:space="preserve"> </v>
      </c>
      <c r="J840" s="9"/>
      <c r="K840" s="10"/>
      <c r="N840" s="10"/>
      <c r="O840" s="10"/>
      <c r="P840" s="10"/>
      <c r="Q840" s="10"/>
      <c r="R840" s="10"/>
      <c r="S840" s="10"/>
      <c r="T840" s="10"/>
      <c r="U840" s="10"/>
      <c r="V840" s="10"/>
      <c r="W840" s="10"/>
      <c r="X840" s="10"/>
      <c r="Y840" s="10"/>
      <c r="Z840" s="10"/>
      <c r="AA840" s="10"/>
      <c r="AB840" s="10"/>
      <c r="AC840" s="10"/>
    </row>
    <row r="841" spans="1:29" ht="83.25" customHeight="1" x14ac:dyDescent="0.3">
      <c r="A841" s="136" t="str">
        <f>'Matriz Nº1 Identificación'!A841</f>
        <v>93. 4</v>
      </c>
      <c r="B841" s="4" t="str">
        <f>IF('Matriz Nº1 Identificación'!B841&lt;&gt;" ",'Matriz Nº1 Identificación'!F841," ")</f>
        <v xml:space="preserve"> </v>
      </c>
      <c r="C841" s="101"/>
      <c r="D841" s="101"/>
      <c r="E841" s="4" t="str">
        <f>IFERROR(IF((VLOOKUP(C841,'Tabla 2-3-4-5'!$B$10:$C$12,2,FALSE)*(VLOOKUP('Matriz Nº2 Análisis'!D841,'Tabla 2-3-4-5'!$B$10:$C$12,2,FALSE)))&lt;3,"BAJO",IF((VLOOKUP(C841,'Tabla 2-3-4-5'!$B$10:$C$12,2,FALSE)*(VLOOKUP('Matriz Nº2 Análisis'!D841,'Tabla 2-3-4-5'!$B$10:$C$12,2,FALSE)))&gt;5,"ALTO","MEDIO"))," ")</f>
        <v xml:space="preserve"> </v>
      </c>
      <c r="F841" s="5" t="str">
        <f>IF(B841&lt;&gt;" ",'Matriz Nº1 Identificación'!E841," ")</f>
        <v xml:space="preserve"> </v>
      </c>
      <c r="G841" s="101"/>
      <c r="H841" s="101"/>
      <c r="I841" s="4" t="str">
        <f>IFERROR(IF((VLOOKUP(G841,'Tabla 2-3-4-5'!$B$10:$C$12,2,FALSE)*(VLOOKUP('Matriz Nº2 Análisis'!H841,'Tabla 2-3-4-5'!$B$10:$C$12,2,FALSE)))&lt;3,"BAJO",IF((VLOOKUP(G841,'Tabla 2-3-4-5'!$B$10:$C$12,2,FALSE)*(VLOOKUP('Matriz Nº2 Análisis'!H841,'Tabla 2-3-4-5'!$B$10:$C$12,2,FALSE)))&gt;5,"ALTO","MEDIO"))," ")</f>
        <v xml:space="preserve"> </v>
      </c>
      <c r="J841" s="9"/>
      <c r="K841" s="10"/>
      <c r="N841" s="10"/>
      <c r="O841" s="10"/>
      <c r="P841" s="10"/>
      <c r="Q841" s="10"/>
      <c r="R841" s="10"/>
      <c r="S841" s="10"/>
      <c r="T841" s="10"/>
      <c r="U841" s="10"/>
      <c r="V841" s="10"/>
      <c r="W841" s="10"/>
      <c r="X841" s="10"/>
      <c r="Y841" s="10"/>
      <c r="Z841" s="10"/>
      <c r="AA841" s="10"/>
      <c r="AB841" s="10"/>
      <c r="AC841" s="10"/>
    </row>
    <row r="842" spans="1:29" ht="83.25" customHeight="1" x14ac:dyDescent="0.3">
      <c r="A842" s="136" t="str">
        <f>'Matriz Nº1 Identificación'!A842</f>
        <v>93. 5</v>
      </c>
      <c r="B842" s="4" t="str">
        <f>IF('Matriz Nº1 Identificación'!B842&lt;&gt;" ",'Matriz Nº1 Identificación'!F842," ")</f>
        <v xml:space="preserve"> </v>
      </c>
      <c r="C842" s="101"/>
      <c r="D842" s="101"/>
      <c r="E842" s="4" t="str">
        <f>IFERROR(IF((VLOOKUP(C842,'Tabla 2-3-4-5'!$B$10:$C$12,2,FALSE)*(VLOOKUP('Matriz Nº2 Análisis'!D842,'Tabla 2-3-4-5'!$B$10:$C$12,2,FALSE)))&lt;3,"BAJO",IF((VLOOKUP(C842,'Tabla 2-3-4-5'!$B$10:$C$12,2,FALSE)*(VLOOKUP('Matriz Nº2 Análisis'!D842,'Tabla 2-3-4-5'!$B$10:$C$12,2,FALSE)))&gt;5,"ALTO","MEDIO"))," ")</f>
        <v xml:space="preserve"> </v>
      </c>
      <c r="F842" s="5" t="str">
        <f>IF(B842&lt;&gt;" ",'Matriz Nº1 Identificación'!E842," ")</f>
        <v xml:space="preserve"> </v>
      </c>
      <c r="G842" s="101"/>
      <c r="H842" s="101"/>
      <c r="I842" s="4" t="str">
        <f>IFERROR(IF((VLOOKUP(G842,'Tabla 2-3-4-5'!$B$10:$C$12,2,FALSE)*(VLOOKUP('Matriz Nº2 Análisis'!H842,'Tabla 2-3-4-5'!$B$10:$C$12,2,FALSE)))&lt;3,"BAJO",IF((VLOOKUP(G842,'Tabla 2-3-4-5'!$B$10:$C$12,2,FALSE)*(VLOOKUP('Matriz Nº2 Análisis'!H842,'Tabla 2-3-4-5'!$B$10:$C$12,2,FALSE)))&gt;5,"ALTO","MEDIO"))," ")</f>
        <v xml:space="preserve"> </v>
      </c>
      <c r="J842" s="9"/>
      <c r="K842" s="10"/>
      <c r="N842" s="10"/>
      <c r="O842" s="10"/>
      <c r="P842" s="10"/>
      <c r="Q842" s="10"/>
      <c r="R842" s="10"/>
      <c r="S842" s="10"/>
      <c r="T842" s="10"/>
      <c r="U842" s="10"/>
      <c r="V842" s="10"/>
      <c r="W842" s="10"/>
      <c r="X842" s="10"/>
      <c r="Y842" s="10"/>
      <c r="Z842" s="10"/>
      <c r="AA842" s="10"/>
      <c r="AB842" s="10"/>
      <c r="AC842" s="10"/>
    </row>
    <row r="843" spans="1:29" ht="83.25" customHeight="1" x14ac:dyDescent="0.3">
      <c r="A843" s="136" t="str">
        <f>'Matriz Nº1 Identificación'!A843</f>
        <v>93. 6</v>
      </c>
      <c r="B843" s="4" t="str">
        <f>IF('Matriz Nº1 Identificación'!B843&lt;&gt;" ",'Matriz Nº1 Identificación'!F843," ")</f>
        <v xml:space="preserve"> </v>
      </c>
      <c r="C843" s="101"/>
      <c r="D843" s="101"/>
      <c r="E843" s="4" t="str">
        <f>IFERROR(IF((VLOOKUP(C843,'Tabla 2-3-4-5'!$B$10:$C$12,2,FALSE)*(VLOOKUP('Matriz Nº2 Análisis'!D843,'Tabla 2-3-4-5'!$B$10:$C$12,2,FALSE)))&lt;3,"BAJO",IF((VLOOKUP(C843,'Tabla 2-3-4-5'!$B$10:$C$12,2,FALSE)*(VLOOKUP('Matriz Nº2 Análisis'!D843,'Tabla 2-3-4-5'!$B$10:$C$12,2,FALSE)))&gt;5,"ALTO","MEDIO"))," ")</f>
        <v xml:space="preserve"> </v>
      </c>
      <c r="F843" s="5" t="str">
        <f>IF(B843&lt;&gt;" ",'Matriz Nº1 Identificación'!E843," ")</f>
        <v xml:space="preserve"> </v>
      </c>
      <c r="G843" s="101"/>
      <c r="H843" s="101"/>
      <c r="I843" s="4" t="str">
        <f>IFERROR(IF((VLOOKUP(G843,'Tabla 2-3-4-5'!$B$10:$C$12,2,FALSE)*(VLOOKUP('Matriz Nº2 Análisis'!H843,'Tabla 2-3-4-5'!$B$10:$C$12,2,FALSE)))&lt;3,"BAJO",IF((VLOOKUP(G843,'Tabla 2-3-4-5'!$B$10:$C$12,2,FALSE)*(VLOOKUP('Matriz Nº2 Análisis'!H843,'Tabla 2-3-4-5'!$B$10:$C$12,2,FALSE)))&gt;5,"ALTO","MEDIO"))," ")</f>
        <v xml:space="preserve"> </v>
      </c>
      <c r="J843" s="9"/>
      <c r="K843" s="10"/>
      <c r="N843" s="10"/>
      <c r="O843" s="10"/>
      <c r="P843" s="10"/>
      <c r="Q843" s="10"/>
      <c r="R843" s="10"/>
      <c r="S843" s="10"/>
      <c r="T843" s="10"/>
      <c r="U843" s="10"/>
      <c r="V843" s="10"/>
      <c r="W843" s="10"/>
      <c r="X843" s="10"/>
      <c r="Y843" s="10"/>
      <c r="Z843" s="10"/>
      <c r="AA843" s="10"/>
      <c r="AB843" s="10"/>
      <c r="AC843" s="10"/>
    </row>
    <row r="844" spans="1:29" ht="83.25" customHeight="1" thickBot="1" x14ac:dyDescent="0.35">
      <c r="A844" s="136" t="str">
        <f>'Matriz Nº1 Identificación'!A844</f>
        <v>93. 7</v>
      </c>
      <c r="B844" s="4" t="str">
        <f>IF('Matriz Nº1 Identificación'!B844&lt;&gt;" ",'Matriz Nº1 Identificación'!F844," ")</f>
        <v xml:space="preserve"> </v>
      </c>
      <c r="C844" s="101"/>
      <c r="D844" s="101"/>
      <c r="E844" s="4" t="str">
        <f>IFERROR(IF((VLOOKUP(C844,'Tabla 2-3-4-5'!$B$10:$C$12,2,FALSE)*(VLOOKUP('Matriz Nº2 Análisis'!D844,'Tabla 2-3-4-5'!$B$10:$C$12,2,FALSE)))&lt;3,"BAJO",IF((VLOOKUP(C844,'Tabla 2-3-4-5'!$B$10:$C$12,2,FALSE)*(VLOOKUP('Matriz Nº2 Análisis'!D844,'Tabla 2-3-4-5'!$B$10:$C$12,2,FALSE)))&gt;5,"ALTO","MEDIO"))," ")</f>
        <v xml:space="preserve"> </v>
      </c>
      <c r="F844" s="5" t="str">
        <f>IF(B844&lt;&gt;" ",'Matriz Nº1 Identificación'!E844," ")</f>
        <v xml:space="preserve"> </v>
      </c>
      <c r="G844" s="101"/>
      <c r="H844" s="101"/>
      <c r="I844" s="4" t="str">
        <f>IFERROR(IF((VLOOKUP(G844,'Tabla 2-3-4-5'!$B$10:$C$12,2,FALSE)*(VLOOKUP('Matriz Nº2 Análisis'!H844,'Tabla 2-3-4-5'!$B$10:$C$12,2,FALSE)))&lt;3,"BAJO",IF((VLOOKUP(G844,'Tabla 2-3-4-5'!$B$10:$C$12,2,FALSE)*(VLOOKUP('Matriz Nº2 Análisis'!H844,'Tabla 2-3-4-5'!$B$10:$C$12,2,FALSE)))&gt;5,"ALTO","MEDIO"))," ")</f>
        <v xml:space="preserve"> </v>
      </c>
      <c r="J844" s="9"/>
      <c r="K844" s="10"/>
      <c r="N844" s="10"/>
      <c r="O844" s="10"/>
      <c r="P844" s="10"/>
      <c r="Q844" s="10"/>
      <c r="R844" s="10"/>
      <c r="S844" s="10"/>
      <c r="T844" s="10"/>
      <c r="U844" s="10"/>
      <c r="V844" s="10"/>
      <c r="W844" s="10"/>
      <c r="X844" s="10"/>
      <c r="Y844" s="10"/>
      <c r="Z844" s="10"/>
      <c r="AA844" s="10"/>
      <c r="AB844" s="10"/>
      <c r="AC844" s="10"/>
    </row>
    <row r="845" spans="1:29" ht="23.25" customHeight="1" thickBot="1" x14ac:dyDescent="0.35">
      <c r="A845" s="73" t="str">
        <f>'Matriz Nº1 Identificación'!A845</f>
        <v xml:space="preserve">Objetivo Estratégico: </v>
      </c>
      <c r="B845" s="377">
        <f>+'Matriz Nº1 Identificación'!B845:H845</f>
        <v>0</v>
      </c>
      <c r="C845" s="378"/>
      <c r="D845" s="378"/>
      <c r="E845" s="378"/>
      <c r="F845" s="378"/>
      <c r="G845" s="378"/>
      <c r="H845" s="378"/>
      <c r="I845" s="379"/>
      <c r="J845" s="1"/>
    </row>
    <row r="846" spans="1:29" ht="26.25" customHeight="1" x14ac:dyDescent="0.3">
      <c r="A846" s="75" t="str">
        <f>'Matriz Nº1 Identificación'!A846</f>
        <v>Objetivo táctico</v>
      </c>
      <c r="B846" s="374" t="str">
        <f>+'Matriz Nº1 Identificación'!B846:H846</f>
        <v xml:space="preserve">94. </v>
      </c>
      <c r="C846" s="375"/>
      <c r="D846" s="375"/>
      <c r="E846" s="375"/>
      <c r="F846" s="375"/>
      <c r="G846" s="375"/>
      <c r="H846" s="375"/>
      <c r="I846" s="376"/>
      <c r="J846" s="1"/>
    </row>
    <row r="847" spans="1:29" ht="83.25" customHeight="1" x14ac:dyDescent="0.3">
      <c r="A847" s="136" t="str">
        <f>'Matriz Nº1 Identificación'!A847</f>
        <v>94. 1</v>
      </c>
      <c r="B847" s="4" t="str">
        <f>IF('Matriz Nº1 Identificación'!B847&lt;&gt;" ",'Matriz Nº1 Identificación'!F847," ")</f>
        <v xml:space="preserve"> </v>
      </c>
      <c r="C847" s="101"/>
      <c r="D847" s="101"/>
      <c r="E847" s="4" t="str">
        <f>IFERROR(IF((VLOOKUP(C847,'Tabla 2-3-4-5'!$B$10:$C$12,2,FALSE)*(VLOOKUP('Matriz Nº2 Análisis'!D847,'Tabla 2-3-4-5'!$B$10:$C$12,2,FALSE)))&lt;3,"BAJO",IF((VLOOKUP(C847,'Tabla 2-3-4-5'!$B$10:$C$12,2,FALSE)*(VLOOKUP('Matriz Nº2 Análisis'!D847,'Tabla 2-3-4-5'!$B$10:$C$12,2,FALSE)))&gt;5,"ALTO","MEDIO"))," ")</f>
        <v xml:space="preserve"> </v>
      </c>
      <c r="F847" s="5" t="str">
        <f>IF(B847&lt;&gt;" ",'Matriz Nº1 Identificación'!E847," ")</f>
        <v xml:space="preserve"> </v>
      </c>
      <c r="G847" s="101"/>
      <c r="H847" s="101"/>
      <c r="I847" s="4" t="str">
        <f>IFERROR(IF((VLOOKUP(G847,'Tabla 2-3-4-5'!$B$10:$C$12,2,FALSE)*(VLOOKUP('Matriz Nº2 Análisis'!H847,'Tabla 2-3-4-5'!$B$10:$C$12,2,FALSE)))&lt;3,"BAJO",IF((VLOOKUP(G847,'Tabla 2-3-4-5'!$B$10:$C$12,2,FALSE)*(VLOOKUP('Matriz Nº2 Análisis'!H847,'Tabla 2-3-4-5'!$B$10:$C$12,2,FALSE)))&gt;5,"ALTO","MEDIO"))," ")</f>
        <v xml:space="preserve"> </v>
      </c>
      <c r="J847" s="9"/>
      <c r="K847" s="10"/>
      <c r="N847" s="10"/>
      <c r="O847" s="10"/>
      <c r="P847" s="10"/>
      <c r="Q847" s="10"/>
      <c r="R847" s="10"/>
      <c r="S847" s="10"/>
      <c r="T847" s="10"/>
      <c r="U847" s="10"/>
      <c r="V847" s="10"/>
      <c r="W847" s="10"/>
      <c r="X847" s="10"/>
      <c r="Y847" s="10"/>
      <c r="Z847" s="10"/>
      <c r="AA847" s="10"/>
      <c r="AB847" s="10"/>
      <c r="AC847" s="10"/>
    </row>
    <row r="848" spans="1:29" ht="83.25" customHeight="1" x14ac:dyDescent="0.3">
      <c r="A848" s="136" t="str">
        <f>'Matriz Nº1 Identificación'!A848</f>
        <v>94. 2</v>
      </c>
      <c r="B848" s="4" t="str">
        <f>IF('Matriz Nº1 Identificación'!B848&lt;&gt;" ",'Matriz Nº1 Identificación'!F848," ")</f>
        <v xml:space="preserve"> </v>
      </c>
      <c r="C848" s="101"/>
      <c r="D848" s="101"/>
      <c r="E848" s="4" t="str">
        <f>IFERROR(IF((VLOOKUP(C848,'Tabla 2-3-4-5'!$B$10:$C$12,2,FALSE)*(VLOOKUP('Matriz Nº2 Análisis'!D848,'Tabla 2-3-4-5'!$B$10:$C$12,2,FALSE)))&lt;3,"BAJO",IF((VLOOKUP(C848,'Tabla 2-3-4-5'!$B$10:$C$12,2,FALSE)*(VLOOKUP('Matriz Nº2 Análisis'!D848,'Tabla 2-3-4-5'!$B$10:$C$12,2,FALSE)))&gt;5,"ALTO","MEDIO"))," ")</f>
        <v xml:space="preserve"> </v>
      </c>
      <c r="F848" s="5" t="str">
        <f>IF(B848&lt;&gt;" ",'Matriz Nº1 Identificación'!E848," ")</f>
        <v xml:space="preserve"> </v>
      </c>
      <c r="G848" s="101"/>
      <c r="H848" s="101"/>
      <c r="I848" s="4" t="str">
        <f>IFERROR(IF((VLOOKUP(G848,'Tabla 2-3-4-5'!$B$10:$C$12,2,FALSE)*(VLOOKUP('Matriz Nº2 Análisis'!H848,'Tabla 2-3-4-5'!$B$10:$C$12,2,FALSE)))&lt;3,"BAJO",IF((VLOOKUP(G848,'Tabla 2-3-4-5'!$B$10:$C$12,2,FALSE)*(VLOOKUP('Matriz Nº2 Análisis'!H848,'Tabla 2-3-4-5'!$B$10:$C$12,2,FALSE)))&gt;5,"ALTO","MEDIO"))," ")</f>
        <v xml:space="preserve"> </v>
      </c>
      <c r="J848" s="9"/>
      <c r="K848" s="10"/>
      <c r="N848" s="10"/>
      <c r="O848" s="10"/>
      <c r="P848" s="10"/>
      <c r="Q848" s="10"/>
      <c r="R848" s="10"/>
      <c r="S848" s="10"/>
      <c r="T848" s="10"/>
      <c r="U848" s="10"/>
      <c r="V848" s="10"/>
      <c r="W848" s="10"/>
      <c r="X848" s="10"/>
      <c r="Y848" s="10"/>
      <c r="Z848" s="10"/>
      <c r="AA848" s="10"/>
      <c r="AB848" s="10"/>
      <c r="AC848" s="10"/>
    </row>
    <row r="849" spans="1:29" ht="83.25" customHeight="1" x14ac:dyDescent="0.3">
      <c r="A849" s="136" t="str">
        <f>'Matriz Nº1 Identificación'!A849</f>
        <v>94. 3</v>
      </c>
      <c r="B849" s="4" t="str">
        <f>IF('Matriz Nº1 Identificación'!B849&lt;&gt;" ",'Matriz Nº1 Identificación'!F849," ")</f>
        <v xml:space="preserve"> </v>
      </c>
      <c r="C849" s="101"/>
      <c r="D849" s="101"/>
      <c r="E849" s="4" t="str">
        <f>IFERROR(IF((VLOOKUP(C849,'Tabla 2-3-4-5'!$B$10:$C$12,2,FALSE)*(VLOOKUP('Matriz Nº2 Análisis'!D849,'Tabla 2-3-4-5'!$B$10:$C$12,2,FALSE)))&lt;3,"BAJO",IF((VLOOKUP(C849,'Tabla 2-3-4-5'!$B$10:$C$12,2,FALSE)*(VLOOKUP('Matriz Nº2 Análisis'!D849,'Tabla 2-3-4-5'!$B$10:$C$12,2,FALSE)))&gt;5,"ALTO","MEDIO"))," ")</f>
        <v xml:space="preserve"> </v>
      </c>
      <c r="F849" s="5" t="str">
        <f>IF(B849&lt;&gt;" ",'Matriz Nº1 Identificación'!E849," ")</f>
        <v xml:space="preserve"> </v>
      </c>
      <c r="G849" s="101"/>
      <c r="H849" s="101"/>
      <c r="I849" s="4" t="str">
        <f>IFERROR(IF((VLOOKUP(G849,'Tabla 2-3-4-5'!$B$10:$C$12,2,FALSE)*(VLOOKUP('Matriz Nº2 Análisis'!H849,'Tabla 2-3-4-5'!$B$10:$C$12,2,FALSE)))&lt;3,"BAJO",IF((VLOOKUP(G849,'Tabla 2-3-4-5'!$B$10:$C$12,2,FALSE)*(VLOOKUP('Matriz Nº2 Análisis'!H849,'Tabla 2-3-4-5'!$B$10:$C$12,2,FALSE)))&gt;5,"ALTO","MEDIO"))," ")</f>
        <v xml:space="preserve"> </v>
      </c>
      <c r="J849" s="9"/>
      <c r="K849" s="10"/>
      <c r="N849" s="10"/>
      <c r="O849" s="10"/>
      <c r="P849" s="10"/>
      <c r="Q849" s="10"/>
      <c r="R849" s="10"/>
      <c r="S849" s="10"/>
      <c r="T849" s="10"/>
      <c r="U849" s="10"/>
      <c r="V849" s="10"/>
      <c r="W849" s="10"/>
      <c r="X849" s="10"/>
      <c r="Y849" s="10"/>
      <c r="Z849" s="10"/>
      <c r="AA849" s="10"/>
      <c r="AB849" s="10"/>
      <c r="AC849" s="10"/>
    </row>
    <row r="850" spans="1:29" ht="83.25" customHeight="1" x14ac:dyDescent="0.3">
      <c r="A850" s="136" t="str">
        <f>'Matriz Nº1 Identificación'!A850</f>
        <v>94. 4</v>
      </c>
      <c r="B850" s="4" t="str">
        <f>IF('Matriz Nº1 Identificación'!B850&lt;&gt;" ",'Matriz Nº1 Identificación'!F850," ")</f>
        <v xml:space="preserve"> </v>
      </c>
      <c r="C850" s="101"/>
      <c r="D850" s="101"/>
      <c r="E850" s="4" t="str">
        <f>IFERROR(IF((VLOOKUP(C850,'Tabla 2-3-4-5'!$B$10:$C$12,2,FALSE)*(VLOOKUP('Matriz Nº2 Análisis'!D850,'Tabla 2-3-4-5'!$B$10:$C$12,2,FALSE)))&lt;3,"BAJO",IF((VLOOKUP(C850,'Tabla 2-3-4-5'!$B$10:$C$12,2,FALSE)*(VLOOKUP('Matriz Nº2 Análisis'!D850,'Tabla 2-3-4-5'!$B$10:$C$12,2,FALSE)))&gt;5,"ALTO","MEDIO"))," ")</f>
        <v xml:space="preserve"> </v>
      </c>
      <c r="F850" s="5" t="str">
        <f>IF(B850&lt;&gt;" ",'Matriz Nº1 Identificación'!E850," ")</f>
        <v xml:space="preserve"> </v>
      </c>
      <c r="G850" s="101"/>
      <c r="H850" s="101"/>
      <c r="I850" s="4" t="str">
        <f>IFERROR(IF((VLOOKUP(G850,'Tabla 2-3-4-5'!$B$10:$C$12,2,FALSE)*(VLOOKUP('Matriz Nº2 Análisis'!H850,'Tabla 2-3-4-5'!$B$10:$C$12,2,FALSE)))&lt;3,"BAJO",IF((VLOOKUP(G850,'Tabla 2-3-4-5'!$B$10:$C$12,2,FALSE)*(VLOOKUP('Matriz Nº2 Análisis'!H850,'Tabla 2-3-4-5'!$B$10:$C$12,2,FALSE)))&gt;5,"ALTO","MEDIO"))," ")</f>
        <v xml:space="preserve"> </v>
      </c>
      <c r="J850" s="9"/>
      <c r="K850" s="10"/>
      <c r="N850" s="10"/>
      <c r="O850" s="10"/>
      <c r="P850" s="10"/>
      <c r="Q850" s="10"/>
      <c r="R850" s="10"/>
      <c r="S850" s="10"/>
      <c r="T850" s="10"/>
      <c r="U850" s="10"/>
      <c r="V850" s="10"/>
      <c r="W850" s="10"/>
      <c r="X850" s="10"/>
      <c r="Y850" s="10"/>
      <c r="Z850" s="10"/>
      <c r="AA850" s="10"/>
      <c r="AB850" s="10"/>
      <c r="AC850" s="10"/>
    </row>
    <row r="851" spans="1:29" ht="83.25" customHeight="1" x14ac:dyDescent="0.3">
      <c r="A851" s="136" t="str">
        <f>'Matriz Nº1 Identificación'!A851</f>
        <v>94. 5</v>
      </c>
      <c r="B851" s="4" t="str">
        <f>IF('Matriz Nº1 Identificación'!B851&lt;&gt;" ",'Matriz Nº1 Identificación'!F851," ")</f>
        <v xml:space="preserve"> </v>
      </c>
      <c r="C851" s="101"/>
      <c r="D851" s="101"/>
      <c r="E851" s="4" t="str">
        <f>IFERROR(IF((VLOOKUP(C851,'Tabla 2-3-4-5'!$B$10:$C$12,2,FALSE)*(VLOOKUP('Matriz Nº2 Análisis'!D851,'Tabla 2-3-4-5'!$B$10:$C$12,2,FALSE)))&lt;3,"BAJO",IF((VLOOKUP(C851,'Tabla 2-3-4-5'!$B$10:$C$12,2,FALSE)*(VLOOKUP('Matriz Nº2 Análisis'!D851,'Tabla 2-3-4-5'!$B$10:$C$12,2,FALSE)))&gt;5,"ALTO","MEDIO"))," ")</f>
        <v xml:space="preserve"> </v>
      </c>
      <c r="F851" s="5" t="str">
        <f>IF(B851&lt;&gt;" ",'Matriz Nº1 Identificación'!E851," ")</f>
        <v xml:space="preserve"> </v>
      </c>
      <c r="G851" s="101"/>
      <c r="H851" s="101"/>
      <c r="I851" s="4" t="str">
        <f>IFERROR(IF((VLOOKUP(G851,'Tabla 2-3-4-5'!$B$10:$C$12,2,FALSE)*(VLOOKUP('Matriz Nº2 Análisis'!H851,'Tabla 2-3-4-5'!$B$10:$C$12,2,FALSE)))&lt;3,"BAJO",IF((VLOOKUP(G851,'Tabla 2-3-4-5'!$B$10:$C$12,2,FALSE)*(VLOOKUP('Matriz Nº2 Análisis'!H851,'Tabla 2-3-4-5'!$B$10:$C$12,2,FALSE)))&gt;5,"ALTO","MEDIO"))," ")</f>
        <v xml:space="preserve"> </v>
      </c>
      <c r="J851" s="9"/>
      <c r="K851" s="10"/>
      <c r="N851" s="10"/>
      <c r="O851" s="10"/>
      <c r="P851" s="10"/>
      <c r="Q851" s="10"/>
      <c r="R851" s="10"/>
      <c r="S851" s="10"/>
      <c r="T851" s="10"/>
      <c r="U851" s="10"/>
      <c r="V851" s="10"/>
      <c r="W851" s="10"/>
      <c r="X851" s="10"/>
      <c r="Y851" s="10"/>
      <c r="Z851" s="10"/>
      <c r="AA851" s="10"/>
      <c r="AB851" s="10"/>
      <c r="AC851" s="10"/>
    </row>
    <row r="852" spans="1:29" ht="83.25" customHeight="1" x14ac:dyDescent="0.3">
      <c r="A852" s="136" t="str">
        <f>'Matriz Nº1 Identificación'!A852</f>
        <v>94. 6</v>
      </c>
      <c r="B852" s="4" t="str">
        <f>IF('Matriz Nº1 Identificación'!B852&lt;&gt;" ",'Matriz Nº1 Identificación'!F852," ")</f>
        <v xml:space="preserve"> </v>
      </c>
      <c r="C852" s="101"/>
      <c r="D852" s="101"/>
      <c r="E852" s="4" t="str">
        <f>IFERROR(IF((VLOOKUP(C852,'Tabla 2-3-4-5'!$B$10:$C$12,2,FALSE)*(VLOOKUP('Matriz Nº2 Análisis'!D852,'Tabla 2-3-4-5'!$B$10:$C$12,2,FALSE)))&lt;3,"BAJO",IF((VLOOKUP(C852,'Tabla 2-3-4-5'!$B$10:$C$12,2,FALSE)*(VLOOKUP('Matriz Nº2 Análisis'!D852,'Tabla 2-3-4-5'!$B$10:$C$12,2,FALSE)))&gt;5,"ALTO","MEDIO"))," ")</f>
        <v xml:space="preserve"> </v>
      </c>
      <c r="F852" s="5" t="str">
        <f>IF(B852&lt;&gt;" ",'Matriz Nº1 Identificación'!E852," ")</f>
        <v xml:space="preserve"> </v>
      </c>
      <c r="G852" s="101"/>
      <c r="H852" s="101"/>
      <c r="I852" s="4" t="str">
        <f>IFERROR(IF((VLOOKUP(G852,'Tabla 2-3-4-5'!$B$10:$C$12,2,FALSE)*(VLOOKUP('Matriz Nº2 Análisis'!H852,'Tabla 2-3-4-5'!$B$10:$C$12,2,FALSE)))&lt;3,"BAJO",IF((VLOOKUP(G852,'Tabla 2-3-4-5'!$B$10:$C$12,2,FALSE)*(VLOOKUP('Matriz Nº2 Análisis'!H852,'Tabla 2-3-4-5'!$B$10:$C$12,2,FALSE)))&gt;5,"ALTO","MEDIO"))," ")</f>
        <v xml:space="preserve"> </v>
      </c>
      <c r="J852" s="9"/>
      <c r="K852" s="10"/>
      <c r="N852" s="10"/>
      <c r="O852" s="10"/>
      <c r="P852" s="10"/>
      <c r="Q852" s="10"/>
      <c r="R852" s="10"/>
      <c r="S852" s="10"/>
      <c r="T852" s="10"/>
      <c r="U852" s="10"/>
      <c r="V852" s="10"/>
      <c r="W852" s="10"/>
      <c r="X852" s="10"/>
      <c r="Y852" s="10"/>
      <c r="Z852" s="10"/>
      <c r="AA852" s="10"/>
      <c r="AB852" s="10"/>
      <c r="AC852" s="10"/>
    </row>
    <row r="853" spans="1:29" ht="83.25" customHeight="1" thickBot="1" x14ac:dyDescent="0.35">
      <c r="A853" s="136" t="str">
        <f>'Matriz Nº1 Identificación'!A853</f>
        <v>94. 7</v>
      </c>
      <c r="B853" s="4" t="str">
        <f>IF('Matriz Nº1 Identificación'!B853&lt;&gt;" ",'Matriz Nº1 Identificación'!F853," ")</f>
        <v xml:space="preserve"> </v>
      </c>
      <c r="C853" s="101"/>
      <c r="D853" s="101"/>
      <c r="E853" s="4" t="str">
        <f>IFERROR(IF((VLOOKUP(C853,'Tabla 2-3-4-5'!$B$10:$C$12,2,FALSE)*(VLOOKUP('Matriz Nº2 Análisis'!D853,'Tabla 2-3-4-5'!$B$10:$C$12,2,FALSE)))&lt;3,"BAJO",IF((VLOOKUP(C853,'Tabla 2-3-4-5'!$B$10:$C$12,2,FALSE)*(VLOOKUP('Matriz Nº2 Análisis'!D853,'Tabla 2-3-4-5'!$B$10:$C$12,2,FALSE)))&gt;5,"ALTO","MEDIO"))," ")</f>
        <v xml:space="preserve"> </v>
      </c>
      <c r="F853" s="5" t="str">
        <f>IF(B853&lt;&gt;" ",'Matriz Nº1 Identificación'!E853," ")</f>
        <v xml:space="preserve"> </v>
      </c>
      <c r="G853" s="101"/>
      <c r="H853" s="101"/>
      <c r="I853" s="4" t="str">
        <f>IFERROR(IF((VLOOKUP(G853,'Tabla 2-3-4-5'!$B$10:$C$12,2,FALSE)*(VLOOKUP('Matriz Nº2 Análisis'!H853,'Tabla 2-3-4-5'!$B$10:$C$12,2,FALSE)))&lt;3,"BAJO",IF((VLOOKUP(G853,'Tabla 2-3-4-5'!$B$10:$C$12,2,FALSE)*(VLOOKUP('Matriz Nº2 Análisis'!H853,'Tabla 2-3-4-5'!$B$10:$C$12,2,FALSE)))&gt;5,"ALTO","MEDIO"))," ")</f>
        <v xml:space="preserve"> </v>
      </c>
      <c r="J853" s="9"/>
      <c r="K853" s="10"/>
      <c r="N853" s="10"/>
      <c r="O853" s="10"/>
      <c r="P853" s="10"/>
      <c r="Q853" s="10"/>
      <c r="R853" s="10"/>
      <c r="S853" s="10"/>
      <c r="T853" s="10"/>
      <c r="U853" s="10"/>
      <c r="V853" s="10"/>
      <c r="W853" s="10"/>
      <c r="X853" s="10"/>
      <c r="Y853" s="10"/>
      <c r="Z853" s="10"/>
      <c r="AA853" s="10"/>
      <c r="AB853" s="10"/>
      <c r="AC853" s="10"/>
    </row>
    <row r="854" spans="1:29" ht="23.25" customHeight="1" thickBot="1" x14ac:dyDescent="0.35">
      <c r="A854" s="73" t="str">
        <f>'Matriz Nº1 Identificación'!A854</f>
        <v xml:space="preserve">Objetivo Estratégico: </v>
      </c>
      <c r="B854" s="377">
        <f>+'Matriz Nº1 Identificación'!B854:H854</f>
        <v>0</v>
      </c>
      <c r="C854" s="378"/>
      <c r="D854" s="378"/>
      <c r="E854" s="378"/>
      <c r="F854" s="378"/>
      <c r="G854" s="378"/>
      <c r="H854" s="378"/>
      <c r="I854" s="379"/>
      <c r="J854" s="1"/>
    </row>
    <row r="855" spans="1:29" ht="26.25" customHeight="1" x14ac:dyDescent="0.3">
      <c r="A855" s="75" t="str">
        <f>'Matriz Nº1 Identificación'!A855</f>
        <v>Objetivo táctico</v>
      </c>
      <c r="B855" s="374" t="str">
        <f>+'Matriz Nº1 Identificación'!B855:H855</f>
        <v xml:space="preserve">95. </v>
      </c>
      <c r="C855" s="375"/>
      <c r="D855" s="375"/>
      <c r="E855" s="375"/>
      <c r="F855" s="375"/>
      <c r="G855" s="375"/>
      <c r="H855" s="375"/>
      <c r="I855" s="376"/>
      <c r="J855" s="1"/>
    </row>
    <row r="856" spans="1:29" ht="83.25" customHeight="1" x14ac:dyDescent="0.3">
      <c r="A856" s="136" t="str">
        <f>'Matriz Nº1 Identificación'!A856</f>
        <v>95. 1</v>
      </c>
      <c r="B856" s="4" t="str">
        <f>IF('Matriz Nº1 Identificación'!B856&lt;&gt;" ",'Matriz Nº1 Identificación'!F856," ")</f>
        <v xml:space="preserve"> </v>
      </c>
      <c r="C856" s="101"/>
      <c r="D856" s="101"/>
      <c r="E856" s="4" t="str">
        <f>IFERROR(IF((VLOOKUP(C856,'Tabla 2-3-4-5'!$B$10:$C$12,2,FALSE)*(VLOOKUP('Matriz Nº2 Análisis'!D856,'Tabla 2-3-4-5'!$B$10:$C$12,2,FALSE)))&lt;3,"BAJO",IF((VLOOKUP(C856,'Tabla 2-3-4-5'!$B$10:$C$12,2,FALSE)*(VLOOKUP('Matriz Nº2 Análisis'!D856,'Tabla 2-3-4-5'!$B$10:$C$12,2,FALSE)))&gt;5,"ALTO","MEDIO"))," ")</f>
        <v xml:space="preserve"> </v>
      </c>
      <c r="F856" s="5" t="str">
        <f>IF(B856&lt;&gt;" ",'Matriz Nº1 Identificación'!E856," ")</f>
        <v xml:space="preserve"> </v>
      </c>
      <c r="G856" s="101"/>
      <c r="H856" s="101"/>
      <c r="I856" s="4" t="str">
        <f>IFERROR(IF((VLOOKUP(G856,'Tabla 2-3-4-5'!$B$10:$C$12,2,FALSE)*(VLOOKUP('Matriz Nº2 Análisis'!H856,'Tabla 2-3-4-5'!$B$10:$C$12,2,FALSE)))&lt;3,"BAJO",IF((VLOOKUP(G856,'Tabla 2-3-4-5'!$B$10:$C$12,2,FALSE)*(VLOOKUP('Matriz Nº2 Análisis'!H856,'Tabla 2-3-4-5'!$B$10:$C$12,2,FALSE)))&gt;5,"ALTO","MEDIO"))," ")</f>
        <v xml:space="preserve"> </v>
      </c>
      <c r="J856" s="9"/>
      <c r="K856" s="10"/>
      <c r="N856" s="10"/>
      <c r="O856" s="10"/>
      <c r="P856" s="10"/>
      <c r="Q856" s="10"/>
      <c r="R856" s="10"/>
      <c r="S856" s="10"/>
      <c r="T856" s="10"/>
      <c r="U856" s="10"/>
      <c r="V856" s="10"/>
      <c r="W856" s="10"/>
      <c r="X856" s="10"/>
      <c r="Y856" s="10"/>
      <c r="Z856" s="10"/>
      <c r="AA856" s="10"/>
      <c r="AB856" s="10"/>
      <c r="AC856" s="10"/>
    </row>
    <row r="857" spans="1:29" ht="83.25" customHeight="1" x14ac:dyDescent="0.3">
      <c r="A857" s="136" t="str">
        <f>'Matriz Nº1 Identificación'!A857</f>
        <v>95. 2</v>
      </c>
      <c r="B857" s="4" t="str">
        <f>IF('Matriz Nº1 Identificación'!B857&lt;&gt;" ",'Matriz Nº1 Identificación'!F857," ")</f>
        <v xml:space="preserve"> </v>
      </c>
      <c r="C857" s="101"/>
      <c r="D857" s="101"/>
      <c r="E857" s="4" t="str">
        <f>IFERROR(IF((VLOOKUP(C857,'Tabla 2-3-4-5'!$B$10:$C$12,2,FALSE)*(VLOOKUP('Matriz Nº2 Análisis'!D857,'Tabla 2-3-4-5'!$B$10:$C$12,2,FALSE)))&lt;3,"BAJO",IF((VLOOKUP(C857,'Tabla 2-3-4-5'!$B$10:$C$12,2,FALSE)*(VLOOKUP('Matriz Nº2 Análisis'!D857,'Tabla 2-3-4-5'!$B$10:$C$12,2,FALSE)))&gt;5,"ALTO","MEDIO"))," ")</f>
        <v xml:space="preserve"> </v>
      </c>
      <c r="F857" s="5" t="str">
        <f>IF(B857&lt;&gt;" ",'Matriz Nº1 Identificación'!E857," ")</f>
        <v xml:space="preserve"> </v>
      </c>
      <c r="G857" s="101"/>
      <c r="H857" s="101"/>
      <c r="I857" s="4" t="str">
        <f>IFERROR(IF((VLOOKUP(G857,'Tabla 2-3-4-5'!$B$10:$C$12,2,FALSE)*(VLOOKUP('Matriz Nº2 Análisis'!H857,'Tabla 2-3-4-5'!$B$10:$C$12,2,FALSE)))&lt;3,"BAJO",IF((VLOOKUP(G857,'Tabla 2-3-4-5'!$B$10:$C$12,2,FALSE)*(VLOOKUP('Matriz Nº2 Análisis'!H857,'Tabla 2-3-4-5'!$B$10:$C$12,2,FALSE)))&gt;5,"ALTO","MEDIO"))," ")</f>
        <v xml:space="preserve"> </v>
      </c>
      <c r="J857" s="9"/>
      <c r="K857" s="10"/>
      <c r="N857" s="10"/>
      <c r="O857" s="10"/>
      <c r="P857" s="10"/>
      <c r="Q857" s="10"/>
      <c r="R857" s="10"/>
      <c r="S857" s="10"/>
      <c r="T857" s="10"/>
      <c r="U857" s="10"/>
      <c r="V857" s="10"/>
      <c r="W857" s="10"/>
      <c r="X857" s="10"/>
      <c r="Y857" s="10"/>
      <c r="Z857" s="10"/>
      <c r="AA857" s="10"/>
      <c r="AB857" s="10"/>
      <c r="AC857" s="10"/>
    </row>
    <row r="858" spans="1:29" ht="83.25" customHeight="1" x14ac:dyDescent="0.3">
      <c r="A858" s="136" t="str">
        <f>'Matriz Nº1 Identificación'!A858</f>
        <v>95. 3</v>
      </c>
      <c r="B858" s="4" t="str">
        <f>IF('Matriz Nº1 Identificación'!B858&lt;&gt;" ",'Matriz Nº1 Identificación'!F858," ")</f>
        <v xml:space="preserve"> </v>
      </c>
      <c r="C858" s="101"/>
      <c r="D858" s="101"/>
      <c r="E858" s="4" t="str">
        <f>IFERROR(IF((VLOOKUP(C858,'Tabla 2-3-4-5'!$B$10:$C$12,2,FALSE)*(VLOOKUP('Matriz Nº2 Análisis'!D858,'Tabla 2-3-4-5'!$B$10:$C$12,2,FALSE)))&lt;3,"BAJO",IF((VLOOKUP(C858,'Tabla 2-3-4-5'!$B$10:$C$12,2,FALSE)*(VLOOKUP('Matriz Nº2 Análisis'!D858,'Tabla 2-3-4-5'!$B$10:$C$12,2,FALSE)))&gt;5,"ALTO","MEDIO"))," ")</f>
        <v xml:space="preserve"> </v>
      </c>
      <c r="F858" s="5" t="str">
        <f>IF(B858&lt;&gt;" ",'Matriz Nº1 Identificación'!E858," ")</f>
        <v xml:space="preserve"> </v>
      </c>
      <c r="G858" s="101"/>
      <c r="H858" s="101"/>
      <c r="I858" s="4" t="str">
        <f>IFERROR(IF((VLOOKUP(G858,'Tabla 2-3-4-5'!$B$10:$C$12,2,FALSE)*(VLOOKUP('Matriz Nº2 Análisis'!H858,'Tabla 2-3-4-5'!$B$10:$C$12,2,FALSE)))&lt;3,"BAJO",IF((VLOOKUP(G858,'Tabla 2-3-4-5'!$B$10:$C$12,2,FALSE)*(VLOOKUP('Matriz Nº2 Análisis'!H858,'Tabla 2-3-4-5'!$B$10:$C$12,2,FALSE)))&gt;5,"ALTO","MEDIO"))," ")</f>
        <v xml:space="preserve"> </v>
      </c>
      <c r="J858" s="9"/>
      <c r="K858" s="10"/>
      <c r="N858" s="10"/>
      <c r="O858" s="10"/>
      <c r="P858" s="10"/>
      <c r="Q858" s="10"/>
      <c r="R858" s="10"/>
      <c r="S858" s="10"/>
      <c r="T858" s="10"/>
      <c r="U858" s="10"/>
      <c r="V858" s="10"/>
      <c r="W858" s="10"/>
      <c r="X858" s="10"/>
      <c r="Y858" s="10"/>
      <c r="Z858" s="10"/>
      <c r="AA858" s="10"/>
      <c r="AB858" s="10"/>
      <c r="AC858" s="10"/>
    </row>
    <row r="859" spans="1:29" ht="83.25" customHeight="1" x14ac:dyDescent="0.3">
      <c r="A859" s="136" t="str">
        <f>'Matriz Nº1 Identificación'!A859</f>
        <v>95. 4</v>
      </c>
      <c r="B859" s="4" t="str">
        <f>IF('Matriz Nº1 Identificación'!B859&lt;&gt;" ",'Matriz Nº1 Identificación'!F859," ")</f>
        <v xml:space="preserve"> </v>
      </c>
      <c r="C859" s="101"/>
      <c r="D859" s="101"/>
      <c r="E859" s="4" t="str">
        <f>IFERROR(IF((VLOOKUP(C859,'Tabla 2-3-4-5'!$B$10:$C$12,2,FALSE)*(VLOOKUP('Matriz Nº2 Análisis'!D859,'Tabla 2-3-4-5'!$B$10:$C$12,2,FALSE)))&lt;3,"BAJO",IF((VLOOKUP(C859,'Tabla 2-3-4-5'!$B$10:$C$12,2,FALSE)*(VLOOKUP('Matriz Nº2 Análisis'!D859,'Tabla 2-3-4-5'!$B$10:$C$12,2,FALSE)))&gt;5,"ALTO","MEDIO"))," ")</f>
        <v xml:space="preserve"> </v>
      </c>
      <c r="F859" s="5" t="str">
        <f>IF(B859&lt;&gt;" ",'Matriz Nº1 Identificación'!E859," ")</f>
        <v xml:space="preserve"> </v>
      </c>
      <c r="G859" s="101"/>
      <c r="H859" s="101"/>
      <c r="I859" s="4" t="str">
        <f>IFERROR(IF((VLOOKUP(G859,'Tabla 2-3-4-5'!$B$10:$C$12,2,FALSE)*(VLOOKUP('Matriz Nº2 Análisis'!H859,'Tabla 2-3-4-5'!$B$10:$C$12,2,FALSE)))&lt;3,"BAJO",IF((VLOOKUP(G859,'Tabla 2-3-4-5'!$B$10:$C$12,2,FALSE)*(VLOOKUP('Matriz Nº2 Análisis'!H859,'Tabla 2-3-4-5'!$B$10:$C$12,2,FALSE)))&gt;5,"ALTO","MEDIO"))," ")</f>
        <v xml:space="preserve"> </v>
      </c>
      <c r="J859" s="9"/>
      <c r="K859" s="10"/>
      <c r="N859" s="10"/>
      <c r="O859" s="10"/>
      <c r="P859" s="10"/>
      <c r="Q859" s="10"/>
      <c r="R859" s="10"/>
      <c r="S859" s="10"/>
      <c r="T859" s="10"/>
      <c r="U859" s="10"/>
      <c r="V859" s="10"/>
      <c r="W859" s="10"/>
      <c r="X859" s="10"/>
      <c r="Y859" s="10"/>
      <c r="Z859" s="10"/>
      <c r="AA859" s="10"/>
      <c r="AB859" s="10"/>
      <c r="AC859" s="10"/>
    </row>
    <row r="860" spans="1:29" ht="83.25" customHeight="1" x14ac:dyDescent="0.3">
      <c r="A860" s="136" t="str">
        <f>'Matriz Nº1 Identificación'!A860</f>
        <v>95. 5</v>
      </c>
      <c r="B860" s="4" t="str">
        <f>IF('Matriz Nº1 Identificación'!B860&lt;&gt;" ",'Matriz Nº1 Identificación'!F860," ")</f>
        <v xml:space="preserve"> </v>
      </c>
      <c r="C860" s="101"/>
      <c r="D860" s="101"/>
      <c r="E860" s="4" t="str">
        <f>IFERROR(IF((VLOOKUP(C860,'Tabla 2-3-4-5'!$B$10:$C$12,2,FALSE)*(VLOOKUP('Matriz Nº2 Análisis'!D860,'Tabla 2-3-4-5'!$B$10:$C$12,2,FALSE)))&lt;3,"BAJO",IF((VLOOKUP(C860,'Tabla 2-3-4-5'!$B$10:$C$12,2,FALSE)*(VLOOKUP('Matriz Nº2 Análisis'!D860,'Tabla 2-3-4-5'!$B$10:$C$12,2,FALSE)))&gt;5,"ALTO","MEDIO"))," ")</f>
        <v xml:space="preserve"> </v>
      </c>
      <c r="F860" s="5" t="str">
        <f>IF(B860&lt;&gt;" ",'Matriz Nº1 Identificación'!E860," ")</f>
        <v xml:space="preserve"> </v>
      </c>
      <c r="G860" s="101"/>
      <c r="H860" s="101"/>
      <c r="I860" s="4" t="str">
        <f>IFERROR(IF((VLOOKUP(G860,'Tabla 2-3-4-5'!$B$10:$C$12,2,FALSE)*(VLOOKUP('Matriz Nº2 Análisis'!H860,'Tabla 2-3-4-5'!$B$10:$C$12,2,FALSE)))&lt;3,"BAJO",IF((VLOOKUP(G860,'Tabla 2-3-4-5'!$B$10:$C$12,2,FALSE)*(VLOOKUP('Matriz Nº2 Análisis'!H860,'Tabla 2-3-4-5'!$B$10:$C$12,2,FALSE)))&gt;5,"ALTO","MEDIO"))," ")</f>
        <v xml:space="preserve"> </v>
      </c>
      <c r="J860" s="9"/>
      <c r="K860" s="10"/>
      <c r="N860" s="10"/>
      <c r="O860" s="10"/>
      <c r="P860" s="10"/>
      <c r="Q860" s="10"/>
      <c r="R860" s="10"/>
      <c r="S860" s="10"/>
      <c r="T860" s="10"/>
      <c r="U860" s="10"/>
      <c r="V860" s="10"/>
      <c r="W860" s="10"/>
      <c r="X860" s="10"/>
      <c r="Y860" s="10"/>
      <c r="Z860" s="10"/>
      <c r="AA860" s="10"/>
      <c r="AB860" s="10"/>
      <c r="AC860" s="10"/>
    </row>
    <row r="861" spans="1:29" ht="83.25" customHeight="1" x14ac:dyDescent="0.3">
      <c r="A861" s="136" t="str">
        <f>'Matriz Nº1 Identificación'!A861</f>
        <v>95. 6</v>
      </c>
      <c r="B861" s="4" t="str">
        <f>IF('Matriz Nº1 Identificación'!B861&lt;&gt;" ",'Matriz Nº1 Identificación'!F861," ")</f>
        <v xml:space="preserve"> </v>
      </c>
      <c r="C861" s="101"/>
      <c r="D861" s="101"/>
      <c r="E861" s="4" t="str">
        <f>IFERROR(IF((VLOOKUP(C861,'Tabla 2-3-4-5'!$B$10:$C$12,2,FALSE)*(VLOOKUP('Matriz Nº2 Análisis'!D861,'Tabla 2-3-4-5'!$B$10:$C$12,2,FALSE)))&lt;3,"BAJO",IF((VLOOKUP(C861,'Tabla 2-3-4-5'!$B$10:$C$12,2,FALSE)*(VLOOKUP('Matriz Nº2 Análisis'!D861,'Tabla 2-3-4-5'!$B$10:$C$12,2,FALSE)))&gt;5,"ALTO","MEDIO"))," ")</f>
        <v xml:space="preserve"> </v>
      </c>
      <c r="F861" s="5" t="str">
        <f>IF(B861&lt;&gt;" ",'Matriz Nº1 Identificación'!E861," ")</f>
        <v xml:space="preserve"> </v>
      </c>
      <c r="G861" s="101"/>
      <c r="H861" s="101"/>
      <c r="I861" s="4" t="str">
        <f>IFERROR(IF((VLOOKUP(G861,'Tabla 2-3-4-5'!$B$10:$C$12,2,FALSE)*(VLOOKUP('Matriz Nº2 Análisis'!H861,'Tabla 2-3-4-5'!$B$10:$C$12,2,FALSE)))&lt;3,"BAJO",IF((VLOOKUP(G861,'Tabla 2-3-4-5'!$B$10:$C$12,2,FALSE)*(VLOOKUP('Matriz Nº2 Análisis'!H861,'Tabla 2-3-4-5'!$B$10:$C$12,2,FALSE)))&gt;5,"ALTO","MEDIO"))," ")</f>
        <v xml:space="preserve"> </v>
      </c>
      <c r="J861" s="9"/>
      <c r="K861" s="10"/>
      <c r="N861" s="10"/>
      <c r="O861" s="10"/>
      <c r="P861" s="10"/>
      <c r="Q861" s="10"/>
      <c r="R861" s="10"/>
      <c r="S861" s="10"/>
      <c r="T861" s="10"/>
      <c r="U861" s="10"/>
      <c r="V861" s="10"/>
      <c r="W861" s="10"/>
      <c r="X861" s="10"/>
      <c r="Y861" s="10"/>
      <c r="Z861" s="10"/>
      <c r="AA861" s="10"/>
      <c r="AB861" s="10"/>
      <c r="AC861" s="10"/>
    </row>
    <row r="862" spans="1:29" ht="83.25" customHeight="1" thickBot="1" x14ac:dyDescent="0.35">
      <c r="A862" s="136" t="str">
        <f>'Matriz Nº1 Identificación'!A862</f>
        <v>95. 7</v>
      </c>
      <c r="B862" s="4" t="str">
        <f>IF('Matriz Nº1 Identificación'!B862&lt;&gt;" ",'Matriz Nº1 Identificación'!F862," ")</f>
        <v xml:space="preserve"> </v>
      </c>
      <c r="C862" s="101"/>
      <c r="D862" s="101"/>
      <c r="E862" s="4" t="str">
        <f>IFERROR(IF((VLOOKUP(C862,'Tabla 2-3-4-5'!$B$10:$C$12,2,FALSE)*(VLOOKUP('Matriz Nº2 Análisis'!D862,'Tabla 2-3-4-5'!$B$10:$C$12,2,FALSE)))&lt;3,"BAJO",IF((VLOOKUP(C862,'Tabla 2-3-4-5'!$B$10:$C$12,2,FALSE)*(VLOOKUP('Matriz Nº2 Análisis'!D862,'Tabla 2-3-4-5'!$B$10:$C$12,2,FALSE)))&gt;5,"ALTO","MEDIO"))," ")</f>
        <v xml:space="preserve"> </v>
      </c>
      <c r="F862" s="5" t="str">
        <f>IF(B862&lt;&gt;" ",'Matriz Nº1 Identificación'!E862," ")</f>
        <v xml:space="preserve"> </v>
      </c>
      <c r="G862" s="101"/>
      <c r="H862" s="101"/>
      <c r="I862" s="4" t="str">
        <f>IFERROR(IF((VLOOKUP(G862,'Tabla 2-3-4-5'!$B$10:$C$12,2,FALSE)*(VLOOKUP('Matriz Nº2 Análisis'!H862,'Tabla 2-3-4-5'!$B$10:$C$12,2,FALSE)))&lt;3,"BAJO",IF((VLOOKUP(G862,'Tabla 2-3-4-5'!$B$10:$C$12,2,FALSE)*(VLOOKUP('Matriz Nº2 Análisis'!H862,'Tabla 2-3-4-5'!$B$10:$C$12,2,FALSE)))&gt;5,"ALTO","MEDIO"))," ")</f>
        <v xml:space="preserve"> </v>
      </c>
      <c r="J862" s="9"/>
      <c r="K862" s="10"/>
      <c r="N862" s="10"/>
      <c r="O862" s="10"/>
      <c r="P862" s="10"/>
      <c r="Q862" s="10"/>
      <c r="R862" s="10"/>
      <c r="S862" s="10"/>
      <c r="T862" s="10"/>
      <c r="U862" s="10"/>
      <c r="V862" s="10"/>
      <c r="W862" s="10"/>
      <c r="X862" s="10"/>
      <c r="Y862" s="10"/>
      <c r="Z862" s="10"/>
      <c r="AA862" s="10"/>
      <c r="AB862" s="10"/>
      <c r="AC862" s="10"/>
    </row>
    <row r="863" spans="1:29" ht="23.25" customHeight="1" thickBot="1" x14ac:dyDescent="0.35">
      <c r="A863" s="73" t="str">
        <f>'Matriz Nº1 Identificación'!A863</f>
        <v xml:space="preserve">Objetivo Estratégico: </v>
      </c>
      <c r="B863" s="377">
        <f>+'Matriz Nº1 Identificación'!B863:H863</f>
        <v>0</v>
      </c>
      <c r="C863" s="378"/>
      <c r="D863" s="378"/>
      <c r="E863" s="378"/>
      <c r="F863" s="378"/>
      <c r="G863" s="378"/>
      <c r="H863" s="378"/>
      <c r="I863" s="379"/>
      <c r="J863" s="1"/>
    </row>
    <row r="864" spans="1:29" ht="26.25" customHeight="1" x14ac:dyDescent="0.3">
      <c r="A864" s="75" t="str">
        <f>'Matriz Nº1 Identificación'!A864</f>
        <v>Objetivo táctico</v>
      </c>
      <c r="B864" s="374" t="str">
        <f>+'Matriz Nº1 Identificación'!B864:H864</f>
        <v xml:space="preserve">96. </v>
      </c>
      <c r="C864" s="375"/>
      <c r="D864" s="375"/>
      <c r="E864" s="375"/>
      <c r="F864" s="375"/>
      <c r="G864" s="375"/>
      <c r="H864" s="375"/>
      <c r="I864" s="376"/>
      <c r="J864" s="1"/>
    </row>
    <row r="865" spans="1:29" ht="83.25" customHeight="1" x14ac:dyDescent="0.3">
      <c r="A865" s="136" t="str">
        <f>'Matriz Nº1 Identificación'!A865</f>
        <v>96. 1</v>
      </c>
      <c r="B865" s="4" t="str">
        <f>IF('Matriz Nº1 Identificación'!B865&lt;&gt;" ",'Matriz Nº1 Identificación'!F865," ")</f>
        <v xml:space="preserve"> </v>
      </c>
      <c r="C865" s="101"/>
      <c r="D865" s="101"/>
      <c r="E865" s="4" t="str">
        <f>IFERROR(IF((VLOOKUP(C865,'Tabla 2-3-4-5'!$B$10:$C$12,2,FALSE)*(VLOOKUP('Matriz Nº2 Análisis'!D865,'Tabla 2-3-4-5'!$B$10:$C$12,2,FALSE)))&lt;3,"BAJO",IF((VLOOKUP(C865,'Tabla 2-3-4-5'!$B$10:$C$12,2,FALSE)*(VLOOKUP('Matriz Nº2 Análisis'!D865,'Tabla 2-3-4-5'!$B$10:$C$12,2,FALSE)))&gt;5,"ALTO","MEDIO"))," ")</f>
        <v xml:space="preserve"> </v>
      </c>
      <c r="F865" s="5" t="str">
        <f>IF(B865&lt;&gt;" ",'Matriz Nº1 Identificación'!E865," ")</f>
        <v xml:space="preserve"> </v>
      </c>
      <c r="G865" s="101"/>
      <c r="H865" s="101"/>
      <c r="I865" s="4" t="str">
        <f>IFERROR(IF((VLOOKUP(G865,'Tabla 2-3-4-5'!$B$10:$C$12,2,FALSE)*(VLOOKUP('Matriz Nº2 Análisis'!H865,'Tabla 2-3-4-5'!$B$10:$C$12,2,FALSE)))&lt;3,"BAJO",IF((VLOOKUP(G865,'Tabla 2-3-4-5'!$B$10:$C$12,2,FALSE)*(VLOOKUP('Matriz Nº2 Análisis'!H865,'Tabla 2-3-4-5'!$B$10:$C$12,2,FALSE)))&gt;5,"ALTO","MEDIO"))," ")</f>
        <v xml:space="preserve"> </v>
      </c>
      <c r="J865" s="9"/>
      <c r="K865" s="10"/>
      <c r="N865" s="10"/>
      <c r="O865" s="10"/>
      <c r="P865" s="10"/>
      <c r="Q865" s="10"/>
      <c r="R865" s="10"/>
      <c r="S865" s="10"/>
      <c r="T865" s="10"/>
      <c r="U865" s="10"/>
      <c r="V865" s="10"/>
      <c r="W865" s="10"/>
      <c r="X865" s="10"/>
      <c r="Y865" s="10"/>
      <c r="Z865" s="10"/>
      <c r="AA865" s="10"/>
      <c r="AB865" s="10"/>
      <c r="AC865" s="10"/>
    </row>
    <row r="866" spans="1:29" ht="83.25" customHeight="1" x14ac:dyDescent="0.3">
      <c r="A866" s="136" t="str">
        <f>'Matriz Nº1 Identificación'!A866</f>
        <v>96. 2</v>
      </c>
      <c r="B866" s="4" t="str">
        <f>IF('Matriz Nº1 Identificación'!B866&lt;&gt;" ",'Matriz Nº1 Identificación'!F866," ")</f>
        <v xml:space="preserve"> </v>
      </c>
      <c r="C866" s="101"/>
      <c r="D866" s="101"/>
      <c r="E866" s="4" t="str">
        <f>IFERROR(IF((VLOOKUP(C866,'Tabla 2-3-4-5'!$B$10:$C$12,2,FALSE)*(VLOOKUP('Matriz Nº2 Análisis'!D866,'Tabla 2-3-4-5'!$B$10:$C$12,2,FALSE)))&lt;3,"BAJO",IF((VLOOKUP(C866,'Tabla 2-3-4-5'!$B$10:$C$12,2,FALSE)*(VLOOKUP('Matriz Nº2 Análisis'!D866,'Tabla 2-3-4-5'!$B$10:$C$12,2,FALSE)))&gt;5,"ALTO","MEDIO"))," ")</f>
        <v xml:space="preserve"> </v>
      </c>
      <c r="F866" s="5" t="str">
        <f>IF(B866&lt;&gt;" ",'Matriz Nº1 Identificación'!E866," ")</f>
        <v xml:space="preserve"> </v>
      </c>
      <c r="G866" s="101"/>
      <c r="H866" s="101"/>
      <c r="I866" s="4" t="str">
        <f>IFERROR(IF((VLOOKUP(G866,'Tabla 2-3-4-5'!$B$10:$C$12,2,FALSE)*(VLOOKUP('Matriz Nº2 Análisis'!H866,'Tabla 2-3-4-5'!$B$10:$C$12,2,FALSE)))&lt;3,"BAJO",IF((VLOOKUP(G866,'Tabla 2-3-4-5'!$B$10:$C$12,2,FALSE)*(VLOOKUP('Matriz Nº2 Análisis'!H866,'Tabla 2-3-4-5'!$B$10:$C$12,2,FALSE)))&gt;5,"ALTO","MEDIO"))," ")</f>
        <v xml:space="preserve"> </v>
      </c>
      <c r="J866" s="9"/>
      <c r="K866" s="10"/>
      <c r="N866" s="10"/>
      <c r="O866" s="10"/>
      <c r="P866" s="10"/>
      <c r="Q866" s="10"/>
      <c r="R866" s="10"/>
      <c r="S866" s="10"/>
      <c r="T866" s="10"/>
      <c r="U866" s="10"/>
      <c r="V866" s="10"/>
      <c r="W866" s="10"/>
      <c r="X866" s="10"/>
      <c r="Y866" s="10"/>
      <c r="Z866" s="10"/>
      <c r="AA866" s="10"/>
      <c r="AB866" s="10"/>
      <c r="AC866" s="10"/>
    </row>
    <row r="867" spans="1:29" ht="83.25" customHeight="1" x14ac:dyDescent="0.3">
      <c r="A867" s="136" t="str">
        <f>'Matriz Nº1 Identificación'!A867</f>
        <v>96. 3</v>
      </c>
      <c r="B867" s="4" t="str">
        <f>IF('Matriz Nº1 Identificación'!B867&lt;&gt;" ",'Matriz Nº1 Identificación'!F867," ")</f>
        <v xml:space="preserve"> </v>
      </c>
      <c r="C867" s="101"/>
      <c r="D867" s="101"/>
      <c r="E867" s="4" t="str">
        <f>IFERROR(IF((VLOOKUP(C867,'Tabla 2-3-4-5'!$B$10:$C$12,2,FALSE)*(VLOOKUP('Matriz Nº2 Análisis'!D867,'Tabla 2-3-4-5'!$B$10:$C$12,2,FALSE)))&lt;3,"BAJO",IF((VLOOKUP(C867,'Tabla 2-3-4-5'!$B$10:$C$12,2,FALSE)*(VLOOKUP('Matriz Nº2 Análisis'!D867,'Tabla 2-3-4-5'!$B$10:$C$12,2,FALSE)))&gt;5,"ALTO","MEDIO"))," ")</f>
        <v xml:space="preserve"> </v>
      </c>
      <c r="F867" s="5" t="str">
        <f>IF(B867&lt;&gt;" ",'Matriz Nº1 Identificación'!E867," ")</f>
        <v xml:space="preserve"> </v>
      </c>
      <c r="G867" s="101"/>
      <c r="H867" s="101"/>
      <c r="I867" s="4" t="str">
        <f>IFERROR(IF((VLOOKUP(G867,'Tabla 2-3-4-5'!$B$10:$C$12,2,FALSE)*(VLOOKUP('Matriz Nº2 Análisis'!H867,'Tabla 2-3-4-5'!$B$10:$C$12,2,FALSE)))&lt;3,"BAJO",IF((VLOOKUP(G867,'Tabla 2-3-4-5'!$B$10:$C$12,2,FALSE)*(VLOOKUP('Matriz Nº2 Análisis'!H867,'Tabla 2-3-4-5'!$B$10:$C$12,2,FALSE)))&gt;5,"ALTO","MEDIO"))," ")</f>
        <v xml:space="preserve"> </v>
      </c>
      <c r="J867" s="9"/>
      <c r="K867" s="10"/>
      <c r="N867" s="10"/>
      <c r="O867" s="10"/>
      <c r="P867" s="10"/>
      <c r="Q867" s="10"/>
      <c r="R867" s="10"/>
      <c r="S867" s="10"/>
      <c r="T867" s="10"/>
      <c r="U867" s="10"/>
      <c r="V867" s="10"/>
      <c r="W867" s="10"/>
      <c r="X867" s="10"/>
      <c r="Y867" s="10"/>
      <c r="Z867" s="10"/>
      <c r="AA867" s="10"/>
      <c r="AB867" s="10"/>
      <c r="AC867" s="10"/>
    </row>
    <row r="868" spans="1:29" ht="83.25" customHeight="1" x14ac:dyDescent="0.3">
      <c r="A868" s="136" t="str">
        <f>'Matriz Nº1 Identificación'!A868</f>
        <v>96. 4</v>
      </c>
      <c r="B868" s="4" t="str">
        <f>IF('Matriz Nº1 Identificación'!B868&lt;&gt;" ",'Matriz Nº1 Identificación'!F868," ")</f>
        <v xml:space="preserve"> </v>
      </c>
      <c r="C868" s="101"/>
      <c r="D868" s="101"/>
      <c r="E868" s="4" t="str">
        <f>IFERROR(IF((VLOOKUP(C868,'Tabla 2-3-4-5'!$B$10:$C$12,2,FALSE)*(VLOOKUP('Matriz Nº2 Análisis'!D868,'Tabla 2-3-4-5'!$B$10:$C$12,2,FALSE)))&lt;3,"BAJO",IF((VLOOKUP(C868,'Tabla 2-3-4-5'!$B$10:$C$12,2,FALSE)*(VLOOKUP('Matriz Nº2 Análisis'!D868,'Tabla 2-3-4-5'!$B$10:$C$12,2,FALSE)))&gt;5,"ALTO","MEDIO"))," ")</f>
        <v xml:space="preserve"> </v>
      </c>
      <c r="F868" s="5" t="str">
        <f>IF(B868&lt;&gt;" ",'Matriz Nº1 Identificación'!E868," ")</f>
        <v xml:space="preserve"> </v>
      </c>
      <c r="G868" s="101"/>
      <c r="H868" s="101"/>
      <c r="I868" s="4" t="str">
        <f>IFERROR(IF((VLOOKUP(G868,'Tabla 2-3-4-5'!$B$10:$C$12,2,FALSE)*(VLOOKUP('Matriz Nº2 Análisis'!H868,'Tabla 2-3-4-5'!$B$10:$C$12,2,FALSE)))&lt;3,"BAJO",IF((VLOOKUP(G868,'Tabla 2-3-4-5'!$B$10:$C$12,2,FALSE)*(VLOOKUP('Matriz Nº2 Análisis'!H868,'Tabla 2-3-4-5'!$B$10:$C$12,2,FALSE)))&gt;5,"ALTO","MEDIO"))," ")</f>
        <v xml:space="preserve"> </v>
      </c>
      <c r="J868" s="9"/>
      <c r="K868" s="10"/>
      <c r="N868" s="10"/>
      <c r="O868" s="10"/>
      <c r="P868" s="10"/>
      <c r="Q868" s="10"/>
      <c r="R868" s="10"/>
      <c r="S868" s="10"/>
      <c r="T868" s="10"/>
      <c r="U868" s="10"/>
      <c r="V868" s="10"/>
      <c r="W868" s="10"/>
      <c r="X868" s="10"/>
      <c r="Y868" s="10"/>
      <c r="Z868" s="10"/>
      <c r="AA868" s="10"/>
      <c r="AB868" s="10"/>
      <c r="AC868" s="10"/>
    </row>
    <row r="869" spans="1:29" ht="83.25" customHeight="1" x14ac:dyDescent="0.3">
      <c r="A869" s="136" t="str">
        <f>'Matriz Nº1 Identificación'!A869</f>
        <v>96. 5</v>
      </c>
      <c r="B869" s="4" t="str">
        <f>IF('Matriz Nº1 Identificación'!B869&lt;&gt;" ",'Matriz Nº1 Identificación'!F869," ")</f>
        <v xml:space="preserve"> </v>
      </c>
      <c r="C869" s="101"/>
      <c r="D869" s="101"/>
      <c r="E869" s="4" t="str">
        <f>IFERROR(IF((VLOOKUP(C869,'Tabla 2-3-4-5'!$B$10:$C$12,2,FALSE)*(VLOOKUP('Matriz Nº2 Análisis'!D869,'Tabla 2-3-4-5'!$B$10:$C$12,2,FALSE)))&lt;3,"BAJO",IF((VLOOKUP(C869,'Tabla 2-3-4-5'!$B$10:$C$12,2,FALSE)*(VLOOKUP('Matriz Nº2 Análisis'!D869,'Tabla 2-3-4-5'!$B$10:$C$12,2,FALSE)))&gt;5,"ALTO","MEDIO"))," ")</f>
        <v xml:space="preserve"> </v>
      </c>
      <c r="F869" s="5" t="str">
        <f>IF(B869&lt;&gt;" ",'Matriz Nº1 Identificación'!E869," ")</f>
        <v xml:space="preserve"> </v>
      </c>
      <c r="G869" s="101"/>
      <c r="H869" s="101"/>
      <c r="I869" s="4" t="str">
        <f>IFERROR(IF((VLOOKUP(G869,'Tabla 2-3-4-5'!$B$10:$C$12,2,FALSE)*(VLOOKUP('Matriz Nº2 Análisis'!H869,'Tabla 2-3-4-5'!$B$10:$C$12,2,FALSE)))&lt;3,"BAJO",IF((VLOOKUP(G869,'Tabla 2-3-4-5'!$B$10:$C$12,2,FALSE)*(VLOOKUP('Matriz Nº2 Análisis'!H869,'Tabla 2-3-4-5'!$B$10:$C$12,2,FALSE)))&gt;5,"ALTO","MEDIO"))," ")</f>
        <v xml:space="preserve"> </v>
      </c>
      <c r="J869" s="9"/>
      <c r="K869" s="10"/>
      <c r="N869" s="10"/>
      <c r="O869" s="10"/>
      <c r="P869" s="10"/>
      <c r="Q869" s="10"/>
      <c r="R869" s="10"/>
      <c r="S869" s="10"/>
      <c r="T869" s="10"/>
      <c r="U869" s="10"/>
      <c r="V869" s="10"/>
      <c r="W869" s="10"/>
      <c r="X869" s="10"/>
      <c r="Y869" s="10"/>
      <c r="Z869" s="10"/>
      <c r="AA869" s="10"/>
      <c r="AB869" s="10"/>
      <c r="AC869" s="10"/>
    </row>
    <row r="870" spans="1:29" ht="83.25" customHeight="1" x14ac:dyDescent="0.3">
      <c r="A870" s="136" t="str">
        <f>'Matriz Nº1 Identificación'!A870</f>
        <v>96. 6</v>
      </c>
      <c r="B870" s="4" t="str">
        <f>IF('Matriz Nº1 Identificación'!B870&lt;&gt;" ",'Matriz Nº1 Identificación'!F870," ")</f>
        <v xml:space="preserve"> </v>
      </c>
      <c r="C870" s="101"/>
      <c r="D870" s="101"/>
      <c r="E870" s="4" t="str">
        <f>IFERROR(IF((VLOOKUP(C870,'Tabla 2-3-4-5'!$B$10:$C$12,2,FALSE)*(VLOOKUP('Matriz Nº2 Análisis'!D870,'Tabla 2-3-4-5'!$B$10:$C$12,2,FALSE)))&lt;3,"BAJO",IF((VLOOKUP(C870,'Tabla 2-3-4-5'!$B$10:$C$12,2,FALSE)*(VLOOKUP('Matriz Nº2 Análisis'!D870,'Tabla 2-3-4-5'!$B$10:$C$12,2,FALSE)))&gt;5,"ALTO","MEDIO"))," ")</f>
        <v xml:space="preserve"> </v>
      </c>
      <c r="F870" s="5" t="str">
        <f>IF(B870&lt;&gt;" ",'Matriz Nº1 Identificación'!E870," ")</f>
        <v xml:space="preserve"> </v>
      </c>
      <c r="G870" s="101"/>
      <c r="H870" s="101"/>
      <c r="I870" s="4" t="str">
        <f>IFERROR(IF((VLOOKUP(G870,'Tabla 2-3-4-5'!$B$10:$C$12,2,FALSE)*(VLOOKUP('Matriz Nº2 Análisis'!H870,'Tabla 2-3-4-5'!$B$10:$C$12,2,FALSE)))&lt;3,"BAJO",IF((VLOOKUP(G870,'Tabla 2-3-4-5'!$B$10:$C$12,2,FALSE)*(VLOOKUP('Matriz Nº2 Análisis'!H870,'Tabla 2-3-4-5'!$B$10:$C$12,2,FALSE)))&gt;5,"ALTO","MEDIO"))," ")</f>
        <v xml:space="preserve"> </v>
      </c>
      <c r="J870" s="9"/>
      <c r="K870" s="10"/>
      <c r="N870" s="10"/>
      <c r="O870" s="10"/>
      <c r="P870" s="10"/>
      <c r="Q870" s="10"/>
      <c r="R870" s="10"/>
      <c r="S870" s="10"/>
      <c r="T870" s="10"/>
      <c r="U870" s="10"/>
      <c r="V870" s="10"/>
      <c r="W870" s="10"/>
      <c r="X870" s="10"/>
      <c r="Y870" s="10"/>
      <c r="Z870" s="10"/>
      <c r="AA870" s="10"/>
      <c r="AB870" s="10"/>
      <c r="AC870" s="10"/>
    </row>
    <row r="871" spans="1:29" ht="83.25" customHeight="1" thickBot="1" x14ac:dyDescent="0.35">
      <c r="A871" s="136" t="str">
        <f>'Matriz Nº1 Identificación'!A871</f>
        <v>96. 7</v>
      </c>
      <c r="B871" s="4" t="str">
        <f>IF('Matriz Nº1 Identificación'!B871&lt;&gt;" ",'Matriz Nº1 Identificación'!F871," ")</f>
        <v xml:space="preserve"> </v>
      </c>
      <c r="C871" s="101"/>
      <c r="D871" s="101"/>
      <c r="E871" s="4" t="str">
        <f>IFERROR(IF((VLOOKUP(C871,'Tabla 2-3-4-5'!$B$10:$C$12,2,FALSE)*(VLOOKUP('Matriz Nº2 Análisis'!D871,'Tabla 2-3-4-5'!$B$10:$C$12,2,FALSE)))&lt;3,"BAJO",IF((VLOOKUP(C871,'Tabla 2-3-4-5'!$B$10:$C$12,2,FALSE)*(VLOOKUP('Matriz Nº2 Análisis'!D871,'Tabla 2-3-4-5'!$B$10:$C$12,2,FALSE)))&gt;5,"ALTO","MEDIO"))," ")</f>
        <v xml:space="preserve"> </v>
      </c>
      <c r="F871" s="5" t="str">
        <f>IF(B871&lt;&gt;" ",'Matriz Nº1 Identificación'!E871," ")</f>
        <v xml:space="preserve"> </v>
      </c>
      <c r="G871" s="101"/>
      <c r="H871" s="101"/>
      <c r="I871" s="4" t="str">
        <f>IFERROR(IF((VLOOKUP(G871,'Tabla 2-3-4-5'!$B$10:$C$12,2,FALSE)*(VLOOKUP('Matriz Nº2 Análisis'!H871,'Tabla 2-3-4-5'!$B$10:$C$12,2,FALSE)))&lt;3,"BAJO",IF((VLOOKUP(G871,'Tabla 2-3-4-5'!$B$10:$C$12,2,FALSE)*(VLOOKUP('Matriz Nº2 Análisis'!H871,'Tabla 2-3-4-5'!$B$10:$C$12,2,FALSE)))&gt;5,"ALTO","MEDIO"))," ")</f>
        <v xml:space="preserve"> </v>
      </c>
      <c r="J871" s="9"/>
      <c r="K871" s="10"/>
      <c r="N871" s="10"/>
      <c r="O871" s="10"/>
      <c r="P871" s="10"/>
      <c r="Q871" s="10"/>
      <c r="R871" s="10"/>
      <c r="S871" s="10"/>
      <c r="T871" s="10"/>
      <c r="U871" s="10"/>
      <c r="V871" s="10"/>
      <c r="W871" s="10"/>
      <c r="X871" s="10"/>
      <c r="Y871" s="10"/>
      <c r="Z871" s="10"/>
      <c r="AA871" s="10"/>
      <c r="AB871" s="10"/>
      <c r="AC871" s="10"/>
    </row>
    <row r="872" spans="1:29" ht="23.25" customHeight="1" thickBot="1" x14ac:dyDescent="0.35">
      <c r="A872" s="73" t="str">
        <f>'Matriz Nº1 Identificación'!A872</f>
        <v xml:space="preserve">Objetivo Estratégico: </v>
      </c>
      <c r="B872" s="377">
        <f>+'Matriz Nº1 Identificación'!B872:H872</f>
        <v>0</v>
      </c>
      <c r="C872" s="378"/>
      <c r="D872" s="378"/>
      <c r="E872" s="378"/>
      <c r="F872" s="378"/>
      <c r="G872" s="378"/>
      <c r="H872" s="378"/>
      <c r="I872" s="379"/>
      <c r="J872" s="1"/>
    </row>
    <row r="873" spans="1:29" ht="26.25" customHeight="1" x14ac:dyDescent="0.3">
      <c r="A873" s="75" t="str">
        <f>'Matriz Nº1 Identificación'!A873</f>
        <v>Objetivo táctico</v>
      </c>
      <c r="B873" s="374" t="str">
        <f>+'Matriz Nº1 Identificación'!B873:H873</f>
        <v xml:space="preserve">97. </v>
      </c>
      <c r="C873" s="375"/>
      <c r="D873" s="375"/>
      <c r="E873" s="375"/>
      <c r="F873" s="375"/>
      <c r="G873" s="375"/>
      <c r="H873" s="375"/>
      <c r="I873" s="376"/>
      <c r="J873" s="1"/>
    </row>
    <row r="874" spans="1:29" ht="83.25" customHeight="1" x14ac:dyDescent="0.3">
      <c r="A874" s="136" t="str">
        <f>'Matriz Nº1 Identificación'!A874</f>
        <v>97. 1</v>
      </c>
      <c r="B874" s="4" t="str">
        <f>IF('Matriz Nº1 Identificación'!B874&lt;&gt;" ",'Matriz Nº1 Identificación'!F874," ")</f>
        <v xml:space="preserve"> </v>
      </c>
      <c r="C874" s="101"/>
      <c r="D874" s="101"/>
      <c r="E874" s="4" t="str">
        <f>IFERROR(IF((VLOOKUP(C874,'Tabla 2-3-4-5'!$B$10:$C$12,2,FALSE)*(VLOOKUP('Matriz Nº2 Análisis'!D874,'Tabla 2-3-4-5'!$B$10:$C$12,2,FALSE)))&lt;3,"BAJO",IF((VLOOKUP(C874,'Tabla 2-3-4-5'!$B$10:$C$12,2,FALSE)*(VLOOKUP('Matriz Nº2 Análisis'!D874,'Tabla 2-3-4-5'!$B$10:$C$12,2,FALSE)))&gt;5,"ALTO","MEDIO"))," ")</f>
        <v xml:space="preserve"> </v>
      </c>
      <c r="F874" s="5" t="str">
        <f>IF(B874&lt;&gt;" ",'Matriz Nº1 Identificación'!E874," ")</f>
        <v xml:space="preserve"> </v>
      </c>
      <c r="G874" s="101"/>
      <c r="H874" s="101"/>
      <c r="I874" s="4" t="str">
        <f>IFERROR(IF((VLOOKUP(G874,'Tabla 2-3-4-5'!$B$10:$C$12,2,FALSE)*(VLOOKUP('Matriz Nº2 Análisis'!H874,'Tabla 2-3-4-5'!$B$10:$C$12,2,FALSE)))&lt;3,"BAJO",IF((VLOOKUP(G874,'Tabla 2-3-4-5'!$B$10:$C$12,2,FALSE)*(VLOOKUP('Matriz Nº2 Análisis'!H874,'Tabla 2-3-4-5'!$B$10:$C$12,2,FALSE)))&gt;5,"ALTO","MEDIO"))," ")</f>
        <v xml:space="preserve"> </v>
      </c>
      <c r="J874" s="9"/>
      <c r="K874" s="10"/>
      <c r="N874" s="10"/>
      <c r="O874" s="10"/>
      <c r="P874" s="10"/>
      <c r="Q874" s="10"/>
      <c r="R874" s="10"/>
      <c r="S874" s="10"/>
      <c r="T874" s="10"/>
      <c r="U874" s="10"/>
      <c r="V874" s="10"/>
      <c r="W874" s="10"/>
      <c r="X874" s="10"/>
      <c r="Y874" s="10"/>
      <c r="Z874" s="10"/>
      <c r="AA874" s="10"/>
      <c r="AB874" s="10"/>
      <c r="AC874" s="10"/>
    </row>
    <row r="875" spans="1:29" ht="83.25" customHeight="1" x14ac:dyDescent="0.3">
      <c r="A875" s="136" t="str">
        <f>'Matriz Nº1 Identificación'!A875</f>
        <v>97. 2</v>
      </c>
      <c r="B875" s="4" t="str">
        <f>IF('Matriz Nº1 Identificación'!B875&lt;&gt;" ",'Matriz Nº1 Identificación'!F875," ")</f>
        <v xml:space="preserve"> </v>
      </c>
      <c r="C875" s="101"/>
      <c r="D875" s="101"/>
      <c r="E875" s="4" t="str">
        <f>IFERROR(IF((VLOOKUP(C875,'Tabla 2-3-4-5'!$B$10:$C$12,2,FALSE)*(VLOOKUP('Matriz Nº2 Análisis'!D875,'Tabla 2-3-4-5'!$B$10:$C$12,2,FALSE)))&lt;3,"BAJO",IF((VLOOKUP(C875,'Tabla 2-3-4-5'!$B$10:$C$12,2,FALSE)*(VLOOKUP('Matriz Nº2 Análisis'!D875,'Tabla 2-3-4-5'!$B$10:$C$12,2,FALSE)))&gt;5,"ALTO","MEDIO"))," ")</f>
        <v xml:space="preserve"> </v>
      </c>
      <c r="F875" s="5" t="str">
        <f>IF(B875&lt;&gt;" ",'Matriz Nº1 Identificación'!E875," ")</f>
        <v xml:space="preserve"> </v>
      </c>
      <c r="G875" s="101"/>
      <c r="H875" s="101"/>
      <c r="I875" s="4" t="str">
        <f>IFERROR(IF((VLOOKUP(G875,'Tabla 2-3-4-5'!$B$10:$C$12,2,FALSE)*(VLOOKUP('Matriz Nº2 Análisis'!H875,'Tabla 2-3-4-5'!$B$10:$C$12,2,FALSE)))&lt;3,"BAJO",IF((VLOOKUP(G875,'Tabla 2-3-4-5'!$B$10:$C$12,2,FALSE)*(VLOOKUP('Matriz Nº2 Análisis'!H875,'Tabla 2-3-4-5'!$B$10:$C$12,2,FALSE)))&gt;5,"ALTO","MEDIO"))," ")</f>
        <v xml:space="preserve"> </v>
      </c>
      <c r="J875" s="9"/>
      <c r="K875" s="10"/>
      <c r="N875" s="10"/>
      <c r="O875" s="10"/>
      <c r="P875" s="10"/>
      <c r="Q875" s="10"/>
      <c r="R875" s="10"/>
      <c r="S875" s="10"/>
      <c r="T875" s="10"/>
      <c r="U875" s="10"/>
      <c r="V875" s="10"/>
      <c r="W875" s="10"/>
      <c r="X875" s="10"/>
      <c r="Y875" s="10"/>
      <c r="Z875" s="10"/>
      <c r="AA875" s="10"/>
      <c r="AB875" s="10"/>
      <c r="AC875" s="10"/>
    </row>
    <row r="876" spans="1:29" ht="83.25" customHeight="1" x14ac:dyDescent="0.3">
      <c r="A876" s="136" t="str">
        <f>'Matriz Nº1 Identificación'!A876</f>
        <v>97. 3</v>
      </c>
      <c r="B876" s="4" t="str">
        <f>IF('Matriz Nº1 Identificación'!B876&lt;&gt;" ",'Matriz Nº1 Identificación'!F876," ")</f>
        <v xml:space="preserve"> </v>
      </c>
      <c r="C876" s="101"/>
      <c r="D876" s="101"/>
      <c r="E876" s="4" t="str">
        <f>IFERROR(IF((VLOOKUP(C876,'Tabla 2-3-4-5'!$B$10:$C$12,2,FALSE)*(VLOOKUP('Matriz Nº2 Análisis'!D876,'Tabla 2-3-4-5'!$B$10:$C$12,2,FALSE)))&lt;3,"BAJO",IF((VLOOKUP(C876,'Tabla 2-3-4-5'!$B$10:$C$12,2,FALSE)*(VLOOKUP('Matriz Nº2 Análisis'!D876,'Tabla 2-3-4-5'!$B$10:$C$12,2,FALSE)))&gt;5,"ALTO","MEDIO"))," ")</f>
        <v xml:space="preserve"> </v>
      </c>
      <c r="F876" s="5" t="str">
        <f>IF(B876&lt;&gt;" ",'Matriz Nº1 Identificación'!E876," ")</f>
        <v xml:space="preserve"> </v>
      </c>
      <c r="G876" s="101"/>
      <c r="H876" s="101"/>
      <c r="I876" s="4" t="str">
        <f>IFERROR(IF((VLOOKUP(G876,'Tabla 2-3-4-5'!$B$10:$C$12,2,FALSE)*(VLOOKUP('Matriz Nº2 Análisis'!H876,'Tabla 2-3-4-5'!$B$10:$C$12,2,FALSE)))&lt;3,"BAJO",IF((VLOOKUP(G876,'Tabla 2-3-4-5'!$B$10:$C$12,2,FALSE)*(VLOOKUP('Matriz Nº2 Análisis'!H876,'Tabla 2-3-4-5'!$B$10:$C$12,2,FALSE)))&gt;5,"ALTO","MEDIO"))," ")</f>
        <v xml:space="preserve"> </v>
      </c>
      <c r="J876" s="9"/>
      <c r="K876" s="10"/>
      <c r="N876" s="10"/>
      <c r="O876" s="10"/>
      <c r="P876" s="10"/>
      <c r="Q876" s="10"/>
      <c r="R876" s="10"/>
      <c r="S876" s="10"/>
      <c r="T876" s="10"/>
      <c r="U876" s="10"/>
      <c r="V876" s="10"/>
      <c r="W876" s="10"/>
      <c r="X876" s="10"/>
      <c r="Y876" s="10"/>
      <c r="Z876" s="10"/>
      <c r="AA876" s="10"/>
      <c r="AB876" s="10"/>
      <c r="AC876" s="10"/>
    </row>
    <row r="877" spans="1:29" ht="83.25" customHeight="1" x14ac:dyDescent="0.3">
      <c r="A877" s="136" t="str">
        <f>'Matriz Nº1 Identificación'!A877</f>
        <v>97. 4</v>
      </c>
      <c r="B877" s="4" t="str">
        <f>IF('Matriz Nº1 Identificación'!B877&lt;&gt;" ",'Matriz Nº1 Identificación'!F877," ")</f>
        <v xml:space="preserve"> </v>
      </c>
      <c r="C877" s="101"/>
      <c r="D877" s="101"/>
      <c r="E877" s="4" t="str">
        <f>IFERROR(IF((VLOOKUP(C877,'Tabla 2-3-4-5'!$B$10:$C$12,2,FALSE)*(VLOOKUP('Matriz Nº2 Análisis'!D877,'Tabla 2-3-4-5'!$B$10:$C$12,2,FALSE)))&lt;3,"BAJO",IF((VLOOKUP(C877,'Tabla 2-3-4-5'!$B$10:$C$12,2,FALSE)*(VLOOKUP('Matriz Nº2 Análisis'!D877,'Tabla 2-3-4-5'!$B$10:$C$12,2,FALSE)))&gt;5,"ALTO","MEDIO"))," ")</f>
        <v xml:space="preserve"> </v>
      </c>
      <c r="F877" s="5" t="str">
        <f>IF(B877&lt;&gt;" ",'Matriz Nº1 Identificación'!E877," ")</f>
        <v xml:space="preserve"> </v>
      </c>
      <c r="G877" s="101"/>
      <c r="H877" s="101"/>
      <c r="I877" s="4" t="str">
        <f>IFERROR(IF((VLOOKUP(G877,'Tabla 2-3-4-5'!$B$10:$C$12,2,FALSE)*(VLOOKUP('Matriz Nº2 Análisis'!H877,'Tabla 2-3-4-5'!$B$10:$C$12,2,FALSE)))&lt;3,"BAJO",IF((VLOOKUP(G877,'Tabla 2-3-4-5'!$B$10:$C$12,2,FALSE)*(VLOOKUP('Matriz Nº2 Análisis'!H877,'Tabla 2-3-4-5'!$B$10:$C$12,2,FALSE)))&gt;5,"ALTO","MEDIO"))," ")</f>
        <v xml:space="preserve"> </v>
      </c>
      <c r="J877" s="9"/>
      <c r="K877" s="10"/>
      <c r="N877" s="10"/>
      <c r="O877" s="10"/>
      <c r="P877" s="10"/>
      <c r="Q877" s="10"/>
      <c r="R877" s="10"/>
      <c r="S877" s="10"/>
      <c r="T877" s="10"/>
      <c r="U877" s="10"/>
      <c r="V877" s="10"/>
      <c r="W877" s="10"/>
      <c r="X877" s="10"/>
      <c r="Y877" s="10"/>
      <c r="Z877" s="10"/>
      <c r="AA877" s="10"/>
      <c r="AB877" s="10"/>
      <c r="AC877" s="10"/>
    </row>
    <row r="878" spans="1:29" ht="83.25" customHeight="1" x14ac:dyDescent="0.3">
      <c r="A878" s="136" t="str">
        <f>'Matriz Nº1 Identificación'!A878</f>
        <v>97. 5</v>
      </c>
      <c r="B878" s="4" t="str">
        <f>IF('Matriz Nº1 Identificación'!B878&lt;&gt;" ",'Matriz Nº1 Identificación'!F878," ")</f>
        <v xml:space="preserve"> </v>
      </c>
      <c r="C878" s="101"/>
      <c r="D878" s="101"/>
      <c r="E878" s="4" t="str">
        <f>IFERROR(IF((VLOOKUP(C878,'Tabla 2-3-4-5'!$B$10:$C$12,2,FALSE)*(VLOOKUP('Matriz Nº2 Análisis'!D878,'Tabla 2-3-4-5'!$B$10:$C$12,2,FALSE)))&lt;3,"BAJO",IF((VLOOKUP(C878,'Tabla 2-3-4-5'!$B$10:$C$12,2,FALSE)*(VLOOKUP('Matriz Nº2 Análisis'!D878,'Tabla 2-3-4-5'!$B$10:$C$12,2,FALSE)))&gt;5,"ALTO","MEDIO"))," ")</f>
        <v xml:space="preserve"> </v>
      </c>
      <c r="F878" s="5" t="str">
        <f>IF(B878&lt;&gt;" ",'Matriz Nº1 Identificación'!E878," ")</f>
        <v xml:space="preserve"> </v>
      </c>
      <c r="G878" s="101"/>
      <c r="H878" s="101"/>
      <c r="I878" s="4" t="str">
        <f>IFERROR(IF((VLOOKUP(G878,'Tabla 2-3-4-5'!$B$10:$C$12,2,FALSE)*(VLOOKUP('Matriz Nº2 Análisis'!H878,'Tabla 2-3-4-5'!$B$10:$C$12,2,FALSE)))&lt;3,"BAJO",IF((VLOOKUP(G878,'Tabla 2-3-4-5'!$B$10:$C$12,2,FALSE)*(VLOOKUP('Matriz Nº2 Análisis'!H878,'Tabla 2-3-4-5'!$B$10:$C$12,2,FALSE)))&gt;5,"ALTO","MEDIO"))," ")</f>
        <v xml:space="preserve"> </v>
      </c>
      <c r="J878" s="9"/>
      <c r="K878" s="10"/>
      <c r="N878" s="10"/>
      <c r="O878" s="10"/>
      <c r="P878" s="10"/>
      <c r="Q878" s="10"/>
      <c r="R878" s="10"/>
      <c r="S878" s="10"/>
      <c r="T878" s="10"/>
      <c r="U878" s="10"/>
      <c r="V878" s="10"/>
      <c r="W878" s="10"/>
      <c r="X878" s="10"/>
      <c r="Y878" s="10"/>
      <c r="Z878" s="10"/>
      <c r="AA878" s="10"/>
      <c r="AB878" s="10"/>
      <c r="AC878" s="10"/>
    </row>
    <row r="879" spans="1:29" ht="83.25" customHeight="1" x14ac:dyDescent="0.3">
      <c r="A879" s="136" t="str">
        <f>'Matriz Nº1 Identificación'!A879</f>
        <v>97. 6</v>
      </c>
      <c r="B879" s="4" t="str">
        <f>IF('Matriz Nº1 Identificación'!B879&lt;&gt;" ",'Matriz Nº1 Identificación'!F879," ")</f>
        <v xml:space="preserve"> </v>
      </c>
      <c r="C879" s="101"/>
      <c r="D879" s="101"/>
      <c r="E879" s="4" t="str">
        <f>IFERROR(IF((VLOOKUP(C879,'Tabla 2-3-4-5'!$B$10:$C$12,2,FALSE)*(VLOOKUP('Matriz Nº2 Análisis'!D879,'Tabla 2-3-4-5'!$B$10:$C$12,2,FALSE)))&lt;3,"BAJO",IF((VLOOKUP(C879,'Tabla 2-3-4-5'!$B$10:$C$12,2,FALSE)*(VLOOKUP('Matriz Nº2 Análisis'!D879,'Tabla 2-3-4-5'!$B$10:$C$12,2,FALSE)))&gt;5,"ALTO","MEDIO"))," ")</f>
        <v xml:space="preserve"> </v>
      </c>
      <c r="F879" s="5" t="str">
        <f>IF(B879&lt;&gt;" ",'Matriz Nº1 Identificación'!E879," ")</f>
        <v xml:space="preserve"> </v>
      </c>
      <c r="G879" s="101"/>
      <c r="H879" s="101"/>
      <c r="I879" s="4" t="str">
        <f>IFERROR(IF((VLOOKUP(G879,'Tabla 2-3-4-5'!$B$10:$C$12,2,FALSE)*(VLOOKUP('Matriz Nº2 Análisis'!H879,'Tabla 2-3-4-5'!$B$10:$C$12,2,FALSE)))&lt;3,"BAJO",IF((VLOOKUP(G879,'Tabla 2-3-4-5'!$B$10:$C$12,2,FALSE)*(VLOOKUP('Matriz Nº2 Análisis'!H879,'Tabla 2-3-4-5'!$B$10:$C$12,2,FALSE)))&gt;5,"ALTO","MEDIO"))," ")</f>
        <v xml:space="preserve"> </v>
      </c>
      <c r="J879" s="9"/>
      <c r="K879" s="10"/>
      <c r="N879" s="10"/>
      <c r="O879" s="10"/>
      <c r="P879" s="10"/>
      <c r="Q879" s="10"/>
      <c r="R879" s="10"/>
      <c r="S879" s="10"/>
      <c r="T879" s="10"/>
      <c r="U879" s="10"/>
      <c r="V879" s="10"/>
      <c r="W879" s="10"/>
      <c r="X879" s="10"/>
      <c r="Y879" s="10"/>
      <c r="Z879" s="10"/>
      <c r="AA879" s="10"/>
      <c r="AB879" s="10"/>
      <c r="AC879" s="10"/>
    </row>
    <row r="880" spans="1:29" ht="83.25" customHeight="1" thickBot="1" x14ac:dyDescent="0.35">
      <c r="A880" s="136" t="str">
        <f>'Matriz Nº1 Identificación'!A880</f>
        <v>97. 7</v>
      </c>
      <c r="B880" s="4" t="str">
        <f>IF('Matriz Nº1 Identificación'!B880&lt;&gt;" ",'Matriz Nº1 Identificación'!F880," ")</f>
        <v xml:space="preserve"> </v>
      </c>
      <c r="C880" s="101"/>
      <c r="D880" s="101"/>
      <c r="E880" s="4" t="str">
        <f>IFERROR(IF((VLOOKUP(C880,'Tabla 2-3-4-5'!$B$10:$C$12,2,FALSE)*(VLOOKUP('Matriz Nº2 Análisis'!D880,'Tabla 2-3-4-5'!$B$10:$C$12,2,FALSE)))&lt;3,"BAJO",IF((VLOOKUP(C880,'Tabla 2-3-4-5'!$B$10:$C$12,2,FALSE)*(VLOOKUP('Matriz Nº2 Análisis'!D880,'Tabla 2-3-4-5'!$B$10:$C$12,2,FALSE)))&gt;5,"ALTO","MEDIO"))," ")</f>
        <v xml:space="preserve"> </v>
      </c>
      <c r="F880" s="5" t="str">
        <f>IF(B880&lt;&gt;" ",'Matriz Nº1 Identificación'!E880," ")</f>
        <v xml:space="preserve"> </v>
      </c>
      <c r="G880" s="101"/>
      <c r="H880" s="101"/>
      <c r="I880" s="4" t="str">
        <f>IFERROR(IF((VLOOKUP(G880,'Tabla 2-3-4-5'!$B$10:$C$12,2,FALSE)*(VLOOKUP('Matriz Nº2 Análisis'!H880,'Tabla 2-3-4-5'!$B$10:$C$12,2,FALSE)))&lt;3,"BAJO",IF((VLOOKUP(G880,'Tabla 2-3-4-5'!$B$10:$C$12,2,FALSE)*(VLOOKUP('Matriz Nº2 Análisis'!H880,'Tabla 2-3-4-5'!$B$10:$C$12,2,FALSE)))&gt;5,"ALTO","MEDIO"))," ")</f>
        <v xml:space="preserve"> </v>
      </c>
      <c r="J880" s="9"/>
      <c r="K880" s="10"/>
      <c r="N880" s="10"/>
      <c r="O880" s="10"/>
      <c r="P880" s="10"/>
      <c r="Q880" s="10"/>
      <c r="R880" s="10"/>
      <c r="S880" s="10"/>
      <c r="T880" s="10"/>
      <c r="U880" s="10"/>
      <c r="V880" s="10"/>
      <c r="W880" s="10"/>
      <c r="X880" s="10"/>
      <c r="Y880" s="10"/>
      <c r="Z880" s="10"/>
      <c r="AA880" s="10"/>
      <c r="AB880" s="10"/>
      <c r="AC880" s="10"/>
    </row>
    <row r="881" spans="1:29" ht="23.25" customHeight="1" thickBot="1" x14ac:dyDescent="0.35">
      <c r="A881" s="73" t="str">
        <f>'Matriz Nº1 Identificación'!A881</f>
        <v xml:space="preserve">Objetivo Estratégico: </v>
      </c>
      <c r="B881" s="377">
        <f>+'Matriz Nº1 Identificación'!B881:H881</f>
        <v>0</v>
      </c>
      <c r="C881" s="378"/>
      <c r="D881" s="378"/>
      <c r="E881" s="378"/>
      <c r="F881" s="378"/>
      <c r="G881" s="378"/>
      <c r="H881" s="378"/>
      <c r="I881" s="379"/>
      <c r="J881" s="1"/>
    </row>
    <row r="882" spans="1:29" ht="26.25" customHeight="1" x14ac:dyDescent="0.3">
      <c r="A882" s="75" t="str">
        <f>'Matriz Nº1 Identificación'!A882</f>
        <v>Objetivo táctico</v>
      </c>
      <c r="B882" s="374" t="str">
        <f>+'Matriz Nº1 Identificación'!B882:H882</f>
        <v xml:space="preserve">98. </v>
      </c>
      <c r="C882" s="375"/>
      <c r="D882" s="375"/>
      <c r="E882" s="375"/>
      <c r="F882" s="375"/>
      <c r="G882" s="375"/>
      <c r="H882" s="375"/>
      <c r="I882" s="376"/>
      <c r="J882" s="1"/>
    </row>
    <row r="883" spans="1:29" ht="83.25" customHeight="1" x14ac:dyDescent="0.3">
      <c r="A883" s="136" t="str">
        <f>'Matriz Nº1 Identificación'!A883</f>
        <v>98. 1</v>
      </c>
      <c r="B883" s="4" t="str">
        <f>IF('Matriz Nº1 Identificación'!B883&lt;&gt;" ",'Matriz Nº1 Identificación'!F883," ")</f>
        <v xml:space="preserve"> </v>
      </c>
      <c r="C883" s="101"/>
      <c r="D883" s="101"/>
      <c r="E883" s="4" t="str">
        <f>IFERROR(IF((VLOOKUP(C883,'Tabla 2-3-4-5'!$B$10:$C$12,2,FALSE)*(VLOOKUP('Matriz Nº2 Análisis'!D883,'Tabla 2-3-4-5'!$B$10:$C$12,2,FALSE)))&lt;3,"BAJO",IF((VLOOKUP(C883,'Tabla 2-3-4-5'!$B$10:$C$12,2,FALSE)*(VLOOKUP('Matriz Nº2 Análisis'!D883,'Tabla 2-3-4-5'!$B$10:$C$12,2,FALSE)))&gt;5,"ALTO","MEDIO"))," ")</f>
        <v xml:space="preserve"> </v>
      </c>
      <c r="F883" s="5" t="str">
        <f>IF(B883&lt;&gt;" ",'Matriz Nº1 Identificación'!E883," ")</f>
        <v xml:space="preserve"> </v>
      </c>
      <c r="G883" s="101"/>
      <c r="H883" s="101"/>
      <c r="I883" s="4" t="str">
        <f>IFERROR(IF((VLOOKUP(G883,'Tabla 2-3-4-5'!$B$10:$C$12,2,FALSE)*(VLOOKUP('Matriz Nº2 Análisis'!H883,'Tabla 2-3-4-5'!$B$10:$C$12,2,FALSE)))&lt;3,"BAJO",IF((VLOOKUP(G883,'Tabla 2-3-4-5'!$B$10:$C$12,2,FALSE)*(VLOOKUP('Matriz Nº2 Análisis'!H883,'Tabla 2-3-4-5'!$B$10:$C$12,2,FALSE)))&gt;5,"ALTO","MEDIO"))," ")</f>
        <v xml:space="preserve"> </v>
      </c>
      <c r="J883" s="9"/>
      <c r="K883" s="10"/>
      <c r="N883" s="10"/>
      <c r="O883" s="10"/>
      <c r="P883" s="10"/>
      <c r="Q883" s="10"/>
      <c r="R883" s="10"/>
      <c r="S883" s="10"/>
      <c r="T883" s="10"/>
      <c r="U883" s="10"/>
      <c r="V883" s="10"/>
      <c r="W883" s="10"/>
      <c r="X883" s="10"/>
      <c r="Y883" s="10"/>
      <c r="Z883" s="10"/>
      <c r="AA883" s="10"/>
      <c r="AB883" s="10"/>
      <c r="AC883" s="10"/>
    </row>
    <row r="884" spans="1:29" ht="83.25" customHeight="1" x14ac:dyDescent="0.3">
      <c r="A884" s="136" t="str">
        <f>'Matriz Nº1 Identificación'!A884</f>
        <v>98. 2</v>
      </c>
      <c r="B884" s="4" t="str">
        <f>IF('Matriz Nº1 Identificación'!B884&lt;&gt;" ",'Matriz Nº1 Identificación'!F884," ")</f>
        <v xml:space="preserve"> </v>
      </c>
      <c r="C884" s="101"/>
      <c r="D884" s="101"/>
      <c r="E884" s="4" t="str">
        <f>IFERROR(IF((VLOOKUP(C884,'Tabla 2-3-4-5'!$B$10:$C$12,2,FALSE)*(VLOOKUP('Matriz Nº2 Análisis'!D884,'Tabla 2-3-4-5'!$B$10:$C$12,2,FALSE)))&lt;3,"BAJO",IF((VLOOKUP(C884,'Tabla 2-3-4-5'!$B$10:$C$12,2,FALSE)*(VLOOKUP('Matriz Nº2 Análisis'!D884,'Tabla 2-3-4-5'!$B$10:$C$12,2,FALSE)))&gt;5,"ALTO","MEDIO"))," ")</f>
        <v xml:space="preserve"> </v>
      </c>
      <c r="F884" s="5" t="str">
        <f>IF(B884&lt;&gt;" ",'Matriz Nº1 Identificación'!E884," ")</f>
        <v xml:space="preserve"> </v>
      </c>
      <c r="G884" s="101"/>
      <c r="H884" s="101"/>
      <c r="I884" s="4" t="str">
        <f>IFERROR(IF((VLOOKUP(G884,'Tabla 2-3-4-5'!$B$10:$C$12,2,FALSE)*(VLOOKUP('Matriz Nº2 Análisis'!H884,'Tabla 2-3-4-5'!$B$10:$C$12,2,FALSE)))&lt;3,"BAJO",IF((VLOOKUP(G884,'Tabla 2-3-4-5'!$B$10:$C$12,2,FALSE)*(VLOOKUP('Matriz Nº2 Análisis'!H884,'Tabla 2-3-4-5'!$B$10:$C$12,2,FALSE)))&gt;5,"ALTO","MEDIO"))," ")</f>
        <v xml:space="preserve"> </v>
      </c>
      <c r="J884" s="9"/>
      <c r="K884" s="10"/>
      <c r="N884" s="10"/>
      <c r="O884" s="10"/>
      <c r="P884" s="10"/>
      <c r="Q884" s="10"/>
      <c r="R884" s="10"/>
      <c r="S884" s="10"/>
      <c r="T884" s="10"/>
      <c r="U884" s="10"/>
      <c r="V884" s="10"/>
      <c r="W884" s="10"/>
      <c r="X884" s="10"/>
      <c r="Y884" s="10"/>
      <c r="Z884" s="10"/>
      <c r="AA884" s="10"/>
      <c r="AB884" s="10"/>
      <c r="AC884" s="10"/>
    </row>
    <row r="885" spans="1:29" ht="83.25" customHeight="1" x14ac:dyDescent="0.3">
      <c r="A885" s="136" t="str">
        <f>'Matriz Nº1 Identificación'!A885</f>
        <v>98. 3</v>
      </c>
      <c r="B885" s="4" t="str">
        <f>IF('Matriz Nº1 Identificación'!B885&lt;&gt;" ",'Matriz Nº1 Identificación'!F885," ")</f>
        <v xml:space="preserve"> </v>
      </c>
      <c r="C885" s="101"/>
      <c r="D885" s="101"/>
      <c r="E885" s="4" t="str">
        <f>IFERROR(IF((VLOOKUP(C885,'Tabla 2-3-4-5'!$B$10:$C$12,2,FALSE)*(VLOOKUP('Matriz Nº2 Análisis'!D885,'Tabla 2-3-4-5'!$B$10:$C$12,2,FALSE)))&lt;3,"BAJO",IF((VLOOKUP(C885,'Tabla 2-3-4-5'!$B$10:$C$12,2,FALSE)*(VLOOKUP('Matriz Nº2 Análisis'!D885,'Tabla 2-3-4-5'!$B$10:$C$12,2,FALSE)))&gt;5,"ALTO","MEDIO"))," ")</f>
        <v xml:space="preserve"> </v>
      </c>
      <c r="F885" s="5" t="str">
        <f>IF(B885&lt;&gt;" ",'Matriz Nº1 Identificación'!E885," ")</f>
        <v xml:space="preserve"> </v>
      </c>
      <c r="G885" s="101"/>
      <c r="H885" s="101"/>
      <c r="I885" s="4" t="str">
        <f>IFERROR(IF((VLOOKUP(G885,'Tabla 2-3-4-5'!$B$10:$C$12,2,FALSE)*(VLOOKUP('Matriz Nº2 Análisis'!H885,'Tabla 2-3-4-5'!$B$10:$C$12,2,FALSE)))&lt;3,"BAJO",IF((VLOOKUP(G885,'Tabla 2-3-4-5'!$B$10:$C$12,2,FALSE)*(VLOOKUP('Matriz Nº2 Análisis'!H885,'Tabla 2-3-4-5'!$B$10:$C$12,2,FALSE)))&gt;5,"ALTO","MEDIO"))," ")</f>
        <v xml:space="preserve"> </v>
      </c>
      <c r="J885" s="9"/>
      <c r="K885" s="10"/>
      <c r="N885" s="10"/>
      <c r="O885" s="10"/>
      <c r="P885" s="10"/>
      <c r="Q885" s="10"/>
      <c r="R885" s="10"/>
      <c r="S885" s="10"/>
      <c r="T885" s="10"/>
      <c r="U885" s="10"/>
      <c r="V885" s="10"/>
      <c r="W885" s="10"/>
      <c r="X885" s="10"/>
      <c r="Y885" s="10"/>
      <c r="Z885" s="10"/>
      <c r="AA885" s="10"/>
      <c r="AB885" s="10"/>
      <c r="AC885" s="10"/>
    </row>
    <row r="886" spans="1:29" ht="83.25" customHeight="1" x14ac:dyDescent="0.3">
      <c r="A886" s="136" t="str">
        <f>'Matriz Nº1 Identificación'!A886</f>
        <v>98. 4</v>
      </c>
      <c r="B886" s="4" t="str">
        <f>IF('Matriz Nº1 Identificación'!B886&lt;&gt;" ",'Matriz Nº1 Identificación'!F886," ")</f>
        <v xml:space="preserve"> </v>
      </c>
      <c r="C886" s="101"/>
      <c r="D886" s="101"/>
      <c r="E886" s="4" t="str">
        <f>IFERROR(IF((VLOOKUP(C886,'Tabla 2-3-4-5'!$B$10:$C$12,2,FALSE)*(VLOOKUP('Matriz Nº2 Análisis'!D886,'Tabla 2-3-4-5'!$B$10:$C$12,2,FALSE)))&lt;3,"BAJO",IF((VLOOKUP(C886,'Tabla 2-3-4-5'!$B$10:$C$12,2,FALSE)*(VLOOKUP('Matriz Nº2 Análisis'!D886,'Tabla 2-3-4-5'!$B$10:$C$12,2,FALSE)))&gt;5,"ALTO","MEDIO"))," ")</f>
        <v xml:space="preserve"> </v>
      </c>
      <c r="F886" s="5" t="str">
        <f>IF(B886&lt;&gt;" ",'Matriz Nº1 Identificación'!E886," ")</f>
        <v xml:space="preserve"> </v>
      </c>
      <c r="G886" s="101"/>
      <c r="H886" s="101"/>
      <c r="I886" s="4" t="str">
        <f>IFERROR(IF((VLOOKUP(G886,'Tabla 2-3-4-5'!$B$10:$C$12,2,FALSE)*(VLOOKUP('Matriz Nº2 Análisis'!H886,'Tabla 2-3-4-5'!$B$10:$C$12,2,FALSE)))&lt;3,"BAJO",IF((VLOOKUP(G886,'Tabla 2-3-4-5'!$B$10:$C$12,2,FALSE)*(VLOOKUP('Matriz Nº2 Análisis'!H886,'Tabla 2-3-4-5'!$B$10:$C$12,2,FALSE)))&gt;5,"ALTO","MEDIO"))," ")</f>
        <v xml:space="preserve"> </v>
      </c>
      <c r="J886" s="9"/>
      <c r="K886" s="10"/>
      <c r="N886" s="10"/>
      <c r="O886" s="10"/>
      <c r="P886" s="10"/>
      <c r="Q886" s="10"/>
      <c r="R886" s="10"/>
      <c r="S886" s="10"/>
      <c r="T886" s="10"/>
      <c r="U886" s="10"/>
      <c r="V886" s="10"/>
      <c r="W886" s="10"/>
      <c r="X886" s="10"/>
      <c r="Y886" s="10"/>
      <c r="Z886" s="10"/>
      <c r="AA886" s="10"/>
      <c r="AB886" s="10"/>
      <c r="AC886" s="10"/>
    </row>
    <row r="887" spans="1:29" ht="83.25" customHeight="1" x14ac:dyDescent="0.3">
      <c r="A887" s="136" t="str">
        <f>'Matriz Nº1 Identificación'!A887</f>
        <v>98. 5</v>
      </c>
      <c r="B887" s="4" t="str">
        <f>IF('Matriz Nº1 Identificación'!B887&lt;&gt;" ",'Matriz Nº1 Identificación'!F887," ")</f>
        <v xml:space="preserve"> </v>
      </c>
      <c r="C887" s="101"/>
      <c r="D887" s="101"/>
      <c r="E887" s="4" t="str">
        <f>IFERROR(IF((VLOOKUP(C887,'Tabla 2-3-4-5'!$B$10:$C$12,2,FALSE)*(VLOOKUP('Matriz Nº2 Análisis'!D887,'Tabla 2-3-4-5'!$B$10:$C$12,2,FALSE)))&lt;3,"BAJO",IF((VLOOKUP(C887,'Tabla 2-3-4-5'!$B$10:$C$12,2,FALSE)*(VLOOKUP('Matriz Nº2 Análisis'!D887,'Tabla 2-3-4-5'!$B$10:$C$12,2,FALSE)))&gt;5,"ALTO","MEDIO"))," ")</f>
        <v xml:space="preserve"> </v>
      </c>
      <c r="F887" s="5" t="str">
        <f>IF(B887&lt;&gt;" ",'Matriz Nº1 Identificación'!E887," ")</f>
        <v xml:space="preserve"> </v>
      </c>
      <c r="G887" s="101"/>
      <c r="H887" s="101"/>
      <c r="I887" s="4" t="str">
        <f>IFERROR(IF((VLOOKUP(G887,'Tabla 2-3-4-5'!$B$10:$C$12,2,FALSE)*(VLOOKUP('Matriz Nº2 Análisis'!H887,'Tabla 2-3-4-5'!$B$10:$C$12,2,FALSE)))&lt;3,"BAJO",IF((VLOOKUP(G887,'Tabla 2-3-4-5'!$B$10:$C$12,2,FALSE)*(VLOOKUP('Matriz Nº2 Análisis'!H887,'Tabla 2-3-4-5'!$B$10:$C$12,2,FALSE)))&gt;5,"ALTO","MEDIO"))," ")</f>
        <v xml:space="preserve"> </v>
      </c>
      <c r="J887" s="9"/>
      <c r="K887" s="10"/>
      <c r="N887" s="10"/>
      <c r="O887" s="10"/>
      <c r="P887" s="10"/>
      <c r="Q887" s="10"/>
      <c r="R887" s="10"/>
      <c r="S887" s="10"/>
      <c r="T887" s="10"/>
      <c r="U887" s="10"/>
      <c r="V887" s="10"/>
      <c r="W887" s="10"/>
      <c r="X887" s="10"/>
      <c r="Y887" s="10"/>
      <c r="Z887" s="10"/>
      <c r="AA887" s="10"/>
      <c r="AB887" s="10"/>
      <c r="AC887" s="10"/>
    </row>
    <row r="888" spans="1:29" ht="83.25" customHeight="1" x14ac:dyDescent="0.3">
      <c r="A888" s="136" t="str">
        <f>'Matriz Nº1 Identificación'!A888</f>
        <v>98. 6</v>
      </c>
      <c r="B888" s="4" t="str">
        <f>IF('Matriz Nº1 Identificación'!B888&lt;&gt;" ",'Matriz Nº1 Identificación'!F888," ")</f>
        <v xml:space="preserve"> </v>
      </c>
      <c r="C888" s="101"/>
      <c r="D888" s="101"/>
      <c r="E888" s="4" t="str">
        <f>IFERROR(IF((VLOOKUP(C888,'Tabla 2-3-4-5'!$B$10:$C$12,2,FALSE)*(VLOOKUP('Matriz Nº2 Análisis'!D888,'Tabla 2-3-4-5'!$B$10:$C$12,2,FALSE)))&lt;3,"BAJO",IF((VLOOKUP(C888,'Tabla 2-3-4-5'!$B$10:$C$12,2,FALSE)*(VLOOKUP('Matriz Nº2 Análisis'!D888,'Tabla 2-3-4-5'!$B$10:$C$12,2,FALSE)))&gt;5,"ALTO","MEDIO"))," ")</f>
        <v xml:space="preserve"> </v>
      </c>
      <c r="F888" s="5" t="str">
        <f>IF(B888&lt;&gt;" ",'Matriz Nº1 Identificación'!E888," ")</f>
        <v xml:space="preserve"> </v>
      </c>
      <c r="G888" s="101"/>
      <c r="H888" s="101"/>
      <c r="I888" s="4" t="str">
        <f>IFERROR(IF((VLOOKUP(G888,'Tabla 2-3-4-5'!$B$10:$C$12,2,FALSE)*(VLOOKUP('Matriz Nº2 Análisis'!H888,'Tabla 2-3-4-5'!$B$10:$C$12,2,FALSE)))&lt;3,"BAJO",IF((VLOOKUP(G888,'Tabla 2-3-4-5'!$B$10:$C$12,2,FALSE)*(VLOOKUP('Matriz Nº2 Análisis'!H888,'Tabla 2-3-4-5'!$B$10:$C$12,2,FALSE)))&gt;5,"ALTO","MEDIO"))," ")</f>
        <v xml:space="preserve"> </v>
      </c>
      <c r="J888" s="9"/>
      <c r="K888" s="10"/>
      <c r="N888" s="10"/>
      <c r="O888" s="10"/>
      <c r="P888" s="10"/>
      <c r="Q888" s="10"/>
      <c r="R888" s="10"/>
      <c r="S888" s="10"/>
      <c r="T888" s="10"/>
      <c r="U888" s="10"/>
      <c r="V888" s="10"/>
      <c r="W888" s="10"/>
      <c r="X888" s="10"/>
      <c r="Y888" s="10"/>
      <c r="Z888" s="10"/>
      <c r="AA888" s="10"/>
      <c r="AB888" s="10"/>
      <c r="AC888" s="10"/>
    </row>
    <row r="889" spans="1:29" ht="83.25" customHeight="1" thickBot="1" x14ac:dyDescent="0.35">
      <c r="A889" s="136" t="str">
        <f>'Matriz Nº1 Identificación'!A889</f>
        <v>98. 7</v>
      </c>
      <c r="B889" s="4" t="str">
        <f>IF('Matriz Nº1 Identificación'!B889&lt;&gt;" ",'Matriz Nº1 Identificación'!F889," ")</f>
        <v xml:space="preserve"> </v>
      </c>
      <c r="C889" s="101"/>
      <c r="D889" s="101"/>
      <c r="E889" s="4" t="str">
        <f>IFERROR(IF((VLOOKUP(C889,'Tabla 2-3-4-5'!$B$10:$C$12,2,FALSE)*(VLOOKUP('Matriz Nº2 Análisis'!D889,'Tabla 2-3-4-5'!$B$10:$C$12,2,FALSE)))&lt;3,"BAJO",IF((VLOOKUP(C889,'Tabla 2-3-4-5'!$B$10:$C$12,2,FALSE)*(VLOOKUP('Matriz Nº2 Análisis'!D889,'Tabla 2-3-4-5'!$B$10:$C$12,2,FALSE)))&gt;5,"ALTO","MEDIO"))," ")</f>
        <v xml:space="preserve"> </v>
      </c>
      <c r="F889" s="5" t="str">
        <f>IF(B889&lt;&gt;" ",'Matriz Nº1 Identificación'!E889," ")</f>
        <v xml:space="preserve"> </v>
      </c>
      <c r="G889" s="101"/>
      <c r="H889" s="101"/>
      <c r="I889" s="4" t="str">
        <f>IFERROR(IF((VLOOKUP(G889,'Tabla 2-3-4-5'!$B$10:$C$12,2,FALSE)*(VLOOKUP('Matriz Nº2 Análisis'!H889,'Tabla 2-3-4-5'!$B$10:$C$12,2,FALSE)))&lt;3,"BAJO",IF((VLOOKUP(G889,'Tabla 2-3-4-5'!$B$10:$C$12,2,FALSE)*(VLOOKUP('Matriz Nº2 Análisis'!H889,'Tabla 2-3-4-5'!$B$10:$C$12,2,FALSE)))&gt;5,"ALTO","MEDIO"))," ")</f>
        <v xml:space="preserve"> </v>
      </c>
      <c r="J889" s="9"/>
      <c r="K889" s="10"/>
      <c r="N889" s="10"/>
      <c r="O889" s="10"/>
      <c r="P889" s="10"/>
      <c r="Q889" s="10"/>
      <c r="R889" s="10"/>
      <c r="S889" s="10"/>
      <c r="T889" s="10"/>
      <c r="U889" s="10"/>
      <c r="V889" s="10"/>
      <c r="W889" s="10"/>
      <c r="X889" s="10"/>
      <c r="Y889" s="10"/>
      <c r="Z889" s="10"/>
      <c r="AA889" s="10"/>
      <c r="AB889" s="10"/>
      <c r="AC889" s="10"/>
    </row>
    <row r="890" spans="1:29" ht="23.25" customHeight="1" thickBot="1" x14ac:dyDescent="0.35">
      <c r="A890" s="73" t="str">
        <f>'Matriz Nº1 Identificación'!A890</f>
        <v xml:space="preserve">Objetivo Estratégico: </v>
      </c>
      <c r="B890" s="377">
        <f>+'Matriz Nº1 Identificación'!B890:H890</f>
        <v>0</v>
      </c>
      <c r="C890" s="378"/>
      <c r="D890" s="378"/>
      <c r="E890" s="378"/>
      <c r="F890" s="378"/>
      <c r="G890" s="378"/>
      <c r="H890" s="378"/>
      <c r="I890" s="379"/>
      <c r="J890" s="1"/>
    </row>
    <row r="891" spans="1:29" ht="26.25" customHeight="1" x14ac:dyDescent="0.3">
      <c r="A891" s="75" t="str">
        <f>'Matriz Nº1 Identificación'!A891</f>
        <v>Objetivo táctico</v>
      </c>
      <c r="B891" s="374" t="str">
        <f>+'Matriz Nº1 Identificación'!B891:H891</f>
        <v xml:space="preserve">99. </v>
      </c>
      <c r="C891" s="375"/>
      <c r="D891" s="375"/>
      <c r="E891" s="375"/>
      <c r="F891" s="375"/>
      <c r="G891" s="375"/>
      <c r="H891" s="375"/>
      <c r="I891" s="376"/>
      <c r="J891" s="1"/>
    </row>
    <row r="892" spans="1:29" ht="83.25" customHeight="1" x14ac:dyDescent="0.3">
      <c r="A892" s="136" t="str">
        <f>'Matriz Nº1 Identificación'!A892</f>
        <v>99. 1</v>
      </c>
      <c r="B892" s="4" t="str">
        <f>IF('Matriz Nº1 Identificación'!B892&lt;&gt;" ",'Matriz Nº1 Identificación'!F892," ")</f>
        <v xml:space="preserve"> </v>
      </c>
      <c r="C892" s="101"/>
      <c r="D892" s="101"/>
      <c r="E892" s="4" t="str">
        <f>IFERROR(IF((VLOOKUP(C892,'Tabla 2-3-4-5'!$B$10:$C$12,2,FALSE)*(VLOOKUP('Matriz Nº2 Análisis'!D892,'Tabla 2-3-4-5'!$B$10:$C$12,2,FALSE)))&lt;3,"BAJO",IF((VLOOKUP(C892,'Tabla 2-3-4-5'!$B$10:$C$12,2,FALSE)*(VLOOKUP('Matriz Nº2 Análisis'!D892,'Tabla 2-3-4-5'!$B$10:$C$12,2,FALSE)))&gt;5,"ALTO","MEDIO"))," ")</f>
        <v xml:space="preserve"> </v>
      </c>
      <c r="F892" s="5" t="str">
        <f>IF(B892&lt;&gt;" ",'Matriz Nº1 Identificación'!E892," ")</f>
        <v xml:space="preserve"> </v>
      </c>
      <c r="G892" s="101"/>
      <c r="H892" s="101"/>
      <c r="I892" s="4" t="str">
        <f>IFERROR(IF((VLOOKUP(G892,'Tabla 2-3-4-5'!$B$10:$C$12,2,FALSE)*(VLOOKUP('Matriz Nº2 Análisis'!H892,'Tabla 2-3-4-5'!$B$10:$C$12,2,FALSE)))&lt;3,"BAJO",IF((VLOOKUP(G892,'Tabla 2-3-4-5'!$B$10:$C$12,2,FALSE)*(VLOOKUP('Matriz Nº2 Análisis'!H892,'Tabla 2-3-4-5'!$B$10:$C$12,2,FALSE)))&gt;5,"ALTO","MEDIO"))," ")</f>
        <v xml:space="preserve"> </v>
      </c>
      <c r="J892" s="9"/>
      <c r="K892" s="10"/>
      <c r="N892" s="10"/>
      <c r="O892" s="10"/>
      <c r="P892" s="10"/>
      <c r="Q892" s="10"/>
      <c r="R892" s="10"/>
      <c r="S892" s="10"/>
      <c r="T892" s="10"/>
      <c r="U892" s="10"/>
      <c r="V892" s="10"/>
      <c r="W892" s="10"/>
      <c r="X892" s="10"/>
      <c r="Y892" s="10"/>
      <c r="Z892" s="10"/>
      <c r="AA892" s="10"/>
      <c r="AB892" s="10"/>
      <c r="AC892" s="10"/>
    </row>
    <row r="893" spans="1:29" ht="83.25" customHeight="1" x14ac:dyDescent="0.3">
      <c r="A893" s="136" t="str">
        <f>'Matriz Nº1 Identificación'!A893</f>
        <v>99. 2</v>
      </c>
      <c r="B893" s="4" t="str">
        <f>IF('Matriz Nº1 Identificación'!B893&lt;&gt;" ",'Matriz Nº1 Identificación'!F893," ")</f>
        <v xml:space="preserve"> </v>
      </c>
      <c r="C893" s="101"/>
      <c r="D893" s="101"/>
      <c r="E893" s="4" t="str">
        <f>IFERROR(IF((VLOOKUP(C893,'Tabla 2-3-4-5'!$B$10:$C$12,2,FALSE)*(VLOOKUP('Matriz Nº2 Análisis'!D893,'Tabla 2-3-4-5'!$B$10:$C$12,2,FALSE)))&lt;3,"BAJO",IF((VLOOKUP(C893,'Tabla 2-3-4-5'!$B$10:$C$12,2,FALSE)*(VLOOKUP('Matriz Nº2 Análisis'!D893,'Tabla 2-3-4-5'!$B$10:$C$12,2,FALSE)))&gt;5,"ALTO","MEDIO"))," ")</f>
        <v xml:space="preserve"> </v>
      </c>
      <c r="F893" s="5" t="str">
        <f>IF(B893&lt;&gt;" ",'Matriz Nº1 Identificación'!E893," ")</f>
        <v xml:space="preserve"> </v>
      </c>
      <c r="G893" s="101"/>
      <c r="H893" s="101"/>
      <c r="I893" s="4" t="str">
        <f>IFERROR(IF((VLOOKUP(G893,'Tabla 2-3-4-5'!$B$10:$C$12,2,FALSE)*(VLOOKUP('Matriz Nº2 Análisis'!H893,'Tabla 2-3-4-5'!$B$10:$C$12,2,FALSE)))&lt;3,"BAJO",IF((VLOOKUP(G893,'Tabla 2-3-4-5'!$B$10:$C$12,2,FALSE)*(VLOOKUP('Matriz Nº2 Análisis'!H893,'Tabla 2-3-4-5'!$B$10:$C$12,2,FALSE)))&gt;5,"ALTO","MEDIO"))," ")</f>
        <v xml:space="preserve"> </v>
      </c>
      <c r="J893" s="9"/>
      <c r="K893" s="10"/>
      <c r="N893" s="10"/>
      <c r="O893" s="10"/>
      <c r="P893" s="10"/>
      <c r="Q893" s="10"/>
      <c r="R893" s="10"/>
      <c r="S893" s="10"/>
      <c r="T893" s="10"/>
      <c r="U893" s="10"/>
      <c r="V893" s="10"/>
      <c r="W893" s="10"/>
      <c r="X893" s="10"/>
      <c r="Y893" s="10"/>
      <c r="Z893" s="10"/>
      <c r="AA893" s="10"/>
      <c r="AB893" s="10"/>
      <c r="AC893" s="10"/>
    </row>
    <row r="894" spans="1:29" ht="83.25" customHeight="1" x14ac:dyDescent="0.3">
      <c r="A894" s="136" t="str">
        <f>'Matriz Nº1 Identificación'!A894</f>
        <v>99. 3</v>
      </c>
      <c r="B894" s="4" t="str">
        <f>IF('Matriz Nº1 Identificación'!B894&lt;&gt;" ",'Matriz Nº1 Identificación'!F894," ")</f>
        <v xml:space="preserve"> </v>
      </c>
      <c r="C894" s="101"/>
      <c r="D894" s="101"/>
      <c r="E894" s="4" t="str">
        <f>IFERROR(IF((VLOOKUP(C894,'Tabla 2-3-4-5'!$B$10:$C$12,2,FALSE)*(VLOOKUP('Matriz Nº2 Análisis'!D894,'Tabla 2-3-4-5'!$B$10:$C$12,2,FALSE)))&lt;3,"BAJO",IF((VLOOKUP(C894,'Tabla 2-3-4-5'!$B$10:$C$12,2,FALSE)*(VLOOKUP('Matriz Nº2 Análisis'!D894,'Tabla 2-3-4-5'!$B$10:$C$12,2,FALSE)))&gt;5,"ALTO","MEDIO"))," ")</f>
        <v xml:space="preserve"> </v>
      </c>
      <c r="F894" s="5" t="str">
        <f>IF(B894&lt;&gt;" ",'Matriz Nº1 Identificación'!E894," ")</f>
        <v xml:space="preserve"> </v>
      </c>
      <c r="G894" s="101"/>
      <c r="H894" s="101"/>
      <c r="I894" s="4" t="str">
        <f>IFERROR(IF((VLOOKUP(G894,'Tabla 2-3-4-5'!$B$10:$C$12,2,FALSE)*(VLOOKUP('Matriz Nº2 Análisis'!H894,'Tabla 2-3-4-5'!$B$10:$C$12,2,FALSE)))&lt;3,"BAJO",IF((VLOOKUP(G894,'Tabla 2-3-4-5'!$B$10:$C$12,2,FALSE)*(VLOOKUP('Matriz Nº2 Análisis'!H894,'Tabla 2-3-4-5'!$B$10:$C$12,2,FALSE)))&gt;5,"ALTO","MEDIO"))," ")</f>
        <v xml:space="preserve"> </v>
      </c>
      <c r="J894" s="9"/>
      <c r="K894" s="10"/>
      <c r="N894" s="10"/>
      <c r="O894" s="10"/>
      <c r="P894" s="10"/>
      <c r="Q894" s="10"/>
      <c r="R894" s="10"/>
      <c r="S894" s="10"/>
      <c r="T894" s="10"/>
      <c r="U894" s="10"/>
      <c r="V894" s="10"/>
      <c r="W894" s="10"/>
      <c r="X894" s="10"/>
      <c r="Y894" s="10"/>
      <c r="Z894" s="10"/>
      <c r="AA894" s="10"/>
      <c r="AB894" s="10"/>
      <c r="AC894" s="10"/>
    </row>
    <row r="895" spans="1:29" ht="83.25" customHeight="1" x14ac:dyDescent="0.3">
      <c r="A895" s="136" t="str">
        <f>'Matriz Nº1 Identificación'!A895</f>
        <v>99. 4</v>
      </c>
      <c r="B895" s="4" t="str">
        <f>IF('Matriz Nº1 Identificación'!B895&lt;&gt;" ",'Matriz Nº1 Identificación'!F895," ")</f>
        <v xml:space="preserve"> </v>
      </c>
      <c r="C895" s="101"/>
      <c r="D895" s="101"/>
      <c r="E895" s="4" t="str">
        <f>IFERROR(IF((VLOOKUP(C895,'Tabla 2-3-4-5'!$B$10:$C$12,2,FALSE)*(VLOOKUP('Matriz Nº2 Análisis'!D895,'Tabla 2-3-4-5'!$B$10:$C$12,2,FALSE)))&lt;3,"BAJO",IF((VLOOKUP(C895,'Tabla 2-3-4-5'!$B$10:$C$12,2,FALSE)*(VLOOKUP('Matriz Nº2 Análisis'!D895,'Tabla 2-3-4-5'!$B$10:$C$12,2,FALSE)))&gt;5,"ALTO","MEDIO"))," ")</f>
        <v xml:space="preserve"> </v>
      </c>
      <c r="F895" s="5" t="str">
        <f>IF(B895&lt;&gt;" ",'Matriz Nº1 Identificación'!E895," ")</f>
        <v xml:space="preserve"> </v>
      </c>
      <c r="G895" s="101"/>
      <c r="H895" s="101"/>
      <c r="I895" s="4" t="str">
        <f>IFERROR(IF((VLOOKUP(G895,'Tabla 2-3-4-5'!$B$10:$C$12,2,FALSE)*(VLOOKUP('Matriz Nº2 Análisis'!H895,'Tabla 2-3-4-5'!$B$10:$C$12,2,FALSE)))&lt;3,"BAJO",IF((VLOOKUP(G895,'Tabla 2-3-4-5'!$B$10:$C$12,2,FALSE)*(VLOOKUP('Matriz Nº2 Análisis'!H895,'Tabla 2-3-4-5'!$B$10:$C$12,2,FALSE)))&gt;5,"ALTO","MEDIO"))," ")</f>
        <v xml:space="preserve"> </v>
      </c>
      <c r="J895" s="9"/>
      <c r="K895" s="10"/>
      <c r="N895" s="10"/>
      <c r="O895" s="10"/>
      <c r="P895" s="10"/>
      <c r="Q895" s="10"/>
      <c r="R895" s="10"/>
      <c r="S895" s="10"/>
      <c r="T895" s="10"/>
      <c r="U895" s="10"/>
      <c r="V895" s="10"/>
      <c r="W895" s="10"/>
      <c r="X895" s="10"/>
      <c r="Y895" s="10"/>
      <c r="Z895" s="10"/>
      <c r="AA895" s="10"/>
      <c r="AB895" s="10"/>
      <c r="AC895" s="10"/>
    </row>
    <row r="896" spans="1:29" ht="83.25" customHeight="1" x14ac:dyDescent="0.3">
      <c r="A896" s="136" t="str">
        <f>'Matriz Nº1 Identificación'!A896</f>
        <v>99. 5</v>
      </c>
      <c r="B896" s="4" t="str">
        <f>IF('Matriz Nº1 Identificación'!B896&lt;&gt;" ",'Matriz Nº1 Identificación'!F896," ")</f>
        <v xml:space="preserve"> </v>
      </c>
      <c r="C896" s="101"/>
      <c r="D896" s="101"/>
      <c r="E896" s="4" t="str">
        <f>IFERROR(IF((VLOOKUP(C896,'Tabla 2-3-4-5'!$B$10:$C$12,2,FALSE)*(VLOOKUP('Matriz Nº2 Análisis'!D896,'Tabla 2-3-4-5'!$B$10:$C$12,2,FALSE)))&lt;3,"BAJO",IF((VLOOKUP(C896,'Tabla 2-3-4-5'!$B$10:$C$12,2,FALSE)*(VLOOKUP('Matriz Nº2 Análisis'!D896,'Tabla 2-3-4-5'!$B$10:$C$12,2,FALSE)))&gt;5,"ALTO","MEDIO"))," ")</f>
        <v xml:space="preserve"> </v>
      </c>
      <c r="F896" s="5" t="str">
        <f>IF(B896&lt;&gt;" ",'Matriz Nº1 Identificación'!E896," ")</f>
        <v xml:space="preserve"> </v>
      </c>
      <c r="G896" s="101"/>
      <c r="H896" s="101"/>
      <c r="I896" s="4" t="str">
        <f>IFERROR(IF((VLOOKUP(G896,'Tabla 2-3-4-5'!$B$10:$C$12,2,FALSE)*(VLOOKUP('Matriz Nº2 Análisis'!H896,'Tabla 2-3-4-5'!$B$10:$C$12,2,FALSE)))&lt;3,"BAJO",IF((VLOOKUP(G896,'Tabla 2-3-4-5'!$B$10:$C$12,2,FALSE)*(VLOOKUP('Matriz Nº2 Análisis'!H896,'Tabla 2-3-4-5'!$B$10:$C$12,2,FALSE)))&gt;5,"ALTO","MEDIO"))," ")</f>
        <v xml:space="preserve"> </v>
      </c>
      <c r="J896" s="9"/>
      <c r="K896" s="10"/>
      <c r="N896" s="10"/>
      <c r="O896" s="10"/>
      <c r="P896" s="10"/>
      <c r="Q896" s="10"/>
      <c r="R896" s="10"/>
      <c r="S896" s="10"/>
      <c r="T896" s="10"/>
      <c r="U896" s="10"/>
      <c r="V896" s="10"/>
      <c r="W896" s="10"/>
      <c r="X896" s="10"/>
      <c r="Y896" s="10"/>
      <c r="Z896" s="10"/>
      <c r="AA896" s="10"/>
      <c r="AB896" s="10"/>
      <c r="AC896" s="10"/>
    </row>
    <row r="897" spans="1:29" ht="83.25" customHeight="1" x14ac:dyDescent="0.3">
      <c r="A897" s="136" t="str">
        <f>'Matriz Nº1 Identificación'!A897</f>
        <v>99. 6</v>
      </c>
      <c r="B897" s="4" t="str">
        <f>IF('Matriz Nº1 Identificación'!B897&lt;&gt;" ",'Matriz Nº1 Identificación'!F897," ")</f>
        <v xml:space="preserve"> </v>
      </c>
      <c r="C897" s="101"/>
      <c r="D897" s="101"/>
      <c r="E897" s="4" t="str">
        <f>IFERROR(IF((VLOOKUP(C897,'Tabla 2-3-4-5'!$B$10:$C$12,2,FALSE)*(VLOOKUP('Matriz Nº2 Análisis'!D897,'Tabla 2-3-4-5'!$B$10:$C$12,2,FALSE)))&lt;3,"BAJO",IF((VLOOKUP(C897,'Tabla 2-3-4-5'!$B$10:$C$12,2,FALSE)*(VLOOKUP('Matriz Nº2 Análisis'!D897,'Tabla 2-3-4-5'!$B$10:$C$12,2,FALSE)))&gt;5,"ALTO","MEDIO"))," ")</f>
        <v xml:space="preserve"> </v>
      </c>
      <c r="F897" s="5" t="str">
        <f>IF(B897&lt;&gt;" ",'Matriz Nº1 Identificación'!E897," ")</f>
        <v xml:space="preserve"> </v>
      </c>
      <c r="G897" s="101"/>
      <c r="H897" s="101"/>
      <c r="I897" s="4" t="str">
        <f>IFERROR(IF((VLOOKUP(G897,'Tabla 2-3-4-5'!$B$10:$C$12,2,FALSE)*(VLOOKUP('Matriz Nº2 Análisis'!H897,'Tabla 2-3-4-5'!$B$10:$C$12,2,FALSE)))&lt;3,"BAJO",IF((VLOOKUP(G897,'Tabla 2-3-4-5'!$B$10:$C$12,2,FALSE)*(VLOOKUP('Matriz Nº2 Análisis'!H897,'Tabla 2-3-4-5'!$B$10:$C$12,2,FALSE)))&gt;5,"ALTO","MEDIO"))," ")</f>
        <v xml:space="preserve"> </v>
      </c>
      <c r="J897" s="9"/>
      <c r="K897" s="10"/>
      <c r="N897" s="10"/>
      <c r="O897" s="10"/>
      <c r="P897" s="10"/>
      <c r="Q897" s="10"/>
      <c r="R897" s="10"/>
      <c r="S897" s="10"/>
      <c r="T897" s="10"/>
      <c r="U897" s="10"/>
      <c r="V897" s="10"/>
      <c r="W897" s="10"/>
      <c r="X897" s="10"/>
      <c r="Y897" s="10"/>
      <c r="Z897" s="10"/>
      <c r="AA897" s="10"/>
      <c r="AB897" s="10"/>
      <c r="AC897" s="10"/>
    </row>
    <row r="898" spans="1:29" ht="83.25" customHeight="1" thickBot="1" x14ac:dyDescent="0.35">
      <c r="A898" s="136" t="str">
        <f>'Matriz Nº1 Identificación'!A898</f>
        <v>99. 7</v>
      </c>
      <c r="B898" s="4" t="str">
        <f>IF('Matriz Nº1 Identificación'!B898&lt;&gt;" ",'Matriz Nº1 Identificación'!F898," ")</f>
        <v xml:space="preserve"> </v>
      </c>
      <c r="C898" s="101"/>
      <c r="D898" s="101"/>
      <c r="E898" s="4" t="str">
        <f>IFERROR(IF((VLOOKUP(C898,'Tabla 2-3-4-5'!$B$10:$C$12,2,FALSE)*(VLOOKUP('Matriz Nº2 Análisis'!D898,'Tabla 2-3-4-5'!$B$10:$C$12,2,FALSE)))&lt;3,"BAJO",IF((VLOOKUP(C898,'Tabla 2-3-4-5'!$B$10:$C$12,2,FALSE)*(VLOOKUP('Matriz Nº2 Análisis'!D898,'Tabla 2-3-4-5'!$B$10:$C$12,2,FALSE)))&gt;5,"ALTO","MEDIO"))," ")</f>
        <v xml:space="preserve"> </v>
      </c>
      <c r="F898" s="5" t="str">
        <f>IF(B898&lt;&gt;" ",'Matriz Nº1 Identificación'!E898," ")</f>
        <v xml:space="preserve"> </v>
      </c>
      <c r="G898" s="101"/>
      <c r="H898" s="101"/>
      <c r="I898" s="4" t="str">
        <f>IFERROR(IF((VLOOKUP(G898,'Tabla 2-3-4-5'!$B$10:$C$12,2,FALSE)*(VLOOKUP('Matriz Nº2 Análisis'!H898,'Tabla 2-3-4-5'!$B$10:$C$12,2,FALSE)))&lt;3,"BAJO",IF((VLOOKUP(G898,'Tabla 2-3-4-5'!$B$10:$C$12,2,FALSE)*(VLOOKUP('Matriz Nº2 Análisis'!H898,'Tabla 2-3-4-5'!$B$10:$C$12,2,FALSE)))&gt;5,"ALTO","MEDIO"))," ")</f>
        <v xml:space="preserve"> </v>
      </c>
      <c r="J898" s="9"/>
      <c r="K898" s="10"/>
      <c r="N898" s="10"/>
      <c r="O898" s="10"/>
      <c r="P898" s="10"/>
      <c r="Q898" s="10"/>
      <c r="R898" s="10"/>
      <c r="S898" s="10"/>
      <c r="T898" s="10"/>
      <c r="U898" s="10"/>
      <c r="V898" s="10"/>
      <c r="W898" s="10"/>
      <c r="X898" s="10"/>
      <c r="Y898" s="10"/>
      <c r="Z898" s="10"/>
      <c r="AA898" s="10"/>
      <c r="AB898" s="10"/>
      <c r="AC898" s="10"/>
    </row>
    <row r="899" spans="1:29" ht="23.25" customHeight="1" thickBot="1" x14ac:dyDescent="0.35">
      <c r="A899" s="73" t="str">
        <f>'Matriz Nº1 Identificación'!A899</f>
        <v xml:space="preserve">Objetivo Estratégico: </v>
      </c>
      <c r="B899" s="377">
        <f>+'Matriz Nº1 Identificación'!B899:H899</f>
        <v>0</v>
      </c>
      <c r="C899" s="378"/>
      <c r="D899" s="378"/>
      <c r="E899" s="378"/>
      <c r="F899" s="378"/>
      <c r="G899" s="378"/>
      <c r="H899" s="378"/>
      <c r="I899" s="379"/>
      <c r="J899" s="1"/>
    </row>
    <row r="900" spans="1:29" ht="26.25" customHeight="1" x14ac:dyDescent="0.3">
      <c r="A900" s="75" t="str">
        <f>'Matriz Nº1 Identificación'!A900</f>
        <v>Objetivo táctico</v>
      </c>
      <c r="B900" s="374" t="str">
        <f>+'Matriz Nº1 Identificación'!B900:H900</f>
        <v xml:space="preserve">100. </v>
      </c>
      <c r="C900" s="375"/>
      <c r="D900" s="375"/>
      <c r="E900" s="375"/>
      <c r="F900" s="375"/>
      <c r="G900" s="375"/>
      <c r="H900" s="375"/>
      <c r="I900" s="376"/>
      <c r="J900" s="1"/>
    </row>
    <row r="901" spans="1:29" ht="83.25" customHeight="1" x14ac:dyDescent="0.3">
      <c r="A901" s="136" t="str">
        <f>'Matriz Nº1 Identificación'!A901</f>
        <v>100. 1</v>
      </c>
      <c r="B901" s="4" t="str">
        <f>IF('Matriz Nº1 Identificación'!B901&lt;&gt;" ",'Matriz Nº1 Identificación'!F901," ")</f>
        <v xml:space="preserve"> </v>
      </c>
      <c r="C901" s="101"/>
      <c r="D901" s="101"/>
      <c r="E901" s="4" t="str">
        <f>IFERROR(IF((VLOOKUP(C901,'Tabla 2-3-4-5'!$B$10:$C$12,2,FALSE)*(VLOOKUP('Matriz Nº2 Análisis'!D901,'Tabla 2-3-4-5'!$B$10:$C$12,2,FALSE)))&lt;3,"BAJO",IF((VLOOKUP(C901,'Tabla 2-3-4-5'!$B$10:$C$12,2,FALSE)*(VLOOKUP('Matriz Nº2 Análisis'!D901,'Tabla 2-3-4-5'!$B$10:$C$12,2,FALSE)))&gt;5,"ALTO","MEDIO"))," ")</f>
        <v xml:space="preserve"> </v>
      </c>
      <c r="F901" s="5" t="str">
        <f>IF(B901&lt;&gt;" ",'Matriz Nº1 Identificación'!E901," ")</f>
        <v xml:space="preserve"> </v>
      </c>
      <c r="G901" s="101"/>
      <c r="H901" s="101"/>
      <c r="I901" s="4" t="str">
        <f>IFERROR(IF((VLOOKUP(G901,'Tabla 2-3-4-5'!$B$10:$C$12,2,FALSE)*(VLOOKUP('Matriz Nº2 Análisis'!H901,'Tabla 2-3-4-5'!$B$10:$C$12,2,FALSE)))&lt;3,"BAJO",IF((VLOOKUP(G901,'Tabla 2-3-4-5'!$B$10:$C$12,2,FALSE)*(VLOOKUP('Matriz Nº2 Análisis'!H901,'Tabla 2-3-4-5'!$B$10:$C$12,2,FALSE)))&gt;5,"ALTO","MEDIO"))," ")</f>
        <v xml:space="preserve"> </v>
      </c>
      <c r="J901" s="9"/>
      <c r="K901" s="10"/>
      <c r="N901" s="10"/>
      <c r="O901" s="10"/>
      <c r="P901" s="10"/>
      <c r="Q901" s="10"/>
      <c r="R901" s="10"/>
      <c r="S901" s="10"/>
      <c r="T901" s="10"/>
      <c r="U901" s="10"/>
      <c r="V901" s="10"/>
      <c r="W901" s="10"/>
      <c r="X901" s="10"/>
      <c r="Y901" s="10"/>
      <c r="Z901" s="10"/>
      <c r="AA901" s="10"/>
      <c r="AB901" s="10"/>
      <c r="AC901" s="10"/>
    </row>
    <row r="902" spans="1:29" ht="83.25" customHeight="1" x14ac:dyDescent="0.3">
      <c r="A902" s="136" t="str">
        <f>'Matriz Nº1 Identificación'!A902</f>
        <v>100. 2</v>
      </c>
      <c r="B902" s="4" t="str">
        <f>IF('Matriz Nº1 Identificación'!B902&lt;&gt;" ",'Matriz Nº1 Identificación'!F902," ")</f>
        <v xml:space="preserve"> </v>
      </c>
      <c r="C902" s="101"/>
      <c r="D902" s="101"/>
      <c r="E902" s="4" t="str">
        <f>IFERROR(IF((VLOOKUP(C902,'Tabla 2-3-4-5'!$B$10:$C$12,2,FALSE)*(VLOOKUP('Matriz Nº2 Análisis'!D902,'Tabla 2-3-4-5'!$B$10:$C$12,2,FALSE)))&lt;3,"BAJO",IF((VLOOKUP(C902,'Tabla 2-3-4-5'!$B$10:$C$12,2,FALSE)*(VLOOKUP('Matriz Nº2 Análisis'!D902,'Tabla 2-3-4-5'!$B$10:$C$12,2,FALSE)))&gt;5,"ALTO","MEDIO"))," ")</f>
        <v xml:space="preserve"> </v>
      </c>
      <c r="F902" s="5" t="str">
        <f>IF(B902&lt;&gt;" ",'Matriz Nº1 Identificación'!E902," ")</f>
        <v xml:space="preserve"> </v>
      </c>
      <c r="G902" s="101"/>
      <c r="H902" s="101"/>
      <c r="I902" s="4" t="str">
        <f>IFERROR(IF((VLOOKUP(G902,'Tabla 2-3-4-5'!$B$10:$C$12,2,FALSE)*(VLOOKUP('Matriz Nº2 Análisis'!H902,'Tabla 2-3-4-5'!$B$10:$C$12,2,FALSE)))&lt;3,"BAJO",IF((VLOOKUP(G902,'Tabla 2-3-4-5'!$B$10:$C$12,2,FALSE)*(VLOOKUP('Matriz Nº2 Análisis'!H902,'Tabla 2-3-4-5'!$B$10:$C$12,2,FALSE)))&gt;5,"ALTO","MEDIO"))," ")</f>
        <v xml:space="preserve"> </v>
      </c>
      <c r="J902" s="9"/>
      <c r="K902" s="10"/>
      <c r="N902" s="10"/>
      <c r="O902" s="10"/>
      <c r="P902" s="10"/>
      <c r="Q902" s="10"/>
      <c r="R902" s="10"/>
      <c r="S902" s="10"/>
      <c r="T902" s="10"/>
      <c r="U902" s="10"/>
      <c r="V902" s="10"/>
      <c r="W902" s="10"/>
      <c r="X902" s="10"/>
      <c r="Y902" s="10"/>
      <c r="Z902" s="10"/>
      <c r="AA902" s="10"/>
      <c r="AB902" s="10"/>
      <c r="AC902" s="10"/>
    </row>
    <row r="903" spans="1:29" ht="83.25" customHeight="1" x14ac:dyDescent="0.3">
      <c r="A903" s="136" t="str">
        <f>'Matriz Nº1 Identificación'!A903</f>
        <v>100. 3</v>
      </c>
      <c r="B903" s="4" t="str">
        <f>IF('Matriz Nº1 Identificación'!B903&lt;&gt;" ",'Matriz Nº1 Identificación'!F903," ")</f>
        <v xml:space="preserve"> </v>
      </c>
      <c r="C903" s="101"/>
      <c r="D903" s="101"/>
      <c r="E903" s="4" t="str">
        <f>IFERROR(IF((VLOOKUP(C903,'Tabla 2-3-4-5'!$B$10:$C$12,2,FALSE)*(VLOOKUP('Matriz Nº2 Análisis'!D903,'Tabla 2-3-4-5'!$B$10:$C$12,2,FALSE)))&lt;3,"BAJO",IF((VLOOKUP(C903,'Tabla 2-3-4-5'!$B$10:$C$12,2,FALSE)*(VLOOKUP('Matriz Nº2 Análisis'!D903,'Tabla 2-3-4-5'!$B$10:$C$12,2,FALSE)))&gt;5,"ALTO","MEDIO"))," ")</f>
        <v xml:space="preserve"> </v>
      </c>
      <c r="F903" s="5" t="str">
        <f>IF(B903&lt;&gt;" ",'Matriz Nº1 Identificación'!E903," ")</f>
        <v xml:space="preserve"> </v>
      </c>
      <c r="G903" s="101"/>
      <c r="H903" s="101"/>
      <c r="I903" s="4" t="str">
        <f>IFERROR(IF((VLOOKUP(G903,'Tabla 2-3-4-5'!$B$10:$C$12,2,FALSE)*(VLOOKUP('Matriz Nº2 Análisis'!H903,'Tabla 2-3-4-5'!$B$10:$C$12,2,FALSE)))&lt;3,"BAJO",IF((VLOOKUP(G903,'Tabla 2-3-4-5'!$B$10:$C$12,2,FALSE)*(VLOOKUP('Matriz Nº2 Análisis'!H903,'Tabla 2-3-4-5'!$B$10:$C$12,2,FALSE)))&gt;5,"ALTO","MEDIO"))," ")</f>
        <v xml:space="preserve"> </v>
      </c>
      <c r="J903" s="9"/>
      <c r="K903" s="10"/>
      <c r="N903" s="10"/>
      <c r="O903" s="10"/>
      <c r="P903" s="10"/>
      <c r="Q903" s="10"/>
      <c r="R903" s="10"/>
      <c r="S903" s="10"/>
      <c r="T903" s="10"/>
      <c r="U903" s="10"/>
      <c r="V903" s="10"/>
      <c r="W903" s="10"/>
      <c r="X903" s="10"/>
      <c r="Y903" s="10"/>
      <c r="Z903" s="10"/>
      <c r="AA903" s="10"/>
      <c r="AB903" s="10"/>
      <c r="AC903" s="10"/>
    </row>
    <row r="904" spans="1:29" ht="83.25" customHeight="1" x14ac:dyDescent="0.3">
      <c r="A904" s="136" t="str">
        <f>'Matriz Nº1 Identificación'!A904</f>
        <v>100. 4</v>
      </c>
      <c r="B904" s="4" t="str">
        <f>IF('Matriz Nº1 Identificación'!B904&lt;&gt;" ",'Matriz Nº1 Identificación'!F904," ")</f>
        <v xml:space="preserve"> </v>
      </c>
      <c r="C904" s="101"/>
      <c r="D904" s="101"/>
      <c r="E904" s="4" t="str">
        <f>IFERROR(IF((VLOOKUP(C904,'Tabla 2-3-4-5'!$B$10:$C$12,2,FALSE)*(VLOOKUP('Matriz Nº2 Análisis'!D904,'Tabla 2-3-4-5'!$B$10:$C$12,2,FALSE)))&lt;3,"BAJO",IF((VLOOKUP(C904,'Tabla 2-3-4-5'!$B$10:$C$12,2,FALSE)*(VLOOKUP('Matriz Nº2 Análisis'!D904,'Tabla 2-3-4-5'!$B$10:$C$12,2,FALSE)))&gt;5,"ALTO","MEDIO"))," ")</f>
        <v xml:space="preserve"> </v>
      </c>
      <c r="F904" s="5" t="str">
        <f>IF(B904&lt;&gt;" ",'Matriz Nº1 Identificación'!E904," ")</f>
        <v xml:space="preserve"> </v>
      </c>
      <c r="G904" s="101"/>
      <c r="H904" s="101"/>
      <c r="I904" s="4" t="str">
        <f>IFERROR(IF((VLOOKUP(G904,'Tabla 2-3-4-5'!$B$10:$C$12,2,FALSE)*(VLOOKUP('Matriz Nº2 Análisis'!H904,'Tabla 2-3-4-5'!$B$10:$C$12,2,FALSE)))&lt;3,"BAJO",IF((VLOOKUP(G904,'Tabla 2-3-4-5'!$B$10:$C$12,2,FALSE)*(VLOOKUP('Matriz Nº2 Análisis'!H904,'Tabla 2-3-4-5'!$B$10:$C$12,2,FALSE)))&gt;5,"ALTO","MEDIO"))," ")</f>
        <v xml:space="preserve"> </v>
      </c>
      <c r="J904" s="9"/>
      <c r="K904" s="10"/>
      <c r="N904" s="10"/>
      <c r="O904" s="10"/>
      <c r="P904" s="10"/>
      <c r="Q904" s="10"/>
      <c r="R904" s="10"/>
      <c r="S904" s="10"/>
      <c r="T904" s="10"/>
      <c r="U904" s="10"/>
      <c r="V904" s="10"/>
      <c r="W904" s="10"/>
      <c r="X904" s="10"/>
      <c r="Y904" s="10"/>
      <c r="Z904" s="10"/>
      <c r="AA904" s="10"/>
      <c r="AB904" s="10"/>
      <c r="AC904" s="10"/>
    </row>
    <row r="905" spans="1:29" ht="83.25" customHeight="1" x14ac:dyDescent="0.3">
      <c r="A905" s="136" t="str">
        <f>'Matriz Nº1 Identificación'!A905</f>
        <v>100. 5</v>
      </c>
      <c r="B905" s="4" t="str">
        <f>IF('Matriz Nº1 Identificación'!B905&lt;&gt;" ",'Matriz Nº1 Identificación'!F905," ")</f>
        <v xml:space="preserve"> </v>
      </c>
      <c r="C905" s="101"/>
      <c r="D905" s="101"/>
      <c r="E905" s="4" t="str">
        <f>IFERROR(IF((VLOOKUP(C905,'Tabla 2-3-4-5'!$B$10:$C$12,2,FALSE)*(VLOOKUP('Matriz Nº2 Análisis'!D905,'Tabla 2-3-4-5'!$B$10:$C$12,2,FALSE)))&lt;3,"BAJO",IF((VLOOKUP(C905,'Tabla 2-3-4-5'!$B$10:$C$12,2,FALSE)*(VLOOKUP('Matriz Nº2 Análisis'!D905,'Tabla 2-3-4-5'!$B$10:$C$12,2,FALSE)))&gt;5,"ALTO","MEDIO"))," ")</f>
        <v xml:space="preserve"> </v>
      </c>
      <c r="F905" s="5" t="str">
        <f>IF(B905&lt;&gt;" ",'Matriz Nº1 Identificación'!E905," ")</f>
        <v xml:space="preserve"> </v>
      </c>
      <c r="G905" s="101"/>
      <c r="H905" s="101"/>
      <c r="I905" s="4" t="str">
        <f>IFERROR(IF((VLOOKUP(G905,'Tabla 2-3-4-5'!$B$10:$C$12,2,FALSE)*(VLOOKUP('Matriz Nº2 Análisis'!H905,'Tabla 2-3-4-5'!$B$10:$C$12,2,FALSE)))&lt;3,"BAJO",IF((VLOOKUP(G905,'Tabla 2-3-4-5'!$B$10:$C$12,2,FALSE)*(VLOOKUP('Matriz Nº2 Análisis'!H905,'Tabla 2-3-4-5'!$B$10:$C$12,2,FALSE)))&gt;5,"ALTO","MEDIO"))," ")</f>
        <v xml:space="preserve"> </v>
      </c>
      <c r="J905" s="9"/>
      <c r="K905" s="10"/>
      <c r="N905" s="10"/>
      <c r="O905" s="10"/>
      <c r="P905" s="10"/>
      <c r="Q905" s="10"/>
      <c r="R905" s="10"/>
      <c r="S905" s="10"/>
      <c r="T905" s="10"/>
      <c r="U905" s="10"/>
      <c r="V905" s="10"/>
      <c r="W905" s="10"/>
      <c r="X905" s="10"/>
      <c r="Y905" s="10"/>
      <c r="Z905" s="10"/>
      <c r="AA905" s="10"/>
      <c r="AB905" s="10"/>
      <c r="AC905" s="10"/>
    </row>
    <row r="906" spans="1:29" ht="83.25" customHeight="1" x14ac:dyDescent="0.3">
      <c r="A906" s="136" t="str">
        <f>'Matriz Nº1 Identificación'!A906</f>
        <v>100. 6</v>
      </c>
      <c r="B906" s="4" t="str">
        <f>IF('Matriz Nº1 Identificación'!B906&lt;&gt;" ",'Matriz Nº1 Identificación'!F906," ")</f>
        <v xml:space="preserve"> </v>
      </c>
      <c r="C906" s="101"/>
      <c r="D906" s="101"/>
      <c r="E906" s="4" t="str">
        <f>IFERROR(IF((VLOOKUP(C906,'Tabla 2-3-4-5'!$B$10:$C$12,2,FALSE)*(VLOOKUP('Matriz Nº2 Análisis'!D906,'Tabla 2-3-4-5'!$B$10:$C$12,2,FALSE)))&lt;3,"BAJO",IF((VLOOKUP(C906,'Tabla 2-3-4-5'!$B$10:$C$12,2,FALSE)*(VLOOKUP('Matriz Nº2 Análisis'!D906,'Tabla 2-3-4-5'!$B$10:$C$12,2,FALSE)))&gt;5,"ALTO","MEDIO"))," ")</f>
        <v xml:space="preserve"> </v>
      </c>
      <c r="F906" s="5" t="str">
        <f>IF(B906&lt;&gt;" ",'Matriz Nº1 Identificación'!E906," ")</f>
        <v xml:space="preserve"> </v>
      </c>
      <c r="G906" s="101"/>
      <c r="H906" s="101"/>
      <c r="I906" s="4" t="str">
        <f>IFERROR(IF((VLOOKUP(G906,'Tabla 2-3-4-5'!$B$10:$C$12,2,FALSE)*(VLOOKUP('Matriz Nº2 Análisis'!H906,'Tabla 2-3-4-5'!$B$10:$C$12,2,FALSE)))&lt;3,"BAJO",IF((VLOOKUP(G906,'Tabla 2-3-4-5'!$B$10:$C$12,2,FALSE)*(VLOOKUP('Matriz Nº2 Análisis'!H906,'Tabla 2-3-4-5'!$B$10:$C$12,2,FALSE)))&gt;5,"ALTO","MEDIO"))," ")</f>
        <v xml:space="preserve"> </v>
      </c>
      <c r="J906" s="9"/>
      <c r="K906" s="10"/>
      <c r="N906" s="10"/>
      <c r="O906" s="10"/>
      <c r="P906" s="10"/>
      <c r="Q906" s="10"/>
      <c r="R906" s="10"/>
      <c r="S906" s="10"/>
      <c r="T906" s="10"/>
      <c r="U906" s="10"/>
      <c r="V906" s="10"/>
      <c r="W906" s="10"/>
      <c r="X906" s="10"/>
      <c r="Y906" s="10"/>
      <c r="Z906" s="10"/>
      <c r="AA906" s="10"/>
      <c r="AB906" s="10"/>
      <c r="AC906" s="10"/>
    </row>
    <row r="907" spans="1:29" ht="83.25" customHeight="1" thickBot="1" x14ac:dyDescent="0.35">
      <c r="A907" s="136" t="str">
        <f>'Matriz Nº1 Identificación'!A907</f>
        <v>100. 7</v>
      </c>
      <c r="B907" s="4" t="str">
        <f>IF('Matriz Nº1 Identificación'!B907&lt;&gt;" ",'Matriz Nº1 Identificación'!F907," ")</f>
        <v xml:space="preserve"> </v>
      </c>
      <c r="C907" s="101"/>
      <c r="D907" s="101"/>
      <c r="E907" s="4" t="str">
        <f>IFERROR(IF((VLOOKUP(C907,'Tabla 2-3-4-5'!$B$10:$C$12,2,FALSE)*(VLOOKUP('Matriz Nº2 Análisis'!D907,'Tabla 2-3-4-5'!$B$10:$C$12,2,FALSE)))&lt;3,"BAJO",IF((VLOOKUP(C907,'Tabla 2-3-4-5'!$B$10:$C$12,2,FALSE)*(VLOOKUP('Matriz Nº2 Análisis'!D907,'Tabla 2-3-4-5'!$B$10:$C$12,2,FALSE)))&gt;5,"ALTO","MEDIO"))," ")</f>
        <v xml:space="preserve"> </v>
      </c>
      <c r="F907" s="5" t="str">
        <f>IF(B907&lt;&gt;" ",'Matriz Nº1 Identificación'!E907," ")</f>
        <v xml:space="preserve"> </v>
      </c>
      <c r="G907" s="101"/>
      <c r="H907" s="101"/>
      <c r="I907" s="4" t="str">
        <f>IFERROR(IF((VLOOKUP(G907,'Tabla 2-3-4-5'!$B$10:$C$12,2,FALSE)*(VLOOKUP('Matriz Nº2 Análisis'!H907,'Tabla 2-3-4-5'!$B$10:$C$12,2,FALSE)))&lt;3,"BAJO",IF((VLOOKUP(G907,'Tabla 2-3-4-5'!$B$10:$C$12,2,FALSE)*(VLOOKUP('Matriz Nº2 Análisis'!H907,'Tabla 2-3-4-5'!$B$10:$C$12,2,FALSE)))&gt;5,"ALTO","MEDIO"))," ")</f>
        <v xml:space="preserve"> </v>
      </c>
      <c r="J907" s="9"/>
      <c r="K907" s="10"/>
      <c r="N907" s="10"/>
      <c r="O907" s="10"/>
      <c r="P907" s="10"/>
      <c r="Q907" s="10"/>
      <c r="R907" s="10"/>
      <c r="S907" s="10"/>
      <c r="T907" s="10"/>
      <c r="U907" s="10"/>
      <c r="V907" s="10"/>
      <c r="W907" s="10"/>
      <c r="X907" s="10"/>
      <c r="Y907" s="10"/>
      <c r="Z907" s="10"/>
      <c r="AA907" s="10"/>
      <c r="AB907" s="10"/>
      <c r="AC907" s="10"/>
    </row>
    <row r="908" spans="1:29" ht="23.25" customHeight="1" thickBot="1" x14ac:dyDescent="0.35">
      <c r="A908" s="73" t="str">
        <f>'Matriz Nº1 Identificación'!A908</f>
        <v xml:space="preserve">Objetivo Estratégico: </v>
      </c>
      <c r="B908" s="377">
        <f>+'Matriz Nº1 Identificación'!B908:H908</f>
        <v>0</v>
      </c>
      <c r="C908" s="378"/>
      <c r="D908" s="378"/>
      <c r="E908" s="378"/>
      <c r="F908" s="378"/>
      <c r="G908" s="378"/>
      <c r="H908" s="378"/>
      <c r="I908" s="379"/>
      <c r="J908" s="1"/>
    </row>
    <row r="909" spans="1:29" ht="26.25" customHeight="1" x14ac:dyDescent="0.3">
      <c r="A909" s="75" t="str">
        <f>'Matriz Nº1 Identificación'!A909</f>
        <v>Objetivo táctico</v>
      </c>
      <c r="B909" s="374" t="str">
        <f>+'Matriz Nº1 Identificación'!B909:H909</f>
        <v xml:space="preserve">101. </v>
      </c>
      <c r="C909" s="375"/>
      <c r="D909" s="375"/>
      <c r="E909" s="375"/>
      <c r="F909" s="375"/>
      <c r="G909" s="375"/>
      <c r="H909" s="375"/>
      <c r="I909" s="376"/>
      <c r="J909" s="1"/>
    </row>
    <row r="910" spans="1:29" ht="83.25" customHeight="1" x14ac:dyDescent="0.3">
      <c r="A910" s="136" t="str">
        <f>'Matriz Nº1 Identificación'!A910</f>
        <v>101. 1</v>
      </c>
      <c r="B910" s="4" t="str">
        <f>IF('Matriz Nº1 Identificación'!B910&lt;&gt;" ",'Matriz Nº1 Identificación'!F910," ")</f>
        <v xml:space="preserve"> </v>
      </c>
      <c r="C910" s="101"/>
      <c r="D910" s="101"/>
      <c r="E910" s="4" t="str">
        <f>IFERROR(IF((VLOOKUP(C910,'Tabla 2-3-4-5'!$B$10:$C$12,2,FALSE)*(VLOOKUP('Matriz Nº2 Análisis'!D910,'Tabla 2-3-4-5'!$B$10:$C$12,2,FALSE)))&lt;3,"BAJO",IF((VLOOKUP(C910,'Tabla 2-3-4-5'!$B$10:$C$12,2,FALSE)*(VLOOKUP('Matriz Nº2 Análisis'!D910,'Tabla 2-3-4-5'!$B$10:$C$12,2,FALSE)))&gt;5,"ALTO","MEDIO"))," ")</f>
        <v xml:space="preserve"> </v>
      </c>
      <c r="F910" s="5" t="str">
        <f>IF(B910&lt;&gt;" ",'Matriz Nº1 Identificación'!E910," ")</f>
        <v xml:space="preserve"> </v>
      </c>
      <c r="G910" s="101"/>
      <c r="H910" s="101"/>
      <c r="I910" s="4" t="str">
        <f>IFERROR(IF((VLOOKUP(G910,'Tabla 2-3-4-5'!$B$10:$C$12,2,FALSE)*(VLOOKUP('Matriz Nº2 Análisis'!H910,'Tabla 2-3-4-5'!$B$10:$C$12,2,FALSE)))&lt;3,"BAJO",IF((VLOOKUP(G910,'Tabla 2-3-4-5'!$B$10:$C$12,2,FALSE)*(VLOOKUP('Matriz Nº2 Análisis'!H910,'Tabla 2-3-4-5'!$B$10:$C$12,2,FALSE)))&gt;5,"ALTO","MEDIO"))," ")</f>
        <v xml:space="preserve"> </v>
      </c>
      <c r="J910" s="9"/>
      <c r="K910" s="10"/>
      <c r="N910" s="10"/>
      <c r="O910" s="10"/>
      <c r="P910" s="10"/>
      <c r="Q910" s="10"/>
      <c r="R910" s="10"/>
      <c r="S910" s="10"/>
      <c r="T910" s="10"/>
      <c r="U910" s="10"/>
      <c r="V910" s="10"/>
      <c r="W910" s="10"/>
      <c r="X910" s="10"/>
      <c r="Y910" s="10"/>
      <c r="Z910" s="10"/>
      <c r="AA910" s="10"/>
      <c r="AB910" s="10"/>
      <c r="AC910" s="10"/>
    </row>
    <row r="911" spans="1:29" ht="83.25" customHeight="1" x14ac:dyDescent="0.3">
      <c r="A911" s="136" t="str">
        <f>'Matriz Nº1 Identificación'!A911</f>
        <v>101. 2</v>
      </c>
      <c r="B911" s="4" t="str">
        <f>IF('Matriz Nº1 Identificación'!B911&lt;&gt;" ",'Matriz Nº1 Identificación'!F911," ")</f>
        <v xml:space="preserve"> </v>
      </c>
      <c r="C911" s="101"/>
      <c r="D911" s="101"/>
      <c r="E911" s="4" t="str">
        <f>IFERROR(IF((VLOOKUP(C911,'Tabla 2-3-4-5'!$B$10:$C$12,2,FALSE)*(VLOOKUP('Matriz Nº2 Análisis'!D911,'Tabla 2-3-4-5'!$B$10:$C$12,2,FALSE)))&lt;3,"BAJO",IF((VLOOKUP(C911,'Tabla 2-3-4-5'!$B$10:$C$12,2,FALSE)*(VLOOKUP('Matriz Nº2 Análisis'!D911,'Tabla 2-3-4-5'!$B$10:$C$12,2,FALSE)))&gt;5,"ALTO","MEDIO"))," ")</f>
        <v xml:space="preserve"> </v>
      </c>
      <c r="F911" s="5" t="str">
        <f>IF(B911&lt;&gt;" ",'Matriz Nº1 Identificación'!E911," ")</f>
        <v xml:space="preserve"> </v>
      </c>
      <c r="G911" s="101"/>
      <c r="H911" s="101"/>
      <c r="I911" s="4" t="str">
        <f>IFERROR(IF((VLOOKUP(G911,'Tabla 2-3-4-5'!$B$10:$C$12,2,FALSE)*(VLOOKUP('Matriz Nº2 Análisis'!H911,'Tabla 2-3-4-5'!$B$10:$C$12,2,FALSE)))&lt;3,"BAJO",IF((VLOOKUP(G911,'Tabla 2-3-4-5'!$B$10:$C$12,2,FALSE)*(VLOOKUP('Matriz Nº2 Análisis'!H911,'Tabla 2-3-4-5'!$B$10:$C$12,2,FALSE)))&gt;5,"ALTO","MEDIO"))," ")</f>
        <v xml:space="preserve"> </v>
      </c>
      <c r="J911" s="9"/>
      <c r="K911" s="10"/>
      <c r="N911" s="10"/>
      <c r="O911" s="10"/>
      <c r="P911" s="10"/>
      <c r="Q911" s="10"/>
      <c r="R911" s="10"/>
      <c r="S911" s="10"/>
      <c r="T911" s="10"/>
      <c r="U911" s="10"/>
      <c r="V911" s="10"/>
      <c r="W911" s="10"/>
      <c r="X911" s="10"/>
      <c r="Y911" s="10"/>
      <c r="Z911" s="10"/>
      <c r="AA911" s="10"/>
      <c r="AB911" s="10"/>
      <c r="AC911" s="10"/>
    </row>
    <row r="912" spans="1:29" ht="83.25" customHeight="1" x14ac:dyDescent="0.3">
      <c r="A912" s="136" t="str">
        <f>'Matriz Nº1 Identificación'!A912</f>
        <v>101. 3</v>
      </c>
      <c r="B912" s="4" t="str">
        <f>IF('Matriz Nº1 Identificación'!B912&lt;&gt;" ",'Matriz Nº1 Identificación'!F912," ")</f>
        <v xml:space="preserve"> </v>
      </c>
      <c r="C912" s="101"/>
      <c r="D912" s="101"/>
      <c r="E912" s="4" t="str">
        <f>IFERROR(IF((VLOOKUP(C912,'Tabla 2-3-4-5'!$B$10:$C$12,2,FALSE)*(VLOOKUP('Matriz Nº2 Análisis'!D912,'Tabla 2-3-4-5'!$B$10:$C$12,2,FALSE)))&lt;3,"BAJO",IF((VLOOKUP(C912,'Tabla 2-3-4-5'!$B$10:$C$12,2,FALSE)*(VLOOKUP('Matriz Nº2 Análisis'!D912,'Tabla 2-3-4-5'!$B$10:$C$12,2,FALSE)))&gt;5,"ALTO","MEDIO"))," ")</f>
        <v xml:space="preserve"> </v>
      </c>
      <c r="F912" s="5" t="str">
        <f>IF(B912&lt;&gt;" ",'Matriz Nº1 Identificación'!E912," ")</f>
        <v xml:space="preserve"> </v>
      </c>
      <c r="G912" s="101"/>
      <c r="H912" s="101"/>
      <c r="I912" s="4" t="str">
        <f>IFERROR(IF((VLOOKUP(G912,'Tabla 2-3-4-5'!$B$10:$C$12,2,FALSE)*(VLOOKUP('Matriz Nº2 Análisis'!H912,'Tabla 2-3-4-5'!$B$10:$C$12,2,FALSE)))&lt;3,"BAJO",IF((VLOOKUP(G912,'Tabla 2-3-4-5'!$B$10:$C$12,2,FALSE)*(VLOOKUP('Matriz Nº2 Análisis'!H912,'Tabla 2-3-4-5'!$B$10:$C$12,2,FALSE)))&gt;5,"ALTO","MEDIO"))," ")</f>
        <v xml:space="preserve"> </v>
      </c>
      <c r="J912" s="9"/>
      <c r="K912" s="10"/>
      <c r="N912" s="10"/>
      <c r="O912" s="10"/>
      <c r="P912" s="10"/>
      <c r="Q912" s="10"/>
      <c r="R912" s="10"/>
      <c r="S912" s="10"/>
      <c r="T912" s="10"/>
      <c r="U912" s="10"/>
      <c r="V912" s="10"/>
      <c r="W912" s="10"/>
      <c r="X912" s="10"/>
      <c r="Y912" s="10"/>
      <c r="Z912" s="10"/>
      <c r="AA912" s="10"/>
      <c r="AB912" s="10"/>
      <c r="AC912" s="10"/>
    </row>
    <row r="913" spans="1:29" ht="83.25" customHeight="1" x14ac:dyDescent="0.3">
      <c r="A913" s="136" t="str">
        <f>'Matriz Nº1 Identificación'!A913</f>
        <v>101. 4</v>
      </c>
      <c r="B913" s="4" t="str">
        <f>IF('Matriz Nº1 Identificación'!B913&lt;&gt;" ",'Matriz Nº1 Identificación'!F913," ")</f>
        <v xml:space="preserve"> </v>
      </c>
      <c r="C913" s="101"/>
      <c r="D913" s="101"/>
      <c r="E913" s="4" t="str">
        <f>IFERROR(IF((VLOOKUP(C913,'Tabla 2-3-4-5'!$B$10:$C$12,2,FALSE)*(VLOOKUP('Matriz Nº2 Análisis'!D913,'Tabla 2-3-4-5'!$B$10:$C$12,2,FALSE)))&lt;3,"BAJO",IF((VLOOKUP(C913,'Tabla 2-3-4-5'!$B$10:$C$12,2,FALSE)*(VLOOKUP('Matriz Nº2 Análisis'!D913,'Tabla 2-3-4-5'!$B$10:$C$12,2,FALSE)))&gt;5,"ALTO","MEDIO"))," ")</f>
        <v xml:space="preserve"> </v>
      </c>
      <c r="F913" s="5" t="str">
        <f>IF(B913&lt;&gt;" ",'Matriz Nº1 Identificación'!E913," ")</f>
        <v xml:space="preserve"> </v>
      </c>
      <c r="G913" s="101"/>
      <c r="H913" s="101"/>
      <c r="I913" s="4" t="str">
        <f>IFERROR(IF((VLOOKUP(G913,'Tabla 2-3-4-5'!$B$10:$C$12,2,FALSE)*(VLOOKUP('Matriz Nº2 Análisis'!H913,'Tabla 2-3-4-5'!$B$10:$C$12,2,FALSE)))&lt;3,"BAJO",IF((VLOOKUP(G913,'Tabla 2-3-4-5'!$B$10:$C$12,2,FALSE)*(VLOOKUP('Matriz Nº2 Análisis'!H913,'Tabla 2-3-4-5'!$B$10:$C$12,2,FALSE)))&gt;5,"ALTO","MEDIO"))," ")</f>
        <v xml:space="preserve"> </v>
      </c>
      <c r="J913" s="9"/>
      <c r="K913" s="10"/>
      <c r="N913" s="10"/>
      <c r="O913" s="10"/>
      <c r="P913" s="10"/>
      <c r="Q913" s="10"/>
      <c r="R913" s="10"/>
      <c r="S913" s="10"/>
      <c r="T913" s="10"/>
      <c r="U913" s="10"/>
      <c r="V913" s="10"/>
      <c r="W913" s="10"/>
      <c r="X913" s="10"/>
      <c r="Y913" s="10"/>
      <c r="Z913" s="10"/>
      <c r="AA913" s="10"/>
      <c r="AB913" s="10"/>
      <c r="AC913" s="10"/>
    </row>
    <row r="914" spans="1:29" ht="83.25" customHeight="1" x14ac:dyDescent="0.3">
      <c r="A914" s="136" t="str">
        <f>'Matriz Nº1 Identificación'!A914</f>
        <v>101. 5</v>
      </c>
      <c r="B914" s="4" t="str">
        <f>IF('Matriz Nº1 Identificación'!B914&lt;&gt;" ",'Matriz Nº1 Identificación'!F914," ")</f>
        <v xml:space="preserve"> </v>
      </c>
      <c r="C914" s="101"/>
      <c r="D914" s="101"/>
      <c r="E914" s="4" t="str">
        <f>IFERROR(IF((VLOOKUP(C914,'Tabla 2-3-4-5'!$B$10:$C$12,2,FALSE)*(VLOOKUP('Matriz Nº2 Análisis'!D914,'Tabla 2-3-4-5'!$B$10:$C$12,2,FALSE)))&lt;3,"BAJO",IF((VLOOKUP(C914,'Tabla 2-3-4-5'!$B$10:$C$12,2,FALSE)*(VLOOKUP('Matriz Nº2 Análisis'!D914,'Tabla 2-3-4-5'!$B$10:$C$12,2,FALSE)))&gt;5,"ALTO","MEDIO"))," ")</f>
        <v xml:space="preserve"> </v>
      </c>
      <c r="F914" s="5" t="str">
        <f>IF(B914&lt;&gt;" ",'Matriz Nº1 Identificación'!E914," ")</f>
        <v xml:space="preserve"> </v>
      </c>
      <c r="G914" s="101"/>
      <c r="H914" s="101"/>
      <c r="I914" s="4" t="str">
        <f>IFERROR(IF((VLOOKUP(G914,'Tabla 2-3-4-5'!$B$10:$C$12,2,FALSE)*(VLOOKUP('Matriz Nº2 Análisis'!H914,'Tabla 2-3-4-5'!$B$10:$C$12,2,FALSE)))&lt;3,"BAJO",IF((VLOOKUP(G914,'Tabla 2-3-4-5'!$B$10:$C$12,2,FALSE)*(VLOOKUP('Matriz Nº2 Análisis'!H914,'Tabla 2-3-4-5'!$B$10:$C$12,2,FALSE)))&gt;5,"ALTO","MEDIO"))," ")</f>
        <v xml:space="preserve"> </v>
      </c>
      <c r="J914" s="9"/>
      <c r="K914" s="10"/>
      <c r="N914" s="10"/>
      <c r="O914" s="10"/>
      <c r="P914" s="10"/>
      <c r="Q914" s="10"/>
      <c r="R914" s="10"/>
      <c r="S914" s="10"/>
      <c r="T914" s="10"/>
      <c r="U914" s="10"/>
      <c r="V914" s="10"/>
      <c r="W914" s="10"/>
      <c r="X914" s="10"/>
      <c r="Y914" s="10"/>
      <c r="Z914" s="10"/>
      <c r="AA914" s="10"/>
      <c r="AB914" s="10"/>
      <c r="AC914" s="10"/>
    </row>
    <row r="915" spans="1:29" ht="83.25" customHeight="1" x14ac:dyDescent="0.3">
      <c r="A915" s="136" t="str">
        <f>'Matriz Nº1 Identificación'!A915</f>
        <v>101. 6</v>
      </c>
      <c r="B915" s="4" t="str">
        <f>IF('Matriz Nº1 Identificación'!B915&lt;&gt;" ",'Matriz Nº1 Identificación'!F915," ")</f>
        <v xml:space="preserve"> </v>
      </c>
      <c r="C915" s="101"/>
      <c r="D915" s="101"/>
      <c r="E915" s="4" t="str">
        <f>IFERROR(IF((VLOOKUP(C915,'Tabla 2-3-4-5'!$B$10:$C$12,2,FALSE)*(VLOOKUP('Matriz Nº2 Análisis'!D915,'Tabla 2-3-4-5'!$B$10:$C$12,2,FALSE)))&lt;3,"BAJO",IF((VLOOKUP(C915,'Tabla 2-3-4-5'!$B$10:$C$12,2,FALSE)*(VLOOKUP('Matriz Nº2 Análisis'!D915,'Tabla 2-3-4-5'!$B$10:$C$12,2,FALSE)))&gt;5,"ALTO","MEDIO"))," ")</f>
        <v xml:space="preserve"> </v>
      </c>
      <c r="F915" s="5" t="str">
        <f>IF(B915&lt;&gt;" ",'Matriz Nº1 Identificación'!E915," ")</f>
        <v xml:space="preserve"> </v>
      </c>
      <c r="G915" s="101"/>
      <c r="H915" s="101"/>
      <c r="I915" s="4" t="str">
        <f>IFERROR(IF((VLOOKUP(G915,'Tabla 2-3-4-5'!$B$10:$C$12,2,FALSE)*(VLOOKUP('Matriz Nº2 Análisis'!H915,'Tabla 2-3-4-5'!$B$10:$C$12,2,FALSE)))&lt;3,"BAJO",IF((VLOOKUP(G915,'Tabla 2-3-4-5'!$B$10:$C$12,2,FALSE)*(VLOOKUP('Matriz Nº2 Análisis'!H915,'Tabla 2-3-4-5'!$B$10:$C$12,2,FALSE)))&gt;5,"ALTO","MEDIO"))," ")</f>
        <v xml:space="preserve"> </v>
      </c>
      <c r="J915" s="9"/>
      <c r="K915" s="10"/>
      <c r="N915" s="10"/>
      <c r="O915" s="10"/>
      <c r="P915" s="10"/>
      <c r="Q915" s="10"/>
      <c r="R915" s="10"/>
      <c r="S915" s="10"/>
      <c r="T915" s="10"/>
      <c r="U915" s="10"/>
      <c r="V915" s="10"/>
      <c r="W915" s="10"/>
      <c r="X915" s="10"/>
      <c r="Y915" s="10"/>
      <c r="Z915" s="10"/>
      <c r="AA915" s="10"/>
      <c r="AB915" s="10"/>
      <c r="AC915" s="10"/>
    </row>
    <row r="916" spans="1:29" ht="83.25" customHeight="1" thickBot="1" x14ac:dyDescent="0.35">
      <c r="A916" s="136" t="str">
        <f>'Matriz Nº1 Identificación'!A916</f>
        <v>101. 7</v>
      </c>
      <c r="B916" s="4" t="str">
        <f>IF('Matriz Nº1 Identificación'!B916&lt;&gt;" ",'Matriz Nº1 Identificación'!F916," ")</f>
        <v xml:space="preserve"> </v>
      </c>
      <c r="C916" s="101"/>
      <c r="D916" s="101"/>
      <c r="E916" s="4" t="str">
        <f>IFERROR(IF((VLOOKUP(C916,'Tabla 2-3-4-5'!$B$10:$C$12,2,FALSE)*(VLOOKUP('Matriz Nº2 Análisis'!D916,'Tabla 2-3-4-5'!$B$10:$C$12,2,FALSE)))&lt;3,"BAJO",IF((VLOOKUP(C916,'Tabla 2-3-4-5'!$B$10:$C$12,2,FALSE)*(VLOOKUP('Matriz Nº2 Análisis'!D916,'Tabla 2-3-4-5'!$B$10:$C$12,2,FALSE)))&gt;5,"ALTO","MEDIO"))," ")</f>
        <v xml:space="preserve"> </v>
      </c>
      <c r="F916" s="5" t="str">
        <f>IF(B916&lt;&gt;" ",'Matriz Nº1 Identificación'!E916," ")</f>
        <v xml:space="preserve"> </v>
      </c>
      <c r="G916" s="101"/>
      <c r="H916" s="101"/>
      <c r="I916" s="4" t="str">
        <f>IFERROR(IF((VLOOKUP(G916,'Tabla 2-3-4-5'!$B$10:$C$12,2,FALSE)*(VLOOKUP('Matriz Nº2 Análisis'!H916,'Tabla 2-3-4-5'!$B$10:$C$12,2,FALSE)))&lt;3,"BAJO",IF((VLOOKUP(G916,'Tabla 2-3-4-5'!$B$10:$C$12,2,FALSE)*(VLOOKUP('Matriz Nº2 Análisis'!H916,'Tabla 2-3-4-5'!$B$10:$C$12,2,FALSE)))&gt;5,"ALTO","MEDIO"))," ")</f>
        <v xml:space="preserve"> </v>
      </c>
      <c r="J916" s="9"/>
      <c r="K916" s="10"/>
      <c r="N916" s="10"/>
      <c r="O916" s="10"/>
      <c r="P916" s="10"/>
      <c r="Q916" s="10"/>
      <c r="R916" s="10"/>
      <c r="S916" s="10"/>
      <c r="T916" s="10"/>
      <c r="U916" s="10"/>
      <c r="V916" s="10"/>
      <c r="W916" s="10"/>
      <c r="X916" s="10"/>
      <c r="Y916" s="10"/>
      <c r="Z916" s="10"/>
      <c r="AA916" s="10"/>
      <c r="AB916" s="10"/>
      <c r="AC916" s="10"/>
    </row>
    <row r="917" spans="1:29" ht="23.25" customHeight="1" thickBot="1" x14ac:dyDescent="0.35">
      <c r="A917" s="73" t="str">
        <f>'Matriz Nº1 Identificación'!A917</f>
        <v xml:space="preserve">Objetivo Estratégico: </v>
      </c>
      <c r="B917" s="377">
        <f>+'Matriz Nº1 Identificación'!B917:H917</f>
        <v>0</v>
      </c>
      <c r="C917" s="378"/>
      <c r="D917" s="378"/>
      <c r="E917" s="378"/>
      <c r="F917" s="378"/>
      <c r="G917" s="378"/>
      <c r="H917" s="378"/>
      <c r="I917" s="379"/>
      <c r="J917" s="1"/>
    </row>
    <row r="918" spans="1:29" ht="26.25" customHeight="1" x14ac:dyDescent="0.3">
      <c r="A918" s="75" t="str">
        <f>'Matriz Nº1 Identificación'!A918</f>
        <v>Objetivo táctico</v>
      </c>
      <c r="B918" s="374" t="str">
        <f>+'Matriz Nº1 Identificación'!B918:H918</f>
        <v xml:space="preserve">102. </v>
      </c>
      <c r="C918" s="375"/>
      <c r="D918" s="375"/>
      <c r="E918" s="375"/>
      <c r="F918" s="375"/>
      <c r="G918" s="375"/>
      <c r="H918" s="375"/>
      <c r="I918" s="376"/>
      <c r="J918" s="1"/>
    </row>
    <row r="919" spans="1:29" ht="83.25" customHeight="1" x14ac:dyDescent="0.3">
      <c r="A919" s="136" t="str">
        <f>'Matriz Nº1 Identificación'!A919</f>
        <v>102. 1</v>
      </c>
      <c r="B919" s="4" t="str">
        <f>IF('Matriz Nº1 Identificación'!B919&lt;&gt;" ",'Matriz Nº1 Identificación'!F919," ")</f>
        <v xml:space="preserve"> </v>
      </c>
      <c r="C919" s="101"/>
      <c r="D919" s="101"/>
      <c r="E919" s="4" t="str">
        <f>IFERROR(IF((VLOOKUP(C919,'Tabla 2-3-4-5'!$B$10:$C$12,2,FALSE)*(VLOOKUP('Matriz Nº2 Análisis'!D919,'Tabla 2-3-4-5'!$B$10:$C$12,2,FALSE)))&lt;3,"BAJO",IF((VLOOKUP(C919,'Tabla 2-3-4-5'!$B$10:$C$12,2,FALSE)*(VLOOKUP('Matriz Nº2 Análisis'!D919,'Tabla 2-3-4-5'!$B$10:$C$12,2,FALSE)))&gt;5,"ALTO","MEDIO"))," ")</f>
        <v xml:space="preserve"> </v>
      </c>
      <c r="F919" s="5" t="str">
        <f>IF(B919&lt;&gt;" ",'Matriz Nº1 Identificación'!E919," ")</f>
        <v xml:space="preserve"> </v>
      </c>
      <c r="G919" s="101"/>
      <c r="H919" s="101"/>
      <c r="I919" s="4" t="str">
        <f>IFERROR(IF((VLOOKUP(G919,'Tabla 2-3-4-5'!$B$10:$C$12,2,FALSE)*(VLOOKUP('Matriz Nº2 Análisis'!H919,'Tabla 2-3-4-5'!$B$10:$C$12,2,FALSE)))&lt;3,"BAJO",IF((VLOOKUP(G919,'Tabla 2-3-4-5'!$B$10:$C$12,2,FALSE)*(VLOOKUP('Matriz Nº2 Análisis'!H919,'Tabla 2-3-4-5'!$B$10:$C$12,2,FALSE)))&gt;5,"ALTO","MEDIO"))," ")</f>
        <v xml:space="preserve"> </v>
      </c>
      <c r="J919" s="9"/>
      <c r="K919" s="10"/>
      <c r="N919" s="10"/>
      <c r="O919" s="10"/>
      <c r="P919" s="10"/>
      <c r="Q919" s="10"/>
      <c r="R919" s="10"/>
      <c r="S919" s="10"/>
      <c r="T919" s="10"/>
      <c r="U919" s="10"/>
      <c r="V919" s="10"/>
      <c r="W919" s="10"/>
      <c r="X919" s="10"/>
      <c r="Y919" s="10"/>
      <c r="Z919" s="10"/>
      <c r="AA919" s="10"/>
      <c r="AB919" s="10"/>
      <c r="AC919" s="10"/>
    </row>
    <row r="920" spans="1:29" ht="83.25" customHeight="1" x14ac:dyDescent="0.3">
      <c r="A920" s="136" t="str">
        <f>'Matriz Nº1 Identificación'!A920</f>
        <v>102. 2</v>
      </c>
      <c r="B920" s="4" t="str">
        <f>IF('Matriz Nº1 Identificación'!B920&lt;&gt;" ",'Matriz Nº1 Identificación'!F920," ")</f>
        <v xml:space="preserve"> </v>
      </c>
      <c r="C920" s="101"/>
      <c r="D920" s="101"/>
      <c r="E920" s="4" t="str">
        <f>IFERROR(IF((VLOOKUP(C920,'Tabla 2-3-4-5'!$B$10:$C$12,2,FALSE)*(VLOOKUP('Matriz Nº2 Análisis'!D920,'Tabla 2-3-4-5'!$B$10:$C$12,2,FALSE)))&lt;3,"BAJO",IF((VLOOKUP(C920,'Tabla 2-3-4-5'!$B$10:$C$12,2,FALSE)*(VLOOKUP('Matriz Nº2 Análisis'!D920,'Tabla 2-3-4-5'!$B$10:$C$12,2,FALSE)))&gt;5,"ALTO","MEDIO"))," ")</f>
        <v xml:space="preserve"> </v>
      </c>
      <c r="F920" s="5" t="str">
        <f>IF(B920&lt;&gt;" ",'Matriz Nº1 Identificación'!E920," ")</f>
        <v xml:space="preserve"> </v>
      </c>
      <c r="G920" s="101"/>
      <c r="H920" s="101"/>
      <c r="I920" s="4" t="str">
        <f>IFERROR(IF((VLOOKUP(G920,'Tabla 2-3-4-5'!$B$10:$C$12,2,FALSE)*(VLOOKUP('Matriz Nº2 Análisis'!H920,'Tabla 2-3-4-5'!$B$10:$C$12,2,FALSE)))&lt;3,"BAJO",IF((VLOOKUP(G920,'Tabla 2-3-4-5'!$B$10:$C$12,2,FALSE)*(VLOOKUP('Matriz Nº2 Análisis'!H920,'Tabla 2-3-4-5'!$B$10:$C$12,2,FALSE)))&gt;5,"ALTO","MEDIO"))," ")</f>
        <v xml:space="preserve"> </v>
      </c>
      <c r="J920" s="9"/>
      <c r="K920" s="10"/>
      <c r="N920" s="10"/>
      <c r="O920" s="10"/>
      <c r="P920" s="10"/>
      <c r="Q920" s="10"/>
      <c r="R920" s="10"/>
      <c r="S920" s="10"/>
      <c r="T920" s="10"/>
      <c r="U920" s="10"/>
      <c r="V920" s="10"/>
      <c r="W920" s="10"/>
      <c r="X920" s="10"/>
      <c r="Y920" s="10"/>
      <c r="Z920" s="10"/>
      <c r="AA920" s="10"/>
      <c r="AB920" s="10"/>
      <c r="AC920" s="10"/>
    </row>
    <row r="921" spans="1:29" ht="83.25" customHeight="1" x14ac:dyDescent="0.3">
      <c r="A921" s="136" t="str">
        <f>'Matriz Nº1 Identificación'!A921</f>
        <v>102. 3</v>
      </c>
      <c r="B921" s="4" t="str">
        <f>IF('Matriz Nº1 Identificación'!B921&lt;&gt;" ",'Matriz Nº1 Identificación'!F921," ")</f>
        <v xml:space="preserve"> </v>
      </c>
      <c r="C921" s="101"/>
      <c r="D921" s="101"/>
      <c r="E921" s="4" t="str">
        <f>IFERROR(IF((VLOOKUP(C921,'Tabla 2-3-4-5'!$B$10:$C$12,2,FALSE)*(VLOOKUP('Matriz Nº2 Análisis'!D921,'Tabla 2-3-4-5'!$B$10:$C$12,2,FALSE)))&lt;3,"BAJO",IF((VLOOKUP(C921,'Tabla 2-3-4-5'!$B$10:$C$12,2,FALSE)*(VLOOKUP('Matriz Nº2 Análisis'!D921,'Tabla 2-3-4-5'!$B$10:$C$12,2,FALSE)))&gt;5,"ALTO","MEDIO"))," ")</f>
        <v xml:space="preserve"> </v>
      </c>
      <c r="F921" s="5" t="str">
        <f>IF(B921&lt;&gt;" ",'Matriz Nº1 Identificación'!E921," ")</f>
        <v xml:space="preserve"> </v>
      </c>
      <c r="G921" s="101"/>
      <c r="H921" s="101"/>
      <c r="I921" s="4" t="str">
        <f>IFERROR(IF((VLOOKUP(G921,'Tabla 2-3-4-5'!$B$10:$C$12,2,FALSE)*(VLOOKUP('Matriz Nº2 Análisis'!H921,'Tabla 2-3-4-5'!$B$10:$C$12,2,FALSE)))&lt;3,"BAJO",IF((VLOOKUP(G921,'Tabla 2-3-4-5'!$B$10:$C$12,2,FALSE)*(VLOOKUP('Matriz Nº2 Análisis'!H921,'Tabla 2-3-4-5'!$B$10:$C$12,2,FALSE)))&gt;5,"ALTO","MEDIO"))," ")</f>
        <v xml:space="preserve"> </v>
      </c>
      <c r="J921" s="9"/>
      <c r="K921" s="10"/>
      <c r="N921" s="10"/>
      <c r="O921" s="10"/>
      <c r="P921" s="10"/>
      <c r="Q921" s="10"/>
      <c r="R921" s="10"/>
      <c r="S921" s="10"/>
      <c r="T921" s="10"/>
      <c r="U921" s="10"/>
      <c r="V921" s="10"/>
      <c r="W921" s="10"/>
      <c r="X921" s="10"/>
      <c r="Y921" s="10"/>
      <c r="Z921" s="10"/>
      <c r="AA921" s="10"/>
      <c r="AB921" s="10"/>
      <c r="AC921" s="10"/>
    </row>
    <row r="922" spans="1:29" ht="83.25" customHeight="1" x14ac:dyDescent="0.3">
      <c r="A922" s="136" t="str">
        <f>'Matriz Nº1 Identificación'!A922</f>
        <v>102. 4</v>
      </c>
      <c r="B922" s="4" t="str">
        <f>IF('Matriz Nº1 Identificación'!B922&lt;&gt;" ",'Matriz Nº1 Identificación'!F922," ")</f>
        <v xml:space="preserve"> </v>
      </c>
      <c r="C922" s="101"/>
      <c r="D922" s="101"/>
      <c r="E922" s="4" t="str">
        <f>IFERROR(IF((VLOOKUP(C922,'Tabla 2-3-4-5'!$B$10:$C$12,2,FALSE)*(VLOOKUP('Matriz Nº2 Análisis'!D922,'Tabla 2-3-4-5'!$B$10:$C$12,2,FALSE)))&lt;3,"BAJO",IF((VLOOKUP(C922,'Tabla 2-3-4-5'!$B$10:$C$12,2,FALSE)*(VLOOKUP('Matriz Nº2 Análisis'!D922,'Tabla 2-3-4-5'!$B$10:$C$12,2,FALSE)))&gt;5,"ALTO","MEDIO"))," ")</f>
        <v xml:space="preserve"> </v>
      </c>
      <c r="F922" s="5" t="str">
        <f>IF(B922&lt;&gt;" ",'Matriz Nº1 Identificación'!E922," ")</f>
        <v xml:space="preserve"> </v>
      </c>
      <c r="G922" s="101"/>
      <c r="H922" s="101"/>
      <c r="I922" s="4" t="str">
        <f>IFERROR(IF((VLOOKUP(G922,'Tabla 2-3-4-5'!$B$10:$C$12,2,FALSE)*(VLOOKUP('Matriz Nº2 Análisis'!H922,'Tabla 2-3-4-5'!$B$10:$C$12,2,FALSE)))&lt;3,"BAJO",IF((VLOOKUP(G922,'Tabla 2-3-4-5'!$B$10:$C$12,2,FALSE)*(VLOOKUP('Matriz Nº2 Análisis'!H922,'Tabla 2-3-4-5'!$B$10:$C$12,2,FALSE)))&gt;5,"ALTO","MEDIO"))," ")</f>
        <v xml:space="preserve"> </v>
      </c>
      <c r="J922" s="9"/>
      <c r="K922" s="10"/>
      <c r="N922" s="10"/>
      <c r="O922" s="10"/>
      <c r="P922" s="10"/>
      <c r="Q922" s="10"/>
      <c r="R922" s="10"/>
      <c r="S922" s="10"/>
      <c r="T922" s="10"/>
      <c r="U922" s="10"/>
      <c r="V922" s="10"/>
      <c r="W922" s="10"/>
      <c r="X922" s="10"/>
      <c r="Y922" s="10"/>
      <c r="Z922" s="10"/>
      <c r="AA922" s="10"/>
      <c r="AB922" s="10"/>
      <c r="AC922" s="10"/>
    </row>
    <row r="923" spans="1:29" ht="83.25" customHeight="1" x14ac:dyDescent="0.3">
      <c r="A923" s="136" t="str">
        <f>'Matriz Nº1 Identificación'!A923</f>
        <v>102. 5</v>
      </c>
      <c r="B923" s="4" t="str">
        <f>IF('Matriz Nº1 Identificación'!B923&lt;&gt;" ",'Matriz Nº1 Identificación'!F923," ")</f>
        <v xml:space="preserve"> </v>
      </c>
      <c r="C923" s="101"/>
      <c r="D923" s="101"/>
      <c r="E923" s="4" t="str">
        <f>IFERROR(IF((VLOOKUP(C923,'Tabla 2-3-4-5'!$B$10:$C$12,2,FALSE)*(VLOOKUP('Matriz Nº2 Análisis'!D923,'Tabla 2-3-4-5'!$B$10:$C$12,2,FALSE)))&lt;3,"BAJO",IF((VLOOKUP(C923,'Tabla 2-3-4-5'!$B$10:$C$12,2,FALSE)*(VLOOKUP('Matriz Nº2 Análisis'!D923,'Tabla 2-3-4-5'!$B$10:$C$12,2,FALSE)))&gt;5,"ALTO","MEDIO"))," ")</f>
        <v xml:space="preserve"> </v>
      </c>
      <c r="F923" s="5" t="str">
        <f>IF(B923&lt;&gt;" ",'Matriz Nº1 Identificación'!E923," ")</f>
        <v xml:space="preserve"> </v>
      </c>
      <c r="G923" s="101"/>
      <c r="H923" s="101"/>
      <c r="I923" s="4" t="str">
        <f>IFERROR(IF((VLOOKUP(G923,'Tabla 2-3-4-5'!$B$10:$C$12,2,FALSE)*(VLOOKUP('Matriz Nº2 Análisis'!H923,'Tabla 2-3-4-5'!$B$10:$C$12,2,FALSE)))&lt;3,"BAJO",IF((VLOOKUP(G923,'Tabla 2-3-4-5'!$B$10:$C$12,2,FALSE)*(VLOOKUP('Matriz Nº2 Análisis'!H923,'Tabla 2-3-4-5'!$B$10:$C$12,2,FALSE)))&gt;5,"ALTO","MEDIO"))," ")</f>
        <v xml:space="preserve"> </v>
      </c>
      <c r="J923" s="9"/>
      <c r="K923" s="10"/>
      <c r="N923" s="10"/>
      <c r="O923" s="10"/>
      <c r="P923" s="10"/>
      <c r="Q923" s="10"/>
      <c r="R923" s="10"/>
      <c r="S923" s="10"/>
      <c r="T923" s="10"/>
      <c r="U923" s="10"/>
      <c r="V923" s="10"/>
      <c r="W923" s="10"/>
      <c r="X923" s="10"/>
      <c r="Y923" s="10"/>
      <c r="Z923" s="10"/>
      <c r="AA923" s="10"/>
      <c r="AB923" s="10"/>
      <c r="AC923" s="10"/>
    </row>
    <row r="924" spans="1:29" ht="83.25" customHeight="1" x14ac:dyDescent="0.3">
      <c r="A924" s="136" t="str">
        <f>'Matriz Nº1 Identificación'!A924</f>
        <v>102. 6</v>
      </c>
      <c r="B924" s="4" t="str">
        <f>IF('Matriz Nº1 Identificación'!B924&lt;&gt;" ",'Matriz Nº1 Identificación'!F924," ")</f>
        <v xml:space="preserve"> </v>
      </c>
      <c r="C924" s="101"/>
      <c r="D924" s="101"/>
      <c r="E924" s="4" t="str">
        <f>IFERROR(IF((VLOOKUP(C924,'Tabla 2-3-4-5'!$B$10:$C$12,2,FALSE)*(VLOOKUP('Matriz Nº2 Análisis'!D924,'Tabla 2-3-4-5'!$B$10:$C$12,2,FALSE)))&lt;3,"BAJO",IF((VLOOKUP(C924,'Tabla 2-3-4-5'!$B$10:$C$12,2,FALSE)*(VLOOKUP('Matriz Nº2 Análisis'!D924,'Tabla 2-3-4-5'!$B$10:$C$12,2,FALSE)))&gt;5,"ALTO","MEDIO"))," ")</f>
        <v xml:space="preserve"> </v>
      </c>
      <c r="F924" s="5" t="str">
        <f>IF(B924&lt;&gt;" ",'Matriz Nº1 Identificación'!E924," ")</f>
        <v xml:space="preserve"> </v>
      </c>
      <c r="G924" s="101"/>
      <c r="H924" s="101"/>
      <c r="I924" s="4" t="str">
        <f>IFERROR(IF((VLOOKUP(G924,'Tabla 2-3-4-5'!$B$10:$C$12,2,FALSE)*(VLOOKUP('Matriz Nº2 Análisis'!H924,'Tabla 2-3-4-5'!$B$10:$C$12,2,FALSE)))&lt;3,"BAJO",IF((VLOOKUP(G924,'Tabla 2-3-4-5'!$B$10:$C$12,2,FALSE)*(VLOOKUP('Matriz Nº2 Análisis'!H924,'Tabla 2-3-4-5'!$B$10:$C$12,2,FALSE)))&gt;5,"ALTO","MEDIO"))," ")</f>
        <v xml:space="preserve"> </v>
      </c>
      <c r="J924" s="9"/>
      <c r="K924" s="10"/>
      <c r="N924" s="10"/>
      <c r="O924" s="10"/>
      <c r="P924" s="10"/>
      <c r="Q924" s="10"/>
      <c r="R924" s="10"/>
      <c r="S924" s="10"/>
      <c r="T924" s="10"/>
      <c r="U924" s="10"/>
      <c r="V924" s="10"/>
      <c r="W924" s="10"/>
      <c r="X924" s="10"/>
      <c r="Y924" s="10"/>
      <c r="Z924" s="10"/>
      <c r="AA924" s="10"/>
      <c r="AB924" s="10"/>
      <c r="AC924" s="10"/>
    </row>
    <row r="925" spans="1:29" ht="83.25" customHeight="1" thickBot="1" x14ac:dyDescent="0.35">
      <c r="A925" s="136" t="str">
        <f>'Matriz Nº1 Identificación'!A925</f>
        <v>102. 7</v>
      </c>
      <c r="B925" s="4" t="str">
        <f>IF('Matriz Nº1 Identificación'!B925&lt;&gt;" ",'Matriz Nº1 Identificación'!F925," ")</f>
        <v xml:space="preserve"> </v>
      </c>
      <c r="C925" s="101"/>
      <c r="D925" s="101"/>
      <c r="E925" s="4" t="str">
        <f>IFERROR(IF((VLOOKUP(C925,'Tabla 2-3-4-5'!$B$10:$C$12,2,FALSE)*(VLOOKUP('Matriz Nº2 Análisis'!D925,'Tabla 2-3-4-5'!$B$10:$C$12,2,FALSE)))&lt;3,"BAJO",IF((VLOOKUP(C925,'Tabla 2-3-4-5'!$B$10:$C$12,2,FALSE)*(VLOOKUP('Matriz Nº2 Análisis'!D925,'Tabla 2-3-4-5'!$B$10:$C$12,2,FALSE)))&gt;5,"ALTO","MEDIO"))," ")</f>
        <v xml:space="preserve"> </v>
      </c>
      <c r="F925" s="5" t="str">
        <f>IF(B925&lt;&gt;" ",'Matriz Nº1 Identificación'!E925," ")</f>
        <v xml:space="preserve"> </v>
      </c>
      <c r="G925" s="101"/>
      <c r="H925" s="101"/>
      <c r="I925" s="4" t="str">
        <f>IFERROR(IF((VLOOKUP(G925,'Tabla 2-3-4-5'!$B$10:$C$12,2,FALSE)*(VLOOKUP('Matriz Nº2 Análisis'!H925,'Tabla 2-3-4-5'!$B$10:$C$12,2,FALSE)))&lt;3,"BAJO",IF((VLOOKUP(G925,'Tabla 2-3-4-5'!$B$10:$C$12,2,FALSE)*(VLOOKUP('Matriz Nº2 Análisis'!H925,'Tabla 2-3-4-5'!$B$10:$C$12,2,FALSE)))&gt;5,"ALTO","MEDIO"))," ")</f>
        <v xml:space="preserve"> </v>
      </c>
      <c r="J925" s="9"/>
      <c r="K925" s="10"/>
      <c r="N925" s="10"/>
      <c r="O925" s="10"/>
      <c r="P925" s="10"/>
      <c r="Q925" s="10"/>
      <c r="R925" s="10"/>
      <c r="S925" s="10"/>
      <c r="T925" s="10"/>
      <c r="U925" s="10"/>
      <c r="V925" s="10"/>
      <c r="W925" s="10"/>
      <c r="X925" s="10"/>
      <c r="Y925" s="10"/>
      <c r="Z925" s="10"/>
      <c r="AA925" s="10"/>
      <c r="AB925" s="10"/>
      <c r="AC925" s="10"/>
    </row>
    <row r="926" spans="1:29" ht="23.25" customHeight="1" thickBot="1" x14ac:dyDescent="0.35">
      <c r="A926" s="73" t="str">
        <f>'Matriz Nº1 Identificación'!A926</f>
        <v xml:space="preserve">Objetivo Estratégico: </v>
      </c>
      <c r="B926" s="377">
        <f>+'Matriz Nº1 Identificación'!B926:H926</f>
        <v>0</v>
      </c>
      <c r="C926" s="378"/>
      <c r="D926" s="378"/>
      <c r="E926" s="378"/>
      <c r="F926" s="378"/>
      <c r="G926" s="378"/>
      <c r="H926" s="378"/>
      <c r="I926" s="379"/>
      <c r="J926" s="1"/>
    </row>
    <row r="927" spans="1:29" ht="26.25" customHeight="1" x14ac:dyDescent="0.3">
      <c r="A927" s="75" t="str">
        <f>'Matriz Nº1 Identificación'!A927</f>
        <v>Objetivo táctico</v>
      </c>
      <c r="B927" s="374" t="str">
        <f>+'Matriz Nº1 Identificación'!B927:H927</f>
        <v xml:space="preserve">103. </v>
      </c>
      <c r="C927" s="375"/>
      <c r="D927" s="375"/>
      <c r="E927" s="375"/>
      <c r="F927" s="375"/>
      <c r="G927" s="375"/>
      <c r="H927" s="375"/>
      <c r="I927" s="376"/>
      <c r="J927" s="1"/>
    </row>
    <row r="928" spans="1:29" ht="83.25" customHeight="1" x14ac:dyDescent="0.3">
      <c r="A928" s="136" t="str">
        <f>'Matriz Nº1 Identificación'!A928</f>
        <v>103. 1</v>
      </c>
      <c r="B928" s="4" t="str">
        <f>IF('Matriz Nº1 Identificación'!B928&lt;&gt;" ",'Matriz Nº1 Identificación'!F928," ")</f>
        <v xml:space="preserve"> </v>
      </c>
      <c r="C928" s="101"/>
      <c r="D928" s="101"/>
      <c r="E928" s="4" t="str">
        <f>IFERROR(IF((VLOOKUP(C928,'Tabla 2-3-4-5'!$B$10:$C$12,2,FALSE)*(VLOOKUP('Matriz Nº2 Análisis'!D928,'Tabla 2-3-4-5'!$B$10:$C$12,2,FALSE)))&lt;3,"BAJO",IF((VLOOKUP(C928,'Tabla 2-3-4-5'!$B$10:$C$12,2,FALSE)*(VLOOKUP('Matriz Nº2 Análisis'!D928,'Tabla 2-3-4-5'!$B$10:$C$12,2,FALSE)))&gt;5,"ALTO","MEDIO"))," ")</f>
        <v xml:space="preserve"> </v>
      </c>
      <c r="F928" s="5" t="str">
        <f>IF(B928&lt;&gt;" ",'Matriz Nº1 Identificación'!E928," ")</f>
        <v xml:space="preserve"> </v>
      </c>
      <c r="G928" s="101"/>
      <c r="H928" s="101"/>
      <c r="I928" s="4" t="str">
        <f>IFERROR(IF((VLOOKUP(G928,'Tabla 2-3-4-5'!$B$10:$C$12,2,FALSE)*(VLOOKUP('Matriz Nº2 Análisis'!H928,'Tabla 2-3-4-5'!$B$10:$C$12,2,FALSE)))&lt;3,"BAJO",IF((VLOOKUP(G928,'Tabla 2-3-4-5'!$B$10:$C$12,2,FALSE)*(VLOOKUP('Matriz Nº2 Análisis'!H928,'Tabla 2-3-4-5'!$B$10:$C$12,2,FALSE)))&gt;5,"ALTO","MEDIO"))," ")</f>
        <v xml:space="preserve"> </v>
      </c>
      <c r="J928" s="9"/>
      <c r="K928" s="10"/>
      <c r="N928" s="10"/>
      <c r="O928" s="10"/>
      <c r="P928" s="10"/>
      <c r="Q928" s="10"/>
      <c r="R928" s="10"/>
      <c r="S928" s="10"/>
      <c r="T928" s="10"/>
      <c r="U928" s="10"/>
      <c r="V928" s="10"/>
      <c r="W928" s="10"/>
      <c r="X928" s="10"/>
      <c r="Y928" s="10"/>
      <c r="Z928" s="10"/>
      <c r="AA928" s="10"/>
      <c r="AB928" s="10"/>
      <c r="AC928" s="10"/>
    </row>
    <row r="929" spans="1:29" ht="83.25" customHeight="1" x14ac:dyDescent="0.3">
      <c r="A929" s="136" t="str">
        <f>'Matriz Nº1 Identificación'!A929</f>
        <v>103. 2</v>
      </c>
      <c r="B929" s="4" t="str">
        <f>IF('Matriz Nº1 Identificación'!B929&lt;&gt;" ",'Matriz Nº1 Identificación'!F929," ")</f>
        <v xml:space="preserve"> </v>
      </c>
      <c r="C929" s="101"/>
      <c r="D929" s="101"/>
      <c r="E929" s="4" t="str">
        <f>IFERROR(IF((VLOOKUP(C929,'Tabla 2-3-4-5'!$B$10:$C$12,2,FALSE)*(VLOOKUP('Matriz Nº2 Análisis'!D929,'Tabla 2-3-4-5'!$B$10:$C$12,2,FALSE)))&lt;3,"BAJO",IF((VLOOKUP(C929,'Tabla 2-3-4-5'!$B$10:$C$12,2,FALSE)*(VLOOKUP('Matriz Nº2 Análisis'!D929,'Tabla 2-3-4-5'!$B$10:$C$12,2,FALSE)))&gt;5,"ALTO","MEDIO"))," ")</f>
        <v xml:space="preserve"> </v>
      </c>
      <c r="F929" s="5" t="str">
        <f>IF(B929&lt;&gt;" ",'Matriz Nº1 Identificación'!E929," ")</f>
        <v xml:space="preserve"> </v>
      </c>
      <c r="G929" s="101"/>
      <c r="H929" s="101"/>
      <c r="I929" s="4" t="str">
        <f>IFERROR(IF((VLOOKUP(G929,'Tabla 2-3-4-5'!$B$10:$C$12,2,FALSE)*(VLOOKUP('Matriz Nº2 Análisis'!H929,'Tabla 2-3-4-5'!$B$10:$C$12,2,FALSE)))&lt;3,"BAJO",IF((VLOOKUP(G929,'Tabla 2-3-4-5'!$B$10:$C$12,2,FALSE)*(VLOOKUP('Matriz Nº2 Análisis'!H929,'Tabla 2-3-4-5'!$B$10:$C$12,2,FALSE)))&gt;5,"ALTO","MEDIO"))," ")</f>
        <v xml:space="preserve"> </v>
      </c>
      <c r="J929" s="9"/>
      <c r="K929" s="10"/>
      <c r="N929" s="10"/>
      <c r="O929" s="10"/>
      <c r="P929" s="10"/>
      <c r="Q929" s="10"/>
      <c r="R929" s="10"/>
      <c r="S929" s="10"/>
      <c r="T929" s="10"/>
      <c r="U929" s="10"/>
      <c r="V929" s="10"/>
      <c r="W929" s="10"/>
      <c r="X929" s="10"/>
      <c r="Y929" s="10"/>
      <c r="Z929" s="10"/>
      <c r="AA929" s="10"/>
      <c r="AB929" s="10"/>
      <c r="AC929" s="10"/>
    </row>
    <row r="930" spans="1:29" ht="83.25" customHeight="1" x14ac:dyDescent="0.3">
      <c r="A930" s="136" t="str">
        <f>'Matriz Nº1 Identificación'!A930</f>
        <v>103. 3</v>
      </c>
      <c r="B930" s="4" t="str">
        <f>IF('Matriz Nº1 Identificación'!B930&lt;&gt;" ",'Matriz Nº1 Identificación'!F930," ")</f>
        <v xml:space="preserve"> </v>
      </c>
      <c r="C930" s="101"/>
      <c r="D930" s="101"/>
      <c r="E930" s="4" t="str">
        <f>IFERROR(IF((VLOOKUP(C930,'Tabla 2-3-4-5'!$B$10:$C$12,2,FALSE)*(VLOOKUP('Matriz Nº2 Análisis'!D930,'Tabla 2-3-4-5'!$B$10:$C$12,2,FALSE)))&lt;3,"BAJO",IF((VLOOKUP(C930,'Tabla 2-3-4-5'!$B$10:$C$12,2,FALSE)*(VLOOKUP('Matriz Nº2 Análisis'!D930,'Tabla 2-3-4-5'!$B$10:$C$12,2,FALSE)))&gt;5,"ALTO","MEDIO"))," ")</f>
        <v xml:space="preserve"> </v>
      </c>
      <c r="F930" s="5" t="str">
        <f>IF(B930&lt;&gt;" ",'Matriz Nº1 Identificación'!E930," ")</f>
        <v xml:space="preserve"> </v>
      </c>
      <c r="G930" s="101"/>
      <c r="H930" s="101"/>
      <c r="I930" s="4" t="str">
        <f>IFERROR(IF((VLOOKUP(G930,'Tabla 2-3-4-5'!$B$10:$C$12,2,FALSE)*(VLOOKUP('Matriz Nº2 Análisis'!H930,'Tabla 2-3-4-5'!$B$10:$C$12,2,FALSE)))&lt;3,"BAJO",IF((VLOOKUP(G930,'Tabla 2-3-4-5'!$B$10:$C$12,2,FALSE)*(VLOOKUP('Matriz Nº2 Análisis'!H930,'Tabla 2-3-4-5'!$B$10:$C$12,2,FALSE)))&gt;5,"ALTO","MEDIO"))," ")</f>
        <v xml:space="preserve"> </v>
      </c>
      <c r="J930" s="9"/>
      <c r="K930" s="10"/>
      <c r="N930" s="10"/>
      <c r="O930" s="10"/>
      <c r="P930" s="10"/>
      <c r="Q930" s="10"/>
      <c r="R930" s="10"/>
      <c r="S930" s="10"/>
      <c r="T930" s="10"/>
      <c r="U930" s="10"/>
      <c r="V930" s="10"/>
      <c r="W930" s="10"/>
      <c r="X930" s="10"/>
      <c r="Y930" s="10"/>
      <c r="Z930" s="10"/>
      <c r="AA930" s="10"/>
      <c r="AB930" s="10"/>
      <c r="AC930" s="10"/>
    </row>
    <row r="931" spans="1:29" ht="83.25" customHeight="1" x14ac:dyDescent="0.3">
      <c r="A931" s="136" t="str">
        <f>'Matriz Nº1 Identificación'!A931</f>
        <v>103. 4</v>
      </c>
      <c r="B931" s="4" t="str">
        <f>IF('Matriz Nº1 Identificación'!B931&lt;&gt;" ",'Matriz Nº1 Identificación'!F931," ")</f>
        <v xml:space="preserve"> </v>
      </c>
      <c r="C931" s="101"/>
      <c r="D931" s="101"/>
      <c r="E931" s="4" t="str">
        <f>IFERROR(IF((VLOOKUP(C931,'Tabla 2-3-4-5'!$B$10:$C$12,2,FALSE)*(VLOOKUP('Matriz Nº2 Análisis'!D931,'Tabla 2-3-4-5'!$B$10:$C$12,2,FALSE)))&lt;3,"BAJO",IF((VLOOKUP(C931,'Tabla 2-3-4-5'!$B$10:$C$12,2,FALSE)*(VLOOKUP('Matriz Nº2 Análisis'!D931,'Tabla 2-3-4-5'!$B$10:$C$12,2,FALSE)))&gt;5,"ALTO","MEDIO"))," ")</f>
        <v xml:space="preserve"> </v>
      </c>
      <c r="F931" s="5" t="str">
        <f>IF(B931&lt;&gt;" ",'Matriz Nº1 Identificación'!E931," ")</f>
        <v xml:space="preserve"> </v>
      </c>
      <c r="G931" s="101"/>
      <c r="H931" s="101"/>
      <c r="I931" s="4" t="str">
        <f>IFERROR(IF((VLOOKUP(G931,'Tabla 2-3-4-5'!$B$10:$C$12,2,FALSE)*(VLOOKUP('Matriz Nº2 Análisis'!H931,'Tabla 2-3-4-5'!$B$10:$C$12,2,FALSE)))&lt;3,"BAJO",IF((VLOOKUP(G931,'Tabla 2-3-4-5'!$B$10:$C$12,2,FALSE)*(VLOOKUP('Matriz Nº2 Análisis'!H931,'Tabla 2-3-4-5'!$B$10:$C$12,2,FALSE)))&gt;5,"ALTO","MEDIO"))," ")</f>
        <v xml:space="preserve"> </v>
      </c>
      <c r="J931" s="9"/>
      <c r="K931" s="10"/>
      <c r="N931" s="10"/>
      <c r="O931" s="10"/>
      <c r="P931" s="10"/>
      <c r="Q931" s="10"/>
      <c r="R931" s="10"/>
      <c r="S931" s="10"/>
      <c r="T931" s="10"/>
      <c r="U931" s="10"/>
      <c r="V931" s="10"/>
      <c r="W931" s="10"/>
      <c r="X931" s="10"/>
      <c r="Y931" s="10"/>
      <c r="Z931" s="10"/>
      <c r="AA931" s="10"/>
      <c r="AB931" s="10"/>
      <c r="AC931" s="10"/>
    </row>
    <row r="932" spans="1:29" ht="83.25" customHeight="1" x14ac:dyDescent="0.3">
      <c r="A932" s="136" t="str">
        <f>'Matriz Nº1 Identificación'!A932</f>
        <v>103. 5</v>
      </c>
      <c r="B932" s="4" t="str">
        <f>IF('Matriz Nº1 Identificación'!B932&lt;&gt;" ",'Matriz Nº1 Identificación'!F932," ")</f>
        <v xml:space="preserve"> </v>
      </c>
      <c r="C932" s="101"/>
      <c r="D932" s="101"/>
      <c r="E932" s="4" t="str">
        <f>IFERROR(IF((VLOOKUP(C932,'Tabla 2-3-4-5'!$B$10:$C$12,2,FALSE)*(VLOOKUP('Matriz Nº2 Análisis'!D932,'Tabla 2-3-4-5'!$B$10:$C$12,2,FALSE)))&lt;3,"BAJO",IF((VLOOKUP(C932,'Tabla 2-3-4-5'!$B$10:$C$12,2,FALSE)*(VLOOKUP('Matriz Nº2 Análisis'!D932,'Tabla 2-3-4-5'!$B$10:$C$12,2,FALSE)))&gt;5,"ALTO","MEDIO"))," ")</f>
        <v xml:space="preserve"> </v>
      </c>
      <c r="F932" s="5" t="str">
        <f>IF(B932&lt;&gt;" ",'Matriz Nº1 Identificación'!E932," ")</f>
        <v xml:space="preserve"> </v>
      </c>
      <c r="G932" s="101"/>
      <c r="H932" s="101"/>
      <c r="I932" s="4" t="str">
        <f>IFERROR(IF((VLOOKUP(G932,'Tabla 2-3-4-5'!$B$10:$C$12,2,FALSE)*(VLOOKUP('Matriz Nº2 Análisis'!H932,'Tabla 2-3-4-5'!$B$10:$C$12,2,FALSE)))&lt;3,"BAJO",IF((VLOOKUP(G932,'Tabla 2-3-4-5'!$B$10:$C$12,2,FALSE)*(VLOOKUP('Matriz Nº2 Análisis'!H932,'Tabla 2-3-4-5'!$B$10:$C$12,2,FALSE)))&gt;5,"ALTO","MEDIO"))," ")</f>
        <v xml:space="preserve"> </v>
      </c>
      <c r="J932" s="9"/>
      <c r="K932" s="10"/>
      <c r="N932" s="10"/>
      <c r="O932" s="10"/>
      <c r="P932" s="10"/>
      <c r="Q932" s="10"/>
      <c r="R932" s="10"/>
      <c r="S932" s="10"/>
      <c r="T932" s="10"/>
      <c r="U932" s="10"/>
      <c r="V932" s="10"/>
      <c r="W932" s="10"/>
      <c r="X932" s="10"/>
      <c r="Y932" s="10"/>
      <c r="Z932" s="10"/>
      <c r="AA932" s="10"/>
      <c r="AB932" s="10"/>
      <c r="AC932" s="10"/>
    </row>
    <row r="933" spans="1:29" ht="83.25" customHeight="1" x14ac:dyDescent="0.3">
      <c r="A933" s="136" t="str">
        <f>'Matriz Nº1 Identificación'!A933</f>
        <v>103. 6</v>
      </c>
      <c r="B933" s="4" t="str">
        <f>IF('Matriz Nº1 Identificación'!B933&lt;&gt;" ",'Matriz Nº1 Identificación'!F933," ")</f>
        <v xml:space="preserve"> </v>
      </c>
      <c r="C933" s="101"/>
      <c r="D933" s="101"/>
      <c r="E933" s="4" t="str">
        <f>IFERROR(IF((VLOOKUP(C933,'Tabla 2-3-4-5'!$B$10:$C$12,2,FALSE)*(VLOOKUP('Matriz Nº2 Análisis'!D933,'Tabla 2-3-4-5'!$B$10:$C$12,2,FALSE)))&lt;3,"BAJO",IF((VLOOKUP(C933,'Tabla 2-3-4-5'!$B$10:$C$12,2,FALSE)*(VLOOKUP('Matriz Nº2 Análisis'!D933,'Tabla 2-3-4-5'!$B$10:$C$12,2,FALSE)))&gt;5,"ALTO","MEDIO"))," ")</f>
        <v xml:space="preserve"> </v>
      </c>
      <c r="F933" s="5" t="str">
        <f>IF(B933&lt;&gt;" ",'Matriz Nº1 Identificación'!E933," ")</f>
        <v xml:space="preserve"> </v>
      </c>
      <c r="G933" s="101"/>
      <c r="H933" s="101"/>
      <c r="I933" s="4" t="str">
        <f>IFERROR(IF((VLOOKUP(G933,'Tabla 2-3-4-5'!$B$10:$C$12,2,FALSE)*(VLOOKUP('Matriz Nº2 Análisis'!H933,'Tabla 2-3-4-5'!$B$10:$C$12,2,FALSE)))&lt;3,"BAJO",IF((VLOOKUP(G933,'Tabla 2-3-4-5'!$B$10:$C$12,2,FALSE)*(VLOOKUP('Matriz Nº2 Análisis'!H933,'Tabla 2-3-4-5'!$B$10:$C$12,2,FALSE)))&gt;5,"ALTO","MEDIO"))," ")</f>
        <v xml:space="preserve"> </v>
      </c>
      <c r="J933" s="9"/>
      <c r="K933" s="10"/>
      <c r="N933" s="10"/>
      <c r="O933" s="10"/>
      <c r="P933" s="10"/>
      <c r="Q933" s="10"/>
      <c r="R933" s="10"/>
      <c r="S933" s="10"/>
      <c r="T933" s="10"/>
      <c r="U933" s="10"/>
      <c r="V933" s="10"/>
      <c r="W933" s="10"/>
      <c r="X933" s="10"/>
      <c r="Y933" s="10"/>
      <c r="Z933" s="10"/>
      <c r="AA933" s="10"/>
      <c r="AB933" s="10"/>
      <c r="AC933" s="10"/>
    </row>
    <row r="934" spans="1:29" ht="83.25" customHeight="1" thickBot="1" x14ac:dyDescent="0.35">
      <c r="A934" s="136" t="str">
        <f>'Matriz Nº1 Identificación'!A934</f>
        <v>103. 7</v>
      </c>
      <c r="B934" s="4" t="str">
        <f>IF('Matriz Nº1 Identificación'!B934&lt;&gt;" ",'Matriz Nº1 Identificación'!F934," ")</f>
        <v xml:space="preserve"> </v>
      </c>
      <c r="C934" s="101"/>
      <c r="D934" s="101"/>
      <c r="E934" s="4" t="str">
        <f>IFERROR(IF((VLOOKUP(C934,'Tabla 2-3-4-5'!$B$10:$C$12,2,FALSE)*(VLOOKUP('Matriz Nº2 Análisis'!D934,'Tabla 2-3-4-5'!$B$10:$C$12,2,FALSE)))&lt;3,"BAJO",IF((VLOOKUP(C934,'Tabla 2-3-4-5'!$B$10:$C$12,2,FALSE)*(VLOOKUP('Matriz Nº2 Análisis'!D934,'Tabla 2-3-4-5'!$B$10:$C$12,2,FALSE)))&gt;5,"ALTO","MEDIO"))," ")</f>
        <v xml:space="preserve"> </v>
      </c>
      <c r="F934" s="5" t="str">
        <f>IF(B934&lt;&gt;" ",'Matriz Nº1 Identificación'!E934," ")</f>
        <v xml:space="preserve"> </v>
      </c>
      <c r="G934" s="101"/>
      <c r="H934" s="101"/>
      <c r="I934" s="4" t="str">
        <f>IFERROR(IF((VLOOKUP(G934,'Tabla 2-3-4-5'!$B$10:$C$12,2,FALSE)*(VLOOKUP('Matriz Nº2 Análisis'!H934,'Tabla 2-3-4-5'!$B$10:$C$12,2,FALSE)))&lt;3,"BAJO",IF((VLOOKUP(G934,'Tabla 2-3-4-5'!$B$10:$C$12,2,FALSE)*(VLOOKUP('Matriz Nº2 Análisis'!H934,'Tabla 2-3-4-5'!$B$10:$C$12,2,FALSE)))&gt;5,"ALTO","MEDIO"))," ")</f>
        <v xml:space="preserve"> </v>
      </c>
      <c r="J934" s="9"/>
      <c r="K934" s="10"/>
      <c r="N934" s="10"/>
      <c r="O934" s="10"/>
      <c r="P934" s="10"/>
      <c r="Q934" s="10"/>
      <c r="R934" s="10"/>
      <c r="S934" s="10"/>
      <c r="T934" s="10"/>
      <c r="U934" s="10"/>
      <c r="V934" s="10"/>
      <c r="W934" s="10"/>
      <c r="X934" s="10"/>
      <c r="Y934" s="10"/>
      <c r="Z934" s="10"/>
      <c r="AA934" s="10"/>
      <c r="AB934" s="10"/>
      <c r="AC934" s="10"/>
    </row>
    <row r="935" spans="1:29" ht="23.25" customHeight="1" thickBot="1" x14ac:dyDescent="0.35">
      <c r="A935" s="73" t="str">
        <f>'Matriz Nº1 Identificación'!A935</f>
        <v xml:space="preserve">Objetivo Estratégico: </v>
      </c>
      <c r="B935" s="377">
        <f>+'Matriz Nº1 Identificación'!B935:H935</f>
        <v>0</v>
      </c>
      <c r="C935" s="378"/>
      <c r="D935" s="378"/>
      <c r="E935" s="378"/>
      <c r="F935" s="378"/>
      <c r="G935" s="378"/>
      <c r="H935" s="378"/>
      <c r="I935" s="379"/>
      <c r="J935" s="1"/>
    </row>
    <row r="936" spans="1:29" ht="26.25" customHeight="1" x14ac:dyDescent="0.3">
      <c r="A936" s="75" t="str">
        <f>'Matriz Nº1 Identificación'!A936</f>
        <v>Objetivo táctico</v>
      </c>
      <c r="B936" s="374" t="str">
        <f>+'Matriz Nº1 Identificación'!B936:H936</f>
        <v xml:space="preserve">104. </v>
      </c>
      <c r="C936" s="375"/>
      <c r="D936" s="375"/>
      <c r="E936" s="375"/>
      <c r="F936" s="375"/>
      <c r="G936" s="375"/>
      <c r="H936" s="375"/>
      <c r="I936" s="376"/>
      <c r="J936" s="1"/>
    </row>
    <row r="937" spans="1:29" ht="83.25" customHeight="1" x14ac:dyDescent="0.3">
      <c r="A937" s="136" t="str">
        <f>'Matriz Nº1 Identificación'!A937</f>
        <v>104. 1</v>
      </c>
      <c r="B937" s="4" t="str">
        <f>IF('Matriz Nº1 Identificación'!B937&lt;&gt;" ",'Matriz Nº1 Identificación'!F937," ")</f>
        <v xml:space="preserve"> </v>
      </c>
      <c r="C937" s="101"/>
      <c r="D937" s="101"/>
      <c r="E937" s="4" t="str">
        <f>IFERROR(IF((VLOOKUP(C937,'Tabla 2-3-4-5'!$B$10:$C$12,2,FALSE)*(VLOOKUP('Matriz Nº2 Análisis'!D937,'Tabla 2-3-4-5'!$B$10:$C$12,2,FALSE)))&lt;3,"BAJO",IF((VLOOKUP(C937,'Tabla 2-3-4-5'!$B$10:$C$12,2,FALSE)*(VLOOKUP('Matriz Nº2 Análisis'!D937,'Tabla 2-3-4-5'!$B$10:$C$12,2,FALSE)))&gt;5,"ALTO","MEDIO"))," ")</f>
        <v xml:space="preserve"> </v>
      </c>
      <c r="F937" s="5" t="str">
        <f>IF(B937&lt;&gt;" ",'Matriz Nº1 Identificación'!E937," ")</f>
        <v xml:space="preserve"> </v>
      </c>
      <c r="G937" s="101"/>
      <c r="H937" s="101"/>
      <c r="I937" s="4" t="str">
        <f>IFERROR(IF((VLOOKUP(G937,'Tabla 2-3-4-5'!$B$10:$C$12,2,FALSE)*(VLOOKUP('Matriz Nº2 Análisis'!H937,'Tabla 2-3-4-5'!$B$10:$C$12,2,FALSE)))&lt;3,"BAJO",IF((VLOOKUP(G937,'Tabla 2-3-4-5'!$B$10:$C$12,2,FALSE)*(VLOOKUP('Matriz Nº2 Análisis'!H937,'Tabla 2-3-4-5'!$B$10:$C$12,2,FALSE)))&gt;5,"ALTO","MEDIO"))," ")</f>
        <v xml:space="preserve"> </v>
      </c>
      <c r="J937" s="9"/>
      <c r="K937" s="10"/>
      <c r="N937" s="10"/>
      <c r="O937" s="10"/>
      <c r="P937" s="10"/>
      <c r="Q937" s="10"/>
      <c r="R937" s="10"/>
      <c r="S937" s="10"/>
      <c r="T937" s="10"/>
      <c r="U937" s="10"/>
      <c r="V937" s="10"/>
      <c r="W937" s="10"/>
      <c r="X937" s="10"/>
      <c r="Y937" s="10"/>
      <c r="Z937" s="10"/>
      <c r="AA937" s="10"/>
      <c r="AB937" s="10"/>
      <c r="AC937" s="10"/>
    </row>
    <row r="938" spans="1:29" ht="83.25" customHeight="1" x14ac:dyDescent="0.3">
      <c r="A938" s="136" t="str">
        <f>'Matriz Nº1 Identificación'!A938</f>
        <v>104. 2</v>
      </c>
      <c r="B938" s="4" t="str">
        <f>IF('Matriz Nº1 Identificación'!B938&lt;&gt;" ",'Matriz Nº1 Identificación'!F938," ")</f>
        <v xml:space="preserve"> </v>
      </c>
      <c r="C938" s="101"/>
      <c r="D938" s="101"/>
      <c r="E938" s="4" t="str">
        <f>IFERROR(IF((VLOOKUP(C938,'Tabla 2-3-4-5'!$B$10:$C$12,2,FALSE)*(VLOOKUP('Matriz Nº2 Análisis'!D938,'Tabla 2-3-4-5'!$B$10:$C$12,2,FALSE)))&lt;3,"BAJO",IF((VLOOKUP(C938,'Tabla 2-3-4-5'!$B$10:$C$12,2,FALSE)*(VLOOKUP('Matriz Nº2 Análisis'!D938,'Tabla 2-3-4-5'!$B$10:$C$12,2,FALSE)))&gt;5,"ALTO","MEDIO"))," ")</f>
        <v xml:space="preserve"> </v>
      </c>
      <c r="F938" s="5" t="str">
        <f>IF(B938&lt;&gt;" ",'Matriz Nº1 Identificación'!E938," ")</f>
        <v xml:space="preserve"> </v>
      </c>
      <c r="G938" s="101"/>
      <c r="H938" s="101"/>
      <c r="I938" s="4" t="str">
        <f>IFERROR(IF((VLOOKUP(G938,'Tabla 2-3-4-5'!$B$10:$C$12,2,FALSE)*(VLOOKUP('Matriz Nº2 Análisis'!H938,'Tabla 2-3-4-5'!$B$10:$C$12,2,FALSE)))&lt;3,"BAJO",IF((VLOOKUP(G938,'Tabla 2-3-4-5'!$B$10:$C$12,2,FALSE)*(VLOOKUP('Matriz Nº2 Análisis'!H938,'Tabla 2-3-4-5'!$B$10:$C$12,2,FALSE)))&gt;5,"ALTO","MEDIO"))," ")</f>
        <v xml:space="preserve"> </v>
      </c>
      <c r="J938" s="9"/>
      <c r="K938" s="10"/>
      <c r="N938" s="10"/>
      <c r="O938" s="10"/>
      <c r="P938" s="10"/>
      <c r="Q938" s="10"/>
      <c r="R938" s="10"/>
      <c r="S938" s="10"/>
      <c r="T938" s="10"/>
      <c r="U938" s="10"/>
      <c r="V938" s="10"/>
      <c r="W938" s="10"/>
      <c r="X938" s="10"/>
      <c r="Y938" s="10"/>
      <c r="Z938" s="10"/>
      <c r="AA938" s="10"/>
      <c r="AB938" s="10"/>
      <c r="AC938" s="10"/>
    </row>
    <row r="939" spans="1:29" ht="83.25" customHeight="1" x14ac:dyDescent="0.3">
      <c r="A939" s="136" t="str">
        <f>'Matriz Nº1 Identificación'!A939</f>
        <v>104. 3</v>
      </c>
      <c r="B939" s="4" t="str">
        <f>IF('Matriz Nº1 Identificación'!B939&lt;&gt;" ",'Matriz Nº1 Identificación'!F939," ")</f>
        <v xml:space="preserve"> </v>
      </c>
      <c r="C939" s="101"/>
      <c r="D939" s="101"/>
      <c r="E939" s="4" t="str">
        <f>IFERROR(IF((VLOOKUP(C939,'Tabla 2-3-4-5'!$B$10:$C$12,2,FALSE)*(VLOOKUP('Matriz Nº2 Análisis'!D939,'Tabla 2-3-4-5'!$B$10:$C$12,2,FALSE)))&lt;3,"BAJO",IF((VLOOKUP(C939,'Tabla 2-3-4-5'!$B$10:$C$12,2,FALSE)*(VLOOKUP('Matriz Nº2 Análisis'!D939,'Tabla 2-3-4-5'!$B$10:$C$12,2,FALSE)))&gt;5,"ALTO","MEDIO"))," ")</f>
        <v xml:space="preserve"> </v>
      </c>
      <c r="F939" s="5" t="str">
        <f>IF(B939&lt;&gt;" ",'Matriz Nº1 Identificación'!E939," ")</f>
        <v xml:space="preserve"> </v>
      </c>
      <c r="G939" s="101"/>
      <c r="H939" s="101"/>
      <c r="I939" s="4" t="str">
        <f>IFERROR(IF((VLOOKUP(G939,'Tabla 2-3-4-5'!$B$10:$C$12,2,FALSE)*(VLOOKUP('Matriz Nº2 Análisis'!H939,'Tabla 2-3-4-5'!$B$10:$C$12,2,FALSE)))&lt;3,"BAJO",IF((VLOOKUP(G939,'Tabla 2-3-4-5'!$B$10:$C$12,2,FALSE)*(VLOOKUP('Matriz Nº2 Análisis'!H939,'Tabla 2-3-4-5'!$B$10:$C$12,2,FALSE)))&gt;5,"ALTO","MEDIO"))," ")</f>
        <v xml:space="preserve"> </v>
      </c>
      <c r="J939" s="9"/>
      <c r="K939" s="10"/>
      <c r="N939" s="10"/>
      <c r="O939" s="10"/>
      <c r="P939" s="10"/>
      <c r="Q939" s="10"/>
      <c r="R939" s="10"/>
      <c r="S939" s="10"/>
      <c r="T939" s="10"/>
      <c r="U939" s="10"/>
      <c r="V939" s="10"/>
      <c r="W939" s="10"/>
      <c r="X939" s="10"/>
      <c r="Y939" s="10"/>
      <c r="Z939" s="10"/>
      <c r="AA939" s="10"/>
      <c r="AB939" s="10"/>
      <c r="AC939" s="10"/>
    </row>
    <row r="940" spans="1:29" ht="83.25" customHeight="1" x14ac:dyDescent="0.3">
      <c r="A940" s="136" t="str">
        <f>'Matriz Nº1 Identificación'!A940</f>
        <v>104. 4</v>
      </c>
      <c r="B940" s="4" t="str">
        <f>IF('Matriz Nº1 Identificación'!B940&lt;&gt;" ",'Matriz Nº1 Identificación'!F940," ")</f>
        <v xml:space="preserve"> </v>
      </c>
      <c r="C940" s="101"/>
      <c r="D940" s="101"/>
      <c r="E940" s="4" t="str">
        <f>IFERROR(IF((VLOOKUP(C940,'Tabla 2-3-4-5'!$B$10:$C$12,2,FALSE)*(VLOOKUP('Matriz Nº2 Análisis'!D940,'Tabla 2-3-4-5'!$B$10:$C$12,2,FALSE)))&lt;3,"BAJO",IF((VLOOKUP(C940,'Tabla 2-3-4-5'!$B$10:$C$12,2,FALSE)*(VLOOKUP('Matriz Nº2 Análisis'!D940,'Tabla 2-3-4-5'!$B$10:$C$12,2,FALSE)))&gt;5,"ALTO","MEDIO"))," ")</f>
        <v xml:space="preserve"> </v>
      </c>
      <c r="F940" s="5" t="str">
        <f>IF(B940&lt;&gt;" ",'Matriz Nº1 Identificación'!E940," ")</f>
        <v xml:space="preserve"> </v>
      </c>
      <c r="G940" s="101"/>
      <c r="H940" s="101"/>
      <c r="I940" s="4" t="str">
        <f>IFERROR(IF((VLOOKUP(G940,'Tabla 2-3-4-5'!$B$10:$C$12,2,FALSE)*(VLOOKUP('Matriz Nº2 Análisis'!H940,'Tabla 2-3-4-5'!$B$10:$C$12,2,FALSE)))&lt;3,"BAJO",IF((VLOOKUP(G940,'Tabla 2-3-4-5'!$B$10:$C$12,2,FALSE)*(VLOOKUP('Matriz Nº2 Análisis'!H940,'Tabla 2-3-4-5'!$B$10:$C$12,2,FALSE)))&gt;5,"ALTO","MEDIO"))," ")</f>
        <v xml:space="preserve"> </v>
      </c>
      <c r="J940" s="9"/>
      <c r="K940" s="10"/>
      <c r="N940" s="10"/>
      <c r="O940" s="10"/>
      <c r="P940" s="10"/>
      <c r="Q940" s="10"/>
      <c r="R940" s="10"/>
      <c r="S940" s="10"/>
      <c r="T940" s="10"/>
      <c r="U940" s="10"/>
      <c r="V940" s="10"/>
      <c r="W940" s="10"/>
      <c r="X940" s="10"/>
      <c r="Y940" s="10"/>
      <c r="Z940" s="10"/>
      <c r="AA940" s="10"/>
      <c r="AB940" s="10"/>
      <c r="AC940" s="10"/>
    </row>
    <row r="941" spans="1:29" ht="83.25" customHeight="1" x14ac:dyDescent="0.3">
      <c r="A941" s="136" t="str">
        <f>'Matriz Nº1 Identificación'!A941</f>
        <v>104. 5</v>
      </c>
      <c r="B941" s="4" t="str">
        <f>IF('Matriz Nº1 Identificación'!B941&lt;&gt;" ",'Matriz Nº1 Identificación'!F941," ")</f>
        <v xml:space="preserve"> </v>
      </c>
      <c r="C941" s="101"/>
      <c r="D941" s="101"/>
      <c r="E941" s="4" t="str">
        <f>IFERROR(IF((VLOOKUP(C941,'Tabla 2-3-4-5'!$B$10:$C$12,2,FALSE)*(VLOOKUP('Matriz Nº2 Análisis'!D941,'Tabla 2-3-4-5'!$B$10:$C$12,2,FALSE)))&lt;3,"BAJO",IF((VLOOKUP(C941,'Tabla 2-3-4-5'!$B$10:$C$12,2,FALSE)*(VLOOKUP('Matriz Nº2 Análisis'!D941,'Tabla 2-3-4-5'!$B$10:$C$12,2,FALSE)))&gt;5,"ALTO","MEDIO"))," ")</f>
        <v xml:space="preserve"> </v>
      </c>
      <c r="F941" s="5" t="str">
        <f>IF(B941&lt;&gt;" ",'Matriz Nº1 Identificación'!E941," ")</f>
        <v xml:space="preserve"> </v>
      </c>
      <c r="G941" s="101"/>
      <c r="H941" s="101"/>
      <c r="I941" s="4" t="str">
        <f>IFERROR(IF((VLOOKUP(G941,'Tabla 2-3-4-5'!$B$10:$C$12,2,FALSE)*(VLOOKUP('Matriz Nº2 Análisis'!H941,'Tabla 2-3-4-5'!$B$10:$C$12,2,FALSE)))&lt;3,"BAJO",IF((VLOOKUP(G941,'Tabla 2-3-4-5'!$B$10:$C$12,2,FALSE)*(VLOOKUP('Matriz Nº2 Análisis'!H941,'Tabla 2-3-4-5'!$B$10:$C$12,2,FALSE)))&gt;5,"ALTO","MEDIO"))," ")</f>
        <v xml:space="preserve"> </v>
      </c>
      <c r="J941" s="9"/>
      <c r="K941" s="10"/>
      <c r="N941" s="10"/>
      <c r="O941" s="10"/>
      <c r="P941" s="10"/>
      <c r="Q941" s="10"/>
      <c r="R941" s="10"/>
      <c r="S941" s="10"/>
      <c r="T941" s="10"/>
      <c r="U941" s="10"/>
      <c r="V941" s="10"/>
      <c r="W941" s="10"/>
      <c r="X941" s="10"/>
      <c r="Y941" s="10"/>
      <c r="Z941" s="10"/>
      <c r="AA941" s="10"/>
      <c r="AB941" s="10"/>
      <c r="AC941" s="10"/>
    </row>
    <row r="942" spans="1:29" ht="83.25" customHeight="1" x14ac:dyDescent="0.3">
      <c r="A942" s="136" t="str">
        <f>'Matriz Nº1 Identificación'!A942</f>
        <v>104. 6</v>
      </c>
      <c r="B942" s="4" t="str">
        <f>IF('Matriz Nº1 Identificación'!B942&lt;&gt;" ",'Matriz Nº1 Identificación'!F942," ")</f>
        <v xml:space="preserve"> </v>
      </c>
      <c r="C942" s="101"/>
      <c r="D942" s="101"/>
      <c r="E942" s="4" t="str">
        <f>IFERROR(IF((VLOOKUP(C942,'Tabla 2-3-4-5'!$B$10:$C$12,2,FALSE)*(VLOOKUP('Matriz Nº2 Análisis'!D942,'Tabla 2-3-4-5'!$B$10:$C$12,2,FALSE)))&lt;3,"BAJO",IF((VLOOKUP(C942,'Tabla 2-3-4-5'!$B$10:$C$12,2,FALSE)*(VLOOKUP('Matriz Nº2 Análisis'!D942,'Tabla 2-3-4-5'!$B$10:$C$12,2,FALSE)))&gt;5,"ALTO","MEDIO"))," ")</f>
        <v xml:space="preserve"> </v>
      </c>
      <c r="F942" s="5" t="str">
        <f>IF(B942&lt;&gt;" ",'Matriz Nº1 Identificación'!E942," ")</f>
        <v xml:space="preserve"> </v>
      </c>
      <c r="G942" s="101"/>
      <c r="H942" s="101"/>
      <c r="I942" s="4" t="str">
        <f>IFERROR(IF((VLOOKUP(G942,'Tabla 2-3-4-5'!$B$10:$C$12,2,FALSE)*(VLOOKUP('Matriz Nº2 Análisis'!H942,'Tabla 2-3-4-5'!$B$10:$C$12,2,FALSE)))&lt;3,"BAJO",IF((VLOOKUP(G942,'Tabla 2-3-4-5'!$B$10:$C$12,2,FALSE)*(VLOOKUP('Matriz Nº2 Análisis'!H942,'Tabla 2-3-4-5'!$B$10:$C$12,2,FALSE)))&gt;5,"ALTO","MEDIO"))," ")</f>
        <v xml:space="preserve"> </v>
      </c>
      <c r="J942" s="9"/>
      <c r="K942" s="10"/>
      <c r="N942" s="10"/>
      <c r="O942" s="10"/>
      <c r="P942" s="10"/>
      <c r="Q942" s="10"/>
      <c r="R942" s="10"/>
      <c r="S942" s="10"/>
      <c r="T942" s="10"/>
      <c r="U942" s="10"/>
      <c r="V942" s="10"/>
      <c r="W942" s="10"/>
      <c r="X942" s="10"/>
      <c r="Y942" s="10"/>
      <c r="Z942" s="10"/>
      <c r="AA942" s="10"/>
      <c r="AB942" s="10"/>
      <c r="AC942" s="10"/>
    </row>
    <row r="943" spans="1:29" ht="83.25" customHeight="1" thickBot="1" x14ac:dyDescent="0.35">
      <c r="A943" s="136" t="str">
        <f>'Matriz Nº1 Identificación'!A943</f>
        <v>104. 7</v>
      </c>
      <c r="B943" s="4" t="str">
        <f>IF('Matriz Nº1 Identificación'!B943&lt;&gt;" ",'Matriz Nº1 Identificación'!F943," ")</f>
        <v xml:space="preserve"> </v>
      </c>
      <c r="C943" s="101"/>
      <c r="D943" s="101"/>
      <c r="E943" s="4" t="str">
        <f>IFERROR(IF((VLOOKUP(C943,'Tabla 2-3-4-5'!$B$10:$C$12,2,FALSE)*(VLOOKUP('Matriz Nº2 Análisis'!D943,'Tabla 2-3-4-5'!$B$10:$C$12,2,FALSE)))&lt;3,"BAJO",IF((VLOOKUP(C943,'Tabla 2-3-4-5'!$B$10:$C$12,2,FALSE)*(VLOOKUP('Matriz Nº2 Análisis'!D943,'Tabla 2-3-4-5'!$B$10:$C$12,2,FALSE)))&gt;5,"ALTO","MEDIO"))," ")</f>
        <v xml:space="preserve"> </v>
      </c>
      <c r="F943" s="5" t="str">
        <f>IF(B943&lt;&gt;" ",'Matriz Nº1 Identificación'!E943," ")</f>
        <v xml:space="preserve"> </v>
      </c>
      <c r="G943" s="101"/>
      <c r="H943" s="101"/>
      <c r="I943" s="4" t="str">
        <f>IFERROR(IF((VLOOKUP(G943,'Tabla 2-3-4-5'!$B$10:$C$12,2,FALSE)*(VLOOKUP('Matriz Nº2 Análisis'!H943,'Tabla 2-3-4-5'!$B$10:$C$12,2,FALSE)))&lt;3,"BAJO",IF((VLOOKUP(G943,'Tabla 2-3-4-5'!$B$10:$C$12,2,FALSE)*(VLOOKUP('Matriz Nº2 Análisis'!H943,'Tabla 2-3-4-5'!$B$10:$C$12,2,FALSE)))&gt;5,"ALTO","MEDIO"))," ")</f>
        <v xml:space="preserve"> </v>
      </c>
      <c r="J943" s="9"/>
      <c r="K943" s="10"/>
      <c r="N943" s="10"/>
      <c r="O943" s="10"/>
      <c r="P943" s="10"/>
      <c r="Q943" s="10"/>
      <c r="R943" s="10"/>
      <c r="S943" s="10"/>
      <c r="T943" s="10"/>
      <c r="U943" s="10"/>
      <c r="V943" s="10"/>
      <c r="W943" s="10"/>
      <c r="X943" s="10"/>
      <c r="Y943" s="10"/>
      <c r="Z943" s="10"/>
      <c r="AA943" s="10"/>
      <c r="AB943" s="10"/>
      <c r="AC943" s="10"/>
    </row>
    <row r="944" spans="1:29" ht="23.25" customHeight="1" thickBot="1" x14ac:dyDescent="0.35">
      <c r="A944" s="73" t="str">
        <f>'Matriz Nº1 Identificación'!A944</f>
        <v xml:space="preserve">Objetivo Estratégico: </v>
      </c>
      <c r="B944" s="377">
        <f>+'Matriz Nº1 Identificación'!B944:H944</f>
        <v>0</v>
      </c>
      <c r="C944" s="378"/>
      <c r="D944" s="378"/>
      <c r="E944" s="378"/>
      <c r="F944" s="378"/>
      <c r="G944" s="378"/>
      <c r="H944" s="378"/>
      <c r="I944" s="379"/>
      <c r="J944" s="1"/>
    </row>
    <row r="945" spans="1:29" ht="26.25" customHeight="1" x14ac:dyDescent="0.3">
      <c r="A945" s="75" t="str">
        <f>'Matriz Nº1 Identificación'!A945</f>
        <v>Objetivo táctico</v>
      </c>
      <c r="B945" s="374" t="str">
        <f>+'Matriz Nº1 Identificación'!B945:H945</f>
        <v xml:space="preserve">105. </v>
      </c>
      <c r="C945" s="375"/>
      <c r="D945" s="375"/>
      <c r="E945" s="375"/>
      <c r="F945" s="375"/>
      <c r="G945" s="375"/>
      <c r="H945" s="375"/>
      <c r="I945" s="376"/>
      <c r="J945" s="1"/>
    </row>
    <row r="946" spans="1:29" ht="83.25" customHeight="1" x14ac:dyDescent="0.3">
      <c r="A946" s="136" t="str">
        <f>'Matriz Nº1 Identificación'!A946</f>
        <v>105. 1</v>
      </c>
      <c r="B946" s="4" t="str">
        <f>IF('Matriz Nº1 Identificación'!B946&lt;&gt;" ",'Matriz Nº1 Identificación'!F946," ")</f>
        <v xml:space="preserve"> </v>
      </c>
      <c r="C946" s="101"/>
      <c r="D946" s="101"/>
      <c r="E946" s="4" t="str">
        <f>IFERROR(IF((VLOOKUP(C946,'Tabla 2-3-4-5'!$B$10:$C$12,2,FALSE)*(VLOOKUP('Matriz Nº2 Análisis'!D946,'Tabla 2-3-4-5'!$B$10:$C$12,2,FALSE)))&lt;3,"BAJO",IF((VLOOKUP(C946,'Tabla 2-3-4-5'!$B$10:$C$12,2,FALSE)*(VLOOKUP('Matriz Nº2 Análisis'!D946,'Tabla 2-3-4-5'!$B$10:$C$12,2,FALSE)))&gt;5,"ALTO","MEDIO"))," ")</f>
        <v xml:space="preserve"> </v>
      </c>
      <c r="F946" s="5" t="str">
        <f>IF(B946&lt;&gt;" ",'Matriz Nº1 Identificación'!E946," ")</f>
        <v xml:space="preserve"> </v>
      </c>
      <c r="G946" s="101"/>
      <c r="H946" s="101"/>
      <c r="I946" s="4" t="str">
        <f>IFERROR(IF((VLOOKUP(G946,'Tabla 2-3-4-5'!$B$10:$C$12,2,FALSE)*(VLOOKUP('Matriz Nº2 Análisis'!H946,'Tabla 2-3-4-5'!$B$10:$C$12,2,FALSE)))&lt;3,"BAJO",IF((VLOOKUP(G946,'Tabla 2-3-4-5'!$B$10:$C$12,2,FALSE)*(VLOOKUP('Matriz Nº2 Análisis'!H946,'Tabla 2-3-4-5'!$B$10:$C$12,2,FALSE)))&gt;5,"ALTO","MEDIO"))," ")</f>
        <v xml:space="preserve"> </v>
      </c>
      <c r="J946" s="9"/>
      <c r="K946" s="10"/>
      <c r="N946" s="10"/>
      <c r="O946" s="10"/>
      <c r="P946" s="10"/>
      <c r="Q946" s="10"/>
      <c r="R946" s="10"/>
      <c r="S946" s="10"/>
      <c r="T946" s="10"/>
      <c r="U946" s="10"/>
      <c r="V946" s="10"/>
      <c r="W946" s="10"/>
      <c r="X946" s="10"/>
      <c r="Y946" s="10"/>
      <c r="Z946" s="10"/>
      <c r="AA946" s="10"/>
      <c r="AB946" s="10"/>
      <c r="AC946" s="10"/>
    </row>
    <row r="947" spans="1:29" ht="83.25" customHeight="1" x14ac:dyDescent="0.3">
      <c r="A947" s="136" t="str">
        <f>'Matriz Nº1 Identificación'!A947</f>
        <v>105. 2</v>
      </c>
      <c r="B947" s="4" t="str">
        <f>IF('Matriz Nº1 Identificación'!B947&lt;&gt;" ",'Matriz Nº1 Identificación'!F947," ")</f>
        <v xml:space="preserve"> </v>
      </c>
      <c r="C947" s="101"/>
      <c r="D947" s="101"/>
      <c r="E947" s="4" t="str">
        <f>IFERROR(IF((VLOOKUP(C947,'Tabla 2-3-4-5'!$B$10:$C$12,2,FALSE)*(VLOOKUP('Matriz Nº2 Análisis'!D947,'Tabla 2-3-4-5'!$B$10:$C$12,2,FALSE)))&lt;3,"BAJO",IF((VLOOKUP(C947,'Tabla 2-3-4-5'!$B$10:$C$12,2,FALSE)*(VLOOKUP('Matriz Nº2 Análisis'!D947,'Tabla 2-3-4-5'!$B$10:$C$12,2,FALSE)))&gt;5,"ALTO","MEDIO"))," ")</f>
        <v xml:space="preserve"> </v>
      </c>
      <c r="F947" s="5" t="str">
        <f>IF(B947&lt;&gt;" ",'Matriz Nº1 Identificación'!E947," ")</f>
        <v xml:space="preserve"> </v>
      </c>
      <c r="G947" s="101"/>
      <c r="H947" s="101"/>
      <c r="I947" s="4" t="str">
        <f>IFERROR(IF((VLOOKUP(G947,'Tabla 2-3-4-5'!$B$10:$C$12,2,FALSE)*(VLOOKUP('Matriz Nº2 Análisis'!H947,'Tabla 2-3-4-5'!$B$10:$C$12,2,FALSE)))&lt;3,"BAJO",IF((VLOOKUP(G947,'Tabla 2-3-4-5'!$B$10:$C$12,2,FALSE)*(VLOOKUP('Matriz Nº2 Análisis'!H947,'Tabla 2-3-4-5'!$B$10:$C$12,2,FALSE)))&gt;5,"ALTO","MEDIO"))," ")</f>
        <v xml:space="preserve"> </v>
      </c>
      <c r="J947" s="9"/>
      <c r="K947" s="10"/>
      <c r="N947" s="10"/>
      <c r="O947" s="10"/>
      <c r="P947" s="10"/>
      <c r="Q947" s="10"/>
      <c r="R947" s="10"/>
      <c r="S947" s="10"/>
      <c r="T947" s="10"/>
      <c r="U947" s="10"/>
      <c r="V947" s="10"/>
      <c r="W947" s="10"/>
      <c r="X947" s="10"/>
      <c r="Y947" s="10"/>
      <c r="Z947" s="10"/>
      <c r="AA947" s="10"/>
      <c r="AB947" s="10"/>
      <c r="AC947" s="10"/>
    </row>
    <row r="948" spans="1:29" ht="83.25" customHeight="1" x14ac:dyDescent="0.3">
      <c r="A948" s="136" t="str">
        <f>'Matriz Nº1 Identificación'!A948</f>
        <v>105. 3</v>
      </c>
      <c r="B948" s="4" t="str">
        <f>IF('Matriz Nº1 Identificación'!B948&lt;&gt;" ",'Matriz Nº1 Identificación'!F948," ")</f>
        <v xml:space="preserve"> </v>
      </c>
      <c r="C948" s="101"/>
      <c r="D948" s="101"/>
      <c r="E948" s="4" t="str">
        <f>IFERROR(IF((VLOOKUP(C948,'Tabla 2-3-4-5'!$B$10:$C$12,2,FALSE)*(VLOOKUP('Matriz Nº2 Análisis'!D948,'Tabla 2-3-4-5'!$B$10:$C$12,2,FALSE)))&lt;3,"BAJO",IF((VLOOKUP(C948,'Tabla 2-3-4-5'!$B$10:$C$12,2,FALSE)*(VLOOKUP('Matriz Nº2 Análisis'!D948,'Tabla 2-3-4-5'!$B$10:$C$12,2,FALSE)))&gt;5,"ALTO","MEDIO"))," ")</f>
        <v xml:space="preserve"> </v>
      </c>
      <c r="F948" s="5" t="str">
        <f>IF(B948&lt;&gt;" ",'Matriz Nº1 Identificación'!E948," ")</f>
        <v xml:space="preserve"> </v>
      </c>
      <c r="G948" s="101"/>
      <c r="H948" s="101"/>
      <c r="I948" s="4" t="str">
        <f>IFERROR(IF((VLOOKUP(G948,'Tabla 2-3-4-5'!$B$10:$C$12,2,FALSE)*(VLOOKUP('Matriz Nº2 Análisis'!H948,'Tabla 2-3-4-5'!$B$10:$C$12,2,FALSE)))&lt;3,"BAJO",IF((VLOOKUP(G948,'Tabla 2-3-4-5'!$B$10:$C$12,2,FALSE)*(VLOOKUP('Matriz Nº2 Análisis'!H948,'Tabla 2-3-4-5'!$B$10:$C$12,2,FALSE)))&gt;5,"ALTO","MEDIO"))," ")</f>
        <v xml:space="preserve"> </v>
      </c>
      <c r="J948" s="9"/>
      <c r="K948" s="10"/>
      <c r="N948" s="10"/>
      <c r="O948" s="10"/>
      <c r="P948" s="10"/>
      <c r="Q948" s="10"/>
      <c r="R948" s="10"/>
      <c r="S948" s="10"/>
      <c r="T948" s="10"/>
      <c r="U948" s="10"/>
      <c r="V948" s="10"/>
      <c r="W948" s="10"/>
      <c r="X948" s="10"/>
      <c r="Y948" s="10"/>
      <c r="Z948" s="10"/>
      <c r="AA948" s="10"/>
      <c r="AB948" s="10"/>
      <c r="AC948" s="10"/>
    </row>
    <row r="949" spans="1:29" ht="83.25" customHeight="1" x14ac:dyDescent="0.3">
      <c r="A949" s="136" t="str">
        <f>'Matriz Nº1 Identificación'!A949</f>
        <v>105. 4</v>
      </c>
      <c r="B949" s="4" t="str">
        <f>IF('Matriz Nº1 Identificación'!B949&lt;&gt;" ",'Matriz Nº1 Identificación'!F949," ")</f>
        <v xml:space="preserve"> </v>
      </c>
      <c r="C949" s="101"/>
      <c r="D949" s="101"/>
      <c r="E949" s="4" t="str">
        <f>IFERROR(IF((VLOOKUP(C949,'Tabla 2-3-4-5'!$B$10:$C$12,2,FALSE)*(VLOOKUP('Matriz Nº2 Análisis'!D949,'Tabla 2-3-4-5'!$B$10:$C$12,2,FALSE)))&lt;3,"BAJO",IF((VLOOKUP(C949,'Tabla 2-3-4-5'!$B$10:$C$12,2,FALSE)*(VLOOKUP('Matriz Nº2 Análisis'!D949,'Tabla 2-3-4-5'!$B$10:$C$12,2,FALSE)))&gt;5,"ALTO","MEDIO"))," ")</f>
        <v xml:space="preserve"> </v>
      </c>
      <c r="F949" s="5" t="str">
        <f>IF(B949&lt;&gt;" ",'Matriz Nº1 Identificación'!E949," ")</f>
        <v xml:space="preserve"> </v>
      </c>
      <c r="G949" s="101"/>
      <c r="H949" s="101"/>
      <c r="I949" s="4" t="str">
        <f>IFERROR(IF((VLOOKUP(G949,'Tabla 2-3-4-5'!$B$10:$C$12,2,FALSE)*(VLOOKUP('Matriz Nº2 Análisis'!H949,'Tabla 2-3-4-5'!$B$10:$C$12,2,FALSE)))&lt;3,"BAJO",IF((VLOOKUP(G949,'Tabla 2-3-4-5'!$B$10:$C$12,2,FALSE)*(VLOOKUP('Matriz Nº2 Análisis'!H949,'Tabla 2-3-4-5'!$B$10:$C$12,2,FALSE)))&gt;5,"ALTO","MEDIO"))," ")</f>
        <v xml:space="preserve"> </v>
      </c>
      <c r="J949" s="9"/>
      <c r="K949" s="10"/>
      <c r="N949" s="10"/>
      <c r="O949" s="10"/>
      <c r="P949" s="10"/>
      <c r="Q949" s="10"/>
      <c r="R949" s="10"/>
      <c r="S949" s="10"/>
      <c r="T949" s="10"/>
      <c r="U949" s="10"/>
      <c r="V949" s="10"/>
      <c r="W949" s="10"/>
      <c r="X949" s="10"/>
      <c r="Y949" s="10"/>
      <c r="Z949" s="10"/>
      <c r="AA949" s="10"/>
      <c r="AB949" s="10"/>
      <c r="AC949" s="10"/>
    </row>
    <row r="950" spans="1:29" ht="83.25" customHeight="1" x14ac:dyDescent="0.3">
      <c r="A950" s="136" t="str">
        <f>'Matriz Nº1 Identificación'!A950</f>
        <v>105. 5</v>
      </c>
      <c r="B950" s="4" t="str">
        <f>IF('Matriz Nº1 Identificación'!B950&lt;&gt;" ",'Matriz Nº1 Identificación'!F950," ")</f>
        <v xml:space="preserve"> </v>
      </c>
      <c r="C950" s="101"/>
      <c r="D950" s="101"/>
      <c r="E950" s="4" t="str">
        <f>IFERROR(IF((VLOOKUP(C950,'Tabla 2-3-4-5'!$B$10:$C$12,2,FALSE)*(VLOOKUP('Matriz Nº2 Análisis'!D950,'Tabla 2-3-4-5'!$B$10:$C$12,2,FALSE)))&lt;3,"BAJO",IF((VLOOKUP(C950,'Tabla 2-3-4-5'!$B$10:$C$12,2,FALSE)*(VLOOKUP('Matriz Nº2 Análisis'!D950,'Tabla 2-3-4-5'!$B$10:$C$12,2,FALSE)))&gt;5,"ALTO","MEDIO"))," ")</f>
        <v xml:space="preserve"> </v>
      </c>
      <c r="F950" s="5" t="str">
        <f>IF(B950&lt;&gt;" ",'Matriz Nº1 Identificación'!E950," ")</f>
        <v xml:space="preserve"> </v>
      </c>
      <c r="G950" s="101"/>
      <c r="H950" s="101"/>
      <c r="I950" s="4" t="str">
        <f>IFERROR(IF((VLOOKUP(G950,'Tabla 2-3-4-5'!$B$10:$C$12,2,FALSE)*(VLOOKUP('Matriz Nº2 Análisis'!H950,'Tabla 2-3-4-5'!$B$10:$C$12,2,FALSE)))&lt;3,"BAJO",IF((VLOOKUP(G950,'Tabla 2-3-4-5'!$B$10:$C$12,2,FALSE)*(VLOOKUP('Matriz Nº2 Análisis'!H950,'Tabla 2-3-4-5'!$B$10:$C$12,2,FALSE)))&gt;5,"ALTO","MEDIO"))," ")</f>
        <v xml:space="preserve"> </v>
      </c>
      <c r="J950" s="9"/>
      <c r="K950" s="10"/>
      <c r="N950" s="10"/>
      <c r="O950" s="10"/>
      <c r="P950" s="10"/>
      <c r="Q950" s="10"/>
      <c r="R950" s="10"/>
      <c r="S950" s="10"/>
      <c r="T950" s="10"/>
      <c r="U950" s="10"/>
      <c r="V950" s="10"/>
      <c r="W950" s="10"/>
      <c r="X950" s="10"/>
      <c r="Y950" s="10"/>
      <c r="Z950" s="10"/>
      <c r="AA950" s="10"/>
      <c r="AB950" s="10"/>
      <c r="AC950" s="10"/>
    </row>
    <row r="951" spans="1:29" ht="83.25" customHeight="1" x14ac:dyDescent="0.3">
      <c r="A951" s="136" t="str">
        <f>'Matriz Nº1 Identificación'!A951</f>
        <v>105. 6</v>
      </c>
      <c r="B951" s="4" t="str">
        <f>IF('Matriz Nº1 Identificación'!B951&lt;&gt;" ",'Matriz Nº1 Identificación'!F951," ")</f>
        <v xml:space="preserve"> </v>
      </c>
      <c r="C951" s="101"/>
      <c r="D951" s="101"/>
      <c r="E951" s="4" t="str">
        <f>IFERROR(IF((VLOOKUP(C951,'Tabla 2-3-4-5'!$B$10:$C$12,2,FALSE)*(VLOOKUP('Matriz Nº2 Análisis'!D951,'Tabla 2-3-4-5'!$B$10:$C$12,2,FALSE)))&lt;3,"BAJO",IF((VLOOKUP(C951,'Tabla 2-3-4-5'!$B$10:$C$12,2,FALSE)*(VLOOKUP('Matriz Nº2 Análisis'!D951,'Tabla 2-3-4-5'!$B$10:$C$12,2,FALSE)))&gt;5,"ALTO","MEDIO"))," ")</f>
        <v xml:space="preserve"> </v>
      </c>
      <c r="F951" s="5" t="str">
        <f>IF(B951&lt;&gt;" ",'Matriz Nº1 Identificación'!E951," ")</f>
        <v xml:space="preserve"> </v>
      </c>
      <c r="G951" s="101"/>
      <c r="H951" s="101"/>
      <c r="I951" s="4" t="str">
        <f>IFERROR(IF((VLOOKUP(G951,'Tabla 2-3-4-5'!$B$10:$C$12,2,FALSE)*(VLOOKUP('Matriz Nº2 Análisis'!H951,'Tabla 2-3-4-5'!$B$10:$C$12,2,FALSE)))&lt;3,"BAJO",IF((VLOOKUP(G951,'Tabla 2-3-4-5'!$B$10:$C$12,2,FALSE)*(VLOOKUP('Matriz Nº2 Análisis'!H951,'Tabla 2-3-4-5'!$B$10:$C$12,2,FALSE)))&gt;5,"ALTO","MEDIO"))," ")</f>
        <v xml:space="preserve"> </v>
      </c>
      <c r="J951" s="9"/>
      <c r="K951" s="10"/>
      <c r="N951" s="10"/>
      <c r="O951" s="10"/>
      <c r="P951" s="10"/>
      <c r="Q951" s="10"/>
      <c r="R951" s="10"/>
      <c r="S951" s="10"/>
      <c r="T951" s="10"/>
      <c r="U951" s="10"/>
      <c r="V951" s="10"/>
      <c r="W951" s="10"/>
      <c r="X951" s="10"/>
      <c r="Y951" s="10"/>
      <c r="Z951" s="10"/>
      <c r="AA951" s="10"/>
      <c r="AB951" s="10"/>
      <c r="AC951" s="10"/>
    </row>
    <row r="952" spans="1:29" ht="83.25" customHeight="1" thickBot="1" x14ac:dyDescent="0.35">
      <c r="A952" s="136" t="str">
        <f>'Matriz Nº1 Identificación'!A952</f>
        <v>105. 7</v>
      </c>
      <c r="B952" s="4" t="str">
        <f>IF('Matriz Nº1 Identificación'!B952&lt;&gt;" ",'Matriz Nº1 Identificación'!F952," ")</f>
        <v xml:space="preserve"> </v>
      </c>
      <c r="C952" s="101"/>
      <c r="D952" s="101"/>
      <c r="E952" s="4" t="str">
        <f>IFERROR(IF((VLOOKUP(C952,'Tabla 2-3-4-5'!$B$10:$C$12,2,FALSE)*(VLOOKUP('Matriz Nº2 Análisis'!D952,'Tabla 2-3-4-5'!$B$10:$C$12,2,FALSE)))&lt;3,"BAJO",IF((VLOOKUP(C952,'Tabla 2-3-4-5'!$B$10:$C$12,2,FALSE)*(VLOOKUP('Matriz Nº2 Análisis'!D952,'Tabla 2-3-4-5'!$B$10:$C$12,2,FALSE)))&gt;5,"ALTO","MEDIO"))," ")</f>
        <v xml:space="preserve"> </v>
      </c>
      <c r="F952" s="5" t="str">
        <f>IF(B952&lt;&gt;" ",'Matriz Nº1 Identificación'!E952," ")</f>
        <v xml:space="preserve"> </v>
      </c>
      <c r="G952" s="101"/>
      <c r="H952" s="101"/>
      <c r="I952" s="4" t="str">
        <f>IFERROR(IF((VLOOKUP(G952,'Tabla 2-3-4-5'!$B$10:$C$12,2,FALSE)*(VLOOKUP('Matriz Nº2 Análisis'!H952,'Tabla 2-3-4-5'!$B$10:$C$12,2,FALSE)))&lt;3,"BAJO",IF((VLOOKUP(G952,'Tabla 2-3-4-5'!$B$10:$C$12,2,FALSE)*(VLOOKUP('Matriz Nº2 Análisis'!H952,'Tabla 2-3-4-5'!$B$10:$C$12,2,FALSE)))&gt;5,"ALTO","MEDIO"))," ")</f>
        <v xml:space="preserve"> </v>
      </c>
      <c r="J952" s="9"/>
      <c r="K952" s="10"/>
      <c r="N952" s="10"/>
      <c r="O952" s="10"/>
      <c r="P952" s="10"/>
      <c r="Q952" s="10"/>
      <c r="R952" s="10"/>
      <c r="S952" s="10"/>
      <c r="T952" s="10"/>
      <c r="U952" s="10"/>
      <c r="V952" s="10"/>
      <c r="W952" s="10"/>
      <c r="X952" s="10"/>
      <c r="Y952" s="10"/>
      <c r="Z952" s="10"/>
      <c r="AA952" s="10"/>
      <c r="AB952" s="10"/>
      <c r="AC952" s="10"/>
    </row>
    <row r="953" spans="1:29" ht="23.25" customHeight="1" thickBot="1" x14ac:dyDescent="0.35">
      <c r="A953" s="73" t="str">
        <f>'Matriz Nº1 Identificación'!A953</f>
        <v xml:space="preserve">Objetivo Estratégico: </v>
      </c>
      <c r="B953" s="377">
        <f>+'Matriz Nº1 Identificación'!B953:H953</f>
        <v>0</v>
      </c>
      <c r="C953" s="378"/>
      <c r="D953" s="378"/>
      <c r="E953" s="378"/>
      <c r="F953" s="378"/>
      <c r="G953" s="378"/>
      <c r="H953" s="378"/>
      <c r="I953" s="379"/>
      <c r="J953" s="1"/>
    </row>
    <row r="954" spans="1:29" ht="26.25" customHeight="1" x14ac:dyDescent="0.3">
      <c r="A954" s="75" t="str">
        <f>'Matriz Nº1 Identificación'!A954</f>
        <v>Objetivo táctico</v>
      </c>
      <c r="B954" s="374" t="str">
        <f>+'Matriz Nº1 Identificación'!B954:H954</f>
        <v xml:space="preserve">106. </v>
      </c>
      <c r="C954" s="375"/>
      <c r="D954" s="375"/>
      <c r="E954" s="375"/>
      <c r="F954" s="375"/>
      <c r="G954" s="375"/>
      <c r="H954" s="375"/>
      <c r="I954" s="376"/>
      <c r="J954" s="1"/>
    </row>
    <row r="955" spans="1:29" ht="83.25" customHeight="1" x14ac:dyDescent="0.3">
      <c r="A955" s="136" t="str">
        <f>'Matriz Nº1 Identificación'!A955</f>
        <v>106. 1</v>
      </c>
      <c r="B955" s="4" t="str">
        <f>IF('Matriz Nº1 Identificación'!B955&lt;&gt;" ",'Matriz Nº1 Identificación'!F955," ")</f>
        <v xml:space="preserve"> </v>
      </c>
      <c r="C955" s="101"/>
      <c r="D955" s="101"/>
      <c r="E955" s="4" t="str">
        <f>IFERROR(IF((VLOOKUP(C955,'Tabla 2-3-4-5'!$B$10:$C$12,2,FALSE)*(VLOOKUP('Matriz Nº2 Análisis'!D955,'Tabla 2-3-4-5'!$B$10:$C$12,2,FALSE)))&lt;3,"BAJO",IF((VLOOKUP(C955,'Tabla 2-3-4-5'!$B$10:$C$12,2,FALSE)*(VLOOKUP('Matriz Nº2 Análisis'!D955,'Tabla 2-3-4-5'!$B$10:$C$12,2,FALSE)))&gt;5,"ALTO","MEDIO"))," ")</f>
        <v xml:space="preserve"> </v>
      </c>
      <c r="F955" s="5" t="str">
        <f>IF(B955&lt;&gt;" ",'Matriz Nº1 Identificación'!E955," ")</f>
        <v xml:space="preserve"> </v>
      </c>
      <c r="G955" s="101"/>
      <c r="H955" s="101"/>
      <c r="I955" s="4" t="str">
        <f>IFERROR(IF((VLOOKUP(G955,'Tabla 2-3-4-5'!$B$10:$C$12,2,FALSE)*(VLOOKUP('Matriz Nº2 Análisis'!H955,'Tabla 2-3-4-5'!$B$10:$C$12,2,FALSE)))&lt;3,"BAJO",IF((VLOOKUP(G955,'Tabla 2-3-4-5'!$B$10:$C$12,2,FALSE)*(VLOOKUP('Matriz Nº2 Análisis'!H955,'Tabla 2-3-4-5'!$B$10:$C$12,2,FALSE)))&gt;5,"ALTO","MEDIO"))," ")</f>
        <v xml:space="preserve"> </v>
      </c>
      <c r="J955" s="9"/>
      <c r="K955" s="10"/>
      <c r="N955" s="10"/>
      <c r="O955" s="10"/>
      <c r="P955" s="10"/>
      <c r="Q955" s="10"/>
      <c r="R955" s="10"/>
      <c r="S955" s="10"/>
      <c r="T955" s="10"/>
      <c r="U955" s="10"/>
      <c r="V955" s="10"/>
      <c r="W955" s="10"/>
      <c r="X955" s="10"/>
      <c r="Y955" s="10"/>
      <c r="Z955" s="10"/>
      <c r="AA955" s="10"/>
      <c r="AB955" s="10"/>
      <c r="AC955" s="10"/>
    </row>
    <row r="956" spans="1:29" ht="83.25" customHeight="1" x14ac:dyDescent="0.3">
      <c r="A956" s="136" t="str">
        <f>'Matriz Nº1 Identificación'!A956</f>
        <v>106. 2</v>
      </c>
      <c r="B956" s="4" t="str">
        <f>IF('Matriz Nº1 Identificación'!B956&lt;&gt;" ",'Matriz Nº1 Identificación'!F956," ")</f>
        <v xml:space="preserve"> </v>
      </c>
      <c r="C956" s="101"/>
      <c r="D956" s="101"/>
      <c r="E956" s="4" t="str">
        <f>IFERROR(IF((VLOOKUP(C956,'Tabla 2-3-4-5'!$B$10:$C$12,2,FALSE)*(VLOOKUP('Matriz Nº2 Análisis'!D956,'Tabla 2-3-4-5'!$B$10:$C$12,2,FALSE)))&lt;3,"BAJO",IF((VLOOKUP(C956,'Tabla 2-3-4-5'!$B$10:$C$12,2,FALSE)*(VLOOKUP('Matriz Nº2 Análisis'!D956,'Tabla 2-3-4-5'!$B$10:$C$12,2,FALSE)))&gt;5,"ALTO","MEDIO"))," ")</f>
        <v xml:space="preserve"> </v>
      </c>
      <c r="F956" s="5" t="str">
        <f>IF(B956&lt;&gt;" ",'Matriz Nº1 Identificación'!E956," ")</f>
        <v xml:space="preserve"> </v>
      </c>
      <c r="G956" s="101"/>
      <c r="H956" s="101"/>
      <c r="I956" s="4" t="str">
        <f>IFERROR(IF((VLOOKUP(G956,'Tabla 2-3-4-5'!$B$10:$C$12,2,FALSE)*(VLOOKUP('Matriz Nº2 Análisis'!H956,'Tabla 2-3-4-5'!$B$10:$C$12,2,FALSE)))&lt;3,"BAJO",IF((VLOOKUP(G956,'Tabla 2-3-4-5'!$B$10:$C$12,2,FALSE)*(VLOOKUP('Matriz Nº2 Análisis'!H956,'Tabla 2-3-4-5'!$B$10:$C$12,2,FALSE)))&gt;5,"ALTO","MEDIO"))," ")</f>
        <v xml:space="preserve"> </v>
      </c>
      <c r="J956" s="9"/>
      <c r="K956" s="10"/>
      <c r="N956" s="10"/>
      <c r="O956" s="10"/>
      <c r="P956" s="10"/>
      <c r="Q956" s="10"/>
      <c r="R956" s="10"/>
      <c r="S956" s="10"/>
      <c r="T956" s="10"/>
      <c r="U956" s="10"/>
      <c r="V956" s="10"/>
      <c r="W956" s="10"/>
      <c r="X956" s="10"/>
      <c r="Y956" s="10"/>
      <c r="Z956" s="10"/>
      <c r="AA956" s="10"/>
      <c r="AB956" s="10"/>
      <c r="AC956" s="10"/>
    </row>
    <row r="957" spans="1:29" ht="83.25" customHeight="1" x14ac:dyDescent="0.3">
      <c r="A957" s="136" t="str">
        <f>'Matriz Nº1 Identificación'!A957</f>
        <v>106. 3</v>
      </c>
      <c r="B957" s="4" t="str">
        <f>IF('Matriz Nº1 Identificación'!B957&lt;&gt;" ",'Matriz Nº1 Identificación'!F957," ")</f>
        <v xml:space="preserve"> </v>
      </c>
      <c r="C957" s="101"/>
      <c r="D957" s="101"/>
      <c r="E957" s="4" t="str">
        <f>IFERROR(IF((VLOOKUP(C957,'Tabla 2-3-4-5'!$B$10:$C$12,2,FALSE)*(VLOOKUP('Matriz Nº2 Análisis'!D957,'Tabla 2-3-4-5'!$B$10:$C$12,2,FALSE)))&lt;3,"BAJO",IF((VLOOKUP(C957,'Tabla 2-3-4-5'!$B$10:$C$12,2,FALSE)*(VLOOKUP('Matriz Nº2 Análisis'!D957,'Tabla 2-3-4-5'!$B$10:$C$12,2,FALSE)))&gt;5,"ALTO","MEDIO"))," ")</f>
        <v xml:space="preserve"> </v>
      </c>
      <c r="F957" s="5" t="str">
        <f>IF(B957&lt;&gt;" ",'Matriz Nº1 Identificación'!E957," ")</f>
        <v xml:space="preserve"> </v>
      </c>
      <c r="G957" s="101"/>
      <c r="H957" s="101"/>
      <c r="I957" s="4" t="str">
        <f>IFERROR(IF((VLOOKUP(G957,'Tabla 2-3-4-5'!$B$10:$C$12,2,FALSE)*(VLOOKUP('Matriz Nº2 Análisis'!H957,'Tabla 2-3-4-5'!$B$10:$C$12,2,FALSE)))&lt;3,"BAJO",IF((VLOOKUP(G957,'Tabla 2-3-4-5'!$B$10:$C$12,2,FALSE)*(VLOOKUP('Matriz Nº2 Análisis'!H957,'Tabla 2-3-4-5'!$B$10:$C$12,2,FALSE)))&gt;5,"ALTO","MEDIO"))," ")</f>
        <v xml:space="preserve"> </v>
      </c>
      <c r="J957" s="9"/>
      <c r="K957" s="10"/>
      <c r="N957" s="10"/>
      <c r="O957" s="10"/>
      <c r="P957" s="10"/>
      <c r="Q957" s="10"/>
      <c r="R957" s="10"/>
      <c r="S957" s="10"/>
      <c r="T957" s="10"/>
      <c r="U957" s="10"/>
      <c r="V957" s="10"/>
      <c r="W957" s="10"/>
      <c r="X957" s="10"/>
      <c r="Y957" s="10"/>
      <c r="Z957" s="10"/>
      <c r="AA957" s="10"/>
      <c r="AB957" s="10"/>
      <c r="AC957" s="10"/>
    </row>
    <row r="958" spans="1:29" ht="83.25" customHeight="1" x14ac:dyDescent="0.3">
      <c r="A958" s="136" t="str">
        <f>'Matriz Nº1 Identificación'!A958</f>
        <v>106. 4</v>
      </c>
      <c r="B958" s="4" t="str">
        <f>IF('Matriz Nº1 Identificación'!B958&lt;&gt;" ",'Matriz Nº1 Identificación'!F958," ")</f>
        <v xml:space="preserve"> </v>
      </c>
      <c r="C958" s="101"/>
      <c r="D958" s="101"/>
      <c r="E958" s="4" t="str">
        <f>IFERROR(IF((VLOOKUP(C958,'Tabla 2-3-4-5'!$B$10:$C$12,2,FALSE)*(VLOOKUP('Matriz Nº2 Análisis'!D958,'Tabla 2-3-4-5'!$B$10:$C$12,2,FALSE)))&lt;3,"BAJO",IF((VLOOKUP(C958,'Tabla 2-3-4-5'!$B$10:$C$12,2,FALSE)*(VLOOKUP('Matriz Nº2 Análisis'!D958,'Tabla 2-3-4-5'!$B$10:$C$12,2,FALSE)))&gt;5,"ALTO","MEDIO"))," ")</f>
        <v xml:space="preserve"> </v>
      </c>
      <c r="F958" s="5" t="str">
        <f>IF(B958&lt;&gt;" ",'Matriz Nº1 Identificación'!E958," ")</f>
        <v xml:space="preserve"> </v>
      </c>
      <c r="G958" s="101"/>
      <c r="H958" s="101"/>
      <c r="I958" s="4" t="str">
        <f>IFERROR(IF((VLOOKUP(G958,'Tabla 2-3-4-5'!$B$10:$C$12,2,FALSE)*(VLOOKUP('Matriz Nº2 Análisis'!H958,'Tabla 2-3-4-5'!$B$10:$C$12,2,FALSE)))&lt;3,"BAJO",IF((VLOOKUP(G958,'Tabla 2-3-4-5'!$B$10:$C$12,2,FALSE)*(VLOOKUP('Matriz Nº2 Análisis'!H958,'Tabla 2-3-4-5'!$B$10:$C$12,2,FALSE)))&gt;5,"ALTO","MEDIO"))," ")</f>
        <v xml:space="preserve"> </v>
      </c>
      <c r="J958" s="9"/>
      <c r="K958" s="10"/>
      <c r="N958" s="10"/>
      <c r="O958" s="10"/>
      <c r="P958" s="10"/>
      <c r="Q958" s="10"/>
      <c r="R958" s="10"/>
      <c r="S958" s="10"/>
      <c r="T958" s="10"/>
      <c r="U958" s="10"/>
      <c r="V958" s="10"/>
      <c r="W958" s="10"/>
      <c r="X958" s="10"/>
      <c r="Y958" s="10"/>
      <c r="Z958" s="10"/>
      <c r="AA958" s="10"/>
      <c r="AB958" s="10"/>
      <c r="AC958" s="10"/>
    </row>
    <row r="959" spans="1:29" ht="83.25" customHeight="1" x14ac:dyDescent="0.3">
      <c r="A959" s="136" t="str">
        <f>'Matriz Nº1 Identificación'!A959</f>
        <v>106. 5</v>
      </c>
      <c r="B959" s="4" t="str">
        <f>IF('Matriz Nº1 Identificación'!B959&lt;&gt;" ",'Matriz Nº1 Identificación'!F959," ")</f>
        <v xml:space="preserve"> </v>
      </c>
      <c r="C959" s="101"/>
      <c r="D959" s="101"/>
      <c r="E959" s="4" t="str">
        <f>IFERROR(IF((VLOOKUP(C959,'Tabla 2-3-4-5'!$B$10:$C$12,2,FALSE)*(VLOOKUP('Matriz Nº2 Análisis'!D959,'Tabla 2-3-4-5'!$B$10:$C$12,2,FALSE)))&lt;3,"BAJO",IF((VLOOKUP(C959,'Tabla 2-3-4-5'!$B$10:$C$12,2,FALSE)*(VLOOKUP('Matriz Nº2 Análisis'!D959,'Tabla 2-3-4-5'!$B$10:$C$12,2,FALSE)))&gt;5,"ALTO","MEDIO"))," ")</f>
        <v xml:space="preserve"> </v>
      </c>
      <c r="F959" s="5" t="str">
        <f>IF(B959&lt;&gt;" ",'Matriz Nº1 Identificación'!E959," ")</f>
        <v xml:space="preserve"> </v>
      </c>
      <c r="G959" s="101"/>
      <c r="H959" s="101"/>
      <c r="I959" s="4" t="str">
        <f>IFERROR(IF((VLOOKUP(G959,'Tabla 2-3-4-5'!$B$10:$C$12,2,FALSE)*(VLOOKUP('Matriz Nº2 Análisis'!H959,'Tabla 2-3-4-5'!$B$10:$C$12,2,FALSE)))&lt;3,"BAJO",IF((VLOOKUP(G959,'Tabla 2-3-4-5'!$B$10:$C$12,2,FALSE)*(VLOOKUP('Matriz Nº2 Análisis'!H959,'Tabla 2-3-4-5'!$B$10:$C$12,2,FALSE)))&gt;5,"ALTO","MEDIO"))," ")</f>
        <v xml:space="preserve"> </v>
      </c>
      <c r="J959" s="9"/>
      <c r="K959" s="10"/>
      <c r="N959" s="10"/>
      <c r="O959" s="10"/>
      <c r="P959" s="10"/>
      <c r="Q959" s="10"/>
      <c r="R959" s="10"/>
      <c r="S959" s="10"/>
      <c r="T959" s="10"/>
      <c r="U959" s="10"/>
      <c r="V959" s="10"/>
      <c r="W959" s="10"/>
      <c r="X959" s="10"/>
      <c r="Y959" s="10"/>
      <c r="Z959" s="10"/>
      <c r="AA959" s="10"/>
      <c r="AB959" s="10"/>
      <c r="AC959" s="10"/>
    </row>
    <row r="960" spans="1:29" ht="83.25" customHeight="1" x14ac:dyDescent="0.3">
      <c r="A960" s="136" t="str">
        <f>'Matriz Nº1 Identificación'!A960</f>
        <v>106. 6</v>
      </c>
      <c r="B960" s="4" t="str">
        <f>IF('Matriz Nº1 Identificación'!B960&lt;&gt;" ",'Matriz Nº1 Identificación'!F960," ")</f>
        <v xml:space="preserve"> </v>
      </c>
      <c r="C960" s="101"/>
      <c r="D960" s="101"/>
      <c r="E960" s="4" t="str">
        <f>IFERROR(IF((VLOOKUP(C960,'Tabla 2-3-4-5'!$B$10:$C$12,2,FALSE)*(VLOOKUP('Matriz Nº2 Análisis'!D960,'Tabla 2-3-4-5'!$B$10:$C$12,2,FALSE)))&lt;3,"BAJO",IF((VLOOKUP(C960,'Tabla 2-3-4-5'!$B$10:$C$12,2,FALSE)*(VLOOKUP('Matriz Nº2 Análisis'!D960,'Tabla 2-3-4-5'!$B$10:$C$12,2,FALSE)))&gt;5,"ALTO","MEDIO"))," ")</f>
        <v xml:space="preserve"> </v>
      </c>
      <c r="F960" s="5" t="str">
        <f>IF(B960&lt;&gt;" ",'Matriz Nº1 Identificación'!E960," ")</f>
        <v xml:space="preserve"> </v>
      </c>
      <c r="G960" s="101"/>
      <c r="H960" s="101"/>
      <c r="I960" s="4" t="str">
        <f>IFERROR(IF((VLOOKUP(G960,'Tabla 2-3-4-5'!$B$10:$C$12,2,FALSE)*(VLOOKUP('Matriz Nº2 Análisis'!H960,'Tabla 2-3-4-5'!$B$10:$C$12,2,FALSE)))&lt;3,"BAJO",IF((VLOOKUP(G960,'Tabla 2-3-4-5'!$B$10:$C$12,2,FALSE)*(VLOOKUP('Matriz Nº2 Análisis'!H960,'Tabla 2-3-4-5'!$B$10:$C$12,2,FALSE)))&gt;5,"ALTO","MEDIO"))," ")</f>
        <v xml:space="preserve"> </v>
      </c>
      <c r="J960" s="9"/>
      <c r="K960" s="10"/>
      <c r="N960" s="10"/>
      <c r="O960" s="10"/>
      <c r="P960" s="10"/>
      <c r="Q960" s="10"/>
      <c r="R960" s="10"/>
      <c r="S960" s="10"/>
      <c r="T960" s="10"/>
      <c r="U960" s="10"/>
      <c r="V960" s="10"/>
      <c r="W960" s="10"/>
      <c r="X960" s="10"/>
      <c r="Y960" s="10"/>
      <c r="Z960" s="10"/>
      <c r="AA960" s="10"/>
      <c r="AB960" s="10"/>
      <c r="AC960" s="10"/>
    </row>
    <row r="961" spans="1:29" ht="83.25" customHeight="1" thickBot="1" x14ac:dyDescent="0.35">
      <c r="A961" s="136" t="str">
        <f>'Matriz Nº1 Identificación'!A961</f>
        <v>106. 7</v>
      </c>
      <c r="B961" s="4" t="str">
        <f>IF('Matriz Nº1 Identificación'!B961&lt;&gt;" ",'Matriz Nº1 Identificación'!F961," ")</f>
        <v xml:space="preserve"> </v>
      </c>
      <c r="C961" s="101"/>
      <c r="D961" s="101"/>
      <c r="E961" s="4" t="str">
        <f>IFERROR(IF((VLOOKUP(C961,'Tabla 2-3-4-5'!$B$10:$C$12,2,FALSE)*(VLOOKUP('Matriz Nº2 Análisis'!D961,'Tabla 2-3-4-5'!$B$10:$C$12,2,FALSE)))&lt;3,"BAJO",IF((VLOOKUP(C961,'Tabla 2-3-4-5'!$B$10:$C$12,2,FALSE)*(VLOOKUP('Matriz Nº2 Análisis'!D961,'Tabla 2-3-4-5'!$B$10:$C$12,2,FALSE)))&gt;5,"ALTO","MEDIO"))," ")</f>
        <v xml:space="preserve"> </v>
      </c>
      <c r="F961" s="5" t="str">
        <f>IF(B961&lt;&gt;" ",'Matriz Nº1 Identificación'!E961," ")</f>
        <v xml:space="preserve"> </v>
      </c>
      <c r="G961" s="101"/>
      <c r="H961" s="101"/>
      <c r="I961" s="4" t="str">
        <f>IFERROR(IF((VLOOKUP(G961,'Tabla 2-3-4-5'!$B$10:$C$12,2,FALSE)*(VLOOKUP('Matriz Nº2 Análisis'!H961,'Tabla 2-3-4-5'!$B$10:$C$12,2,FALSE)))&lt;3,"BAJO",IF((VLOOKUP(G961,'Tabla 2-3-4-5'!$B$10:$C$12,2,FALSE)*(VLOOKUP('Matriz Nº2 Análisis'!H961,'Tabla 2-3-4-5'!$B$10:$C$12,2,FALSE)))&gt;5,"ALTO","MEDIO"))," ")</f>
        <v xml:space="preserve"> </v>
      </c>
      <c r="J961" s="9"/>
      <c r="K961" s="10"/>
      <c r="N961" s="10"/>
      <c r="O961" s="10"/>
      <c r="P961" s="10"/>
      <c r="Q961" s="10"/>
      <c r="R961" s="10"/>
      <c r="S961" s="10"/>
      <c r="T961" s="10"/>
      <c r="U961" s="10"/>
      <c r="V961" s="10"/>
      <c r="W961" s="10"/>
      <c r="X961" s="10"/>
      <c r="Y961" s="10"/>
      <c r="Z961" s="10"/>
      <c r="AA961" s="10"/>
      <c r="AB961" s="10"/>
      <c r="AC961" s="10"/>
    </row>
    <row r="962" spans="1:29" ht="23.25" customHeight="1" thickBot="1" x14ac:dyDescent="0.35">
      <c r="A962" s="73" t="str">
        <f>'Matriz Nº1 Identificación'!A962</f>
        <v xml:space="preserve">Objetivo Estratégico: </v>
      </c>
      <c r="B962" s="377">
        <f>+'Matriz Nº1 Identificación'!B962:H962</f>
        <v>0</v>
      </c>
      <c r="C962" s="378"/>
      <c r="D962" s="378"/>
      <c r="E962" s="378"/>
      <c r="F962" s="378"/>
      <c r="G962" s="378"/>
      <c r="H962" s="378"/>
      <c r="I962" s="379"/>
      <c r="J962" s="1"/>
    </row>
    <row r="963" spans="1:29" ht="26.25" customHeight="1" x14ac:dyDescent="0.3">
      <c r="A963" s="75" t="str">
        <f>'Matriz Nº1 Identificación'!A963</f>
        <v>Objetivo táctico</v>
      </c>
      <c r="B963" s="374" t="str">
        <f>+'Matriz Nº1 Identificación'!B963:H963</f>
        <v xml:space="preserve">107. </v>
      </c>
      <c r="C963" s="375"/>
      <c r="D963" s="375"/>
      <c r="E963" s="375"/>
      <c r="F963" s="375"/>
      <c r="G963" s="375"/>
      <c r="H963" s="375"/>
      <c r="I963" s="376"/>
      <c r="J963" s="1"/>
    </row>
    <row r="964" spans="1:29" ht="83.25" customHeight="1" x14ac:dyDescent="0.3">
      <c r="A964" s="136" t="str">
        <f>'Matriz Nº1 Identificación'!A964</f>
        <v>107. 1</v>
      </c>
      <c r="B964" s="4" t="str">
        <f>IF('Matriz Nº1 Identificación'!B964&lt;&gt;" ",'Matriz Nº1 Identificación'!F964," ")</f>
        <v xml:space="preserve"> </v>
      </c>
      <c r="C964" s="101"/>
      <c r="D964" s="101"/>
      <c r="E964" s="4" t="str">
        <f>IFERROR(IF((VLOOKUP(C964,'Tabla 2-3-4-5'!$B$10:$C$12,2,FALSE)*(VLOOKUP('Matriz Nº2 Análisis'!D964,'Tabla 2-3-4-5'!$B$10:$C$12,2,FALSE)))&lt;3,"BAJO",IF((VLOOKUP(C964,'Tabla 2-3-4-5'!$B$10:$C$12,2,FALSE)*(VLOOKUP('Matriz Nº2 Análisis'!D964,'Tabla 2-3-4-5'!$B$10:$C$12,2,FALSE)))&gt;5,"ALTO","MEDIO"))," ")</f>
        <v xml:space="preserve"> </v>
      </c>
      <c r="F964" s="5" t="str">
        <f>IF(B964&lt;&gt;" ",'Matriz Nº1 Identificación'!E964," ")</f>
        <v xml:space="preserve"> </v>
      </c>
      <c r="G964" s="101"/>
      <c r="H964" s="101"/>
      <c r="I964" s="4" t="str">
        <f>IFERROR(IF((VLOOKUP(G964,'Tabla 2-3-4-5'!$B$10:$C$12,2,FALSE)*(VLOOKUP('Matriz Nº2 Análisis'!H964,'Tabla 2-3-4-5'!$B$10:$C$12,2,FALSE)))&lt;3,"BAJO",IF((VLOOKUP(G964,'Tabla 2-3-4-5'!$B$10:$C$12,2,FALSE)*(VLOOKUP('Matriz Nº2 Análisis'!H964,'Tabla 2-3-4-5'!$B$10:$C$12,2,FALSE)))&gt;5,"ALTO","MEDIO"))," ")</f>
        <v xml:space="preserve"> </v>
      </c>
      <c r="J964" s="9"/>
      <c r="K964" s="10"/>
      <c r="N964" s="10"/>
      <c r="O964" s="10"/>
      <c r="P964" s="10"/>
      <c r="Q964" s="10"/>
      <c r="R964" s="10"/>
      <c r="S964" s="10"/>
      <c r="T964" s="10"/>
      <c r="U964" s="10"/>
      <c r="V964" s="10"/>
      <c r="W964" s="10"/>
      <c r="X964" s="10"/>
      <c r="Y964" s="10"/>
      <c r="Z964" s="10"/>
      <c r="AA964" s="10"/>
      <c r="AB964" s="10"/>
      <c r="AC964" s="10"/>
    </row>
    <row r="965" spans="1:29" ht="83.25" customHeight="1" x14ac:dyDescent="0.3">
      <c r="A965" s="136" t="str">
        <f>'Matriz Nº1 Identificación'!A965</f>
        <v>107. 2</v>
      </c>
      <c r="B965" s="4" t="str">
        <f>IF('Matriz Nº1 Identificación'!B965&lt;&gt;" ",'Matriz Nº1 Identificación'!F965," ")</f>
        <v xml:space="preserve"> </v>
      </c>
      <c r="C965" s="101"/>
      <c r="D965" s="101"/>
      <c r="E965" s="4" t="str">
        <f>IFERROR(IF((VLOOKUP(C965,'Tabla 2-3-4-5'!$B$10:$C$12,2,FALSE)*(VLOOKUP('Matriz Nº2 Análisis'!D965,'Tabla 2-3-4-5'!$B$10:$C$12,2,FALSE)))&lt;3,"BAJO",IF((VLOOKUP(C965,'Tabla 2-3-4-5'!$B$10:$C$12,2,FALSE)*(VLOOKUP('Matriz Nº2 Análisis'!D965,'Tabla 2-3-4-5'!$B$10:$C$12,2,FALSE)))&gt;5,"ALTO","MEDIO"))," ")</f>
        <v xml:space="preserve"> </v>
      </c>
      <c r="F965" s="5" t="str">
        <f>IF(B965&lt;&gt;" ",'Matriz Nº1 Identificación'!E965," ")</f>
        <v xml:space="preserve"> </v>
      </c>
      <c r="G965" s="101"/>
      <c r="H965" s="101"/>
      <c r="I965" s="4" t="str">
        <f>IFERROR(IF((VLOOKUP(G965,'Tabla 2-3-4-5'!$B$10:$C$12,2,FALSE)*(VLOOKUP('Matriz Nº2 Análisis'!H965,'Tabla 2-3-4-5'!$B$10:$C$12,2,FALSE)))&lt;3,"BAJO",IF((VLOOKUP(G965,'Tabla 2-3-4-5'!$B$10:$C$12,2,FALSE)*(VLOOKUP('Matriz Nº2 Análisis'!H965,'Tabla 2-3-4-5'!$B$10:$C$12,2,FALSE)))&gt;5,"ALTO","MEDIO"))," ")</f>
        <v xml:space="preserve"> </v>
      </c>
      <c r="J965" s="9"/>
      <c r="K965" s="10"/>
      <c r="N965" s="10"/>
      <c r="O965" s="10"/>
      <c r="P965" s="10"/>
      <c r="Q965" s="10"/>
      <c r="R965" s="10"/>
      <c r="S965" s="10"/>
      <c r="T965" s="10"/>
      <c r="U965" s="10"/>
      <c r="V965" s="10"/>
      <c r="W965" s="10"/>
      <c r="X965" s="10"/>
      <c r="Y965" s="10"/>
      <c r="Z965" s="10"/>
      <c r="AA965" s="10"/>
      <c r="AB965" s="10"/>
      <c r="AC965" s="10"/>
    </row>
    <row r="966" spans="1:29" ht="83.25" customHeight="1" x14ac:dyDescent="0.3">
      <c r="A966" s="136" t="str">
        <f>'Matriz Nº1 Identificación'!A966</f>
        <v>107. 3</v>
      </c>
      <c r="B966" s="4" t="str">
        <f>IF('Matriz Nº1 Identificación'!B966&lt;&gt;" ",'Matriz Nº1 Identificación'!F966," ")</f>
        <v xml:space="preserve"> </v>
      </c>
      <c r="C966" s="101"/>
      <c r="D966" s="101"/>
      <c r="E966" s="4" t="str">
        <f>IFERROR(IF((VLOOKUP(C966,'Tabla 2-3-4-5'!$B$10:$C$12,2,FALSE)*(VLOOKUP('Matriz Nº2 Análisis'!D966,'Tabla 2-3-4-5'!$B$10:$C$12,2,FALSE)))&lt;3,"BAJO",IF((VLOOKUP(C966,'Tabla 2-3-4-5'!$B$10:$C$12,2,FALSE)*(VLOOKUP('Matriz Nº2 Análisis'!D966,'Tabla 2-3-4-5'!$B$10:$C$12,2,FALSE)))&gt;5,"ALTO","MEDIO"))," ")</f>
        <v xml:space="preserve"> </v>
      </c>
      <c r="F966" s="5" t="str">
        <f>IF(B966&lt;&gt;" ",'Matriz Nº1 Identificación'!E966," ")</f>
        <v xml:space="preserve"> </v>
      </c>
      <c r="G966" s="101"/>
      <c r="H966" s="101"/>
      <c r="I966" s="4" t="str">
        <f>IFERROR(IF((VLOOKUP(G966,'Tabla 2-3-4-5'!$B$10:$C$12,2,FALSE)*(VLOOKUP('Matriz Nº2 Análisis'!H966,'Tabla 2-3-4-5'!$B$10:$C$12,2,FALSE)))&lt;3,"BAJO",IF((VLOOKUP(G966,'Tabla 2-3-4-5'!$B$10:$C$12,2,FALSE)*(VLOOKUP('Matriz Nº2 Análisis'!H966,'Tabla 2-3-4-5'!$B$10:$C$12,2,FALSE)))&gt;5,"ALTO","MEDIO"))," ")</f>
        <v xml:space="preserve"> </v>
      </c>
      <c r="J966" s="9"/>
      <c r="K966" s="10"/>
      <c r="N966" s="10"/>
      <c r="O966" s="10"/>
      <c r="P966" s="10"/>
      <c r="Q966" s="10"/>
      <c r="R966" s="10"/>
      <c r="S966" s="10"/>
      <c r="T966" s="10"/>
      <c r="U966" s="10"/>
      <c r="V966" s="10"/>
      <c r="W966" s="10"/>
      <c r="X966" s="10"/>
      <c r="Y966" s="10"/>
      <c r="Z966" s="10"/>
      <c r="AA966" s="10"/>
      <c r="AB966" s="10"/>
      <c r="AC966" s="10"/>
    </row>
    <row r="967" spans="1:29" ht="83.25" customHeight="1" x14ac:dyDescent="0.3">
      <c r="A967" s="136" t="str">
        <f>'Matriz Nº1 Identificación'!A967</f>
        <v>107. 4</v>
      </c>
      <c r="B967" s="4" t="str">
        <f>IF('Matriz Nº1 Identificación'!B967&lt;&gt;" ",'Matriz Nº1 Identificación'!F967," ")</f>
        <v xml:space="preserve"> </v>
      </c>
      <c r="C967" s="101"/>
      <c r="D967" s="101"/>
      <c r="E967" s="4" t="str">
        <f>IFERROR(IF((VLOOKUP(C967,'Tabla 2-3-4-5'!$B$10:$C$12,2,FALSE)*(VLOOKUP('Matriz Nº2 Análisis'!D967,'Tabla 2-3-4-5'!$B$10:$C$12,2,FALSE)))&lt;3,"BAJO",IF((VLOOKUP(C967,'Tabla 2-3-4-5'!$B$10:$C$12,2,FALSE)*(VLOOKUP('Matriz Nº2 Análisis'!D967,'Tabla 2-3-4-5'!$B$10:$C$12,2,FALSE)))&gt;5,"ALTO","MEDIO"))," ")</f>
        <v xml:space="preserve"> </v>
      </c>
      <c r="F967" s="5" t="str">
        <f>IF(B967&lt;&gt;" ",'Matriz Nº1 Identificación'!E967," ")</f>
        <v xml:space="preserve"> </v>
      </c>
      <c r="G967" s="101"/>
      <c r="H967" s="101"/>
      <c r="I967" s="4" t="str">
        <f>IFERROR(IF((VLOOKUP(G967,'Tabla 2-3-4-5'!$B$10:$C$12,2,FALSE)*(VLOOKUP('Matriz Nº2 Análisis'!H967,'Tabla 2-3-4-5'!$B$10:$C$12,2,FALSE)))&lt;3,"BAJO",IF((VLOOKUP(G967,'Tabla 2-3-4-5'!$B$10:$C$12,2,FALSE)*(VLOOKUP('Matriz Nº2 Análisis'!H967,'Tabla 2-3-4-5'!$B$10:$C$12,2,FALSE)))&gt;5,"ALTO","MEDIO"))," ")</f>
        <v xml:space="preserve"> </v>
      </c>
      <c r="J967" s="9"/>
      <c r="K967" s="10"/>
      <c r="N967" s="10"/>
      <c r="O967" s="10"/>
      <c r="P967" s="10"/>
      <c r="Q967" s="10"/>
      <c r="R967" s="10"/>
      <c r="S967" s="10"/>
      <c r="T967" s="10"/>
      <c r="U967" s="10"/>
      <c r="V967" s="10"/>
      <c r="W967" s="10"/>
      <c r="X967" s="10"/>
      <c r="Y967" s="10"/>
      <c r="Z967" s="10"/>
      <c r="AA967" s="10"/>
      <c r="AB967" s="10"/>
      <c r="AC967" s="10"/>
    </row>
    <row r="968" spans="1:29" ht="83.25" customHeight="1" x14ac:dyDescent="0.3">
      <c r="A968" s="136" t="str">
        <f>'Matriz Nº1 Identificación'!A968</f>
        <v>107. 5</v>
      </c>
      <c r="B968" s="4" t="str">
        <f>IF('Matriz Nº1 Identificación'!B968&lt;&gt;" ",'Matriz Nº1 Identificación'!F968," ")</f>
        <v xml:space="preserve"> </v>
      </c>
      <c r="C968" s="101"/>
      <c r="D968" s="101"/>
      <c r="E968" s="4" t="str">
        <f>IFERROR(IF((VLOOKUP(C968,'Tabla 2-3-4-5'!$B$10:$C$12,2,FALSE)*(VLOOKUP('Matriz Nº2 Análisis'!D968,'Tabla 2-3-4-5'!$B$10:$C$12,2,FALSE)))&lt;3,"BAJO",IF((VLOOKUP(C968,'Tabla 2-3-4-5'!$B$10:$C$12,2,FALSE)*(VLOOKUP('Matriz Nº2 Análisis'!D968,'Tabla 2-3-4-5'!$B$10:$C$12,2,FALSE)))&gt;5,"ALTO","MEDIO"))," ")</f>
        <v xml:space="preserve"> </v>
      </c>
      <c r="F968" s="5" t="str">
        <f>IF(B968&lt;&gt;" ",'Matriz Nº1 Identificación'!E968," ")</f>
        <v xml:space="preserve"> </v>
      </c>
      <c r="G968" s="101"/>
      <c r="H968" s="101"/>
      <c r="I968" s="4" t="str">
        <f>IFERROR(IF((VLOOKUP(G968,'Tabla 2-3-4-5'!$B$10:$C$12,2,FALSE)*(VLOOKUP('Matriz Nº2 Análisis'!H968,'Tabla 2-3-4-5'!$B$10:$C$12,2,FALSE)))&lt;3,"BAJO",IF((VLOOKUP(G968,'Tabla 2-3-4-5'!$B$10:$C$12,2,FALSE)*(VLOOKUP('Matriz Nº2 Análisis'!H968,'Tabla 2-3-4-5'!$B$10:$C$12,2,FALSE)))&gt;5,"ALTO","MEDIO"))," ")</f>
        <v xml:space="preserve"> </v>
      </c>
      <c r="J968" s="9"/>
      <c r="K968" s="10"/>
      <c r="N968" s="10"/>
      <c r="O968" s="10"/>
      <c r="P968" s="10"/>
      <c r="Q968" s="10"/>
      <c r="R968" s="10"/>
      <c r="S968" s="10"/>
      <c r="T968" s="10"/>
      <c r="U968" s="10"/>
      <c r="V968" s="10"/>
      <c r="W968" s="10"/>
      <c r="X968" s="10"/>
      <c r="Y968" s="10"/>
      <c r="Z968" s="10"/>
      <c r="AA968" s="10"/>
      <c r="AB968" s="10"/>
      <c r="AC968" s="10"/>
    </row>
    <row r="969" spans="1:29" ht="83.25" customHeight="1" x14ac:dyDescent="0.3">
      <c r="A969" s="136" t="str">
        <f>'Matriz Nº1 Identificación'!A969</f>
        <v>107. 6</v>
      </c>
      <c r="B969" s="4" t="str">
        <f>IF('Matriz Nº1 Identificación'!B969&lt;&gt;" ",'Matriz Nº1 Identificación'!F969," ")</f>
        <v xml:space="preserve"> </v>
      </c>
      <c r="C969" s="101"/>
      <c r="D969" s="101"/>
      <c r="E969" s="4" t="str">
        <f>IFERROR(IF((VLOOKUP(C969,'Tabla 2-3-4-5'!$B$10:$C$12,2,FALSE)*(VLOOKUP('Matriz Nº2 Análisis'!D969,'Tabla 2-3-4-5'!$B$10:$C$12,2,FALSE)))&lt;3,"BAJO",IF((VLOOKUP(C969,'Tabla 2-3-4-5'!$B$10:$C$12,2,FALSE)*(VLOOKUP('Matriz Nº2 Análisis'!D969,'Tabla 2-3-4-5'!$B$10:$C$12,2,FALSE)))&gt;5,"ALTO","MEDIO"))," ")</f>
        <v xml:space="preserve"> </v>
      </c>
      <c r="F969" s="5" t="str">
        <f>IF(B969&lt;&gt;" ",'Matriz Nº1 Identificación'!E969," ")</f>
        <v xml:space="preserve"> </v>
      </c>
      <c r="G969" s="101"/>
      <c r="H969" s="101"/>
      <c r="I969" s="4" t="str">
        <f>IFERROR(IF((VLOOKUP(G969,'Tabla 2-3-4-5'!$B$10:$C$12,2,FALSE)*(VLOOKUP('Matriz Nº2 Análisis'!H969,'Tabla 2-3-4-5'!$B$10:$C$12,2,FALSE)))&lt;3,"BAJO",IF((VLOOKUP(G969,'Tabla 2-3-4-5'!$B$10:$C$12,2,FALSE)*(VLOOKUP('Matriz Nº2 Análisis'!H969,'Tabla 2-3-4-5'!$B$10:$C$12,2,FALSE)))&gt;5,"ALTO","MEDIO"))," ")</f>
        <v xml:space="preserve"> </v>
      </c>
      <c r="J969" s="9"/>
      <c r="K969" s="10"/>
      <c r="N969" s="10"/>
      <c r="O969" s="10"/>
      <c r="P969" s="10"/>
      <c r="Q969" s="10"/>
      <c r="R969" s="10"/>
      <c r="S969" s="10"/>
      <c r="T969" s="10"/>
      <c r="U969" s="10"/>
      <c r="V969" s="10"/>
      <c r="W969" s="10"/>
      <c r="X969" s="10"/>
      <c r="Y969" s="10"/>
      <c r="Z969" s="10"/>
      <c r="AA969" s="10"/>
      <c r="AB969" s="10"/>
      <c r="AC969" s="10"/>
    </row>
    <row r="970" spans="1:29" ht="83.25" customHeight="1" thickBot="1" x14ac:dyDescent="0.35">
      <c r="A970" s="136" t="str">
        <f>'Matriz Nº1 Identificación'!A970</f>
        <v>107. 7</v>
      </c>
      <c r="B970" s="4" t="str">
        <f>IF('Matriz Nº1 Identificación'!B970&lt;&gt;" ",'Matriz Nº1 Identificación'!F970," ")</f>
        <v xml:space="preserve"> </v>
      </c>
      <c r="C970" s="101"/>
      <c r="D970" s="101"/>
      <c r="E970" s="4" t="str">
        <f>IFERROR(IF((VLOOKUP(C970,'Tabla 2-3-4-5'!$B$10:$C$12,2,FALSE)*(VLOOKUP('Matriz Nº2 Análisis'!D970,'Tabla 2-3-4-5'!$B$10:$C$12,2,FALSE)))&lt;3,"BAJO",IF((VLOOKUP(C970,'Tabla 2-3-4-5'!$B$10:$C$12,2,FALSE)*(VLOOKUP('Matriz Nº2 Análisis'!D970,'Tabla 2-3-4-5'!$B$10:$C$12,2,FALSE)))&gt;5,"ALTO","MEDIO"))," ")</f>
        <v xml:space="preserve"> </v>
      </c>
      <c r="F970" s="5" t="str">
        <f>IF(B970&lt;&gt;" ",'Matriz Nº1 Identificación'!E970," ")</f>
        <v xml:space="preserve"> </v>
      </c>
      <c r="G970" s="101"/>
      <c r="H970" s="101"/>
      <c r="I970" s="4" t="str">
        <f>IFERROR(IF((VLOOKUP(G970,'Tabla 2-3-4-5'!$B$10:$C$12,2,FALSE)*(VLOOKUP('Matriz Nº2 Análisis'!H970,'Tabla 2-3-4-5'!$B$10:$C$12,2,FALSE)))&lt;3,"BAJO",IF((VLOOKUP(G970,'Tabla 2-3-4-5'!$B$10:$C$12,2,FALSE)*(VLOOKUP('Matriz Nº2 Análisis'!H970,'Tabla 2-3-4-5'!$B$10:$C$12,2,FALSE)))&gt;5,"ALTO","MEDIO"))," ")</f>
        <v xml:space="preserve"> </v>
      </c>
      <c r="J970" s="9"/>
      <c r="K970" s="10"/>
      <c r="N970" s="10"/>
      <c r="O970" s="10"/>
      <c r="P970" s="10"/>
      <c r="Q970" s="10"/>
      <c r="R970" s="10"/>
      <c r="S970" s="10"/>
      <c r="T970" s="10"/>
      <c r="U970" s="10"/>
      <c r="V970" s="10"/>
      <c r="W970" s="10"/>
      <c r="X970" s="10"/>
      <c r="Y970" s="10"/>
      <c r="Z970" s="10"/>
      <c r="AA970" s="10"/>
      <c r="AB970" s="10"/>
      <c r="AC970" s="10"/>
    </row>
    <row r="971" spans="1:29" ht="23.25" customHeight="1" thickBot="1" x14ac:dyDescent="0.35">
      <c r="A971" s="73" t="str">
        <f>'Matriz Nº1 Identificación'!A971</f>
        <v xml:space="preserve">Objetivo Estratégico: </v>
      </c>
      <c r="B971" s="377">
        <f>+'Matriz Nº1 Identificación'!B971:H971</f>
        <v>0</v>
      </c>
      <c r="C971" s="378"/>
      <c r="D971" s="378"/>
      <c r="E971" s="378"/>
      <c r="F971" s="378"/>
      <c r="G971" s="378"/>
      <c r="H971" s="378"/>
      <c r="I971" s="379"/>
      <c r="J971" s="1"/>
    </row>
    <row r="972" spans="1:29" ht="26.25" customHeight="1" x14ac:dyDescent="0.3">
      <c r="A972" s="75" t="str">
        <f>'Matriz Nº1 Identificación'!A972</f>
        <v>Objetivo táctico</v>
      </c>
      <c r="B972" s="374" t="str">
        <f>+'Matriz Nº1 Identificación'!B972:H972</f>
        <v xml:space="preserve">108. </v>
      </c>
      <c r="C972" s="375"/>
      <c r="D972" s="375"/>
      <c r="E972" s="375"/>
      <c r="F972" s="375"/>
      <c r="G972" s="375"/>
      <c r="H972" s="375"/>
      <c r="I972" s="376"/>
      <c r="J972" s="1"/>
    </row>
    <row r="973" spans="1:29" ht="83.25" customHeight="1" x14ac:dyDescent="0.3">
      <c r="A973" s="136" t="str">
        <f>'Matriz Nº1 Identificación'!A973</f>
        <v>108. 1</v>
      </c>
      <c r="B973" s="4" t="str">
        <f>IF('Matriz Nº1 Identificación'!B973&lt;&gt;" ",'Matriz Nº1 Identificación'!F973," ")</f>
        <v xml:space="preserve"> </v>
      </c>
      <c r="C973" s="101"/>
      <c r="D973" s="101"/>
      <c r="E973" s="4" t="str">
        <f>IFERROR(IF((VLOOKUP(C973,'Tabla 2-3-4-5'!$B$10:$C$12,2,FALSE)*(VLOOKUP('Matriz Nº2 Análisis'!D973,'Tabla 2-3-4-5'!$B$10:$C$12,2,FALSE)))&lt;3,"BAJO",IF((VLOOKUP(C973,'Tabla 2-3-4-5'!$B$10:$C$12,2,FALSE)*(VLOOKUP('Matriz Nº2 Análisis'!D973,'Tabla 2-3-4-5'!$B$10:$C$12,2,FALSE)))&gt;5,"ALTO","MEDIO"))," ")</f>
        <v xml:space="preserve"> </v>
      </c>
      <c r="F973" s="5" t="str">
        <f>IF(B973&lt;&gt;" ",'Matriz Nº1 Identificación'!E973," ")</f>
        <v xml:space="preserve"> </v>
      </c>
      <c r="G973" s="101"/>
      <c r="H973" s="101"/>
      <c r="I973" s="4" t="str">
        <f>IFERROR(IF((VLOOKUP(G973,'Tabla 2-3-4-5'!$B$10:$C$12,2,FALSE)*(VLOOKUP('Matriz Nº2 Análisis'!H973,'Tabla 2-3-4-5'!$B$10:$C$12,2,FALSE)))&lt;3,"BAJO",IF((VLOOKUP(G973,'Tabla 2-3-4-5'!$B$10:$C$12,2,FALSE)*(VLOOKUP('Matriz Nº2 Análisis'!H973,'Tabla 2-3-4-5'!$B$10:$C$12,2,FALSE)))&gt;5,"ALTO","MEDIO"))," ")</f>
        <v xml:space="preserve"> </v>
      </c>
      <c r="J973" s="9"/>
      <c r="K973" s="10"/>
      <c r="N973" s="10"/>
      <c r="O973" s="10"/>
      <c r="P973" s="10"/>
      <c r="Q973" s="10"/>
      <c r="R973" s="10"/>
      <c r="S973" s="10"/>
      <c r="T973" s="10"/>
      <c r="U973" s="10"/>
      <c r="V973" s="10"/>
      <c r="W973" s="10"/>
      <c r="X973" s="10"/>
      <c r="Y973" s="10"/>
      <c r="Z973" s="10"/>
      <c r="AA973" s="10"/>
      <c r="AB973" s="10"/>
      <c r="AC973" s="10"/>
    </row>
    <row r="974" spans="1:29" ht="83.25" customHeight="1" x14ac:dyDescent="0.3">
      <c r="A974" s="136" t="str">
        <f>'Matriz Nº1 Identificación'!A974</f>
        <v>108. 2</v>
      </c>
      <c r="B974" s="4" t="str">
        <f>IF('Matriz Nº1 Identificación'!B974&lt;&gt;" ",'Matriz Nº1 Identificación'!F974," ")</f>
        <v xml:space="preserve"> </v>
      </c>
      <c r="C974" s="101"/>
      <c r="D974" s="101"/>
      <c r="E974" s="4" t="str">
        <f>IFERROR(IF((VLOOKUP(C974,'Tabla 2-3-4-5'!$B$10:$C$12,2,FALSE)*(VLOOKUP('Matriz Nº2 Análisis'!D974,'Tabla 2-3-4-5'!$B$10:$C$12,2,FALSE)))&lt;3,"BAJO",IF((VLOOKUP(C974,'Tabla 2-3-4-5'!$B$10:$C$12,2,FALSE)*(VLOOKUP('Matriz Nº2 Análisis'!D974,'Tabla 2-3-4-5'!$B$10:$C$12,2,FALSE)))&gt;5,"ALTO","MEDIO"))," ")</f>
        <v xml:space="preserve"> </v>
      </c>
      <c r="F974" s="5" t="str">
        <f>IF(B974&lt;&gt;" ",'Matriz Nº1 Identificación'!E974," ")</f>
        <v xml:space="preserve"> </v>
      </c>
      <c r="G974" s="101"/>
      <c r="H974" s="101"/>
      <c r="I974" s="4" t="str">
        <f>IFERROR(IF((VLOOKUP(G974,'Tabla 2-3-4-5'!$B$10:$C$12,2,FALSE)*(VLOOKUP('Matriz Nº2 Análisis'!H974,'Tabla 2-3-4-5'!$B$10:$C$12,2,FALSE)))&lt;3,"BAJO",IF((VLOOKUP(G974,'Tabla 2-3-4-5'!$B$10:$C$12,2,FALSE)*(VLOOKUP('Matriz Nº2 Análisis'!H974,'Tabla 2-3-4-5'!$B$10:$C$12,2,FALSE)))&gt;5,"ALTO","MEDIO"))," ")</f>
        <v xml:space="preserve"> </v>
      </c>
      <c r="J974" s="9"/>
      <c r="K974" s="10"/>
      <c r="N974" s="10"/>
      <c r="O974" s="10"/>
      <c r="P974" s="10"/>
      <c r="Q974" s="10"/>
      <c r="R974" s="10"/>
      <c r="S974" s="10"/>
      <c r="T974" s="10"/>
      <c r="U974" s="10"/>
      <c r="V974" s="10"/>
      <c r="W974" s="10"/>
      <c r="X974" s="10"/>
      <c r="Y974" s="10"/>
      <c r="Z974" s="10"/>
      <c r="AA974" s="10"/>
      <c r="AB974" s="10"/>
      <c r="AC974" s="10"/>
    </row>
    <row r="975" spans="1:29" ht="83.25" customHeight="1" x14ac:dyDescent="0.3">
      <c r="A975" s="136" t="str">
        <f>'Matriz Nº1 Identificación'!A975</f>
        <v>108. 3</v>
      </c>
      <c r="B975" s="4" t="str">
        <f>IF('Matriz Nº1 Identificación'!B975&lt;&gt;" ",'Matriz Nº1 Identificación'!F975," ")</f>
        <v xml:space="preserve"> </v>
      </c>
      <c r="C975" s="101"/>
      <c r="D975" s="101"/>
      <c r="E975" s="4" t="str">
        <f>IFERROR(IF((VLOOKUP(C975,'Tabla 2-3-4-5'!$B$10:$C$12,2,FALSE)*(VLOOKUP('Matriz Nº2 Análisis'!D975,'Tabla 2-3-4-5'!$B$10:$C$12,2,FALSE)))&lt;3,"BAJO",IF((VLOOKUP(C975,'Tabla 2-3-4-5'!$B$10:$C$12,2,FALSE)*(VLOOKUP('Matriz Nº2 Análisis'!D975,'Tabla 2-3-4-5'!$B$10:$C$12,2,FALSE)))&gt;5,"ALTO","MEDIO"))," ")</f>
        <v xml:space="preserve"> </v>
      </c>
      <c r="F975" s="5" t="str">
        <f>IF(B975&lt;&gt;" ",'Matriz Nº1 Identificación'!E975," ")</f>
        <v xml:space="preserve"> </v>
      </c>
      <c r="G975" s="101"/>
      <c r="H975" s="101"/>
      <c r="I975" s="4" t="str">
        <f>IFERROR(IF((VLOOKUP(G975,'Tabla 2-3-4-5'!$B$10:$C$12,2,FALSE)*(VLOOKUP('Matriz Nº2 Análisis'!H975,'Tabla 2-3-4-5'!$B$10:$C$12,2,FALSE)))&lt;3,"BAJO",IF((VLOOKUP(G975,'Tabla 2-3-4-5'!$B$10:$C$12,2,FALSE)*(VLOOKUP('Matriz Nº2 Análisis'!H975,'Tabla 2-3-4-5'!$B$10:$C$12,2,FALSE)))&gt;5,"ALTO","MEDIO"))," ")</f>
        <v xml:space="preserve"> </v>
      </c>
      <c r="J975" s="9"/>
      <c r="K975" s="10"/>
      <c r="N975" s="10"/>
      <c r="O975" s="10"/>
      <c r="P975" s="10"/>
      <c r="Q975" s="10"/>
      <c r="R975" s="10"/>
      <c r="S975" s="10"/>
      <c r="T975" s="10"/>
      <c r="U975" s="10"/>
      <c r="V975" s="10"/>
      <c r="W975" s="10"/>
      <c r="X975" s="10"/>
      <c r="Y975" s="10"/>
      <c r="Z975" s="10"/>
      <c r="AA975" s="10"/>
      <c r="AB975" s="10"/>
      <c r="AC975" s="10"/>
    </row>
    <row r="976" spans="1:29" ht="83.25" customHeight="1" x14ac:dyDescent="0.3">
      <c r="A976" s="136" t="str">
        <f>'Matriz Nº1 Identificación'!A976</f>
        <v>108. 4</v>
      </c>
      <c r="B976" s="4" t="str">
        <f>IF('Matriz Nº1 Identificación'!B976&lt;&gt;" ",'Matriz Nº1 Identificación'!F976," ")</f>
        <v xml:space="preserve"> </v>
      </c>
      <c r="C976" s="101"/>
      <c r="D976" s="101"/>
      <c r="E976" s="4" t="str">
        <f>IFERROR(IF((VLOOKUP(C976,'Tabla 2-3-4-5'!$B$10:$C$12,2,FALSE)*(VLOOKUP('Matriz Nº2 Análisis'!D976,'Tabla 2-3-4-5'!$B$10:$C$12,2,FALSE)))&lt;3,"BAJO",IF((VLOOKUP(C976,'Tabla 2-3-4-5'!$B$10:$C$12,2,FALSE)*(VLOOKUP('Matriz Nº2 Análisis'!D976,'Tabla 2-3-4-5'!$B$10:$C$12,2,FALSE)))&gt;5,"ALTO","MEDIO"))," ")</f>
        <v xml:space="preserve"> </v>
      </c>
      <c r="F976" s="5" t="str">
        <f>IF(B976&lt;&gt;" ",'Matriz Nº1 Identificación'!E976," ")</f>
        <v xml:space="preserve"> </v>
      </c>
      <c r="G976" s="101"/>
      <c r="H976" s="101"/>
      <c r="I976" s="4" t="str">
        <f>IFERROR(IF((VLOOKUP(G976,'Tabla 2-3-4-5'!$B$10:$C$12,2,FALSE)*(VLOOKUP('Matriz Nº2 Análisis'!H976,'Tabla 2-3-4-5'!$B$10:$C$12,2,FALSE)))&lt;3,"BAJO",IF((VLOOKUP(G976,'Tabla 2-3-4-5'!$B$10:$C$12,2,FALSE)*(VLOOKUP('Matriz Nº2 Análisis'!H976,'Tabla 2-3-4-5'!$B$10:$C$12,2,FALSE)))&gt;5,"ALTO","MEDIO"))," ")</f>
        <v xml:space="preserve"> </v>
      </c>
      <c r="J976" s="9"/>
      <c r="K976" s="10"/>
      <c r="N976" s="10"/>
      <c r="O976" s="10"/>
      <c r="P976" s="10"/>
      <c r="Q976" s="10"/>
      <c r="R976" s="10"/>
      <c r="S976" s="10"/>
      <c r="T976" s="10"/>
      <c r="U976" s="10"/>
      <c r="V976" s="10"/>
      <c r="W976" s="10"/>
      <c r="X976" s="10"/>
      <c r="Y976" s="10"/>
      <c r="Z976" s="10"/>
      <c r="AA976" s="10"/>
      <c r="AB976" s="10"/>
      <c r="AC976" s="10"/>
    </row>
    <row r="977" spans="1:29" ht="83.25" customHeight="1" x14ac:dyDescent="0.3">
      <c r="A977" s="136" t="str">
        <f>'Matriz Nº1 Identificación'!A977</f>
        <v>108. 5</v>
      </c>
      <c r="B977" s="4" t="str">
        <f>IF('Matriz Nº1 Identificación'!B977&lt;&gt;" ",'Matriz Nº1 Identificación'!F977," ")</f>
        <v xml:space="preserve"> </v>
      </c>
      <c r="C977" s="101"/>
      <c r="D977" s="101"/>
      <c r="E977" s="4" t="str">
        <f>IFERROR(IF((VLOOKUP(C977,'Tabla 2-3-4-5'!$B$10:$C$12,2,FALSE)*(VLOOKUP('Matriz Nº2 Análisis'!D977,'Tabla 2-3-4-5'!$B$10:$C$12,2,FALSE)))&lt;3,"BAJO",IF((VLOOKUP(C977,'Tabla 2-3-4-5'!$B$10:$C$12,2,FALSE)*(VLOOKUP('Matriz Nº2 Análisis'!D977,'Tabla 2-3-4-5'!$B$10:$C$12,2,FALSE)))&gt;5,"ALTO","MEDIO"))," ")</f>
        <v xml:space="preserve"> </v>
      </c>
      <c r="F977" s="5" t="str">
        <f>IF(B977&lt;&gt;" ",'Matriz Nº1 Identificación'!E977," ")</f>
        <v xml:space="preserve"> </v>
      </c>
      <c r="G977" s="101"/>
      <c r="H977" s="101"/>
      <c r="I977" s="4" t="str">
        <f>IFERROR(IF((VLOOKUP(G977,'Tabla 2-3-4-5'!$B$10:$C$12,2,FALSE)*(VLOOKUP('Matriz Nº2 Análisis'!H977,'Tabla 2-3-4-5'!$B$10:$C$12,2,FALSE)))&lt;3,"BAJO",IF((VLOOKUP(G977,'Tabla 2-3-4-5'!$B$10:$C$12,2,FALSE)*(VLOOKUP('Matriz Nº2 Análisis'!H977,'Tabla 2-3-4-5'!$B$10:$C$12,2,FALSE)))&gt;5,"ALTO","MEDIO"))," ")</f>
        <v xml:space="preserve"> </v>
      </c>
      <c r="J977" s="9"/>
      <c r="K977" s="10"/>
      <c r="N977" s="10"/>
      <c r="O977" s="10"/>
      <c r="P977" s="10"/>
      <c r="Q977" s="10"/>
      <c r="R977" s="10"/>
      <c r="S977" s="10"/>
      <c r="T977" s="10"/>
      <c r="U977" s="10"/>
      <c r="V977" s="10"/>
      <c r="W977" s="10"/>
      <c r="X977" s="10"/>
      <c r="Y977" s="10"/>
      <c r="Z977" s="10"/>
      <c r="AA977" s="10"/>
      <c r="AB977" s="10"/>
      <c r="AC977" s="10"/>
    </row>
    <row r="978" spans="1:29" ht="83.25" customHeight="1" x14ac:dyDescent="0.3">
      <c r="A978" s="136" t="str">
        <f>'Matriz Nº1 Identificación'!A978</f>
        <v>108. 6</v>
      </c>
      <c r="B978" s="4" t="str">
        <f>IF('Matriz Nº1 Identificación'!B978&lt;&gt;" ",'Matriz Nº1 Identificación'!F978," ")</f>
        <v xml:space="preserve"> </v>
      </c>
      <c r="C978" s="101"/>
      <c r="D978" s="101"/>
      <c r="E978" s="4" t="str">
        <f>IFERROR(IF((VLOOKUP(C978,'Tabla 2-3-4-5'!$B$10:$C$12,2,FALSE)*(VLOOKUP('Matriz Nº2 Análisis'!D978,'Tabla 2-3-4-5'!$B$10:$C$12,2,FALSE)))&lt;3,"BAJO",IF((VLOOKUP(C978,'Tabla 2-3-4-5'!$B$10:$C$12,2,FALSE)*(VLOOKUP('Matriz Nº2 Análisis'!D978,'Tabla 2-3-4-5'!$B$10:$C$12,2,FALSE)))&gt;5,"ALTO","MEDIO"))," ")</f>
        <v xml:space="preserve"> </v>
      </c>
      <c r="F978" s="5" t="str">
        <f>IF(B978&lt;&gt;" ",'Matriz Nº1 Identificación'!E978," ")</f>
        <v xml:space="preserve"> </v>
      </c>
      <c r="G978" s="101"/>
      <c r="H978" s="101"/>
      <c r="I978" s="4" t="str">
        <f>IFERROR(IF((VLOOKUP(G978,'Tabla 2-3-4-5'!$B$10:$C$12,2,FALSE)*(VLOOKUP('Matriz Nº2 Análisis'!H978,'Tabla 2-3-4-5'!$B$10:$C$12,2,FALSE)))&lt;3,"BAJO",IF((VLOOKUP(G978,'Tabla 2-3-4-5'!$B$10:$C$12,2,FALSE)*(VLOOKUP('Matriz Nº2 Análisis'!H978,'Tabla 2-3-4-5'!$B$10:$C$12,2,FALSE)))&gt;5,"ALTO","MEDIO"))," ")</f>
        <v xml:space="preserve"> </v>
      </c>
      <c r="J978" s="9"/>
      <c r="K978" s="10"/>
      <c r="N978" s="10"/>
      <c r="O978" s="10"/>
      <c r="P978" s="10"/>
      <c r="Q978" s="10"/>
      <c r="R978" s="10"/>
      <c r="S978" s="10"/>
      <c r="T978" s="10"/>
      <c r="U978" s="10"/>
      <c r="V978" s="10"/>
      <c r="W978" s="10"/>
      <c r="X978" s="10"/>
      <c r="Y978" s="10"/>
      <c r="Z978" s="10"/>
      <c r="AA978" s="10"/>
      <c r="AB978" s="10"/>
      <c r="AC978" s="10"/>
    </row>
    <row r="979" spans="1:29" ht="83.25" customHeight="1" thickBot="1" x14ac:dyDescent="0.35">
      <c r="A979" s="136" t="str">
        <f>'Matriz Nº1 Identificación'!A979</f>
        <v>108. 7</v>
      </c>
      <c r="B979" s="4" t="str">
        <f>IF('Matriz Nº1 Identificación'!B979&lt;&gt;" ",'Matriz Nº1 Identificación'!F979," ")</f>
        <v xml:space="preserve"> </v>
      </c>
      <c r="C979" s="101"/>
      <c r="D979" s="101"/>
      <c r="E979" s="4" t="str">
        <f>IFERROR(IF((VLOOKUP(C979,'Tabla 2-3-4-5'!$B$10:$C$12,2,FALSE)*(VLOOKUP('Matriz Nº2 Análisis'!D979,'Tabla 2-3-4-5'!$B$10:$C$12,2,FALSE)))&lt;3,"BAJO",IF((VLOOKUP(C979,'Tabla 2-3-4-5'!$B$10:$C$12,2,FALSE)*(VLOOKUP('Matriz Nº2 Análisis'!D979,'Tabla 2-3-4-5'!$B$10:$C$12,2,FALSE)))&gt;5,"ALTO","MEDIO"))," ")</f>
        <v xml:space="preserve"> </v>
      </c>
      <c r="F979" s="5" t="str">
        <f>IF(B979&lt;&gt;" ",'Matriz Nº1 Identificación'!E979," ")</f>
        <v xml:space="preserve"> </v>
      </c>
      <c r="G979" s="101"/>
      <c r="H979" s="101"/>
      <c r="I979" s="4" t="str">
        <f>IFERROR(IF((VLOOKUP(G979,'Tabla 2-3-4-5'!$B$10:$C$12,2,FALSE)*(VLOOKUP('Matriz Nº2 Análisis'!H979,'Tabla 2-3-4-5'!$B$10:$C$12,2,FALSE)))&lt;3,"BAJO",IF((VLOOKUP(G979,'Tabla 2-3-4-5'!$B$10:$C$12,2,FALSE)*(VLOOKUP('Matriz Nº2 Análisis'!H979,'Tabla 2-3-4-5'!$B$10:$C$12,2,FALSE)))&gt;5,"ALTO","MEDIO"))," ")</f>
        <v xml:space="preserve"> </v>
      </c>
      <c r="J979" s="9"/>
      <c r="K979" s="10"/>
      <c r="N979" s="10"/>
      <c r="O979" s="10"/>
      <c r="P979" s="10"/>
      <c r="Q979" s="10"/>
      <c r="R979" s="10"/>
      <c r="S979" s="10"/>
      <c r="T979" s="10"/>
      <c r="U979" s="10"/>
      <c r="V979" s="10"/>
      <c r="W979" s="10"/>
      <c r="X979" s="10"/>
      <c r="Y979" s="10"/>
      <c r="Z979" s="10"/>
      <c r="AA979" s="10"/>
      <c r="AB979" s="10"/>
      <c r="AC979" s="10"/>
    </row>
    <row r="980" spans="1:29" ht="23.25" customHeight="1" thickBot="1" x14ac:dyDescent="0.35">
      <c r="A980" s="73" t="str">
        <f>'Matriz Nº1 Identificación'!A980</f>
        <v xml:space="preserve">Objetivo Estratégico: </v>
      </c>
      <c r="B980" s="377">
        <f>+'Matriz Nº1 Identificación'!B980:H980</f>
        <v>0</v>
      </c>
      <c r="C980" s="378"/>
      <c r="D980" s="378"/>
      <c r="E980" s="378"/>
      <c r="F980" s="378"/>
      <c r="G980" s="378"/>
      <c r="H980" s="378"/>
      <c r="I980" s="379"/>
      <c r="J980" s="1"/>
    </row>
    <row r="981" spans="1:29" ht="26.25" customHeight="1" x14ac:dyDescent="0.3">
      <c r="A981" s="75" t="str">
        <f>'Matriz Nº1 Identificación'!A981</f>
        <v>Objetivo táctico</v>
      </c>
      <c r="B981" s="374" t="str">
        <f>+'Matriz Nº1 Identificación'!B981:H981</f>
        <v xml:space="preserve">109. </v>
      </c>
      <c r="C981" s="375"/>
      <c r="D981" s="375"/>
      <c r="E981" s="375"/>
      <c r="F981" s="375"/>
      <c r="G981" s="375"/>
      <c r="H981" s="375"/>
      <c r="I981" s="376"/>
      <c r="J981" s="1"/>
    </row>
    <row r="982" spans="1:29" ht="83.25" customHeight="1" x14ac:dyDescent="0.3">
      <c r="A982" s="136" t="str">
        <f>'Matriz Nº1 Identificación'!A982</f>
        <v>109. 1</v>
      </c>
      <c r="B982" s="4" t="str">
        <f>IF('Matriz Nº1 Identificación'!B982&lt;&gt;" ",'Matriz Nº1 Identificación'!F982," ")</f>
        <v xml:space="preserve"> </v>
      </c>
      <c r="C982" s="101"/>
      <c r="D982" s="101"/>
      <c r="E982" s="4" t="str">
        <f>IFERROR(IF((VLOOKUP(C982,'Tabla 2-3-4-5'!$B$10:$C$12,2,FALSE)*(VLOOKUP('Matriz Nº2 Análisis'!D982,'Tabla 2-3-4-5'!$B$10:$C$12,2,FALSE)))&lt;3,"BAJO",IF((VLOOKUP(C982,'Tabla 2-3-4-5'!$B$10:$C$12,2,FALSE)*(VLOOKUP('Matriz Nº2 Análisis'!D982,'Tabla 2-3-4-5'!$B$10:$C$12,2,FALSE)))&gt;5,"ALTO","MEDIO"))," ")</f>
        <v xml:space="preserve"> </v>
      </c>
      <c r="F982" s="5" t="str">
        <f>IF(B982&lt;&gt;" ",'Matriz Nº1 Identificación'!E982," ")</f>
        <v xml:space="preserve"> </v>
      </c>
      <c r="G982" s="101"/>
      <c r="H982" s="101"/>
      <c r="I982" s="4" t="str">
        <f>IFERROR(IF((VLOOKUP(G982,'Tabla 2-3-4-5'!$B$10:$C$12,2,FALSE)*(VLOOKUP('Matriz Nº2 Análisis'!H982,'Tabla 2-3-4-5'!$B$10:$C$12,2,FALSE)))&lt;3,"BAJO",IF((VLOOKUP(G982,'Tabla 2-3-4-5'!$B$10:$C$12,2,FALSE)*(VLOOKUP('Matriz Nº2 Análisis'!H982,'Tabla 2-3-4-5'!$B$10:$C$12,2,FALSE)))&gt;5,"ALTO","MEDIO"))," ")</f>
        <v xml:space="preserve"> </v>
      </c>
      <c r="J982" s="9"/>
      <c r="K982" s="10"/>
      <c r="N982" s="10"/>
      <c r="O982" s="10"/>
      <c r="P982" s="10"/>
      <c r="Q982" s="10"/>
      <c r="R982" s="10"/>
      <c r="S982" s="10"/>
      <c r="T982" s="10"/>
      <c r="U982" s="10"/>
      <c r="V982" s="10"/>
      <c r="W982" s="10"/>
      <c r="X982" s="10"/>
      <c r="Y982" s="10"/>
      <c r="Z982" s="10"/>
      <c r="AA982" s="10"/>
      <c r="AB982" s="10"/>
      <c r="AC982" s="10"/>
    </row>
    <row r="983" spans="1:29" ht="83.25" customHeight="1" x14ac:dyDescent="0.3">
      <c r="A983" s="136" t="str">
        <f>'Matriz Nº1 Identificación'!A983</f>
        <v>109. 2</v>
      </c>
      <c r="B983" s="4" t="str">
        <f>IF('Matriz Nº1 Identificación'!B983&lt;&gt;" ",'Matriz Nº1 Identificación'!F983," ")</f>
        <v xml:space="preserve"> </v>
      </c>
      <c r="C983" s="101"/>
      <c r="D983" s="101"/>
      <c r="E983" s="4" t="str">
        <f>IFERROR(IF((VLOOKUP(C983,'Tabla 2-3-4-5'!$B$10:$C$12,2,FALSE)*(VLOOKUP('Matriz Nº2 Análisis'!D983,'Tabla 2-3-4-5'!$B$10:$C$12,2,FALSE)))&lt;3,"BAJO",IF((VLOOKUP(C983,'Tabla 2-3-4-5'!$B$10:$C$12,2,FALSE)*(VLOOKUP('Matriz Nº2 Análisis'!D983,'Tabla 2-3-4-5'!$B$10:$C$12,2,FALSE)))&gt;5,"ALTO","MEDIO"))," ")</f>
        <v xml:space="preserve"> </v>
      </c>
      <c r="F983" s="5" t="str">
        <f>IF(B983&lt;&gt;" ",'Matriz Nº1 Identificación'!E983," ")</f>
        <v xml:space="preserve"> </v>
      </c>
      <c r="G983" s="101"/>
      <c r="H983" s="101"/>
      <c r="I983" s="4" t="str">
        <f>IFERROR(IF((VLOOKUP(G983,'Tabla 2-3-4-5'!$B$10:$C$12,2,FALSE)*(VLOOKUP('Matriz Nº2 Análisis'!H983,'Tabla 2-3-4-5'!$B$10:$C$12,2,FALSE)))&lt;3,"BAJO",IF((VLOOKUP(G983,'Tabla 2-3-4-5'!$B$10:$C$12,2,FALSE)*(VLOOKUP('Matriz Nº2 Análisis'!H983,'Tabla 2-3-4-5'!$B$10:$C$12,2,FALSE)))&gt;5,"ALTO","MEDIO"))," ")</f>
        <v xml:space="preserve"> </v>
      </c>
      <c r="J983" s="9"/>
      <c r="K983" s="10"/>
      <c r="N983" s="10"/>
      <c r="O983" s="10"/>
      <c r="P983" s="10"/>
      <c r="Q983" s="10"/>
      <c r="R983" s="10"/>
      <c r="S983" s="10"/>
      <c r="T983" s="10"/>
      <c r="U983" s="10"/>
      <c r="V983" s="10"/>
      <c r="W983" s="10"/>
      <c r="X983" s="10"/>
      <c r="Y983" s="10"/>
      <c r="Z983" s="10"/>
      <c r="AA983" s="10"/>
      <c r="AB983" s="10"/>
      <c r="AC983" s="10"/>
    </row>
    <row r="984" spans="1:29" ht="83.25" customHeight="1" x14ac:dyDescent="0.3">
      <c r="A984" s="136" t="str">
        <f>'Matriz Nº1 Identificación'!A984</f>
        <v>109. 3</v>
      </c>
      <c r="B984" s="4" t="str">
        <f>IF('Matriz Nº1 Identificación'!B984&lt;&gt;" ",'Matriz Nº1 Identificación'!F984," ")</f>
        <v xml:space="preserve"> </v>
      </c>
      <c r="C984" s="101"/>
      <c r="D984" s="101"/>
      <c r="E984" s="4" t="str">
        <f>IFERROR(IF((VLOOKUP(C984,'Tabla 2-3-4-5'!$B$10:$C$12,2,FALSE)*(VLOOKUP('Matriz Nº2 Análisis'!D984,'Tabla 2-3-4-5'!$B$10:$C$12,2,FALSE)))&lt;3,"BAJO",IF((VLOOKUP(C984,'Tabla 2-3-4-5'!$B$10:$C$12,2,FALSE)*(VLOOKUP('Matriz Nº2 Análisis'!D984,'Tabla 2-3-4-5'!$B$10:$C$12,2,FALSE)))&gt;5,"ALTO","MEDIO"))," ")</f>
        <v xml:space="preserve"> </v>
      </c>
      <c r="F984" s="5" t="str">
        <f>IF(B984&lt;&gt;" ",'Matriz Nº1 Identificación'!E984," ")</f>
        <v xml:space="preserve"> </v>
      </c>
      <c r="G984" s="101"/>
      <c r="H984" s="101"/>
      <c r="I984" s="4" t="str">
        <f>IFERROR(IF((VLOOKUP(G984,'Tabla 2-3-4-5'!$B$10:$C$12,2,FALSE)*(VLOOKUP('Matriz Nº2 Análisis'!H984,'Tabla 2-3-4-5'!$B$10:$C$12,2,FALSE)))&lt;3,"BAJO",IF((VLOOKUP(G984,'Tabla 2-3-4-5'!$B$10:$C$12,2,FALSE)*(VLOOKUP('Matriz Nº2 Análisis'!H984,'Tabla 2-3-4-5'!$B$10:$C$12,2,FALSE)))&gt;5,"ALTO","MEDIO"))," ")</f>
        <v xml:space="preserve"> </v>
      </c>
      <c r="J984" s="9"/>
      <c r="K984" s="10"/>
      <c r="N984" s="10"/>
      <c r="O984" s="10"/>
      <c r="P984" s="10"/>
      <c r="Q984" s="10"/>
      <c r="R984" s="10"/>
      <c r="S984" s="10"/>
      <c r="T984" s="10"/>
      <c r="U984" s="10"/>
      <c r="V984" s="10"/>
      <c r="W984" s="10"/>
      <c r="X984" s="10"/>
      <c r="Y984" s="10"/>
      <c r="Z984" s="10"/>
      <c r="AA984" s="10"/>
      <c r="AB984" s="10"/>
      <c r="AC984" s="10"/>
    </row>
    <row r="985" spans="1:29" ht="83.25" customHeight="1" x14ac:dyDescent="0.3">
      <c r="A985" s="136" t="str">
        <f>'Matriz Nº1 Identificación'!A985</f>
        <v>109. 4</v>
      </c>
      <c r="B985" s="4" t="str">
        <f>IF('Matriz Nº1 Identificación'!B985&lt;&gt;" ",'Matriz Nº1 Identificación'!F985," ")</f>
        <v xml:space="preserve"> </v>
      </c>
      <c r="C985" s="101"/>
      <c r="D985" s="101"/>
      <c r="E985" s="4" t="str">
        <f>IFERROR(IF((VLOOKUP(C985,'Tabla 2-3-4-5'!$B$10:$C$12,2,FALSE)*(VLOOKUP('Matriz Nº2 Análisis'!D985,'Tabla 2-3-4-5'!$B$10:$C$12,2,FALSE)))&lt;3,"BAJO",IF((VLOOKUP(C985,'Tabla 2-3-4-5'!$B$10:$C$12,2,FALSE)*(VLOOKUP('Matriz Nº2 Análisis'!D985,'Tabla 2-3-4-5'!$B$10:$C$12,2,FALSE)))&gt;5,"ALTO","MEDIO"))," ")</f>
        <v xml:space="preserve"> </v>
      </c>
      <c r="F985" s="5" t="str">
        <f>IF(B985&lt;&gt;" ",'Matriz Nº1 Identificación'!E985," ")</f>
        <v xml:space="preserve"> </v>
      </c>
      <c r="G985" s="101"/>
      <c r="H985" s="101"/>
      <c r="I985" s="4" t="str">
        <f>IFERROR(IF((VLOOKUP(G985,'Tabla 2-3-4-5'!$B$10:$C$12,2,FALSE)*(VLOOKUP('Matriz Nº2 Análisis'!H985,'Tabla 2-3-4-5'!$B$10:$C$12,2,FALSE)))&lt;3,"BAJO",IF((VLOOKUP(G985,'Tabla 2-3-4-5'!$B$10:$C$12,2,FALSE)*(VLOOKUP('Matriz Nº2 Análisis'!H985,'Tabla 2-3-4-5'!$B$10:$C$12,2,FALSE)))&gt;5,"ALTO","MEDIO"))," ")</f>
        <v xml:space="preserve"> </v>
      </c>
      <c r="J985" s="9"/>
      <c r="K985" s="10"/>
      <c r="N985" s="10"/>
      <c r="O985" s="10"/>
      <c r="P985" s="10"/>
      <c r="Q985" s="10"/>
      <c r="R985" s="10"/>
      <c r="S985" s="10"/>
      <c r="T985" s="10"/>
      <c r="U985" s="10"/>
      <c r="V985" s="10"/>
      <c r="W985" s="10"/>
      <c r="X985" s="10"/>
      <c r="Y985" s="10"/>
      <c r="Z985" s="10"/>
      <c r="AA985" s="10"/>
      <c r="AB985" s="10"/>
      <c r="AC985" s="10"/>
    </row>
    <row r="986" spans="1:29" ht="83.25" customHeight="1" x14ac:dyDescent="0.3">
      <c r="A986" s="136" t="str">
        <f>'Matriz Nº1 Identificación'!A986</f>
        <v>109. 5</v>
      </c>
      <c r="B986" s="4" t="str">
        <f>IF('Matriz Nº1 Identificación'!B986&lt;&gt;" ",'Matriz Nº1 Identificación'!F986," ")</f>
        <v xml:space="preserve"> </v>
      </c>
      <c r="C986" s="101"/>
      <c r="D986" s="101"/>
      <c r="E986" s="4" t="str">
        <f>IFERROR(IF((VLOOKUP(C986,'Tabla 2-3-4-5'!$B$10:$C$12,2,FALSE)*(VLOOKUP('Matriz Nº2 Análisis'!D986,'Tabla 2-3-4-5'!$B$10:$C$12,2,FALSE)))&lt;3,"BAJO",IF((VLOOKUP(C986,'Tabla 2-3-4-5'!$B$10:$C$12,2,FALSE)*(VLOOKUP('Matriz Nº2 Análisis'!D986,'Tabla 2-3-4-5'!$B$10:$C$12,2,FALSE)))&gt;5,"ALTO","MEDIO"))," ")</f>
        <v xml:space="preserve"> </v>
      </c>
      <c r="F986" s="5" t="str">
        <f>IF(B986&lt;&gt;" ",'Matriz Nº1 Identificación'!E986," ")</f>
        <v xml:space="preserve"> </v>
      </c>
      <c r="G986" s="101"/>
      <c r="H986" s="101"/>
      <c r="I986" s="4" t="str">
        <f>IFERROR(IF((VLOOKUP(G986,'Tabla 2-3-4-5'!$B$10:$C$12,2,FALSE)*(VLOOKUP('Matriz Nº2 Análisis'!H986,'Tabla 2-3-4-5'!$B$10:$C$12,2,FALSE)))&lt;3,"BAJO",IF((VLOOKUP(G986,'Tabla 2-3-4-5'!$B$10:$C$12,2,FALSE)*(VLOOKUP('Matriz Nº2 Análisis'!H986,'Tabla 2-3-4-5'!$B$10:$C$12,2,FALSE)))&gt;5,"ALTO","MEDIO"))," ")</f>
        <v xml:space="preserve"> </v>
      </c>
      <c r="J986" s="9"/>
      <c r="K986" s="10"/>
      <c r="N986" s="10"/>
      <c r="O986" s="10"/>
      <c r="P986" s="10"/>
      <c r="Q986" s="10"/>
      <c r="R986" s="10"/>
      <c r="S986" s="10"/>
      <c r="T986" s="10"/>
      <c r="U986" s="10"/>
      <c r="V986" s="10"/>
      <c r="W986" s="10"/>
      <c r="X986" s="10"/>
      <c r="Y986" s="10"/>
      <c r="Z986" s="10"/>
      <c r="AA986" s="10"/>
      <c r="AB986" s="10"/>
      <c r="AC986" s="10"/>
    </row>
    <row r="987" spans="1:29" ht="83.25" customHeight="1" x14ac:dyDescent="0.3">
      <c r="A987" s="136" t="str">
        <f>'Matriz Nº1 Identificación'!A987</f>
        <v>109. 6</v>
      </c>
      <c r="B987" s="4" t="str">
        <f>IF('Matriz Nº1 Identificación'!B987&lt;&gt;" ",'Matriz Nº1 Identificación'!F987," ")</f>
        <v xml:space="preserve"> </v>
      </c>
      <c r="C987" s="101"/>
      <c r="D987" s="101"/>
      <c r="E987" s="4" t="str">
        <f>IFERROR(IF((VLOOKUP(C987,'Tabla 2-3-4-5'!$B$10:$C$12,2,FALSE)*(VLOOKUP('Matriz Nº2 Análisis'!D987,'Tabla 2-3-4-5'!$B$10:$C$12,2,FALSE)))&lt;3,"BAJO",IF((VLOOKUP(C987,'Tabla 2-3-4-5'!$B$10:$C$12,2,FALSE)*(VLOOKUP('Matriz Nº2 Análisis'!D987,'Tabla 2-3-4-5'!$B$10:$C$12,2,FALSE)))&gt;5,"ALTO","MEDIO"))," ")</f>
        <v xml:space="preserve"> </v>
      </c>
      <c r="F987" s="5" t="str">
        <f>IF(B987&lt;&gt;" ",'Matriz Nº1 Identificación'!E987," ")</f>
        <v xml:space="preserve"> </v>
      </c>
      <c r="G987" s="101"/>
      <c r="H987" s="101"/>
      <c r="I987" s="4" t="str">
        <f>IFERROR(IF((VLOOKUP(G987,'Tabla 2-3-4-5'!$B$10:$C$12,2,FALSE)*(VLOOKUP('Matriz Nº2 Análisis'!H987,'Tabla 2-3-4-5'!$B$10:$C$12,2,FALSE)))&lt;3,"BAJO",IF((VLOOKUP(G987,'Tabla 2-3-4-5'!$B$10:$C$12,2,FALSE)*(VLOOKUP('Matriz Nº2 Análisis'!H987,'Tabla 2-3-4-5'!$B$10:$C$12,2,FALSE)))&gt;5,"ALTO","MEDIO"))," ")</f>
        <v xml:space="preserve"> </v>
      </c>
      <c r="J987" s="9"/>
      <c r="K987" s="10"/>
      <c r="N987" s="10"/>
      <c r="O987" s="10"/>
      <c r="P987" s="10"/>
      <c r="Q987" s="10"/>
      <c r="R987" s="10"/>
      <c r="S987" s="10"/>
      <c r="T987" s="10"/>
      <c r="U987" s="10"/>
      <c r="V987" s="10"/>
      <c r="W987" s="10"/>
      <c r="X987" s="10"/>
      <c r="Y987" s="10"/>
      <c r="Z987" s="10"/>
      <c r="AA987" s="10"/>
      <c r="AB987" s="10"/>
      <c r="AC987" s="10"/>
    </row>
    <row r="988" spans="1:29" ht="83.25" customHeight="1" thickBot="1" x14ac:dyDescent="0.35">
      <c r="A988" s="136" t="str">
        <f>'Matriz Nº1 Identificación'!A988</f>
        <v>109. 7</v>
      </c>
      <c r="B988" s="4" t="str">
        <f>IF('Matriz Nº1 Identificación'!B988&lt;&gt;" ",'Matriz Nº1 Identificación'!F988," ")</f>
        <v xml:space="preserve"> </v>
      </c>
      <c r="C988" s="101"/>
      <c r="D988" s="101"/>
      <c r="E988" s="4" t="str">
        <f>IFERROR(IF((VLOOKUP(C988,'Tabla 2-3-4-5'!$B$10:$C$12,2,FALSE)*(VLOOKUP('Matriz Nº2 Análisis'!D988,'Tabla 2-3-4-5'!$B$10:$C$12,2,FALSE)))&lt;3,"BAJO",IF((VLOOKUP(C988,'Tabla 2-3-4-5'!$B$10:$C$12,2,FALSE)*(VLOOKUP('Matriz Nº2 Análisis'!D988,'Tabla 2-3-4-5'!$B$10:$C$12,2,FALSE)))&gt;5,"ALTO","MEDIO"))," ")</f>
        <v xml:space="preserve"> </v>
      </c>
      <c r="F988" s="5" t="str">
        <f>IF(B988&lt;&gt;" ",'Matriz Nº1 Identificación'!E988," ")</f>
        <v xml:space="preserve"> </v>
      </c>
      <c r="G988" s="101"/>
      <c r="H988" s="101"/>
      <c r="I988" s="4" t="str">
        <f>IFERROR(IF((VLOOKUP(G988,'Tabla 2-3-4-5'!$B$10:$C$12,2,FALSE)*(VLOOKUP('Matriz Nº2 Análisis'!H988,'Tabla 2-3-4-5'!$B$10:$C$12,2,FALSE)))&lt;3,"BAJO",IF((VLOOKUP(G988,'Tabla 2-3-4-5'!$B$10:$C$12,2,FALSE)*(VLOOKUP('Matriz Nº2 Análisis'!H988,'Tabla 2-3-4-5'!$B$10:$C$12,2,FALSE)))&gt;5,"ALTO","MEDIO"))," ")</f>
        <v xml:space="preserve"> </v>
      </c>
      <c r="J988" s="9"/>
      <c r="K988" s="10"/>
      <c r="N988" s="10"/>
      <c r="O988" s="10"/>
      <c r="P988" s="10"/>
      <c r="Q988" s="10"/>
      <c r="R988" s="10"/>
      <c r="S988" s="10"/>
      <c r="T988" s="10"/>
      <c r="U988" s="10"/>
      <c r="V988" s="10"/>
      <c r="W988" s="10"/>
      <c r="X988" s="10"/>
      <c r="Y988" s="10"/>
      <c r="Z988" s="10"/>
      <c r="AA988" s="10"/>
      <c r="AB988" s="10"/>
      <c r="AC988" s="10"/>
    </row>
    <row r="989" spans="1:29" ht="23.25" customHeight="1" thickBot="1" x14ac:dyDescent="0.35">
      <c r="A989" s="73" t="str">
        <f>'Matriz Nº1 Identificación'!A989</f>
        <v xml:space="preserve">Objetivo Estratégico: </v>
      </c>
      <c r="B989" s="377">
        <f>+'Matriz Nº1 Identificación'!B989:H989</f>
        <v>0</v>
      </c>
      <c r="C989" s="378"/>
      <c r="D989" s="378"/>
      <c r="E989" s="378"/>
      <c r="F989" s="378"/>
      <c r="G989" s="378"/>
      <c r="H989" s="378"/>
      <c r="I989" s="379"/>
      <c r="J989" s="1"/>
    </row>
    <row r="990" spans="1:29" ht="26.25" customHeight="1" x14ac:dyDescent="0.3">
      <c r="A990" s="75" t="str">
        <f>'Matriz Nº1 Identificación'!A990</f>
        <v>Objetivo táctico</v>
      </c>
      <c r="B990" s="374" t="str">
        <f>+'Matriz Nº1 Identificación'!B990:H990</f>
        <v xml:space="preserve">110. </v>
      </c>
      <c r="C990" s="375"/>
      <c r="D990" s="375"/>
      <c r="E990" s="375"/>
      <c r="F990" s="375"/>
      <c r="G990" s="375"/>
      <c r="H990" s="375"/>
      <c r="I990" s="376"/>
      <c r="J990" s="1"/>
    </row>
    <row r="991" spans="1:29" ht="83.25" customHeight="1" x14ac:dyDescent="0.3">
      <c r="A991" s="136" t="str">
        <f>'Matriz Nº1 Identificación'!A991</f>
        <v>110. 1</v>
      </c>
      <c r="B991" s="4" t="str">
        <f>IF('Matriz Nº1 Identificación'!B991&lt;&gt;" ",'Matriz Nº1 Identificación'!F991," ")</f>
        <v xml:space="preserve"> </v>
      </c>
      <c r="C991" s="101"/>
      <c r="D991" s="101"/>
      <c r="E991" s="4" t="str">
        <f>IFERROR(IF((VLOOKUP(C991,'Tabla 2-3-4-5'!$B$10:$C$12,2,FALSE)*(VLOOKUP('Matriz Nº2 Análisis'!D991,'Tabla 2-3-4-5'!$B$10:$C$12,2,FALSE)))&lt;3,"BAJO",IF((VLOOKUP(C991,'Tabla 2-3-4-5'!$B$10:$C$12,2,FALSE)*(VLOOKUP('Matriz Nº2 Análisis'!D991,'Tabla 2-3-4-5'!$B$10:$C$12,2,FALSE)))&gt;5,"ALTO","MEDIO"))," ")</f>
        <v xml:space="preserve"> </v>
      </c>
      <c r="F991" s="5" t="str">
        <f>IF(B991&lt;&gt;" ",'Matriz Nº1 Identificación'!E991," ")</f>
        <v xml:space="preserve"> </v>
      </c>
      <c r="G991" s="101"/>
      <c r="H991" s="101"/>
      <c r="I991" s="4" t="str">
        <f>IFERROR(IF((VLOOKUP(G991,'Tabla 2-3-4-5'!$B$10:$C$12,2,FALSE)*(VLOOKUP('Matriz Nº2 Análisis'!H991,'Tabla 2-3-4-5'!$B$10:$C$12,2,FALSE)))&lt;3,"BAJO",IF((VLOOKUP(G991,'Tabla 2-3-4-5'!$B$10:$C$12,2,FALSE)*(VLOOKUP('Matriz Nº2 Análisis'!H991,'Tabla 2-3-4-5'!$B$10:$C$12,2,FALSE)))&gt;5,"ALTO","MEDIO"))," ")</f>
        <v xml:space="preserve"> </v>
      </c>
      <c r="J991" s="9"/>
      <c r="K991" s="10"/>
      <c r="N991" s="10"/>
      <c r="O991" s="10"/>
      <c r="P991" s="10"/>
      <c r="Q991" s="10"/>
      <c r="R991" s="10"/>
      <c r="S991" s="10"/>
      <c r="T991" s="10"/>
      <c r="U991" s="10"/>
      <c r="V991" s="10"/>
      <c r="W991" s="10"/>
      <c r="X991" s="10"/>
      <c r="Y991" s="10"/>
      <c r="Z991" s="10"/>
      <c r="AA991" s="10"/>
      <c r="AB991" s="10"/>
      <c r="AC991" s="10"/>
    </row>
    <row r="992" spans="1:29" ht="83.25" customHeight="1" x14ac:dyDescent="0.3">
      <c r="A992" s="136" t="str">
        <f>'Matriz Nº1 Identificación'!A992</f>
        <v>110. 2</v>
      </c>
      <c r="B992" s="4" t="str">
        <f>IF('Matriz Nº1 Identificación'!B992&lt;&gt;" ",'Matriz Nº1 Identificación'!F992," ")</f>
        <v xml:space="preserve"> </v>
      </c>
      <c r="C992" s="101"/>
      <c r="D992" s="101"/>
      <c r="E992" s="4" t="str">
        <f>IFERROR(IF((VLOOKUP(C992,'Tabla 2-3-4-5'!$B$10:$C$12,2,FALSE)*(VLOOKUP('Matriz Nº2 Análisis'!D992,'Tabla 2-3-4-5'!$B$10:$C$12,2,FALSE)))&lt;3,"BAJO",IF((VLOOKUP(C992,'Tabla 2-3-4-5'!$B$10:$C$12,2,FALSE)*(VLOOKUP('Matriz Nº2 Análisis'!D992,'Tabla 2-3-4-5'!$B$10:$C$12,2,FALSE)))&gt;5,"ALTO","MEDIO"))," ")</f>
        <v xml:space="preserve"> </v>
      </c>
      <c r="F992" s="5" t="str">
        <f>IF(B992&lt;&gt;" ",'Matriz Nº1 Identificación'!E992," ")</f>
        <v xml:space="preserve"> </v>
      </c>
      <c r="G992" s="101"/>
      <c r="H992" s="101"/>
      <c r="I992" s="4" t="str">
        <f>IFERROR(IF((VLOOKUP(G992,'Tabla 2-3-4-5'!$B$10:$C$12,2,FALSE)*(VLOOKUP('Matriz Nº2 Análisis'!H992,'Tabla 2-3-4-5'!$B$10:$C$12,2,FALSE)))&lt;3,"BAJO",IF((VLOOKUP(G992,'Tabla 2-3-4-5'!$B$10:$C$12,2,FALSE)*(VLOOKUP('Matriz Nº2 Análisis'!H992,'Tabla 2-3-4-5'!$B$10:$C$12,2,FALSE)))&gt;5,"ALTO","MEDIO"))," ")</f>
        <v xml:space="preserve"> </v>
      </c>
      <c r="J992" s="9"/>
      <c r="K992" s="10"/>
      <c r="N992" s="10"/>
      <c r="O992" s="10"/>
      <c r="P992" s="10"/>
      <c r="Q992" s="10"/>
      <c r="R992" s="10"/>
      <c r="S992" s="10"/>
      <c r="T992" s="10"/>
      <c r="U992" s="10"/>
      <c r="V992" s="10"/>
      <c r="W992" s="10"/>
      <c r="X992" s="10"/>
      <c r="Y992" s="10"/>
      <c r="Z992" s="10"/>
      <c r="AA992" s="10"/>
      <c r="AB992" s="10"/>
      <c r="AC992" s="10"/>
    </row>
    <row r="993" spans="1:29" ht="83.25" customHeight="1" x14ac:dyDescent="0.3">
      <c r="A993" s="136" t="str">
        <f>'Matriz Nº1 Identificación'!A993</f>
        <v>110. 3</v>
      </c>
      <c r="B993" s="4" t="str">
        <f>IF('Matriz Nº1 Identificación'!B993&lt;&gt;" ",'Matriz Nº1 Identificación'!F993," ")</f>
        <v xml:space="preserve"> </v>
      </c>
      <c r="C993" s="101"/>
      <c r="D993" s="101"/>
      <c r="E993" s="4" t="str">
        <f>IFERROR(IF((VLOOKUP(C993,'Tabla 2-3-4-5'!$B$10:$C$12,2,FALSE)*(VLOOKUP('Matriz Nº2 Análisis'!D993,'Tabla 2-3-4-5'!$B$10:$C$12,2,FALSE)))&lt;3,"BAJO",IF((VLOOKUP(C993,'Tabla 2-3-4-5'!$B$10:$C$12,2,FALSE)*(VLOOKUP('Matriz Nº2 Análisis'!D993,'Tabla 2-3-4-5'!$B$10:$C$12,2,FALSE)))&gt;5,"ALTO","MEDIO"))," ")</f>
        <v xml:space="preserve"> </v>
      </c>
      <c r="F993" s="5" t="str">
        <f>IF(B993&lt;&gt;" ",'Matriz Nº1 Identificación'!E993," ")</f>
        <v xml:space="preserve"> </v>
      </c>
      <c r="G993" s="101"/>
      <c r="H993" s="101"/>
      <c r="I993" s="4" t="str">
        <f>IFERROR(IF((VLOOKUP(G993,'Tabla 2-3-4-5'!$B$10:$C$12,2,FALSE)*(VLOOKUP('Matriz Nº2 Análisis'!H993,'Tabla 2-3-4-5'!$B$10:$C$12,2,FALSE)))&lt;3,"BAJO",IF((VLOOKUP(G993,'Tabla 2-3-4-5'!$B$10:$C$12,2,FALSE)*(VLOOKUP('Matriz Nº2 Análisis'!H993,'Tabla 2-3-4-5'!$B$10:$C$12,2,FALSE)))&gt;5,"ALTO","MEDIO"))," ")</f>
        <v xml:space="preserve"> </v>
      </c>
      <c r="J993" s="9"/>
      <c r="K993" s="10"/>
      <c r="N993" s="10"/>
      <c r="O993" s="10"/>
      <c r="P993" s="10"/>
      <c r="Q993" s="10"/>
      <c r="R993" s="10"/>
      <c r="S993" s="10"/>
      <c r="T993" s="10"/>
      <c r="U993" s="10"/>
      <c r="V993" s="10"/>
      <c r="W993" s="10"/>
      <c r="X993" s="10"/>
      <c r="Y993" s="10"/>
      <c r="Z993" s="10"/>
      <c r="AA993" s="10"/>
      <c r="AB993" s="10"/>
      <c r="AC993" s="10"/>
    </row>
    <row r="994" spans="1:29" ht="83.25" customHeight="1" x14ac:dyDescent="0.3">
      <c r="A994" s="136" t="str">
        <f>'Matriz Nº1 Identificación'!A994</f>
        <v>110. 4</v>
      </c>
      <c r="B994" s="4" t="str">
        <f>IF('Matriz Nº1 Identificación'!B994&lt;&gt;" ",'Matriz Nº1 Identificación'!F994," ")</f>
        <v xml:space="preserve"> </v>
      </c>
      <c r="C994" s="101"/>
      <c r="D994" s="101"/>
      <c r="E994" s="4" t="str">
        <f>IFERROR(IF((VLOOKUP(C994,'Tabla 2-3-4-5'!$B$10:$C$12,2,FALSE)*(VLOOKUP('Matriz Nº2 Análisis'!D994,'Tabla 2-3-4-5'!$B$10:$C$12,2,FALSE)))&lt;3,"BAJO",IF((VLOOKUP(C994,'Tabla 2-3-4-5'!$B$10:$C$12,2,FALSE)*(VLOOKUP('Matriz Nº2 Análisis'!D994,'Tabla 2-3-4-5'!$B$10:$C$12,2,FALSE)))&gt;5,"ALTO","MEDIO"))," ")</f>
        <v xml:space="preserve"> </v>
      </c>
      <c r="F994" s="5" t="str">
        <f>IF(B994&lt;&gt;" ",'Matriz Nº1 Identificación'!E994," ")</f>
        <v xml:space="preserve"> </v>
      </c>
      <c r="G994" s="101"/>
      <c r="H994" s="101"/>
      <c r="I994" s="4" t="str">
        <f>IFERROR(IF((VLOOKUP(G994,'Tabla 2-3-4-5'!$B$10:$C$12,2,FALSE)*(VLOOKUP('Matriz Nº2 Análisis'!H994,'Tabla 2-3-4-5'!$B$10:$C$12,2,FALSE)))&lt;3,"BAJO",IF((VLOOKUP(G994,'Tabla 2-3-4-5'!$B$10:$C$12,2,FALSE)*(VLOOKUP('Matriz Nº2 Análisis'!H994,'Tabla 2-3-4-5'!$B$10:$C$12,2,FALSE)))&gt;5,"ALTO","MEDIO"))," ")</f>
        <v xml:space="preserve"> </v>
      </c>
      <c r="J994" s="9"/>
      <c r="K994" s="10"/>
      <c r="N994" s="10"/>
      <c r="O994" s="10"/>
      <c r="P994" s="10"/>
      <c r="Q994" s="10"/>
      <c r="R994" s="10"/>
      <c r="S994" s="10"/>
      <c r="T994" s="10"/>
      <c r="U994" s="10"/>
      <c r="V994" s="10"/>
      <c r="W994" s="10"/>
      <c r="X994" s="10"/>
      <c r="Y994" s="10"/>
      <c r="Z994" s="10"/>
      <c r="AA994" s="10"/>
      <c r="AB994" s="10"/>
      <c r="AC994" s="10"/>
    </row>
    <row r="995" spans="1:29" ht="83.25" customHeight="1" x14ac:dyDescent="0.3">
      <c r="A995" s="136" t="str">
        <f>'Matriz Nº1 Identificación'!A995</f>
        <v>110. 5</v>
      </c>
      <c r="B995" s="4" t="str">
        <f>IF('Matriz Nº1 Identificación'!B995&lt;&gt;" ",'Matriz Nº1 Identificación'!F995," ")</f>
        <v xml:space="preserve"> </v>
      </c>
      <c r="C995" s="101"/>
      <c r="D995" s="101"/>
      <c r="E995" s="4" t="str">
        <f>IFERROR(IF((VLOOKUP(C995,'Tabla 2-3-4-5'!$B$10:$C$12,2,FALSE)*(VLOOKUP('Matriz Nº2 Análisis'!D995,'Tabla 2-3-4-5'!$B$10:$C$12,2,FALSE)))&lt;3,"BAJO",IF((VLOOKUP(C995,'Tabla 2-3-4-5'!$B$10:$C$12,2,FALSE)*(VLOOKUP('Matriz Nº2 Análisis'!D995,'Tabla 2-3-4-5'!$B$10:$C$12,2,FALSE)))&gt;5,"ALTO","MEDIO"))," ")</f>
        <v xml:space="preserve"> </v>
      </c>
      <c r="F995" s="5" t="str">
        <f>IF(B995&lt;&gt;" ",'Matriz Nº1 Identificación'!E995," ")</f>
        <v xml:space="preserve"> </v>
      </c>
      <c r="G995" s="101"/>
      <c r="H995" s="101"/>
      <c r="I995" s="4" t="str">
        <f>IFERROR(IF((VLOOKUP(G995,'Tabla 2-3-4-5'!$B$10:$C$12,2,FALSE)*(VLOOKUP('Matriz Nº2 Análisis'!H995,'Tabla 2-3-4-5'!$B$10:$C$12,2,FALSE)))&lt;3,"BAJO",IF((VLOOKUP(G995,'Tabla 2-3-4-5'!$B$10:$C$12,2,FALSE)*(VLOOKUP('Matriz Nº2 Análisis'!H995,'Tabla 2-3-4-5'!$B$10:$C$12,2,FALSE)))&gt;5,"ALTO","MEDIO"))," ")</f>
        <v xml:space="preserve"> </v>
      </c>
      <c r="J995" s="9"/>
      <c r="K995" s="10"/>
      <c r="N995" s="10"/>
      <c r="O995" s="10"/>
      <c r="P995" s="10"/>
      <c r="Q995" s="10"/>
      <c r="R995" s="10"/>
      <c r="S995" s="10"/>
      <c r="T995" s="10"/>
      <c r="U995" s="10"/>
      <c r="V995" s="10"/>
      <c r="W995" s="10"/>
      <c r="X995" s="10"/>
      <c r="Y995" s="10"/>
      <c r="Z995" s="10"/>
      <c r="AA995" s="10"/>
      <c r="AB995" s="10"/>
      <c r="AC995" s="10"/>
    </row>
    <row r="996" spans="1:29" ht="83.25" customHeight="1" x14ac:dyDescent="0.3">
      <c r="A996" s="136" t="str">
        <f>'Matriz Nº1 Identificación'!A996</f>
        <v>110. 6</v>
      </c>
      <c r="B996" s="4" t="str">
        <f>IF('Matriz Nº1 Identificación'!B996&lt;&gt;" ",'Matriz Nº1 Identificación'!F996," ")</f>
        <v xml:space="preserve"> </v>
      </c>
      <c r="C996" s="101"/>
      <c r="D996" s="101"/>
      <c r="E996" s="4" t="str">
        <f>IFERROR(IF((VLOOKUP(C996,'Tabla 2-3-4-5'!$B$10:$C$12,2,FALSE)*(VLOOKUP('Matriz Nº2 Análisis'!D996,'Tabla 2-3-4-5'!$B$10:$C$12,2,FALSE)))&lt;3,"BAJO",IF((VLOOKUP(C996,'Tabla 2-3-4-5'!$B$10:$C$12,2,FALSE)*(VLOOKUP('Matriz Nº2 Análisis'!D996,'Tabla 2-3-4-5'!$B$10:$C$12,2,FALSE)))&gt;5,"ALTO","MEDIO"))," ")</f>
        <v xml:space="preserve"> </v>
      </c>
      <c r="F996" s="5" t="str">
        <f>IF(B996&lt;&gt;" ",'Matriz Nº1 Identificación'!E996," ")</f>
        <v xml:space="preserve"> </v>
      </c>
      <c r="G996" s="101"/>
      <c r="H996" s="101"/>
      <c r="I996" s="4" t="str">
        <f>IFERROR(IF((VLOOKUP(G996,'Tabla 2-3-4-5'!$B$10:$C$12,2,FALSE)*(VLOOKUP('Matriz Nº2 Análisis'!H996,'Tabla 2-3-4-5'!$B$10:$C$12,2,FALSE)))&lt;3,"BAJO",IF((VLOOKUP(G996,'Tabla 2-3-4-5'!$B$10:$C$12,2,FALSE)*(VLOOKUP('Matriz Nº2 Análisis'!H996,'Tabla 2-3-4-5'!$B$10:$C$12,2,FALSE)))&gt;5,"ALTO","MEDIO"))," ")</f>
        <v xml:space="preserve"> </v>
      </c>
      <c r="J996" s="9"/>
      <c r="K996" s="10"/>
      <c r="N996" s="10"/>
      <c r="O996" s="10"/>
      <c r="P996" s="10"/>
      <c r="Q996" s="10"/>
      <c r="R996" s="10"/>
      <c r="S996" s="10"/>
      <c r="T996" s="10"/>
      <c r="U996" s="10"/>
      <c r="V996" s="10"/>
      <c r="W996" s="10"/>
      <c r="X996" s="10"/>
      <c r="Y996" s="10"/>
      <c r="Z996" s="10"/>
      <c r="AA996" s="10"/>
      <c r="AB996" s="10"/>
      <c r="AC996" s="10"/>
    </row>
    <row r="997" spans="1:29" ht="83.25" customHeight="1" thickBot="1" x14ac:dyDescent="0.35">
      <c r="A997" s="136" t="str">
        <f>'Matriz Nº1 Identificación'!A997</f>
        <v>110. 7</v>
      </c>
      <c r="B997" s="4" t="str">
        <f>IF('Matriz Nº1 Identificación'!B997&lt;&gt;" ",'Matriz Nº1 Identificación'!F997," ")</f>
        <v xml:space="preserve"> </v>
      </c>
      <c r="C997" s="101"/>
      <c r="D997" s="101"/>
      <c r="E997" s="4" t="str">
        <f>IFERROR(IF((VLOOKUP(C997,'Tabla 2-3-4-5'!$B$10:$C$12,2,FALSE)*(VLOOKUP('Matriz Nº2 Análisis'!D997,'Tabla 2-3-4-5'!$B$10:$C$12,2,FALSE)))&lt;3,"BAJO",IF((VLOOKUP(C997,'Tabla 2-3-4-5'!$B$10:$C$12,2,FALSE)*(VLOOKUP('Matriz Nº2 Análisis'!D997,'Tabla 2-3-4-5'!$B$10:$C$12,2,FALSE)))&gt;5,"ALTO","MEDIO"))," ")</f>
        <v xml:space="preserve"> </v>
      </c>
      <c r="F997" s="5" t="str">
        <f>IF(B997&lt;&gt;" ",'Matriz Nº1 Identificación'!E997," ")</f>
        <v xml:space="preserve"> </v>
      </c>
      <c r="G997" s="101"/>
      <c r="H997" s="101"/>
      <c r="I997" s="4" t="str">
        <f>IFERROR(IF((VLOOKUP(G997,'Tabla 2-3-4-5'!$B$10:$C$12,2,FALSE)*(VLOOKUP('Matriz Nº2 Análisis'!H997,'Tabla 2-3-4-5'!$B$10:$C$12,2,FALSE)))&lt;3,"BAJO",IF((VLOOKUP(G997,'Tabla 2-3-4-5'!$B$10:$C$12,2,FALSE)*(VLOOKUP('Matriz Nº2 Análisis'!H997,'Tabla 2-3-4-5'!$B$10:$C$12,2,FALSE)))&gt;5,"ALTO","MEDIO"))," ")</f>
        <v xml:space="preserve"> </v>
      </c>
      <c r="J997" s="9"/>
      <c r="K997" s="10"/>
      <c r="N997" s="10"/>
      <c r="O997" s="10"/>
      <c r="P997" s="10"/>
      <c r="Q997" s="10"/>
      <c r="R997" s="10"/>
      <c r="S997" s="10"/>
      <c r="T997" s="10"/>
      <c r="U997" s="10"/>
      <c r="V997" s="10"/>
      <c r="W997" s="10"/>
      <c r="X997" s="10"/>
      <c r="Y997" s="10"/>
      <c r="Z997" s="10"/>
      <c r="AA997" s="10"/>
      <c r="AB997" s="10"/>
      <c r="AC997" s="10"/>
    </row>
    <row r="998" spans="1:29" ht="23.25" customHeight="1" thickBot="1" x14ac:dyDescent="0.35">
      <c r="A998" s="73" t="str">
        <f>'Matriz Nº1 Identificación'!A998</f>
        <v xml:space="preserve">Objetivo Estratégico: </v>
      </c>
      <c r="B998" s="377">
        <f>+'Matriz Nº1 Identificación'!B998:H998</f>
        <v>0</v>
      </c>
      <c r="C998" s="378"/>
      <c r="D998" s="378"/>
      <c r="E998" s="378"/>
      <c r="F998" s="378"/>
      <c r="G998" s="378"/>
      <c r="H998" s="378"/>
      <c r="I998" s="379"/>
      <c r="J998" s="1"/>
    </row>
    <row r="999" spans="1:29" ht="26.25" customHeight="1" x14ac:dyDescent="0.3">
      <c r="A999" s="75" t="str">
        <f>'Matriz Nº1 Identificación'!A999</f>
        <v>Objetivo táctico</v>
      </c>
      <c r="B999" s="374" t="str">
        <f>+'Matriz Nº1 Identificación'!B999:H999</f>
        <v xml:space="preserve">111. </v>
      </c>
      <c r="C999" s="375"/>
      <c r="D999" s="375"/>
      <c r="E999" s="375"/>
      <c r="F999" s="375"/>
      <c r="G999" s="375"/>
      <c r="H999" s="375"/>
      <c r="I999" s="376"/>
      <c r="J999" s="1"/>
    </row>
    <row r="1000" spans="1:29" ht="83.25" customHeight="1" x14ac:dyDescent="0.3">
      <c r="A1000" s="136" t="str">
        <f>'Matriz Nº1 Identificación'!A1000</f>
        <v>111. 1</v>
      </c>
      <c r="B1000" s="4" t="str">
        <f>IF('Matriz Nº1 Identificación'!B1000&lt;&gt;" ",'Matriz Nº1 Identificación'!F1000," ")</f>
        <v xml:space="preserve"> </v>
      </c>
      <c r="C1000" s="101"/>
      <c r="D1000" s="101"/>
      <c r="E1000" s="4" t="str">
        <f>IFERROR(IF((VLOOKUP(C1000,'Tabla 2-3-4-5'!$B$10:$C$12,2,FALSE)*(VLOOKUP('Matriz Nº2 Análisis'!D1000,'Tabla 2-3-4-5'!$B$10:$C$12,2,FALSE)))&lt;3,"BAJO",IF((VLOOKUP(C1000,'Tabla 2-3-4-5'!$B$10:$C$12,2,FALSE)*(VLOOKUP('Matriz Nº2 Análisis'!D1000,'Tabla 2-3-4-5'!$B$10:$C$12,2,FALSE)))&gt;5,"ALTO","MEDIO"))," ")</f>
        <v xml:space="preserve"> </v>
      </c>
      <c r="F1000" s="5" t="str">
        <f>IF(B1000&lt;&gt;" ",'Matriz Nº1 Identificación'!E1000," ")</f>
        <v xml:space="preserve"> </v>
      </c>
      <c r="G1000" s="101"/>
      <c r="H1000" s="101"/>
      <c r="I1000" s="4" t="str">
        <f>IFERROR(IF((VLOOKUP(G1000,'Tabla 2-3-4-5'!$B$10:$C$12,2,FALSE)*(VLOOKUP('Matriz Nº2 Análisis'!H1000,'Tabla 2-3-4-5'!$B$10:$C$12,2,FALSE)))&lt;3,"BAJO",IF((VLOOKUP(G1000,'Tabla 2-3-4-5'!$B$10:$C$12,2,FALSE)*(VLOOKUP('Matriz Nº2 Análisis'!H1000,'Tabla 2-3-4-5'!$B$10:$C$12,2,FALSE)))&gt;5,"ALTO","MEDIO"))," ")</f>
        <v xml:space="preserve"> </v>
      </c>
      <c r="J1000" s="9"/>
      <c r="K1000" s="10"/>
      <c r="N1000" s="10"/>
      <c r="O1000" s="10"/>
      <c r="P1000" s="10"/>
      <c r="Q1000" s="10"/>
      <c r="R1000" s="10"/>
      <c r="S1000" s="10"/>
      <c r="T1000" s="10"/>
      <c r="U1000" s="10"/>
      <c r="V1000" s="10"/>
      <c r="W1000" s="10"/>
      <c r="X1000" s="10"/>
      <c r="Y1000" s="10"/>
      <c r="Z1000" s="10"/>
      <c r="AA1000" s="10"/>
      <c r="AB1000" s="10"/>
      <c r="AC1000" s="10"/>
    </row>
    <row r="1001" spans="1:29" ht="83.25" customHeight="1" x14ac:dyDescent="0.3">
      <c r="A1001" s="136" t="str">
        <f>'Matriz Nº1 Identificación'!A1001</f>
        <v>111. 2</v>
      </c>
      <c r="B1001" s="4" t="str">
        <f>IF('Matriz Nº1 Identificación'!B1001&lt;&gt;" ",'Matriz Nº1 Identificación'!F1001," ")</f>
        <v xml:space="preserve"> </v>
      </c>
      <c r="C1001" s="101"/>
      <c r="D1001" s="101"/>
      <c r="E1001" s="4" t="str">
        <f>IFERROR(IF((VLOOKUP(C1001,'Tabla 2-3-4-5'!$B$10:$C$12,2,FALSE)*(VLOOKUP('Matriz Nº2 Análisis'!D1001,'Tabla 2-3-4-5'!$B$10:$C$12,2,FALSE)))&lt;3,"BAJO",IF((VLOOKUP(C1001,'Tabla 2-3-4-5'!$B$10:$C$12,2,FALSE)*(VLOOKUP('Matriz Nº2 Análisis'!D1001,'Tabla 2-3-4-5'!$B$10:$C$12,2,FALSE)))&gt;5,"ALTO","MEDIO"))," ")</f>
        <v xml:space="preserve"> </v>
      </c>
      <c r="F1001" s="5" t="str">
        <f>IF(B1001&lt;&gt;" ",'Matriz Nº1 Identificación'!E1001," ")</f>
        <v xml:space="preserve"> </v>
      </c>
      <c r="G1001" s="101"/>
      <c r="H1001" s="101"/>
      <c r="I1001" s="4" t="str">
        <f>IFERROR(IF((VLOOKUP(G1001,'Tabla 2-3-4-5'!$B$10:$C$12,2,FALSE)*(VLOOKUP('Matriz Nº2 Análisis'!H1001,'Tabla 2-3-4-5'!$B$10:$C$12,2,FALSE)))&lt;3,"BAJO",IF((VLOOKUP(G1001,'Tabla 2-3-4-5'!$B$10:$C$12,2,FALSE)*(VLOOKUP('Matriz Nº2 Análisis'!H1001,'Tabla 2-3-4-5'!$B$10:$C$12,2,FALSE)))&gt;5,"ALTO","MEDIO"))," ")</f>
        <v xml:space="preserve"> </v>
      </c>
      <c r="J1001" s="9"/>
      <c r="K1001" s="10"/>
      <c r="N1001" s="10"/>
      <c r="O1001" s="10"/>
      <c r="P1001" s="10"/>
      <c r="Q1001" s="10"/>
      <c r="R1001" s="10"/>
      <c r="S1001" s="10"/>
      <c r="T1001" s="10"/>
      <c r="U1001" s="10"/>
      <c r="V1001" s="10"/>
      <c r="W1001" s="10"/>
      <c r="X1001" s="10"/>
      <c r="Y1001" s="10"/>
      <c r="Z1001" s="10"/>
      <c r="AA1001" s="10"/>
      <c r="AB1001" s="10"/>
      <c r="AC1001" s="10"/>
    </row>
    <row r="1002" spans="1:29" ht="83.25" customHeight="1" x14ac:dyDescent="0.3">
      <c r="A1002" s="136" t="str">
        <f>'Matriz Nº1 Identificación'!A1002</f>
        <v>111. 3</v>
      </c>
      <c r="B1002" s="4" t="str">
        <f>IF('Matriz Nº1 Identificación'!B1002&lt;&gt;" ",'Matriz Nº1 Identificación'!F1002," ")</f>
        <v xml:space="preserve"> </v>
      </c>
      <c r="C1002" s="101"/>
      <c r="D1002" s="101"/>
      <c r="E1002" s="4" t="str">
        <f>IFERROR(IF((VLOOKUP(C1002,'Tabla 2-3-4-5'!$B$10:$C$12,2,FALSE)*(VLOOKUP('Matriz Nº2 Análisis'!D1002,'Tabla 2-3-4-5'!$B$10:$C$12,2,FALSE)))&lt;3,"BAJO",IF((VLOOKUP(C1002,'Tabla 2-3-4-5'!$B$10:$C$12,2,FALSE)*(VLOOKUP('Matriz Nº2 Análisis'!D1002,'Tabla 2-3-4-5'!$B$10:$C$12,2,FALSE)))&gt;5,"ALTO","MEDIO"))," ")</f>
        <v xml:space="preserve"> </v>
      </c>
      <c r="F1002" s="5" t="str">
        <f>IF(B1002&lt;&gt;" ",'Matriz Nº1 Identificación'!E1002," ")</f>
        <v xml:space="preserve"> </v>
      </c>
      <c r="G1002" s="101"/>
      <c r="H1002" s="101"/>
      <c r="I1002" s="4" t="str">
        <f>IFERROR(IF((VLOOKUP(G1002,'Tabla 2-3-4-5'!$B$10:$C$12,2,FALSE)*(VLOOKUP('Matriz Nº2 Análisis'!H1002,'Tabla 2-3-4-5'!$B$10:$C$12,2,FALSE)))&lt;3,"BAJO",IF((VLOOKUP(G1002,'Tabla 2-3-4-5'!$B$10:$C$12,2,FALSE)*(VLOOKUP('Matriz Nº2 Análisis'!H1002,'Tabla 2-3-4-5'!$B$10:$C$12,2,FALSE)))&gt;5,"ALTO","MEDIO"))," ")</f>
        <v xml:space="preserve"> </v>
      </c>
      <c r="J1002" s="9"/>
      <c r="K1002" s="10"/>
      <c r="N1002" s="10"/>
      <c r="O1002" s="10"/>
      <c r="P1002" s="10"/>
      <c r="Q1002" s="10"/>
      <c r="R1002" s="10"/>
      <c r="S1002" s="10"/>
      <c r="T1002" s="10"/>
      <c r="U1002" s="10"/>
      <c r="V1002" s="10"/>
      <c r="W1002" s="10"/>
      <c r="X1002" s="10"/>
      <c r="Y1002" s="10"/>
      <c r="Z1002" s="10"/>
      <c r="AA1002" s="10"/>
      <c r="AB1002" s="10"/>
      <c r="AC1002" s="10"/>
    </row>
    <row r="1003" spans="1:29" ht="83.25" customHeight="1" x14ac:dyDescent="0.3">
      <c r="A1003" s="136" t="str">
        <f>'Matriz Nº1 Identificación'!A1003</f>
        <v>111. 4</v>
      </c>
      <c r="B1003" s="4" t="str">
        <f>IF('Matriz Nº1 Identificación'!B1003&lt;&gt;" ",'Matriz Nº1 Identificación'!F1003," ")</f>
        <v xml:space="preserve"> </v>
      </c>
      <c r="C1003" s="101"/>
      <c r="D1003" s="101"/>
      <c r="E1003" s="4" t="str">
        <f>IFERROR(IF((VLOOKUP(C1003,'Tabla 2-3-4-5'!$B$10:$C$12,2,FALSE)*(VLOOKUP('Matriz Nº2 Análisis'!D1003,'Tabla 2-3-4-5'!$B$10:$C$12,2,FALSE)))&lt;3,"BAJO",IF((VLOOKUP(C1003,'Tabla 2-3-4-5'!$B$10:$C$12,2,FALSE)*(VLOOKUP('Matriz Nº2 Análisis'!D1003,'Tabla 2-3-4-5'!$B$10:$C$12,2,FALSE)))&gt;5,"ALTO","MEDIO"))," ")</f>
        <v xml:space="preserve"> </v>
      </c>
      <c r="F1003" s="5" t="str">
        <f>IF(B1003&lt;&gt;" ",'Matriz Nº1 Identificación'!E1003," ")</f>
        <v xml:space="preserve"> </v>
      </c>
      <c r="G1003" s="101"/>
      <c r="H1003" s="101"/>
      <c r="I1003" s="4" t="str">
        <f>IFERROR(IF((VLOOKUP(G1003,'Tabla 2-3-4-5'!$B$10:$C$12,2,FALSE)*(VLOOKUP('Matriz Nº2 Análisis'!H1003,'Tabla 2-3-4-5'!$B$10:$C$12,2,FALSE)))&lt;3,"BAJO",IF((VLOOKUP(G1003,'Tabla 2-3-4-5'!$B$10:$C$12,2,FALSE)*(VLOOKUP('Matriz Nº2 Análisis'!H1003,'Tabla 2-3-4-5'!$B$10:$C$12,2,FALSE)))&gt;5,"ALTO","MEDIO"))," ")</f>
        <v xml:space="preserve"> </v>
      </c>
      <c r="J1003" s="9"/>
      <c r="K1003" s="10"/>
      <c r="N1003" s="10"/>
      <c r="O1003" s="10"/>
      <c r="P1003" s="10"/>
      <c r="Q1003" s="10"/>
      <c r="R1003" s="10"/>
      <c r="S1003" s="10"/>
      <c r="T1003" s="10"/>
      <c r="U1003" s="10"/>
      <c r="V1003" s="10"/>
      <c r="W1003" s="10"/>
      <c r="X1003" s="10"/>
      <c r="Y1003" s="10"/>
      <c r="Z1003" s="10"/>
      <c r="AA1003" s="10"/>
      <c r="AB1003" s="10"/>
      <c r="AC1003" s="10"/>
    </row>
    <row r="1004" spans="1:29" ht="83.25" customHeight="1" x14ac:dyDescent="0.3">
      <c r="A1004" s="136" t="str">
        <f>'Matriz Nº1 Identificación'!A1004</f>
        <v>111. 5</v>
      </c>
      <c r="B1004" s="4" t="str">
        <f>IF('Matriz Nº1 Identificación'!B1004&lt;&gt;" ",'Matriz Nº1 Identificación'!F1004," ")</f>
        <v xml:space="preserve"> </v>
      </c>
      <c r="C1004" s="101"/>
      <c r="D1004" s="101"/>
      <c r="E1004" s="4" t="str">
        <f>IFERROR(IF((VLOOKUP(C1004,'Tabla 2-3-4-5'!$B$10:$C$12,2,FALSE)*(VLOOKUP('Matriz Nº2 Análisis'!D1004,'Tabla 2-3-4-5'!$B$10:$C$12,2,FALSE)))&lt;3,"BAJO",IF((VLOOKUP(C1004,'Tabla 2-3-4-5'!$B$10:$C$12,2,FALSE)*(VLOOKUP('Matriz Nº2 Análisis'!D1004,'Tabla 2-3-4-5'!$B$10:$C$12,2,FALSE)))&gt;5,"ALTO","MEDIO"))," ")</f>
        <v xml:space="preserve"> </v>
      </c>
      <c r="F1004" s="5" t="str">
        <f>IF(B1004&lt;&gt;" ",'Matriz Nº1 Identificación'!E1004," ")</f>
        <v xml:space="preserve"> </v>
      </c>
      <c r="G1004" s="101"/>
      <c r="H1004" s="101"/>
      <c r="I1004" s="4" t="str">
        <f>IFERROR(IF((VLOOKUP(G1004,'Tabla 2-3-4-5'!$B$10:$C$12,2,FALSE)*(VLOOKUP('Matriz Nº2 Análisis'!H1004,'Tabla 2-3-4-5'!$B$10:$C$12,2,FALSE)))&lt;3,"BAJO",IF((VLOOKUP(G1004,'Tabla 2-3-4-5'!$B$10:$C$12,2,FALSE)*(VLOOKUP('Matriz Nº2 Análisis'!H1004,'Tabla 2-3-4-5'!$B$10:$C$12,2,FALSE)))&gt;5,"ALTO","MEDIO"))," ")</f>
        <v xml:space="preserve"> </v>
      </c>
      <c r="J1004" s="9"/>
      <c r="K1004" s="10"/>
      <c r="N1004" s="10"/>
      <c r="O1004" s="10"/>
      <c r="P1004" s="10"/>
      <c r="Q1004" s="10"/>
      <c r="R1004" s="10"/>
      <c r="S1004" s="10"/>
      <c r="T1004" s="10"/>
      <c r="U1004" s="10"/>
      <c r="V1004" s="10"/>
      <c r="W1004" s="10"/>
      <c r="X1004" s="10"/>
      <c r="Y1004" s="10"/>
      <c r="Z1004" s="10"/>
      <c r="AA1004" s="10"/>
      <c r="AB1004" s="10"/>
      <c r="AC1004" s="10"/>
    </row>
    <row r="1005" spans="1:29" ht="83.25" customHeight="1" x14ac:dyDescent="0.3">
      <c r="A1005" s="136" t="str">
        <f>'Matriz Nº1 Identificación'!A1005</f>
        <v>111. 6</v>
      </c>
      <c r="B1005" s="4" t="str">
        <f>IF('Matriz Nº1 Identificación'!B1005&lt;&gt;" ",'Matriz Nº1 Identificación'!F1005," ")</f>
        <v xml:space="preserve"> </v>
      </c>
      <c r="C1005" s="101"/>
      <c r="D1005" s="101"/>
      <c r="E1005" s="4" t="str">
        <f>IFERROR(IF((VLOOKUP(C1005,'Tabla 2-3-4-5'!$B$10:$C$12,2,FALSE)*(VLOOKUP('Matriz Nº2 Análisis'!D1005,'Tabla 2-3-4-5'!$B$10:$C$12,2,FALSE)))&lt;3,"BAJO",IF((VLOOKUP(C1005,'Tabla 2-3-4-5'!$B$10:$C$12,2,FALSE)*(VLOOKUP('Matriz Nº2 Análisis'!D1005,'Tabla 2-3-4-5'!$B$10:$C$12,2,FALSE)))&gt;5,"ALTO","MEDIO"))," ")</f>
        <v xml:space="preserve"> </v>
      </c>
      <c r="F1005" s="5" t="str">
        <f>IF(B1005&lt;&gt;" ",'Matriz Nº1 Identificación'!E1005," ")</f>
        <v xml:space="preserve"> </v>
      </c>
      <c r="G1005" s="101"/>
      <c r="H1005" s="101"/>
      <c r="I1005" s="4" t="str">
        <f>IFERROR(IF((VLOOKUP(G1005,'Tabla 2-3-4-5'!$B$10:$C$12,2,FALSE)*(VLOOKUP('Matriz Nº2 Análisis'!H1005,'Tabla 2-3-4-5'!$B$10:$C$12,2,FALSE)))&lt;3,"BAJO",IF((VLOOKUP(G1005,'Tabla 2-3-4-5'!$B$10:$C$12,2,FALSE)*(VLOOKUP('Matriz Nº2 Análisis'!H1005,'Tabla 2-3-4-5'!$B$10:$C$12,2,FALSE)))&gt;5,"ALTO","MEDIO"))," ")</f>
        <v xml:space="preserve"> </v>
      </c>
      <c r="J1005" s="9"/>
      <c r="K1005" s="10"/>
      <c r="N1005" s="10"/>
      <c r="O1005" s="10"/>
      <c r="P1005" s="10"/>
      <c r="Q1005" s="10"/>
      <c r="R1005" s="10"/>
      <c r="S1005" s="10"/>
      <c r="T1005" s="10"/>
      <c r="U1005" s="10"/>
      <c r="V1005" s="10"/>
      <c r="W1005" s="10"/>
      <c r="X1005" s="10"/>
      <c r="Y1005" s="10"/>
      <c r="Z1005" s="10"/>
      <c r="AA1005" s="10"/>
      <c r="AB1005" s="10"/>
      <c r="AC1005" s="10"/>
    </row>
    <row r="1006" spans="1:29" ht="83.25" customHeight="1" thickBot="1" x14ac:dyDescent="0.35">
      <c r="A1006" s="136" t="str">
        <f>'Matriz Nº1 Identificación'!A1006</f>
        <v>111. 7</v>
      </c>
      <c r="B1006" s="4" t="str">
        <f>IF('Matriz Nº1 Identificación'!B1006&lt;&gt;" ",'Matriz Nº1 Identificación'!F1006," ")</f>
        <v xml:space="preserve"> </v>
      </c>
      <c r="C1006" s="101"/>
      <c r="D1006" s="101"/>
      <c r="E1006" s="4" t="str">
        <f>IFERROR(IF((VLOOKUP(C1006,'Tabla 2-3-4-5'!$B$10:$C$12,2,FALSE)*(VLOOKUP('Matriz Nº2 Análisis'!D1006,'Tabla 2-3-4-5'!$B$10:$C$12,2,FALSE)))&lt;3,"BAJO",IF((VLOOKUP(C1006,'Tabla 2-3-4-5'!$B$10:$C$12,2,FALSE)*(VLOOKUP('Matriz Nº2 Análisis'!D1006,'Tabla 2-3-4-5'!$B$10:$C$12,2,FALSE)))&gt;5,"ALTO","MEDIO"))," ")</f>
        <v xml:space="preserve"> </v>
      </c>
      <c r="F1006" s="5" t="str">
        <f>IF(B1006&lt;&gt;" ",'Matriz Nº1 Identificación'!E1006," ")</f>
        <v xml:space="preserve"> </v>
      </c>
      <c r="G1006" s="101"/>
      <c r="H1006" s="101"/>
      <c r="I1006" s="4" t="str">
        <f>IFERROR(IF((VLOOKUP(G1006,'Tabla 2-3-4-5'!$B$10:$C$12,2,FALSE)*(VLOOKUP('Matriz Nº2 Análisis'!H1006,'Tabla 2-3-4-5'!$B$10:$C$12,2,FALSE)))&lt;3,"BAJO",IF((VLOOKUP(G1006,'Tabla 2-3-4-5'!$B$10:$C$12,2,FALSE)*(VLOOKUP('Matriz Nº2 Análisis'!H1006,'Tabla 2-3-4-5'!$B$10:$C$12,2,FALSE)))&gt;5,"ALTO","MEDIO"))," ")</f>
        <v xml:space="preserve"> </v>
      </c>
      <c r="J1006" s="9"/>
      <c r="K1006" s="10"/>
      <c r="N1006" s="10"/>
      <c r="O1006" s="10"/>
      <c r="P1006" s="10"/>
      <c r="Q1006" s="10"/>
      <c r="R1006" s="10"/>
      <c r="S1006" s="10"/>
      <c r="T1006" s="10"/>
      <c r="U1006" s="10"/>
      <c r="V1006" s="10"/>
      <c r="W1006" s="10"/>
      <c r="X1006" s="10"/>
      <c r="Y1006" s="10"/>
      <c r="Z1006" s="10"/>
      <c r="AA1006" s="10"/>
      <c r="AB1006" s="10"/>
      <c r="AC1006" s="10"/>
    </row>
    <row r="1007" spans="1:29" ht="23.25" customHeight="1" thickBot="1" x14ac:dyDescent="0.35">
      <c r="A1007" s="73" t="str">
        <f>'Matriz Nº1 Identificación'!A1007</f>
        <v xml:space="preserve">Objetivo Estratégico: </v>
      </c>
      <c r="B1007" s="377">
        <f>+'Matriz Nº1 Identificación'!B1007:H1007</f>
        <v>0</v>
      </c>
      <c r="C1007" s="378"/>
      <c r="D1007" s="378"/>
      <c r="E1007" s="378"/>
      <c r="F1007" s="378"/>
      <c r="G1007" s="378"/>
      <c r="H1007" s="378"/>
      <c r="I1007" s="379"/>
      <c r="J1007" s="1"/>
    </row>
    <row r="1008" spans="1:29" ht="26.25" customHeight="1" x14ac:dyDescent="0.3">
      <c r="A1008" s="75" t="str">
        <f>'Matriz Nº1 Identificación'!A1008</f>
        <v>Objetivo táctico</v>
      </c>
      <c r="B1008" s="374" t="str">
        <f>+'Matriz Nº1 Identificación'!B1008:H1008</f>
        <v xml:space="preserve">112. </v>
      </c>
      <c r="C1008" s="375"/>
      <c r="D1008" s="375"/>
      <c r="E1008" s="375"/>
      <c r="F1008" s="375"/>
      <c r="G1008" s="375"/>
      <c r="H1008" s="375"/>
      <c r="I1008" s="376"/>
      <c r="J1008" s="1"/>
    </row>
    <row r="1009" spans="1:29" ht="83.25" customHeight="1" x14ac:dyDescent="0.3">
      <c r="A1009" s="136" t="str">
        <f>'Matriz Nº1 Identificación'!A1009</f>
        <v>112. 1</v>
      </c>
      <c r="B1009" s="4" t="str">
        <f>IF('Matriz Nº1 Identificación'!B1009&lt;&gt;" ",'Matriz Nº1 Identificación'!F1009," ")</f>
        <v xml:space="preserve"> </v>
      </c>
      <c r="C1009" s="101"/>
      <c r="D1009" s="101"/>
      <c r="E1009" s="4" t="str">
        <f>IFERROR(IF((VLOOKUP(C1009,'Tabla 2-3-4-5'!$B$10:$C$12,2,FALSE)*(VLOOKUP('Matriz Nº2 Análisis'!D1009,'Tabla 2-3-4-5'!$B$10:$C$12,2,FALSE)))&lt;3,"BAJO",IF((VLOOKUP(C1009,'Tabla 2-3-4-5'!$B$10:$C$12,2,FALSE)*(VLOOKUP('Matriz Nº2 Análisis'!D1009,'Tabla 2-3-4-5'!$B$10:$C$12,2,FALSE)))&gt;5,"ALTO","MEDIO"))," ")</f>
        <v xml:space="preserve"> </v>
      </c>
      <c r="F1009" s="5" t="str">
        <f>IF(B1009&lt;&gt;" ",'Matriz Nº1 Identificación'!E1009," ")</f>
        <v xml:space="preserve"> </v>
      </c>
      <c r="G1009" s="101"/>
      <c r="H1009" s="101"/>
      <c r="I1009" s="4" t="str">
        <f>IFERROR(IF((VLOOKUP(G1009,'Tabla 2-3-4-5'!$B$10:$C$12,2,FALSE)*(VLOOKUP('Matriz Nº2 Análisis'!H1009,'Tabla 2-3-4-5'!$B$10:$C$12,2,FALSE)))&lt;3,"BAJO",IF((VLOOKUP(G1009,'Tabla 2-3-4-5'!$B$10:$C$12,2,FALSE)*(VLOOKUP('Matriz Nº2 Análisis'!H1009,'Tabla 2-3-4-5'!$B$10:$C$12,2,FALSE)))&gt;5,"ALTO","MEDIO"))," ")</f>
        <v xml:space="preserve"> </v>
      </c>
      <c r="J1009" s="9"/>
      <c r="K1009" s="10"/>
      <c r="N1009" s="10"/>
      <c r="O1009" s="10"/>
      <c r="P1009" s="10"/>
      <c r="Q1009" s="10"/>
      <c r="R1009" s="10"/>
      <c r="S1009" s="10"/>
      <c r="T1009" s="10"/>
      <c r="U1009" s="10"/>
      <c r="V1009" s="10"/>
      <c r="W1009" s="10"/>
      <c r="X1009" s="10"/>
      <c r="Y1009" s="10"/>
      <c r="Z1009" s="10"/>
      <c r="AA1009" s="10"/>
      <c r="AB1009" s="10"/>
      <c r="AC1009" s="10"/>
    </row>
    <row r="1010" spans="1:29" ht="83.25" customHeight="1" x14ac:dyDescent="0.3">
      <c r="A1010" s="136" t="str">
        <f>'Matriz Nº1 Identificación'!A1010</f>
        <v>112. 2</v>
      </c>
      <c r="B1010" s="4" t="str">
        <f>IF('Matriz Nº1 Identificación'!B1010&lt;&gt;" ",'Matriz Nº1 Identificación'!F1010," ")</f>
        <v xml:space="preserve"> </v>
      </c>
      <c r="C1010" s="101"/>
      <c r="D1010" s="101"/>
      <c r="E1010" s="4" t="str">
        <f>IFERROR(IF((VLOOKUP(C1010,'Tabla 2-3-4-5'!$B$10:$C$12,2,FALSE)*(VLOOKUP('Matriz Nº2 Análisis'!D1010,'Tabla 2-3-4-5'!$B$10:$C$12,2,FALSE)))&lt;3,"BAJO",IF((VLOOKUP(C1010,'Tabla 2-3-4-5'!$B$10:$C$12,2,FALSE)*(VLOOKUP('Matriz Nº2 Análisis'!D1010,'Tabla 2-3-4-5'!$B$10:$C$12,2,FALSE)))&gt;5,"ALTO","MEDIO"))," ")</f>
        <v xml:space="preserve"> </v>
      </c>
      <c r="F1010" s="5" t="str">
        <f>IF(B1010&lt;&gt;" ",'Matriz Nº1 Identificación'!E1010," ")</f>
        <v xml:space="preserve"> </v>
      </c>
      <c r="G1010" s="101"/>
      <c r="H1010" s="101"/>
      <c r="I1010" s="4" t="str">
        <f>IFERROR(IF((VLOOKUP(G1010,'Tabla 2-3-4-5'!$B$10:$C$12,2,FALSE)*(VLOOKUP('Matriz Nº2 Análisis'!H1010,'Tabla 2-3-4-5'!$B$10:$C$12,2,FALSE)))&lt;3,"BAJO",IF((VLOOKUP(G1010,'Tabla 2-3-4-5'!$B$10:$C$12,2,FALSE)*(VLOOKUP('Matriz Nº2 Análisis'!H1010,'Tabla 2-3-4-5'!$B$10:$C$12,2,FALSE)))&gt;5,"ALTO","MEDIO"))," ")</f>
        <v xml:space="preserve"> </v>
      </c>
      <c r="J1010" s="9"/>
      <c r="K1010" s="10"/>
      <c r="N1010" s="10"/>
      <c r="O1010" s="10"/>
      <c r="P1010" s="10"/>
      <c r="Q1010" s="10"/>
      <c r="R1010" s="10"/>
      <c r="S1010" s="10"/>
      <c r="T1010" s="10"/>
      <c r="U1010" s="10"/>
      <c r="V1010" s="10"/>
      <c r="W1010" s="10"/>
      <c r="X1010" s="10"/>
      <c r="Y1010" s="10"/>
      <c r="Z1010" s="10"/>
      <c r="AA1010" s="10"/>
      <c r="AB1010" s="10"/>
      <c r="AC1010" s="10"/>
    </row>
    <row r="1011" spans="1:29" ht="83.25" customHeight="1" x14ac:dyDescent="0.3">
      <c r="A1011" s="136" t="str">
        <f>'Matriz Nº1 Identificación'!A1011</f>
        <v>112. 3</v>
      </c>
      <c r="B1011" s="4" t="str">
        <f>IF('Matriz Nº1 Identificación'!B1011&lt;&gt;" ",'Matriz Nº1 Identificación'!F1011," ")</f>
        <v xml:space="preserve"> </v>
      </c>
      <c r="C1011" s="101"/>
      <c r="D1011" s="101"/>
      <c r="E1011" s="4" t="str">
        <f>IFERROR(IF((VLOOKUP(C1011,'Tabla 2-3-4-5'!$B$10:$C$12,2,FALSE)*(VLOOKUP('Matriz Nº2 Análisis'!D1011,'Tabla 2-3-4-5'!$B$10:$C$12,2,FALSE)))&lt;3,"BAJO",IF((VLOOKUP(C1011,'Tabla 2-3-4-5'!$B$10:$C$12,2,FALSE)*(VLOOKUP('Matriz Nº2 Análisis'!D1011,'Tabla 2-3-4-5'!$B$10:$C$12,2,FALSE)))&gt;5,"ALTO","MEDIO"))," ")</f>
        <v xml:space="preserve"> </v>
      </c>
      <c r="F1011" s="5" t="str">
        <f>IF(B1011&lt;&gt;" ",'Matriz Nº1 Identificación'!E1011," ")</f>
        <v xml:space="preserve"> </v>
      </c>
      <c r="G1011" s="101"/>
      <c r="H1011" s="101"/>
      <c r="I1011" s="4" t="str">
        <f>IFERROR(IF((VLOOKUP(G1011,'Tabla 2-3-4-5'!$B$10:$C$12,2,FALSE)*(VLOOKUP('Matriz Nº2 Análisis'!H1011,'Tabla 2-3-4-5'!$B$10:$C$12,2,FALSE)))&lt;3,"BAJO",IF((VLOOKUP(G1011,'Tabla 2-3-4-5'!$B$10:$C$12,2,FALSE)*(VLOOKUP('Matriz Nº2 Análisis'!H1011,'Tabla 2-3-4-5'!$B$10:$C$12,2,FALSE)))&gt;5,"ALTO","MEDIO"))," ")</f>
        <v xml:space="preserve"> </v>
      </c>
      <c r="J1011" s="9"/>
      <c r="K1011" s="10"/>
      <c r="N1011" s="10"/>
      <c r="O1011" s="10"/>
      <c r="P1011" s="10"/>
      <c r="Q1011" s="10"/>
      <c r="R1011" s="10"/>
      <c r="S1011" s="10"/>
      <c r="T1011" s="10"/>
      <c r="U1011" s="10"/>
      <c r="V1011" s="10"/>
      <c r="W1011" s="10"/>
      <c r="X1011" s="10"/>
      <c r="Y1011" s="10"/>
      <c r="Z1011" s="10"/>
      <c r="AA1011" s="10"/>
      <c r="AB1011" s="10"/>
      <c r="AC1011" s="10"/>
    </row>
    <row r="1012" spans="1:29" ht="83.25" customHeight="1" x14ac:dyDescent="0.3">
      <c r="A1012" s="136" t="str">
        <f>'Matriz Nº1 Identificación'!A1012</f>
        <v>112. 4</v>
      </c>
      <c r="B1012" s="4" t="str">
        <f>IF('Matriz Nº1 Identificación'!B1012&lt;&gt;" ",'Matriz Nº1 Identificación'!F1012," ")</f>
        <v xml:space="preserve"> </v>
      </c>
      <c r="C1012" s="101"/>
      <c r="D1012" s="101"/>
      <c r="E1012" s="4" t="str">
        <f>IFERROR(IF((VLOOKUP(C1012,'Tabla 2-3-4-5'!$B$10:$C$12,2,FALSE)*(VLOOKUP('Matriz Nº2 Análisis'!D1012,'Tabla 2-3-4-5'!$B$10:$C$12,2,FALSE)))&lt;3,"BAJO",IF((VLOOKUP(C1012,'Tabla 2-3-4-5'!$B$10:$C$12,2,FALSE)*(VLOOKUP('Matriz Nº2 Análisis'!D1012,'Tabla 2-3-4-5'!$B$10:$C$12,2,FALSE)))&gt;5,"ALTO","MEDIO"))," ")</f>
        <v xml:space="preserve"> </v>
      </c>
      <c r="F1012" s="5" t="str">
        <f>IF(B1012&lt;&gt;" ",'Matriz Nº1 Identificación'!E1012," ")</f>
        <v xml:space="preserve"> </v>
      </c>
      <c r="G1012" s="101"/>
      <c r="H1012" s="101"/>
      <c r="I1012" s="4" t="str">
        <f>IFERROR(IF((VLOOKUP(G1012,'Tabla 2-3-4-5'!$B$10:$C$12,2,FALSE)*(VLOOKUP('Matriz Nº2 Análisis'!H1012,'Tabla 2-3-4-5'!$B$10:$C$12,2,FALSE)))&lt;3,"BAJO",IF((VLOOKUP(G1012,'Tabla 2-3-4-5'!$B$10:$C$12,2,FALSE)*(VLOOKUP('Matriz Nº2 Análisis'!H1012,'Tabla 2-3-4-5'!$B$10:$C$12,2,FALSE)))&gt;5,"ALTO","MEDIO"))," ")</f>
        <v xml:space="preserve"> </v>
      </c>
      <c r="J1012" s="9"/>
      <c r="K1012" s="10"/>
      <c r="N1012" s="10"/>
      <c r="O1012" s="10"/>
      <c r="P1012" s="10"/>
      <c r="Q1012" s="10"/>
      <c r="R1012" s="10"/>
      <c r="S1012" s="10"/>
      <c r="T1012" s="10"/>
      <c r="U1012" s="10"/>
      <c r="V1012" s="10"/>
      <c r="W1012" s="10"/>
      <c r="X1012" s="10"/>
      <c r="Y1012" s="10"/>
      <c r="Z1012" s="10"/>
      <c r="AA1012" s="10"/>
      <c r="AB1012" s="10"/>
      <c r="AC1012" s="10"/>
    </row>
    <row r="1013" spans="1:29" ht="83.25" customHeight="1" x14ac:dyDescent="0.3">
      <c r="A1013" s="136" t="str">
        <f>'Matriz Nº1 Identificación'!A1013</f>
        <v>112. 5</v>
      </c>
      <c r="B1013" s="4" t="str">
        <f>IF('Matriz Nº1 Identificación'!B1013&lt;&gt;" ",'Matriz Nº1 Identificación'!F1013," ")</f>
        <v xml:space="preserve"> </v>
      </c>
      <c r="C1013" s="101"/>
      <c r="D1013" s="101"/>
      <c r="E1013" s="4" t="str">
        <f>IFERROR(IF((VLOOKUP(C1013,'Tabla 2-3-4-5'!$B$10:$C$12,2,FALSE)*(VLOOKUP('Matriz Nº2 Análisis'!D1013,'Tabla 2-3-4-5'!$B$10:$C$12,2,FALSE)))&lt;3,"BAJO",IF((VLOOKUP(C1013,'Tabla 2-3-4-5'!$B$10:$C$12,2,FALSE)*(VLOOKUP('Matriz Nº2 Análisis'!D1013,'Tabla 2-3-4-5'!$B$10:$C$12,2,FALSE)))&gt;5,"ALTO","MEDIO"))," ")</f>
        <v xml:space="preserve"> </v>
      </c>
      <c r="F1013" s="5" t="str">
        <f>IF(B1013&lt;&gt;" ",'Matriz Nº1 Identificación'!E1013," ")</f>
        <v xml:space="preserve"> </v>
      </c>
      <c r="G1013" s="101"/>
      <c r="H1013" s="101"/>
      <c r="I1013" s="4" t="str">
        <f>IFERROR(IF((VLOOKUP(G1013,'Tabla 2-3-4-5'!$B$10:$C$12,2,FALSE)*(VLOOKUP('Matriz Nº2 Análisis'!H1013,'Tabla 2-3-4-5'!$B$10:$C$12,2,FALSE)))&lt;3,"BAJO",IF((VLOOKUP(G1013,'Tabla 2-3-4-5'!$B$10:$C$12,2,FALSE)*(VLOOKUP('Matriz Nº2 Análisis'!H1013,'Tabla 2-3-4-5'!$B$10:$C$12,2,FALSE)))&gt;5,"ALTO","MEDIO"))," ")</f>
        <v xml:space="preserve"> </v>
      </c>
      <c r="J1013" s="9"/>
      <c r="K1013" s="10"/>
      <c r="N1013" s="10"/>
      <c r="O1013" s="10"/>
      <c r="P1013" s="10"/>
      <c r="Q1013" s="10"/>
      <c r="R1013" s="10"/>
      <c r="S1013" s="10"/>
      <c r="T1013" s="10"/>
      <c r="U1013" s="10"/>
      <c r="V1013" s="10"/>
      <c r="W1013" s="10"/>
      <c r="X1013" s="10"/>
      <c r="Y1013" s="10"/>
      <c r="Z1013" s="10"/>
      <c r="AA1013" s="10"/>
      <c r="AB1013" s="10"/>
      <c r="AC1013" s="10"/>
    </row>
    <row r="1014" spans="1:29" ht="83.25" customHeight="1" x14ac:dyDescent="0.3">
      <c r="A1014" s="136" t="str">
        <f>'Matriz Nº1 Identificación'!A1014</f>
        <v>112. 6</v>
      </c>
      <c r="B1014" s="4" t="str">
        <f>IF('Matriz Nº1 Identificación'!B1014&lt;&gt;" ",'Matriz Nº1 Identificación'!F1014," ")</f>
        <v xml:space="preserve"> </v>
      </c>
      <c r="C1014" s="101"/>
      <c r="D1014" s="101"/>
      <c r="E1014" s="4" t="str">
        <f>IFERROR(IF((VLOOKUP(C1014,'Tabla 2-3-4-5'!$B$10:$C$12,2,FALSE)*(VLOOKUP('Matriz Nº2 Análisis'!D1014,'Tabla 2-3-4-5'!$B$10:$C$12,2,FALSE)))&lt;3,"BAJO",IF((VLOOKUP(C1014,'Tabla 2-3-4-5'!$B$10:$C$12,2,FALSE)*(VLOOKUP('Matriz Nº2 Análisis'!D1014,'Tabla 2-3-4-5'!$B$10:$C$12,2,FALSE)))&gt;5,"ALTO","MEDIO"))," ")</f>
        <v xml:space="preserve"> </v>
      </c>
      <c r="F1014" s="5" t="str">
        <f>IF(B1014&lt;&gt;" ",'Matriz Nº1 Identificación'!E1014," ")</f>
        <v xml:space="preserve"> </v>
      </c>
      <c r="G1014" s="101"/>
      <c r="H1014" s="101"/>
      <c r="I1014" s="4" t="str">
        <f>IFERROR(IF((VLOOKUP(G1014,'Tabla 2-3-4-5'!$B$10:$C$12,2,FALSE)*(VLOOKUP('Matriz Nº2 Análisis'!H1014,'Tabla 2-3-4-5'!$B$10:$C$12,2,FALSE)))&lt;3,"BAJO",IF((VLOOKUP(G1014,'Tabla 2-3-4-5'!$B$10:$C$12,2,FALSE)*(VLOOKUP('Matriz Nº2 Análisis'!H1014,'Tabla 2-3-4-5'!$B$10:$C$12,2,FALSE)))&gt;5,"ALTO","MEDIO"))," ")</f>
        <v xml:space="preserve"> </v>
      </c>
      <c r="J1014" s="9"/>
      <c r="K1014" s="10"/>
      <c r="N1014" s="10"/>
      <c r="O1014" s="10"/>
      <c r="P1014" s="10"/>
      <c r="Q1014" s="10"/>
      <c r="R1014" s="10"/>
      <c r="S1014" s="10"/>
      <c r="T1014" s="10"/>
      <c r="U1014" s="10"/>
      <c r="V1014" s="10"/>
      <c r="W1014" s="10"/>
      <c r="X1014" s="10"/>
      <c r="Y1014" s="10"/>
      <c r="Z1014" s="10"/>
      <c r="AA1014" s="10"/>
      <c r="AB1014" s="10"/>
      <c r="AC1014" s="10"/>
    </row>
    <row r="1015" spans="1:29" ht="83.25" customHeight="1" thickBot="1" x14ac:dyDescent="0.35">
      <c r="A1015" s="136" t="str">
        <f>'Matriz Nº1 Identificación'!A1015</f>
        <v>112. 7</v>
      </c>
      <c r="B1015" s="4" t="str">
        <f>IF('Matriz Nº1 Identificación'!B1015&lt;&gt;" ",'Matriz Nº1 Identificación'!F1015," ")</f>
        <v xml:space="preserve"> </v>
      </c>
      <c r="C1015" s="101"/>
      <c r="D1015" s="101"/>
      <c r="E1015" s="4" t="str">
        <f>IFERROR(IF((VLOOKUP(C1015,'Tabla 2-3-4-5'!$B$10:$C$12,2,FALSE)*(VLOOKUP('Matriz Nº2 Análisis'!D1015,'Tabla 2-3-4-5'!$B$10:$C$12,2,FALSE)))&lt;3,"BAJO",IF((VLOOKUP(C1015,'Tabla 2-3-4-5'!$B$10:$C$12,2,FALSE)*(VLOOKUP('Matriz Nº2 Análisis'!D1015,'Tabla 2-3-4-5'!$B$10:$C$12,2,FALSE)))&gt;5,"ALTO","MEDIO"))," ")</f>
        <v xml:space="preserve"> </v>
      </c>
      <c r="F1015" s="5" t="str">
        <f>IF(B1015&lt;&gt;" ",'Matriz Nº1 Identificación'!E1015," ")</f>
        <v xml:space="preserve"> </v>
      </c>
      <c r="G1015" s="101"/>
      <c r="H1015" s="101"/>
      <c r="I1015" s="4" t="str">
        <f>IFERROR(IF((VLOOKUP(G1015,'Tabla 2-3-4-5'!$B$10:$C$12,2,FALSE)*(VLOOKUP('Matriz Nº2 Análisis'!H1015,'Tabla 2-3-4-5'!$B$10:$C$12,2,FALSE)))&lt;3,"BAJO",IF((VLOOKUP(G1015,'Tabla 2-3-4-5'!$B$10:$C$12,2,FALSE)*(VLOOKUP('Matriz Nº2 Análisis'!H1015,'Tabla 2-3-4-5'!$B$10:$C$12,2,FALSE)))&gt;5,"ALTO","MEDIO"))," ")</f>
        <v xml:space="preserve"> </v>
      </c>
      <c r="J1015" s="9"/>
      <c r="K1015" s="10"/>
      <c r="N1015" s="10"/>
      <c r="O1015" s="10"/>
      <c r="P1015" s="10"/>
      <c r="Q1015" s="10"/>
      <c r="R1015" s="10"/>
      <c r="S1015" s="10"/>
      <c r="T1015" s="10"/>
      <c r="U1015" s="10"/>
      <c r="V1015" s="10"/>
      <c r="W1015" s="10"/>
      <c r="X1015" s="10"/>
      <c r="Y1015" s="10"/>
      <c r="Z1015" s="10"/>
      <c r="AA1015" s="10"/>
      <c r="AB1015" s="10"/>
      <c r="AC1015" s="10"/>
    </row>
    <row r="1016" spans="1:29" ht="23.25" customHeight="1" thickBot="1" x14ac:dyDescent="0.35">
      <c r="A1016" s="73" t="str">
        <f>'Matriz Nº1 Identificación'!A1016</f>
        <v xml:space="preserve">Objetivo Estratégico: </v>
      </c>
      <c r="B1016" s="377">
        <f>+'Matriz Nº1 Identificación'!B1016:H1016</f>
        <v>0</v>
      </c>
      <c r="C1016" s="378"/>
      <c r="D1016" s="378"/>
      <c r="E1016" s="378"/>
      <c r="F1016" s="378"/>
      <c r="G1016" s="378"/>
      <c r="H1016" s="378"/>
      <c r="I1016" s="379"/>
      <c r="J1016" s="1"/>
    </row>
    <row r="1017" spans="1:29" ht="26.25" customHeight="1" x14ac:dyDescent="0.3">
      <c r="A1017" s="75" t="str">
        <f>'Matriz Nº1 Identificación'!A1017</f>
        <v>Objetivo táctico</v>
      </c>
      <c r="B1017" s="374" t="str">
        <f>+'Matriz Nº1 Identificación'!B1017:H1017</f>
        <v xml:space="preserve">113. </v>
      </c>
      <c r="C1017" s="375"/>
      <c r="D1017" s="375"/>
      <c r="E1017" s="375"/>
      <c r="F1017" s="375"/>
      <c r="G1017" s="375"/>
      <c r="H1017" s="375"/>
      <c r="I1017" s="376"/>
      <c r="J1017" s="1"/>
    </row>
    <row r="1018" spans="1:29" ht="83.25" customHeight="1" x14ac:dyDescent="0.3">
      <c r="A1018" s="136" t="str">
        <f>'Matriz Nº1 Identificación'!A1018</f>
        <v>113. 1</v>
      </c>
      <c r="B1018" s="4" t="str">
        <f>IF('Matriz Nº1 Identificación'!B1018&lt;&gt;" ",'Matriz Nº1 Identificación'!F1018," ")</f>
        <v xml:space="preserve"> </v>
      </c>
      <c r="C1018" s="101"/>
      <c r="D1018" s="101"/>
      <c r="E1018" s="4" t="str">
        <f>IFERROR(IF((VLOOKUP(C1018,'Tabla 2-3-4-5'!$B$10:$C$12,2,FALSE)*(VLOOKUP('Matriz Nº2 Análisis'!D1018,'Tabla 2-3-4-5'!$B$10:$C$12,2,FALSE)))&lt;3,"BAJO",IF((VLOOKUP(C1018,'Tabla 2-3-4-5'!$B$10:$C$12,2,FALSE)*(VLOOKUP('Matriz Nº2 Análisis'!D1018,'Tabla 2-3-4-5'!$B$10:$C$12,2,FALSE)))&gt;5,"ALTO","MEDIO"))," ")</f>
        <v xml:space="preserve"> </v>
      </c>
      <c r="F1018" s="5" t="str">
        <f>IF(B1018&lt;&gt;" ",'Matriz Nº1 Identificación'!E1018," ")</f>
        <v xml:space="preserve"> </v>
      </c>
      <c r="G1018" s="101"/>
      <c r="H1018" s="101"/>
      <c r="I1018" s="4" t="str">
        <f>IFERROR(IF((VLOOKUP(G1018,'Tabla 2-3-4-5'!$B$10:$C$12,2,FALSE)*(VLOOKUP('Matriz Nº2 Análisis'!H1018,'Tabla 2-3-4-5'!$B$10:$C$12,2,FALSE)))&lt;3,"BAJO",IF((VLOOKUP(G1018,'Tabla 2-3-4-5'!$B$10:$C$12,2,FALSE)*(VLOOKUP('Matriz Nº2 Análisis'!H1018,'Tabla 2-3-4-5'!$B$10:$C$12,2,FALSE)))&gt;5,"ALTO","MEDIO"))," ")</f>
        <v xml:space="preserve"> </v>
      </c>
      <c r="J1018" s="9"/>
      <c r="K1018" s="10"/>
      <c r="N1018" s="10"/>
      <c r="O1018" s="10"/>
      <c r="P1018" s="10"/>
      <c r="Q1018" s="10"/>
      <c r="R1018" s="10"/>
      <c r="S1018" s="10"/>
      <c r="T1018" s="10"/>
      <c r="U1018" s="10"/>
      <c r="V1018" s="10"/>
      <c r="W1018" s="10"/>
      <c r="X1018" s="10"/>
      <c r="Y1018" s="10"/>
      <c r="Z1018" s="10"/>
      <c r="AA1018" s="10"/>
      <c r="AB1018" s="10"/>
      <c r="AC1018" s="10"/>
    </row>
    <row r="1019" spans="1:29" ht="83.25" customHeight="1" x14ac:dyDescent="0.3">
      <c r="A1019" s="136" t="str">
        <f>'Matriz Nº1 Identificación'!A1019</f>
        <v>113. 2</v>
      </c>
      <c r="B1019" s="4" t="str">
        <f>IF('Matriz Nº1 Identificación'!B1019&lt;&gt;" ",'Matriz Nº1 Identificación'!F1019," ")</f>
        <v xml:space="preserve"> </v>
      </c>
      <c r="C1019" s="101"/>
      <c r="D1019" s="101"/>
      <c r="E1019" s="4" t="str">
        <f>IFERROR(IF((VLOOKUP(C1019,'Tabla 2-3-4-5'!$B$10:$C$12,2,FALSE)*(VLOOKUP('Matriz Nº2 Análisis'!D1019,'Tabla 2-3-4-5'!$B$10:$C$12,2,FALSE)))&lt;3,"BAJO",IF((VLOOKUP(C1019,'Tabla 2-3-4-5'!$B$10:$C$12,2,FALSE)*(VLOOKUP('Matriz Nº2 Análisis'!D1019,'Tabla 2-3-4-5'!$B$10:$C$12,2,FALSE)))&gt;5,"ALTO","MEDIO"))," ")</f>
        <v xml:space="preserve"> </v>
      </c>
      <c r="F1019" s="5" t="str">
        <f>IF(B1019&lt;&gt;" ",'Matriz Nº1 Identificación'!E1019," ")</f>
        <v xml:space="preserve"> </v>
      </c>
      <c r="G1019" s="101"/>
      <c r="H1019" s="101"/>
      <c r="I1019" s="4" t="str">
        <f>IFERROR(IF((VLOOKUP(G1019,'Tabla 2-3-4-5'!$B$10:$C$12,2,FALSE)*(VLOOKUP('Matriz Nº2 Análisis'!H1019,'Tabla 2-3-4-5'!$B$10:$C$12,2,FALSE)))&lt;3,"BAJO",IF((VLOOKUP(G1019,'Tabla 2-3-4-5'!$B$10:$C$12,2,FALSE)*(VLOOKUP('Matriz Nº2 Análisis'!H1019,'Tabla 2-3-4-5'!$B$10:$C$12,2,FALSE)))&gt;5,"ALTO","MEDIO"))," ")</f>
        <v xml:space="preserve"> </v>
      </c>
      <c r="J1019" s="9"/>
      <c r="K1019" s="10"/>
      <c r="N1019" s="10"/>
      <c r="O1019" s="10"/>
      <c r="P1019" s="10"/>
      <c r="Q1019" s="10"/>
      <c r="R1019" s="10"/>
      <c r="S1019" s="10"/>
      <c r="T1019" s="10"/>
      <c r="U1019" s="10"/>
      <c r="V1019" s="10"/>
      <c r="W1019" s="10"/>
      <c r="X1019" s="10"/>
      <c r="Y1019" s="10"/>
      <c r="Z1019" s="10"/>
      <c r="AA1019" s="10"/>
      <c r="AB1019" s="10"/>
      <c r="AC1019" s="10"/>
    </row>
    <row r="1020" spans="1:29" ht="83.25" customHeight="1" x14ac:dyDescent="0.3">
      <c r="A1020" s="136" t="str">
        <f>'Matriz Nº1 Identificación'!A1020</f>
        <v>113. 3</v>
      </c>
      <c r="B1020" s="4" t="str">
        <f>IF('Matriz Nº1 Identificación'!B1020&lt;&gt;" ",'Matriz Nº1 Identificación'!F1020," ")</f>
        <v xml:space="preserve"> </v>
      </c>
      <c r="C1020" s="101"/>
      <c r="D1020" s="101"/>
      <c r="E1020" s="4" t="str">
        <f>IFERROR(IF((VLOOKUP(C1020,'Tabla 2-3-4-5'!$B$10:$C$12,2,FALSE)*(VLOOKUP('Matriz Nº2 Análisis'!D1020,'Tabla 2-3-4-5'!$B$10:$C$12,2,FALSE)))&lt;3,"BAJO",IF((VLOOKUP(C1020,'Tabla 2-3-4-5'!$B$10:$C$12,2,FALSE)*(VLOOKUP('Matriz Nº2 Análisis'!D1020,'Tabla 2-3-4-5'!$B$10:$C$12,2,FALSE)))&gt;5,"ALTO","MEDIO"))," ")</f>
        <v xml:space="preserve"> </v>
      </c>
      <c r="F1020" s="5" t="str">
        <f>IF(B1020&lt;&gt;" ",'Matriz Nº1 Identificación'!E1020," ")</f>
        <v xml:space="preserve"> </v>
      </c>
      <c r="G1020" s="101"/>
      <c r="H1020" s="101"/>
      <c r="I1020" s="4" t="str">
        <f>IFERROR(IF((VLOOKUP(G1020,'Tabla 2-3-4-5'!$B$10:$C$12,2,FALSE)*(VLOOKUP('Matriz Nº2 Análisis'!H1020,'Tabla 2-3-4-5'!$B$10:$C$12,2,FALSE)))&lt;3,"BAJO",IF((VLOOKUP(G1020,'Tabla 2-3-4-5'!$B$10:$C$12,2,FALSE)*(VLOOKUP('Matriz Nº2 Análisis'!H1020,'Tabla 2-3-4-5'!$B$10:$C$12,2,FALSE)))&gt;5,"ALTO","MEDIO"))," ")</f>
        <v xml:space="preserve"> </v>
      </c>
      <c r="J1020" s="9"/>
      <c r="K1020" s="10"/>
      <c r="N1020" s="10"/>
      <c r="O1020" s="10"/>
      <c r="P1020" s="10"/>
      <c r="Q1020" s="10"/>
      <c r="R1020" s="10"/>
      <c r="S1020" s="10"/>
      <c r="T1020" s="10"/>
      <c r="U1020" s="10"/>
      <c r="V1020" s="10"/>
      <c r="W1020" s="10"/>
      <c r="X1020" s="10"/>
      <c r="Y1020" s="10"/>
      <c r="Z1020" s="10"/>
      <c r="AA1020" s="10"/>
      <c r="AB1020" s="10"/>
      <c r="AC1020" s="10"/>
    </row>
    <row r="1021" spans="1:29" ht="83.25" customHeight="1" x14ac:dyDescent="0.3">
      <c r="A1021" s="136" t="str">
        <f>'Matriz Nº1 Identificación'!A1021</f>
        <v>113. 4</v>
      </c>
      <c r="B1021" s="4" t="str">
        <f>IF('Matriz Nº1 Identificación'!B1021&lt;&gt;" ",'Matriz Nº1 Identificación'!F1021," ")</f>
        <v xml:space="preserve"> </v>
      </c>
      <c r="C1021" s="101"/>
      <c r="D1021" s="101"/>
      <c r="E1021" s="4" t="str">
        <f>IFERROR(IF((VLOOKUP(C1021,'Tabla 2-3-4-5'!$B$10:$C$12,2,FALSE)*(VLOOKUP('Matriz Nº2 Análisis'!D1021,'Tabla 2-3-4-5'!$B$10:$C$12,2,FALSE)))&lt;3,"BAJO",IF((VLOOKUP(C1021,'Tabla 2-3-4-5'!$B$10:$C$12,2,FALSE)*(VLOOKUP('Matriz Nº2 Análisis'!D1021,'Tabla 2-3-4-5'!$B$10:$C$12,2,FALSE)))&gt;5,"ALTO","MEDIO"))," ")</f>
        <v xml:space="preserve"> </v>
      </c>
      <c r="F1021" s="5" t="str">
        <f>IF(B1021&lt;&gt;" ",'Matriz Nº1 Identificación'!E1021," ")</f>
        <v xml:space="preserve"> </v>
      </c>
      <c r="G1021" s="101"/>
      <c r="H1021" s="101"/>
      <c r="I1021" s="4" t="str">
        <f>IFERROR(IF((VLOOKUP(G1021,'Tabla 2-3-4-5'!$B$10:$C$12,2,FALSE)*(VLOOKUP('Matriz Nº2 Análisis'!H1021,'Tabla 2-3-4-5'!$B$10:$C$12,2,FALSE)))&lt;3,"BAJO",IF((VLOOKUP(G1021,'Tabla 2-3-4-5'!$B$10:$C$12,2,FALSE)*(VLOOKUP('Matriz Nº2 Análisis'!H1021,'Tabla 2-3-4-5'!$B$10:$C$12,2,FALSE)))&gt;5,"ALTO","MEDIO"))," ")</f>
        <v xml:space="preserve"> </v>
      </c>
      <c r="J1021" s="9"/>
      <c r="K1021" s="10"/>
      <c r="N1021" s="10"/>
      <c r="O1021" s="10"/>
      <c r="P1021" s="10"/>
      <c r="Q1021" s="10"/>
      <c r="R1021" s="10"/>
      <c r="S1021" s="10"/>
      <c r="T1021" s="10"/>
      <c r="U1021" s="10"/>
      <c r="V1021" s="10"/>
      <c r="W1021" s="10"/>
      <c r="X1021" s="10"/>
      <c r="Y1021" s="10"/>
      <c r="Z1021" s="10"/>
      <c r="AA1021" s="10"/>
      <c r="AB1021" s="10"/>
      <c r="AC1021" s="10"/>
    </row>
    <row r="1022" spans="1:29" ht="83.25" customHeight="1" x14ac:dyDescent="0.3">
      <c r="A1022" s="136" t="str">
        <f>'Matriz Nº1 Identificación'!A1022</f>
        <v>113. 5</v>
      </c>
      <c r="B1022" s="4" t="str">
        <f>IF('Matriz Nº1 Identificación'!B1022&lt;&gt;" ",'Matriz Nº1 Identificación'!F1022," ")</f>
        <v xml:space="preserve"> </v>
      </c>
      <c r="C1022" s="101"/>
      <c r="D1022" s="101"/>
      <c r="E1022" s="4" t="str">
        <f>IFERROR(IF((VLOOKUP(C1022,'Tabla 2-3-4-5'!$B$10:$C$12,2,FALSE)*(VLOOKUP('Matriz Nº2 Análisis'!D1022,'Tabla 2-3-4-5'!$B$10:$C$12,2,FALSE)))&lt;3,"BAJO",IF((VLOOKUP(C1022,'Tabla 2-3-4-5'!$B$10:$C$12,2,FALSE)*(VLOOKUP('Matriz Nº2 Análisis'!D1022,'Tabla 2-3-4-5'!$B$10:$C$12,2,FALSE)))&gt;5,"ALTO","MEDIO"))," ")</f>
        <v xml:space="preserve"> </v>
      </c>
      <c r="F1022" s="5" t="str">
        <f>IF(B1022&lt;&gt;" ",'Matriz Nº1 Identificación'!E1022," ")</f>
        <v xml:space="preserve"> </v>
      </c>
      <c r="G1022" s="101"/>
      <c r="H1022" s="101"/>
      <c r="I1022" s="4" t="str">
        <f>IFERROR(IF((VLOOKUP(G1022,'Tabla 2-3-4-5'!$B$10:$C$12,2,FALSE)*(VLOOKUP('Matriz Nº2 Análisis'!H1022,'Tabla 2-3-4-5'!$B$10:$C$12,2,FALSE)))&lt;3,"BAJO",IF((VLOOKUP(G1022,'Tabla 2-3-4-5'!$B$10:$C$12,2,FALSE)*(VLOOKUP('Matriz Nº2 Análisis'!H1022,'Tabla 2-3-4-5'!$B$10:$C$12,2,FALSE)))&gt;5,"ALTO","MEDIO"))," ")</f>
        <v xml:space="preserve"> </v>
      </c>
      <c r="J1022" s="9"/>
      <c r="K1022" s="10"/>
      <c r="N1022" s="10"/>
      <c r="O1022" s="10"/>
      <c r="P1022" s="10"/>
      <c r="Q1022" s="10"/>
      <c r="R1022" s="10"/>
      <c r="S1022" s="10"/>
      <c r="T1022" s="10"/>
      <c r="U1022" s="10"/>
      <c r="V1022" s="10"/>
      <c r="W1022" s="10"/>
      <c r="X1022" s="10"/>
      <c r="Y1022" s="10"/>
      <c r="Z1022" s="10"/>
      <c r="AA1022" s="10"/>
      <c r="AB1022" s="10"/>
      <c r="AC1022" s="10"/>
    </row>
    <row r="1023" spans="1:29" ht="83.25" customHeight="1" x14ac:dyDescent="0.3">
      <c r="A1023" s="136" t="str">
        <f>'Matriz Nº1 Identificación'!A1023</f>
        <v>113. 6</v>
      </c>
      <c r="B1023" s="4" t="str">
        <f>IF('Matriz Nº1 Identificación'!B1023&lt;&gt;" ",'Matriz Nº1 Identificación'!F1023," ")</f>
        <v xml:space="preserve"> </v>
      </c>
      <c r="C1023" s="101"/>
      <c r="D1023" s="101"/>
      <c r="E1023" s="4" t="str">
        <f>IFERROR(IF((VLOOKUP(C1023,'Tabla 2-3-4-5'!$B$10:$C$12,2,FALSE)*(VLOOKUP('Matriz Nº2 Análisis'!D1023,'Tabla 2-3-4-5'!$B$10:$C$12,2,FALSE)))&lt;3,"BAJO",IF((VLOOKUP(C1023,'Tabla 2-3-4-5'!$B$10:$C$12,2,FALSE)*(VLOOKUP('Matriz Nº2 Análisis'!D1023,'Tabla 2-3-4-5'!$B$10:$C$12,2,FALSE)))&gt;5,"ALTO","MEDIO"))," ")</f>
        <v xml:space="preserve"> </v>
      </c>
      <c r="F1023" s="5" t="str">
        <f>IF(B1023&lt;&gt;" ",'Matriz Nº1 Identificación'!E1023," ")</f>
        <v xml:space="preserve"> </v>
      </c>
      <c r="G1023" s="101"/>
      <c r="H1023" s="101"/>
      <c r="I1023" s="4" t="str">
        <f>IFERROR(IF((VLOOKUP(G1023,'Tabla 2-3-4-5'!$B$10:$C$12,2,FALSE)*(VLOOKUP('Matriz Nº2 Análisis'!H1023,'Tabla 2-3-4-5'!$B$10:$C$12,2,FALSE)))&lt;3,"BAJO",IF((VLOOKUP(G1023,'Tabla 2-3-4-5'!$B$10:$C$12,2,FALSE)*(VLOOKUP('Matriz Nº2 Análisis'!H1023,'Tabla 2-3-4-5'!$B$10:$C$12,2,FALSE)))&gt;5,"ALTO","MEDIO"))," ")</f>
        <v xml:space="preserve"> </v>
      </c>
      <c r="J1023" s="9"/>
      <c r="K1023" s="10"/>
      <c r="N1023" s="10"/>
      <c r="O1023" s="10"/>
      <c r="P1023" s="10"/>
      <c r="Q1023" s="10"/>
      <c r="R1023" s="10"/>
      <c r="S1023" s="10"/>
      <c r="T1023" s="10"/>
      <c r="U1023" s="10"/>
      <c r="V1023" s="10"/>
      <c r="W1023" s="10"/>
      <c r="X1023" s="10"/>
      <c r="Y1023" s="10"/>
      <c r="Z1023" s="10"/>
      <c r="AA1023" s="10"/>
      <c r="AB1023" s="10"/>
      <c r="AC1023" s="10"/>
    </row>
    <row r="1024" spans="1:29" ht="83.25" customHeight="1" thickBot="1" x14ac:dyDescent="0.35">
      <c r="A1024" s="136" t="str">
        <f>'Matriz Nº1 Identificación'!A1024</f>
        <v>113. 7</v>
      </c>
      <c r="B1024" s="4" t="str">
        <f>IF('Matriz Nº1 Identificación'!B1024&lt;&gt;" ",'Matriz Nº1 Identificación'!F1024," ")</f>
        <v xml:space="preserve"> </v>
      </c>
      <c r="C1024" s="101"/>
      <c r="D1024" s="101"/>
      <c r="E1024" s="4" t="str">
        <f>IFERROR(IF((VLOOKUP(C1024,'Tabla 2-3-4-5'!$B$10:$C$12,2,FALSE)*(VLOOKUP('Matriz Nº2 Análisis'!D1024,'Tabla 2-3-4-5'!$B$10:$C$12,2,FALSE)))&lt;3,"BAJO",IF((VLOOKUP(C1024,'Tabla 2-3-4-5'!$B$10:$C$12,2,FALSE)*(VLOOKUP('Matriz Nº2 Análisis'!D1024,'Tabla 2-3-4-5'!$B$10:$C$12,2,FALSE)))&gt;5,"ALTO","MEDIO"))," ")</f>
        <v xml:space="preserve"> </v>
      </c>
      <c r="F1024" s="5" t="str">
        <f>IF(B1024&lt;&gt;" ",'Matriz Nº1 Identificación'!E1024," ")</f>
        <v xml:space="preserve"> </v>
      </c>
      <c r="G1024" s="101"/>
      <c r="H1024" s="101"/>
      <c r="I1024" s="4" t="str">
        <f>IFERROR(IF((VLOOKUP(G1024,'Tabla 2-3-4-5'!$B$10:$C$12,2,FALSE)*(VLOOKUP('Matriz Nº2 Análisis'!H1024,'Tabla 2-3-4-5'!$B$10:$C$12,2,FALSE)))&lt;3,"BAJO",IF((VLOOKUP(G1024,'Tabla 2-3-4-5'!$B$10:$C$12,2,FALSE)*(VLOOKUP('Matriz Nº2 Análisis'!H1024,'Tabla 2-3-4-5'!$B$10:$C$12,2,FALSE)))&gt;5,"ALTO","MEDIO"))," ")</f>
        <v xml:space="preserve"> </v>
      </c>
      <c r="J1024" s="9"/>
      <c r="K1024" s="10"/>
      <c r="N1024" s="10"/>
      <c r="O1024" s="10"/>
      <c r="P1024" s="10"/>
      <c r="Q1024" s="10"/>
      <c r="R1024" s="10"/>
      <c r="S1024" s="10"/>
      <c r="T1024" s="10"/>
      <c r="U1024" s="10"/>
      <c r="V1024" s="10"/>
      <c r="W1024" s="10"/>
      <c r="X1024" s="10"/>
      <c r="Y1024" s="10"/>
      <c r="Z1024" s="10"/>
      <c r="AA1024" s="10"/>
      <c r="AB1024" s="10"/>
      <c r="AC1024" s="10"/>
    </row>
    <row r="1025" spans="1:29" ht="23.25" customHeight="1" thickBot="1" x14ac:dyDescent="0.35">
      <c r="A1025" s="73" t="str">
        <f>'Matriz Nº1 Identificación'!A1025</f>
        <v xml:space="preserve">Objetivo Estratégico: </v>
      </c>
      <c r="B1025" s="377">
        <f>+'Matriz Nº1 Identificación'!B1025:H1025</f>
        <v>0</v>
      </c>
      <c r="C1025" s="378"/>
      <c r="D1025" s="378"/>
      <c r="E1025" s="378"/>
      <c r="F1025" s="378"/>
      <c r="G1025" s="378"/>
      <c r="H1025" s="378"/>
      <c r="I1025" s="379"/>
      <c r="J1025" s="1"/>
    </row>
    <row r="1026" spans="1:29" ht="26.25" customHeight="1" x14ac:dyDescent="0.3">
      <c r="A1026" s="75" t="str">
        <f>'Matriz Nº1 Identificación'!A1026</f>
        <v>Objetivo táctico</v>
      </c>
      <c r="B1026" s="374" t="str">
        <f>+'Matriz Nº1 Identificación'!B1026:H1026</f>
        <v xml:space="preserve">114. </v>
      </c>
      <c r="C1026" s="375"/>
      <c r="D1026" s="375"/>
      <c r="E1026" s="375"/>
      <c r="F1026" s="375"/>
      <c r="G1026" s="375"/>
      <c r="H1026" s="375"/>
      <c r="I1026" s="376"/>
      <c r="J1026" s="1"/>
    </row>
    <row r="1027" spans="1:29" ht="83.25" customHeight="1" x14ac:dyDescent="0.3">
      <c r="A1027" s="136" t="str">
        <f>'Matriz Nº1 Identificación'!A1027</f>
        <v>114. 1</v>
      </c>
      <c r="B1027" s="4" t="str">
        <f>IF('Matriz Nº1 Identificación'!B1027&lt;&gt;" ",'Matriz Nº1 Identificación'!F1027," ")</f>
        <v xml:space="preserve"> </v>
      </c>
      <c r="C1027" s="101"/>
      <c r="D1027" s="101"/>
      <c r="E1027" s="4" t="str">
        <f>IFERROR(IF((VLOOKUP(C1027,'Tabla 2-3-4-5'!$B$10:$C$12,2,FALSE)*(VLOOKUP('Matriz Nº2 Análisis'!D1027,'Tabla 2-3-4-5'!$B$10:$C$12,2,FALSE)))&lt;3,"BAJO",IF((VLOOKUP(C1027,'Tabla 2-3-4-5'!$B$10:$C$12,2,FALSE)*(VLOOKUP('Matriz Nº2 Análisis'!D1027,'Tabla 2-3-4-5'!$B$10:$C$12,2,FALSE)))&gt;5,"ALTO","MEDIO"))," ")</f>
        <v xml:space="preserve"> </v>
      </c>
      <c r="F1027" s="5" t="str">
        <f>IF(B1027&lt;&gt;" ",'Matriz Nº1 Identificación'!E1027," ")</f>
        <v xml:space="preserve"> </v>
      </c>
      <c r="G1027" s="101"/>
      <c r="H1027" s="101"/>
      <c r="I1027" s="4" t="str">
        <f>IFERROR(IF((VLOOKUP(G1027,'Tabla 2-3-4-5'!$B$10:$C$12,2,FALSE)*(VLOOKUP('Matriz Nº2 Análisis'!H1027,'Tabla 2-3-4-5'!$B$10:$C$12,2,FALSE)))&lt;3,"BAJO",IF((VLOOKUP(G1027,'Tabla 2-3-4-5'!$B$10:$C$12,2,FALSE)*(VLOOKUP('Matriz Nº2 Análisis'!H1027,'Tabla 2-3-4-5'!$B$10:$C$12,2,FALSE)))&gt;5,"ALTO","MEDIO"))," ")</f>
        <v xml:space="preserve"> </v>
      </c>
      <c r="J1027" s="9"/>
      <c r="K1027" s="10"/>
      <c r="N1027" s="10"/>
      <c r="O1027" s="10"/>
      <c r="P1027" s="10"/>
      <c r="Q1027" s="10"/>
      <c r="R1027" s="10"/>
      <c r="S1027" s="10"/>
      <c r="T1027" s="10"/>
      <c r="U1027" s="10"/>
      <c r="V1027" s="10"/>
      <c r="W1027" s="10"/>
      <c r="X1027" s="10"/>
      <c r="Y1027" s="10"/>
      <c r="Z1027" s="10"/>
      <c r="AA1027" s="10"/>
      <c r="AB1027" s="10"/>
      <c r="AC1027" s="10"/>
    </row>
    <row r="1028" spans="1:29" ht="83.25" customHeight="1" x14ac:dyDescent="0.3">
      <c r="A1028" s="136" t="str">
        <f>'Matriz Nº1 Identificación'!A1028</f>
        <v>114. 2</v>
      </c>
      <c r="B1028" s="4" t="str">
        <f>IF('Matriz Nº1 Identificación'!B1028&lt;&gt;" ",'Matriz Nº1 Identificación'!F1028," ")</f>
        <v xml:space="preserve"> </v>
      </c>
      <c r="C1028" s="101"/>
      <c r="D1028" s="101"/>
      <c r="E1028" s="4" t="str">
        <f>IFERROR(IF((VLOOKUP(C1028,'Tabla 2-3-4-5'!$B$10:$C$12,2,FALSE)*(VLOOKUP('Matriz Nº2 Análisis'!D1028,'Tabla 2-3-4-5'!$B$10:$C$12,2,FALSE)))&lt;3,"BAJO",IF((VLOOKUP(C1028,'Tabla 2-3-4-5'!$B$10:$C$12,2,FALSE)*(VLOOKUP('Matriz Nº2 Análisis'!D1028,'Tabla 2-3-4-5'!$B$10:$C$12,2,FALSE)))&gt;5,"ALTO","MEDIO"))," ")</f>
        <v xml:space="preserve"> </v>
      </c>
      <c r="F1028" s="5" t="str">
        <f>IF(B1028&lt;&gt;" ",'Matriz Nº1 Identificación'!E1028," ")</f>
        <v xml:space="preserve"> </v>
      </c>
      <c r="G1028" s="101"/>
      <c r="H1028" s="101"/>
      <c r="I1028" s="4" t="str">
        <f>IFERROR(IF((VLOOKUP(G1028,'Tabla 2-3-4-5'!$B$10:$C$12,2,FALSE)*(VLOOKUP('Matriz Nº2 Análisis'!H1028,'Tabla 2-3-4-5'!$B$10:$C$12,2,FALSE)))&lt;3,"BAJO",IF((VLOOKUP(G1028,'Tabla 2-3-4-5'!$B$10:$C$12,2,FALSE)*(VLOOKUP('Matriz Nº2 Análisis'!H1028,'Tabla 2-3-4-5'!$B$10:$C$12,2,FALSE)))&gt;5,"ALTO","MEDIO"))," ")</f>
        <v xml:space="preserve"> </v>
      </c>
      <c r="J1028" s="9"/>
      <c r="K1028" s="10"/>
      <c r="N1028" s="10"/>
      <c r="O1028" s="10"/>
      <c r="P1028" s="10"/>
      <c r="Q1028" s="10"/>
      <c r="R1028" s="10"/>
      <c r="S1028" s="10"/>
      <c r="T1028" s="10"/>
      <c r="U1028" s="10"/>
      <c r="V1028" s="10"/>
      <c r="W1028" s="10"/>
      <c r="X1028" s="10"/>
      <c r="Y1028" s="10"/>
      <c r="Z1028" s="10"/>
      <c r="AA1028" s="10"/>
      <c r="AB1028" s="10"/>
      <c r="AC1028" s="10"/>
    </row>
    <row r="1029" spans="1:29" ht="83.25" customHeight="1" x14ac:dyDescent="0.3">
      <c r="A1029" s="136" t="str">
        <f>'Matriz Nº1 Identificación'!A1029</f>
        <v>114. 3</v>
      </c>
      <c r="B1029" s="4" t="str">
        <f>IF('Matriz Nº1 Identificación'!B1029&lt;&gt;" ",'Matriz Nº1 Identificación'!F1029," ")</f>
        <v xml:space="preserve"> </v>
      </c>
      <c r="C1029" s="101"/>
      <c r="D1029" s="101"/>
      <c r="E1029" s="4" t="str">
        <f>IFERROR(IF((VLOOKUP(C1029,'Tabla 2-3-4-5'!$B$10:$C$12,2,FALSE)*(VLOOKUP('Matriz Nº2 Análisis'!D1029,'Tabla 2-3-4-5'!$B$10:$C$12,2,FALSE)))&lt;3,"BAJO",IF((VLOOKUP(C1029,'Tabla 2-3-4-5'!$B$10:$C$12,2,FALSE)*(VLOOKUP('Matriz Nº2 Análisis'!D1029,'Tabla 2-3-4-5'!$B$10:$C$12,2,FALSE)))&gt;5,"ALTO","MEDIO"))," ")</f>
        <v xml:space="preserve"> </v>
      </c>
      <c r="F1029" s="5" t="str">
        <f>IF(B1029&lt;&gt;" ",'Matriz Nº1 Identificación'!E1029," ")</f>
        <v xml:space="preserve"> </v>
      </c>
      <c r="G1029" s="101"/>
      <c r="H1029" s="101"/>
      <c r="I1029" s="4" t="str">
        <f>IFERROR(IF((VLOOKUP(G1029,'Tabla 2-3-4-5'!$B$10:$C$12,2,FALSE)*(VLOOKUP('Matriz Nº2 Análisis'!H1029,'Tabla 2-3-4-5'!$B$10:$C$12,2,FALSE)))&lt;3,"BAJO",IF((VLOOKUP(G1029,'Tabla 2-3-4-5'!$B$10:$C$12,2,FALSE)*(VLOOKUP('Matriz Nº2 Análisis'!H1029,'Tabla 2-3-4-5'!$B$10:$C$12,2,FALSE)))&gt;5,"ALTO","MEDIO"))," ")</f>
        <v xml:space="preserve"> </v>
      </c>
      <c r="J1029" s="9"/>
      <c r="K1029" s="10"/>
      <c r="N1029" s="10"/>
      <c r="O1029" s="10"/>
      <c r="P1029" s="10"/>
      <c r="Q1029" s="10"/>
      <c r="R1029" s="10"/>
      <c r="S1029" s="10"/>
      <c r="T1029" s="10"/>
      <c r="U1029" s="10"/>
      <c r="V1029" s="10"/>
      <c r="W1029" s="10"/>
      <c r="X1029" s="10"/>
      <c r="Y1029" s="10"/>
      <c r="Z1029" s="10"/>
      <c r="AA1029" s="10"/>
      <c r="AB1029" s="10"/>
      <c r="AC1029" s="10"/>
    </row>
    <row r="1030" spans="1:29" ht="83.25" customHeight="1" x14ac:dyDescent="0.3">
      <c r="A1030" s="136" t="str">
        <f>'Matriz Nº1 Identificación'!A1030</f>
        <v>114. 4</v>
      </c>
      <c r="B1030" s="4" t="str">
        <f>IF('Matriz Nº1 Identificación'!B1030&lt;&gt;" ",'Matriz Nº1 Identificación'!F1030," ")</f>
        <v xml:space="preserve"> </v>
      </c>
      <c r="C1030" s="101"/>
      <c r="D1030" s="101"/>
      <c r="E1030" s="4" t="str">
        <f>IFERROR(IF((VLOOKUP(C1030,'Tabla 2-3-4-5'!$B$10:$C$12,2,FALSE)*(VLOOKUP('Matriz Nº2 Análisis'!D1030,'Tabla 2-3-4-5'!$B$10:$C$12,2,FALSE)))&lt;3,"BAJO",IF((VLOOKUP(C1030,'Tabla 2-3-4-5'!$B$10:$C$12,2,FALSE)*(VLOOKUP('Matriz Nº2 Análisis'!D1030,'Tabla 2-3-4-5'!$B$10:$C$12,2,FALSE)))&gt;5,"ALTO","MEDIO"))," ")</f>
        <v xml:space="preserve"> </v>
      </c>
      <c r="F1030" s="5" t="str">
        <f>IF(B1030&lt;&gt;" ",'Matriz Nº1 Identificación'!E1030," ")</f>
        <v xml:space="preserve"> </v>
      </c>
      <c r="G1030" s="101"/>
      <c r="H1030" s="101"/>
      <c r="I1030" s="4" t="str">
        <f>IFERROR(IF((VLOOKUP(G1030,'Tabla 2-3-4-5'!$B$10:$C$12,2,FALSE)*(VLOOKUP('Matriz Nº2 Análisis'!H1030,'Tabla 2-3-4-5'!$B$10:$C$12,2,FALSE)))&lt;3,"BAJO",IF((VLOOKUP(G1030,'Tabla 2-3-4-5'!$B$10:$C$12,2,FALSE)*(VLOOKUP('Matriz Nº2 Análisis'!H1030,'Tabla 2-3-4-5'!$B$10:$C$12,2,FALSE)))&gt;5,"ALTO","MEDIO"))," ")</f>
        <v xml:space="preserve"> </v>
      </c>
      <c r="J1030" s="9"/>
      <c r="K1030" s="10"/>
      <c r="N1030" s="10"/>
      <c r="O1030" s="10"/>
      <c r="P1030" s="10"/>
      <c r="Q1030" s="10"/>
      <c r="R1030" s="10"/>
      <c r="S1030" s="10"/>
      <c r="T1030" s="10"/>
      <c r="U1030" s="10"/>
      <c r="V1030" s="10"/>
      <c r="W1030" s="10"/>
      <c r="X1030" s="10"/>
      <c r="Y1030" s="10"/>
      <c r="Z1030" s="10"/>
      <c r="AA1030" s="10"/>
      <c r="AB1030" s="10"/>
      <c r="AC1030" s="10"/>
    </row>
    <row r="1031" spans="1:29" ht="83.25" customHeight="1" x14ac:dyDescent="0.3">
      <c r="A1031" s="136" t="str">
        <f>'Matriz Nº1 Identificación'!A1031</f>
        <v>114. 5</v>
      </c>
      <c r="B1031" s="4" t="str">
        <f>IF('Matriz Nº1 Identificación'!B1031&lt;&gt;" ",'Matriz Nº1 Identificación'!F1031," ")</f>
        <v xml:space="preserve"> </v>
      </c>
      <c r="C1031" s="101"/>
      <c r="D1031" s="101"/>
      <c r="E1031" s="4" t="str">
        <f>IFERROR(IF((VLOOKUP(C1031,'Tabla 2-3-4-5'!$B$10:$C$12,2,FALSE)*(VLOOKUP('Matriz Nº2 Análisis'!D1031,'Tabla 2-3-4-5'!$B$10:$C$12,2,FALSE)))&lt;3,"BAJO",IF((VLOOKUP(C1031,'Tabla 2-3-4-5'!$B$10:$C$12,2,FALSE)*(VLOOKUP('Matriz Nº2 Análisis'!D1031,'Tabla 2-3-4-5'!$B$10:$C$12,2,FALSE)))&gt;5,"ALTO","MEDIO"))," ")</f>
        <v xml:space="preserve"> </v>
      </c>
      <c r="F1031" s="5" t="str">
        <f>IF(B1031&lt;&gt;" ",'Matriz Nº1 Identificación'!E1031," ")</f>
        <v xml:space="preserve"> </v>
      </c>
      <c r="G1031" s="101"/>
      <c r="H1031" s="101"/>
      <c r="I1031" s="4" t="str">
        <f>IFERROR(IF((VLOOKUP(G1031,'Tabla 2-3-4-5'!$B$10:$C$12,2,FALSE)*(VLOOKUP('Matriz Nº2 Análisis'!H1031,'Tabla 2-3-4-5'!$B$10:$C$12,2,FALSE)))&lt;3,"BAJO",IF((VLOOKUP(G1031,'Tabla 2-3-4-5'!$B$10:$C$12,2,FALSE)*(VLOOKUP('Matriz Nº2 Análisis'!H1031,'Tabla 2-3-4-5'!$B$10:$C$12,2,FALSE)))&gt;5,"ALTO","MEDIO"))," ")</f>
        <v xml:space="preserve"> </v>
      </c>
      <c r="J1031" s="9"/>
      <c r="K1031" s="10"/>
      <c r="N1031" s="10"/>
      <c r="O1031" s="10"/>
      <c r="P1031" s="10"/>
      <c r="Q1031" s="10"/>
      <c r="R1031" s="10"/>
      <c r="S1031" s="10"/>
      <c r="T1031" s="10"/>
      <c r="U1031" s="10"/>
      <c r="V1031" s="10"/>
      <c r="W1031" s="10"/>
      <c r="X1031" s="10"/>
      <c r="Y1031" s="10"/>
      <c r="Z1031" s="10"/>
      <c r="AA1031" s="10"/>
      <c r="AB1031" s="10"/>
      <c r="AC1031" s="10"/>
    </row>
    <row r="1032" spans="1:29" ht="83.25" customHeight="1" x14ac:dyDescent="0.3">
      <c r="A1032" s="136" t="str">
        <f>'Matriz Nº1 Identificación'!A1032</f>
        <v>114. 6</v>
      </c>
      <c r="B1032" s="4" t="str">
        <f>IF('Matriz Nº1 Identificación'!B1032&lt;&gt;" ",'Matriz Nº1 Identificación'!F1032," ")</f>
        <v xml:space="preserve"> </v>
      </c>
      <c r="C1032" s="101"/>
      <c r="D1032" s="101"/>
      <c r="E1032" s="4" t="str">
        <f>IFERROR(IF((VLOOKUP(C1032,'Tabla 2-3-4-5'!$B$10:$C$12,2,FALSE)*(VLOOKUP('Matriz Nº2 Análisis'!D1032,'Tabla 2-3-4-5'!$B$10:$C$12,2,FALSE)))&lt;3,"BAJO",IF((VLOOKUP(C1032,'Tabla 2-3-4-5'!$B$10:$C$12,2,FALSE)*(VLOOKUP('Matriz Nº2 Análisis'!D1032,'Tabla 2-3-4-5'!$B$10:$C$12,2,FALSE)))&gt;5,"ALTO","MEDIO"))," ")</f>
        <v xml:space="preserve"> </v>
      </c>
      <c r="F1032" s="5" t="str">
        <f>IF(B1032&lt;&gt;" ",'Matriz Nº1 Identificación'!E1032," ")</f>
        <v xml:space="preserve"> </v>
      </c>
      <c r="G1032" s="101"/>
      <c r="H1032" s="101"/>
      <c r="I1032" s="4" t="str">
        <f>IFERROR(IF((VLOOKUP(G1032,'Tabla 2-3-4-5'!$B$10:$C$12,2,FALSE)*(VLOOKUP('Matriz Nº2 Análisis'!H1032,'Tabla 2-3-4-5'!$B$10:$C$12,2,FALSE)))&lt;3,"BAJO",IF((VLOOKUP(G1032,'Tabla 2-3-4-5'!$B$10:$C$12,2,FALSE)*(VLOOKUP('Matriz Nº2 Análisis'!H1032,'Tabla 2-3-4-5'!$B$10:$C$12,2,FALSE)))&gt;5,"ALTO","MEDIO"))," ")</f>
        <v xml:space="preserve"> </v>
      </c>
      <c r="J1032" s="9"/>
      <c r="K1032" s="10"/>
      <c r="N1032" s="10"/>
      <c r="O1032" s="10"/>
      <c r="P1032" s="10"/>
      <c r="Q1032" s="10"/>
      <c r="R1032" s="10"/>
      <c r="S1032" s="10"/>
      <c r="T1032" s="10"/>
      <c r="U1032" s="10"/>
      <c r="V1032" s="10"/>
      <c r="W1032" s="10"/>
      <c r="X1032" s="10"/>
      <c r="Y1032" s="10"/>
      <c r="Z1032" s="10"/>
      <c r="AA1032" s="10"/>
      <c r="AB1032" s="10"/>
      <c r="AC1032" s="10"/>
    </row>
    <row r="1033" spans="1:29" ht="83.25" customHeight="1" thickBot="1" x14ac:dyDescent="0.35">
      <c r="A1033" s="136" t="str">
        <f>'Matriz Nº1 Identificación'!A1033</f>
        <v>114. 7</v>
      </c>
      <c r="B1033" s="4" t="str">
        <f>IF('Matriz Nº1 Identificación'!B1033&lt;&gt;" ",'Matriz Nº1 Identificación'!F1033," ")</f>
        <v xml:space="preserve"> </v>
      </c>
      <c r="C1033" s="101"/>
      <c r="D1033" s="101"/>
      <c r="E1033" s="4" t="str">
        <f>IFERROR(IF((VLOOKUP(C1033,'Tabla 2-3-4-5'!$B$10:$C$12,2,FALSE)*(VLOOKUP('Matriz Nº2 Análisis'!D1033,'Tabla 2-3-4-5'!$B$10:$C$12,2,FALSE)))&lt;3,"BAJO",IF((VLOOKUP(C1033,'Tabla 2-3-4-5'!$B$10:$C$12,2,FALSE)*(VLOOKUP('Matriz Nº2 Análisis'!D1033,'Tabla 2-3-4-5'!$B$10:$C$12,2,FALSE)))&gt;5,"ALTO","MEDIO"))," ")</f>
        <v xml:space="preserve"> </v>
      </c>
      <c r="F1033" s="5" t="str">
        <f>IF(B1033&lt;&gt;" ",'Matriz Nº1 Identificación'!E1033," ")</f>
        <v xml:space="preserve"> </v>
      </c>
      <c r="G1033" s="101"/>
      <c r="H1033" s="101"/>
      <c r="I1033" s="4" t="str">
        <f>IFERROR(IF((VLOOKUP(G1033,'Tabla 2-3-4-5'!$B$10:$C$12,2,FALSE)*(VLOOKUP('Matriz Nº2 Análisis'!H1033,'Tabla 2-3-4-5'!$B$10:$C$12,2,FALSE)))&lt;3,"BAJO",IF((VLOOKUP(G1033,'Tabla 2-3-4-5'!$B$10:$C$12,2,FALSE)*(VLOOKUP('Matriz Nº2 Análisis'!H1033,'Tabla 2-3-4-5'!$B$10:$C$12,2,FALSE)))&gt;5,"ALTO","MEDIO"))," ")</f>
        <v xml:space="preserve"> </v>
      </c>
      <c r="J1033" s="9"/>
      <c r="K1033" s="10"/>
      <c r="N1033" s="10"/>
      <c r="O1033" s="10"/>
      <c r="P1033" s="10"/>
      <c r="Q1033" s="10"/>
      <c r="R1033" s="10"/>
      <c r="S1033" s="10"/>
      <c r="T1033" s="10"/>
      <c r="U1033" s="10"/>
      <c r="V1033" s="10"/>
      <c r="W1033" s="10"/>
      <c r="X1033" s="10"/>
      <c r="Y1033" s="10"/>
      <c r="Z1033" s="10"/>
      <c r="AA1033" s="10"/>
      <c r="AB1033" s="10"/>
      <c r="AC1033" s="10"/>
    </row>
    <row r="1034" spans="1:29" ht="23.25" customHeight="1" thickBot="1" x14ac:dyDescent="0.35">
      <c r="A1034" s="73" t="str">
        <f>'Matriz Nº1 Identificación'!A1034</f>
        <v xml:space="preserve">Objetivo Estratégico: </v>
      </c>
      <c r="B1034" s="377">
        <f>+'Matriz Nº1 Identificación'!B1034:H1034</f>
        <v>0</v>
      </c>
      <c r="C1034" s="378"/>
      <c r="D1034" s="378"/>
      <c r="E1034" s="378"/>
      <c r="F1034" s="378"/>
      <c r="G1034" s="378"/>
      <c r="H1034" s="378"/>
      <c r="I1034" s="379"/>
      <c r="J1034" s="1"/>
    </row>
    <row r="1035" spans="1:29" ht="26.25" customHeight="1" x14ac:dyDescent="0.3">
      <c r="A1035" s="75" t="str">
        <f>'Matriz Nº1 Identificación'!A1035</f>
        <v>Objetivo táctico</v>
      </c>
      <c r="B1035" s="374" t="str">
        <f>+'Matriz Nº1 Identificación'!B1035:H1035</f>
        <v xml:space="preserve">115. </v>
      </c>
      <c r="C1035" s="375"/>
      <c r="D1035" s="375"/>
      <c r="E1035" s="375"/>
      <c r="F1035" s="375"/>
      <c r="G1035" s="375"/>
      <c r="H1035" s="375"/>
      <c r="I1035" s="376"/>
      <c r="J1035" s="1"/>
    </row>
    <row r="1036" spans="1:29" ht="83.25" customHeight="1" x14ac:dyDescent="0.3">
      <c r="A1036" s="136" t="str">
        <f>'Matriz Nº1 Identificación'!A1036</f>
        <v>115. 1</v>
      </c>
      <c r="B1036" s="4" t="str">
        <f>IF('Matriz Nº1 Identificación'!B1036&lt;&gt;" ",'Matriz Nº1 Identificación'!F1036," ")</f>
        <v xml:space="preserve"> </v>
      </c>
      <c r="C1036" s="101"/>
      <c r="D1036" s="101"/>
      <c r="E1036" s="4" t="str">
        <f>IFERROR(IF((VLOOKUP(C1036,'Tabla 2-3-4-5'!$B$10:$C$12,2,FALSE)*(VLOOKUP('Matriz Nº2 Análisis'!D1036,'Tabla 2-3-4-5'!$B$10:$C$12,2,FALSE)))&lt;3,"BAJO",IF((VLOOKUP(C1036,'Tabla 2-3-4-5'!$B$10:$C$12,2,FALSE)*(VLOOKUP('Matriz Nº2 Análisis'!D1036,'Tabla 2-3-4-5'!$B$10:$C$12,2,FALSE)))&gt;5,"ALTO","MEDIO"))," ")</f>
        <v xml:space="preserve"> </v>
      </c>
      <c r="F1036" s="5" t="str">
        <f>IF(B1036&lt;&gt;" ",'Matriz Nº1 Identificación'!E1036," ")</f>
        <v xml:space="preserve"> </v>
      </c>
      <c r="G1036" s="101"/>
      <c r="H1036" s="101"/>
      <c r="I1036" s="4" t="str">
        <f>IFERROR(IF((VLOOKUP(G1036,'Tabla 2-3-4-5'!$B$10:$C$12,2,FALSE)*(VLOOKUP('Matriz Nº2 Análisis'!H1036,'Tabla 2-3-4-5'!$B$10:$C$12,2,FALSE)))&lt;3,"BAJO",IF((VLOOKUP(G1036,'Tabla 2-3-4-5'!$B$10:$C$12,2,FALSE)*(VLOOKUP('Matriz Nº2 Análisis'!H1036,'Tabla 2-3-4-5'!$B$10:$C$12,2,FALSE)))&gt;5,"ALTO","MEDIO"))," ")</f>
        <v xml:space="preserve"> </v>
      </c>
      <c r="J1036" s="9"/>
      <c r="K1036" s="10"/>
      <c r="N1036" s="10"/>
      <c r="O1036" s="10"/>
      <c r="P1036" s="10"/>
      <c r="Q1036" s="10"/>
      <c r="R1036" s="10"/>
      <c r="S1036" s="10"/>
      <c r="T1036" s="10"/>
      <c r="U1036" s="10"/>
      <c r="V1036" s="10"/>
      <c r="W1036" s="10"/>
      <c r="X1036" s="10"/>
      <c r="Y1036" s="10"/>
      <c r="Z1036" s="10"/>
      <c r="AA1036" s="10"/>
      <c r="AB1036" s="10"/>
      <c r="AC1036" s="10"/>
    </row>
    <row r="1037" spans="1:29" ht="83.25" customHeight="1" x14ac:dyDescent="0.3">
      <c r="A1037" s="136" t="str">
        <f>'Matriz Nº1 Identificación'!A1037</f>
        <v>115. 2</v>
      </c>
      <c r="B1037" s="4" t="str">
        <f>IF('Matriz Nº1 Identificación'!B1037&lt;&gt;" ",'Matriz Nº1 Identificación'!F1037," ")</f>
        <v xml:space="preserve"> </v>
      </c>
      <c r="C1037" s="101"/>
      <c r="D1037" s="101"/>
      <c r="E1037" s="4" t="str">
        <f>IFERROR(IF((VLOOKUP(C1037,'Tabla 2-3-4-5'!$B$10:$C$12,2,FALSE)*(VLOOKUP('Matriz Nº2 Análisis'!D1037,'Tabla 2-3-4-5'!$B$10:$C$12,2,FALSE)))&lt;3,"BAJO",IF((VLOOKUP(C1037,'Tabla 2-3-4-5'!$B$10:$C$12,2,FALSE)*(VLOOKUP('Matriz Nº2 Análisis'!D1037,'Tabla 2-3-4-5'!$B$10:$C$12,2,FALSE)))&gt;5,"ALTO","MEDIO"))," ")</f>
        <v xml:space="preserve"> </v>
      </c>
      <c r="F1037" s="5" t="str">
        <f>IF(B1037&lt;&gt;" ",'Matriz Nº1 Identificación'!E1037," ")</f>
        <v xml:space="preserve"> </v>
      </c>
      <c r="G1037" s="101"/>
      <c r="H1037" s="101"/>
      <c r="I1037" s="4" t="str">
        <f>IFERROR(IF((VLOOKUP(G1037,'Tabla 2-3-4-5'!$B$10:$C$12,2,FALSE)*(VLOOKUP('Matriz Nº2 Análisis'!H1037,'Tabla 2-3-4-5'!$B$10:$C$12,2,FALSE)))&lt;3,"BAJO",IF((VLOOKUP(G1037,'Tabla 2-3-4-5'!$B$10:$C$12,2,FALSE)*(VLOOKUP('Matriz Nº2 Análisis'!H1037,'Tabla 2-3-4-5'!$B$10:$C$12,2,FALSE)))&gt;5,"ALTO","MEDIO"))," ")</f>
        <v xml:space="preserve"> </v>
      </c>
      <c r="J1037" s="9"/>
      <c r="K1037" s="10"/>
      <c r="N1037" s="10"/>
      <c r="O1037" s="10"/>
      <c r="P1037" s="10"/>
      <c r="Q1037" s="10"/>
      <c r="R1037" s="10"/>
      <c r="S1037" s="10"/>
      <c r="T1037" s="10"/>
      <c r="U1037" s="10"/>
      <c r="V1037" s="10"/>
      <c r="W1037" s="10"/>
      <c r="X1037" s="10"/>
      <c r="Y1037" s="10"/>
      <c r="Z1037" s="10"/>
      <c r="AA1037" s="10"/>
      <c r="AB1037" s="10"/>
      <c r="AC1037" s="10"/>
    </row>
    <row r="1038" spans="1:29" ht="83.25" customHeight="1" x14ac:dyDescent="0.3">
      <c r="A1038" s="136" t="str">
        <f>'Matriz Nº1 Identificación'!A1038</f>
        <v>115. 3</v>
      </c>
      <c r="B1038" s="4" t="str">
        <f>IF('Matriz Nº1 Identificación'!B1038&lt;&gt;" ",'Matriz Nº1 Identificación'!F1038," ")</f>
        <v xml:space="preserve"> </v>
      </c>
      <c r="C1038" s="101"/>
      <c r="D1038" s="101"/>
      <c r="E1038" s="4" t="str">
        <f>IFERROR(IF((VLOOKUP(C1038,'Tabla 2-3-4-5'!$B$10:$C$12,2,FALSE)*(VLOOKUP('Matriz Nº2 Análisis'!D1038,'Tabla 2-3-4-5'!$B$10:$C$12,2,FALSE)))&lt;3,"BAJO",IF((VLOOKUP(C1038,'Tabla 2-3-4-5'!$B$10:$C$12,2,FALSE)*(VLOOKUP('Matriz Nº2 Análisis'!D1038,'Tabla 2-3-4-5'!$B$10:$C$12,2,FALSE)))&gt;5,"ALTO","MEDIO"))," ")</f>
        <v xml:space="preserve"> </v>
      </c>
      <c r="F1038" s="5" t="str">
        <f>IF(B1038&lt;&gt;" ",'Matriz Nº1 Identificación'!E1038," ")</f>
        <v xml:space="preserve"> </v>
      </c>
      <c r="G1038" s="101"/>
      <c r="H1038" s="101"/>
      <c r="I1038" s="4" t="str">
        <f>IFERROR(IF((VLOOKUP(G1038,'Tabla 2-3-4-5'!$B$10:$C$12,2,FALSE)*(VLOOKUP('Matriz Nº2 Análisis'!H1038,'Tabla 2-3-4-5'!$B$10:$C$12,2,FALSE)))&lt;3,"BAJO",IF((VLOOKUP(G1038,'Tabla 2-3-4-5'!$B$10:$C$12,2,FALSE)*(VLOOKUP('Matriz Nº2 Análisis'!H1038,'Tabla 2-3-4-5'!$B$10:$C$12,2,FALSE)))&gt;5,"ALTO","MEDIO"))," ")</f>
        <v xml:space="preserve"> </v>
      </c>
      <c r="J1038" s="9"/>
      <c r="K1038" s="10"/>
      <c r="N1038" s="10"/>
      <c r="O1038" s="10"/>
      <c r="P1038" s="10"/>
      <c r="Q1038" s="10"/>
      <c r="R1038" s="10"/>
      <c r="S1038" s="10"/>
      <c r="T1038" s="10"/>
      <c r="U1038" s="10"/>
      <c r="V1038" s="10"/>
      <c r="W1038" s="10"/>
      <c r="X1038" s="10"/>
      <c r="Y1038" s="10"/>
      <c r="Z1038" s="10"/>
      <c r="AA1038" s="10"/>
      <c r="AB1038" s="10"/>
      <c r="AC1038" s="10"/>
    </row>
    <row r="1039" spans="1:29" ht="83.25" customHeight="1" x14ac:dyDescent="0.3">
      <c r="A1039" s="136" t="str">
        <f>'Matriz Nº1 Identificación'!A1039</f>
        <v>115. 4</v>
      </c>
      <c r="B1039" s="4" t="str">
        <f>IF('Matriz Nº1 Identificación'!B1039&lt;&gt;" ",'Matriz Nº1 Identificación'!F1039," ")</f>
        <v xml:space="preserve"> </v>
      </c>
      <c r="C1039" s="101"/>
      <c r="D1039" s="101"/>
      <c r="E1039" s="4" t="str">
        <f>IFERROR(IF((VLOOKUP(C1039,'Tabla 2-3-4-5'!$B$10:$C$12,2,FALSE)*(VLOOKUP('Matriz Nº2 Análisis'!D1039,'Tabla 2-3-4-5'!$B$10:$C$12,2,FALSE)))&lt;3,"BAJO",IF((VLOOKUP(C1039,'Tabla 2-3-4-5'!$B$10:$C$12,2,FALSE)*(VLOOKUP('Matriz Nº2 Análisis'!D1039,'Tabla 2-3-4-5'!$B$10:$C$12,2,FALSE)))&gt;5,"ALTO","MEDIO"))," ")</f>
        <v xml:space="preserve"> </v>
      </c>
      <c r="F1039" s="5" t="str">
        <f>IF(B1039&lt;&gt;" ",'Matriz Nº1 Identificación'!E1039," ")</f>
        <v xml:space="preserve"> </v>
      </c>
      <c r="G1039" s="101"/>
      <c r="H1039" s="101"/>
      <c r="I1039" s="4" t="str">
        <f>IFERROR(IF((VLOOKUP(G1039,'Tabla 2-3-4-5'!$B$10:$C$12,2,FALSE)*(VLOOKUP('Matriz Nº2 Análisis'!H1039,'Tabla 2-3-4-5'!$B$10:$C$12,2,FALSE)))&lt;3,"BAJO",IF((VLOOKUP(G1039,'Tabla 2-3-4-5'!$B$10:$C$12,2,FALSE)*(VLOOKUP('Matriz Nº2 Análisis'!H1039,'Tabla 2-3-4-5'!$B$10:$C$12,2,FALSE)))&gt;5,"ALTO","MEDIO"))," ")</f>
        <v xml:space="preserve"> </v>
      </c>
      <c r="J1039" s="9"/>
      <c r="K1039" s="10"/>
      <c r="N1039" s="10"/>
      <c r="O1039" s="10"/>
      <c r="P1039" s="10"/>
      <c r="Q1039" s="10"/>
      <c r="R1039" s="10"/>
      <c r="S1039" s="10"/>
      <c r="T1039" s="10"/>
      <c r="U1039" s="10"/>
      <c r="V1039" s="10"/>
      <c r="W1039" s="10"/>
      <c r="X1039" s="10"/>
      <c r="Y1039" s="10"/>
      <c r="Z1039" s="10"/>
      <c r="AA1039" s="10"/>
      <c r="AB1039" s="10"/>
      <c r="AC1039" s="10"/>
    </row>
    <row r="1040" spans="1:29" ht="83.25" customHeight="1" x14ac:dyDescent="0.3">
      <c r="A1040" s="136" t="str">
        <f>'Matriz Nº1 Identificación'!A1040</f>
        <v>115. 5</v>
      </c>
      <c r="B1040" s="4" t="str">
        <f>IF('Matriz Nº1 Identificación'!B1040&lt;&gt;" ",'Matriz Nº1 Identificación'!F1040," ")</f>
        <v xml:space="preserve"> </v>
      </c>
      <c r="C1040" s="101"/>
      <c r="D1040" s="101"/>
      <c r="E1040" s="4" t="str">
        <f>IFERROR(IF((VLOOKUP(C1040,'Tabla 2-3-4-5'!$B$10:$C$12,2,FALSE)*(VLOOKUP('Matriz Nº2 Análisis'!D1040,'Tabla 2-3-4-5'!$B$10:$C$12,2,FALSE)))&lt;3,"BAJO",IF((VLOOKUP(C1040,'Tabla 2-3-4-5'!$B$10:$C$12,2,FALSE)*(VLOOKUP('Matriz Nº2 Análisis'!D1040,'Tabla 2-3-4-5'!$B$10:$C$12,2,FALSE)))&gt;5,"ALTO","MEDIO"))," ")</f>
        <v xml:space="preserve"> </v>
      </c>
      <c r="F1040" s="5" t="str">
        <f>IF(B1040&lt;&gt;" ",'Matriz Nº1 Identificación'!E1040," ")</f>
        <v xml:space="preserve"> </v>
      </c>
      <c r="G1040" s="101"/>
      <c r="H1040" s="101"/>
      <c r="I1040" s="4" t="str">
        <f>IFERROR(IF((VLOOKUP(G1040,'Tabla 2-3-4-5'!$B$10:$C$12,2,FALSE)*(VLOOKUP('Matriz Nº2 Análisis'!H1040,'Tabla 2-3-4-5'!$B$10:$C$12,2,FALSE)))&lt;3,"BAJO",IF((VLOOKUP(G1040,'Tabla 2-3-4-5'!$B$10:$C$12,2,FALSE)*(VLOOKUP('Matriz Nº2 Análisis'!H1040,'Tabla 2-3-4-5'!$B$10:$C$12,2,FALSE)))&gt;5,"ALTO","MEDIO"))," ")</f>
        <v xml:space="preserve"> </v>
      </c>
      <c r="J1040" s="9"/>
      <c r="K1040" s="10"/>
      <c r="N1040" s="10"/>
      <c r="O1040" s="10"/>
      <c r="P1040" s="10"/>
      <c r="Q1040" s="10"/>
      <c r="R1040" s="10"/>
      <c r="S1040" s="10"/>
      <c r="T1040" s="10"/>
      <c r="U1040" s="10"/>
      <c r="V1040" s="10"/>
      <c r="W1040" s="10"/>
      <c r="X1040" s="10"/>
      <c r="Y1040" s="10"/>
      <c r="Z1040" s="10"/>
      <c r="AA1040" s="10"/>
      <c r="AB1040" s="10"/>
      <c r="AC1040" s="10"/>
    </row>
    <row r="1041" spans="1:29" ht="83.25" customHeight="1" x14ac:dyDescent="0.3">
      <c r="A1041" s="136" t="str">
        <f>'Matriz Nº1 Identificación'!A1041</f>
        <v>115. 6</v>
      </c>
      <c r="B1041" s="4" t="str">
        <f>IF('Matriz Nº1 Identificación'!B1041&lt;&gt;" ",'Matriz Nº1 Identificación'!F1041," ")</f>
        <v xml:space="preserve"> </v>
      </c>
      <c r="C1041" s="101"/>
      <c r="D1041" s="101"/>
      <c r="E1041" s="4" t="str">
        <f>IFERROR(IF((VLOOKUP(C1041,'Tabla 2-3-4-5'!$B$10:$C$12,2,FALSE)*(VLOOKUP('Matriz Nº2 Análisis'!D1041,'Tabla 2-3-4-5'!$B$10:$C$12,2,FALSE)))&lt;3,"BAJO",IF((VLOOKUP(C1041,'Tabla 2-3-4-5'!$B$10:$C$12,2,FALSE)*(VLOOKUP('Matriz Nº2 Análisis'!D1041,'Tabla 2-3-4-5'!$B$10:$C$12,2,FALSE)))&gt;5,"ALTO","MEDIO"))," ")</f>
        <v xml:space="preserve"> </v>
      </c>
      <c r="F1041" s="5" t="str">
        <f>IF(B1041&lt;&gt;" ",'Matriz Nº1 Identificación'!E1041," ")</f>
        <v xml:space="preserve"> </v>
      </c>
      <c r="G1041" s="101"/>
      <c r="H1041" s="101"/>
      <c r="I1041" s="4" t="str">
        <f>IFERROR(IF((VLOOKUP(G1041,'Tabla 2-3-4-5'!$B$10:$C$12,2,FALSE)*(VLOOKUP('Matriz Nº2 Análisis'!H1041,'Tabla 2-3-4-5'!$B$10:$C$12,2,FALSE)))&lt;3,"BAJO",IF((VLOOKUP(G1041,'Tabla 2-3-4-5'!$B$10:$C$12,2,FALSE)*(VLOOKUP('Matriz Nº2 Análisis'!H1041,'Tabla 2-3-4-5'!$B$10:$C$12,2,FALSE)))&gt;5,"ALTO","MEDIO"))," ")</f>
        <v xml:space="preserve"> </v>
      </c>
      <c r="J1041" s="9"/>
      <c r="K1041" s="10"/>
      <c r="N1041" s="10"/>
      <c r="O1041" s="10"/>
      <c r="P1041" s="10"/>
      <c r="Q1041" s="10"/>
      <c r="R1041" s="10"/>
      <c r="S1041" s="10"/>
      <c r="T1041" s="10"/>
      <c r="U1041" s="10"/>
      <c r="V1041" s="10"/>
      <c r="W1041" s="10"/>
      <c r="X1041" s="10"/>
      <c r="Y1041" s="10"/>
      <c r="Z1041" s="10"/>
      <c r="AA1041" s="10"/>
      <c r="AB1041" s="10"/>
      <c r="AC1041" s="10"/>
    </row>
    <row r="1042" spans="1:29" ht="83.25" customHeight="1" thickBot="1" x14ac:dyDescent="0.35">
      <c r="A1042" s="136" t="str">
        <f>'Matriz Nº1 Identificación'!A1042</f>
        <v>115. 7</v>
      </c>
      <c r="B1042" s="4" t="str">
        <f>IF('Matriz Nº1 Identificación'!B1042&lt;&gt;" ",'Matriz Nº1 Identificación'!F1042," ")</f>
        <v xml:space="preserve"> </v>
      </c>
      <c r="C1042" s="101"/>
      <c r="D1042" s="101"/>
      <c r="E1042" s="4" t="str">
        <f>IFERROR(IF((VLOOKUP(C1042,'Tabla 2-3-4-5'!$B$10:$C$12,2,FALSE)*(VLOOKUP('Matriz Nº2 Análisis'!D1042,'Tabla 2-3-4-5'!$B$10:$C$12,2,FALSE)))&lt;3,"BAJO",IF((VLOOKUP(C1042,'Tabla 2-3-4-5'!$B$10:$C$12,2,FALSE)*(VLOOKUP('Matriz Nº2 Análisis'!D1042,'Tabla 2-3-4-5'!$B$10:$C$12,2,FALSE)))&gt;5,"ALTO","MEDIO"))," ")</f>
        <v xml:space="preserve"> </v>
      </c>
      <c r="F1042" s="5" t="str">
        <f>IF(B1042&lt;&gt;" ",'Matriz Nº1 Identificación'!E1042," ")</f>
        <v xml:space="preserve"> </v>
      </c>
      <c r="G1042" s="101"/>
      <c r="H1042" s="101"/>
      <c r="I1042" s="4" t="str">
        <f>IFERROR(IF((VLOOKUP(G1042,'Tabla 2-3-4-5'!$B$10:$C$12,2,FALSE)*(VLOOKUP('Matriz Nº2 Análisis'!H1042,'Tabla 2-3-4-5'!$B$10:$C$12,2,FALSE)))&lt;3,"BAJO",IF((VLOOKUP(G1042,'Tabla 2-3-4-5'!$B$10:$C$12,2,FALSE)*(VLOOKUP('Matriz Nº2 Análisis'!H1042,'Tabla 2-3-4-5'!$B$10:$C$12,2,FALSE)))&gt;5,"ALTO","MEDIO"))," ")</f>
        <v xml:space="preserve"> </v>
      </c>
      <c r="J1042" s="9"/>
      <c r="K1042" s="10"/>
      <c r="N1042" s="10"/>
      <c r="O1042" s="10"/>
      <c r="P1042" s="10"/>
      <c r="Q1042" s="10"/>
      <c r="R1042" s="10"/>
      <c r="S1042" s="10"/>
      <c r="T1042" s="10"/>
      <c r="U1042" s="10"/>
      <c r="V1042" s="10"/>
      <c r="W1042" s="10"/>
      <c r="X1042" s="10"/>
      <c r="Y1042" s="10"/>
      <c r="Z1042" s="10"/>
      <c r="AA1042" s="10"/>
      <c r="AB1042" s="10"/>
      <c r="AC1042" s="10"/>
    </row>
    <row r="1043" spans="1:29" ht="23.25" customHeight="1" thickBot="1" x14ac:dyDescent="0.35">
      <c r="A1043" s="73" t="str">
        <f>'Matriz Nº1 Identificación'!A1043</f>
        <v xml:space="preserve">Objetivo Estratégico: </v>
      </c>
      <c r="B1043" s="377">
        <f>+'Matriz Nº1 Identificación'!B1043:H1043</f>
        <v>0</v>
      </c>
      <c r="C1043" s="378"/>
      <c r="D1043" s="378"/>
      <c r="E1043" s="378"/>
      <c r="F1043" s="378"/>
      <c r="G1043" s="378"/>
      <c r="H1043" s="378"/>
      <c r="I1043" s="379"/>
      <c r="J1043" s="1"/>
    </row>
    <row r="1044" spans="1:29" ht="26.25" customHeight="1" x14ac:dyDescent="0.3">
      <c r="A1044" s="75" t="str">
        <f>'Matriz Nº1 Identificación'!A1044</f>
        <v>Objetivo táctico</v>
      </c>
      <c r="B1044" s="374" t="str">
        <f>+'Matriz Nº1 Identificación'!B1044:H1044</f>
        <v xml:space="preserve">116. </v>
      </c>
      <c r="C1044" s="375"/>
      <c r="D1044" s="375"/>
      <c r="E1044" s="375"/>
      <c r="F1044" s="375"/>
      <c r="G1044" s="375"/>
      <c r="H1044" s="375"/>
      <c r="I1044" s="376"/>
      <c r="J1044" s="1"/>
    </row>
    <row r="1045" spans="1:29" ht="83.25" customHeight="1" x14ac:dyDescent="0.3">
      <c r="A1045" s="136" t="str">
        <f>'Matriz Nº1 Identificación'!A1045</f>
        <v>116. 1</v>
      </c>
      <c r="B1045" s="4" t="str">
        <f>IF('Matriz Nº1 Identificación'!B1045&lt;&gt;" ",'Matriz Nº1 Identificación'!F1045," ")</f>
        <v xml:space="preserve"> </v>
      </c>
      <c r="C1045" s="101"/>
      <c r="D1045" s="101"/>
      <c r="E1045" s="4" t="str">
        <f>IFERROR(IF((VLOOKUP(C1045,'Tabla 2-3-4-5'!$B$10:$C$12,2,FALSE)*(VLOOKUP('Matriz Nº2 Análisis'!D1045,'Tabla 2-3-4-5'!$B$10:$C$12,2,FALSE)))&lt;3,"BAJO",IF((VLOOKUP(C1045,'Tabla 2-3-4-5'!$B$10:$C$12,2,FALSE)*(VLOOKUP('Matriz Nº2 Análisis'!D1045,'Tabla 2-3-4-5'!$B$10:$C$12,2,FALSE)))&gt;5,"ALTO","MEDIO"))," ")</f>
        <v xml:space="preserve"> </v>
      </c>
      <c r="F1045" s="5" t="str">
        <f>IF(B1045&lt;&gt;" ",'Matriz Nº1 Identificación'!E1045," ")</f>
        <v xml:space="preserve"> </v>
      </c>
      <c r="G1045" s="101"/>
      <c r="H1045" s="101"/>
      <c r="I1045" s="4" t="str">
        <f>IFERROR(IF((VLOOKUP(G1045,'Tabla 2-3-4-5'!$B$10:$C$12,2,FALSE)*(VLOOKUP('Matriz Nº2 Análisis'!H1045,'Tabla 2-3-4-5'!$B$10:$C$12,2,FALSE)))&lt;3,"BAJO",IF((VLOOKUP(G1045,'Tabla 2-3-4-5'!$B$10:$C$12,2,FALSE)*(VLOOKUP('Matriz Nº2 Análisis'!H1045,'Tabla 2-3-4-5'!$B$10:$C$12,2,FALSE)))&gt;5,"ALTO","MEDIO"))," ")</f>
        <v xml:space="preserve"> </v>
      </c>
      <c r="J1045" s="9"/>
      <c r="K1045" s="10"/>
      <c r="N1045" s="10"/>
      <c r="O1045" s="10"/>
      <c r="P1045" s="10"/>
      <c r="Q1045" s="10"/>
      <c r="R1045" s="10"/>
      <c r="S1045" s="10"/>
      <c r="T1045" s="10"/>
      <c r="U1045" s="10"/>
      <c r="V1045" s="10"/>
      <c r="W1045" s="10"/>
      <c r="X1045" s="10"/>
      <c r="Y1045" s="10"/>
      <c r="Z1045" s="10"/>
      <c r="AA1045" s="10"/>
      <c r="AB1045" s="10"/>
      <c r="AC1045" s="10"/>
    </row>
    <row r="1046" spans="1:29" ht="83.25" customHeight="1" x14ac:dyDescent="0.3">
      <c r="A1046" s="136" t="str">
        <f>'Matriz Nº1 Identificación'!A1046</f>
        <v>116. 2</v>
      </c>
      <c r="B1046" s="4" t="str">
        <f>IF('Matriz Nº1 Identificación'!B1046&lt;&gt;" ",'Matriz Nº1 Identificación'!F1046," ")</f>
        <v xml:space="preserve"> </v>
      </c>
      <c r="C1046" s="101"/>
      <c r="D1046" s="101"/>
      <c r="E1046" s="4" t="str">
        <f>IFERROR(IF((VLOOKUP(C1046,'Tabla 2-3-4-5'!$B$10:$C$12,2,FALSE)*(VLOOKUP('Matriz Nº2 Análisis'!D1046,'Tabla 2-3-4-5'!$B$10:$C$12,2,FALSE)))&lt;3,"BAJO",IF((VLOOKUP(C1046,'Tabla 2-3-4-5'!$B$10:$C$12,2,FALSE)*(VLOOKUP('Matriz Nº2 Análisis'!D1046,'Tabla 2-3-4-5'!$B$10:$C$12,2,FALSE)))&gt;5,"ALTO","MEDIO"))," ")</f>
        <v xml:space="preserve"> </v>
      </c>
      <c r="F1046" s="5" t="str">
        <f>IF(B1046&lt;&gt;" ",'Matriz Nº1 Identificación'!E1046," ")</f>
        <v xml:space="preserve"> </v>
      </c>
      <c r="G1046" s="101"/>
      <c r="H1046" s="101"/>
      <c r="I1046" s="4" t="str">
        <f>IFERROR(IF((VLOOKUP(G1046,'Tabla 2-3-4-5'!$B$10:$C$12,2,FALSE)*(VLOOKUP('Matriz Nº2 Análisis'!H1046,'Tabla 2-3-4-5'!$B$10:$C$12,2,FALSE)))&lt;3,"BAJO",IF((VLOOKUP(G1046,'Tabla 2-3-4-5'!$B$10:$C$12,2,FALSE)*(VLOOKUP('Matriz Nº2 Análisis'!H1046,'Tabla 2-3-4-5'!$B$10:$C$12,2,FALSE)))&gt;5,"ALTO","MEDIO"))," ")</f>
        <v xml:space="preserve"> </v>
      </c>
      <c r="J1046" s="9"/>
      <c r="K1046" s="10"/>
      <c r="N1046" s="10"/>
      <c r="O1046" s="10"/>
      <c r="P1046" s="10"/>
      <c r="Q1046" s="10"/>
      <c r="R1046" s="10"/>
      <c r="S1046" s="10"/>
      <c r="T1046" s="10"/>
      <c r="U1046" s="10"/>
      <c r="V1046" s="10"/>
      <c r="W1046" s="10"/>
      <c r="X1046" s="10"/>
      <c r="Y1046" s="10"/>
      <c r="Z1046" s="10"/>
      <c r="AA1046" s="10"/>
      <c r="AB1046" s="10"/>
      <c r="AC1046" s="10"/>
    </row>
    <row r="1047" spans="1:29" ht="83.25" customHeight="1" x14ac:dyDescent="0.3">
      <c r="A1047" s="136" t="str">
        <f>'Matriz Nº1 Identificación'!A1047</f>
        <v>116. 3</v>
      </c>
      <c r="B1047" s="4" t="str">
        <f>IF('Matriz Nº1 Identificación'!B1047&lt;&gt;" ",'Matriz Nº1 Identificación'!F1047," ")</f>
        <v xml:space="preserve"> </v>
      </c>
      <c r="C1047" s="101"/>
      <c r="D1047" s="101"/>
      <c r="E1047" s="4" t="str">
        <f>IFERROR(IF((VLOOKUP(C1047,'Tabla 2-3-4-5'!$B$10:$C$12,2,FALSE)*(VLOOKUP('Matriz Nº2 Análisis'!D1047,'Tabla 2-3-4-5'!$B$10:$C$12,2,FALSE)))&lt;3,"BAJO",IF((VLOOKUP(C1047,'Tabla 2-3-4-5'!$B$10:$C$12,2,FALSE)*(VLOOKUP('Matriz Nº2 Análisis'!D1047,'Tabla 2-3-4-5'!$B$10:$C$12,2,FALSE)))&gt;5,"ALTO","MEDIO"))," ")</f>
        <v xml:space="preserve"> </v>
      </c>
      <c r="F1047" s="5" t="str">
        <f>IF(B1047&lt;&gt;" ",'Matriz Nº1 Identificación'!E1047," ")</f>
        <v xml:space="preserve"> </v>
      </c>
      <c r="G1047" s="101"/>
      <c r="H1047" s="101"/>
      <c r="I1047" s="4" t="str">
        <f>IFERROR(IF((VLOOKUP(G1047,'Tabla 2-3-4-5'!$B$10:$C$12,2,FALSE)*(VLOOKUP('Matriz Nº2 Análisis'!H1047,'Tabla 2-3-4-5'!$B$10:$C$12,2,FALSE)))&lt;3,"BAJO",IF((VLOOKUP(G1047,'Tabla 2-3-4-5'!$B$10:$C$12,2,FALSE)*(VLOOKUP('Matriz Nº2 Análisis'!H1047,'Tabla 2-3-4-5'!$B$10:$C$12,2,FALSE)))&gt;5,"ALTO","MEDIO"))," ")</f>
        <v xml:space="preserve"> </v>
      </c>
      <c r="J1047" s="9"/>
      <c r="K1047" s="10"/>
      <c r="N1047" s="10"/>
      <c r="O1047" s="10"/>
      <c r="P1047" s="10"/>
      <c r="Q1047" s="10"/>
      <c r="R1047" s="10"/>
      <c r="S1047" s="10"/>
      <c r="T1047" s="10"/>
      <c r="U1047" s="10"/>
      <c r="V1047" s="10"/>
      <c r="W1047" s="10"/>
      <c r="X1047" s="10"/>
      <c r="Y1047" s="10"/>
      <c r="Z1047" s="10"/>
      <c r="AA1047" s="10"/>
      <c r="AB1047" s="10"/>
      <c r="AC1047" s="10"/>
    </row>
    <row r="1048" spans="1:29" ht="83.25" customHeight="1" x14ac:dyDescent="0.3">
      <c r="A1048" s="136" t="str">
        <f>'Matriz Nº1 Identificación'!A1048</f>
        <v>116. 4</v>
      </c>
      <c r="B1048" s="4" t="str">
        <f>IF('Matriz Nº1 Identificación'!B1048&lt;&gt;" ",'Matriz Nº1 Identificación'!F1048," ")</f>
        <v xml:space="preserve"> </v>
      </c>
      <c r="C1048" s="101"/>
      <c r="D1048" s="101"/>
      <c r="E1048" s="4" t="str">
        <f>IFERROR(IF((VLOOKUP(C1048,'Tabla 2-3-4-5'!$B$10:$C$12,2,FALSE)*(VLOOKUP('Matriz Nº2 Análisis'!D1048,'Tabla 2-3-4-5'!$B$10:$C$12,2,FALSE)))&lt;3,"BAJO",IF((VLOOKUP(C1048,'Tabla 2-3-4-5'!$B$10:$C$12,2,FALSE)*(VLOOKUP('Matriz Nº2 Análisis'!D1048,'Tabla 2-3-4-5'!$B$10:$C$12,2,FALSE)))&gt;5,"ALTO","MEDIO"))," ")</f>
        <v xml:space="preserve"> </v>
      </c>
      <c r="F1048" s="5" t="str">
        <f>IF(B1048&lt;&gt;" ",'Matriz Nº1 Identificación'!E1048," ")</f>
        <v xml:space="preserve"> </v>
      </c>
      <c r="G1048" s="101"/>
      <c r="H1048" s="101"/>
      <c r="I1048" s="4" t="str">
        <f>IFERROR(IF((VLOOKUP(G1048,'Tabla 2-3-4-5'!$B$10:$C$12,2,FALSE)*(VLOOKUP('Matriz Nº2 Análisis'!H1048,'Tabla 2-3-4-5'!$B$10:$C$12,2,FALSE)))&lt;3,"BAJO",IF((VLOOKUP(G1048,'Tabla 2-3-4-5'!$B$10:$C$12,2,FALSE)*(VLOOKUP('Matriz Nº2 Análisis'!H1048,'Tabla 2-3-4-5'!$B$10:$C$12,2,FALSE)))&gt;5,"ALTO","MEDIO"))," ")</f>
        <v xml:space="preserve"> </v>
      </c>
      <c r="J1048" s="9"/>
      <c r="K1048" s="10"/>
      <c r="N1048" s="10"/>
      <c r="O1048" s="10"/>
      <c r="P1048" s="10"/>
      <c r="Q1048" s="10"/>
      <c r="R1048" s="10"/>
      <c r="S1048" s="10"/>
      <c r="T1048" s="10"/>
      <c r="U1048" s="10"/>
      <c r="V1048" s="10"/>
      <c r="W1048" s="10"/>
      <c r="X1048" s="10"/>
      <c r="Y1048" s="10"/>
      <c r="Z1048" s="10"/>
      <c r="AA1048" s="10"/>
      <c r="AB1048" s="10"/>
      <c r="AC1048" s="10"/>
    </row>
    <row r="1049" spans="1:29" ht="83.25" customHeight="1" x14ac:dyDescent="0.3">
      <c r="A1049" s="136" t="str">
        <f>'Matriz Nº1 Identificación'!A1049</f>
        <v>116. 5</v>
      </c>
      <c r="B1049" s="4" t="str">
        <f>IF('Matriz Nº1 Identificación'!B1049&lt;&gt;" ",'Matriz Nº1 Identificación'!F1049," ")</f>
        <v xml:space="preserve"> </v>
      </c>
      <c r="C1049" s="101"/>
      <c r="D1049" s="101"/>
      <c r="E1049" s="4" t="str">
        <f>IFERROR(IF((VLOOKUP(C1049,'Tabla 2-3-4-5'!$B$10:$C$12,2,FALSE)*(VLOOKUP('Matriz Nº2 Análisis'!D1049,'Tabla 2-3-4-5'!$B$10:$C$12,2,FALSE)))&lt;3,"BAJO",IF((VLOOKUP(C1049,'Tabla 2-3-4-5'!$B$10:$C$12,2,FALSE)*(VLOOKUP('Matriz Nº2 Análisis'!D1049,'Tabla 2-3-4-5'!$B$10:$C$12,2,FALSE)))&gt;5,"ALTO","MEDIO"))," ")</f>
        <v xml:space="preserve"> </v>
      </c>
      <c r="F1049" s="5" t="str">
        <f>IF(B1049&lt;&gt;" ",'Matriz Nº1 Identificación'!E1049," ")</f>
        <v xml:space="preserve"> </v>
      </c>
      <c r="G1049" s="101"/>
      <c r="H1049" s="101"/>
      <c r="I1049" s="4" t="str">
        <f>IFERROR(IF((VLOOKUP(G1049,'Tabla 2-3-4-5'!$B$10:$C$12,2,FALSE)*(VLOOKUP('Matriz Nº2 Análisis'!H1049,'Tabla 2-3-4-5'!$B$10:$C$12,2,FALSE)))&lt;3,"BAJO",IF((VLOOKUP(G1049,'Tabla 2-3-4-5'!$B$10:$C$12,2,FALSE)*(VLOOKUP('Matriz Nº2 Análisis'!H1049,'Tabla 2-3-4-5'!$B$10:$C$12,2,FALSE)))&gt;5,"ALTO","MEDIO"))," ")</f>
        <v xml:space="preserve"> </v>
      </c>
      <c r="J1049" s="9"/>
      <c r="K1049" s="10"/>
      <c r="N1049" s="10"/>
      <c r="O1049" s="10"/>
      <c r="P1049" s="10"/>
      <c r="Q1049" s="10"/>
      <c r="R1049" s="10"/>
      <c r="S1049" s="10"/>
      <c r="T1049" s="10"/>
      <c r="U1049" s="10"/>
      <c r="V1049" s="10"/>
      <c r="W1049" s="10"/>
      <c r="X1049" s="10"/>
      <c r="Y1049" s="10"/>
      <c r="Z1049" s="10"/>
      <c r="AA1049" s="10"/>
      <c r="AB1049" s="10"/>
      <c r="AC1049" s="10"/>
    </row>
    <row r="1050" spans="1:29" ht="83.25" customHeight="1" x14ac:dyDescent="0.3">
      <c r="A1050" s="136" t="str">
        <f>'Matriz Nº1 Identificación'!A1050</f>
        <v>116. 6</v>
      </c>
      <c r="B1050" s="4" t="str">
        <f>IF('Matriz Nº1 Identificación'!B1050&lt;&gt;" ",'Matriz Nº1 Identificación'!F1050," ")</f>
        <v xml:space="preserve"> </v>
      </c>
      <c r="C1050" s="101"/>
      <c r="D1050" s="101"/>
      <c r="E1050" s="4" t="str">
        <f>IFERROR(IF((VLOOKUP(C1050,'Tabla 2-3-4-5'!$B$10:$C$12,2,FALSE)*(VLOOKUP('Matriz Nº2 Análisis'!D1050,'Tabla 2-3-4-5'!$B$10:$C$12,2,FALSE)))&lt;3,"BAJO",IF((VLOOKUP(C1050,'Tabla 2-3-4-5'!$B$10:$C$12,2,FALSE)*(VLOOKUP('Matriz Nº2 Análisis'!D1050,'Tabla 2-3-4-5'!$B$10:$C$12,2,FALSE)))&gt;5,"ALTO","MEDIO"))," ")</f>
        <v xml:space="preserve"> </v>
      </c>
      <c r="F1050" s="5" t="str">
        <f>IF(B1050&lt;&gt;" ",'Matriz Nº1 Identificación'!E1050," ")</f>
        <v xml:space="preserve"> </v>
      </c>
      <c r="G1050" s="101"/>
      <c r="H1050" s="101"/>
      <c r="I1050" s="4" t="str">
        <f>IFERROR(IF((VLOOKUP(G1050,'Tabla 2-3-4-5'!$B$10:$C$12,2,FALSE)*(VLOOKUP('Matriz Nº2 Análisis'!H1050,'Tabla 2-3-4-5'!$B$10:$C$12,2,FALSE)))&lt;3,"BAJO",IF((VLOOKUP(G1050,'Tabla 2-3-4-5'!$B$10:$C$12,2,FALSE)*(VLOOKUP('Matriz Nº2 Análisis'!H1050,'Tabla 2-3-4-5'!$B$10:$C$12,2,FALSE)))&gt;5,"ALTO","MEDIO"))," ")</f>
        <v xml:space="preserve"> </v>
      </c>
      <c r="J1050" s="9"/>
      <c r="K1050" s="10"/>
      <c r="N1050" s="10"/>
      <c r="O1050" s="10"/>
      <c r="P1050" s="10"/>
      <c r="Q1050" s="10"/>
      <c r="R1050" s="10"/>
      <c r="S1050" s="10"/>
      <c r="T1050" s="10"/>
      <c r="U1050" s="10"/>
      <c r="V1050" s="10"/>
      <c r="W1050" s="10"/>
      <c r="X1050" s="10"/>
      <c r="Y1050" s="10"/>
      <c r="Z1050" s="10"/>
      <c r="AA1050" s="10"/>
      <c r="AB1050" s="10"/>
      <c r="AC1050" s="10"/>
    </row>
    <row r="1051" spans="1:29" ht="83.25" customHeight="1" thickBot="1" x14ac:dyDescent="0.35">
      <c r="A1051" s="136" t="str">
        <f>'Matriz Nº1 Identificación'!A1051</f>
        <v>116. 7</v>
      </c>
      <c r="B1051" s="4" t="str">
        <f>IF('Matriz Nº1 Identificación'!B1051&lt;&gt;" ",'Matriz Nº1 Identificación'!F1051," ")</f>
        <v xml:space="preserve"> </v>
      </c>
      <c r="C1051" s="101"/>
      <c r="D1051" s="101"/>
      <c r="E1051" s="4" t="str">
        <f>IFERROR(IF((VLOOKUP(C1051,'Tabla 2-3-4-5'!$B$10:$C$12,2,FALSE)*(VLOOKUP('Matriz Nº2 Análisis'!D1051,'Tabla 2-3-4-5'!$B$10:$C$12,2,FALSE)))&lt;3,"BAJO",IF((VLOOKUP(C1051,'Tabla 2-3-4-5'!$B$10:$C$12,2,FALSE)*(VLOOKUP('Matriz Nº2 Análisis'!D1051,'Tabla 2-3-4-5'!$B$10:$C$12,2,FALSE)))&gt;5,"ALTO","MEDIO"))," ")</f>
        <v xml:space="preserve"> </v>
      </c>
      <c r="F1051" s="5" t="str">
        <f>IF(B1051&lt;&gt;" ",'Matriz Nº1 Identificación'!E1051," ")</f>
        <v xml:space="preserve"> </v>
      </c>
      <c r="G1051" s="101"/>
      <c r="H1051" s="101"/>
      <c r="I1051" s="4" t="str">
        <f>IFERROR(IF((VLOOKUP(G1051,'Tabla 2-3-4-5'!$B$10:$C$12,2,FALSE)*(VLOOKUP('Matriz Nº2 Análisis'!H1051,'Tabla 2-3-4-5'!$B$10:$C$12,2,FALSE)))&lt;3,"BAJO",IF((VLOOKUP(G1051,'Tabla 2-3-4-5'!$B$10:$C$12,2,FALSE)*(VLOOKUP('Matriz Nº2 Análisis'!H1051,'Tabla 2-3-4-5'!$B$10:$C$12,2,FALSE)))&gt;5,"ALTO","MEDIO"))," ")</f>
        <v xml:space="preserve"> </v>
      </c>
      <c r="J1051" s="9"/>
      <c r="K1051" s="10"/>
      <c r="N1051" s="10"/>
      <c r="O1051" s="10"/>
      <c r="P1051" s="10"/>
      <c r="Q1051" s="10"/>
      <c r="R1051" s="10"/>
      <c r="S1051" s="10"/>
      <c r="T1051" s="10"/>
      <c r="U1051" s="10"/>
      <c r="V1051" s="10"/>
      <c r="W1051" s="10"/>
      <c r="X1051" s="10"/>
      <c r="Y1051" s="10"/>
      <c r="Z1051" s="10"/>
      <c r="AA1051" s="10"/>
      <c r="AB1051" s="10"/>
      <c r="AC1051" s="10"/>
    </row>
    <row r="1052" spans="1:29" ht="23.25" customHeight="1" thickBot="1" x14ac:dyDescent="0.35">
      <c r="A1052" s="73" t="str">
        <f>'Matriz Nº1 Identificación'!A1052</f>
        <v xml:space="preserve">Objetivo Estratégico: </v>
      </c>
      <c r="B1052" s="377">
        <f>+'Matriz Nº1 Identificación'!B1052:H1052</f>
        <v>0</v>
      </c>
      <c r="C1052" s="378"/>
      <c r="D1052" s="378"/>
      <c r="E1052" s="378"/>
      <c r="F1052" s="378"/>
      <c r="G1052" s="378"/>
      <c r="H1052" s="378"/>
      <c r="I1052" s="379"/>
      <c r="J1052" s="1"/>
    </row>
    <row r="1053" spans="1:29" ht="26.25" customHeight="1" x14ac:dyDescent="0.3">
      <c r="A1053" s="75" t="str">
        <f>'Matriz Nº1 Identificación'!A1053</f>
        <v>Objetivo táctico</v>
      </c>
      <c r="B1053" s="374" t="str">
        <f>+'Matriz Nº1 Identificación'!B1053:H1053</f>
        <v xml:space="preserve">117. </v>
      </c>
      <c r="C1053" s="375"/>
      <c r="D1053" s="375"/>
      <c r="E1053" s="375"/>
      <c r="F1053" s="375"/>
      <c r="G1053" s="375"/>
      <c r="H1053" s="375"/>
      <c r="I1053" s="376"/>
      <c r="J1053" s="1"/>
    </row>
    <row r="1054" spans="1:29" ht="83.25" customHeight="1" x14ac:dyDescent="0.3">
      <c r="A1054" s="136" t="str">
        <f>'Matriz Nº1 Identificación'!A1054</f>
        <v>117. 1</v>
      </c>
      <c r="B1054" s="4" t="str">
        <f>IF('Matriz Nº1 Identificación'!B1054&lt;&gt;" ",'Matriz Nº1 Identificación'!F1054," ")</f>
        <v xml:space="preserve"> </v>
      </c>
      <c r="C1054" s="101"/>
      <c r="D1054" s="101"/>
      <c r="E1054" s="4" t="str">
        <f>IFERROR(IF((VLOOKUP(C1054,'Tabla 2-3-4-5'!$B$10:$C$12,2,FALSE)*(VLOOKUP('Matriz Nº2 Análisis'!D1054,'Tabla 2-3-4-5'!$B$10:$C$12,2,FALSE)))&lt;3,"BAJO",IF((VLOOKUP(C1054,'Tabla 2-3-4-5'!$B$10:$C$12,2,FALSE)*(VLOOKUP('Matriz Nº2 Análisis'!D1054,'Tabla 2-3-4-5'!$B$10:$C$12,2,FALSE)))&gt;5,"ALTO","MEDIO"))," ")</f>
        <v xml:space="preserve"> </v>
      </c>
      <c r="F1054" s="5" t="str">
        <f>IF(B1054&lt;&gt;" ",'Matriz Nº1 Identificación'!E1054," ")</f>
        <v xml:space="preserve"> </v>
      </c>
      <c r="G1054" s="101"/>
      <c r="H1054" s="101"/>
      <c r="I1054" s="4" t="str">
        <f>IFERROR(IF((VLOOKUP(G1054,'Tabla 2-3-4-5'!$B$10:$C$12,2,FALSE)*(VLOOKUP('Matriz Nº2 Análisis'!H1054,'Tabla 2-3-4-5'!$B$10:$C$12,2,FALSE)))&lt;3,"BAJO",IF((VLOOKUP(G1054,'Tabla 2-3-4-5'!$B$10:$C$12,2,FALSE)*(VLOOKUP('Matriz Nº2 Análisis'!H1054,'Tabla 2-3-4-5'!$B$10:$C$12,2,FALSE)))&gt;5,"ALTO","MEDIO"))," ")</f>
        <v xml:space="preserve"> </v>
      </c>
      <c r="J1054" s="9"/>
      <c r="K1054" s="10"/>
      <c r="N1054" s="10"/>
      <c r="O1054" s="10"/>
      <c r="P1054" s="10"/>
      <c r="Q1054" s="10"/>
      <c r="R1054" s="10"/>
      <c r="S1054" s="10"/>
      <c r="T1054" s="10"/>
      <c r="U1054" s="10"/>
      <c r="V1054" s="10"/>
      <c r="W1054" s="10"/>
      <c r="X1054" s="10"/>
      <c r="Y1054" s="10"/>
      <c r="Z1054" s="10"/>
      <c r="AA1054" s="10"/>
      <c r="AB1054" s="10"/>
      <c r="AC1054" s="10"/>
    </row>
    <row r="1055" spans="1:29" ht="83.25" customHeight="1" x14ac:dyDescent="0.3">
      <c r="A1055" s="136" t="str">
        <f>'Matriz Nº1 Identificación'!A1055</f>
        <v>117. 2</v>
      </c>
      <c r="B1055" s="4" t="str">
        <f>IF('Matriz Nº1 Identificación'!B1055&lt;&gt;" ",'Matriz Nº1 Identificación'!F1055," ")</f>
        <v xml:space="preserve"> </v>
      </c>
      <c r="C1055" s="101"/>
      <c r="D1055" s="101"/>
      <c r="E1055" s="4" t="str">
        <f>IFERROR(IF((VLOOKUP(C1055,'Tabla 2-3-4-5'!$B$10:$C$12,2,FALSE)*(VLOOKUP('Matriz Nº2 Análisis'!D1055,'Tabla 2-3-4-5'!$B$10:$C$12,2,FALSE)))&lt;3,"BAJO",IF((VLOOKUP(C1055,'Tabla 2-3-4-5'!$B$10:$C$12,2,FALSE)*(VLOOKUP('Matriz Nº2 Análisis'!D1055,'Tabla 2-3-4-5'!$B$10:$C$12,2,FALSE)))&gt;5,"ALTO","MEDIO"))," ")</f>
        <v xml:space="preserve"> </v>
      </c>
      <c r="F1055" s="5" t="str">
        <f>IF(B1055&lt;&gt;" ",'Matriz Nº1 Identificación'!E1055," ")</f>
        <v xml:space="preserve"> </v>
      </c>
      <c r="G1055" s="101"/>
      <c r="H1055" s="101"/>
      <c r="I1055" s="4" t="str">
        <f>IFERROR(IF((VLOOKUP(G1055,'Tabla 2-3-4-5'!$B$10:$C$12,2,FALSE)*(VLOOKUP('Matriz Nº2 Análisis'!H1055,'Tabla 2-3-4-5'!$B$10:$C$12,2,FALSE)))&lt;3,"BAJO",IF((VLOOKUP(G1055,'Tabla 2-3-4-5'!$B$10:$C$12,2,FALSE)*(VLOOKUP('Matriz Nº2 Análisis'!H1055,'Tabla 2-3-4-5'!$B$10:$C$12,2,FALSE)))&gt;5,"ALTO","MEDIO"))," ")</f>
        <v xml:space="preserve"> </v>
      </c>
      <c r="J1055" s="9"/>
      <c r="K1055" s="10"/>
      <c r="N1055" s="10"/>
      <c r="O1055" s="10"/>
      <c r="P1055" s="10"/>
      <c r="Q1055" s="10"/>
      <c r="R1055" s="10"/>
      <c r="S1055" s="10"/>
      <c r="T1055" s="10"/>
      <c r="U1055" s="10"/>
      <c r="V1055" s="10"/>
      <c r="W1055" s="10"/>
      <c r="X1055" s="10"/>
      <c r="Y1055" s="10"/>
      <c r="Z1055" s="10"/>
      <c r="AA1055" s="10"/>
      <c r="AB1055" s="10"/>
      <c r="AC1055" s="10"/>
    </row>
    <row r="1056" spans="1:29" ht="83.25" customHeight="1" x14ac:dyDescent="0.3">
      <c r="A1056" s="136" t="str">
        <f>'Matriz Nº1 Identificación'!A1056</f>
        <v>117. 3</v>
      </c>
      <c r="B1056" s="4" t="str">
        <f>IF('Matriz Nº1 Identificación'!B1056&lt;&gt;" ",'Matriz Nº1 Identificación'!F1056," ")</f>
        <v xml:space="preserve"> </v>
      </c>
      <c r="C1056" s="101"/>
      <c r="D1056" s="101"/>
      <c r="E1056" s="4" t="str">
        <f>IFERROR(IF((VLOOKUP(C1056,'Tabla 2-3-4-5'!$B$10:$C$12,2,FALSE)*(VLOOKUP('Matriz Nº2 Análisis'!D1056,'Tabla 2-3-4-5'!$B$10:$C$12,2,FALSE)))&lt;3,"BAJO",IF((VLOOKUP(C1056,'Tabla 2-3-4-5'!$B$10:$C$12,2,FALSE)*(VLOOKUP('Matriz Nº2 Análisis'!D1056,'Tabla 2-3-4-5'!$B$10:$C$12,2,FALSE)))&gt;5,"ALTO","MEDIO"))," ")</f>
        <v xml:space="preserve"> </v>
      </c>
      <c r="F1056" s="5" t="str">
        <f>IF(B1056&lt;&gt;" ",'Matriz Nº1 Identificación'!E1056," ")</f>
        <v xml:space="preserve"> </v>
      </c>
      <c r="G1056" s="101"/>
      <c r="H1056" s="101"/>
      <c r="I1056" s="4" t="str">
        <f>IFERROR(IF((VLOOKUP(G1056,'Tabla 2-3-4-5'!$B$10:$C$12,2,FALSE)*(VLOOKUP('Matriz Nº2 Análisis'!H1056,'Tabla 2-3-4-5'!$B$10:$C$12,2,FALSE)))&lt;3,"BAJO",IF((VLOOKUP(G1056,'Tabla 2-3-4-5'!$B$10:$C$12,2,FALSE)*(VLOOKUP('Matriz Nº2 Análisis'!H1056,'Tabla 2-3-4-5'!$B$10:$C$12,2,FALSE)))&gt;5,"ALTO","MEDIO"))," ")</f>
        <v xml:space="preserve"> </v>
      </c>
      <c r="J1056" s="9"/>
      <c r="K1056" s="10"/>
      <c r="N1056" s="10"/>
      <c r="O1056" s="10"/>
      <c r="P1056" s="10"/>
      <c r="Q1056" s="10"/>
      <c r="R1056" s="10"/>
      <c r="S1056" s="10"/>
      <c r="T1056" s="10"/>
      <c r="U1056" s="10"/>
      <c r="V1056" s="10"/>
      <c r="W1056" s="10"/>
      <c r="X1056" s="10"/>
      <c r="Y1056" s="10"/>
      <c r="Z1056" s="10"/>
      <c r="AA1056" s="10"/>
      <c r="AB1056" s="10"/>
      <c r="AC1056" s="10"/>
    </row>
    <row r="1057" spans="1:29" ht="83.25" customHeight="1" x14ac:dyDescent="0.3">
      <c r="A1057" s="136" t="str">
        <f>'Matriz Nº1 Identificación'!A1057</f>
        <v>117. 4</v>
      </c>
      <c r="B1057" s="4" t="str">
        <f>IF('Matriz Nº1 Identificación'!B1057&lt;&gt;" ",'Matriz Nº1 Identificación'!F1057," ")</f>
        <v xml:space="preserve"> </v>
      </c>
      <c r="C1057" s="101"/>
      <c r="D1057" s="101"/>
      <c r="E1057" s="4" t="str">
        <f>IFERROR(IF((VLOOKUP(C1057,'Tabla 2-3-4-5'!$B$10:$C$12,2,FALSE)*(VLOOKUP('Matriz Nº2 Análisis'!D1057,'Tabla 2-3-4-5'!$B$10:$C$12,2,FALSE)))&lt;3,"BAJO",IF((VLOOKUP(C1057,'Tabla 2-3-4-5'!$B$10:$C$12,2,FALSE)*(VLOOKUP('Matriz Nº2 Análisis'!D1057,'Tabla 2-3-4-5'!$B$10:$C$12,2,FALSE)))&gt;5,"ALTO","MEDIO"))," ")</f>
        <v xml:space="preserve"> </v>
      </c>
      <c r="F1057" s="5" t="str">
        <f>IF(B1057&lt;&gt;" ",'Matriz Nº1 Identificación'!E1057," ")</f>
        <v xml:space="preserve"> </v>
      </c>
      <c r="G1057" s="101"/>
      <c r="H1057" s="101"/>
      <c r="I1057" s="4" t="str">
        <f>IFERROR(IF((VLOOKUP(G1057,'Tabla 2-3-4-5'!$B$10:$C$12,2,FALSE)*(VLOOKUP('Matriz Nº2 Análisis'!H1057,'Tabla 2-3-4-5'!$B$10:$C$12,2,FALSE)))&lt;3,"BAJO",IF((VLOOKUP(G1057,'Tabla 2-3-4-5'!$B$10:$C$12,2,FALSE)*(VLOOKUP('Matriz Nº2 Análisis'!H1057,'Tabla 2-3-4-5'!$B$10:$C$12,2,FALSE)))&gt;5,"ALTO","MEDIO"))," ")</f>
        <v xml:space="preserve"> </v>
      </c>
      <c r="J1057" s="9"/>
      <c r="K1057" s="10"/>
      <c r="N1057" s="10"/>
      <c r="O1057" s="10"/>
      <c r="P1057" s="10"/>
      <c r="Q1057" s="10"/>
      <c r="R1057" s="10"/>
      <c r="S1057" s="10"/>
      <c r="T1057" s="10"/>
      <c r="U1057" s="10"/>
      <c r="V1057" s="10"/>
      <c r="W1057" s="10"/>
      <c r="X1057" s="10"/>
      <c r="Y1057" s="10"/>
      <c r="Z1057" s="10"/>
      <c r="AA1057" s="10"/>
      <c r="AB1057" s="10"/>
      <c r="AC1057" s="10"/>
    </row>
    <row r="1058" spans="1:29" ht="83.25" customHeight="1" x14ac:dyDescent="0.3">
      <c r="A1058" s="136" t="str">
        <f>'Matriz Nº1 Identificación'!A1058</f>
        <v>117. 5</v>
      </c>
      <c r="B1058" s="4" t="str">
        <f>IF('Matriz Nº1 Identificación'!B1058&lt;&gt;" ",'Matriz Nº1 Identificación'!F1058," ")</f>
        <v xml:space="preserve"> </v>
      </c>
      <c r="C1058" s="101"/>
      <c r="D1058" s="101"/>
      <c r="E1058" s="4" t="str">
        <f>IFERROR(IF((VLOOKUP(C1058,'Tabla 2-3-4-5'!$B$10:$C$12,2,FALSE)*(VLOOKUP('Matriz Nº2 Análisis'!D1058,'Tabla 2-3-4-5'!$B$10:$C$12,2,FALSE)))&lt;3,"BAJO",IF((VLOOKUP(C1058,'Tabla 2-3-4-5'!$B$10:$C$12,2,FALSE)*(VLOOKUP('Matriz Nº2 Análisis'!D1058,'Tabla 2-3-4-5'!$B$10:$C$12,2,FALSE)))&gt;5,"ALTO","MEDIO"))," ")</f>
        <v xml:space="preserve"> </v>
      </c>
      <c r="F1058" s="5" t="str">
        <f>IF(B1058&lt;&gt;" ",'Matriz Nº1 Identificación'!E1058," ")</f>
        <v xml:space="preserve"> </v>
      </c>
      <c r="G1058" s="101"/>
      <c r="H1058" s="101"/>
      <c r="I1058" s="4" t="str">
        <f>IFERROR(IF((VLOOKUP(G1058,'Tabla 2-3-4-5'!$B$10:$C$12,2,FALSE)*(VLOOKUP('Matriz Nº2 Análisis'!H1058,'Tabla 2-3-4-5'!$B$10:$C$12,2,FALSE)))&lt;3,"BAJO",IF((VLOOKUP(G1058,'Tabla 2-3-4-5'!$B$10:$C$12,2,FALSE)*(VLOOKUP('Matriz Nº2 Análisis'!H1058,'Tabla 2-3-4-5'!$B$10:$C$12,2,FALSE)))&gt;5,"ALTO","MEDIO"))," ")</f>
        <v xml:space="preserve"> </v>
      </c>
      <c r="J1058" s="9"/>
      <c r="K1058" s="10"/>
      <c r="N1058" s="10"/>
      <c r="O1058" s="10"/>
      <c r="P1058" s="10"/>
      <c r="Q1058" s="10"/>
      <c r="R1058" s="10"/>
      <c r="S1058" s="10"/>
      <c r="T1058" s="10"/>
      <c r="U1058" s="10"/>
      <c r="V1058" s="10"/>
      <c r="W1058" s="10"/>
      <c r="X1058" s="10"/>
      <c r="Y1058" s="10"/>
      <c r="Z1058" s="10"/>
      <c r="AA1058" s="10"/>
      <c r="AB1058" s="10"/>
      <c r="AC1058" s="10"/>
    </row>
    <row r="1059" spans="1:29" ht="83.25" customHeight="1" x14ac:dyDescent="0.3">
      <c r="A1059" s="136" t="str">
        <f>'Matriz Nº1 Identificación'!A1059</f>
        <v>117. 6</v>
      </c>
      <c r="B1059" s="4" t="str">
        <f>IF('Matriz Nº1 Identificación'!B1059&lt;&gt;" ",'Matriz Nº1 Identificación'!F1059," ")</f>
        <v xml:space="preserve"> </v>
      </c>
      <c r="C1059" s="101"/>
      <c r="D1059" s="101"/>
      <c r="E1059" s="4" t="str">
        <f>IFERROR(IF((VLOOKUP(C1059,'Tabla 2-3-4-5'!$B$10:$C$12,2,FALSE)*(VLOOKUP('Matriz Nº2 Análisis'!D1059,'Tabla 2-3-4-5'!$B$10:$C$12,2,FALSE)))&lt;3,"BAJO",IF((VLOOKUP(C1059,'Tabla 2-3-4-5'!$B$10:$C$12,2,FALSE)*(VLOOKUP('Matriz Nº2 Análisis'!D1059,'Tabla 2-3-4-5'!$B$10:$C$12,2,FALSE)))&gt;5,"ALTO","MEDIO"))," ")</f>
        <v xml:space="preserve"> </v>
      </c>
      <c r="F1059" s="5" t="str">
        <f>IF(B1059&lt;&gt;" ",'Matriz Nº1 Identificación'!E1059," ")</f>
        <v xml:space="preserve"> </v>
      </c>
      <c r="G1059" s="101"/>
      <c r="H1059" s="101"/>
      <c r="I1059" s="4" t="str">
        <f>IFERROR(IF((VLOOKUP(G1059,'Tabla 2-3-4-5'!$B$10:$C$12,2,FALSE)*(VLOOKUP('Matriz Nº2 Análisis'!H1059,'Tabla 2-3-4-5'!$B$10:$C$12,2,FALSE)))&lt;3,"BAJO",IF((VLOOKUP(G1059,'Tabla 2-3-4-5'!$B$10:$C$12,2,FALSE)*(VLOOKUP('Matriz Nº2 Análisis'!H1059,'Tabla 2-3-4-5'!$B$10:$C$12,2,FALSE)))&gt;5,"ALTO","MEDIO"))," ")</f>
        <v xml:space="preserve"> </v>
      </c>
      <c r="J1059" s="9"/>
      <c r="K1059" s="10"/>
      <c r="N1059" s="10"/>
      <c r="O1059" s="10"/>
      <c r="P1059" s="10"/>
      <c r="Q1059" s="10"/>
      <c r="R1059" s="10"/>
      <c r="S1059" s="10"/>
      <c r="T1059" s="10"/>
      <c r="U1059" s="10"/>
      <c r="V1059" s="10"/>
      <c r="W1059" s="10"/>
      <c r="X1059" s="10"/>
      <c r="Y1059" s="10"/>
      <c r="Z1059" s="10"/>
      <c r="AA1059" s="10"/>
      <c r="AB1059" s="10"/>
      <c r="AC1059" s="10"/>
    </row>
    <row r="1060" spans="1:29" ht="83.25" customHeight="1" thickBot="1" x14ac:dyDescent="0.35">
      <c r="A1060" s="136" t="str">
        <f>'Matriz Nº1 Identificación'!A1060</f>
        <v>117. 7</v>
      </c>
      <c r="B1060" s="4" t="str">
        <f>IF('Matriz Nº1 Identificación'!B1060&lt;&gt;" ",'Matriz Nº1 Identificación'!F1060," ")</f>
        <v xml:space="preserve"> </v>
      </c>
      <c r="C1060" s="101"/>
      <c r="D1060" s="101"/>
      <c r="E1060" s="4" t="str">
        <f>IFERROR(IF((VLOOKUP(C1060,'Tabla 2-3-4-5'!$B$10:$C$12,2,FALSE)*(VLOOKUP('Matriz Nº2 Análisis'!D1060,'Tabla 2-3-4-5'!$B$10:$C$12,2,FALSE)))&lt;3,"BAJO",IF((VLOOKUP(C1060,'Tabla 2-3-4-5'!$B$10:$C$12,2,FALSE)*(VLOOKUP('Matriz Nº2 Análisis'!D1060,'Tabla 2-3-4-5'!$B$10:$C$12,2,FALSE)))&gt;5,"ALTO","MEDIO"))," ")</f>
        <v xml:space="preserve"> </v>
      </c>
      <c r="F1060" s="5" t="str">
        <f>IF(B1060&lt;&gt;" ",'Matriz Nº1 Identificación'!E1060," ")</f>
        <v xml:space="preserve"> </v>
      </c>
      <c r="G1060" s="101"/>
      <c r="H1060" s="101"/>
      <c r="I1060" s="4" t="str">
        <f>IFERROR(IF((VLOOKUP(G1060,'Tabla 2-3-4-5'!$B$10:$C$12,2,FALSE)*(VLOOKUP('Matriz Nº2 Análisis'!H1060,'Tabla 2-3-4-5'!$B$10:$C$12,2,FALSE)))&lt;3,"BAJO",IF((VLOOKUP(G1060,'Tabla 2-3-4-5'!$B$10:$C$12,2,FALSE)*(VLOOKUP('Matriz Nº2 Análisis'!H1060,'Tabla 2-3-4-5'!$B$10:$C$12,2,FALSE)))&gt;5,"ALTO","MEDIO"))," ")</f>
        <v xml:space="preserve"> </v>
      </c>
      <c r="J1060" s="9"/>
      <c r="K1060" s="10"/>
      <c r="N1060" s="10"/>
      <c r="O1060" s="10"/>
      <c r="P1060" s="10"/>
      <c r="Q1060" s="10"/>
      <c r="R1060" s="10"/>
      <c r="S1060" s="10"/>
      <c r="T1060" s="10"/>
      <c r="U1060" s="10"/>
      <c r="V1060" s="10"/>
      <c r="W1060" s="10"/>
      <c r="X1060" s="10"/>
      <c r="Y1060" s="10"/>
      <c r="Z1060" s="10"/>
      <c r="AA1060" s="10"/>
      <c r="AB1060" s="10"/>
      <c r="AC1060" s="10"/>
    </row>
    <row r="1061" spans="1:29" ht="23.25" customHeight="1" thickBot="1" x14ac:dyDescent="0.35">
      <c r="A1061" s="73" t="str">
        <f>'Matriz Nº1 Identificación'!A1061</f>
        <v xml:space="preserve">Objetivo Estratégico: </v>
      </c>
      <c r="B1061" s="377">
        <f>+'Matriz Nº1 Identificación'!B1061:H1061</f>
        <v>0</v>
      </c>
      <c r="C1061" s="378"/>
      <c r="D1061" s="378"/>
      <c r="E1061" s="378"/>
      <c r="F1061" s="378"/>
      <c r="G1061" s="378"/>
      <c r="H1061" s="378"/>
      <c r="I1061" s="379"/>
      <c r="J1061" s="1"/>
    </row>
    <row r="1062" spans="1:29" ht="26.25" customHeight="1" x14ac:dyDescent="0.3">
      <c r="A1062" s="75" t="str">
        <f>'Matriz Nº1 Identificación'!A1062</f>
        <v>Objetivo táctico</v>
      </c>
      <c r="B1062" s="374" t="str">
        <f>+'Matriz Nº1 Identificación'!B1062:H1062</f>
        <v xml:space="preserve">118. </v>
      </c>
      <c r="C1062" s="375"/>
      <c r="D1062" s="375"/>
      <c r="E1062" s="375"/>
      <c r="F1062" s="375"/>
      <c r="G1062" s="375"/>
      <c r="H1062" s="375"/>
      <c r="I1062" s="376"/>
      <c r="J1062" s="1"/>
    </row>
    <row r="1063" spans="1:29" ht="83.25" customHeight="1" x14ac:dyDescent="0.3">
      <c r="A1063" s="136" t="str">
        <f>'Matriz Nº1 Identificación'!A1063</f>
        <v>118. 1</v>
      </c>
      <c r="B1063" s="4" t="str">
        <f>IF('Matriz Nº1 Identificación'!B1063&lt;&gt;" ",'Matriz Nº1 Identificación'!F1063," ")</f>
        <v xml:space="preserve"> </v>
      </c>
      <c r="C1063" s="101"/>
      <c r="D1063" s="101"/>
      <c r="E1063" s="4" t="str">
        <f>IFERROR(IF((VLOOKUP(C1063,'Tabla 2-3-4-5'!$B$10:$C$12,2,FALSE)*(VLOOKUP('Matriz Nº2 Análisis'!D1063,'Tabla 2-3-4-5'!$B$10:$C$12,2,FALSE)))&lt;3,"BAJO",IF((VLOOKUP(C1063,'Tabla 2-3-4-5'!$B$10:$C$12,2,FALSE)*(VLOOKUP('Matriz Nº2 Análisis'!D1063,'Tabla 2-3-4-5'!$B$10:$C$12,2,FALSE)))&gt;5,"ALTO","MEDIO"))," ")</f>
        <v xml:space="preserve"> </v>
      </c>
      <c r="F1063" s="5" t="str">
        <f>IF(B1063&lt;&gt;" ",'Matriz Nº1 Identificación'!E1063," ")</f>
        <v xml:space="preserve"> </v>
      </c>
      <c r="G1063" s="101"/>
      <c r="H1063" s="101"/>
      <c r="I1063" s="4" t="str">
        <f>IFERROR(IF((VLOOKUP(G1063,'Tabla 2-3-4-5'!$B$10:$C$12,2,FALSE)*(VLOOKUP('Matriz Nº2 Análisis'!H1063,'Tabla 2-3-4-5'!$B$10:$C$12,2,FALSE)))&lt;3,"BAJO",IF((VLOOKUP(G1063,'Tabla 2-3-4-5'!$B$10:$C$12,2,FALSE)*(VLOOKUP('Matriz Nº2 Análisis'!H1063,'Tabla 2-3-4-5'!$B$10:$C$12,2,FALSE)))&gt;5,"ALTO","MEDIO"))," ")</f>
        <v xml:space="preserve"> </v>
      </c>
      <c r="J1063" s="9"/>
      <c r="K1063" s="10"/>
      <c r="N1063" s="10"/>
      <c r="O1063" s="10"/>
      <c r="P1063" s="10"/>
      <c r="Q1063" s="10"/>
      <c r="R1063" s="10"/>
      <c r="S1063" s="10"/>
      <c r="T1063" s="10"/>
      <c r="U1063" s="10"/>
      <c r="V1063" s="10"/>
      <c r="W1063" s="10"/>
      <c r="X1063" s="10"/>
      <c r="Y1063" s="10"/>
      <c r="Z1063" s="10"/>
      <c r="AA1063" s="10"/>
      <c r="AB1063" s="10"/>
      <c r="AC1063" s="10"/>
    </row>
    <row r="1064" spans="1:29" ht="83.25" customHeight="1" x14ac:dyDescent="0.3">
      <c r="A1064" s="136" t="str">
        <f>'Matriz Nº1 Identificación'!A1064</f>
        <v>118. 2</v>
      </c>
      <c r="B1064" s="4" t="str">
        <f>IF('Matriz Nº1 Identificación'!B1064&lt;&gt;" ",'Matriz Nº1 Identificación'!F1064," ")</f>
        <v xml:space="preserve"> </v>
      </c>
      <c r="C1064" s="101"/>
      <c r="D1064" s="101"/>
      <c r="E1064" s="4" t="str">
        <f>IFERROR(IF((VLOOKUP(C1064,'Tabla 2-3-4-5'!$B$10:$C$12,2,FALSE)*(VLOOKUP('Matriz Nº2 Análisis'!D1064,'Tabla 2-3-4-5'!$B$10:$C$12,2,FALSE)))&lt;3,"BAJO",IF((VLOOKUP(C1064,'Tabla 2-3-4-5'!$B$10:$C$12,2,FALSE)*(VLOOKUP('Matriz Nº2 Análisis'!D1064,'Tabla 2-3-4-5'!$B$10:$C$12,2,FALSE)))&gt;5,"ALTO","MEDIO"))," ")</f>
        <v xml:space="preserve"> </v>
      </c>
      <c r="F1064" s="5" t="str">
        <f>IF(B1064&lt;&gt;" ",'Matriz Nº1 Identificación'!E1064," ")</f>
        <v xml:space="preserve"> </v>
      </c>
      <c r="G1064" s="101"/>
      <c r="H1064" s="101"/>
      <c r="I1064" s="4" t="str">
        <f>IFERROR(IF((VLOOKUP(G1064,'Tabla 2-3-4-5'!$B$10:$C$12,2,FALSE)*(VLOOKUP('Matriz Nº2 Análisis'!H1064,'Tabla 2-3-4-5'!$B$10:$C$12,2,FALSE)))&lt;3,"BAJO",IF((VLOOKUP(G1064,'Tabla 2-3-4-5'!$B$10:$C$12,2,FALSE)*(VLOOKUP('Matriz Nº2 Análisis'!H1064,'Tabla 2-3-4-5'!$B$10:$C$12,2,FALSE)))&gt;5,"ALTO","MEDIO"))," ")</f>
        <v xml:space="preserve"> </v>
      </c>
      <c r="J1064" s="9"/>
      <c r="K1064" s="10"/>
      <c r="N1064" s="10"/>
      <c r="O1064" s="10"/>
      <c r="P1064" s="10"/>
      <c r="Q1064" s="10"/>
      <c r="R1064" s="10"/>
      <c r="S1064" s="10"/>
      <c r="T1064" s="10"/>
      <c r="U1064" s="10"/>
      <c r="V1064" s="10"/>
      <c r="W1064" s="10"/>
      <c r="X1064" s="10"/>
      <c r="Y1064" s="10"/>
      <c r="Z1064" s="10"/>
      <c r="AA1064" s="10"/>
      <c r="AB1064" s="10"/>
      <c r="AC1064" s="10"/>
    </row>
    <row r="1065" spans="1:29" ht="83.25" customHeight="1" x14ac:dyDescent="0.3">
      <c r="A1065" s="136" t="str">
        <f>'Matriz Nº1 Identificación'!A1065</f>
        <v>118. 3</v>
      </c>
      <c r="B1065" s="4" t="str">
        <f>IF('Matriz Nº1 Identificación'!B1065&lt;&gt;" ",'Matriz Nº1 Identificación'!F1065," ")</f>
        <v xml:space="preserve"> </v>
      </c>
      <c r="C1065" s="101"/>
      <c r="D1065" s="101"/>
      <c r="E1065" s="4" t="str">
        <f>IFERROR(IF((VLOOKUP(C1065,'Tabla 2-3-4-5'!$B$10:$C$12,2,FALSE)*(VLOOKUP('Matriz Nº2 Análisis'!D1065,'Tabla 2-3-4-5'!$B$10:$C$12,2,FALSE)))&lt;3,"BAJO",IF((VLOOKUP(C1065,'Tabla 2-3-4-5'!$B$10:$C$12,2,FALSE)*(VLOOKUP('Matriz Nº2 Análisis'!D1065,'Tabla 2-3-4-5'!$B$10:$C$12,2,FALSE)))&gt;5,"ALTO","MEDIO"))," ")</f>
        <v xml:space="preserve"> </v>
      </c>
      <c r="F1065" s="5" t="str">
        <f>IF(B1065&lt;&gt;" ",'Matriz Nº1 Identificación'!E1065," ")</f>
        <v xml:space="preserve"> </v>
      </c>
      <c r="G1065" s="101"/>
      <c r="H1065" s="101"/>
      <c r="I1065" s="4" t="str">
        <f>IFERROR(IF((VLOOKUP(G1065,'Tabla 2-3-4-5'!$B$10:$C$12,2,FALSE)*(VLOOKUP('Matriz Nº2 Análisis'!H1065,'Tabla 2-3-4-5'!$B$10:$C$12,2,FALSE)))&lt;3,"BAJO",IF((VLOOKUP(G1065,'Tabla 2-3-4-5'!$B$10:$C$12,2,FALSE)*(VLOOKUP('Matriz Nº2 Análisis'!H1065,'Tabla 2-3-4-5'!$B$10:$C$12,2,FALSE)))&gt;5,"ALTO","MEDIO"))," ")</f>
        <v xml:space="preserve"> </v>
      </c>
      <c r="J1065" s="9"/>
      <c r="K1065" s="10"/>
      <c r="N1065" s="10"/>
      <c r="O1065" s="10"/>
      <c r="P1065" s="10"/>
      <c r="Q1065" s="10"/>
      <c r="R1065" s="10"/>
      <c r="S1065" s="10"/>
      <c r="T1065" s="10"/>
      <c r="U1065" s="10"/>
      <c r="V1065" s="10"/>
      <c r="W1065" s="10"/>
      <c r="X1065" s="10"/>
      <c r="Y1065" s="10"/>
      <c r="Z1065" s="10"/>
      <c r="AA1065" s="10"/>
      <c r="AB1065" s="10"/>
      <c r="AC1065" s="10"/>
    </row>
    <row r="1066" spans="1:29" ht="83.25" customHeight="1" x14ac:dyDescent="0.3">
      <c r="A1066" s="136" t="str">
        <f>'Matriz Nº1 Identificación'!A1066</f>
        <v>118. 4</v>
      </c>
      <c r="B1066" s="4" t="str">
        <f>IF('Matriz Nº1 Identificación'!B1066&lt;&gt;" ",'Matriz Nº1 Identificación'!F1066," ")</f>
        <v xml:space="preserve"> </v>
      </c>
      <c r="C1066" s="101"/>
      <c r="D1066" s="101"/>
      <c r="E1066" s="4" t="str">
        <f>IFERROR(IF((VLOOKUP(C1066,'Tabla 2-3-4-5'!$B$10:$C$12,2,FALSE)*(VLOOKUP('Matriz Nº2 Análisis'!D1066,'Tabla 2-3-4-5'!$B$10:$C$12,2,FALSE)))&lt;3,"BAJO",IF((VLOOKUP(C1066,'Tabla 2-3-4-5'!$B$10:$C$12,2,FALSE)*(VLOOKUP('Matriz Nº2 Análisis'!D1066,'Tabla 2-3-4-5'!$B$10:$C$12,2,FALSE)))&gt;5,"ALTO","MEDIO"))," ")</f>
        <v xml:space="preserve"> </v>
      </c>
      <c r="F1066" s="5" t="str">
        <f>IF(B1066&lt;&gt;" ",'Matriz Nº1 Identificación'!E1066," ")</f>
        <v xml:space="preserve"> </v>
      </c>
      <c r="G1066" s="101"/>
      <c r="H1066" s="101"/>
      <c r="I1066" s="4" t="str">
        <f>IFERROR(IF((VLOOKUP(G1066,'Tabla 2-3-4-5'!$B$10:$C$12,2,FALSE)*(VLOOKUP('Matriz Nº2 Análisis'!H1066,'Tabla 2-3-4-5'!$B$10:$C$12,2,FALSE)))&lt;3,"BAJO",IF((VLOOKUP(G1066,'Tabla 2-3-4-5'!$B$10:$C$12,2,FALSE)*(VLOOKUP('Matriz Nº2 Análisis'!H1066,'Tabla 2-3-4-5'!$B$10:$C$12,2,FALSE)))&gt;5,"ALTO","MEDIO"))," ")</f>
        <v xml:space="preserve"> </v>
      </c>
      <c r="J1066" s="9"/>
      <c r="K1066" s="10"/>
      <c r="N1066" s="10"/>
      <c r="O1066" s="10"/>
      <c r="P1066" s="10"/>
      <c r="Q1066" s="10"/>
      <c r="R1066" s="10"/>
      <c r="S1066" s="10"/>
      <c r="T1066" s="10"/>
      <c r="U1066" s="10"/>
      <c r="V1066" s="10"/>
      <c r="W1066" s="10"/>
      <c r="X1066" s="10"/>
      <c r="Y1066" s="10"/>
      <c r="Z1066" s="10"/>
      <c r="AA1066" s="10"/>
      <c r="AB1066" s="10"/>
      <c r="AC1066" s="10"/>
    </row>
    <row r="1067" spans="1:29" ht="83.25" customHeight="1" x14ac:dyDescent="0.3">
      <c r="A1067" s="136" t="str">
        <f>'Matriz Nº1 Identificación'!A1067</f>
        <v>118. 5</v>
      </c>
      <c r="B1067" s="4" t="str">
        <f>IF('Matriz Nº1 Identificación'!B1067&lt;&gt;" ",'Matriz Nº1 Identificación'!F1067," ")</f>
        <v xml:space="preserve"> </v>
      </c>
      <c r="C1067" s="101"/>
      <c r="D1067" s="101"/>
      <c r="E1067" s="4" t="str">
        <f>IFERROR(IF((VLOOKUP(C1067,'Tabla 2-3-4-5'!$B$10:$C$12,2,FALSE)*(VLOOKUP('Matriz Nº2 Análisis'!D1067,'Tabla 2-3-4-5'!$B$10:$C$12,2,FALSE)))&lt;3,"BAJO",IF((VLOOKUP(C1067,'Tabla 2-3-4-5'!$B$10:$C$12,2,FALSE)*(VLOOKUP('Matriz Nº2 Análisis'!D1067,'Tabla 2-3-4-5'!$B$10:$C$12,2,FALSE)))&gt;5,"ALTO","MEDIO"))," ")</f>
        <v xml:space="preserve"> </v>
      </c>
      <c r="F1067" s="5" t="str">
        <f>IF(B1067&lt;&gt;" ",'Matriz Nº1 Identificación'!E1067," ")</f>
        <v xml:space="preserve"> </v>
      </c>
      <c r="G1067" s="101"/>
      <c r="H1067" s="101"/>
      <c r="I1067" s="4" t="str">
        <f>IFERROR(IF((VLOOKUP(G1067,'Tabla 2-3-4-5'!$B$10:$C$12,2,FALSE)*(VLOOKUP('Matriz Nº2 Análisis'!H1067,'Tabla 2-3-4-5'!$B$10:$C$12,2,FALSE)))&lt;3,"BAJO",IF((VLOOKUP(G1067,'Tabla 2-3-4-5'!$B$10:$C$12,2,FALSE)*(VLOOKUP('Matriz Nº2 Análisis'!H1067,'Tabla 2-3-4-5'!$B$10:$C$12,2,FALSE)))&gt;5,"ALTO","MEDIO"))," ")</f>
        <v xml:space="preserve"> </v>
      </c>
      <c r="J1067" s="9"/>
      <c r="K1067" s="10"/>
      <c r="N1067" s="10"/>
      <c r="O1067" s="10"/>
      <c r="P1067" s="10"/>
      <c r="Q1067" s="10"/>
      <c r="R1067" s="10"/>
      <c r="S1067" s="10"/>
      <c r="T1067" s="10"/>
      <c r="U1067" s="10"/>
      <c r="V1067" s="10"/>
      <c r="W1067" s="10"/>
      <c r="X1067" s="10"/>
      <c r="Y1067" s="10"/>
      <c r="Z1067" s="10"/>
      <c r="AA1067" s="10"/>
      <c r="AB1067" s="10"/>
      <c r="AC1067" s="10"/>
    </row>
    <row r="1068" spans="1:29" ht="83.25" customHeight="1" x14ac:dyDescent="0.3">
      <c r="A1068" s="136" t="str">
        <f>'Matriz Nº1 Identificación'!A1068</f>
        <v>118. 6</v>
      </c>
      <c r="B1068" s="4" t="str">
        <f>IF('Matriz Nº1 Identificación'!B1068&lt;&gt;" ",'Matriz Nº1 Identificación'!F1068," ")</f>
        <v xml:space="preserve"> </v>
      </c>
      <c r="C1068" s="101"/>
      <c r="D1068" s="101"/>
      <c r="E1068" s="4" t="str">
        <f>IFERROR(IF((VLOOKUP(C1068,'Tabla 2-3-4-5'!$B$10:$C$12,2,FALSE)*(VLOOKUP('Matriz Nº2 Análisis'!D1068,'Tabla 2-3-4-5'!$B$10:$C$12,2,FALSE)))&lt;3,"BAJO",IF((VLOOKUP(C1068,'Tabla 2-3-4-5'!$B$10:$C$12,2,FALSE)*(VLOOKUP('Matriz Nº2 Análisis'!D1068,'Tabla 2-3-4-5'!$B$10:$C$12,2,FALSE)))&gt;5,"ALTO","MEDIO"))," ")</f>
        <v xml:space="preserve"> </v>
      </c>
      <c r="F1068" s="5" t="str">
        <f>IF(B1068&lt;&gt;" ",'Matriz Nº1 Identificación'!E1068," ")</f>
        <v xml:space="preserve"> </v>
      </c>
      <c r="G1068" s="101"/>
      <c r="H1068" s="101"/>
      <c r="I1068" s="4" t="str">
        <f>IFERROR(IF((VLOOKUP(G1068,'Tabla 2-3-4-5'!$B$10:$C$12,2,FALSE)*(VLOOKUP('Matriz Nº2 Análisis'!H1068,'Tabla 2-3-4-5'!$B$10:$C$12,2,FALSE)))&lt;3,"BAJO",IF((VLOOKUP(G1068,'Tabla 2-3-4-5'!$B$10:$C$12,2,FALSE)*(VLOOKUP('Matriz Nº2 Análisis'!H1068,'Tabla 2-3-4-5'!$B$10:$C$12,2,FALSE)))&gt;5,"ALTO","MEDIO"))," ")</f>
        <v xml:space="preserve"> </v>
      </c>
      <c r="J1068" s="9"/>
      <c r="K1068" s="10"/>
      <c r="N1068" s="10"/>
      <c r="O1068" s="10"/>
      <c r="P1068" s="10"/>
      <c r="Q1068" s="10"/>
      <c r="R1068" s="10"/>
      <c r="S1068" s="10"/>
      <c r="T1068" s="10"/>
      <c r="U1068" s="10"/>
      <c r="V1068" s="10"/>
      <c r="W1068" s="10"/>
      <c r="X1068" s="10"/>
      <c r="Y1068" s="10"/>
      <c r="Z1068" s="10"/>
      <c r="AA1068" s="10"/>
      <c r="AB1068" s="10"/>
      <c r="AC1068" s="10"/>
    </row>
    <row r="1069" spans="1:29" ht="83.25" customHeight="1" thickBot="1" x14ac:dyDescent="0.35">
      <c r="A1069" s="136" t="str">
        <f>'Matriz Nº1 Identificación'!A1069</f>
        <v>118. 7</v>
      </c>
      <c r="B1069" s="4" t="str">
        <f>IF('Matriz Nº1 Identificación'!B1069&lt;&gt;" ",'Matriz Nº1 Identificación'!F1069," ")</f>
        <v xml:space="preserve"> </v>
      </c>
      <c r="C1069" s="101"/>
      <c r="D1069" s="101"/>
      <c r="E1069" s="4" t="str">
        <f>IFERROR(IF((VLOOKUP(C1069,'Tabla 2-3-4-5'!$B$10:$C$12,2,FALSE)*(VLOOKUP('Matriz Nº2 Análisis'!D1069,'Tabla 2-3-4-5'!$B$10:$C$12,2,FALSE)))&lt;3,"BAJO",IF((VLOOKUP(C1069,'Tabla 2-3-4-5'!$B$10:$C$12,2,FALSE)*(VLOOKUP('Matriz Nº2 Análisis'!D1069,'Tabla 2-3-4-5'!$B$10:$C$12,2,FALSE)))&gt;5,"ALTO","MEDIO"))," ")</f>
        <v xml:space="preserve"> </v>
      </c>
      <c r="F1069" s="5" t="str">
        <f>IF(B1069&lt;&gt;" ",'Matriz Nº1 Identificación'!E1069," ")</f>
        <v xml:space="preserve"> </v>
      </c>
      <c r="G1069" s="101"/>
      <c r="H1069" s="101"/>
      <c r="I1069" s="4" t="str">
        <f>IFERROR(IF((VLOOKUP(G1069,'Tabla 2-3-4-5'!$B$10:$C$12,2,FALSE)*(VLOOKUP('Matriz Nº2 Análisis'!H1069,'Tabla 2-3-4-5'!$B$10:$C$12,2,FALSE)))&lt;3,"BAJO",IF((VLOOKUP(G1069,'Tabla 2-3-4-5'!$B$10:$C$12,2,FALSE)*(VLOOKUP('Matriz Nº2 Análisis'!H1069,'Tabla 2-3-4-5'!$B$10:$C$12,2,FALSE)))&gt;5,"ALTO","MEDIO"))," ")</f>
        <v xml:space="preserve"> </v>
      </c>
      <c r="J1069" s="9"/>
      <c r="K1069" s="10"/>
      <c r="N1069" s="10"/>
      <c r="O1069" s="10"/>
      <c r="P1069" s="10"/>
      <c r="Q1069" s="10"/>
      <c r="R1069" s="10"/>
      <c r="S1069" s="10"/>
      <c r="T1069" s="10"/>
      <c r="U1069" s="10"/>
      <c r="V1069" s="10"/>
      <c r="W1069" s="10"/>
      <c r="X1069" s="10"/>
      <c r="Y1069" s="10"/>
      <c r="Z1069" s="10"/>
      <c r="AA1069" s="10"/>
      <c r="AB1069" s="10"/>
      <c r="AC1069" s="10"/>
    </row>
    <row r="1070" spans="1:29" ht="23.25" customHeight="1" thickBot="1" x14ac:dyDescent="0.35">
      <c r="A1070" s="73" t="str">
        <f>'Matriz Nº1 Identificación'!A1070</f>
        <v xml:space="preserve">Objetivo Estratégico: </v>
      </c>
      <c r="B1070" s="377">
        <f>+'Matriz Nº1 Identificación'!B1070:H1070</f>
        <v>0</v>
      </c>
      <c r="C1070" s="378"/>
      <c r="D1070" s="378"/>
      <c r="E1070" s="378"/>
      <c r="F1070" s="378"/>
      <c r="G1070" s="378"/>
      <c r="H1070" s="378"/>
      <c r="I1070" s="379"/>
      <c r="J1070" s="1"/>
    </row>
    <row r="1071" spans="1:29" ht="26.25" customHeight="1" x14ac:dyDescent="0.3">
      <c r="A1071" s="75" t="str">
        <f>'Matriz Nº1 Identificación'!A1071</f>
        <v>Objetivo táctico</v>
      </c>
      <c r="B1071" s="374" t="str">
        <f>+'Matriz Nº1 Identificación'!B1071:H1071</f>
        <v xml:space="preserve">119. </v>
      </c>
      <c r="C1071" s="375"/>
      <c r="D1071" s="375"/>
      <c r="E1071" s="375"/>
      <c r="F1071" s="375"/>
      <c r="G1071" s="375"/>
      <c r="H1071" s="375"/>
      <c r="I1071" s="376"/>
      <c r="J1071" s="1"/>
    </row>
    <row r="1072" spans="1:29" ht="83.25" customHeight="1" x14ac:dyDescent="0.3">
      <c r="A1072" s="136" t="str">
        <f>'Matriz Nº1 Identificación'!A1072</f>
        <v>119. 1</v>
      </c>
      <c r="B1072" s="4" t="str">
        <f>IF('Matriz Nº1 Identificación'!B1072&lt;&gt;" ",'Matriz Nº1 Identificación'!F1072," ")</f>
        <v xml:space="preserve"> </v>
      </c>
      <c r="C1072" s="101"/>
      <c r="D1072" s="101"/>
      <c r="E1072" s="4" t="str">
        <f>IFERROR(IF((VLOOKUP(C1072,'Tabla 2-3-4-5'!$B$10:$C$12,2,FALSE)*(VLOOKUP('Matriz Nº2 Análisis'!D1072,'Tabla 2-3-4-5'!$B$10:$C$12,2,FALSE)))&lt;3,"BAJO",IF((VLOOKUP(C1072,'Tabla 2-3-4-5'!$B$10:$C$12,2,FALSE)*(VLOOKUP('Matriz Nº2 Análisis'!D1072,'Tabla 2-3-4-5'!$B$10:$C$12,2,FALSE)))&gt;5,"ALTO","MEDIO"))," ")</f>
        <v xml:space="preserve"> </v>
      </c>
      <c r="F1072" s="5" t="str">
        <f>IF(B1072&lt;&gt;" ",'Matriz Nº1 Identificación'!E1072," ")</f>
        <v xml:space="preserve"> </v>
      </c>
      <c r="G1072" s="101"/>
      <c r="H1072" s="101"/>
      <c r="I1072" s="4" t="str">
        <f>IFERROR(IF((VLOOKUP(G1072,'Tabla 2-3-4-5'!$B$10:$C$12,2,FALSE)*(VLOOKUP('Matriz Nº2 Análisis'!H1072,'Tabla 2-3-4-5'!$B$10:$C$12,2,FALSE)))&lt;3,"BAJO",IF((VLOOKUP(G1072,'Tabla 2-3-4-5'!$B$10:$C$12,2,FALSE)*(VLOOKUP('Matriz Nº2 Análisis'!H1072,'Tabla 2-3-4-5'!$B$10:$C$12,2,FALSE)))&gt;5,"ALTO","MEDIO"))," ")</f>
        <v xml:space="preserve"> </v>
      </c>
      <c r="J1072" s="9"/>
      <c r="K1072" s="10"/>
      <c r="N1072" s="10"/>
      <c r="O1072" s="10"/>
      <c r="P1072" s="10"/>
      <c r="Q1072" s="10"/>
      <c r="R1072" s="10"/>
      <c r="S1072" s="10"/>
      <c r="T1072" s="10"/>
      <c r="U1072" s="10"/>
      <c r="V1072" s="10"/>
      <c r="W1072" s="10"/>
      <c r="X1072" s="10"/>
      <c r="Y1072" s="10"/>
      <c r="Z1072" s="10"/>
      <c r="AA1072" s="10"/>
      <c r="AB1072" s="10"/>
      <c r="AC1072" s="10"/>
    </row>
    <row r="1073" spans="1:29" ht="83.25" customHeight="1" x14ac:dyDescent="0.3">
      <c r="A1073" s="136" t="str">
        <f>'Matriz Nº1 Identificación'!A1073</f>
        <v>119. 2</v>
      </c>
      <c r="B1073" s="4" t="str">
        <f>IF('Matriz Nº1 Identificación'!B1073&lt;&gt;" ",'Matriz Nº1 Identificación'!F1073," ")</f>
        <v xml:space="preserve"> </v>
      </c>
      <c r="C1073" s="101"/>
      <c r="D1073" s="101"/>
      <c r="E1073" s="4" t="str">
        <f>IFERROR(IF((VLOOKUP(C1073,'Tabla 2-3-4-5'!$B$10:$C$12,2,FALSE)*(VLOOKUP('Matriz Nº2 Análisis'!D1073,'Tabla 2-3-4-5'!$B$10:$C$12,2,FALSE)))&lt;3,"BAJO",IF((VLOOKUP(C1073,'Tabla 2-3-4-5'!$B$10:$C$12,2,FALSE)*(VLOOKUP('Matriz Nº2 Análisis'!D1073,'Tabla 2-3-4-5'!$B$10:$C$12,2,FALSE)))&gt;5,"ALTO","MEDIO"))," ")</f>
        <v xml:space="preserve"> </v>
      </c>
      <c r="F1073" s="5" t="str">
        <f>IF(B1073&lt;&gt;" ",'Matriz Nº1 Identificación'!E1073," ")</f>
        <v xml:space="preserve"> </v>
      </c>
      <c r="G1073" s="101"/>
      <c r="H1073" s="101"/>
      <c r="I1073" s="4" t="str">
        <f>IFERROR(IF((VLOOKUP(G1073,'Tabla 2-3-4-5'!$B$10:$C$12,2,FALSE)*(VLOOKUP('Matriz Nº2 Análisis'!H1073,'Tabla 2-3-4-5'!$B$10:$C$12,2,FALSE)))&lt;3,"BAJO",IF((VLOOKUP(G1073,'Tabla 2-3-4-5'!$B$10:$C$12,2,FALSE)*(VLOOKUP('Matriz Nº2 Análisis'!H1073,'Tabla 2-3-4-5'!$B$10:$C$12,2,FALSE)))&gt;5,"ALTO","MEDIO"))," ")</f>
        <v xml:space="preserve"> </v>
      </c>
      <c r="J1073" s="9"/>
      <c r="K1073" s="10"/>
      <c r="N1073" s="10"/>
      <c r="O1073" s="10"/>
      <c r="P1073" s="10"/>
      <c r="Q1073" s="10"/>
      <c r="R1073" s="10"/>
      <c r="S1073" s="10"/>
      <c r="T1073" s="10"/>
      <c r="U1073" s="10"/>
      <c r="V1073" s="10"/>
      <c r="W1073" s="10"/>
      <c r="X1073" s="10"/>
      <c r="Y1073" s="10"/>
      <c r="Z1073" s="10"/>
      <c r="AA1073" s="10"/>
      <c r="AB1073" s="10"/>
      <c r="AC1073" s="10"/>
    </row>
    <row r="1074" spans="1:29" ht="83.25" customHeight="1" x14ac:dyDescent="0.3">
      <c r="A1074" s="136" t="str">
        <f>'Matriz Nº1 Identificación'!A1074</f>
        <v>119. 3</v>
      </c>
      <c r="B1074" s="4" t="str">
        <f>IF('Matriz Nº1 Identificación'!B1074&lt;&gt;" ",'Matriz Nº1 Identificación'!F1074," ")</f>
        <v xml:space="preserve"> </v>
      </c>
      <c r="C1074" s="101"/>
      <c r="D1074" s="101"/>
      <c r="E1074" s="4" t="str">
        <f>IFERROR(IF((VLOOKUP(C1074,'Tabla 2-3-4-5'!$B$10:$C$12,2,FALSE)*(VLOOKUP('Matriz Nº2 Análisis'!D1074,'Tabla 2-3-4-5'!$B$10:$C$12,2,FALSE)))&lt;3,"BAJO",IF((VLOOKUP(C1074,'Tabla 2-3-4-5'!$B$10:$C$12,2,FALSE)*(VLOOKUP('Matriz Nº2 Análisis'!D1074,'Tabla 2-3-4-5'!$B$10:$C$12,2,FALSE)))&gt;5,"ALTO","MEDIO"))," ")</f>
        <v xml:space="preserve"> </v>
      </c>
      <c r="F1074" s="5" t="str">
        <f>IF(B1074&lt;&gt;" ",'Matriz Nº1 Identificación'!E1074," ")</f>
        <v xml:space="preserve"> </v>
      </c>
      <c r="G1074" s="101"/>
      <c r="H1074" s="101"/>
      <c r="I1074" s="4" t="str">
        <f>IFERROR(IF((VLOOKUP(G1074,'Tabla 2-3-4-5'!$B$10:$C$12,2,FALSE)*(VLOOKUP('Matriz Nº2 Análisis'!H1074,'Tabla 2-3-4-5'!$B$10:$C$12,2,FALSE)))&lt;3,"BAJO",IF((VLOOKUP(G1074,'Tabla 2-3-4-5'!$B$10:$C$12,2,FALSE)*(VLOOKUP('Matriz Nº2 Análisis'!H1074,'Tabla 2-3-4-5'!$B$10:$C$12,2,FALSE)))&gt;5,"ALTO","MEDIO"))," ")</f>
        <v xml:space="preserve"> </v>
      </c>
      <c r="J1074" s="9"/>
      <c r="K1074" s="10"/>
      <c r="N1074" s="10"/>
      <c r="O1074" s="10"/>
      <c r="P1074" s="10"/>
      <c r="Q1074" s="10"/>
      <c r="R1074" s="10"/>
      <c r="S1074" s="10"/>
      <c r="T1074" s="10"/>
      <c r="U1074" s="10"/>
      <c r="V1074" s="10"/>
      <c r="W1074" s="10"/>
      <c r="X1074" s="10"/>
      <c r="Y1074" s="10"/>
      <c r="Z1074" s="10"/>
      <c r="AA1074" s="10"/>
      <c r="AB1074" s="10"/>
      <c r="AC1074" s="10"/>
    </row>
    <row r="1075" spans="1:29" ht="83.25" customHeight="1" x14ac:dyDescent="0.3">
      <c r="A1075" s="136" t="str">
        <f>'Matriz Nº1 Identificación'!A1075</f>
        <v>119. 4</v>
      </c>
      <c r="B1075" s="4" t="str">
        <f>IF('Matriz Nº1 Identificación'!B1075&lt;&gt;" ",'Matriz Nº1 Identificación'!F1075," ")</f>
        <v xml:space="preserve"> </v>
      </c>
      <c r="C1075" s="101"/>
      <c r="D1075" s="101"/>
      <c r="E1075" s="4" t="str">
        <f>IFERROR(IF((VLOOKUP(C1075,'Tabla 2-3-4-5'!$B$10:$C$12,2,FALSE)*(VLOOKUP('Matriz Nº2 Análisis'!D1075,'Tabla 2-3-4-5'!$B$10:$C$12,2,FALSE)))&lt;3,"BAJO",IF((VLOOKUP(C1075,'Tabla 2-3-4-5'!$B$10:$C$12,2,FALSE)*(VLOOKUP('Matriz Nº2 Análisis'!D1075,'Tabla 2-3-4-5'!$B$10:$C$12,2,FALSE)))&gt;5,"ALTO","MEDIO"))," ")</f>
        <v xml:space="preserve"> </v>
      </c>
      <c r="F1075" s="5" t="str">
        <f>IF(B1075&lt;&gt;" ",'Matriz Nº1 Identificación'!E1075," ")</f>
        <v xml:space="preserve"> </v>
      </c>
      <c r="G1075" s="101"/>
      <c r="H1075" s="101"/>
      <c r="I1075" s="4" t="str">
        <f>IFERROR(IF((VLOOKUP(G1075,'Tabla 2-3-4-5'!$B$10:$C$12,2,FALSE)*(VLOOKUP('Matriz Nº2 Análisis'!H1075,'Tabla 2-3-4-5'!$B$10:$C$12,2,FALSE)))&lt;3,"BAJO",IF((VLOOKUP(G1075,'Tabla 2-3-4-5'!$B$10:$C$12,2,FALSE)*(VLOOKUP('Matriz Nº2 Análisis'!H1075,'Tabla 2-3-4-5'!$B$10:$C$12,2,FALSE)))&gt;5,"ALTO","MEDIO"))," ")</f>
        <v xml:space="preserve"> </v>
      </c>
      <c r="J1075" s="9"/>
      <c r="K1075" s="10"/>
      <c r="N1075" s="10"/>
      <c r="O1075" s="10"/>
      <c r="P1075" s="10"/>
      <c r="Q1075" s="10"/>
      <c r="R1075" s="10"/>
      <c r="S1075" s="10"/>
      <c r="T1075" s="10"/>
      <c r="U1075" s="10"/>
      <c r="V1075" s="10"/>
      <c r="W1075" s="10"/>
      <c r="X1075" s="10"/>
      <c r="Y1075" s="10"/>
      <c r="Z1075" s="10"/>
      <c r="AA1075" s="10"/>
      <c r="AB1075" s="10"/>
      <c r="AC1075" s="10"/>
    </row>
    <row r="1076" spans="1:29" ht="83.25" customHeight="1" x14ac:dyDescent="0.3">
      <c r="A1076" s="136" t="str">
        <f>'Matriz Nº1 Identificación'!A1076</f>
        <v>119. 5</v>
      </c>
      <c r="B1076" s="4" t="str">
        <f>IF('Matriz Nº1 Identificación'!B1076&lt;&gt;" ",'Matriz Nº1 Identificación'!F1076," ")</f>
        <v xml:space="preserve"> </v>
      </c>
      <c r="C1076" s="101"/>
      <c r="D1076" s="101"/>
      <c r="E1076" s="4" t="str">
        <f>IFERROR(IF((VLOOKUP(C1076,'Tabla 2-3-4-5'!$B$10:$C$12,2,FALSE)*(VLOOKUP('Matriz Nº2 Análisis'!D1076,'Tabla 2-3-4-5'!$B$10:$C$12,2,FALSE)))&lt;3,"BAJO",IF((VLOOKUP(C1076,'Tabla 2-3-4-5'!$B$10:$C$12,2,FALSE)*(VLOOKUP('Matriz Nº2 Análisis'!D1076,'Tabla 2-3-4-5'!$B$10:$C$12,2,FALSE)))&gt;5,"ALTO","MEDIO"))," ")</f>
        <v xml:space="preserve"> </v>
      </c>
      <c r="F1076" s="5" t="str">
        <f>IF(B1076&lt;&gt;" ",'Matriz Nº1 Identificación'!E1076," ")</f>
        <v xml:space="preserve"> </v>
      </c>
      <c r="G1076" s="101"/>
      <c r="H1076" s="101"/>
      <c r="I1076" s="4" t="str">
        <f>IFERROR(IF((VLOOKUP(G1076,'Tabla 2-3-4-5'!$B$10:$C$12,2,FALSE)*(VLOOKUP('Matriz Nº2 Análisis'!H1076,'Tabla 2-3-4-5'!$B$10:$C$12,2,FALSE)))&lt;3,"BAJO",IF((VLOOKUP(G1076,'Tabla 2-3-4-5'!$B$10:$C$12,2,FALSE)*(VLOOKUP('Matriz Nº2 Análisis'!H1076,'Tabla 2-3-4-5'!$B$10:$C$12,2,FALSE)))&gt;5,"ALTO","MEDIO"))," ")</f>
        <v xml:space="preserve"> </v>
      </c>
      <c r="J1076" s="9"/>
      <c r="K1076" s="10"/>
      <c r="N1076" s="10"/>
      <c r="O1076" s="10"/>
      <c r="P1076" s="10"/>
      <c r="Q1076" s="10"/>
      <c r="R1076" s="10"/>
      <c r="S1076" s="10"/>
      <c r="T1076" s="10"/>
      <c r="U1076" s="10"/>
      <c r="V1076" s="10"/>
      <c r="W1076" s="10"/>
      <c r="X1076" s="10"/>
      <c r="Y1076" s="10"/>
      <c r="Z1076" s="10"/>
      <c r="AA1076" s="10"/>
      <c r="AB1076" s="10"/>
      <c r="AC1076" s="10"/>
    </row>
    <row r="1077" spans="1:29" ht="83.25" customHeight="1" x14ac:dyDescent="0.3">
      <c r="A1077" s="136" t="str">
        <f>'Matriz Nº1 Identificación'!A1077</f>
        <v>119. 6</v>
      </c>
      <c r="B1077" s="4" t="str">
        <f>IF('Matriz Nº1 Identificación'!B1077&lt;&gt;" ",'Matriz Nº1 Identificación'!F1077," ")</f>
        <v xml:space="preserve"> </v>
      </c>
      <c r="C1077" s="101"/>
      <c r="D1077" s="101"/>
      <c r="E1077" s="4" t="str">
        <f>IFERROR(IF((VLOOKUP(C1077,'Tabla 2-3-4-5'!$B$10:$C$12,2,FALSE)*(VLOOKUP('Matriz Nº2 Análisis'!D1077,'Tabla 2-3-4-5'!$B$10:$C$12,2,FALSE)))&lt;3,"BAJO",IF((VLOOKUP(C1077,'Tabla 2-3-4-5'!$B$10:$C$12,2,FALSE)*(VLOOKUP('Matriz Nº2 Análisis'!D1077,'Tabla 2-3-4-5'!$B$10:$C$12,2,FALSE)))&gt;5,"ALTO","MEDIO"))," ")</f>
        <v xml:space="preserve"> </v>
      </c>
      <c r="F1077" s="5" t="str">
        <f>IF(B1077&lt;&gt;" ",'Matriz Nº1 Identificación'!E1077," ")</f>
        <v xml:space="preserve"> </v>
      </c>
      <c r="G1077" s="101"/>
      <c r="H1077" s="101"/>
      <c r="I1077" s="4" t="str">
        <f>IFERROR(IF((VLOOKUP(G1077,'Tabla 2-3-4-5'!$B$10:$C$12,2,FALSE)*(VLOOKUP('Matriz Nº2 Análisis'!H1077,'Tabla 2-3-4-5'!$B$10:$C$12,2,FALSE)))&lt;3,"BAJO",IF((VLOOKUP(G1077,'Tabla 2-3-4-5'!$B$10:$C$12,2,FALSE)*(VLOOKUP('Matriz Nº2 Análisis'!H1077,'Tabla 2-3-4-5'!$B$10:$C$12,2,FALSE)))&gt;5,"ALTO","MEDIO"))," ")</f>
        <v xml:space="preserve"> </v>
      </c>
      <c r="J1077" s="9"/>
      <c r="K1077" s="10"/>
      <c r="N1077" s="10"/>
      <c r="O1077" s="10"/>
      <c r="P1077" s="10"/>
      <c r="Q1077" s="10"/>
      <c r="R1077" s="10"/>
      <c r="S1077" s="10"/>
      <c r="T1077" s="10"/>
      <c r="U1077" s="10"/>
      <c r="V1077" s="10"/>
      <c r="W1077" s="10"/>
      <c r="X1077" s="10"/>
      <c r="Y1077" s="10"/>
      <c r="Z1077" s="10"/>
      <c r="AA1077" s="10"/>
      <c r="AB1077" s="10"/>
      <c r="AC1077" s="10"/>
    </row>
    <row r="1078" spans="1:29" ht="83.25" customHeight="1" thickBot="1" x14ac:dyDescent="0.35">
      <c r="A1078" s="136" t="str">
        <f>'Matriz Nº1 Identificación'!A1078</f>
        <v>119. 7</v>
      </c>
      <c r="B1078" s="4" t="str">
        <f>IF('Matriz Nº1 Identificación'!B1078&lt;&gt;" ",'Matriz Nº1 Identificación'!F1078," ")</f>
        <v xml:space="preserve"> </v>
      </c>
      <c r="C1078" s="101"/>
      <c r="D1078" s="101"/>
      <c r="E1078" s="4" t="str">
        <f>IFERROR(IF((VLOOKUP(C1078,'Tabla 2-3-4-5'!$B$10:$C$12,2,FALSE)*(VLOOKUP('Matriz Nº2 Análisis'!D1078,'Tabla 2-3-4-5'!$B$10:$C$12,2,FALSE)))&lt;3,"BAJO",IF((VLOOKUP(C1078,'Tabla 2-3-4-5'!$B$10:$C$12,2,FALSE)*(VLOOKUP('Matriz Nº2 Análisis'!D1078,'Tabla 2-3-4-5'!$B$10:$C$12,2,FALSE)))&gt;5,"ALTO","MEDIO"))," ")</f>
        <v xml:space="preserve"> </v>
      </c>
      <c r="F1078" s="5" t="str">
        <f>IF(B1078&lt;&gt;" ",'Matriz Nº1 Identificación'!E1078," ")</f>
        <v xml:space="preserve"> </v>
      </c>
      <c r="G1078" s="101"/>
      <c r="H1078" s="101"/>
      <c r="I1078" s="4" t="str">
        <f>IFERROR(IF((VLOOKUP(G1078,'Tabla 2-3-4-5'!$B$10:$C$12,2,FALSE)*(VLOOKUP('Matriz Nº2 Análisis'!H1078,'Tabla 2-3-4-5'!$B$10:$C$12,2,FALSE)))&lt;3,"BAJO",IF((VLOOKUP(G1078,'Tabla 2-3-4-5'!$B$10:$C$12,2,FALSE)*(VLOOKUP('Matriz Nº2 Análisis'!H1078,'Tabla 2-3-4-5'!$B$10:$C$12,2,FALSE)))&gt;5,"ALTO","MEDIO"))," ")</f>
        <v xml:space="preserve"> </v>
      </c>
      <c r="J1078" s="9"/>
      <c r="K1078" s="10"/>
      <c r="N1078" s="10"/>
      <c r="O1078" s="10"/>
      <c r="P1078" s="10"/>
      <c r="Q1078" s="10"/>
      <c r="R1078" s="10"/>
      <c r="S1078" s="10"/>
      <c r="T1078" s="10"/>
      <c r="U1078" s="10"/>
      <c r="V1078" s="10"/>
      <c r="W1078" s="10"/>
      <c r="X1078" s="10"/>
      <c r="Y1078" s="10"/>
      <c r="Z1078" s="10"/>
      <c r="AA1078" s="10"/>
      <c r="AB1078" s="10"/>
      <c r="AC1078" s="10"/>
    </row>
    <row r="1079" spans="1:29" ht="23.25" customHeight="1" thickBot="1" x14ac:dyDescent="0.35">
      <c r="A1079" s="73" t="str">
        <f>'Matriz Nº1 Identificación'!A1079</f>
        <v xml:space="preserve">Objetivo Estratégico: </v>
      </c>
      <c r="B1079" s="377">
        <f>+'Matriz Nº1 Identificación'!B1079:H1079</f>
        <v>0</v>
      </c>
      <c r="C1079" s="378"/>
      <c r="D1079" s="378"/>
      <c r="E1079" s="378"/>
      <c r="F1079" s="378"/>
      <c r="G1079" s="378"/>
      <c r="H1079" s="378"/>
      <c r="I1079" s="379"/>
      <c r="J1079" s="1"/>
    </row>
    <row r="1080" spans="1:29" ht="26.25" customHeight="1" x14ac:dyDescent="0.3">
      <c r="A1080" s="75" t="str">
        <f>'Matriz Nº1 Identificación'!A1080</f>
        <v>Objetivo táctico</v>
      </c>
      <c r="B1080" s="374" t="str">
        <f>+'Matriz Nº1 Identificación'!B1080:H1080</f>
        <v xml:space="preserve">120. </v>
      </c>
      <c r="C1080" s="375"/>
      <c r="D1080" s="375"/>
      <c r="E1080" s="375"/>
      <c r="F1080" s="375"/>
      <c r="G1080" s="375"/>
      <c r="H1080" s="375"/>
      <c r="I1080" s="376"/>
      <c r="J1080" s="1"/>
    </row>
    <row r="1081" spans="1:29" ht="83.25" customHeight="1" x14ac:dyDescent="0.3">
      <c r="A1081" s="136" t="str">
        <f>'Matriz Nº1 Identificación'!A1081</f>
        <v>120. 1</v>
      </c>
      <c r="B1081" s="4" t="str">
        <f>IF('Matriz Nº1 Identificación'!B1081&lt;&gt;" ",'Matriz Nº1 Identificación'!F1081," ")</f>
        <v xml:space="preserve"> </v>
      </c>
      <c r="C1081" s="101"/>
      <c r="D1081" s="101"/>
      <c r="E1081" s="4" t="str">
        <f>IFERROR(IF((VLOOKUP(C1081,'Tabla 2-3-4-5'!$B$10:$C$12,2,FALSE)*(VLOOKUP('Matriz Nº2 Análisis'!D1081,'Tabla 2-3-4-5'!$B$10:$C$12,2,FALSE)))&lt;3,"BAJO",IF((VLOOKUP(C1081,'Tabla 2-3-4-5'!$B$10:$C$12,2,FALSE)*(VLOOKUP('Matriz Nº2 Análisis'!D1081,'Tabla 2-3-4-5'!$B$10:$C$12,2,FALSE)))&gt;5,"ALTO","MEDIO"))," ")</f>
        <v xml:space="preserve"> </v>
      </c>
      <c r="F1081" s="5" t="str">
        <f>IF(B1081&lt;&gt;" ",'Matriz Nº1 Identificación'!E1081," ")</f>
        <v xml:space="preserve"> </v>
      </c>
      <c r="G1081" s="101"/>
      <c r="H1081" s="101"/>
      <c r="I1081" s="4" t="str">
        <f>IFERROR(IF((VLOOKUP(G1081,'Tabla 2-3-4-5'!$B$10:$C$12,2,FALSE)*(VLOOKUP('Matriz Nº2 Análisis'!H1081,'Tabla 2-3-4-5'!$B$10:$C$12,2,FALSE)))&lt;3,"BAJO",IF((VLOOKUP(G1081,'Tabla 2-3-4-5'!$B$10:$C$12,2,FALSE)*(VLOOKUP('Matriz Nº2 Análisis'!H1081,'Tabla 2-3-4-5'!$B$10:$C$12,2,FALSE)))&gt;5,"ALTO","MEDIO"))," ")</f>
        <v xml:space="preserve"> </v>
      </c>
      <c r="J1081" s="9"/>
      <c r="K1081" s="10"/>
      <c r="N1081" s="10"/>
      <c r="O1081" s="10"/>
      <c r="P1081" s="10"/>
      <c r="Q1081" s="10"/>
      <c r="R1081" s="10"/>
      <c r="S1081" s="10"/>
      <c r="T1081" s="10"/>
      <c r="U1081" s="10"/>
      <c r="V1081" s="10"/>
      <c r="W1081" s="10"/>
      <c r="X1081" s="10"/>
      <c r="Y1081" s="10"/>
      <c r="Z1081" s="10"/>
      <c r="AA1081" s="10"/>
      <c r="AB1081" s="10"/>
      <c r="AC1081" s="10"/>
    </row>
    <row r="1082" spans="1:29" ht="83.25" customHeight="1" x14ac:dyDescent="0.3">
      <c r="A1082" s="136" t="str">
        <f>'Matriz Nº1 Identificación'!A1082</f>
        <v>120. 2</v>
      </c>
      <c r="B1082" s="4" t="str">
        <f>IF('Matriz Nº1 Identificación'!B1082&lt;&gt;" ",'Matriz Nº1 Identificación'!F1082," ")</f>
        <v xml:space="preserve"> </v>
      </c>
      <c r="C1082" s="101"/>
      <c r="D1082" s="101"/>
      <c r="E1082" s="4" t="str">
        <f>IFERROR(IF((VLOOKUP(C1082,'Tabla 2-3-4-5'!$B$10:$C$12,2,FALSE)*(VLOOKUP('Matriz Nº2 Análisis'!D1082,'Tabla 2-3-4-5'!$B$10:$C$12,2,FALSE)))&lt;3,"BAJO",IF((VLOOKUP(C1082,'Tabla 2-3-4-5'!$B$10:$C$12,2,FALSE)*(VLOOKUP('Matriz Nº2 Análisis'!D1082,'Tabla 2-3-4-5'!$B$10:$C$12,2,FALSE)))&gt;5,"ALTO","MEDIO"))," ")</f>
        <v xml:space="preserve"> </v>
      </c>
      <c r="F1082" s="5" t="str">
        <f>IF(B1082&lt;&gt;" ",'Matriz Nº1 Identificación'!E1082," ")</f>
        <v xml:space="preserve"> </v>
      </c>
      <c r="G1082" s="101"/>
      <c r="H1082" s="101"/>
      <c r="I1082" s="4" t="str">
        <f>IFERROR(IF((VLOOKUP(G1082,'Tabla 2-3-4-5'!$B$10:$C$12,2,FALSE)*(VLOOKUP('Matriz Nº2 Análisis'!H1082,'Tabla 2-3-4-5'!$B$10:$C$12,2,FALSE)))&lt;3,"BAJO",IF((VLOOKUP(G1082,'Tabla 2-3-4-5'!$B$10:$C$12,2,FALSE)*(VLOOKUP('Matriz Nº2 Análisis'!H1082,'Tabla 2-3-4-5'!$B$10:$C$12,2,FALSE)))&gt;5,"ALTO","MEDIO"))," ")</f>
        <v xml:space="preserve"> </v>
      </c>
      <c r="J1082" s="9"/>
      <c r="K1082" s="10"/>
      <c r="N1082" s="10"/>
      <c r="O1082" s="10"/>
      <c r="P1082" s="10"/>
      <c r="Q1082" s="10"/>
      <c r="R1082" s="10"/>
      <c r="S1082" s="10"/>
      <c r="T1082" s="10"/>
      <c r="U1082" s="10"/>
      <c r="V1082" s="10"/>
      <c r="W1082" s="10"/>
      <c r="X1082" s="10"/>
      <c r="Y1082" s="10"/>
      <c r="Z1082" s="10"/>
      <c r="AA1082" s="10"/>
      <c r="AB1082" s="10"/>
      <c r="AC1082" s="10"/>
    </row>
    <row r="1083" spans="1:29" ht="83.25" customHeight="1" x14ac:dyDescent="0.3">
      <c r="A1083" s="136" t="str">
        <f>'Matriz Nº1 Identificación'!A1083</f>
        <v>120. 3</v>
      </c>
      <c r="B1083" s="4" t="str">
        <f>IF('Matriz Nº1 Identificación'!B1083&lt;&gt;" ",'Matriz Nº1 Identificación'!F1083," ")</f>
        <v xml:space="preserve"> </v>
      </c>
      <c r="C1083" s="101"/>
      <c r="D1083" s="101"/>
      <c r="E1083" s="4" t="str">
        <f>IFERROR(IF((VLOOKUP(C1083,'Tabla 2-3-4-5'!$B$10:$C$12,2,FALSE)*(VLOOKUP('Matriz Nº2 Análisis'!D1083,'Tabla 2-3-4-5'!$B$10:$C$12,2,FALSE)))&lt;3,"BAJO",IF((VLOOKUP(C1083,'Tabla 2-3-4-5'!$B$10:$C$12,2,FALSE)*(VLOOKUP('Matriz Nº2 Análisis'!D1083,'Tabla 2-3-4-5'!$B$10:$C$12,2,FALSE)))&gt;5,"ALTO","MEDIO"))," ")</f>
        <v xml:space="preserve"> </v>
      </c>
      <c r="F1083" s="5" t="str">
        <f>IF(B1083&lt;&gt;" ",'Matriz Nº1 Identificación'!E1083," ")</f>
        <v xml:space="preserve"> </v>
      </c>
      <c r="G1083" s="101"/>
      <c r="H1083" s="101"/>
      <c r="I1083" s="4" t="str">
        <f>IFERROR(IF((VLOOKUP(G1083,'Tabla 2-3-4-5'!$B$10:$C$12,2,FALSE)*(VLOOKUP('Matriz Nº2 Análisis'!H1083,'Tabla 2-3-4-5'!$B$10:$C$12,2,FALSE)))&lt;3,"BAJO",IF((VLOOKUP(G1083,'Tabla 2-3-4-5'!$B$10:$C$12,2,FALSE)*(VLOOKUP('Matriz Nº2 Análisis'!H1083,'Tabla 2-3-4-5'!$B$10:$C$12,2,FALSE)))&gt;5,"ALTO","MEDIO"))," ")</f>
        <v xml:space="preserve"> </v>
      </c>
      <c r="J1083" s="9"/>
      <c r="K1083" s="10"/>
      <c r="N1083" s="10"/>
      <c r="O1083" s="10"/>
      <c r="P1083" s="10"/>
      <c r="Q1083" s="10"/>
      <c r="R1083" s="10"/>
      <c r="S1083" s="10"/>
      <c r="T1083" s="10"/>
      <c r="U1083" s="10"/>
      <c r="V1083" s="10"/>
      <c r="W1083" s="10"/>
      <c r="X1083" s="10"/>
      <c r="Y1083" s="10"/>
      <c r="Z1083" s="10"/>
      <c r="AA1083" s="10"/>
      <c r="AB1083" s="10"/>
      <c r="AC1083" s="10"/>
    </row>
    <row r="1084" spans="1:29" ht="83.25" customHeight="1" x14ac:dyDescent="0.3">
      <c r="A1084" s="136" t="str">
        <f>'Matriz Nº1 Identificación'!A1084</f>
        <v>120. 4</v>
      </c>
      <c r="B1084" s="4" t="str">
        <f>IF('Matriz Nº1 Identificación'!B1084&lt;&gt;" ",'Matriz Nº1 Identificación'!F1084," ")</f>
        <v xml:space="preserve"> </v>
      </c>
      <c r="C1084" s="101"/>
      <c r="D1084" s="101"/>
      <c r="E1084" s="4" t="str">
        <f>IFERROR(IF((VLOOKUP(C1084,'Tabla 2-3-4-5'!$B$10:$C$12,2,FALSE)*(VLOOKUP('Matriz Nº2 Análisis'!D1084,'Tabla 2-3-4-5'!$B$10:$C$12,2,FALSE)))&lt;3,"BAJO",IF((VLOOKUP(C1084,'Tabla 2-3-4-5'!$B$10:$C$12,2,FALSE)*(VLOOKUP('Matriz Nº2 Análisis'!D1084,'Tabla 2-3-4-5'!$B$10:$C$12,2,FALSE)))&gt;5,"ALTO","MEDIO"))," ")</f>
        <v xml:space="preserve"> </v>
      </c>
      <c r="F1084" s="5" t="str">
        <f>IF(B1084&lt;&gt;" ",'Matriz Nº1 Identificación'!E1084," ")</f>
        <v xml:space="preserve"> </v>
      </c>
      <c r="G1084" s="101"/>
      <c r="H1084" s="101"/>
      <c r="I1084" s="4" t="str">
        <f>IFERROR(IF((VLOOKUP(G1084,'Tabla 2-3-4-5'!$B$10:$C$12,2,FALSE)*(VLOOKUP('Matriz Nº2 Análisis'!H1084,'Tabla 2-3-4-5'!$B$10:$C$12,2,FALSE)))&lt;3,"BAJO",IF((VLOOKUP(G1084,'Tabla 2-3-4-5'!$B$10:$C$12,2,FALSE)*(VLOOKUP('Matriz Nº2 Análisis'!H1084,'Tabla 2-3-4-5'!$B$10:$C$12,2,FALSE)))&gt;5,"ALTO","MEDIO"))," ")</f>
        <v xml:space="preserve"> </v>
      </c>
      <c r="J1084" s="9"/>
      <c r="K1084" s="10"/>
      <c r="N1084" s="10"/>
      <c r="O1084" s="10"/>
      <c r="P1084" s="10"/>
      <c r="Q1084" s="10"/>
      <c r="R1084" s="10"/>
      <c r="S1084" s="10"/>
      <c r="T1084" s="10"/>
      <c r="U1084" s="10"/>
      <c r="V1084" s="10"/>
      <c r="W1084" s="10"/>
      <c r="X1084" s="10"/>
      <c r="Y1084" s="10"/>
      <c r="Z1084" s="10"/>
      <c r="AA1084" s="10"/>
      <c r="AB1084" s="10"/>
      <c r="AC1084" s="10"/>
    </row>
    <row r="1085" spans="1:29" ht="83.25" customHeight="1" x14ac:dyDescent="0.3">
      <c r="A1085" s="136" t="str">
        <f>'Matriz Nº1 Identificación'!A1085</f>
        <v>120. 5</v>
      </c>
      <c r="B1085" s="4" t="str">
        <f>IF('Matriz Nº1 Identificación'!B1085&lt;&gt;" ",'Matriz Nº1 Identificación'!F1085," ")</f>
        <v xml:space="preserve"> </v>
      </c>
      <c r="C1085" s="101"/>
      <c r="D1085" s="101"/>
      <c r="E1085" s="4" t="str">
        <f>IFERROR(IF((VLOOKUP(C1085,'Tabla 2-3-4-5'!$B$10:$C$12,2,FALSE)*(VLOOKUP('Matriz Nº2 Análisis'!D1085,'Tabla 2-3-4-5'!$B$10:$C$12,2,FALSE)))&lt;3,"BAJO",IF((VLOOKUP(C1085,'Tabla 2-3-4-5'!$B$10:$C$12,2,FALSE)*(VLOOKUP('Matriz Nº2 Análisis'!D1085,'Tabla 2-3-4-5'!$B$10:$C$12,2,FALSE)))&gt;5,"ALTO","MEDIO"))," ")</f>
        <v xml:space="preserve"> </v>
      </c>
      <c r="F1085" s="5" t="str">
        <f>IF(B1085&lt;&gt;" ",'Matriz Nº1 Identificación'!E1085," ")</f>
        <v xml:space="preserve"> </v>
      </c>
      <c r="G1085" s="101"/>
      <c r="H1085" s="101"/>
      <c r="I1085" s="4" t="str">
        <f>IFERROR(IF((VLOOKUP(G1085,'Tabla 2-3-4-5'!$B$10:$C$12,2,FALSE)*(VLOOKUP('Matriz Nº2 Análisis'!H1085,'Tabla 2-3-4-5'!$B$10:$C$12,2,FALSE)))&lt;3,"BAJO",IF((VLOOKUP(G1085,'Tabla 2-3-4-5'!$B$10:$C$12,2,FALSE)*(VLOOKUP('Matriz Nº2 Análisis'!H1085,'Tabla 2-3-4-5'!$B$10:$C$12,2,FALSE)))&gt;5,"ALTO","MEDIO"))," ")</f>
        <v xml:space="preserve"> </v>
      </c>
      <c r="J1085" s="9"/>
      <c r="K1085" s="10"/>
      <c r="N1085" s="10"/>
      <c r="O1085" s="10"/>
      <c r="P1085" s="10"/>
      <c r="Q1085" s="10"/>
      <c r="R1085" s="10"/>
      <c r="S1085" s="10"/>
      <c r="T1085" s="10"/>
      <c r="U1085" s="10"/>
      <c r="V1085" s="10"/>
      <c r="W1085" s="10"/>
      <c r="X1085" s="10"/>
      <c r="Y1085" s="10"/>
      <c r="Z1085" s="10"/>
      <c r="AA1085" s="10"/>
      <c r="AB1085" s="10"/>
      <c r="AC1085" s="10"/>
    </row>
    <row r="1086" spans="1:29" ht="83.25" customHeight="1" x14ac:dyDescent="0.3">
      <c r="A1086" s="136" t="str">
        <f>'Matriz Nº1 Identificación'!A1086</f>
        <v>120. 6</v>
      </c>
      <c r="B1086" s="4" t="str">
        <f>IF('Matriz Nº1 Identificación'!B1086&lt;&gt;" ",'Matriz Nº1 Identificación'!F1086," ")</f>
        <v xml:space="preserve"> </v>
      </c>
      <c r="C1086" s="101"/>
      <c r="D1086" s="101"/>
      <c r="E1086" s="4" t="str">
        <f>IFERROR(IF((VLOOKUP(C1086,'Tabla 2-3-4-5'!$B$10:$C$12,2,FALSE)*(VLOOKUP('Matriz Nº2 Análisis'!D1086,'Tabla 2-3-4-5'!$B$10:$C$12,2,FALSE)))&lt;3,"BAJO",IF((VLOOKUP(C1086,'Tabla 2-3-4-5'!$B$10:$C$12,2,FALSE)*(VLOOKUP('Matriz Nº2 Análisis'!D1086,'Tabla 2-3-4-5'!$B$10:$C$12,2,FALSE)))&gt;5,"ALTO","MEDIO"))," ")</f>
        <v xml:space="preserve"> </v>
      </c>
      <c r="F1086" s="5" t="str">
        <f>IF(B1086&lt;&gt;" ",'Matriz Nº1 Identificación'!E1086," ")</f>
        <v xml:space="preserve"> </v>
      </c>
      <c r="G1086" s="101"/>
      <c r="H1086" s="101"/>
      <c r="I1086" s="4" t="str">
        <f>IFERROR(IF((VLOOKUP(G1086,'Tabla 2-3-4-5'!$B$10:$C$12,2,FALSE)*(VLOOKUP('Matriz Nº2 Análisis'!H1086,'Tabla 2-3-4-5'!$B$10:$C$12,2,FALSE)))&lt;3,"BAJO",IF((VLOOKUP(G1086,'Tabla 2-3-4-5'!$B$10:$C$12,2,FALSE)*(VLOOKUP('Matriz Nº2 Análisis'!H1086,'Tabla 2-3-4-5'!$B$10:$C$12,2,FALSE)))&gt;5,"ALTO","MEDIO"))," ")</f>
        <v xml:space="preserve"> </v>
      </c>
      <c r="J1086" s="9"/>
      <c r="K1086" s="10"/>
      <c r="N1086" s="10"/>
      <c r="O1086" s="10"/>
      <c r="P1086" s="10"/>
      <c r="Q1086" s="10"/>
      <c r="R1086" s="10"/>
      <c r="S1086" s="10"/>
      <c r="T1086" s="10"/>
      <c r="U1086" s="10"/>
      <c r="V1086" s="10"/>
      <c r="W1086" s="10"/>
      <c r="X1086" s="10"/>
      <c r="Y1086" s="10"/>
      <c r="Z1086" s="10"/>
      <c r="AA1086" s="10"/>
      <c r="AB1086" s="10"/>
      <c r="AC1086" s="10"/>
    </row>
    <row r="1087" spans="1:29" ht="83.25" customHeight="1" x14ac:dyDescent="0.3">
      <c r="A1087" s="136" t="str">
        <f>'Matriz Nº1 Identificación'!A1087</f>
        <v>120. 7</v>
      </c>
      <c r="B1087" s="4" t="str">
        <f>IF('Matriz Nº1 Identificación'!B1087&lt;&gt;" ",'Matriz Nº1 Identificación'!F1087," ")</f>
        <v xml:space="preserve"> </v>
      </c>
      <c r="C1087" s="101"/>
      <c r="D1087" s="101"/>
      <c r="E1087" s="4" t="str">
        <f>IFERROR(IF((VLOOKUP(C1087,'Tabla 2-3-4-5'!$B$10:$C$12,2,FALSE)*(VLOOKUP('Matriz Nº2 Análisis'!D1087,'Tabla 2-3-4-5'!$B$10:$C$12,2,FALSE)))&lt;3,"BAJO",IF((VLOOKUP(C1087,'Tabla 2-3-4-5'!$B$10:$C$12,2,FALSE)*(VLOOKUP('Matriz Nº2 Análisis'!D1087,'Tabla 2-3-4-5'!$B$10:$C$12,2,FALSE)))&gt;5,"ALTO","MEDIO"))," ")</f>
        <v xml:space="preserve"> </v>
      </c>
      <c r="F1087" s="5" t="str">
        <f>IF(B1087&lt;&gt;" ",'Matriz Nº1 Identificación'!E1087," ")</f>
        <v xml:space="preserve"> </v>
      </c>
      <c r="G1087" s="101"/>
      <c r="H1087" s="101"/>
      <c r="I1087" s="4" t="str">
        <f>IFERROR(IF((VLOOKUP(G1087,'Tabla 2-3-4-5'!$B$10:$C$12,2,FALSE)*(VLOOKUP('Matriz Nº2 Análisis'!H1087,'Tabla 2-3-4-5'!$B$10:$C$12,2,FALSE)))&lt;3,"BAJO",IF((VLOOKUP(G1087,'Tabla 2-3-4-5'!$B$10:$C$12,2,FALSE)*(VLOOKUP('Matriz Nº2 Análisis'!H1087,'Tabla 2-3-4-5'!$B$10:$C$12,2,FALSE)))&gt;5,"ALTO","MEDIO"))," ")</f>
        <v xml:space="preserve"> </v>
      </c>
      <c r="J1087" s="9"/>
      <c r="K1087" s="10"/>
      <c r="N1087" s="10"/>
      <c r="O1087" s="10"/>
      <c r="P1087" s="10"/>
      <c r="Q1087" s="10"/>
      <c r="R1087" s="10"/>
      <c r="S1087" s="10"/>
      <c r="T1087" s="10"/>
      <c r="U1087" s="10"/>
      <c r="V1087" s="10"/>
      <c r="W1087" s="10"/>
      <c r="X1087" s="10"/>
      <c r="Y1087" s="10"/>
      <c r="Z1087" s="10"/>
      <c r="AA1087" s="10"/>
      <c r="AB1087" s="10"/>
      <c r="AC1087" s="10"/>
    </row>
    <row r="1088" spans="1:29" ht="39" customHeight="1" x14ac:dyDescent="0.3">
      <c r="A1088" s="90"/>
      <c r="B1088" s="90"/>
      <c r="C1088" s="90"/>
      <c r="D1088" s="90"/>
      <c r="E1088" s="90"/>
      <c r="F1088" s="90"/>
      <c r="G1088" s="90"/>
      <c r="H1088" s="90"/>
      <c r="I1088" s="90"/>
    </row>
    <row r="1089" spans="8:9" ht="15.75" customHeight="1" x14ac:dyDescent="0.3">
      <c r="H1089" s="109" t="s">
        <v>75</v>
      </c>
      <c r="I1089">
        <f>COUNTIFS($I$10:$I$1087, "ALTO")</f>
        <v>2</v>
      </c>
    </row>
    <row r="1090" spans="8:9" ht="15.75" customHeight="1" x14ac:dyDescent="0.3">
      <c r="H1090" s="109" t="s">
        <v>76</v>
      </c>
      <c r="I1090">
        <f>COUNTIFS($I$10:$I$1087, "MEDIO")</f>
        <v>23</v>
      </c>
    </row>
    <row r="1091" spans="8:9" ht="15.75" customHeight="1" x14ac:dyDescent="0.3">
      <c r="H1091" s="109" t="s">
        <v>80</v>
      </c>
      <c r="I1091">
        <f>COUNTIFS($I$10:$I$1087, "BAJO")</f>
        <v>5</v>
      </c>
    </row>
    <row r="1092" spans="8:9" ht="15.75" customHeight="1" x14ac:dyDescent="0.3"/>
    <row r="1093" spans="8:9" ht="15.75" customHeight="1" x14ac:dyDescent="0.3"/>
    <row r="1094" spans="8:9" ht="15.75" customHeight="1" x14ac:dyDescent="0.3"/>
    <row r="1095" spans="8:9" ht="15.75" customHeight="1" x14ac:dyDescent="0.3"/>
    <row r="1096" spans="8:9" ht="15.75" customHeight="1" x14ac:dyDescent="0.3"/>
    <row r="1097" spans="8:9" ht="15.75" customHeight="1" x14ac:dyDescent="0.3"/>
    <row r="1098" spans="8:9" ht="15.75" customHeight="1" x14ac:dyDescent="0.3"/>
    <row r="1099" spans="8:9" ht="15.75" customHeight="1" x14ac:dyDescent="0.3"/>
    <row r="1100" spans="8:9" ht="15.75" customHeight="1" x14ac:dyDescent="0.3"/>
    <row r="1101" spans="8:9" ht="15.75" customHeight="1" x14ac:dyDescent="0.3"/>
    <row r="1102" spans="8:9" ht="15.75" customHeight="1" x14ac:dyDescent="0.3"/>
    <row r="1103" spans="8:9" ht="15.75" customHeight="1" x14ac:dyDescent="0.3"/>
    <row r="1104" spans="8:9"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sheetData>
  <mergeCells count="249">
    <mergeCell ref="B1079:I1079"/>
    <mergeCell ref="B1080:I1080"/>
    <mergeCell ref="B278:I278"/>
    <mergeCell ref="B279:I279"/>
    <mergeCell ref="B287:I287"/>
    <mergeCell ref="B548:I548"/>
    <mergeCell ref="B549:I549"/>
    <mergeCell ref="B557:I557"/>
    <mergeCell ref="B818:I818"/>
    <mergeCell ref="B819:I819"/>
    <mergeCell ref="B827:I827"/>
    <mergeCell ref="B1053:I1053"/>
    <mergeCell ref="B1061:I1061"/>
    <mergeCell ref="B1062:I1062"/>
    <mergeCell ref="B1070:I1070"/>
    <mergeCell ref="B1071:I1071"/>
    <mergeCell ref="B1034:I1034"/>
    <mergeCell ref="B1035:I1035"/>
    <mergeCell ref="B1043:I1043"/>
    <mergeCell ref="B1044:I1044"/>
    <mergeCell ref="B1052:I1052"/>
    <mergeCell ref="B1008:I1008"/>
    <mergeCell ref="B1016:I1016"/>
    <mergeCell ref="B1017:I1017"/>
    <mergeCell ref="B1025:I1025"/>
    <mergeCell ref="B1026:I1026"/>
    <mergeCell ref="B989:I989"/>
    <mergeCell ref="B990:I990"/>
    <mergeCell ref="B998:I998"/>
    <mergeCell ref="B999:I999"/>
    <mergeCell ref="B1007:I1007"/>
    <mergeCell ref="B963:I963"/>
    <mergeCell ref="B971:I971"/>
    <mergeCell ref="B972:I972"/>
    <mergeCell ref="B980:I980"/>
    <mergeCell ref="B981:I981"/>
    <mergeCell ref="B944:I944"/>
    <mergeCell ref="B945:I945"/>
    <mergeCell ref="B953:I953"/>
    <mergeCell ref="B954:I954"/>
    <mergeCell ref="B962:I962"/>
    <mergeCell ref="B918:I918"/>
    <mergeCell ref="B926:I926"/>
    <mergeCell ref="B927:I927"/>
    <mergeCell ref="B935:I935"/>
    <mergeCell ref="B936:I936"/>
    <mergeCell ref="B899:I899"/>
    <mergeCell ref="B900:I900"/>
    <mergeCell ref="B908:I908"/>
    <mergeCell ref="B909:I909"/>
    <mergeCell ref="B917:I917"/>
    <mergeCell ref="B873:I873"/>
    <mergeCell ref="B881:I881"/>
    <mergeCell ref="B882:I882"/>
    <mergeCell ref="B890:I890"/>
    <mergeCell ref="B891:I891"/>
    <mergeCell ref="B854:I854"/>
    <mergeCell ref="B855:I855"/>
    <mergeCell ref="B863:I863"/>
    <mergeCell ref="B864:I864"/>
    <mergeCell ref="B872:I872"/>
    <mergeCell ref="B828:I828"/>
    <mergeCell ref="B836:I836"/>
    <mergeCell ref="B837:I837"/>
    <mergeCell ref="B845:I845"/>
    <mergeCell ref="B846:I846"/>
    <mergeCell ref="B809:I809"/>
    <mergeCell ref="B810:I810"/>
    <mergeCell ref="B783:I783"/>
    <mergeCell ref="B791:I791"/>
    <mergeCell ref="B792:I792"/>
    <mergeCell ref="B800:I800"/>
    <mergeCell ref="B801:I801"/>
    <mergeCell ref="B764:I764"/>
    <mergeCell ref="B765:I765"/>
    <mergeCell ref="B773:I773"/>
    <mergeCell ref="B774:I774"/>
    <mergeCell ref="B782:I782"/>
    <mergeCell ref="B738:I738"/>
    <mergeCell ref="B746:I746"/>
    <mergeCell ref="B747:I747"/>
    <mergeCell ref="B755:I755"/>
    <mergeCell ref="B756:I756"/>
    <mergeCell ref="B719:I719"/>
    <mergeCell ref="B720:I720"/>
    <mergeCell ref="B728:I728"/>
    <mergeCell ref="B729:I729"/>
    <mergeCell ref="B737:I737"/>
    <mergeCell ref="B693:I693"/>
    <mergeCell ref="B701:I701"/>
    <mergeCell ref="B702:I702"/>
    <mergeCell ref="B710:I710"/>
    <mergeCell ref="B711:I711"/>
    <mergeCell ref="B674:I674"/>
    <mergeCell ref="B675:I675"/>
    <mergeCell ref="B683:I683"/>
    <mergeCell ref="B684:I684"/>
    <mergeCell ref="B692:I692"/>
    <mergeCell ref="B648:I648"/>
    <mergeCell ref="B656:I656"/>
    <mergeCell ref="B657:I657"/>
    <mergeCell ref="B665:I665"/>
    <mergeCell ref="B666:I666"/>
    <mergeCell ref="B629:I629"/>
    <mergeCell ref="B630:I630"/>
    <mergeCell ref="B638:I638"/>
    <mergeCell ref="B639:I639"/>
    <mergeCell ref="B647:I647"/>
    <mergeCell ref="B603:I603"/>
    <mergeCell ref="B611:I611"/>
    <mergeCell ref="B612:I612"/>
    <mergeCell ref="B620:I620"/>
    <mergeCell ref="B621:I621"/>
    <mergeCell ref="B584:I584"/>
    <mergeCell ref="B585:I585"/>
    <mergeCell ref="B593:I593"/>
    <mergeCell ref="B594:I594"/>
    <mergeCell ref="B602:I602"/>
    <mergeCell ref="B558:I558"/>
    <mergeCell ref="B566:I566"/>
    <mergeCell ref="B567:I567"/>
    <mergeCell ref="B575:I575"/>
    <mergeCell ref="B576:I576"/>
    <mergeCell ref="B539:I539"/>
    <mergeCell ref="B540:I540"/>
    <mergeCell ref="B513:I513"/>
    <mergeCell ref="B521:I521"/>
    <mergeCell ref="B522:I522"/>
    <mergeCell ref="B530:I530"/>
    <mergeCell ref="B531:I531"/>
    <mergeCell ref="B494:I494"/>
    <mergeCell ref="B495:I495"/>
    <mergeCell ref="B503:I503"/>
    <mergeCell ref="B504:I504"/>
    <mergeCell ref="B512:I512"/>
    <mergeCell ref="B468:I468"/>
    <mergeCell ref="B476:I476"/>
    <mergeCell ref="B477:I477"/>
    <mergeCell ref="B485:I485"/>
    <mergeCell ref="B486:I486"/>
    <mergeCell ref="B449:I449"/>
    <mergeCell ref="B450:I450"/>
    <mergeCell ref="B458:I458"/>
    <mergeCell ref="B459:I459"/>
    <mergeCell ref="B467:I467"/>
    <mergeCell ref="B423:I423"/>
    <mergeCell ref="B431:I431"/>
    <mergeCell ref="B432:I432"/>
    <mergeCell ref="B440:I440"/>
    <mergeCell ref="B441:I441"/>
    <mergeCell ref="B404:I404"/>
    <mergeCell ref="B405:I405"/>
    <mergeCell ref="B413:I413"/>
    <mergeCell ref="B414:I414"/>
    <mergeCell ref="B422:I422"/>
    <mergeCell ref="B378:I378"/>
    <mergeCell ref="B386:I386"/>
    <mergeCell ref="B387:I387"/>
    <mergeCell ref="B395:I395"/>
    <mergeCell ref="B396:I396"/>
    <mergeCell ref="B359:I359"/>
    <mergeCell ref="B360:I360"/>
    <mergeCell ref="B368:I368"/>
    <mergeCell ref="B369:I369"/>
    <mergeCell ref="B377:I377"/>
    <mergeCell ref="B333:I333"/>
    <mergeCell ref="B341:I341"/>
    <mergeCell ref="B342:I342"/>
    <mergeCell ref="B350:I350"/>
    <mergeCell ref="B351:I351"/>
    <mergeCell ref="B314:I314"/>
    <mergeCell ref="B315:I315"/>
    <mergeCell ref="B323:I323"/>
    <mergeCell ref="B324:I324"/>
    <mergeCell ref="B332:I332"/>
    <mergeCell ref="B288:I288"/>
    <mergeCell ref="B296:I296"/>
    <mergeCell ref="B297:I297"/>
    <mergeCell ref="B305:I305"/>
    <mergeCell ref="B306:I306"/>
    <mergeCell ref="B269:I269"/>
    <mergeCell ref="B270:I270"/>
    <mergeCell ref="B243:I243"/>
    <mergeCell ref="B251:I251"/>
    <mergeCell ref="B252:I252"/>
    <mergeCell ref="B260:I260"/>
    <mergeCell ref="B261:I261"/>
    <mergeCell ref="B224:I224"/>
    <mergeCell ref="B225:I225"/>
    <mergeCell ref="B233:I233"/>
    <mergeCell ref="B234:I234"/>
    <mergeCell ref="B242:I242"/>
    <mergeCell ref="B198:I198"/>
    <mergeCell ref="B206:I206"/>
    <mergeCell ref="B207:I207"/>
    <mergeCell ref="B215:I215"/>
    <mergeCell ref="B216:I216"/>
    <mergeCell ref="B179:I179"/>
    <mergeCell ref="B180:I180"/>
    <mergeCell ref="B188:I188"/>
    <mergeCell ref="B189:I189"/>
    <mergeCell ref="B197:I197"/>
    <mergeCell ref="B153:I153"/>
    <mergeCell ref="B161:I161"/>
    <mergeCell ref="B162:I162"/>
    <mergeCell ref="B170:I170"/>
    <mergeCell ref="B171:I171"/>
    <mergeCell ref="B134:I134"/>
    <mergeCell ref="B135:I135"/>
    <mergeCell ref="B143:I143"/>
    <mergeCell ref="B144:I144"/>
    <mergeCell ref="B152:I152"/>
    <mergeCell ref="B108:I108"/>
    <mergeCell ref="B116:I116"/>
    <mergeCell ref="B117:I117"/>
    <mergeCell ref="B125:I125"/>
    <mergeCell ref="B126:I126"/>
    <mergeCell ref="B89:I89"/>
    <mergeCell ref="B90:I90"/>
    <mergeCell ref="B98:I98"/>
    <mergeCell ref="B99:I99"/>
    <mergeCell ref="B107:I107"/>
    <mergeCell ref="B63:I63"/>
    <mergeCell ref="B71:I71"/>
    <mergeCell ref="B72:I72"/>
    <mergeCell ref="B80:I80"/>
    <mergeCell ref="B81:I81"/>
    <mergeCell ref="B44:I44"/>
    <mergeCell ref="B45:I45"/>
    <mergeCell ref="B53:I53"/>
    <mergeCell ref="B54:I54"/>
    <mergeCell ref="B62:I62"/>
    <mergeCell ref="L9:M9"/>
    <mergeCell ref="L8:M8"/>
    <mergeCell ref="B18:I18"/>
    <mergeCell ref="B26:I26"/>
    <mergeCell ref="B27:I27"/>
    <mergeCell ref="B35:I35"/>
    <mergeCell ref="B36:I36"/>
    <mergeCell ref="A1:I1"/>
    <mergeCell ref="A2:I2"/>
    <mergeCell ref="A3:I3"/>
    <mergeCell ref="A4:I4"/>
    <mergeCell ref="A5:I5"/>
    <mergeCell ref="A6:E6"/>
    <mergeCell ref="F6:I6"/>
    <mergeCell ref="B8:I8"/>
    <mergeCell ref="B9:I9"/>
    <mergeCell ref="B17:I17"/>
  </mergeCells>
  <conditionalFormatting sqref="E15:E16 E10:E13">
    <cfRule type="containsText" dxfId="6434" priority="7084" operator="containsText" text="BAJO">
      <formula>NOT(ISERROR(SEARCH(("BAJO"),(E10))))</formula>
    </cfRule>
  </conditionalFormatting>
  <conditionalFormatting sqref="E15:E16 E10:E13">
    <cfRule type="containsText" dxfId="6433" priority="7085" operator="containsText" text="MEDIO">
      <formula>NOT(ISERROR(SEARCH(("MEDIO"),(E10))))</formula>
    </cfRule>
  </conditionalFormatting>
  <conditionalFormatting sqref="E15:E16 E10:E13">
    <cfRule type="containsText" dxfId="6432" priority="7086" operator="containsText" text="ALTO">
      <formula>NOT(ISERROR(SEARCH(("ALTO"),(E10))))</formula>
    </cfRule>
  </conditionalFormatting>
  <conditionalFormatting sqref="E15:E16 E10:E13">
    <cfRule type="cellIs" dxfId="6431" priority="7087" operator="between">
      <formula>5</formula>
      <formula>9</formula>
    </cfRule>
  </conditionalFormatting>
  <conditionalFormatting sqref="E15:E16 E10:E13">
    <cfRule type="cellIs" dxfId="6430" priority="7088" operator="between">
      <formula>3</formula>
      <formula>4</formula>
    </cfRule>
  </conditionalFormatting>
  <conditionalFormatting sqref="E15:E16 E10:E13">
    <cfRule type="cellIs" dxfId="6429" priority="7089" operator="between">
      <formula>1</formula>
      <formula>2</formula>
    </cfRule>
  </conditionalFormatting>
  <conditionalFormatting sqref="I15:I16 I10:I13">
    <cfRule type="containsText" dxfId="6428" priority="7090" operator="containsText" text="BAJO">
      <formula>NOT(ISERROR(SEARCH(("BAJO"),(I10))))</formula>
    </cfRule>
  </conditionalFormatting>
  <conditionalFormatting sqref="I15:I16 I10:I13">
    <cfRule type="containsText" dxfId="6427" priority="7091" operator="containsText" text="MEDIO">
      <formula>NOT(ISERROR(SEARCH(("MEDIO"),(I10))))</formula>
    </cfRule>
  </conditionalFormatting>
  <conditionalFormatting sqref="I15:I16 I10:I13">
    <cfRule type="containsText" dxfId="6426" priority="7092" operator="containsText" text="ALTO">
      <formula>NOT(ISERROR(SEARCH(("ALTO"),(I10))))</formula>
    </cfRule>
  </conditionalFormatting>
  <conditionalFormatting sqref="I15:I16 I10:I13">
    <cfRule type="cellIs" dxfId="6425" priority="7093" operator="between">
      <formula>5</formula>
      <formula>9</formula>
    </cfRule>
  </conditionalFormatting>
  <conditionalFormatting sqref="I15:I16 I10:I13">
    <cfRule type="cellIs" dxfId="6424" priority="7094" operator="between">
      <formula>3</formula>
      <formula>4</formula>
    </cfRule>
  </conditionalFormatting>
  <conditionalFormatting sqref="I15:I16 I10:I13">
    <cfRule type="cellIs" dxfId="6423" priority="7095" operator="between">
      <formula>1</formula>
      <formula>2</formula>
    </cfRule>
  </conditionalFormatting>
  <conditionalFormatting sqref="E14">
    <cfRule type="containsText" dxfId="6422" priority="6412" operator="containsText" text="BAJO">
      <formula>NOT(ISERROR(SEARCH(("BAJO"),(E14))))</formula>
    </cfRule>
  </conditionalFormatting>
  <conditionalFormatting sqref="E14">
    <cfRule type="containsText" dxfId="6421" priority="6413" operator="containsText" text="MEDIO">
      <formula>NOT(ISERROR(SEARCH(("MEDIO"),(E14))))</formula>
    </cfRule>
  </conditionalFormatting>
  <conditionalFormatting sqref="E14">
    <cfRule type="containsText" dxfId="6420" priority="6414" operator="containsText" text="ALTO">
      <formula>NOT(ISERROR(SEARCH(("ALTO"),(E14))))</formula>
    </cfRule>
  </conditionalFormatting>
  <conditionalFormatting sqref="E14">
    <cfRule type="cellIs" dxfId="6419" priority="6415" operator="between">
      <formula>5</formula>
      <formula>9</formula>
    </cfRule>
  </conditionalFormatting>
  <conditionalFormatting sqref="E14">
    <cfRule type="cellIs" dxfId="6418" priority="6416" operator="between">
      <formula>3</formula>
      <formula>4</formula>
    </cfRule>
  </conditionalFormatting>
  <conditionalFormatting sqref="E14">
    <cfRule type="cellIs" dxfId="6417" priority="6417" operator="between">
      <formula>1</formula>
      <formula>2</formula>
    </cfRule>
  </conditionalFormatting>
  <conditionalFormatting sqref="I14">
    <cfRule type="containsText" dxfId="6416" priority="6418" operator="containsText" text="BAJO">
      <formula>NOT(ISERROR(SEARCH(("BAJO"),(I14))))</formula>
    </cfRule>
  </conditionalFormatting>
  <conditionalFormatting sqref="I14">
    <cfRule type="containsText" dxfId="6415" priority="6419" operator="containsText" text="MEDIO">
      <formula>NOT(ISERROR(SEARCH(("MEDIO"),(I14))))</formula>
    </cfRule>
  </conditionalFormatting>
  <conditionalFormatting sqref="I14">
    <cfRule type="containsText" dxfId="6414" priority="6420" operator="containsText" text="ALTO">
      <formula>NOT(ISERROR(SEARCH(("ALTO"),(I14))))</formula>
    </cfRule>
  </conditionalFormatting>
  <conditionalFormatting sqref="I14">
    <cfRule type="cellIs" dxfId="6413" priority="6421" operator="between">
      <formula>5</formula>
      <formula>9</formula>
    </cfRule>
  </conditionalFormatting>
  <conditionalFormatting sqref="I14">
    <cfRule type="cellIs" dxfId="6412" priority="6422" operator="between">
      <formula>3</formula>
      <formula>4</formula>
    </cfRule>
  </conditionalFormatting>
  <conditionalFormatting sqref="I14">
    <cfRule type="cellIs" dxfId="6411" priority="6423" operator="between">
      <formula>1</formula>
      <formula>2</formula>
    </cfRule>
  </conditionalFormatting>
  <conditionalFormatting sqref="E19:E21 E24:E25">
    <cfRule type="containsText" dxfId="6410" priority="6400" operator="containsText" text="BAJO">
      <formula>NOT(ISERROR(SEARCH(("BAJO"),(E19))))</formula>
    </cfRule>
  </conditionalFormatting>
  <conditionalFormatting sqref="E19:E21 E24:E25">
    <cfRule type="containsText" dxfId="6409" priority="6401" operator="containsText" text="MEDIO">
      <formula>NOT(ISERROR(SEARCH(("MEDIO"),(E19))))</formula>
    </cfRule>
  </conditionalFormatting>
  <conditionalFormatting sqref="E19:E21 E24:E25">
    <cfRule type="containsText" dxfId="6408" priority="6402" operator="containsText" text="ALTO">
      <formula>NOT(ISERROR(SEARCH(("ALTO"),(E19))))</formula>
    </cfRule>
  </conditionalFormatting>
  <conditionalFormatting sqref="E19:E21 E24:E25">
    <cfRule type="cellIs" dxfId="6407" priority="6403" operator="between">
      <formula>5</formula>
      <formula>9</formula>
    </cfRule>
  </conditionalFormatting>
  <conditionalFormatting sqref="E19:E21 E24:E25">
    <cfRule type="cellIs" dxfId="6406" priority="6404" operator="between">
      <formula>3</formula>
      <formula>4</formula>
    </cfRule>
  </conditionalFormatting>
  <conditionalFormatting sqref="E19:E21 E24:E25">
    <cfRule type="cellIs" dxfId="6405" priority="6405" operator="between">
      <formula>1</formula>
      <formula>2</formula>
    </cfRule>
  </conditionalFormatting>
  <conditionalFormatting sqref="I19:I21 I24:I25">
    <cfRule type="containsText" dxfId="6404" priority="6406" operator="containsText" text="BAJO">
      <formula>NOT(ISERROR(SEARCH(("BAJO"),(I19))))</formula>
    </cfRule>
  </conditionalFormatting>
  <conditionalFormatting sqref="I19:I21 I24:I25">
    <cfRule type="containsText" dxfId="6403" priority="6407" operator="containsText" text="MEDIO">
      <formula>NOT(ISERROR(SEARCH(("MEDIO"),(I19))))</formula>
    </cfRule>
  </conditionalFormatting>
  <conditionalFormatting sqref="I19:I21 I24:I25">
    <cfRule type="containsText" dxfId="6402" priority="6408" operator="containsText" text="ALTO">
      <formula>NOT(ISERROR(SEARCH(("ALTO"),(I19))))</formula>
    </cfRule>
  </conditionalFormatting>
  <conditionalFormatting sqref="I19:I21 I24:I25">
    <cfRule type="cellIs" dxfId="6401" priority="6409" operator="between">
      <formula>5</formula>
      <formula>9</formula>
    </cfRule>
  </conditionalFormatting>
  <conditionalFormatting sqref="I19:I21 I24:I25">
    <cfRule type="cellIs" dxfId="6400" priority="6410" operator="between">
      <formula>3</formula>
      <formula>4</formula>
    </cfRule>
  </conditionalFormatting>
  <conditionalFormatting sqref="I19:I21 I24:I25">
    <cfRule type="cellIs" dxfId="6399" priority="6411" operator="between">
      <formula>1</formula>
      <formula>2</formula>
    </cfRule>
  </conditionalFormatting>
  <conditionalFormatting sqref="E23">
    <cfRule type="containsText" dxfId="6398" priority="6388" operator="containsText" text="BAJO">
      <formula>NOT(ISERROR(SEARCH(("BAJO"),(E23))))</formula>
    </cfRule>
  </conditionalFormatting>
  <conditionalFormatting sqref="E23">
    <cfRule type="containsText" dxfId="6397" priority="6389" operator="containsText" text="MEDIO">
      <formula>NOT(ISERROR(SEARCH(("MEDIO"),(E23))))</formula>
    </cfRule>
  </conditionalFormatting>
  <conditionalFormatting sqref="E23">
    <cfRule type="containsText" dxfId="6396" priority="6390" operator="containsText" text="ALTO">
      <formula>NOT(ISERROR(SEARCH(("ALTO"),(E23))))</formula>
    </cfRule>
  </conditionalFormatting>
  <conditionalFormatting sqref="E23">
    <cfRule type="cellIs" dxfId="6395" priority="6391" operator="between">
      <formula>5</formula>
      <formula>9</formula>
    </cfRule>
  </conditionalFormatting>
  <conditionalFormatting sqref="E23">
    <cfRule type="cellIs" dxfId="6394" priority="6392" operator="between">
      <formula>3</formula>
      <formula>4</formula>
    </cfRule>
  </conditionalFormatting>
  <conditionalFormatting sqref="E23">
    <cfRule type="cellIs" dxfId="6393" priority="6393" operator="between">
      <formula>1</formula>
      <formula>2</formula>
    </cfRule>
  </conditionalFormatting>
  <conditionalFormatting sqref="I23">
    <cfRule type="containsText" dxfId="6392" priority="6394" operator="containsText" text="BAJO">
      <formula>NOT(ISERROR(SEARCH(("BAJO"),(I23))))</formula>
    </cfRule>
  </conditionalFormatting>
  <conditionalFormatting sqref="I23">
    <cfRule type="containsText" dxfId="6391" priority="6395" operator="containsText" text="MEDIO">
      <formula>NOT(ISERROR(SEARCH(("MEDIO"),(I23))))</formula>
    </cfRule>
  </conditionalFormatting>
  <conditionalFormatting sqref="I23">
    <cfRule type="containsText" dxfId="6390" priority="6396" operator="containsText" text="ALTO">
      <formula>NOT(ISERROR(SEARCH(("ALTO"),(I23))))</formula>
    </cfRule>
  </conditionalFormatting>
  <conditionalFormatting sqref="I23">
    <cfRule type="cellIs" dxfId="6389" priority="6397" operator="between">
      <formula>5</formula>
      <formula>9</formula>
    </cfRule>
  </conditionalFormatting>
  <conditionalFormatting sqref="I23">
    <cfRule type="cellIs" dxfId="6388" priority="6398" operator="between">
      <formula>3</formula>
      <formula>4</formula>
    </cfRule>
  </conditionalFormatting>
  <conditionalFormatting sqref="I23">
    <cfRule type="cellIs" dxfId="6387" priority="6399" operator="between">
      <formula>1</formula>
      <formula>2</formula>
    </cfRule>
  </conditionalFormatting>
  <conditionalFormatting sqref="E28:E30 E33:E34">
    <cfRule type="containsText" dxfId="6386" priority="6376" operator="containsText" text="BAJO">
      <formula>NOT(ISERROR(SEARCH(("BAJO"),(E28))))</formula>
    </cfRule>
  </conditionalFormatting>
  <conditionalFormatting sqref="E28:E30 E33:E34">
    <cfRule type="containsText" dxfId="6385" priority="6377" operator="containsText" text="MEDIO">
      <formula>NOT(ISERROR(SEARCH(("MEDIO"),(E28))))</formula>
    </cfRule>
  </conditionalFormatting>
  <conditionalFormatting sqref="E28:E30 E33:E34">
    <cfRule type="containsText" dxfId="6384" priority="6378" operator="containsText" text="ALTO">
      <formula>NOT(ISERROR(SEARCH(("ALTO"),(E28))))</formula>
    </cfRule>
  </conditionalFormatting>
  <conditionalFormatting sqref="E28:E30 E33:E34">
    <cfRule type="cellIs" dxfId="6383" priority="6379" operator="between">
      <formula>5</formula>
      <formula>9</formula>
    </cfRule>
  </conditionalFormatting>
  <conditionalFormatting sqref="E28:E30 E33:E34">
    <cfRule type="cellIs" dxfId="6382" priority="6380" operator="between">
      <formula>3</formula>
      <formula>4</formula>
    </cfRule>
  </conditionalFormatting>
  <conditionalFormatting sqref="E28:E30 E33:E34">
    <cfRule type="cellIs" dxfId="6381" priority="6381" operator="between">
      <formula>1</formula>
      <formula>2</formula>
    </cfRule>
  </conditionalFormatting>
  <conditionalFormatting sqref="I28:I30 I33:I34">
    <cfRule type="containsText" dxfId="6380" priority="6382" operator="containsText" text="BAJO">
      <formula>NOT(ISERROR(SEARCH(("BAJO"),(I28))))</formula>
    </cfRule>
  </conditionalFormatting>
  <conditionalFormatting sqref="I28:I30 I33:I34">
    <cfRule type="containsText" dxfId="6379" priority="6383" operator="containsText" text="MEDIO">
      <formula>NOT(ISERROR(SEARCH(("MEDIO"),(I28))))</formula>
    </cfRule>
  </conditionalFormatting>
  <conditionalFormatting sqref="I28:I30 I33:I34">
    <cfRule type="containsText" dxfId="6378" priority="6384" operator="containsText" text="ALTO">
      <formula>NOT(ISERROR(SEARCH(("ALTO"),(I28))))</formula>
    </cfRule>
  </conditionalFormatting>
  <conditionalFormatting sqref="I28:I30 I33:I34">
    <cfRule type="cellIs" dxfId="6377" priority="6385" operator="between">
      <formula>5</formula>
      <formula>9</formula>
    </cfRule>
  </conditionalFormatting>
  <conditionalFormatting sqref="I28:I30 I33:I34">
    <cfRule type="cellIs" dxfId="6376" priority="6386" operator="between">
      <formula>3</formula>
      <formula>4</formula>
    </cfRule>
  </conditionalFormatting>
  <conditionalFormatting sqref="I28:I30 I33:I34">
    <cfRule type="cellIs" dxfId="6375" priority="6387" operator="between">
      <formula>1</formula>
      <formula>2</formula>
    </cfRule>
  </conditionalFormatting>
  <conditionalFormatting sqref="E32">
    <cfRule type="containsText" dxfId="6374" priority="6364" operator="containsText" text="BAJO">
      <formula>NOT(ISERROR(SEARCH(("BAJO"),(E32))))</formula>
    </cfRule>
  </conditionalFormatting>
  <conditionalFormatting sqref="E32">
    <cfRule type="containsText" dxfId="6373" priority="6365" operator="containsText" text="MEDIO">
      <formula>NOT(ISERROR(SEARCH(("MEDIO"),(E32))))</formula>
    </cfRule>
  </conditionalFormatting>
  <conditionalFormatting sqref="E32">
    <cfRule type="containsText" dxfId="6372" priority="6366" operator="containsText" text="ALTO">
      <formula>NOT(ISERROR(SEARCH(("ALTO"),(E32))))</formula>
    </cfRule>
  </conditionalFormatting>
  <conditionalFormatting sqref="E32">
    <cfRule type="cellIs" dxfId="6371" priority="6367" operator="between">
      <formula>5</formula>
      <formula>9</formula>
    </cfRule>
  </conditionalFormatting>
  <conditionalFormatting sqref="E32">
    <cfRule type="cellIs" dxfId="6370" priority="6368" operator="between">
      <formula>3</formula>
      <formula>4</formula>
    </cfRule>
  </conditionalFormatting>
  <conditionalFormatting sqref="E32">
    <cfRule type="cellIs" dxfId="6369" priority="6369" operator="between">
      <formula>1</formula>
      <formula>2</formula>
    </cfRule>
  </conditionalFormatting>
  <conditionalFormatting sqref="I32">
    <cfRule type="containsText" dxfId="6368" priority="6370" operator="containsText" text="BAJO">
      <formula>NOT(ISERROR(SEARCH(("BAJO"),(I32))))</formula>
    </cfRule>
  </conditionalFormatting>
  <conditionalFormatting sqref="I32">
    <cfRule type="containsText" dxfId="6367" priority="6371" operator="containsText" text="MEDIO">
      <formula>NOT(ISERROR(SEARCH(("MEDIO"),(I32))))</formula>
    </cfRule>
  </conditionalFormatting>
  <conditionalFormatting sqref="I32">
    <cfRule type="containsText" dxfId="6366" priority="6372" operator="containsText" text="ALTO">
      <formula>NOT(ISERROR(SEARCH(("ALTO"),(I32))))</formula>
    </cfRule>
  </conditionalFormatting>
  <conditionalFormatting sqref="I32">
    <cfRule type="cellIs" dxfId="6365" priority="6373" operator="between">
      <formula>5</formula>
      <formula>9</formula>
    </cfRule>
  </conditionalFormatting>
  <conditionalFormatting sqref="I32">
    <cfRule type="cellIs" dxfId="6364" priority="6374" operator="between">
      <formula>3</formula>
      <formula>4</formula>
    </cfRule>
  </conditionalFormatting>
  <conditionalFormatting sqref="I32">
    <cfRule type="cellIs" dxfId="6363" priority="6375" operator="between">
      <formula>1</formula>
      <formula>2</formula>
    </cfRule>
  </conditionalFormatting>
  <conditionalFormatting sqref="E37:E39 E42:E43">
    <cfRule type="containsText" dxfId="6362" priority="6352" operator="containsText" text="BAJO">
      <formula>NOT(ISERROR(SEARCH(("BAJO"),(E37))))</formula>
    </cfRule>
  </conditionalFormatting>
  <conditionalFormatting sqref="E37:E39 E42:E43">
    <cfRule type="containsText" dxfId="6361" priority="6353" operator="containsText" text="MEDIO">
      <formula>NOT(ISERROR(SEARCH(("MEDIO"),(E37))))</formula>
    </cfRule>
  </conditionalFormatting>
  <conditionalFormatting sqref="E37:E39 E42:E43">
    <cfRule type="containsText" dxfId="6360" priority="6354" operator="containsText" text="ALTO">
      <formula>NOT(ISERROR(SEARCH(("ALTO"),(E37))))</formula>
    </cfRule>
  </conditionalFormatting>
  <conditionalFormatting sqref="E37:E39 E42:E43">
    <cfRule type="cellIs" dxfId="6359" priority="6355" operator="between">
      <formula>5</formula>
      <formula>9</formula>
    </cfRule>
  </conditionalFormatting>
  <conditionalFormatting sqref="E37:E39 E42:E43">
    <cfRule type="cellIs" dxfId="6358" priority="6356" operator="between">
      <formula>3</formula>
      <formula>4</formula>
    </cfRule>
  </conditionalFormatting>
  <conditionalFormatting sqref="E37:E39 E42:E43">
    <cfRule type="cellIs" dxfId="6357" priority="6357" operator="between">
      <formula>1</formula>
      <formula>2</formula>
    </cfRule>
  </conditionalFormatting>
  <conditionalFormatting sqref="I37:I39 I42:I43">
    <cfRule type="containsText" dxfId="6356" priority="6358" operator="containsText" text="BAJO">
      <formula>NOT(ISERROR(SEARCH(("BAJO"),(I37))))</formula>
    </cfRule>
  </conditionalFormatting>
  <conditionalFormatting sqref="I37:I39 I42:I43">
    <cfRule type="containsText" dxfId="6355" priority="6359" operator="containsText" text="MEDIO">
      <formula>NOT(ISERROR(SEARCH(("MEDIO"),(I37))))</formula>
    </cfRule>
  </conditionalFormatting>
  <conditionalFormatting sqref="I37:I39 I42:I43">
    <cfRule type="containsText" dxfId="6354" priority="6360" operator="containsText" text="ALTO">
      <formula>NOT(ISERROR(SEARCH(("ALTO"),(I37))))</formula>
    </cfRule>
  </conditionalFormatting>
  <conditionalFormatting sqref="I37:I39 I42:I43">
    <cfRule type="cellIs" dxfId="6353" priority="6361" operator="between">
      <formula>5</formula>
      <formula>9</formula>
    </cfRule>
  </conditionalFormatting>
  <conditionalFormatting sqref="I37:I39 I42:I43">
    <cfRule type="cellIs" dxfId="6352" priority="6362" operator="between">
      <formula>3</formula>
      <formula>4</formula>
    </cfRule>
  </conditionalFormatting>
  <conditionalFormatting sqref="I37:I39 I42:I43">
    <cfRule type="cellIs" dxfId="6351" priority="6363" operator="between">
      <formula>1</formula>
      <formula>2</formula>
    </cfRule>
  </conditionalFormatting>
  <conditionalFormatting sqref="E41">
    <cfRule type="containsText" dxfId="6350" priority="6340" operator="containsText" text="BAJO">
      <formula>NOT(ISERROR(SEARCH(("BAJO"),(E41))))</formula>
    </cfRule>
  </conditionalFormatting>
  <conditionalFormatting sqref="E41">
    <cfRule type="containsText" dxfId="6349" priority="6341" operator="containsText" text="MEDIO">
      <formula>NOT(ISERROR(SEARCH(("MEDIO"),(E41))))</formula>
    </cfRule>
  </conditionalFormatting>
  <conditionalFormatting sqref="E41">
    <cfRule type="containsText" dxfId="6348" priority="6342" operator="containsText" text="ALTO">
      <formula>NOT(ISERROR(SEARCH(("ALTO"),(E41))))</formula>
    </cfRule>
  </conditionalFormatting>
  <conditionalFormatting sqref="E41">
    <cfRule type="cellIs" dxfId="6347" priority="6343" operator="between">
      <formula>5</formula>
      <formula>9</formula>
    </cfRule>
  </conditionalFormatting>
  <conditionalFormatting sqref="E41">
    <cfRule type="cellIs" dxfId="6346" priority="6344" operator="between">
      <formula>3</formula>
      <formula>4</formula>
    </cfRule>
  </conditionalFormatting>
  <conditionalFormatting sqref="E41">
    <cfRule type="cellIs" dxfId="6345" priority="6345" operator="between">
      <formula>1</formula>
      <formula>2</formula>
    </cfRule>
  </conditionalFormatting>
  <conditionalFormatting sqref="I41">
    <cfRule type="containsText" dxfId="6344" priority="6346" operator="containsText" text="BAJO">
      <formula>NOT(ISERROR(SEARCH(("BAJO"),(I41))))</formula>
    </cfRule>
  </conditionalFormatting>
  <conditionalFormatting sqref="I41">
    <cfRule type="containsText" dxfId="6343" priority="6347" operator="containsText" text="MEDIO">
      <formula>NOT(ISERROR(SEARCH(("MEDIO"),(I41))))</formula>
    </cfRule>
  </conditionalFormatting>
  <conditionalFormatting sqref="I41">
    <cfRule type="containsText" dxfId="6342" priority="6348" operator="containsText" text="ALTO">
      <formula>NOT(ISERROR(SEARCH(("ALTO"),(I41))))</formula>
    </cfRule>
  </conditionalFormatting>
  <conditionalFormatting sqref="I41">
    <cfRule type="cellIs" dxfId="6341" priority="6349" operator="between">
      <formula>5</formula>
      <formula>9</formula>
    </cfRule>
  </conditionalFormatting>
  <conditionalFormatting sqref="I41">
    <cfRule type="cellIs" dxfId="6340" priority="6350" operator="between">
      <formula>3</formula>
      <formula>4</formula>
    </cfRule>
  </conditionalFormatting>
  <conditionalFormatting sqref="I41">
    <cfRule type="cellIs" dxfId="6339" priority="6351" operator="between">
      <formula>1</formula>
      <formula>2</formula>
    </cfRule>
  </conditionalFormatting>
  <conditionalFormatting sqref="E46:E48 E51:E52">
    <cfRule type="containsText" dxfId="6338" priority="6328" operator="containsText" text="BAJO">
      <formula>NOT(ISERROR(SEARCH(("BAJO"),(E46))))</formula>
    </cfRule>
  </conditionalFormatting>
  <conditionalFormatting sqref="E46:E48 E51:E52">
    <cfRule type="containsText" dxfId="6337" priority="6329" operator="containsText" text="MEDIO">
      <formula>NOT(ISERROR(SEARCH(("MEDIO"),(E46))))</formula>
    </cfRule>
  </conditionalFormatting>
  <conditionalFormatting sqref="E46:E48 E51:E52">
    <cfRule type="containsText" dxfId="6336" priority="6330" operator="containsText" text="ALTO">
      <formula>NOT(ISERROR(SEARCH(("ALTO"),(E46))))</formula>
    </cfRule>
  </conditionalFormatting>
  <conditionalFormatting sqref="E46:E48 E51:E52">
    <cfRule type="cellIs" dxfId="6335" priority="6331" operator="between">
      <formula>5</formula>
      <formula>9</formula>
    </cfRule>
  </conditionalFormatting>
  <conditionalFormatting sqref="E46:E48 E51:E52">
    <cfRule type="cellIs" dxfId="6334" priority="6332" operator="between">
      <formula>3</formula>
      <formula>4</formula>
    </cfRule>
  </conditionalFormatting>
  <conditionalFormatting sqref="E46:E48 E51:E52">
    <cfRule type="cellIs" dxfId="6333" priority="6333" operator="between">
      <formula>1</formula>
      <formula>2</formula>
    </cfRule>
  </conditionalFormatting>
  <conditionalFormatting sqref="I46:I48 I51:I52">
    <cfRule type="containsText" dxfId="6332" priority="6334" operator="containsText" text="BAJO">
      <formula>NOT(ISERROR(SEARCH(("BAJO"),(I46))))</formula>
    </cfRule>
  </conditionalFormatting>
  <conditionalFormatting sqref="I46:I48 I51:I52">
    <cfRule type="containsText" dxfId="6331" priority="6335" operator="containsText" text="MEDIO">
      <formula>NOT(ISERROR(SEARCH(("MEDIO"),(I46))))</formula>
    </cfRule>
  </conditionalFormatting>
  <conditionalFormatting sqref="I46:I48 I51:I52">
    <cfRule type="containsText" dxfId="6330" priority="6336" operator="containsText" text="ALTO">
      <formula>NOT(ISERROR(SEARCH(("ALTO"),(I46))))</formula>
    </cfRule>
  </conditionalFormatting>
  <conditionalFormatting sqref="I46:I48 I51:I52">
    <cfRule type="cellIs" dxfId="6329" priority="6337" operator="between">
      <formula>5</formula>
      <formula>9</formula>
    </cfRule>
  </conditionalFormatting>
  <conditionalFormatting sqref="I46:I48 I51:I52">
    <cfRule type="cellIs" dxfId="6328" priority="6338" operator="between">
      <formula>3</formula>
      <formula>4</formula>
    </cfRule>
  </conditionalFormatting>
  <conditionalFormatting sqref="I46:I48 I51:I52">
    <cfRule type="cellIs" dxfId="6327" priority="6339" operator="between">
      <formula>1</formula>
      <formula>2</formula>
    </cfRule>
  </conditionalFormatting>
  <conditionalFormatting sqref="E50">
    <cfRule type="containsText" dxfId="6326" priority="6316" operator="containsText" text="BAJO">
      <formula>NOT(ISERROR(SEARCH(("BAJO"),(E50))))</formula>
    </cfRule>
  </conditionalFormatting>
  <conditionalFormatting sqref="E50">
    <cfRule type="containsText" dxfId="6325" priority="6317" operator="containsText" text="MEDIO">
      <formula>NOT(ISERROR(SEARCH(("MEDIO"),(E50))))</formula>
    </cfRule>
  </conditionalFormatting>
  <conditionalFormatting sqref="E50">
    <cfRule type="containsText" dxfId="6324" priority="6318" operator="containsText" text="ALTO">
      <formula>NOT(ISERROR(SEARCH(("ALTO"),(E50))))</formula>
    </cfRule>
  </conditionalFormatting>
  <conditionalFormatting sqref="E50">
    <cfRule type="cellIs" dxfId="6323" priority="6319" operator="between">
      <formula>5</formula>
      <formula>9</formula>
    </cfRule>
  </conditionalFormatting>
  <conditionalFormatting sqref="E50">
    <cfRule type="cellIs" dxfId="6322" priority="6320" operator="between">
      <formula>3</formula>
      <formula>4</formula>
    </cfRule>
  </conditionalFormatting>
  <conditionalFormatting sqref="E50">
    <cfRule type="cellIs" dxfId="6321" priority="6321" operator="between">
      <formula>1</formula>
      <formula>2</formula>
    </cfRule>
  </conditionalFormatting>
  <conditionalFormatting sqref="I50">
    <cfRule type="containsText" dxfId="6320" priority="6322" operator="containsText" text="BAJO">
      <formula>NOT(ISERROR(SEARCH(("BAJO"),(I50))))</formula>
    </cfRule>
  </conditionalFormatting>
  <conditionalFormatting sqref="I50">
    <cfRule type="containsText" dxfId="6319" priority="6323" operator="containsText" text="MEDIO">
      <formula>NOT(ISERROR(SEARCH(("MEDIO"),(I50))))</formula>
    </cfRule>
  </conditionalFormatting>
  <conditionalFormatting sqref="I50">
    <cfRule type="containsText" dxfId="6318" priority="6324" operator="containsText" text="ALTO">
      <formula>NOT(ISERROR(SEARCH(("ALTO"),(I50))))</formula>
    </cfRule>
  </conditionalFormatting>
  <conditionalFormatting sqref="I50">
    <cfRule type="cellIs" dxfId="6317" priority="6325" operator="between">
      <formula>5</formula>
      <formula>9</formula>
    </cfRule>
  </conditionalFormatting>
  <conditionalFormatting sqref="I50">
    <cfRule type="cellIs" dxfId="6316" priority="6326" operator="between">
      <formula>3</formula>
      <formula>4</formula>
    </cfRule>
  </conditionalFormatting>
  <conditionalFormatting sqref="I50">
    <cfRule type="cellIs" dxfId="6315" priority="6327" operator="between">
      <formula>1</formula>
      <formula>2</formula>
    </cfRule>
  </conditionalFormatting>
  <conditionalFormatting sqref="E55:E57 E60:E61">
    <cfRule type="containsText" dxfId="6314" priority="6304" operator="containsText" text="BAJO">
      <formula>NOT(ISERROR(SEARCH(("BAJO"),(E55))))</formula>
    </cfRule>
  </conditionalFormatting>
  <conditionalFormatting sqref="E55:E57 E60:E61">
    <cfRule type="containsText" dxfId="6313" priority="6305" operator="containsText" text="MEDIO">
      <formula>NOT(ISERROR(SEARCH(("MEDIO"),(E55))))</formula>
    </cfRule>
  </conditionalFormatting>
  <conditionalFormatting sqref="E55:E57 E60:E61">
    <cfRule type="containsText" dxfId="6312" priority="6306" operator="containsText" text="ALTO">
      <formula>NOT(ISERROR(SEARCH(("ALTO"),(E55))))</formula>
    </cfRule>
  </conditionalFormatting>
  <conditionalFormatting sqref="E55:E57 E60:E61">
    <cfRule type="cellIs" dxfId="6311" priority="6307" operator="between">
      <formula>5</formula>
      <formula>9</formula>
    </cfRule>
  </conditionalFormatting>
  <conditionalFormatting sqref="E55:E57 E60:E61">
    <cfRule type="cellIs" dxfId="6310" priority="6308" operator="between">
      <formula>3</formula>
      <formula>4</formula>
    </cfRule>
  </conditionalFormatting>
  <conditionalFormatting sqref="E55:E57 E60:E61">
    <cfRule type="cellIs" dxfId="6309" priority="6309" operator="between">
      <formula>1</formula>
      <formula>2</formula>
    </cfRule>
  </conditionalFormatting>
  <conditionalFormatting sqref="I55:I57 I60:I61">
    <cfRule type="containsText" dxfId="6308" priority="6310" operator="containsText" text="BAJO">
      <formula>NOT(ISERROR(SEARCH(("BAJO"),(I55))))</formula>
    </cfRule>
  </conditionalFormatting>
  <conditionalFormatting sqref="I55:I57 I60:I61">
    <cfRule type="containsText" dxfId="6307" priority="6311" operator="containsText" text="MEDIO">
      <formula>NOT(ISERROR(SEARCH(("MEDIO"),(I55))))</formula>
    </cfRule>
  </conditionalFormatting>
  <conditionalFormatting sqref="I55:I57 I60:I61">
    <cfRule type="containsText" dxfId="6306" priority="6312" operator="containsText" text="ALTO">
      <formula>NOT(ISERROR(SEARCH(("ALTO"),(I55))))</formula>
    </cfRule>
  </conditionalFormatting>
  <conditionalFormatting sqref="I55:I57 I60:I61">
    <cfRule type="cellIs" dxfId="6305" priority="6313" operator="between">
      <formula>5</formula>
      <formula>9</formula>
    </cfRule>
  </conditionalFormatting>
  <conditionalFormatting sqref="I55:I57 I60:I61">
    <cfRule type="cellIs" dxfId="6304" priority="6314" operator="between">
      <formula>3</formula>
      <formula>4</formula>
    </cfRule>
  </conditionalFormatting>
  <conditionalFormatting sqref="I55:I57 I60:I61">
    <cfRule type="cellIs" dxfId="6303" priority="6315" operator="between">
      <formula>1</formula>
      <formula>2</formula>
    </cfRule>
  </conditionalFormatting>
  <conditionalFormatting sqref="E59">
    <cfRule type="containsText" dxfId="6302" priority="6292" operator="containsText" text="BAJO">
      <formula>NOT(ISERROR(SEARCH(("BAJO"),(E59))))</formula>
    </cfRule>
  </conditionalFormatting>
  <conditionalFormatting sqref="E59">
    <cfRule type="containsText" dxfId="6301" priority="6293" operator="containsText" text="MEDIO">
      <formula>NOT(ISERROR(SEARCH(("MEDIO"),(E59))))</formula>
    </cfRule>
  </conditionalFormatting>
  <conditionalFormatting sqref="E59">
    <cfRule type="containsText" dxfId="6300" priority="6294" operator="containsText" text="ALTO">
      <formula>NOT(ISERROR(SEARCH(("ALTO"),(E59))))</formula>
    </cfRule>
  </conditionalFormatting>
  <conditionalFormatting sqref="E59">
    <cfRule type="cellIs" dxfId="6299" priority="6295" operator="between">
      <formula>5</formula>
      <formula>9</formula>
    </cfRule>
  </conditionalFormatting>
  <conditionalFormatting sqref="E59">
    <cfRule type="cellIs" dxfId="6298" priority="6296" operator="between">
      <formula>3</formula>
      <formula>4</formula>
    </cfRule>
  </conditionalFormatting>
  <conditionalFormatting sqref="E59">
    <cfRule type="cellIs" dxfId="6297" priority="6297" operator="between">
      <formula>1</formula>
      <formula>2</formula>
    </cfRule>
  </conditionalFormatting>
  <conditionalFormatting sqref="I59">
    <cfRule type="containsText" dxfId="6296" priority="6298" operator="containsText" text="BAJO">
      <formula>NOT(ISERROR(SEARCH(("BAJO"),(I59))))</formula>
    </cfRule>
  </conditionalFormatting>
  <conditionalFormatting sqref="I59">
    <cfRule type="containsText" dxfId="6295" priority="6299" operator="containsText" text="MEDIO">
      <formula>NOT(ISERROR(SEARCH(("MEDIO"),(I59))))</formula>
    </cfRule>
  </conditionalFormatting>
  <conditionalFormatting sqref="I59">
    <cfRule type="containsText" dxfId="6294" priority="6300" operator="containsText" text="ALTO">
      <formula>NOT(ISERROR(SEARCH(("ALTO"),(I59))))</formula>
    </cfRule>
  </conditionalFormatting>
  <conditionalFormatting sqref="I59">
    <cfRule type="cellIs" dxfId="6293" priority="6301" operator="between">
      <formula>5</formula>
      <formula>9</formula>
    </cfRule>
  </conditionalFormatting>
  <conditionalFormatting sqref="I59">
    <cfRule type="cellIs" dxfId="6292" priority="6302" operator="between">
      <formula>3</formula>
      <formula>4</formula>
    </cfRule>
  </conditionalFormatting>
  <conditionalFormatting sqref="I59">
    <cfRule type="cellIs" dxfId="6291" priority="6303" operator="between">
      <formula>1</formula>
      <formula>2</formula>
    </cfRule>
  </conditionalFormatting>
  <conditionalFormatting sqref="E64:E66 E69:E70">
    <cfRule type="containsText" dxfId="6290" priority="6280" operator="containsText" text="BAJO">
      <formula>NOT(ISERROR(SEARCH(("BAJO"),(E64))))</formula>
    </cfRule>
  </conditionalFormatting>
  <conditionalFormatting sqref="E64:E66 E69:E70">
    <cfRule type="containsText" dxfId="6289" priority="6281" operator="containsText" text="MEDIO">
      <formula>NOT(ISERROR(SEARCH(("MEDIO"),(E64))))</formula>
    </cfRule>
  </conditionalFormatting>
  <conditionalFormatting sqref="E64:E66 E69:E70">
    <cfRule type="containsText" dxfId="6288" priority="6282" operator="containsText" text="ALTO">
      <formula>NOT(ISERROR(SEARCH(("ALTO"),(E64))))</formula>
    </cfRule>
  </conditionalFormatting>
  <conditionalFormatting sqref="E64:E66 E69:E70">
    <cfRule type="cellIs" dxfId="6287" priority="6283" operator="between">
      <formula>5</formula>
      <formula>9</formula>
    </cfRule>
  </conditionalFormatting>
  <conditionalFormatting sqref="E64:E66 E69:E70">
    <cfRule type="cellIs" dxfId="6286" priority="6284" operator="between">
      <formula>3</formula>
      <formula>4</formula>
    </cfRule>
  </conditionalFormatting>
  <conditionalFormatting sqref="E64:E66 E69:E70">
    <cfRule type="cellIs" dxfId="6285" priority="6285" operator="between">
      <formula>1</formula>
      <formula>2</formula>
    </cfRule>
  </conditionalFormatting>
  <conditionalFormatting sqref="I64:I66 I69:I70">
    <cfRule type="containsText" dxfId="6284" priority="6286" operator="containsText" text="BAJO">
      <formula>NOT(ISERROR(SEARCH(("BAJO"),(I64))))</formula>
    </cfRule>
  </conditionalFormatting>
  <conditionalFormatting sqref="I64:I66 I69:I70">
    <cfRule type="containsText" dxfId="6283" priority="6287" operator="containsText" text="MEDIO">
      <formula>NOT(ISERROR(SEARCH(("MEDIO"),(I64))))</formula>
    </cfRule>
  </conditionalFormatting>
  <conditionalFormatting sqref="I64:I66 I69:I70">
    <cfRule type="containsText" dxfId="6282" priority="6288" operator="containsText" text="ALTO">
      <formula>NOT(ISERROR(SEARCH(("ALTO"),(I64))))</formula>
    </cfRule>
  </conditionalFormatting>
  <conditionalFormatting sqref="I64:I66 I69:I70">
    <cfRule type="cellIs" dxfId="6281" priority="6289" operator="between">
      <formula>5</formula>
      <formula>9</formula>
    </cfRule>
  </conditionalFormatting>
  <conditionalFormatting sqref="I64:I66 I69:I70">
    <cfRule type="cellIs" dxfId="6280" priority="6290" operator="between">
      <formula>3</formula>
      <formula>4</formula>
    </cfRule>
  </conditionalFormatting>
  <conditionalFormatting sqref="I64:I66 I69:I70">
    <cfRule type="cellIs" dxfId="6279" priority="6291" operator="between">
      <formula>1</formula>
      <formula>2</formula>
    </cfRule>
  </conditionalFormatting>
  <conditionalFormatting sqref="E68">
    <cfRule type="containsText" dxfId="6278" priority="6268" operator="containsText" text="BAJO">
      <formula>NOT(ISERROR(SEARCH(("BAJO"),(E68))))</formula>
    </cfRule>
  </conditionalFormatting>
  <conditionalFormatting sqref="E68">
    <cfRule type="containsText" dxfId="6277" priority="6269" operator="containsText" text="MEDIO">
      <formula>NOT(ISERROR(SEARCH(("MEDIO"),(E68))))</formula>
    </cfRule>
  </conditionalFormatting>
  <conditionalFormatting sqref="E68">
    <cfRule type="containsText" dxfId="6276" priority="6270" operator="containsText" text="ALTO">
      <formula>NOT(ISERROR(SEARCH(("ALTO"),(E68))))</formula>
    </cfRule>
  </conditionalFormatting>
  <conditionalFormatting sqref="E68">
    <cfRule type="cellIs" dxfId="6275" priority="6271" operator="between">
      <formula>5</formula>
      <formula>9</formula>
    </cfRule>
  </conditionalFormatting>
  <conditionalFormatting sqref="E68">
    <cfRule type="cellIs" dxfId="6274" priority="6272" operator="between">
      <formula>3</formula>
      <formula>4</formula>
    </cfRule>
  </conditionalFormatting>
  <conditionalFormatting sqref="E68">
    <cfRule type="cellIs" dxfId="6273" priority="6273" operator="between">
      <formula>1</formula>
      <formula>2</formula>
    </cfRule>
  </conditionalFormatting>
  <conditionalFormatting sqref="I68">
    <cfRule type="containsText" dxfId="6272" priority="6274" operator="containsText" text="BAJO">
      <formula>NOT(ISERROR(SEARCH(("BAJO"),(I68))))</formula>
    </cfRule>
  </conditionalFormatting>
  <conditionalFormatting sqref="I68">
    <cfRule type="containsText" dxfId="6271" priority="6275" operator="containsText" text="MEDIO">
      <formula>NOT(ISERROR(SEARCH(("MEDIO"),(I68))))</formula>
    </cfRule>
  </conditionalFormatting>
  <conditionalFormatting sqref="I68">
    <cfRule type="containsText" dxfId="6270" priority="6276" operator="containsText" text="ALTO">
      <formula>NOT(ISERROR(SEARCH(("ALTO"),(I68))))</formula>
    </cfRule>
  </conditionalFormatting>
  <conditionalFormatting sqref="I68">
    <cfRule type="cellIs" dxfId="6269" priority="6277" operator="between">
      <formula>5</formula>
      <formula>9</formula>
    </cfRule>
  </conditionalFormatting>
  <conditionalFormatting sqref="I68">
    <cfRule type="cellIs" dxfId="6268" priority="6278" operator="between">
      <formula>3</formula>
      <formula>4</formula>
    </cfRule>
  </conditionalFormatting>
  <conditionalFormatting sqref="I68">
    <cfRule type="cellIs" dxfId="6267" priority="6279" operator="between">
      <formula>1</formula>
      <formula>2</formula>
    </cfRule>
  </conditionalFormatting>
  <conditionalFormatting sqref="E73:E75 E78:E79">
    <cfRule type="containsText" dxfId="6266" priority="6256" operator="containsText" text="BAJO">
      <formula>NOT(ISERROR(SEARCH(("BAJO"),(E73))))</formula>
    </cfRule>
  </conditionalFormatting>
  <conditionalFormatting sqref="E73:E75 E78:E79">
    <cfRule type="containsText" dxfId="6265" priority="6257" operator="containsText" text="MEDIO">
      <formula>NOT(ISERROR(SEARCH(("MEDIO"),(E73))))</formula>
    </cfRule>
  </conditionalFormatting>
  <conditionalFormatting sqref="E73:E75 E78:E79">
    <cfRule type="containsText" dxfId="6264" priority="6258" operator="containsText" text="ALTO">
      <formula>NOT(ISERROR(SEARCH(("ALTO"),(E73))))</formula>
    </cfRule>
  </conditionalFormatting>
  <conditionalFormatting sqref="E73:E75 E78:E79">
    <cfRule type="cellIs" dxfId="6263" priority="6259" operator="between">
      <formula>5</formula>
      <formula>9</formula>
    </cfRule>
  </conditionalFormatting>
  <conditionalFormatting sqref="E73:E75 E78:E79">
    <cfRule type="cellIs" dxfId="6262" priority="6260" operator="between">
      <formula>3</formula>
      <formula>4</formula>
    </cfRule>
  </conditionalFormatting>
  <conditionalFormatting sqref="E73:E75 E78:E79">
    <cfRule type="cellIs" dxfId="6261" priority="6261" operator="between">
      <formula>1</formula>
      <formula>2</formula>
    </cfRule>
  </conditionalFormatting>
  <conditionalFormatting sqref="I73:I75 I78:I79">
    <cfRule type="containsText" dxfId="6260" priority="6262" operator="containsText" text="BAJO">
      <formula>NOT(ISERROR(SEARCH(("BAJO"),(I73))))</formula>
    </cfRule>
  </conditionalFormatting>
  <conditionalFormatting sqref="I73:I75 I78:I79">
    <cfRule type="containsText" dxfId="6259" priority="6263" operator="containsText" text="MEDIO">
      <formula>NOT(ISERROR(SEARCH(("MEDIO"),(I73))))</formula>
    </cfRule>
  </conditionalFormatting>
  <conditionalFormatting sqref="I73:I75 I78:I79">
    <cfRule type="containsText" dxfId="6258" priority="6264" operator="containsText" text="ALTO">
      <formula>NOT(ISERROR(SEARCH(("ALTO"),(I73))))</formula>
    </cfRule>
  </conditionalFormatting>
  <conditionalFormatting sqref="I73:I75 I78:I79">
    <cfRule type="cellIs" dxfId="6257" priority="6265" operator="between">
      <formula>5</formula>
      <formula>9</formula>
    </cfRule>
  </conditionalFormatting>
  <conditionalFormatting sqref="I73:I75 I78:I79">
    <cfRule type="cellIs" dxfId="6256" priority="6266" operator="between">
      <formula>3</formula>
      <formula>4</formula>
    </cfRule>
  </conditionalFormatting>
  <conditionalFormatting sqref="I73:I75 I78:I79">
    <cfRule type="cellIs" dxfId="6255" priority="6267" operator="between">
      <formula>1</formula>
      <formula>2</formula>
    </cfRule>
  </conditionalFormatting>
  <conditionalFormatting sqref="E77">
    <cfRule type="containsText" dxfId="6254" priority="6244" operator="containsText" text="BAJO">
      <formula>NOT(ISERROR(SEARCH(("BAJO"),(E77))))</formula>
    </cfRule>
  </conditionalFormatting>
  <conditionalFormatting sqref="E77">
    <cfRule type="containsText" dxfId="6253" priority="6245" operator="containsText" text="MEDIO">
      <formula>NOT(ISERROR(SEARCH(("MEDIO"),(E77))))</formula>
    </cfRule>
  </conditionalFormatting>
  <conditionalFormatting sqref="E77">
    <cfRule type="containsText" dxfId="6252" priority="6246" operator="containsText" text="ALTO">
      <formula>NOT(ISERROR(SEARCH(("ALTO"),(E77))))</formula>
    </cfRule>
  </conditionalFormatting>
  <conditionalFormatting sqref="E77">
    <cfRule type="cellIs" dxfId="6251" priority="6247" operator="between">
      <formula>5</formula>
      <formula>9</formula>
    </cfRule>
  </conditionalFormatting>
  <conditionalFormatting sqref="E77">
    <cfRule type="cellIs" dxfId="6250" priority="6248" operator="between">
      <formula>3</formula>
      <formula>4</formula>
    </cfRule>
  </conditionalFormatting>
  <conditionalFormatting sqref="E77">
    <cfRule type="cellIs" dxfId="6249" priority="6249" operator="between">
      <formula>1</formula>
      <formula>2</formula>
    </cfRule>
  </conditionalFormatting>
  <conditionalFormatting sqref="I77">
    <cfRule type="containsText" dxfId="6248" priority="6250" operator="containsText" text="BAJO">
      <formula>NOT(ISERROR(SEARCH(("BAJO"),(I77))))</formula>
    </cfRule>
  </conditionalFormatting>
  <conditionalFormatting sqref="I77">
    <cfRule type="containsText" dxfId="6247" priority="6251" operator="containsText" text="MEDIO">
      <formula>NOT(ISERROR(SEARCH(("MEDIO"),(I77))))</formula>
    </cfRule>
  </conditionalFormatting>
  <conditionalFormatting sqref="I77">
    <cfRule type="containsText" dxfId="6246" priority="6252" operator="containsText" text="ALTO">
      <formula>NOT(ISERROR(SEARCH(("ALTO"),(I77))))</formula>
    </cfRule>
  </conditionalFormatting>
  <conditionalFormatting sqref="I77">
    <cfRule type="cellIs" dxfId="6245" priority="6253" operator="between">
      <formula>5</formula>
      <formula>9</formula>
    </cfRule>
  </conditionalFormatting>
  <conditionalFormatting sqref="I77">
    <cfRule type="cellIs" dxfId="6244" priority="6254" operator="between">
      <formula>3</formula>
      <formula>4</formula>
    </cfRule>
  </conditionalFormatting>
  <conditionalFormatting sqref="I77">
    <cfRule type="cellIs" dxfId="6243" priority="6255" operator="between">
      <formula>1</formula>
      <formula>2</formula>
    </cfRule>
  </conditionalFormatting>
  <conditionalFormatting sqref="E82:E84 E87:E88">
    <cfRule type="containsText" dxfId="6242" priority="6232" operator="containsText" text="BAJO">
      <formula>NOT(ISERROR(SEARCH(("BAJO"),(E82))))</formula>
    </cfRule>
  </conditionalFormatting>
  <conditionalFormatting sqref="E82:E84 E87:E88">
    <cfRule type="containsText" dxfId="6241" priority="6233" operator="containsText" text="MEDIO">
      <formula>NOT(ISERROR(SEARCH(("MEDIO"),(E82))))</formula>
    </cfRule>
  </conditionalFormatting>
  <conditionalFormatting sqref="E82:E84 E87:E88">
    <cfRule type="containsText" dxfId="6240" priority="6234" operator="containsText" text="ALTO">
      <formula>NOT(ISERROR(SEARCH(("ALTO"),(E82))))</formula>
    </cfRule>
  </conditionalFormatting>
  <conditionalFormatting sqref="E82:E84 E87:E88">
    <cfRule type="cellIs" dxfId="6239" priority="6235" operator="between">
      <formula>5</formula>
      <formula>9</formula>
    </cfRule>
  </conditionalFormatting>
  <conditionalFormatting sqref="E82:E84 E87:E88">
    <cfRule type="cellIs" dxfId="6238" priority="6236" operator="between">
      <formula>3</formula>
      <formula>4</formula>
    </cfRule>
  </conditionalFormatting>
  <conditionalFormatting sqref="E82:E84 E87:E88">
    <cfRule type="cellIs" dxfId="6237" priority="6237" operator="between">
      <formula>1</formula>
      <formula>2</formula>
    </cfRule>
  </conditionalFormatting>
  <conditionalFormatting sqref="I82:I84 I87:I88">
    <cfRule type="containsText" dxfId="6236" priority="6238" operator="containsText" text="BAJO">
      <formula>NOT(ISERROR(SEARCH(("BAJO"),(I82))))</formula>
    </cfRule>
  </conditionalFormatting>
  <conditionalFormatting sqref="I82:I84 I87:I88">
    <cfRule type="containsText" dxfId="6235" priority="6239" operator="containsText" text="MEDIO">
      <formula>NOT(ISERROR(SEARCH(("MEDIO"),(I82))))</formula>
    </cfRule>
  </conditionalFormatting>
  <conditionalFormatting sqref="I82:I84 I87:I88">
    <cfRule type="containsText" dxfId="6234" priority="6240" operator="containsText" text="ALTO">
      <formula>NOT(ISERROR(SEARCH(("ALTO"),(I82))))</formula>
    </cfRule>
  </conditionalFormatting>
  <conditionalFormatting sqref="I82:I84 I87:I88">
    <cfRule type="cellIs" dxfId="6233" priority="6241" operator="between">
      <formula>5</formula>
      <formula>9</formula>
    </cfRule>
  </conditionalFormatting>
  <conditionalFormatting sqref="I82:I84 I87:I88">
    <cfRule type="cellIs" dxfId="6232" priority="6242" operator="between">
      <formula>3</formula>
      <formula>4</formula>
    </cfRule>
  </conditionalFormatting>
  <conditionalFormatting sqref="I82:I84 I87:I88">
    <cfRule type="cellIs" dxfId="6231" priority="6243" operator="between">
      <formula>1</formula>
      <formula>2</formula>
    </cfRule>
  </conditionalFormatting>
  <conditionalFormatting sqref="E86">
    <cfRule type="containsText" dxfId="6230" priority="6220" operator="containsText" text="BAJO">
      <formula>NOT(ISERROR(SEARCH(("BAJO"),(E86))))</formula>
    </cfRule>
  </conditionalFormatting>
  <conditionalFormatting sqref="E86">
    <cfRule type="containsText" dxfId="6229" priority="6221" operator="containsText" text="MEDIO">
      <formula>NOT(ISERROR(SEARCH(("MEDIO"),(E86))))</formula>
    </cfRule>
  </conditionalFormatting>
  <conditionalFormatting sqref="E86">
    <cfRule type="containsText" dxfId="6228" priority="6222" operator="containsText" text="ALTO">
      <formula>NOT(ISERROR(SEARCH(("ALTO"),(E86))))</formula>
    </cfRule>
  </conditionalFormatting>
  <conditionalFormatting sqref="E86">
    <cfRule type="cellIs" dxfId="6227" priority="6223" operator="between">
      <formula>5</formula>
      <formula>9</formula>
    </cfRule>
  </conditionalFormatting>
  <conditionalFormatting sqref="E86">
    <cfRule type="cellIs" dxfId="6226" priority="6224" operator="between">
      <formula>3</formula>
      <formula>4</formula>
    </cfRule>
  </conditionalFormatting>
  <conditionalFormatting sqref="E86">
    <cfRule type="cellIs" dxfId="6225" priority="6225" operator="between">
      <formula>1</formula>
      <formula>2</formula>
    </cfRule>
  </conditionalFormatting>
  <conditionalFormatting sqref="I86">
    <cfRule type="containsText" dxfId="6224" priority="6226" operator="containsText" text="BAJO">
      <formula>NOT(ISERROR(SEARCH(("BAJO"),(I86))))</formula>
    </cfRule>
  </conditionalFormatting>
  <conditionalFormatting sqref="I86">
    <cfRule type="containsText" dxfId="6223" priority="6227" operator="containsText" text="MEDIO">
      <formula>NOT(ISERROR(SEARCH(("MEDIO"),(I86))))</formula>
    </cfRule>
  </conditionalFormatting>
  <conditionalFormatting sqref="I86">
    <cfRule type="containsText" dxfId="6222" priority="6228" operator="containsText" text="ALTO">
      <formula>NOT(ISERROR(SEARCH(("ALTO"),(I86))))</formula>
    </cfRule>
  </conditionalFormatting>
  <conditionalFormatting sqref="I86">
    <cfRule type="cellIs" dxfId="6221" priority="6229" operator="between">
      <formula>5</formula>
      <formula>9</formula>
    </cfRule>
  </conditionalFormatting>
  <conditionalFormatting sqref="I86">
    <cfRule type="cellIs" dxfId="6220" priority="6230" operator="between">
      <formula>3</formula>
      <formula>4</formula>
    </cfRule>
  </conditionalFormatting>
  <conditionalFormatting sqref="I86">
    <cfRule type="cellIs" dxfId="6219" priority="6231" operator="between">
      <formula>1</formula>
      <formula>2</formula>
    </cfRule>
  </conditionalFormatting>
  <conditionalFormatting sqref="E91:E93 E96:E97">
    <cfRule type="containsText" dxfId="6218" priority="6208" operator="containsText" text="BAJO">
      <formula>NOT(ISERROR(SEARCH(("BAJO"),(E91))))</formula>
    </cfRule>
  </conditionalFormatting>
  <conditionalFormatting sqref="E91:E93 E96:E97">
    <cfRule type="containsText" dxfId="6217" priority="6209" operator="containsText" text="MEDIO">
      <formula>NOT(ISERROR(SEARCH(("MEDIO"),(E91))))</formula>
    </cfRule>
  </conditionalFormatting>
  <conditionalFormatting sqref="E91:E93 E96:E97">
    <cfRule type="containsText" dxfId="6216" priority="6210" operator="containsText" text="ALTO">
      <formula>NOT(ISERROR(SEARCH(("ALTO"),(E91))))</formula>
    </cfRule>
  </conditionalFormatting>
  <conditionalFormatting sqref="E91:E93 E96:E97">
    <cfRule type="cellIs" dxfId="6215" priority="6211" operator="between">
      <formula>5</formula>
      <formula>9</formula>
    </cfRule>
  </conditionalFormatting>
  <conditionalFormatting sqref="E91:E93 E96:E97">
    <cfRule type="cellIs" dxfId="6214" priority="6212" operator="between">
      <formula>3</formula>
      <formula>4</formula>
    </cfRule>
  </conditionalFormatting>
  <conditionalFormatting sqref="E91:E93 E96:E97">
    <cfRule type="cellIs" dxfId="6213" priority="6213" operator="between">
      <formula>1</formula>
      <formula>2</formula>
    </cfRule>
  </conditionalFormatting>
  <conditionalFormatting sqref="I91:I93 I96:I97">
    <cfRule type="containsText" dxfId="6212" priority="6214" operator="containsText" text="BAJO">
      <formula>NOT(ISERROR(SEARCH(("BAJO"),(I91))))</formula>
    </cfRule>
  </conditionalFormatting>
  <conditionalFormatting sqref="I91:I93 I96:I97">
    <cfRule type="containsText" dxfId="6211" priority="6215" operator="containsText" text="MEDIO">
      <formula>NOT(ISERROR(SEARCH(("MEDIO"),(I91))))</formula>
    </cfRule>
  </conditionalFormatting>
  <conditionalFormatting sqref="I91:I93 I96:I97">
    <cfRule type="containsText" dxfId="6210" priority="6216" operator="containsText" text="ALTO">
      <formula>NOT(ISERROR(SEARCH(("ALTO"),(I91))))</formula>
    </cfRule>
  </conditionalFormatting>
  <conditionalFormatting sqref="I91:I93 I96:I97">
    <cfRule type="cellIs" dxfId="6209" priority="6217" operator="between">
      <formula>5</formula>
      <formula>9</formula>
    </cfRule>
  </conditionalFormatting>
  <conditionalFormatting sqref="I91:I93 I96:I97">
    <cfRule type="cellIs" dxfId="6208" priority="6218" operator="between">
      <formula>3</formula>
      <formula>4</formula>
    </cfRule>
  </conditionalFormatting>
  <conditionalFormatting sqref="I91:I93 I96:I97">
    <cfRule type="cellIs" dxfId="6207" priority="6219" operator="between">
      <formula>1</formula>
      <formula>2</formula>
    </cfRule>
  </conditionalFormatting>
  <conditionalFormatting sqref="E95">
    <cfRule type="containsText" dxfId="6206" priority="6196" operator="containsText" text="BAJO">
      <formula>NOT(ISERROR(SEARCH(("BAJO"),(E95))))</formula>
    </cfRule>
  </conditionalFormatting>
  <conditionalFormatting sqref="E95">
    <cfRule type="containsText" dxfId="6205" priority="6197" operator="containsText" text="MEDIO">
      <formula>NOT(ISERROR(SEARCH(("MEDIO"),(E95))))</formula>
    </cfRule>
  </conditionalFormatting>
  <conditionalFormatting sqref="E95">
    <cfRule type="containsText" dxfId="6204" priority="6198" operator="containsText" text="ALTO">
      <formula>NOT(ISERROR(SEARCH(("ALTO"),(E95))))</formula>
    </cfRule>
  </conditionalFormatting>
  <conditionalFormatting sqref="E95">
    <cfRule type="cellIs" dxfId="6203" priority="6199" operator="between">
      <formula>5</formula>
      <formula>9</formula>
    </cfRule>
  </conditionalFormatting>
  <conditionalFormatting sqref="E95">
    <cfRule type="cellIs" dxfId="6202" priority="6200" operator="between">
      <formula>3</formula>
      <formula>4</formula>
    </cfRule>
  </conditionalFormatting>
  <conditionalFormatting sqref="E95">
    <cfRule type="cellIs" dxfId="6201" priority="6201" operator="between">
      <formula>1</formula>
      <formula>2</formula>
    </cfRule>
  </conditionalFormatting>
  <conditionalFormatting sqref="I95">
    <cfRule type="containsText" dxfId="6200" priority="6202" operator="containsText" text="BAJO">
      <formula>NOT(ISERROR(SEARCH(("BAJO"),(I95))))</formula>
    </cfRule>
  </conditionalFormatting>
  <conditionalFormatting sqref="I95">
    <cfRule type="containsText" dxfId="6199" priority="6203" operator="containsText" text="MEDIO">
      <formula>NOT(ISERROR(SEARCH(("MEDIO"),(I95))))</formula>
    </cfRule>
  </conditionalFormatting>
  <conditionalFormatting sqref="I95">
    <cfRule type="containsText" dxfId="6198" priority="6204" operator="containsText" text="ALTO">
      <formula>NOT(ISERROR(SEARCH(("ALTO"),(I95))))</formula>
    </cfRule>
  </conditionalFormatting>
  <conditionalFormatting sqref="I95">
    <cfRule type="cellIs" dxfId="6197" priority="6205" operator="between">
      <formula>5</formula>
      <formula>9</formula>
    </cfRule>
  </conditionalFormatting>
  <conditionalFormatting sqref="I95">
    <cfRule type="cellIs" dxfId="6196" priority="6206" operator="between">
      <formula>3</formula>
      <formula>4</formula>
    </cfRule>
  </conditionalFormatting>
  <conditionalFormatting sqref="I95">
    <cfRule type="cellIs" dxfId="6195" priority="6207" operator="between">
      <formula>1</formula>
      <formula>2</formula>
    </cfRule>
  </conditionalFormatting>
  <conditionalFormatting sqref="E100:E102 E105:E106">
    <cfRule type="containsText" dxfId="6194" priority="6184" operator="containsText" text="BAJO">
      <formula>NOT(ISERROR(SEARCH(("BAJO"),(E100))))</formula>
    </cfRule>
  </conditionalFormatting>
  <conditionalFormatting sqref="E100:E102 E105:E106">
    <cfRule type="containsText" dxfId="6193" priority="6185" operator="containsText" text="MEDIO">
      <formula>NOT(ISERROR(SEARCH(("MEDIO"),(E100))))</formula>
    </cfRule>
  </conditionalFormatting>
  <conditionalFormatting sqref="E100:E102 E105:E106">
    <cfRule type="containsText" dxfId="6192" priority="6186" operator="containsText" text="ALTO">
      <formula>NOT(ISERROR(SEARCH(("ALTO"),(E100))))</formula>
    </cfRule>
  </conditionalFormatting>
  <conditionalFormatting sqref="E100:E102 E105:E106">
    <cfRule type="cellIs" dxfId="6191" priority="6187" operator="between">
      <formula>5</formula>
      <formula>9</formula>
    </cfRule>
  </conditionalFormatting>
  <conditionalFormatting sqref="E100:E102 E105:E106">
    <cfRule type="cellIs" dxfId="6190" priority="6188" operator="between">
      <formula>3</formula>
      <formula>4</formula>
    </cfRule>
  </conditionalFormatting>
  <conditionalFormatting sqref="E100:E102 E105:E106">
    <cfRule type="cellIs" dxfId="6189" priority="6189" operator="between">
      <formula>1</formula>
      <formula>2</formula>
    </cfRule>
  </conditionalFormatting>
  <conditionalFormatting sqref="I100:I102 I105:I106">
    <cfRule type="containsText" dxfId="6188" priority="6190" operator="containsText" text="BAJO">
      <formula>NOT(ISERROR(SEARCH(("BAJO"),(I100))))</formula>
    </cfRule>
  </conditionalFormatting>
  <conditionalFormatting sqref="I100:I102 I105:I106">
    <cfRule type="containsText" dxfId="6187" priority="6191" operator="containsText" text="MEDIO">
      <formula>NOT(ISERROR(SEARCH(("MEDIO"),(I100))))</formula>
    </cfRule>
  </conditionalFormatting>
  <conditionalFormatting sqref="I100:I102 I105:I106">
    <cfRule type="containsText" dxfId="6186" priority="6192" operator="containsText" text="ALTO">
      <formula>NOT(ISERROR(SEARCH(("ALTO"),(I100))))</formula>
    </cfRule>
  </conditionalFormatting>
  <conditionalFormatting sqref="I100:I102 I105:I106">
    <cfRule type="cellIs" dxfId="6185" priority="6193" operator="between">
      <formula>5</formula>
      <formula>9</formula>
    </cfRule>
  </conditionalFormatting>
  <conditionalFormatting sqref="I100:I102 I105:I106">
    <cfRule type="cellIs" dxfId="6184" priority="6194" operator="between">
      <formula>3</formula>
      <formula>4</formula>
    </cfRule>
  </conditionalFormatting>
  <conditionalFormatting sqref="I100:I102 I105:I106">
    <cfRule type="cellIs" dxfId="6183" priority="6195" operator="between">
      <formula>1</formula>
      <formula>2</formula>
    </cfRule>
  </conditionalFormatting>
  <conditionalFormatting sqref="E104">
    <cfRule type="containsText" dxfId="6182" priority="6172" operator="containsText" text="BAJO">
      <formula>NOT(ISERROR(SEARCH(("BAJO"),(E104))))</formula>
    </cfRule>
  </conditionalFormatting>
  <conditionalFormatting sqref="E104">
    <cfRule type="containsText" dxfId="6181" priority="6173" operator="containsText" text="MEDIO">
      <formula>NOT(ISERROR(SEARCH(("MEDIO"),(E104))))</formula>
    </cfRule>
  </conditionalFormatting>
  <conditionalFormatting sqref="E104">
    <cfRule type="containsText" dxfId="6180" priority="6174" operator="containsText" text="ALTO">
      <formula>NOT(ISERROR(SEARCH(("ALTO"),(E104))))</formula>
    </cfRule>
  </conditionalFormatting>
  <conditionalFormatting sqref="E104">
    <cfRule type="cellIs" dxfId="6179" priority="6175" operator="between">
      <formula>5</formula>
      <formula>9</formula>
    </cfRule>
  </conditionalFormatting>
  <conditionalFormatting sqref="E104">
    <cfRule type="cellIs" dxfId="6178" priority="6176" operator="between">
      <formula>3</formula>
      <formula>4</formula>
    </cfRule>
  </conditionalFormatting>
  <conditionalFormatting sqref="E104">
    <cfRule type="cellIs" dxfId="6177" priority="6177" operator="between">
      <formula>1</formula>
      <formula>2</formula>
    </cfRule>
  </conditionalFormatting>
  <conditionalFormatting sqref="I104">
    <cfRule type="containsText" dxfId="6176" priority="6178" operator="containsText" text="BAJO">
      <formula>NOT(ISERROR(SEARCH(("BAJO"),(I104))))</formula>
    </cfRule>
  </conditionalFormatting>
  <conditionalFormatting sqref="I104">
    <cfRule type="containsText" dxfId="6175" priority="6179" operator="containsText" text="MEDIO">
      <formula>NOT(ISERROR(SEARCH(("MEDIO"),(I104))))</formula>
    </cfRule>
  </conditionalFormatting>
  <conditionalFormatting sqref="I104">
    <cfRule type="containsText" dxfId="6174" priority="6180" operator="containsText" text="ALTO">
      <formula>NOT(ISERROR(SEARCH(("ALTO"),(I104))))</formula>
    </cfRule>
  </conditionalFormatting>
  <conditionalFormatting sqref="I104">
    <cfRule type="cellIs" dxfId="6173" priority="6181" operator="between">
      <formula>5</formula>
      <formula>9</formula>
    </cfRule>
  </conditionalFormatting>
  <conditionalFormatting sqref="I104">
    <cfRule type="cellIs" dxfId="6172" priority="6182" operator="between">
      <formula>3</formula>
      <formula>4</formula>
    </cfRule>
  </conditionalFormatting>
  <conditionalFormatting sqref="I104">
    <cfRule type="cellIs" dxfId="6171" priority="6183" operator="between">
      <formula>1</formula>
      <formula>2</formula>
    </cfRule>
  </conditionalFormatting>
  <conditionalFormatting sqref="E109:E111 E114:E115">
    <cfRule type="containsText" dxfId="6170" priority="6160" operator="containsText" text="BAJO">
      <formula>NOT(ISERROR(SEARCH(("BAJO"),(E109))))</formula>
    </cfRule>
  </conditionalFormatting>
  <conditionalFormatting sqref="E109:E111 E114:E115">
    <cfRule type="containsText" dxfId="6169" priority="6161" operator="containsText" text="MEDIO">
      <formula>NOT(ISERROR(SEARCH(("MEDIO"),(E109))))</formula>
    </cfRule>
  </conditionalFormatting>
  <conditionalFormatting sqref="E109:E111 E114:E115">
    <cfRule type="containsText" dxfId="6168" priority="6162" operator="containsText" text="ALTO">
      <formula>NOT(ISERROR(SEARCH(("ALTO"),(E109))))</formula>
    </cfRule>
  </conditionalFormatting>
  <conditionalFormatting sqref="E109:E111 E114:E115">
    <cfRule type="cellIs" dxfId="6167" priority="6163" operator="between">
      <formula>5</formula>
      <formula>9</formula>
    </cfRule>
  </conditionalFormatting>
  <conditionalFormatting sqref="E109:E111 E114:E115">
    <cfRule type="cellIs" dxfId="6166" priority="6164" operator="between">
      <formula>3</formula>
      <formula>4</formula>
    </cfRule>
  </conditionalFormatting>
  <conditionalFormatting sqref="E109:E111 E114:E115">
    <cfRule type="cellIs" dxfId="6165" priority="6165" operator="between">
      <formula>1</formula>
      <formula>2</formula>
    </cfRule>
  </conditionalFormatting>
  <conditionalFormatting sqref="I109:I111 I114:I115">
    <cfRule type="containsText" dxfId="6164" priority="6166" operator="containsText" text="BAJO">
      <formula>NOT(ISERROR(SEARCH(("BAJO"),(I109))))</formula>
    </cfRule>
  </conditionalFormatting>
  <conditionalFormatting sqref="I109:I111 I114:I115">
    <cfRule type="containsText" dxfId="6163" priority="6167" operator="containsText" text="MEDIO">
      <formula>NOT(ISERROR(SEARCH(("MEDIO"),(I109))))</formula>
    </cfRule>
  </conditionalFormatting>
  <conditionalFormatting sqref="I109:I111 I114:I115">
    <cfRule type="containsText" dxfId="6162" priority="6168" operator="containsText" text="ALTO">
      <formula>NOT(ISERROR(SEARCH(("ALTO"),(I109))))</formula>
    </cfRule>
  </conditionalFormatting>
  <conditionalFormatting sqref="I109:I111 I114:I115">
    <cfRule type="cellIs" dxfId="6161" priority="6169" operator="between">
      <formula>5</formula>
      <formula>9</formula>
    </cfRule>
  </conditionalFormatting>
  <conditionalFormatting sqref="I109:I111 I114:I115">
    <cfRule type="cellIs" dxfId="6160" priority="6170" operator="between">
      <formula>3</formula>
      <formula>4</formula>
    </cfRule>
  </conditionalFormatting>
  <conditionalFormatting sqref="I109:I111 I114:I115">
    <cfRule type="cellIs" dxfId="6159" priority="6171" operator="between">
      <formula>1</formula>
      <formula>2</formula>
    </cfRule>
  </conditionalFormatting>
  <conditionalFormatting sqref="E113">
    <cfRule type="containsText" dxfId="6158" priority="6148" operator="containsText" text="BAJO">
      <formula>NOT(ISERROR(SEARCH(("BAJO"),(E113))))</formula>
    </cfRule>
  </conditionalFormatting>
  <conditionalFormatting sqref="E113">
    <cfRule type="containsText" dxfId="6157" priority="6149" operator="containsText" text="MEDIO">
      <formula>NOT(ISERROR(SEARCH(("MEDIO"),(E113))))</formula>
    </cfRule>
  </conditionalFormatting>
  <conditionalFormatting sqref="E113">
    <cfRule type="containsText" dxfId="6156" priority="6150" operator="containsText" text="ALTO">
      <formula>NOT(ISERROR(SEARCH(("ALTO"),(E113))))</formula>
    </cfRule>
  </conditionalFormatting>
  <conditionalFormatting sqref="E113">
    <cfRule type="cellIs" dxfId="6155" priority="6151" operator="between">
      <formula>5</formula>
      <formula>9</formula>
    </cfRule>
  </conditionalFormatting>
  <conditionalFormatting sqref="E113">
    <cfRule type="cellIs" dxfId="6154" priority="6152" operator="between">
      <formula>3</formula>
      <formula>4</formula>
    </cfRule>
  </conditionalFormatting>
  <conditionalFormatting sqref="E113">
    <cfRule type="cellIs" dxfId="6153" priority="6153" operator="between">
      <formula>1</formula>
      <formula>2</formula>
    </cfRule>
  </conditionalFormatting>
  <conditionalFormatting sqref="I113">
    <cfRule type="containsText" dxfId="6152" priority="6154" operator="containsText" text="BAJO">
      <formula>NOT(ISERROR(SEARCH(("BAJO"),(I113))))</formula>
    </cfRule>
  </conditionalFormatting>
  <conditionalFormatting sqref="I113">
    <cfRule type="containsText" dxfId="6151" priority="6155" operator="containsText" text="MEDIO">
      <formula>NOT(ISERROR(SEARCH(("MEDIO"),(I113))))</formula>
    </cfRule>
  </conditionalFormatting>
  <conditionalFormatting sqref="I113">
    <cfRule type="containsText" dxfId="6150" priority="6156" operator="containsText" text="ALTO">
      <formula>NOT(ISERROR(SEARCH(("ALTO"),(I113))))</formula>
    </cfRule>
  </conditionalFormatting>
  <conditionalFormatting sqref="I113">
    <cfRule type="cellIs" dxfId="6149" priority="6157" operator="between">
      <formula>5</formula>
      <formula>9</formula>
    </cfRule>
  </conditionalFormatting>
  <conditionalFormatting sqref="I113">
    <cfRule type="cellIs" dxfId="6148" priority="6158" operator="between">
      <formula>3</formula>
      <formula>4</formula>
    </cfRule>
  </conditionalFormatting>
  <conditionalFormatting sqref="I113">
    <cfRule type="cellIs" dxfId="6147" priority="6159" operator="between">
      <formula>1</formula>
      <formula>2</formula>
    </cfRule>
  </conditionalFormatting>
  <conditionalFormatting sqref="E118:E120 E123:E124">
    <cfRule type="containsText" dxfId="6146" priority="6136" operator="containsText" text="BAJO">
      <formula>NOT(ISERROR(SEARCH(("BAJO"),(E118))))</formula>
    </cfRule>
  </conditionalFormatting>
  <conditionalFormatting sqref="E118:E120 E123:E124">
    <cfRule type="containsText" dxfId="6145" priority="6137" operator="containsText" text="MEDIO">
      <formula>NOT(ISERROR(SEARCH(("MEDIO"),(E118))))</formula>
    </cfRule>
  </conditionalFormatting>
  <conditionalFormatting sqref="E118:E120 E123:E124">
    <cfRule type="containsText" dxfId="6144" priority="6138" operator="containsText" text="ALTO">
      <formula>NOT(ISERROR(SEARCH(("ALTO"),(E118))))</formula>
    </cfRule>
  </conditionalFormatting>
  <conditionalFormatting sqref="E118:E120 E123:E124">
    <cfRule type="cellIs" dxfId="6143" priority="6139" operator="between">
      <formula>5</formula>
      <formula>9</formula>
    </cfRule>
  </conditionalFormatting>
  <conditionalFormatting sqref="E118:E120 E123:E124">
    <cfRule type="cellIs" dxfId="6142" priority="6140" operator="between">
      <formula>3</formula>
      <formula>4</formula>
    </cfRule>
  </conditionalFormatting>
  <conditionalFormatting sqref="E118:E120 E123:E124">
    <cfRule type="cellIs" dxfId="6141" priority="6141" operator="between">
      <formula>1</formula>
      <formula>2</formula>
    </cfRule>
  </conditionalFormatting>
  <conditionalFormatting sqref="I118:I120 I123:I124">
    <cfRule type="containsText" dxfId="6140" priority="6142" operator="containsText" text="BAJO">
      <formula>NOT(ISERROR(SEARCH(("BAJO"),(I118))))</formula>
    </cfRule>
  </conditionalFormatting>
  <conditionalFormatting sqref="I118:I120 I123:I124">
    <cfRule type="containsText" dxfId="6139" priority="6143" operator="containsText" text="MEDIO">
      <formula>NOT(ISERROR(SEARCH(("MEDIO"),(I118))))</formula>
    </cfRule>
  </conditionalFormatting>
  <conditionalFormatting sqref="I118:I120 I123:I124">
    <cfRule type="containsText" dxfId="6138" priority="6144" operator="containsText" text="ALTO">
      <formula>NOT(ISERROR(SEARCH(("ALTO"),(I118))))</formula>
    </cfRule>
  </conditionalFormatting>
  <conditionalFormatting sqref="I118:I120 I123:I124">
    <cfRule type="cellIs" dxfId="6137" priority="6145" operator="between">
      <formula>5</formula>
      <formula>9</formula>
    </cfRule>
  </conditionalFormatting>
  <conditionalFormatting sqref="I118:I120 I123:I124">
    <cfRule type="cellIs" dxfId="6136" priority="6146" operator="between">
      <formula>3</formula>
      <formula>4</formula>
    </cfRule>
  </conditionalFormatting>
  <conditionalFormatting sqref="I118:I120 I123:I124">
    <cfRule type="cellIs" dxfId="6135" priority="6147" operator="between">
      <formula>1</formula>
      <formula>2</formula>
    </cfRule>
  </conditionalFormatting>
  <conditionalFormatting sqref="E122">
    <cfRule type="containsText" dxfId="6134" priority="6124" operator="containsText" text="BAJO">
      <formula>NOT(ISERROR(SEARCH(("BAJO"),(E122))))</formula>
    </cfRule>
  </conditionalFormatting>
  <conditionalFormatting sqref="E122">
    <cfRule type="containsText" dxfId="6133" priority="6125" operator="containsText" text="MEDIO">
      <formula>NOT(ISERROR(SEARCH(("MEDIO"),(E122))))</formula>
    </cfRule>
  </conditionalFormatting>
  <conditionalFormatting sqref="E122">
    <cfRule type="containsText" dxfId="6132" priority="6126" operator="containsText" text="ALTO">
      <formula>NOT(ISERROR(SEARCH(("ALTO"),(E122))))</formula>
    </cfRule>
  </conditionalFormatting>
  <conditionalFormatting sqref="E122">
    <cfRule type="cellIs" dxfId="6131" priority="6127" operator="between">
      <formula>5</formula>
      <formula>9</formula>
    </cfRule>
  </conditionalFormatting>
  <conditionalFormatting sqref="E122">
    <cfRule type="cellIs" dxfId="6130" priority="6128" operator="between">
      <formula>3</formula>
      <formula>4</formula>
    </cfRule>
  </conditionalFormatting>
  <conditionalFormatting sqref="E122">
    <cfRule type="cellIs" dxfId="6129" priority="6129" operator="between">
      <formula>1</formula>
      <formula>2</formula>
    </cfRule>
  </conditionalFormatting>
  <conditionalFormatting sqref="I122">
    <cfRule type="containsText" dxfId="6128" priority="6130" operator="containsText" text="BAJO">
      <formula>NOT(ISERROR(SEARCH(("BAJO"),(I122))))</formula>
    </cfRule>
  </conditionalFormatting>
  <conditionalFormatting sqref="I122">
    <cfRule type="containsText" dxfId="6127" priority="6131" operator="containsText" text="MEDIO">
      <formula>NOT(ISERROR(SEARCH(("MEDIO"),(I122))))</formula>
    </cfRule>
  </conditionalFormatting>
  <conditionalFormatting sqref="I122">
    <cfRule type="containsText" dxfId="6126" priority="6132" operator="containsText" text="ALTO">
      <formula>NOT(ISERROR(SEARCH(("ALTO"),(I122))))</formula>
    </cfRule>
  </conditionalFormatting>
  <conditionalFormatting sqref="I122">
    <cfRule type="cellIs" dxfId="6125" priority="6133" operator="between">
      <formula>5</formula>
      <formula>9</formula>
    </cfRule>
  </conditionalFormatting>
  <conditionalFormatting sqref="I122">
    <cfRule type="cellIs" dxfId="6124" priority="6134" operator="between">
      <formula>3</formula>
      <formula>4</formula>
    </cfRule>
  </conditionalFormatting>
  <conditionalFormatting sqref="I122">
    <cfRule type="cellIs" dxfId="6123" priority="6135" operator="between">
      <formula>1</formula>
      <formula>2</formula>
    </cfRule>
  </conditionalFormatting>
  <conditionalFormatting sqref="E127:E129 E132:E133">
    <cfRule type="containsText" dxfId="6122" priority="6112" operator="containsText" text="BAJO">
      <formula>NOT(ISERROR(SEARCH(("BAJO"),(E127))))</formula>
    </cfRule>
  </conditionalFormatting>
  <conditionalFormatting sqref="E127:E129 E132:E133">
    <cfRule type="containsText" dxfId="6121" priority="6113" operator="containsText" text="MEDIO">
      <formula>NOT(ISERROR(SEARCH(("MEDIO"),(E127))))</formula>
    </cfRule>
  </conditionalFormatting>
  <conditionalFormatting sqref="E127:E129 E132:E133">
    <cfRule type="containsText" dxfId="6120" priority="6114" operator="containsText" text="ALTO">
      <formula>NOT(ISERROR(SEARCH(("ALTO"),(E127))))</formula>
    </cfRule>
  </conditionalFormatting>
  <conditionalFormatting sqref="E127:E129 E132:E133">
    <cfRule type="cellIs" dxfId="6119" priority="6115" operator="between">
      <formula>5</formula>
      <formula>9</formula>
    </cfRule>
  </conditionalFormatting>
  <conditionalFormatting sqref="E127:E129 E132:E133">
    <cfRule type="cellIs" dxfId="6118" priority="6116" operator="between">
      <formula>3</formula>
      <formula>4</formula>
    </cfRule>
  </conditionalFormatting>
  <conditionalFormatting sqref="E127:E129 E132:E133">
    <cfRule type="cellIs" dxfId="6117" priority="6117" operator="between">
      <formula>1</formula>
      <formula>2</formula>
    </cfRule>
  </conditionalFormatting>
  <conditionalFormatting sqref="I127:I129 I132:I133">
    <cfRule type="containsText" dxfId="6116" priority="6118" operator="containsText" text="BAJO">
      <formula>NOT(ISERROR(SEARCH(("BAJO"),(I127))))</formula>
    </cfRule>
  </conditionalFormatting>
  <conditionalFormatting sqref="I127:I129 I132:I133">
    <cfRule type="containsText" dxfId="6115" priority="6119" operator="containsText" text="MEDIO">
      <formula>NOT(ISERROR(SEARCH(("MEDIO"),(I127))))</formula>
    </cfRule>
  </conditionalFormatting>
  <conditionalFormatting sqref="I127:I129 I132:I133">
    <cfRule type="containsText" dxfId="6114" priority="6120" operator="containsText" text="ALTO">
      <formula>NOT(ISERROR(SEARCH(("ALTO"),(I127))))</formula>
    </cfRule>
  </conditionalFormatting>
  <conditionalFormatting sqref="I127:I129 I132:I133">
    <cfRule type="cellIs" dxfId="6113" priority="6121" operator="between">
      <formula>5</formula>
      <formula>9</formula>
    </cfRule>
  </conditionalFormatting>
  <conditionalFormatting sqref="I127:I129 I132:I133">
    <cfRule type="cellIs" dxfId="6112" priority="6122" operator="between">
      <formula>3</formula>
      <formula>4</formula>
    </cfRule>
  </conditionalFormatting>
  <conditionalFormatting sqref="I127:I129 I132:I133">
    <cfRule type="cellIs" dxfId="6111" priority="6123" operator="between">
      <formula>1</formula>
      <formula>2</formula>
    </cfRule>
  </conditionalFormatting>
  <conditionalFormatting sqref="E131">
    <cfRule type="containsText" dxfId="6110" priority="6100" operator="containsText" text="BAJO">
      <formula>NOT(ISERROR(SEARCH(("BAJO"),(E131))))</formula>
    </cfRule>
  </conditionalFormatting>
  <conditionalFormatting sqref="E131">
    <cfRule type="containsText" dxfId="6109" priority="6101" operator="containsText" text="MEDIO">
      <formula>NOT(ISERROR(SEARCH(("MEDIO"),(E131))))</formula>
    </cfRule>
  </conditionalFormatting>
  <conditionalFormatting sqref="E131">
    <cfRule type="containsText" dxfId="6108" priority="6102" operator="containsText" text="ALTO">
      <formula>NOT(ISERROR(SEARCH(("ALTO"),(E131))))</formula>
    </cfRule>
  </conditionalFormatting>
  <conditionalFormatting sqref="E131">
    <cfRule type="cellIs" dxfId="6107" priority="6103" operator="between">
      <formula>5</formula>
      <formula>9</formula>
    </cfRule>
  </conditionalFormatting>
  <conditionalFormatting sqref="E131">
    <cfRule type="cellIs" dxfId="6106" priority="6104" operator="between">
      <formula>3</formula>
      <formula>4</formula>
    </cfRule>
  </conditionalFormatting>
  <conditionalFormatting sqref="E131">
    <cfRule type="cellIs" dxfId="6105" priority="6105" operator="between">
      <formula>1</formula>
      <formula>2</formula>
    </cfRule>
  </conditionalFormatting>
  <conditionalFormatting sqref="I131">
    <cfRule type="containsText" dxfId="6104" priority="6106" operator="containsText" text="BAJO">
      <formula>NOT(ISERROR(SEARCH(("BAJO"),(I131))))</formula>
    </cfRule>
  </conditionalFormatting>
  <conditionalFormatting sqref="I131">
    <cfRule type="containsText" dxfId="6103" priority="6107" operator="containsText" text="MEDIO">
      <formula>NOT(ISERROR(SEARCH(("MEDIO"),(I131))))</formula>
    </cfRule>
  </conditionalFormatting>
  <conditionalFormatting sqref="I131">
    <cfRule type="containsText" dxfId="6102" priority="6108" operator="containsText" text="ALTO">
      <formula>NOT(ISERROR(SEARCH(("ALTO"),(I131))))</formula>
    </cfRule>
  </conditionalFormatting>
  <conditionalFormatting sqref="I131">
    <cfRule type="cellIs" dxfId="6101" priority="6109" operator="between">
      <formula>5</formula>
      <formula>9</formula>
    </cfRule>
  </conditionalFormatting>
  <conditionalFormatting sqref="I131">
    <cfRule type="cellIs" dxfId="6100" priority="6110" operator="between">
      <formula>3</formula>
      <formula>4</formula>
    </cfRule>
  </conditionalFormatting>
  <conditionalFormatting sqref="I131">
    <cfRule type="cellIs" dxfId="6099" priority="6111" operator="between">
      <formula>1</formula>
      <formula>2</formula>
    </cfRule>
  </conditionalFormatting>
  <conditionalFormatting sqref="E136:E138 E141:E142">
    <cfRule type="containsText" dxfId="6098" priority="6088" operator="containsText" text="BAJO">
      <formula>NOT(ISERROR(SEARCH(("BAJO"),(E136))))</formula>
    </cfRule>
  </conditionalFormatting>
  <conditionalFormatting sqref="E136:E138 E141:E142">
    <cfRule type="containsText" dxfId="6097" priority="6089" operator="containsText" text="MEDIO">
      <formula>NOT(ISERROR(SEARCH(("MEDIO"),(E136))))</formula>
    </cfRule>
  </conditionalFormatting>
  <conditionalFormatting sqref="E136:E138 E141:E142">
    <cfRule type="containsText" dxfId="6096" priority="6090" operator="containsText" text="ALTO">
      <formula>NOT(ISERROR(SEARCH(("ALTO"),(E136))))</formula>
    </cfRule>
  </conditionalFormatting>
  <conditionalFormatting sqref="E136:E138 E141:E142">
    <cfRule type="cellIs" dxfId="6095" priority="6091" operator="between">
      <formula>5</formula>
      <formula>9</formula>
    </cfRule>
  </conditionalFormatting>
  <conditionalFormatting sqref="E136:E138 E141:E142">
    <cfRule type="cellIs" dxfId="6094" priority="6092" operator="between">
      <formula>3</formula>
      <formula>4</formula>
    </cfRule>
  </conditionalFormatting>
  <conditionalFormatting sqref="E136:E138 E141:E142">
    <cfRule type="cellIs" dxfId="6093" priority="6093" operator="between">
      <formula>1</formula>
      <formula>2</formula>
    </cfRule>
  </conditionalFormatting>
  <conditionalFormatting sqref="I136:I138 I141:I142">
    <cfRule type="containsText" dxfId="6092" priority="6094" operator="containsText" text="BAJO">
      <formula>NOT(ISERROR(SEARCH(("BAJO"),(I136))))</formula>
    </cfRule>
  </conditionalFormatting>
  <conditionalFormatting sqref="I136:I138 I141:I142">
    <cfRule type="containsText" dxfId="6091" priority="6095" operator="containsText" text="MEDIO">
      <formula>NOT(ISERROR(SEARCH(("MEDIO"),(I136))))</formula>
    </cfRule>
  </conditionalFormatting>
  <conditionalFormatting sqref="I136:I138 I141:I142">
    <cfRule type="containsText" dxfId="6090" priority="6096" operator="containsText" text="ALTO">
      <formula>NOT(ISERROR(SEARCH(("ALTO"),(I136))))</formula>
    </cfRule>
  </conditionalFormatting>
  <conditionalFormatting sqref="I136:I138 I141:I142">
    <cfRule type="cellIs" dxfId="6089" priority="6097" operator="between">
      <formula>5</formula>
      <formula>9</formula>
    </cfRule>
  </conditionalFormatting>
  <conditionalFormatting sqref="I136:I138 I141:I142">
    <cfRule type="cellIs" dxfId="6088" priority="6098" operator="between">
      <formula>3</formula>
      <formula>4</formula>
    </cfRule>
  </conditionalFormatting>
  <conditionalFormatting sqref="I136:I138 I141:I142">
    <cfRule type="cellIs" dxfId="6087" priority="6099" operator="between">
      <formula>1</formula>
      <formula>2</formula>
    </cfRule>
  </conditionalFormatting>
  <conditionalFormatting sqref="E140">
    <cfRule type="containsText" dxfId="6086" priority="6076" operator="containsText" text="BAJO">
      <formula>NOT(ISERROR(SEARCH(("BAJO"),(E140))))</formula>
    </cfRule>
  </conditionalFormatting>
  <conditionalFormatting sqref="E140">
    <cfRule type="containsText" dxfId="6085" priority="6077" operator="containsText" text="MEDIO">
      <formula>NOT(ISERROR(SEARCH(("MEDIO"),(E140))))</formula>
    </cfRule>
  </conditionalFormatting>
  <conditionalFormatting sqref="E140">
    <cfRule type="containsText" dxfId="6084" priority="6078" operator="containsText" text="ALTO">
      <formula>NOT(ISERROR(SEARCH(("ALTO"),(E140))))</formula>
    </cfRule>
  </conditionalFormatting>
  <conditionalFormatting sqref="E140">
    <cfRule type="cellIs" dxfId="6083" priority="6079" operator="between">
      <formula>5</formula>
      <formula>9</formula>
    </cfRule>
  </conditionalFormatting>
  <conditionalFormatting sqref="E140">
    <cfRule type="cellIs" dxfId="6082" priority="6080" operator="between">
      <formula>3</formula>
      <formula>4</formula>
    </cfRule>
  </conditionalFormatting>
  <conditionalFormatting sqref="E140">
    <cfRule type="cellIs" dxfId="6081" priority="6081" operator="between">
      <formula>1</formula>
      <formula>2</formula>
    </cfRule>
  </conditionalFormatting>
  <conditionalFormatting sqref="I140">
    <cfRule type="containsText" dxfId="6080" priority="6082" operator="containsText" text="BAJO">
      <formula>NOT(ISERROR(SEARCH(("BAJO"),(I140))))</formula>
    </cfRule>
  </conditionalFormatting>
  <conditionalFormatting sqref="I140">
    <cfRule type="containsText" dxfId="6079" priority="6083" operator="containsText" text="MEDIO">
      <formula>NOT(ISERROR(SEARCH(("MEDIO"),(I140))))</formula>
    </cfRule>
  </conditionalFormatting>
  <conditionalFormatting sqref="I140">
    <cfRule type="containsText" dxfId="6078" priority="6084" operator="containsText" text="ALTO">
      <formula>NOT(ISERROR(SEARCH(("ALTO"),(I140))))</formula>
    </cfRule>
  </conditionalFormatting>
  <conditionalFormatting sqref="I140">
    <cfRule type="cellIs" dxfId="6077" priority="6085" operator="between">
      <formula>5</formula>
      <formula>9</formula>
    </cfRule>
  </conditionalFormatting>
  <conditionalFormatting sqref="I140">
    <cfRule type="cellIs" dxfId="6076" priority="6086" operator="between">
      <formula>3</formula>
      <formula>4</formula>
    </cfRule>
  </conditionalFormatting>
  <conditionalFormatting sqref="I140">
    <cfRule type="cellIs" dxfId="6075" priority="6087" operator="between">
      <formula>1</formula>
      <formula>2</formula>
    </cfRule>
  </conditionalFormatting>
  <conditionalFormatting sqref="E145:E147 E150:E151">
    <cfRule type="containsText" dxfId="6074" priority="6064" operator="containsText" text="BAJO">
      <formula>NOT(ISERROR(SEARCH(("BAJO"),(E145))))</formula>
    </cfRule>
  </conditionalFormatting>
  <conditionalFormatting sqref="E145:E147 E150:E151">
    <cfRule type="containsText" dxfId="6073" priority="6065" operator="containsText" text="MEDIO">
      <formula>NOT(ISERROR(SEARCH(("MEDIO"),(E145))))</formula>
    </cfRule>
  </conditionalFormatting>
  <conditionalFormatting sqref="E145:E147 E150:E151">
    <cfRule type="containsText" dxfId="6072" priority="6066" operator="containsText" text="ALTO">
      <formula>NOT(ISERROR(SEARCH(("ALTO"),(E145))))</formula>
    </cfRule>
  </conditionalFormatting>
  <conditionalFormatting sqref="E145:E147 E150:E151">
    <cfRule type="cellIs" dxfId="6071" priority="6067" operator="between">
      <formula>5</formula>
      <formula>9</formula>
    </cfRule>
  </conditionalFormatting>
  <conditionalFormatting sqref="E145:E147 E150:E151">
    <cfRule type="cellIs" dxfId="6070" priority="6068" operator="between">
      <formula>3</formula>
      <formula>4</formula>
    </cfRule>
  </conditionalFormatting>
  <conditionalFormatting sqref="E145:E147 E150:E151">
    <cfRule type="cellIs" dxfId="6069" priority="6069" operator="between">
      <formula>1</formula>
      <formula>2</formula>
    </cfRule>
  </conditionalFormatting>
  <conditionalFormatting sqref="I145:I147 I150:I151">
    <cfRule type="containsText" dxfId="6068" priority="6070" operator="containsText" text="BAJO">
      <formula>NOT(ISERROR(SEARCH(("BAJO"),(I145))))</formula>
    </cfRule>
  </conditionalFormatting>
  <conditionalFormatting sqref="I145:I147 I150:I151">
    <cfRule type="containsText" dxfId="6067" priority="6071" operator="containsText" text="MEDIO">
      <formula>NOT(ISERROR(SEARCH(("MEDIO"),(I145))))</formula>
    </cfRule>
  </conditionalFormatting>
  <conditionalFormatting sqref="I145:I147 I150:I151">
    <cfRule type="containsText" dxfId="6066" priority="6072" operator="containsText" text="ALTO">
      <formula>NOT(ISERROR(SEARCH(("ALTO"),(I145))))</formula>
    </cfRule>
  </conditionalFormatting>
  <conditionalFormatting sqref="I145:I147 I150:I151">
    <cfRule type="cellIs" dxfId="6065" priority="6073" operator="between">
      <formula>5</formula>
      <formula>9</formula>
    </cfRule>
  </conditionalFormatting>
  <conditionalFormatting sqref="I145:I147 I150:I151">
    <cfRule type="cellIs" dxfId="6064" priority="6074" operator="between">
      <formula>3</formula>
      <formula>4</formula>
    </cfRule>
  </conditionalFormatting>
  <conditionalFormatting sqref="I145:I147 I150:I151">
    <cfRule type="cellIs" dxfId="6063" priority="6075" operator="between">
      <formula>1</formula>
      <formula>2</formula>
    </cfRule>
  </conditionalFormatting>
  <conditionalFormatting sqref="E149">
    <cfRule type="containsText" dxfId="6062" priority="6052" operator="containsText" text="BAJO">
      <formula>NOT(ISERROR(SEARCH(("BAJO"),(E149))))</formula>
    </cfRule>
  </conditionalFormatting>
  <conditionalFormatting sqref="E149">
    <cfRule type="containsText" dxfId="6061" priority="6053" operator="containsText" text="MEDIO">
      <formula>NOT(ISERROR(SEARCH(("MEDIO"),(E149))))</formula>
    </cfRule>
  </conditionalFormatting>
  <conditionalFormatting sqref="E149">
    <cfRule type="containsText" dxfId="6060" priority="6054" operator="containsText" text="ALTO">
      <formula>NOT(ISERROR(SEARCH(("ALTO"),(E149))))</formula>
    </cfRule>
  </conditionalFormatting>
  <conditionalFormatting sqref="E149">
    <cfRule type="cellIs" dxfId="6059" priority="6055" operator="between">
      <formula>5</formula>
      <formula>9</formula>
    </cfRule>
  </conditionalFormatting>
  <conditionalFormatting sqref="E149">
    <cfRule type="cellIs" dxfId="6058" priority="6056" operator="between">
      <formula>3</formula>
      <formula>4</formula>
    </cfRule>
  </conditionalFormatting>
  <conditionalFormatting sqref="E149">
    <cfRule type="cellIs" dxfId="6057" priority="6057" operator="between">
      <formula>1</formula>
      <formula>2</formula>
    </cfRule>
  </conditionalFormatting>
  <conditionalFormatting sqref="I149">
    <cfRule type="containsText" dxfId="6056" priority="6058" operator="containsText" text="BAJO">
      <formula>NOT(ISERROR(SEARCH(("BAJO"),(I149))))</formula>
    </cfRule>
  </conditionalFormatting>
  <conditionalFormatting sqref="I149">
    <cfRule type="containsText" dxfId="6055" priority="6059" operator="containsText" text="MEDIO">
      <formula>NOT(ISERROR(SEARCH(("MEDIO"),(I149))))</formula>
    </cfRule>
  </conditionalFormatting>
  <conditionalFormatting sqref="I149">
    <cfRule type="containsText" dxfId="6054" priority="6060" operator="containsText" text="ALTO">
      <formula>NOT(ISERROR(SEARCH(("ALTO"),(I149))))</formula>
    </cfRule>
  </conditionalFormatting>
  <conditionalFormatting sqref="I149">
    <cfRule type="cellIs" dxfId="6053" priority="6061" operator="between">
      <formula>5</formula>
      <formula>9</formula>
    </cfRule>
  </conditionalFormatting>
  <conditionalFormatting sqref="I149">
    <cfRule type="cellIs" dxfId="6052" priority="6062" operator="between">
      <formula>3</formula>
      <formula>4</formula>
    </cfRule>
  </conditionalFormatting>
  <conditionalFormatting sqref="I149">
    <cfRule type="cellIs" dxfId="6051" priority="6063" operator="between">
      <formula>1</formula>
      <formula>2</formula>
    </cfRule>
  </conditionalFormatting>
  <conditionalFormatting sqref="E154:E156 E159:E160">
    <cfRule type="containsText" dxfId="6050" priority="6040" operator="containsText" text="BAJO">
      <formula>NOT(ISERROR(SEARCH(("BAJO"),(E154))))</formula>
    </cfRule>
  </conditionalFormatting>
  <conditionalFormatting sqref="E154:E156 E159:E160">
    <cfRule type="containsText" dxfId="6049" priority="6041" operator="containsText" text="MEDIO">
      <formula>NOT(ISERROR(SEARCH(("MEDIO"),(E154))))</formula>
    </cfRule>
  </conditionalFormatting>
  <conditionalFormatting sqref="E154:E156 E159:E160">
    <cfRule type="containsText" dxfId="6048" priority="6042" operator="containsText" text="ALTO">
      <formula>NOT(ISERROR(SEARCH(("ALTO"),(E154))))</formula>
    </cfRule>
  </conditionalFormatting>
  <conditionalFormatting sqref="E154:E156 E159:E160">
    <cfRule type="cellIs" dxfId="6047" priority="6043" operator="between">
      <formula>5</formula>
      <formula>9</formula>
    </cfRule>
  </conditionalFormatting>
  <conditionalFormatting sqref="E154:E156 E159:E160">
    <cfRule type="cellIs" dxfId="6046" priority="6044" operator="between">
      <formula>3</formula>
      <formula>4</formula>
    </cfRule>
  </conditionalFormatting>
  <conditionalFormatting sqref="E154:E156 E159:E160">
    <cfRule type="cellIs" dxfId="6045" priority="6045" operator="between">
      <formula>1</formula>
      <formula>2</formula>
    </cfRule>
  </conditionalFormatting>
  <conditionalFormatting sqref="I154:I156 I159:I160">
    <cfRule type="containsText" dxfId="6044" priority="6046" operator="containsText" text="BAJO">
      <formula>NOT(ISERROR(SEARCH(("BAJO"),(I154))))</formula>
    </cfRule>
  </conditionalFormatting>
  <conditionalFormatting sqref="I154:I156 I159:I160">
    <cfRule type="containsText" dxfId="6043" priority="6047" operator="containsText" text="MEDIO">
      <formula>NOT(ISERROR(SEARCH(("MEDIO"),(I154))))</formula>
    </cfRule>
  </conditionalFormatting>
  <conditionalFormatting sqref="I154:I156 I159:I160">
    <cfRule type="containsText" dxfId="6042" priority="6048" operator="containsText" text="ALTO">
      <formula>NOT(ISERROR(SEARCH(("ALTO"),(I154))))</formula>
    </cfRule>
  </conditionalFormatting>
  <conditionalFormatting sqref="I154:I156 I159:I160">
    <cfRule type="cellIs" dxfId="6041" priority="6049" operator="between">
      <formula>5</formula>
      <formula>9</formula>
    </cfRule>
  </conditionalFormatting>
  <conditionalFormatting sqref="I154:I156 I159:I160">
    <cfRule type="cellIs" dxfId="6040" priority="6050" operator="between">
      <formula>3</formula>
      <formula>4</formula>
    </cfRule>
  </conditionalFormatting>
  <conditionalFormatting sqref="I154:I156 I159:I160">
    <cfRule type="cellIs" dxfId="6039" priority="6051" operator="between">
      <formula>1</formula>
      <formula>2</formula>
    </cfRule>
  </conditionalFormatting>
  <conditionalFormatting sqref="E158">
    <cfRule type="containsText" dxfId="6038" priority="6028" operator="containsText" text="BAJO">
      <formula>NOT(ISERROR(SEARCH(("BAJO"),(E158))))</formula>
    </cfRule>
  </conditionalFormatting>
  <conditionalFormatting sqref="E158">
    <cfRule type="containsText" dxfId="6037" priority="6029" operator="containsText" text="MEDIO">
      <formula>NOT(ISERROR(SEARCH(("MEDIO"),(E158))))</formula>
    </cfRule>
  </conditionalFormatting>
  <conditionalFormatting sqref="E158">
    <cfRule type="containsText" dxfId="6036" priority="6030" operator="containsText" text="ALTO">
      <formula>NOT(ISERROR(SEARCH(("ALTO"),(E158))))</formula>
    </cfRule>
  </conditionalFormatting>
  <conditionalFormatting sqref="E158">
    <cfRule type="cellIs" dxfId="6035" priority="6031" operator="between">
      <formula>5</formula>
      <formula>9</formula>
    </cfRule>
  </conditionalFormatting>
  <conditionalFormatting sqref="E158">
    <cfRule type="cellIs" dxfId="6034" priority="6032" operator="between">
      <formula>3</formula>
      <formula>4</formula>
    </cfRule>
  </conditionalFormatting>
  <conditionalFormatting sqref="E158">
    <cfRule type="cellIs" dxfId="6033" priority="6033" operator="between">
      <formula>1</formula>
      <formula>2</formula>
    </cfRule>
  </conditionalFormatting>
  <conditionalFormatting sqref="I158">
    <cfRule type="containsText" dxfId="6032" priority="6034" operator="containsText" text="BAJO">
      <formula>NOT(ISERROR(SEARCH(("BAJO"),(I158))))</formula>
    </cfRule>
  </conditionalFormatting>
  <conditionalFormatting sqref="I158">
    <cfRule type="containsText" dxfId="6031" priority="6035" operator="containsText" text="MEDIO">
      <formula>NOT(ISERROR(SEARCH(("MEDIO"),(I158))))</formula>
    </cfRule>
  </conditionalFormatting>
  <conditionalFormatting sqref="I158">
    <cfRule type="containsText" dxfId="6030" priority="6036" operator="containsText" text="ALTO">
      <formula>NOT(ISERROR(SEARCH(("ALTO"),(I158))))</formula>
    </cfRule>
  </conditionalFormatting>
  <conditionalFormatting sqref="I158">
    <cfRule type="cellIs" dxfId="6029" priority="6037" operator="between">
      <formula>5</formula>
      <formula>9</formula>
    </cfRule>
  </conditionalFormatting>
  <conditionalFormatting sqref="I158">
    <cfRule type="cellIs" dxfId="6028" priority="6038" operator="between">
      <formula>3</formula>
      <formula>4</formula>
    </cfRule>
  </conditionalFormatting>
  <conditionalFormatting sqref="I158">
    <cfRule type="cellIs" dxfId="6027" priority="6039" operator="between">
      <formula>1</formula>
      <formula>2</formula>
    </cfRule>
  </conditionalFormatting>
  <conditionalFormatting sqref="E163:E165 E168:E169">
    <cfRule type="containsText" dxfId="6026" priority="6016" operator="containsText" text="BAJO">
      <formula>NOT(ISERROR(SEARCH(("BAJO"),(E163))))</formula>
    </cfRule>
  </conditionalFormatting>
  <conditionalFormatting sqref="E163:E165 E168:E169">
    <cfRule type="containsText" dxfId="6025" priority="6017" operator="containsText" text="MEDIO">
      <formula>NOT(ISERROR(SEARCH(("MEDIO"),(E163))))</formula>
    </cfRule>
  </conditionalFormatting>
  <conditionalFormatting sqref="E163:E165 E168:E169">
    <cfRule type="containsText" dxfId="6024" priority="6018" operator="containsText" text="ALTO">
      <formula>NOT(ISERROR(SEARCH(("ALTO"),(E163))))</formula>
    </cfRule>
  </conditionalFormatting>
  <conditionalFormatting sqref="E163:E165 E168:E169">
    <cfRule type="cellIs" dxfId="6023" priority="6019" operator="between">
      <formula>5</formula>
      <formula>9</formula>
    </cfRule>
  </conditionalFormatting>
  <conditionalFormatting sqref="E163:E165 E168:E169">
    <cfRule type="cellIs" dxfId="6022" priority="6020" operator="between">
      <formula>3</formula>
      <formula>4</formula>
    </cfRule>
  </conditionalFormatting>
  <conditionalFormatting sqref="E163:E165 E168:E169">
    <cfRule type="cellIs" dxfId="6021" priority="6021" operator="between">
      <formula>1</formula>
      <formula>2</formula>
    </cfRule>
  </conditionalFormatting>
  <conditionalFormatting sqref="I163:I165 I168:I169">
    <cfRule type="containsText" dxfId="6020" priority="6022" operator="containsText" text="BAJO">
      <formula>NOT(ISERROR(SEARCH(("BAJO"),(I163))))</formula>
    </cfRule>
  </conditionalFormatting>
  <conditionalFormatting sqref="I163:I165 I168:I169">
    <cfRule type="containsText" dxfId="6019" priority="6023" operator="containsText" text="MEDIO">
      <formula>NOT(ISERROR(SEARCH(("MEDIO"),(I163))))</formula>
    </cfRule>
  </conditionalFormatting>
  <conditionalFormatting sqref="I163:I165 I168:I169">
    <cfRule type="containsText" dxfId="6018" priority="6024" operator="containsText" text="ALTO">
      <formula>NOT(ISERROR(SEARCH(("ALTO"),(I163))))</formula>
    </cfRule>
  </conditionalFormatting>
  <conditionalFormatting sqref="I163:I165 I168:I169">
    <cfRule type="cellIs" dxfId="6017" priority="6025" operator="between">
      <formula>5</formula>
      <formula>9</formula>
    </cfRule>
  </conditionalFormatting>
  <conditionalFormatting sqref="I163:I165 I168:I169">
    <cfRule type="cellIs" dxfId="6016" priority="6026" operator="between">
      <formula>3</formula>
      <formula>4</formula>
    </cfRule>
  </conditionalFormatting>
  <conditionalFormatting sqref="I163:I165 I168:I169">
    <cfRule type="cellIs" dxfId="6015" priority="6027" operator="between">
      <formula>1</formula>
      <formula>2</formula>
    </cfRule>
  </conditionalFormatting>
  <conditionalFormatting sqref="E167">
    <cfRule type="containsText" dxfId="6014" priority="6004" operator="containsText" text="BAJO">
      <formula>NOT(ISERROR(SEARCH(("BAJO"),(E167))))</formula>
    </cfRule>
  </conditionalFormatting>
  <conditionalFormatting sqref="E167">
    <cfRule type="containsText" dxfId="6013" priority="6005" operator="containsText" text="MEDIO">
      <formula>NOT(ISERROR(SEARCH(("MEDIO"),(E167))))</formula>
    </cfRule>
  </conditionalFormatting>
  <conditionalFormatting sqref="E167">
    <cfRule type="containsText" dxfId="6012" priority="6006" operator="containsText" text="ALTO">
      <formula>NOT(ISERROR(SEARCH(("ALTO"),(E167))))</formula>
    </cfRule>
  </conditionalFormatting>
  <conditionalFormatting sqref="E167">
    <cfRule type="cellIs" dxfId="6011" priority="6007" operator="between">
      <formula>5</formula>
      <formula>9</formula>
    </cfRule>
  </conditionalFormatting>
  <conditionalFormatting sqref="E167">
    <cfRule type="cellIs" dxfId="6010" priority="6008" operator="between">
      <formula>3</formula>
      <formula>4</formula>
    </cfRule>
  </conditionalFormatting>
  <conditionalFormatting sqref="E167">
    <cfRule type="cellIs" dxfId="6009" priority="6009" operator="between">
      <formula>1</formula>
      <formula>2</formula>
    </cfRule>
  </conditionalFormatting>
  <conditionalFormatting sqref="I167">
    <cfRule type="containsText" dxfId="6008" priority="6010" operator="containsText" text="BAJO">
      <formula>NOT(ISERROR(SEARCH(("BAJO"),(I167))))</formula>
    </cfRule>
  </conditionalFormatting>
  <conditionalFormatting sqref="I167">
    <cfRule type="containsText" dxfId="6007" priority="6011" operator="containsText" text="MEDIO">
      <formula>NOT(ISERROR(SEARCH(("MEDIO"),(I167))))</formula>
    </cfRule>
  </conditionalFormatting>
  <conditionalFormatting sqref="I167">
    <cfRule type="containsText" dxfId="6006" priority="6012" operator="containsText" text="ALTO">
      <formula>NOT(ISERROR(SEARCH(("ALTO"),(I167))))</formula>
    </cfRule>
  </conditionalFormatting>
  <conditionalFormatting sqref="I167">
    <cfRule type="cellIs" dxfId="6005" priority="6013" operator="between">
      <formula>5</formula>
      <formula>9</formula>
    </cfRule>
  </conditionalFormatting>
  <conditionalFormatting sqref="I167">
    <cfRule type="cellIs" dxfId="6004" priority="6014" operator="between">
      <formula>3</formula>
      <formula>4</formula>
    </cfRule>
  </conditionalFormatting>
  <conditionalFormatting sqref="I167">
    <cfRule type="cellIs" dxfId="6003" priority="6015" operator="between">
      <formula>1</formula>
      <formula>2</formula>
    </cfRule>
  </conditionalFormatting>
  <conditionalFormatting sqref="E172:E174 E177:E178">
    <cfRule type="containsText" dxfId="6002" priority="5992" operator="containsText" text="BAJO">
      <formula>NOT(ISERROR(SEARCH(("BAJO"),(E172))))</formula>
    </cfRule>
  </conditionalFormatting>
  <conditionalFormatting sqref="E172:E174 E177:E178">
    <cfRule type="containsText" dxfId="6001" priority="5993" operator="containsText" text="MEDIO">
      <formula>NOT(ISERROR(SEARCH(("MEDIO"),(E172))))</formula>
    </cfRule>
  </conditionalFormatting>
  <conditionalFormatting sqref="E172:E174 E177:E178">
    <cfRule type="containsText" dxfId="6000" priority="5994" operator="containsText" text="ALTO">
      <formula>NOT(ISERROR(SEARCH(("ALTO"),(E172))))</formula>
    </cfRule>
  </conditionalFormatting>
  <conditionalFormatting sqref="E172:E174 E177:E178">
    <cfRule type="cellIs" dxfId="5999" priority="5995" operator="between">
      <formula>5</formula>
      <formula>9</formula>
    </cfRule>
  </conditionalFormatting>
  <conditionalFormatting sqref="E172:E174 E177:E178">
    <cfRule type="cellIs" dxfId="5998" priority="5996" operator="between">
      <formula>3</formula>
      <formula>4</formula>
    </cfRule>
  </conditionalFormatting>
  <conditionalFormatting sqref="E172:E174 E177:E178">
    <cfRule type="cellIs" dxfId="5997" priority="5997" operator="between">
      <formula>1</formula>
      <formula>2</formula>
    </cfRule>
  </conditionalFormatting>
  <conditionalFormatting sqref="I172:I174 I177:I178">
    <cfRule type="containsText" dxfId="5996" priority="5998" operator="containsText" text="BAJO">
      <formula>NOT(ISERROR(SEARCH(("BAJO"),(I172))))</formula>
    </cfRule>
  </conditionalFormatting>
  <conditionalFormatting sqref="I172:I174 I177:I178">
    <cfRule type="containsText" dxfId="5995" priority="5999" operator="containsText" text="MEDIO">
      <formula>NOT(ISERROR(SEARCH(("MEDIO"),(I172))))</formula>
    </cfRule>
  </conditionalFormatting>
  <conditionalFormatting sqref="I172:I174 I177:I178">
    <cfRule type="containsText" dxfId="5994" priority="6000" operator="containsText" text="ALTO">
      <formula>NOT(ISERROR(SEARCH(("ALTO"),(I172))))</formula>
    </cfRule>
  </conditionalFormatting>
  <conditionalFormatting sqref="I172:I174 I177:I178">
    <cfRule type="cellIs" dxfId="5993" priority="6001" operator="between">
      <formula>5</formula>
      <formula>9</formula>
    </cfRule>
  </conditionalFormatting>
  <conditionalFormatting sqref="I172:I174 I177:I178">
    <cfRule type="cellIs" dxfId="5992" priority="6002" operator="between">
      <formula>3</formula>
      <formula>4</formula>
    </cfRule>
  </conditionalFormatting>
  <conditionalFormatting sqref="I172:I174 I177:I178">
    <cfRule type="cellIs" dxfId="5991" priority="6003" operator="between">
      <formula>1</formula>
      <formula>2</formula>
    </cfRule>
  </conditionalFormatting>
  <conditionalFormatting sqref="E176">
    <cfRule type="containsText" dxfId="5990" priority="5980" operator="containsText" text="BAJO">
      <formula>NOT(ISERROR(SEARCH(("BAJO"),(E176))))</formula>
    </cfRule>
  </conditionalFormatting>
  <conditionalFormatting sqref="E176">
    <cfRule type="containsText" dxfId="5989" priority="5981" operator="containsText" text="MEDIO">
      <formula>NOT(ISERROR(SEARCH(("MEDIO"),(E176))))</formula>
    </cfRule>
  </conditionalFormatting>
  <conditionalFormatting sqref="E176">
    <cfRule type="containsText" dxfId="5988" priority="5982" operator="containsText" text="ALTO">
      <formula>NOT(ISERROR(SEARCH(("ALTO"),(E176))))</formula>
    </cfRule>
  </conditionalFormatting>
  <conditionalFormatting sqref="E176">
    <cfRule type="cellIs" dxfId="5987" priority="5983" operator="between">
      <formula>5</formula>
      <formula>9</formula>
    </cfRule>
  </conditionalFormatting>
  <conditionalFormatting sqref="E176">
    <cfRule type="cellIs" dxfId="5986" priority="5984" operator="between">
      <formula>3</formula>
      <formula>4</formula>
    </cfRule>
  </conditionalFormatting>
  <conditionalFormatting sqref="E176">
    <cfRule type="cellIs" dxfId="5985" priority="5985" operator="between">
      <formula>1</formula>
      <formula>2</formula>
    </cfRule>
  </conditionalFormatting>
  <conditionalFormatting sqref="I176">
    <cfRule type="containsText" dxfId="5984" priority="5986" operator="containsText" text="BAJO">
      <formula>NOT(ISERROR(SEARCH(("BAJO"),(I176))))</formula>
    </cfRule>
  </conditionalFormatting>
  <conditionalFormatting sqref="I176">
    <cfRule type="containsText" dxfId="5983" priority="5987" operator="containsText" text="MEDIO">
      <formula>NOT(ISERROR(SEARCH(("MEDIO"),(I176))))</formula>
    </cfRule>
  </conditionalFormatting>
  <conditionalFormatting sqref="I176">
    <cfRule type="containsText" dxfId="5982" priority="5988" operator="containsText" text="ALTO">
      <formula>NOT(ISERROR(SEARCH(("ALTO"),(I176))))</formula>
    </cfRule>
  </conditionalFormatting>
  <conditionalFormatting sqref="I176">
    <cfRule type="cellIs" dxfId="5981" priority="5989" operator="between">
      <formula>5</formula>
      <formula>9</formula>
    </cfRule>
  </conditionalFormatting>
  <conditionalFormatting sqref="I176">
    <cfRule type="cellIs" dxfId="5980" priority="5990" operator="between">
      <formula>3</formula>
      <formula>4</formula>
    </cfRule>
  </conditionalFormatting>
  <conditionalFormatting sqref="I176">
    <cfRule type="cellIs" dxfId="5979" priority="5991" operator="between">
      <formula>1</formula>
      <formula>2</formula>
    </cfRule>
  </conditionalFormatting>
  <conditionalFormatting sqref="E181:E183 E186:E187">
    <cfRule type="containsText" dxfId="5978" priority="5968" operator="containsText" text="BAJO">
      <formula>NOT(ISERROR(SEARCH(("BAJO"),(E181))))</formula>
    </cfRule>
  </conditionalFormatting>
  <conditionalFormatting sqref="E181:E183 E186:E187">
    <cfRule type="containsText" dxfId="5977" priority="5969" operator="containsText" text="MEDIO">
      <formula>NOT(ISERROR(SEARCH(("MEDIO"),(E181))))</formula>
    </cfRule>
  </conditionalFormatting>
  <conditionalFormatting sqref="E181:E183 E186:E187">
    <cfRule type="containsText" dxfId="5976" priority="5970" operator="containsText" text="ALTO">
      <formula>NOT(ISERROR(SEARCH(("ALTO"),(E181))))</formula>
    </cfRule>
  </conditionalFormatting>
  <conditionalFormatting sqref="E181:E183 E186:E187">
    <cfRule type="cellIs" dxfId="5975" priority="5971" operator="between">
      <formula>5</formula>
      <formula>9</formula>
    </cfRule>
  </conditionalFormatting>
  <conditionalFormatting sqref="E181:E183 E186:E187">
    <cfRule type="cellIs" dxfId="5974" priority="5972" operator="between">
      <formula>3</formula>
      <formula>4</formula>
    </cfRule>
  </conditionalFormatting>
  <conditionalFormatting sqref="E181:E183 E186:E187">
    <cfRule type="cellIs" dxfId="5973" priority="5973" operator="between">
      <formula>1</formula>
      <formula>2</formula>
    </cfRule>
  </conditionalFormatting>
  <conditionalFormatting sqref="I181:I183 I186:I187">
    <cfRule type="containsText" dxfId="5972" priority="5974" operator="containsText" text="BAJO">
      <formula>NOT(ISERROR(SEARCH(("BAJO"),(I181))))</formula>
    </cfRule>
  </conditionalFormatting>
  <conditionalFormatting sqref="I181:I183 I186:I187">
    <cfRule type="containsText" dxfId="5971" priority="5975" operator="containsText" text="MEDIO">
      <formula>NOT(ISERROR(SEARCH(("MEDIO"),(I181))))</formula>
    </cfRule>
  </conditionalFormatting>
  <conditionalFormatting sqref="I181:I183 I186:I187">
    <cfRule type="containsText" dxfId="5970" priority="5976" operator="containsText" text="ALTO">
      <formula>NOT(ISERROR(SEARCH(("ALTO"),(I181))))</formula>
    </cfRule>
  </conditionalFormatting>
  <conditionalFormatting sqref="I181:I183 I186:I187">
    <cfRule type="cellIs" dxfId="5969" priority="5977" operator="between">
      <formula>5</formula>
      <formula>9</formula>
    </cfRule>
  </conditionalFormatting>
  <conditionalFormatting sqref="I181:I183 I186:I187">
    <cfRule type="cellIs" dxfId="5968" priority="5978" operator="between">
      <formula>3</formula>
      <formula>4</formula>
    </cfRule>
  </conditionalFormatting>
  <conditionalFormatting sqref="I181:I183 I186:I187">
    <cfRule type="cellIs" dxfId="5967" priority="5979" operator="between">
      <formula>1</formula>
      <formula>2</formula>
    </cfRule>
  </conditionalFormatting>
  <conditionalFormatting sqref="E185">
    <cfRule type="containsText" dxfId="5966" priority="5956" operator="containsText" text="BAJO">
      <formula>NOT(ISERROR(SEARCH(("BAJO"),(E185))))</formula>
    </cfRule>
  </conditionalFormatting>
  <conditionalFormatting sqref="E185">
    <cfRule type="containsText" dxfId="5965" priority="5957" operator="containsText" text="MEDIO">
      <formula>NOT(ISERROR(SEARCH(("MEDIO"),(E185))))</formula>
    </cfRule>
  </conditionalFormatting>
  <conditionalFormatting sqref="E185">
    <cfRule type="containsText" dxfId="5964" priority="5958" operator="containsText" text="ALTO">
      <formula>NOT(ISERROR(SEARCH(("ALTO"),(E185))))</formula>
    </cfRule>
  </conditionalFormatting>
  <conditionalFormatting sqref="E185">
    <cfRule type="cellIs" dxfId="5963" priority="5959" operator="between">
      <formula>5</formula>
      <formula>9</formula>
    </cfRule>
  </conditionalFormatting>
  <conditionalFormatting sqref="E185">
    <cfRule type="cellIs" dxfId="5962" priority="5960" operator="between">
      <formula>3</formula>
      <formula>4</formula>
    </cfRule>
  </conditionalFormatting>
  <conditionalFormatting sqref="E185">
    <cfRule type="cellIs" dxfId="5961" priority="5961" operator="between">
      <formula>1</formula>
      <formula>2</formula>
    </cfRule>
  </conditionalFormatting>
  <conditionalFormatting sqref="I185">
    <cfRule type="containsText" dxfId="5960" priority="5962" operator="containsText" text="BAJO">
      <formula>NOT(ISERROR(SEARCH(("BAJO"),(I185))))</formula>
    </cfRule>
  </conditionalFormatting>
  <conditionalFormatting sqref="I185">
    <cfRule type="containsText" dxfId="5959" priority="5963" operator="containsText" text="MEDIO">
      <formula>NOT(ISERROR(SEARCH(("MEDIO"),(I185))))</formula>
    </cfRule>
  </conditionalFormatting>
  <conditionalFormatting sqref="I185">
    <cfRule type="containsText" dxfId="5958" priority="5964" operator="containsText" text="ALTO">
      <formula>NOT(ISERROR(SEARCH(("ALTO"),(I185))))</formula>
    </cfRule>
  </conditionalFormatting>
  <conditionalFormatting sqref="I185">
    <cfRule type="cellIs" dxfId="5957" priority="5965" operator="between">
      <formula>5</formula>
      <formula>9</formula>
    </cfRule>
  </conditionalFormatting>
  <conditionalFormatting sqref="I185">
    <cfRule type="cellIs" dxfId="5956" priority="5966" operator="between">
      <formula>3</formula>
      <formula>4</formula>
    </cfRule>
  </conditionalFormatting>
  <conditionalFormatting sqref="I185">
    <cfRule type="cellIs" dxfId="5955" priority="5967" operator="between">
      <formula>1</formula>
      <formula>2</formula>
    </cfRule>
  </conditionalFormatting>
  <conditionalFormatting sqref="E190:E192 E195:E196">
    <cfRule type="containsText" dxfId="5954" priority="5944" operator="containsText" text="BAJO">
      <formula>NOT(ISERROR(SEARCH(("BAJO"),(E190))))</formula>
    </cfRule>
  </conditionalFormatting>
  <conditionalFormatting sqref="E190:E192 E195:E196">
    <cfRule type="containsText" dxfId="5953" priority="5945" operator="containsText" text="MEDIO">
      <formula>NOT(ISERROR(SEARCH(("MEDIO"),(E190))))</formula>
    </cfRule>
  </conditionalFormatting>
  <conditionalFormatting sqref="E190:E192 E195:E196">
    <cfRule type="containsText" dxfId="5952" priority="5946" operator="containsText" text="ALTO">
      <formula>NOT(ISERROR(SEARCH(("ALTO"),(E190))))</formula>
    </cfRule>
  </conditionalFormatting>
  <conditionalFormatting sqref="E190:E192 E195:E196">
    <cfRule type="cellIs" dxfId="5951" priority="5947" operator="between">
      <formula>5</formula>
      <formula>9</formula>
    </cfRule>
  </conditionalFormatting>
  <conditionalFormatting sqref="E190:E192 E195:E196">
    <cfRule type="cellIs" dxfId="5950" priority="5948" operator="between">
      <formula>3</formula>
      <formula>4</formula>
    </cfRule>
  </conditionalFormatting>
  <conditionalFormatting sqref="E190:E192 E195:E196">
    <cfRule type="cellIs" dxfId="5949" priority="5949" operator="between">
      <formula>1</formula>
      <formula>2</formula>
    </cfRule>
  </conditionalFormatting>
  <conditionalFormatting sqref="I190:I192 I195:I196">
    <cfRule type="containsText" dxfId="5948" priority="5950" operator="containsText" text="BAJO">
      <formula>NOT(ISERROR(SEARCH(("BAJO"),(I190))))</formula>
    </cfRule>
  </conditionalFormatting>
  <conditionalFormatting sqref="I190:I192 I195:I196">
    <cfRule type="containsText" dxfId="5947" priority="5951" operator="containsText" text="MEDIO">
      <formula>NOT(ISERROR(SEARCH(("MEDIO"),(I190))))</formula>
    </cfRule>
  </conditionalFormatting>
  <conditionalFormatting sqref="I190:I192 I195:I196">
    <cfRule type="containsText" dxfId="5946" priority="5952" operator="containsText" text="ALTO">
      <formula>NOT(ISERROR(SEARCH(("ALTO"),(I190))))</formula>
    </cfRule>
  </conditionalFormatting>
  <conditionalFormatting sqref="I190:I192 I195:I196">
    <cfRule type="cellIs" dxfId="5945" priority="5953" operator="between">
      <formula>5</formula>
      <formula>9</formula>
    </cfRule>
  </conditionalFormatting>
  <conditionalFormatting sqref="I190:I192 I195:I196">
    <cfRule type="cellIs" dxfId="5944" priority="5954" operator="between">
      <formula>3</formula>
      <formula>4</formula>
    </cfRule>
  </conditionalFormatting>
  <conditionalFormatting sqref="I190:I192 I195:I196">
    <cfRule type="cellIs" dxfId="5943" priority="5955" operator="between">
      <formula>1</formula>
      <formula>2</formula>
    </cfRule>
  </conditionalFormatting>
  <conditionalFormatting sqref="E194">
    <cfRule type="containsText" dxfId="5942" priority="5932" operator="containsText" text="BAJO">
      <formula>NOT(ISERROR(SEARCH(("BAJO"),(E194))))</formula>
    </cfRule>
  </conditionalFormatting>
  <conditionalFormatting sqref="E194">
    <cfRule type="containsText" dxfId="5941" priority="5933" operator="containsText" text="MEDIO">
      <formula>NOT(ISERROR(SEARCH(("MEDIO"),(E194))))</formula>
    </cfRule>
  </conditionalFormatting>
  <conditionalFormatting sqref="E194">
    <cfRule type="containsText" dxfId="5940" priority="5934" operator="containsText" text="ALTO">
      <formula>NOT(ISERROR(SEARCH(("ALTO"),(E194))))</formula>
    </cfRule>
  </conditionalFormatting>
  <conditionalFormatting sqref="E194">
    <cfRule type="cellIs" dxfId="5939" priority="5935" operator="between">
      <formula>5</formula>
      <formula>9</formula>
    </cfRule>
  </conditionalFormatting>
  <conditionalFormatting sqref="E194">
    <cfRule type="cellIs" dxfId="5938" priority="5936" operator="between">
      <formula>3</formula>
      <formula>4</formula>
    </cfRule>
  </conditionalFormatting>
  <conditionalFormatting sqref="E194">
    <cfRule type="cellIs" dxfId="5937" priority="5937" operator="between">
      <formula>1</formula>
      <formula>2</formula>
    </cfRule>
  </conditionalFormatting>
  <conditionalFormatting sqref="I194">
    <cfRule type="containsText" dxfId="5936" priority="5938" operator="containsText" text="BAJO">
      <formula>NOT(ISERROR(SEARCH(("BAJO"),(I194))))</formula>
    </cfRule>
  </conditionalFormatting>
  <conditionalFormatting sqref="I194">
    <cfRule type="containsText" dxfId="5935" priority="5939" operator="containsText" text="MEDIO">
      <formula>NOT(ISERROR(SEARCH(("MEDIO"),(I194))))</formula>
    </cfRule>
  </conditionalFormatting>
  <conditionalFormatting sqref="I194">
    <cfRule type="containsText" dxfId="5934" priority="5940" operator="containsText" text="ALTO">
      <formula>NOT(ISERROR(SEARCH(("ALTO"),(I194))))</formula>
    </cfRule>
  </conditionalFormatting>
  <conditionalFormatting sqref="I194">
    <cfRule type="cellIs" dxfId="5933" priority="5941" operator="between">
      <formula>5</formula>
      <formula>9</formula>
    </cfRule>
  </conditionalFormatting>
  <conditionalFormatting sqref="I194">
    <cfRule type="cellIs" dxfId="5932" priority="5942" operator="between">
      <formula>3</formula>
      <formula>4</formula>
    </cfRule>
  </conditionalFormatting>
  <conditionalFormatting sqref="I194">
    <cfRule type="cellIs" dxfId="5931" priority="5943" operator="between">
      <formula>1</formula>
      <formula>2</formula>
    </cfRule>
  </conditionalFormatting>
  <conditionalFormatting sqref="E199:E201 E204:E205">
    <cfRule type="containsText" dxfId="5930" priority="5920" operator="containsText" text="BAJO">
      <formula>NOT(ISERROR(SEARCH(("BAJO"),(E199))))</formula>
    </cfRule>
  </conditionalFormatting>
  <conditionalFormatting sqref="E199:E201 E204:E205">
    <cfRule type="containsText" dxfId="5929" priority="5921" operator="containsText" text="MEDIO">
      <formula>NOT(ISERROR(SEARCH(("MEDIO"),(E199))))</formula>
    </cfRule>
  </conditionalFormatting>
  <conditionalFormatting sqref="E199:E201 E204:E205">
    <cfRule type="containsText" dxfId="5928" priority="5922" operator="containsText" text="ALTO">
      <formula>NOT(ISERROR(SEARCH(("ALTO"),(E199))))</formula>
    </cfRule>
  </conditionalFormatting>
  <conditionalFormatting sqref="E199:E201 E204:E205">
    <cfRule type="cellIs" dxfId="5927" priority="5923" operator="between">
      <formula>5</formula>
      <formula>9</formula>
    </cfRule>
  </conditionalFormatting>
  <conditionalFormatting sqref="E199:E201 E204:E205">
    <cfRule type="cellIs" dxfId="5926" priority="5924" operator="between">
      <formula>3</formula>
      <formula>4</formula>
    </cfRule>
  </conditionalFormatting>
  <conditionalFormatting sqref="E199:E201 E204:E205">
    <cfRule type="cellIs" dxfId="5925" priority="5925" operator="between">
      <formula>1</formula>
      <formula>2</formula>
    </cfRule>
  </conditionalFormatting>
  <conditionalFormatting sqref="I199:I201 I204:I205">
    <cfRule type="containsText" dxfId="5924" priority="5926" operator="containsText" text="BAJO">
      <formula>NOT(ISERROR(SEARCH(("BAJO"),(I199))))</formula>
    </cfRule>
  </conditionalFormatting>
  <conditionalFormatting sqref="I199:I201 I204:I205">
    <cfRule type="containsText" dxfId="5923" priority="5927" operator="containsText" text="MEDIO">
      <formula>NOT(ISERROR(SEARCH(("MEDIO"),(I199))))</formula>
    </cfRule>
  </conditionalFormatting>
  <conditionalFormatting sqref="I199:I201 I204:I205">
    <cfRule type="containsText" dxfId="5922" priority="5928" operator="containsText" text="ALTO">
      <formula>NOT(ISERROR(SEARCH(("ALTO"),(I199))))</formula>
    </cfRule>
  </conditionalFormatting>
  <conditionalFormatting sqref="I199:I201 I204:I205">
    <cfRule type="cellIs" dxfId="5921" priority="5929" operator="between">
      <formula>5</formula>
      <formula>9</formula>
    </cfRule>
  </conditionalFormatting>
  <conditionalFormatting sqref="I199:I201 I204:I205">
    <cfRule type="cellIs" dxfId="5920" priority="5930" operator="between">
      <formula>3</formula>
      <formula>4</formula>
    </cfRule>
  </conditionalFormatting>
  <conditionalFormatting sqref="I199:I201 I204:I205">
    <cfRule type="cellIs" dxfId="5919" priority="5931" operator="between">
      <formula>1</formula>
      <formula>2</formula>
    </cfRule>
  </conditionalFormatting>
  <conditionalFormatting sqref="E203">
    <cfRule type="containsText" dxfId="5918" priority="5908" operator="containsText" text="BAJO">
      <formula>NOT(ISERROR(SEARCH(("BAJO"),(E203))))</formula>
    </cfRule>
  </conditionalFormatting>
  <conditionalFormatting sqref="E203">
    <cfRule type="containsText" dxfId="5917" priority="5909" operator="containsText" text="MEDIO">
      <formula>NOT(ISERROR(SEARCH(("MEDIO"),(E203))))</formula>
    </cfRule>
  </conditionalFormatting>
  <conditionalFormatting sqref="E203">
    <cfRule type="containsText" dxfId="5916" priority="5910" operator="containsText" text="ALTO">
      <formula>NOT(ISERROR(SEARCH(("ALTO"),(E203))))</formula>
    </cfRule>
  </conditionalFormatting>
  <conditionalFormatting sqref="E203">
    <cfRule type="cellIs" dxfId="5915" priority="5911" operator="between">
      <formula>5</formula>
      <formula>9</formula>
    </cfRule>
  </conditionalFormatting>
  <conditionalFormatting sqref="E203">
    <cfRule type="cellIs" dxfId="5914" priority="5912" operator="between">
      <formula>3</formula>
      <formula>4</formula>
    </cfRule>
  </conditionalFormatting>
  <conditionalFormatting sqref="E203">
    <cfRule type="cellIs" dxfId="5913" priority="5913" operator="between">
      <formula>1</formula>
      <formula>2</formula>
    </cfRule>
  </conditionalFormatting>
  <conditionalFormatting sqref="I203">
    <cfRule type="containsText" dxfId="5912" priority="5914" operator="containsText" text="BAJO">
      <formula>NOT(ISERROR(SEARCH(("BAJO"),(I203))))</formula>
    </cfRule>
  </conditionalFormatting>
  <conditionalFormatting sqref="I203">
    <cfRule type="containsText" dxfId="5911" priority="5915" operator="containsText" text="MEDIO">
      <formula>NOT(ISERROR(SEARCH(("MEDIO"),(I203))))</formula>
    </cfRule>
  </conditionalFormatting>
  <conditionalFormatting sqref="I203">
    <cfRule type="containsText" dxfId="5910" priority="5916" operator="containsText" text="ALTO">
      <formula>NOT(ISERROR(SEARCH(("ALTO"),(I203))))</formula>
    </cfRule>
  </conditionalFormatting>
  <conditionalFormatting sqref="I203">
    <cfRule type="cellIs" dxfId="5909" priority="5917" operator="between">
      <formula>5</formula>
      <formula>9</formula>
    </cfRule>
  </conditionalFormatting>
  <conditionalFormatting sqref="I203">
    <cfRule type="cellIs" dxfId="5908" priority="5918" operator="between">
      <formula>3</formula>
      <formula>4</formula>
    </cfRule>
  </conditionalFormatting>
  <conditionalFormatting sqref="I203">
    <cfRule type="cellIs" dxfId="5907" priority="5919" operator="between">
      <formula>1</formula>
      <formula>2</formula>
    </cfRule>
  </conditionalFormatting>
  <conditionalFormatting sqref="E208:E210 E213:E214">
    <cfRule type="containsText" dxfId="5906" priority="5896" operator="containsText" text="BAJO">
      <formula>NOT(ISERROR(SEARCH(("BAJO"),(E208))))</formula>
    </cfRule>
  </conditionalFormatting>
  <conditionalFormatting sqref="E208:E210 E213:E214">
    <cfRule type="containsText" dxfId="5905" priority="5897" operator="containsText" text="MEDIO">
      <formula>NOT(ISERROR(SEARCH(("MEDIO"),(E208))))</formula>
    </cfRule>
  </conditionalFormatting>
  <conditionalFormatting sqref="E208:E210 E213:E214">
    <cfRule type="containsText" dxfId="5904" priority="5898" operator="containsText" text="ALTO">
      <formula>NOT(ISERROR(SEARCH(("ALTO"),(E208))))</formula>
    </cfRule>
  </conditionalFormatting>
  <conditionalFormatting sqref="E208:E210 E213:E214">
    <cfRule type="cellIs" dxfId="5903" priority="5899" operator="between">
      <formula>5</formula>
      <formula>9</formula>
    </cfRule>
  </conditionalFormatting>
  <conditionalFormatting sqref="E208:E210 E213:E214">
    <cfRule type="cellIs" dxfId="5902" priority="5900" operator="between">
      <formula>3</formula>
      <formula>4</formula>
    </cfRule>
  </conditionalFormatting>
  <conditionalFormatting sqref="E208:E210 E213:E214">
    <cfRule type="cellIs" dxfId="5901" priority="5901" operator="between">
      <formula>1</formula>
      <formula>2</formula>
    </cfRule>
  </conditionalFormatting>
  <conditionalFormatting sqref="I208:I210 I213:I214">
    <cfRule type="containsText" dxfId="5900" priority="5902" operator="containsText" text="BAJO">
      <formula>NOT(ISERROR(SEARCH(("BAJO"),(I208))))</formula>
    </cfRule>
  </conditionalFormatting>
  <conditionalFormatting sqref="I208:I210 I213:I214">
    <cfRule type="containsText" dxfId="5899" priority="5903" operator="containsText" text="MEDIO">
      <formula>NOT(ISERROR(SEARCH(("MEDIO"),(I208))))</formula>
    </cfRule>
  </conditionalFormatting>
  <conditionalFormatting sqref="I208:I210 I213:I214">
    <cfRule type="containsText" dxfId="5898" priority="5904" operator="containsText" text="ALTO">
      <formula>NOT(ISERROR(SEARCH(("ALTO"),(I208))))</formula>
    </cfRule>
  </conditionalFormatting>
  <conditionalFormatting sqref="I208:I210 I213:I214">
    <cfRule type="cellIs" dxfId="5897" priority="5905" operator="between">
      <formula>5</formula>
      <formula>9</formula>
    </cfRule>
  </conditionalFormatting>
  <conditionalFormatting sqref="I208:I210 I213:I214">
    <cfRule type="cellIs" dxfId="5896" priority="5906" operator="between">
      <formula>3</formula>
      <formula>4</formula>
    </cfRule>
  </conditionalFormatting>
  <conditionalFormatting sqref="I208:I210 I213:I214">
    <cfRule type="cellIs" dxfId="5895" priority="5907" operator="between">
      <formula>1</formula>
      <formula>2</formula>
    </cfRule>
  </conditionalFormatting>
  <conditionalFormatting sqref="E212">
    <cfRule type="containsText" dxfId="5894" priority="5884" operator="containsText" text="BAJO">
      <formula>NOT(ISERROR(SEARCH(("BAJO"),(E212))))</formula>
    </cfRule>
  </conditionalFormatting>
  <conditionalFormatting sqref="E212">
    <cfRule type="containsText" dxfId="5893" priority="5885" operator="containsText" text="MEDIO">
      <formula>NOT(ISERROR(SEARCH(("MEDIO"),(E212))))</formula>
    </cfRule>
  </conditionalFormatting>
  <conditionalFormatting sqref="E212">
    <cfRule type="containsText" dxfId="5892" priority="5886" operator="containsText" text="ALTO">
      <formula>NOT(ISERROR(SEARCH(("ALTO"),(E212))))</formula>
    </cfRule>
  </conditionalFormatting>
  <conditionalFormatting sqref="E212">
    <cfRule type="cellIs" dxfId="5891" priority="5887" operator="between">
      <formula>5</formula>
      <formula>9</formula>
    </cfRule>
  </conditionalFormatting>
  <conditionalFormatting sqref="E212">
    <cfRule type="cellIs" dxfId="5890" priority="5888" operator="between">
      <formula>3</formula>
      <formula>4</formula>
    </cfRule>
  </conditionalFormatting>
  <conditionalFormatting sqref="E212">
    <cfRule type="cellIs" dxfId="5889" priority="5889" operator="between">
      <formula>1</formula>
      <formula>2</formula>
    </cfRule>
  </conditionalFormatting>
  <conditionalFormatting sqref="I212">
    <cfRule type="containsText" dxfId="5888" priority="5890" operator="containsText" text="BAJO">
      <formula>NOT(ISERROR(SEARCH(("BAJO"),(I212))))</formula>
    </cfRule>
  </conditionalFormatting>
  <conditionalFormatting sqref="I212">
    <cfRule type="containsText" dxfId="5887" priority="5891" operator="containsText" text="MEDIO">
      <formula>NOT(ISERROR(SEARCH(("MEDIO"),(I212))))</formula>
    </cfRule>
  </conditionalFormatting>
  <conditionalFormatting sqref="I212">
    <cfRule type="containsText" dxfId="5886" priority="5892" operator="containsText" text="ALTO">
      <formula>NOT(ISERROR(SEARCH(("ALTO"),(I212))))</formula>
    </cfRule>
  </conditionalFormatting>
  <conditionalFormatting sqref="I212">
    <cfRule type="cellIs" dxfId="5885" priority="5893" operator="between">
      <formula>5</formula>
      <formula>9</formula>
    </cfRule>
  </conditionalFormatting>
  <conditionalFormatting sqref="I212">
    <cfRule type="cellIs" dxfId="5884" priority="5894" operator="between">
      <formula>3</formula>
      <formula>4</formula>
    </cfRule>
  </conditionalFormatting>
  <conditionalFormatting sqref="I212">
    <cfRule type="cellIs" dxfId="5883" priority="5895" operator="between">
      <formula>1</formula>
      <formula>2</formula>
    </cfRule>
  </conditionalFormatting>
  <conditionalFormatting sqref="E217:E219 E222:E223">
    <cfRule type="containsText" dxfId="5882" priority="5872" operator="containsText" text="BAJO">
      <formula>NOT(ISERROR(SEARCH(("BAJO"),(E217))))</formula>
    </cfRule>
  </conditionalFormatting>
  <conditionalFormatting sqref="E217:E219 E222:E223">
    <cfRule type="containsText" dxfId="5881" priority="5873" operator="containsText" text="MEDIO">
      <formula>NOT(ISERROR(SEARCH(("MEDIO"),(E217))))</formula>
    </cfRule>
  </conditionalFormatting>
  <conditionalFormatting sqref="E217:E219 E222:E223">
    <cfRule type="containsText" dxfId="5880" priority="5874" operator="containsText" text="ALTO">
      <formula>NOT(ISERROR(SEARCH(("ALTO"),(E217))))</formula>
    </cfRule>
  </conditionalFormatting>
  <conditionalFormatting sqref="E217:E219 E222:E223">
    <cfRule type="cellIs" dxfId="5879" priority="5875" operator="between">
      <formula>5</formula>
      <formula>9</formula>
    </cfRule>
  </conditionalFormatting>
  <conditionalFormatting sqref="E217:E219 E222:E223">
    <cfRule type="cellIs" dxfId="5878" priority="5876" operator="between">
      <formula>3</formula>
      <formula>4</formula>
    </cfRule>
  </conditionalFormatting>
  <conditionalFormatting sqref="E217:E219 E222:E223">
    <cfRule type="cellIs" dxfId="5877" priority="5877" operator="between">
      <formula>1</formula>
      <formula>2</formula>
    </cfRule>
  </conditionalFormatting>
  <conditionalFormatting sqref="I217:I219 I222:I223">
    <cfRule type="containsText" dxfId="5876" priority="5878" operator="containsText" text="BAJO">
      <formula>NOT(ISERROR(SEARCH(("BAJO"),(I217))))</formula>
    </cfRule>
  </conditionalFormatting>
  <conditionalFormatting sqref="I217:I219 I222:I223">
    <cfRule type="containsText" dxfId="5875" priority="5879" operator="containsText" text="MEDIO">
      <formula>NOT(ISERROR(SEARCH(("MEDIO"),(I217))))</formula>
    </cfRule>
  </conditionalFormatting>
  <conditionalFormatting sqref="I217:I219 I222:I223">
    <cfRule type="containsText" dxfId="5874" priority="5880" operator="containsText" text="ALTO">
      <formula>NOT(ISERROR(SEARCH(("ALTO"),(I217))))</formula>
    </cfRule>
  </conditionalFormatting>
  <conditionalFormatting sqref="I217:I219 I222:I223">
    <cfRule type="cellIs" dxfId="5873" priority="5881" operator="between">
      <formula>5</formula>
      <formula>9</formula>
    </cfRule>
  </conditionalFormatting>
  <conditionalFormatting sqref="I217:I219 I222:I223">
    <cfRule type="cellIs" dxfId="5872" priority="5882" operator="between">
      <formula>3</formula>
      <formula>4</formula>
    </cfRule>
  </conditionalFormatting>
  <conditionalFormatting sqref="I217:I219 I222:I223">
    <cfRule type="cellIs" dxfId="5871" priority="5883" operator="between">
      <formula>1</formula>
      <formula>2</formula>
    </cfRule>
  </conditionalFormatting>
  <conditionalFormatting sqref="E221">
    <cfRule type="containsText" dxfId="5870" priority="5860" operator="containsText" text="BAJO">
      <formula>NOT(ISERROR(SEARCH(("BAJO"),(E221))))</formula>
    </cfRule>
  </conditionalFormatting>
  <conditionalFormatting sqref="E221">
    <cfRule type="containsText" dxfId="5869" priority="5861" operator="containsText" text="MEDIO">
      <formula>NOT(ISERROR(SEARCH(("MEDIO"),(E221))))</formula>
    </cfRule>
  </conditionalFormatting>
  <conditionalFormatting sqref="E221">
    <cfRule type="containsText" dxfId="5868" priority="5862" operator="containsText" text="ALTO">
      <formula>NOT(ISERROR(SEARCH(("ALTO"),(E221))))</formula>
    </cfRule>
  </conditionalFormatting>
  <conditionalFormatting sqref="E221">
    <cfRule type="cellIs" dxfId="5867" priority="5863" operator="between">
      <formula>5</formula>
      <formula>9</formula>
    </cfRule>
  </conditionalFormatting>
  <conditionalFormatting sqref="E221">
    <cfRule type="cellIs" dxfId="5866" priority="5864" operator="between">
      <formula>3</formula>
      <formula>4</formula>
    </cfRule>
  </conditionalFormatting>
  <conditionalFormatting sqref="E221">
    <cfRule type="cellIs" dxfId="5865" priority="5865" operator="between">
      <formula>1</formula>
      <formula>2</formula>
    </cfRule>
  </conditionalFormatting>
  <conditionalFormatting sqref="I221">
    <cfRule type="containsText" dxfId="5864" priority="5866" operator="containsText" text="BAJO">
      <formula>NOT(ISERROR(SEARCH(("BAJO"),(I221))))</formula>
    </cfRule>
  </conditionalFormatting>
  <conditionalFormatting sqref="I221">
    <cfRule type="containsText" dxfId="5863" priority="5867" operator="containsText" text="MEDIO">
      <formula>NOT(ISERROR(SEARCH(("MEDIO"),(I221))))</formula>
    </cfRule>
  </conditionalFormatting>
  <conditionalFormatting sqref="I221">
    <cfRule type="containsText" dxfId="5862" priority="5868" operator="containsText" text="ALTO">
      <formula>NOT(ISERROR(SEARCH(("ALTO"),(I221))))</formula>
    </cfRule>
  </conditionalFormatting>
  <conditionalFormatting sqref="I221">
    <cfRule type="cellIs" dxfId="5861" priority="5869" operator="between">
      <formula>5</formula>
      <formula>9</formula>
    </cfRule>
  </conditionalFormatting>
  <conditionalFormatting sqref="I221">
    <cfRule type="cellIs" dxfId="5860" priority="5870" operator="between">
      <formula>3</formula>
      <formula>4</formula>
    </cfRule>
  </conditionalFormatting>
  <conditionalFormatting sqref="I221">
    <cfRule type="cellIs" dxfId="5859" priority="5871" operator="between">
      <formula>1</formula>
      <formula>2</formula>
    </cfRule>
  </conditionalFormatting>
  <conditionalFormatting sqref="E226:E228 E231:E232">
    <cfRule type="containsText" dxfId="5858" priority="5848" operator="containsText" text="BAJO">
      <formula>NOT(ISERROR(SEARCH(("BAJO"),(E226))))</formula>
    </cfRule>
  </conditionalFormatting>
  <conditionalFormatting sqref="E226:E228 E231:E232">
    <cfRule type="containsText" dxfId="5857" priority="5849" operator="containsText" text="MEDIO">
      <formula>NOT(ISERROR(SEARCH(("MEDIO"),(E226))))</formula>
    </cfRule>
  </conditionalFormatting>
  <conditionalFormatting sqref="E226:E228 E231:E232">
    <cfRule type="containsText" dxfId="5856" priority="5850" operator="containsText" text="ALTO">
      <formula>NOT(ISERROR(SEARCH(("ALTO"),(E226))))</formula>
    </cfRule>
  </conditionalFormatting>
  <conditionalFormatting sqref="E226:E228 E231:E232">
    <cfRule type="cellIs" dxfId="5855" priority="5851" operator="between">
      <formula>5</formula>
      <formula>9</formula>
    </cfRule>
  </conditionalFormatting>
  <conditionalFormatting sqref="E226:E228 E231:E232">
    <cfRule type="cellIs" dxfId="5854" priority="5852" operator="between">
      <formula>3</formula>
      <formula>4</formula>
    </cfRule>
  </conditionalFormatting>
  <conditionalFormatting sqref="E226:E228 E231:E232">
    <cfRule type="cellIs" dxfId="5853" priority="5853" operator="between">
      <formula>1</formula>
      <formula>2</formula>
    </cfRule>
  </conditionalFormatting>
  <conditionalFormatting sqref="I226:I228 I231:I232">
    <cfRule type="containsText" dxfId="5852" priority="5854" operator="containsText" text="BAJO">
      <formula>NOT(ISERROR(SEARCH(("BAJO"),(I226))))</formula>
    </cfRule>
  </conditionalFormatting>
  <conditionalFormatting sqref="I226:I228 I231:I232">
    <cfRule type="containsText" dxfId="5851" priority="5855" operator="containsText" text="MEDIO">
      <formula>NOT(ISERROR(SEARCH(("MEDIO"),(I226))))</formula>
    </cfRule>
  </conditionalFormatting>
  <conditionalFormatting sqref="I226:I228 I231:I232">
    <cfRule type="containsText" dxfId="5850" priority="5856" operator="containsText" text="ALTO">
      <formula>NOT(ISERROR(SEARCH(("ALTO"),(I226))))</formula>
    </cfRule>
  </conditionalFormatting>
  <conditionalFormatting sqref="I226:I228 I231:I232">
    <cfRule type="cellIs" dxfId="5849" priority="5857" operator="between">
      <formula>5</formula>
      <formula>9</formula>
    </cfRule>
  </conditionalFormatting>
  <conditionalFormatting sqref="I226:I228 I231:I232">
    <cfRule type="cellIs" dxfId="5848" priority="5858" operator="between">
      <formula>3</formula>
      <formula>4</formula>
    </cfRule>
  </conditionalFormatting>
  <conditionalFormatting sqref="I226:I228 I231:I232">
    <cfRule type="cellIs" dxfId="5847" priority="5859" operator="between">
      <formula>1</formula>
      <formula>2</formula>
    </cfRule>
  </conditionalFormatting>
  <conditionalFormatting sqref="E230">
    <cfRule type="containsText" dxfId="5846" priority="5836" operator="containsText" text="BAJO">
      <formula>NOT(ISERROR(SEARCH(("BAJO"),(E230))))</formula>
    </cfRule>
  </conditionalFormatting>
  <conditionalFormatting sqref="E230">
    <cfRule type="containsText" dxfId="5845" priority="5837" operator="containsText" text="MEDIO">
      <formula>NOT(ISERROR(SEARCH(("MEDIO"),(E230))))</formula>
    </cfRule>
  </conditionalFormatting>
  <conditionalFormatting sqref="E230">
    <cfRule type="containsText" dxfId="5844" priority="5838" operator="containsText" text="ALTO">
      <formula>NOT(ISERROR(SEARCH(("ALTO"),(E230))))</formula>
    </cfRule>
  </conditionalFormatting>
  <conditionalFormatting sqref="E230">
    <cfRule type="cellIs" dxfId="5843" priority="5839" operator="between">
      <formula>5</formula>
      <formula>9</formula>
    </cfRule>
  </conditionalFormatting>
  <conditionalFormatting sqref="E230">
    <cfRule type="cellIs" dxfId="5842" priority="5840" operator="between">
      <formula>3</formula>
      <formula>4</formula>
    </cfRule>
  </conditionalFormatting>
  <conditionalFormatting sqref="E230">
    <cfRule type="cellIs" dxfId="5841" priority="5841" operator="between">
      <formula>1</formula>
      <formula>2</formula>
    </cfRule>
  </conditionalFormatting>
  <conditionalFormatting sqref="I230">
    <cfRule type="containsText" dxfId="5840" priority="5842" operator="containsText" text="BAJO">
      <formula>NOT(ISERROR(SEARCH(("BAJO"),(I230))))</formula>
    </cfRule>
  </conditionalFormatting>
  <conditionalFormatting sqref="I230">
    <cfRule type="containsText" dxfId="5839" priority="5843" operator="containsText" text="MEDIO">
      <formula>NOT(ISERROR(SEARCH(("MEDIO"),(I230))))</formula>
    </cfRule>
  </conditionalFormatting>
  <conditionalFormatting sqref="I230">
    <cfRule type="containsText" dxfId="5838" priority="5844" operator="containsText" text="ALTO">
      <formula>NOT(ISERROR(SEARCH(("ALTO"),(I230))))</formula>
    </cfRule>
  </conditionalFormatting>
  <conditionalFormatting sqref="I230">
    <cfRule type="cellIs" dxfId="5837" priority="5845" operator="between">
      <formula>5</formula>
      <formula>9</formula>
    </cfRule>
  </conditionalFormatting>
  <conditionalFormatting sqref="I230">
    <cfRule type="cellIs" dxfId="5836" priority="5846" operator="between">
      <formula>3</formula>
      <formula>4</formula>
    </cfRule>
  </conditionalFormatting>
  <conditionalFormatting sqref="I230">
    <cfRule type="cellIs" dxfId="5835" priority="5847" operator="between">
      <formula>1</formula>
      <formula>2</formula>
    </cfRule>
  </conditionalFormatting>
  <conditionalFormatting sqref="E235:E237 E240:E241">
    <cfRule type="containsText" dxfId="5834" priority="5824" operator="containsText" text="BAJO">
      <formula>NOT(ISERROR(SEARCH(("BAJO"),(E235))))</formula>
    </cfRule>
  </conditionalFormatting>
  <conditionalFormatting sqref="E235:E237 E240:E241">
    <cfRule type="containsText" dxfId="5833" priority="5825" operator="containsText" text="MEDIO">
      <formula>NOT(ISERROR(SEARCH(("MEDIO"),(E235))))</formula>
    </cfRule>
  </conditionalFormatting>
  <conditionalFormatting sqref="E235:E237 E240:E241">
    <cfRule type="containsText" dxfId="5832" priority="5826" operator="containsText" text="ALTO">
      <formula>NOT(ISERROR(SEARCH(("ALTO"),(E235))))</formula>
    </cfRule>
  </conditionalFormatting>
  <conditionalFormatting sqref="E235:E237 E240:E241">
    <cfRule type="cellIs" dxfId="5831" priority="5827" operator="between">
      <formula>5</formula>
      <formula>9</formula>
    </cfRule>
  </conditionalFormatting>
  <conditionalFormatting sqref="E235:E237 E240:E241">
    <cfRule type="cellIs" dxfId="5830" priority="5828" operator="between">
      <formula>3</formula>
      <formula>4</formula>
    </cfRule>
  </conditionalFormatting>
  <conditionalFormatting sqref="E235:E237 E240:E241">
    <cfRule type="cellIs" dxfId="5829" priority="5829" operator="between">
      <formula>1</formula>
      <formula>2</formula>
    </cfRule>
  </conditionalFormatting>
  <conditionalFormatting sqref="I235:I237 I240:I241">
    <cfRule type="containsText" dxfId="5828" priority="5830" operator="containsText" text="BAJO">
      <formula>NOT(ISERROR(SEARCH(("BAJO"),(I235))))</formula>
    </cfRule>
  </conditionalFormatting>
  <conditionalFormatting sqref="I235:I237 I240:I241">
    <cfRule type="containsText" dxfId="5827" priority="5831" operator="containsText" text="MEDIO">
      <formula>NOT(ISERROR(SEARCH(("MEDIO"),(I235))))</formula>
    </cfRule>
  </conditionalFormatting>
  <conditionalFormatting sqref="I235:I237 I240:I241">
    <cfRule type="containsText" dxfId="5826" priority="5832" operator="containsText" text="ALTO">
      <formula>NOT(ISERROR(SEARCH(("ALTO"),(I235))))</formula>
    </cfRule>
  </conditionalFormatting>
  <conditionalFormatting sqref="I235:I237 I240:I241">
    <cfRule type="cellIs" dxfId="5825" priority="5833" operator="between">
      <formula>5</formula>
      <formula>9</formula>
    </cfRule>
  </conditionalFormatting>
  <conditionalFormatting sqref="I235:I237 I240:I241">
    <cfRule type="cellIs" dxfId="5824" priority="5834" operator="between">
      <formula>3</formula>
      <formula>4</formula>
    </cfRule>
  </conditionalFormatting>
  <conditionalFormatting sqref="I235:I237 I240:I241">
    <cfRule type="cellIs" dxfId="5823" priority="5835" operator="between">
      <formula>1</formula>
      <formula>2</formula>
    </cfRule>
  </conditionalFormatting>
  <conditionalFormatting sqref="E239">
    <cfRule type="containsText" dxfId="5822" priority="5812" operator="containsText" text="BAJO">
      <formula>NOT(ISERROR(SEARCH(("BAJO"),(E239))))</formula>
    </cfRule>
  </conditionalFormatting>
  <conditionalFormatting sqref="E239">
    <cfRule type="containsText" dxfId="5821" priority="5813" operator="containsText" text="MEDIO">
      <formula>NOT(ISERROR(SEARCH(("MEDIO"),(E239))))</formula>
    </cfRule>
  </conditionalFormatting>
  <conditionalFormatting sqref="E239">
    <cfRule type="containsText" dxfId="5820" priority="5814" operator="containsText" text="ALTO">
      <formula>NOT(ISERROR(SEARCH(("ALTO"),(E239))))</formula>
    </cfRule>
  </conditionalFormatting>
  <conditionalFormatting sqref="E239">
    <cfRule type="cellIs" dxfId="5819" priority="5815" operator="between">
      <formula>5</formula>
      <formula>9</formula>
    </cfRule>
  </conditionalFormatting>
  <conditionalFormatting sqref="E239">
    <cfRule type="cellIs" dxfId="5818" priority="5816" operator="between">
      <formula>3</formula>
      <formula>4</formula>
    </cfRule>
  </conditionalFormatting>
  <conditionalFormatting sqref="E239">
    <cfRule type="cellIs" dxfId="5817" priority="5817" operator="between">
      <formula>1</formula>
      <formula>2</formula>
    </cfRule>
  </conditionalFormatting>
  <conditionalFormatting sqref="I239">
    <cfRule type="containsText" dxfId="5816" priority="5818" operator="containsText" text="BAJO">
      <formula>NOT(ISERROR(SEARCH(("BAJO"),(I239))))</formula>
    </cfRule>
  </conditionalFormatting>
  <conditionalFormatting sqref="I239">
    <cfRule type="containsText" dxfId="5815" priority="5819" operator="containsText" text="MEDIO">
      <formula>NOT(ISERROR(SEARCH(("MEDIO"),(I239))))</formula>
    </cfRule>
  </conditionalFormatting>
  <conditionalFormatting sqref="I239">
    <cfRule type="containsText" dxfId="5814" priority="5820" operator="containsText" text="ALTO">
      <formula>NOT(ISERROR(SEARCH(("ALTO"),(I239))))</formula>
    </cfRule>
  </conditionalFormatting>
  <conditionalFormatting sqref="I239">
    <cfRule type="cellIs" dxfId="5813" priority="5821" operator="between">
      <formula>5</formula>
      <formula>9</formula>
    </cfRule>
  </conditionalFormatting>
  <conditionalFormatting sqref="I239">
    <cfRule type="cellIs" dxfId="5812" priority="5822" operator="between">
      <formula>3</formula>
      <formula>4</formula>
    </cfRule>
  </conditionalFormatting>
  <conditionalFormatting sqref="I239">
    <cfRule type="cellIs" dxfId="5811" priority="5823" operator="between">
      <formula>1</formula>
      <formula>2</formula>
    </cfRule>
  </conditionalFormatting>
  <conditionalFormatting sqref="E244:E246 E249:E250">
    <cfRule type="containsText" dxfId="5810" priority="5800" operator="containsText" text="BAJO">
      <formula>NOT(ISERROR(SEARCH(("BAJO"),(E244))))</formula>
    </cfRule>
  </conditionalFormatting>
  <conditionalFormatting sqref="E244:E246 E249:E250">
    <cfRule type="containsText" dxfId="5809" priority="5801" operator="containsText" text="MEDIO">
      <formula>NOT(ISERROR(SEARCH(("MEDIO"),(E244))))</formula>
    </cfRule>
  </conditionalFormatting>
  <conditionalFormatting sqref="E244:E246 E249:E250">
    <cfRule type="containsText" dxfId="5808" priority="5802" operator="containsText" text="ALTO">
      <formula>NOT(ISERROR(SEARCH(("ALTO"),(E244))))</formula>
    </cfRule>
  </conditionalFormatting>
  <conditionalFormatting sqref="E244:E246 E249:E250">
    <cfRule type="cellIs" dxfId="5807" priority="5803" operator="between">
      <formula>5</formula>
      <formula>9</formula>
    </cfRule>
  </conditionalFormatting>
  <conditionalFormatting sqref="E244:E246 E249:E250">
    <cfRule type="cellIs" dxfId="5806" priority="5804" operator="between">
      <formula>3</formula>
      <formula>4</formula>
    </cfRule>
  </conditionalFormatting>
  <conditionalFormatting sqref="E244:E246 E249:E250">
    <cfRule type="cellIs" dxfId="5805" priority="5805" operator="between">
      <formula>1</formula>
      <formula>2</formula>
    </cfRule>
  </conditionalFormatting>
  <conditionalFormatting sqref="I244:I246 I249:I250">
    <cfRule type="containsText" dxfId="5804" priority="5806" operator="containsText" text="BAJO">
      <formula>NOT(ISERROR(SEARCH(("BAJO"),(I244))))</formula>
    </cfRule>
  </conditionalFormatting>
  <conditionalFormatting sqref="I244:I246 I249:I250">
    <cfRule type="containsText" dxfId="5803" priority="5807" operator="containsText" text="MEDIO">
      <formula>NOT(ISERROR(SEARCH(("MEDIO"),(I244))))</formula>
    </cfRule>
  </conditionalFormatting>
  <conditionalFormatting sqref="I244:I246 I249:I250">
    <cfRule type="containsText" dxfId="5802" priority="5808" operator="containsText" text="ALTO">
      <formula>NOT(ISERROR(SEARCH(("ALTO"),(I244))))</formula>
    </cfRule>
  </conditionalFormatting>
  <conditionalFormatting sqref="I244:I246 I249:I250">
    <cfRule type="cellIs" dxfId="5801" priority="5809" operator="between">
      <formula>5</formula>
      <formula>9</formula>
    </cfRule>
  </conditionalFormatting>
  <conditionalFormatting sqref="I244:I246 I249:I250">
    <cfRule type="cellIs" dxfId="5800" priority="5810" operator="between">
      <formula>3</formula>
      <formula>4</formula>
    </cfRule>
  </conditionalFormatting>
  <conditionalFormatting sqref="I244:I246 I249:I250">
    <cfRule type="cellIs" dxfId="5799" priority="5811" operator="between">
      <formula>1</formula>
      <formula>2</formula>
    </cfRule>
  </conditionalFormatting>
  <conditionalFormatting sqref="E248">
    <cfRule type="containsText" dxfId="5798" priority="5788" operator="containsText" text="BAJO">
      <formula>NOT(ISERROR(SEARCH(("BAJO"),(E248))))</formula>
    </cfRule>
  </conditionalFormatting>
  <conditionalFormatting sqref="E248">
    <cfRule type="containsText" dxfId="5797" priority="5789" operator="containsText" text="MEDIO">
      <formula>NOT(ISERROR(SEARCH(("MEDIO"),(E248))))</formula>
    </cfRule>
  </conditionalFormatting>
  <conditionalFormatting sqref="E248">
    <cfRule type="containsText" dxfId="5796" priority="5790" operator="containsText" text="ALTO">
      <formula>NOT(ISERROR(SEARCH(("ALTO"),(E248))))</formula>
    </cfRule>
  </conditionalFormatting>
  <conditionalFormatting sqref="E248">
    <cfRule type="cellIs" dxfId="5795" priority="5791" operator="between">
      <formula>5</formula>
      <formula>9</formula>
    </cfRule>
  </conditionalFormatting>
  <conditionalFormatting sqref="E248">
    <cfRule type="cellIs" dxfId="5794" priority="5792" operator="between">
      <formula>3</formula>
      <formula>4</formula>
    </cfRule>
  </conditionalFormatting>
  <conditionalFormatting sqref="E248">
    <cfRule type="cellIs" dxfId="5793" priority="5793" operator="between">
      <formula>1</formula>
      <formula>2</formula>
    </cfRule>
  </conditionalFormatting>
  <conditionalFormatting sqref="I248">
    <cfRule type="containsText" dxfId="5792" priority="5794" operator="containsText" text="BAJO">
      <formula>NOT(ISERROR(SEARCH(("BAJO"),(I248))))</formula>
    </cfRule>
  </conditionalFormatting>
  <conditionalFormatting sqref="I248">
    <cfRule type="containsText" dxfId="5791" priority="5795" operator="containsText" text="MEDIO">
      <formula>NOT(ISERROR(SEARCH(("MEDIO"),(I248))))</formula>
    </cfRule>
  </conditionalFormatting>
  <conditionalFormatting sqref="I248">
    <cfRule type="containsText" dxfId="5790" priority="5796" operator="containsText" text="ALTO">
      <formula>NOT(ISERROR(SEARCH(("ALTO"),(I248))))</formula>
    </cfRule>
  </conditionalFormatting>
  <conditionalFormatting sqref="I248">
    <cfRule type="cellIs" dxfId="5789" priority="5797" operator="between">
      <formula>5</formula>
      <formula>9</formula>
    </cfRule>
  </conditionalFormatting>
  <conditionalFormatting sqref="I248">
    <cfRule type="cellIs" dxfId="5788" priority="5798" operator="between">
      <formula>3</formula>
      <formula>4</formula>
    </cfRule>
  </conditionalFormatting>
  <conditionalFormatting sqref="I248">
    <cfRule type="cellIs" dxfId="5787" priority="5799" operator="between">
      <formula>1</formula>
      <formula>2</formula>
    </cfRule>
  </conditionalFormatting>
  <conditionalFormatting sqref="E253:E255 E258:E259">
    <cfRule type="containsText" dxfId="5786" priority="5776" operator="containsText" text="BAJO">
      <formula>NOT(ISERROR(SEARCH(("BAJO"),(E253))))</formula>
    </cfRule>
  </conditionalFormatting>
  <conditionalFormatting sqref="E253:E255 E258:E259">
    <cfRule type="containsText" dxfId="5785" priority="5777" operator="containsText" text="MEDIO">
      <formula>NOT(ISERROR(SEARCH(("MEDIO"),(E253))))</formula>
    </cfRule>
  </conditionalFormatting>
  <conditionalFormatting sqref="E253:E255 E258:E259">
    <cfRule type="containsText" dxfId="5784" priority="5778" operator="containsText" text="ALTO">
      <formula>NOT(ISERROR(SEARCH(("ALTO"),(E253))))</formula>
    </cfRule>
  </conditionalFormatting>
  <conditionalFormatting sqref="E253:E255 E258:E259">
    <cfRule type="cellIs" dxfId="5783" priority="5779" operator="between">
      <formula>5</formula>
      <formula>9</formula>
    </cfRule>
  </conditionalFormatting>
  <conditionalFormatting sqref="E253:E255 E258:E259">
    <cfRule type="cellIs" dxfId="5782" priority="5780" operator="between">
      <formula>3</formula>
      <formula>4</formula>
    </cfRule>
  </conditionalFormatting>
  <conditionalFormatting sqref="E253:E255 E258:E259">
    <cfRule type="cellIs" dxfId="5781" priority="5781" operator="between">
      <formula>1</formula>
      <formula>2</formula>
    </cfRule>
  </conditionalFormatting>
  <conditionalFormatting sqref="I253:I255 I258:I259">
    <cfRule type="containsText" dxfId="5780" priority="5782" operator="containsText" text="BAJO">
      <formula>NOT(ISERROR(SEARCH(("BAJO"),(I253))))</formula>
    </cfRule>
  </conditionalFormatting>
  <conditionalFormatting sqref="I253:I255 I258:I259">
    <cfRule type="containsText" dxfId="5779" priority="5783" operator="containsText" text="MEDIO">
      <formula>NOT(ISERROR(SEARCH(("MEDIO"),(I253))))</formula>
    </cfRule>
  </conditionalFormatting>
  <conditionalFormatting sqref="I253:I255 I258:I259">
    <cfRule type="containsText" dxfId="5778" priority="5784" operator="containsText" text="ALTO">
      <formula>NOT(ISERROR(SEARCH(("ALTO"),(I253))))</formula>
    </cfRule>
  </conditionalFormatting>
  <conditionalFormatting sqref="I253:I255 I258:I259">
    <cfRule type="cellIs" dxfId="5777" priority="5785" operator="between">
      <formula>5</formula>
      <formula>9</formula>
    </cfRule>
  </conditionalFormatting>
  <conditionalFormatting sqref="I253:I255 I258:I259">
    <cfRule type="cellIs" dxfId="5776" priority="5786" operator="between">
      <formula>3</formula>
      <formula>4</formula>
    </cfRule>
  </conditionalFormatting>
  <conditionalFormatting sqref="I253:I255 I258:I259">
    <cfRule type="cellIs" dxfId="5775" priority="5787" operator="between">
      <formula>1</formula>
      <formula>2</formula>
    </cfRule>
  </conditionalFormatting>
  <conditionalFormatting sqref="E257">
    <cfRule type="containsText" dxfId="5774" priority="5764" operator="containsText" text="BAJO">
      <formula>NOT(ISERROR(SEARCH(("BAJO"),(E257))))</formula>
    </cfRule>
  </conditionalFormatting>
  <conditionalFormatting sqref="E257">
    <cfRule type="containsText" dxfId="5773" priority="5765" operator="containsText" text="MEDIO">
      <formula>NOT(ISERROR(SEARCH(("MEDIO"),(E257))))</formula>
    </cfRule>
  </conditionalFormatting>
  <conditionalFormatting sqref="E257">
    <cfRule type="containsText" dxfId="5772" priority="5766" operator="containsText" text="ALTO">
      <formula>NOT(ISERROR(SEARCH(("ALTO"),(E257))))</formula>
    </cfRule>
  </conditionalFormatting>
  <conditionalFormatting sqref="E257">
    <cfRule type="cellIs" dxfId="5771" priority="5767" operator="between">
      <formula>5</formula>
      <formula>9</formula>
    </cfRule>
  </conditionalFormatting>
  <conditionalFormatting sqref="E257">
    <cfRule type="cellIs" dxfId="5770" priority="5768" operator="between">
      <formula>3</formula>
      <formula>4</formula>
    </cfRule>
  </conditionalFormatting>
  <conditionalFormatting sqref="E257">
    <cfRule type="cellIs" dxfId="5769" priority="5769" operator="between">
      <formula>1</formula>
      <formula>2</formula>
    </cfRule>
  </conditionalFormatting>
  <conditionalFormatting sqref="I257">
    <cfRule type="containsText" dxfId="5768" priority="5770" operator="containsText" text="BAJO">
      <formula>NOT(ISERROR(SEARCH(("BAJO"),(I257))))</formula>
    </cfRule>
  </conditionalFormatting>
  <conditionalFormatting sqref="I257">
    <cfRule type="containsText" dxfId="5767" priority="5771" operator="containsText" text="MEDIO">
      <formula>NOT(ISERROR(SEARCH(("MEDIO"),(I257))))</formula>
    </cfRule>
  </conditionalFormatting>
  <conditionalFormatting sqref="I257">
    <cfRule type="containsText" dxfId="5766" priority="5772" operator="containsText" text="ALTO">
      <formula>NOT(ISERROR(SEARCH(("ALTO"),(I257))))</formula>
    </cfRule>
  </conditionalFormatting>
  <conditionalFormatting sqref="I257">
    <cfRule type="cellIs" dxfId="5765" priority="5773" operator="between">
      <formula>5</formula>
      <formula>9</formula>
    </cfRule>
  </conditionalFormatting>
  <conditionalFormatting sqref="I257">
    <cfRule type="cellIs" dxfId="5764" priority="5774" operator="between">
      <formula>3</formula>
      <formula>4</formula>
    </cfRule>
  </conditionalFormatting>
  <conditionalFormatting sqref="I257">
    <cfRule type="cellIs" dxfId="5763" priority="5775" operator="between">
      <formula>1</formula>
      <formula>2</formula>
    </cfRule>
  </conditionalFormatting>
  <conditionalFormatting sqref="E262:E264 E267:E268">
    <cfRule type="containsText" dxfId="5762" priority="5752" operator="containsText" text="BAJO">
      <formula>NOT(ISERROR(SEARCH(("BAJO"),(E262))))</formula>
    </cfRule>
  </conditionalFormatting>
  <conditionalFormatting sqref="E262:E264 E267:E268">
    <cfRule type="containsText" dxfId="5761" priority="5753" operator="containsText" text="MEDIO">
      <formula>NOT(ISERROR(SEARCH(("MEDIO"),(E262))))</formula>
    </cfRule>
  </conditionalFormatting>
  <conditionalFormatting sqref="E262:E264 E267:E268">
    <cfRule type="containsText" dxfId="5760" priority="5754" operator="containsText" text="ALTO">
      <formula>NOT(ISERROR(SEARCH(("ALTO"),(E262))))</formula>
    </cfRule>
  </conditionalFormatting>
  <conditionalFormatting sqref="E262:E264 E267:E268">
    <cfRule type="cellIs" dxfId="5759" priority="5755" operator="between">
      <formula>5</formula>
      <formula>9</formula>
    </cfRule>
  </conditionalFormatting>
  <conditionalFormatting sqref="E262:E264 E267:E268">
    <cfRule type="cellIs" dxfId="5758" priority="5756" operator="between">
      <formula>3</formula>
      <formula>4</formula>
    </cfRule>
  </conditionalFormatting>
  <conditionalFormatting sqref="E262:E264 E267:E268">
    <cfRule type="cellIs" dxfId="5757" priority="5757" operator="between">
      <formula>1</formula>
      <formula>2</formula>
    </cfRule>
  </conditionalFormatting>
  <conditionalFormatting sqref="I262:I264 I267:I268">
    <cfRule type="containsText" dxfId="5756" priority="5758" operator="containsText" text="BAJO">
      <formula>NOT(ISERROR(SEARCH(("BAJO"),(I262))))</formula>
    </cfRule>
  </conditionalFormatting>
  <conditionalFormatting sqref="I262:I264 I267:I268">
    <cfRule type="containsText" dxfId="5755" priority="5759" operator="containsText" text="MEDIO">
      <formula>NOT(ISERROR(SEARCH(("MEDIO"),(I262))))</formula>
    </cfRule>
  </conditionalFormatting>
  <conditionalFormatting sqref="I262:I264 I267:I268">
    <cfRule type="containsText" dxfId="5754" priority="5760" operator="containsText" text="ALTO">
      <formula>NOT(ISERROR(SEARCH(("ALTO"),(I262))))</formula>
    </cfRule>
  </conditionalFormatting>
  <conditionalFormatting sqref="I262:I264 I267:I268">
    <cfRule type="cellIs" dxfId="5753" priority="5761" operator="between">
      <formula>5</formula>
      <formula>9</formula>
    </cfRule>
  </conditionalFormatting>
  <conditionalFormatting sqref="I262:I264 I267:I268">
    <cfRule type="cellIs" dxfId="5752" priority="5762" operator="between">
      <formula>3</formula>
      <formula>4</formula>
    </cfRule>
  </conditionalFormatting>
  <conditionalFormatting sqref="I262:I264 I267:I268">
    <cfRule type="cellIs" dxfId="5751" priority="5763" operator="between">
      <formula>1</formula>
      <formula>2</formula>
    </cfRule>
  </conditionalFormatting>
  <conditionalFormatting sqref="E266">
    <cfRule type="containsText" dxfId="5750" priority="5740" operator="containsText" text="BAJO">
      <formula>NOT(ISERROR(SEARCH(("BAJO"),(E266))))</formula>
    </cfRule>
  </conditionalFormatting>
  <conditionalFormatting sqref="E266">
    <cfRule type="containsText" dxfId="5749" priority="5741" operator="containsText" text="MEDIO">
      <formula>NOT(ISERROR(SEARCH(("MEDIO"),(E266))))</formula>
    </cfRule>
  </conditionalFormatting>
  <conditionalFormatting sqref="E266">
    <cfRule type="containsText" dxfId="5748" priority="5742" operator="containsText" text="ALTO">
      <formula>NOT(ISERROR(SEARCH(("ALTO"),(E266))))</formula>
    </cfRule>
  </conditionalFormatting>
  <conditionalFormatting sqref="E266">
    <cfRule type="cellIs" dxfId="5747" priority="5743" operator="between">
      <formula>5</formula>
      <formula>9</formula>
    </cfRule>
  </conditionalFormatting>
  <conditionalFormatting sqref="E266">
    <cfRule type="cellIs" dxfId="5746" priority="5744" operator="between">
      <formula>3</formula>
      <formula>4</formula>
    </cfRule>
  </conditionalFormatting>
  <conditionalFormatting sqref="E266">
    <cfRule type="cellIs" dxfId="5745" priority="5745" operator="between">
      <formula>1</formula>
      <formula>2</formula>
    </cfRule>
  </conditionalFormatting>
  <conditionalFormatting sqref="I266">
    <cfRule type="containsText" dxfId="5744" priority="5746" operator="containsText" text="BAJO">
      <formula>NOT(ISERROR(SEARCH(("BAJO"),(I266))))</formula>
    </cfRule>
  </conditionalFormatting>
  <conditionalFormatting sqref="I266">
    <cfRule type="containsText" dxfId="5743" priority="5747" operator="containsText" text="MEDIO">
      <formula>NOT(ISERROR(SEARCH(("MEDIO"),(I266))))</formula>
    </cfRule>
  </conditionalFormatting>
  <conditionalFormatting sqref="I266">
    <cfRule type="containsText" dxfId="5742" priority="5748" operator="containsText" text="ALTO">
      <formula>NOT(ISERROR(SEARCH(("ALTO"),(I266))))</formula>
    </cfRule>
  </conditionalFormatting>
  <conditionalFormatting sqref="I266">
    <cfRule type="cellIs" dxfId="5741" priority="5749" operator="between">
      <formula>5</formula>
      <formula>9</formula>
    </cfRule>
  </conditionalFormatting>
  <conditionalFormatting sqref="I266">
    <cfRule type="cellIs" dxfId="5740" priority="5750" operator="between">
      <formula>3</formula>
      <formula>4</formula>
    </cfRule>
  </conditionalFormatting>
  <conditionalFormatting sqref="I266">
    <cfRule type="cellIs" dxfId="5739" priority="5751" operator="between">
      <formula>1</formula>
      <formula>2</formula>
    </cfRule>
  </conditionalFormatting>
  <conditionalFormatting sqref="E271:E273 E276:E277">
    <cfRule type="containsText" dxfId="5738" priority="5728" operator="containsText" text="BAJO">
      <formula>NOT(ISERROR(SEARCH(("BAJO"),(E271))))</formula>
    </cfRule>
  </conditionalFormatting>
  <conditionalFormatting sqref="E271:E273 E276:E277">
    <cfRule type="containsText" dxfId="5737" priority="5729" operator="containsText" text="MEDIO">
      <formula>NOT(ISERROR(SEARCH(("MEDIO"),(E271))))</formula>
    </cfRule>
  </conditionalFormatting>
  <conditionalFormatting sqref="E271:E273 E276:E277">
    <cfRule type="containsText" dxfId="5736" priority="5730" operator="containsText" text="ALTO">
      <formula>NOT(ISERROR(SEARCH(("ALTO"),(E271))))</formula>
    </cfRule>
  </conditionalFormatting>
  <conditionalFormatting sqref="E271:E273 E276:E277">
    <cfRule type="cellIs" dxfId="5735" priority="5731" operator="between">
      <formula>5</formula>
      <formula>9</formula>
    </cfRule>
  </conditionalFormatting>
  <conditionalFormatting sqref="E271:E273 E276:E277">
    <cfRule type="cellIs" dxfId="5734" priority="5732" operator="between">
      <formula>3</formula>
      <formula>4</formula>
    </cfRule>
  </conditionalFormatting>
  <conditionalFormatting sqref="E271:E273 E276:E277">
    <cfRule type="cellIs" dxfId="5733" priority="5733" operator="between">
      <formula>1</formula>
      <formula>2</formula>
    </cfRule>
  </conditionalFormatting>
  <conditionalFormatting sqref="I271:I273 I276:I277">
    <cfRule type="containsText" dxfId="5732" priority="5734" operator="containsText" text="BAJO">
      <formula>NOT(ISERROR(SEARCH(("BAJO"),(I271))))</formula>
    </cfRule>
  </conditionalFormatting>
  <conditionalFormatting sqref="I271:I273 I276:I277">
    <cfRule type="containsText" dxfId="5731" priority="5735" operator="containsText" text="MEDIO">
      <formula>NOT(ISERROR(SEARCH(("MEDIO"),(I271))))</formula>
    </cfRule>
  </conditionalFormatting>
  <conditionalFormatting sqref="I271:I273 I276:I277">
    <cfRule type="containsText" dxfId="5730" priority="5736" operator="containsText" text="ALTO">
      <formula>NOT(ISERROR(SEARCH(("ALTO"),(I271))))</formula>
    </cfRule>
  </conditionalFormatting>
  <conditionalFormatting sqref="I271:I273 I276:I277">
    <cfRule type="cellIs" dxfId="5729" priority="5737" operator="between">
      <formula>5</formula>
      <formula>9</formula>
    </cfRule>
  </conditionalFormatting>
  <conditionalFormatting sqref="I271:I273 I276:I277">
    <cfRule type="cellIs" dxfId="5728" priority="5738" operator="between">
      <formula>3</formula>
      <formula>4</formula>
    </cfRule>
  </conditionalFormatting>
  <conditionalFormatting sqref="I271:I273 I276:I277">
    <cfRule type="cellIs" dxfId="5727" priority="5739" operator="between">
      <formula>1</formula>
      <formula>2</formula>
    </cfRule>
  </conditionalFormatting>
  <conditionalFormatting sqref="E275">
    <cfRule type="containsText" dxfId="5726" priority="5716" operator="containsText" text="BAJO">
      <formula>NOT(ISERROR(SEARCH(("BAJO"),(E275))))</formula>
    </cfRule>
  </conditionalFormatting>
  <conditionalFormatting sqref="E275">
    <cfRule type="containsText" dxfId="5725" priority="5717" operator="containsText" text="MEDIO">
      <formula>NOT(ISERROR(SEARCH(("MEDIO"),(E275))))</formula>
    </cfRule>
  </conditionalFormatting>
  <conditionalFormatting sqref="E275">
    <cfRule type="containsText" dxfId="5724" priority="5718" operator="containsText" text="ALTO">
      <formula>NOT(ISERROR(SEARCH(("ALTO"),(E275))))</formula>
    </cfRule>
  </conditionalFormatting>
  <conditionalFormatting sqref="E275">
    <cfRule type="cellIs" dxfId="5723" priority="5719" operator="between">
      <formula>5</formula>
      <formula>9</formula>
    </cfRule>
  </conditionalFormatting>
  <conditionalFormatting sqref="E275">
    <cfRule type="cellIs" dxfId="5722" priority="5720" operator="between">
      <formula>3</formula>
      <formula>4</formula>
    </cfRule>
  </conditionalFormatting>
  <conditionalFormatting sqref="E275">
    <cfRule type="cellIs" dxfId="5721" priority="5721" operator="between">
      <formula>1</formula>
      <formula>2</formula>
    </cfRule>
  </conditionalFormatting>
  <conditionalFormatting sqref="I275">
    <cfRule type="containsText" dxfId="5720" priority="5722" operator="containsText" text="BAJO">
      <formula>NOT(ISERROR(SEARCH(("BAJO"),(I275))))</formula>
    </cfRule>
  </conditionalFormatting>
  <conditionalFormatting sqref="I275">
    <cfRule type="containsText" dxfId="5719" priority="5723" operator="containsText" text="MEDIO">
      <formula>NOT(ISERROR(SEARCH(("MEDIO"),(I275))))</formula>
    </cfRule>
  </conditionalFormatting>
  <conditionalFormatting sqref="I275">
    <cfRule type="containsText" dxfId="5718" priority="5724" operator="containsText" text="ALTO">
      <formula>NOT(ISERROR(SEARCH(("ALTO"),(I275))))</formula>
    </cfRule>
  </conditionalFormatting>
  <conditionalFormatting sqref="I275">
    <cfRule type="cellIs" dxfId="5717" priority="5725" operator="between">
      <formula>5</formula>
      <formula>9</formula>
    </cfRule>
  </conditionalFormatting>
  <conditionalFormatting sqref="I275">
    <cfRule type="cellIs" dxfId="5716" priority="5726" operator="between">
      <formula>3</formula>
      <formula>4</formula>
    </cfRule>
  </conditionalFormatting>
  <conditionalFormatting sqref="I275">
    <cfRule type="cellIs" dxfId="5715" priority="5727" operator="between">
      <formula>1</formula>
      <formula>2</formula>
    </cfRule>
  </conditionalFormatting>
  <conditionalFormatting sqref="E22">
    <cfRule type="containsText" dxfId="5714" priority="3544" operator="containsText" text="BAJO">
      <formula>NOT(ISERROR(SEARCH(("BAJO"),(E22))))</formula>
    </cfRule>
  </conditionalFormatting>
  <conditionalFormatting sqref="E22">
    <cfRule type="containsText" dxfId="5713" priority="3545" operator="containsText" text="MEDIO">
      <formula>NOT(ISERROR(SEARCH(("MEDIO"),(E22))))</formula>
    </cfRule>
  </conditionalFormatting>
  <conditionalFormatting sqref="E22">
    <cfRule type="containsText" dxfId="5712" priority="3546" operator="containsText" text="ALTO">
      <formula>NOT(ISERROR(SEARCH(("ALTO"),(E22))))</formula>
    </cfRule>
  </conditionalFormatting>
  <conditionalFormatting sqref="E22">
    <cfRule type="cellIs" dxfId="5711" priority="3547" operator="between">
      <formula>5</formula>
      <formula>9</formula>
    </cfRule>
  </conditionalFormatting>
  <conditionalFormatting sqref="E22">
    <cfRule type="cellIs" dxfId="5710" priority="3548" operator="between">
      <formula>3</formula>
      <formula>4</formula>
    </cfRule>
  </conditionalFormatting>
  <conditionalFormatting sqref="E22">
    <cfRule type="cellIs" dxfId="5709" priority="3549" operator="between">
      <formula>1</formula>
      <formula>2</formula>
    </cfRule>
  </conditionalFormatting>
  <conditionalFormatting sqref="I22">
    <cfRule type="containsText" dxfId="5708" priority="3550" operator="containsText" text="BAJO">
      <formula>NOT(ISERROR(SEARCH(("BAJO"),(I22))))</formula>
    </cfRule>
  </conditionalFormatting>
  <conditionalFormatting sqref="I22">
    <cfRule type="containsText" dxfId="5707" priority="3551" operator="containsText" text="MEDIO">
      <formula>NOT(ISERROR(SEARCH(("MEDIO"),(I22))))</formula>
    </cfRule>
  </conditionalFormatting>
  <conditionalFormatting sqref="I22">
    <cfRule type="containsText" dxfId="5706" priority="3552" operator="containsText" text="ALTO">
      <formula>NOT(ISERROR(SEARCH(("ALTO"),(I22))))</formula>
    </cfRule>
  </conditionalFormatting>
  <conditionalFormatting sqref="I22">
    <cfRule type="cellIs" dxfId="5705" priority="3553" operator="between">
      <formula>5</formula>
      <formula>9</formula>
    </cfRule>
  </conditionalFormatting>
  <conditionalFormatting sqref="I22">
    <cfRule type="cellIs" dxfId="5704" priority="3554" operator="between">
      <formula>3</formula>
      <formula>4</formula>
    </cfRule>
  </conditionalFormatting>
  <conditionalFormatting sqref="I22">
    <cfRule type="cellIs" dxfId="5703" priority="3555" operator="between">
      <formula>1</formula>
      <formula>2</formula>
    </cfRule>
  </conditionalFormatting>
  <conditionalFormatting sqref="E31">
    <cfRule type="containsText" dxfId="5702" priority="3532" operator="containsText" text="BAJO">
      <formula>NOT(ISERROR(SEARCH(("BAJO"),(E31))))</formula>
    </cfRule>
  </conditionalFormatting>
  <conditionalFormatting sqref="E31">
    <cfRule type="containsText" dxfId="5701" priority="3533" operator="containsText" text="MEDIO">
      <formula>NOT(ISERROR(SEARCH(("MEDIO"),(E31))))</formula>
    </cfRule>
  </conditionalFormatting>
  <conditionalFormatting sqref="E31">
    <cfRule type="containsText" dxfId="5700" priority="3534" operator="containsText" text="ALTO">
      <formula>NOT(ISERROR(SEARCH(("ALTO"),(E31))))</formula>
    </cfRule>
  </conditionalFormatting>
  <conditionalFormatting sqref="E31">
    <cfRule type="cellIs" dxfId="5699" priority="3535" operator="between">
      <formula>5</formula>
      <formula>9</formula>
    </cfRule>
  </conditionalFormatting>
  <conditionalFormatting sqref="E31">
    <cfRule type="cellIs" dxfId="5698" priority="3536" operator="between">
      <formula>3</formula>
      <formula>4</formula>
    </cfRule>
  </conditionalFormatting>
  <conditionalFormatting sqref="E31">
    <cfRule type="cellIs" dxfId="5697" priority="3537" operator="between">
      <formula>1</formula>
      <formula>2</formula>
    </cfRule>
  </conditionalFormatting>
  <conditionalFormatting sqref="I31">
    <cfRule type="containsText" dxfId="5696" priority="3538" operator="containsText" text="BAJO">
      <formula>NOT(ISERROR(SEARCH(("BAJO"),(I31))))</formula>
    </cfRule>
  </conditionalFormatting>
  <conditionalFormatting sqref="I31">
    <cfRule type="containsText" dxfId="5695" priority="3539" operator="containsText" text="MEDIO">
      <formula>NOT(ISERROR(SEARCH(("MEDIO"),(I31))))</formula>
    </cfRule>
  </conditionalFormatting>
  <conditionalFormatting sqref="I31">
    <cfRule type="containsText" dxfId="5694" priority="3540" operator="containsText" text="ALTO">
      <formula>NOT(ISERROR(SEARCH(("ALTO"),(I31))))</formula>
    </cfRule>
  </conditionalFormatting>
  <conditionalFormatting sqref="I31">
    <cfRule type="cellIs" dxfId="5693" priority="3541" operator="between">
      <formula>5</formula>
      <formula>9</formula>
    </cfRule>
  </conditionalFormatting>
  <conditionalFormatting sqref="I31">
    <cfRule type="cellIs" dxfId="5692" priority="3542" operator="between">
      <formula>3</formula>
      <formula>4</formula>
    </cfRule>
  </conditionalFormatting>
  <conditionalFormatting sqref="I31">
    <cfRule type="cellIs" dxfId="5691" priority="3543" operator="between">
      <formula>1</formula>
      <formula>2</formula>
    </cfRule>
  </conditionalFormatting>
  <conditionalFormatting sqref="E40">
    <cfRule type="containsText" dxfId="5690" priority="3520" operator="containsText" text="BAJO">
      <formula>NOT(ISERROR(SEARCH(("BAJO"),(E40))))</formula>
    </cfRule>
  </conditionalFormatting>
  <conditionalFormatting sqref="E40">
    <cfRule type="containsText" dxfId="5689" priority="3521" operator="containsText" text="MEDIO">
      <formula>NOT(ISERROR(SEARCH(("MEDIO"),(E40))))</formula>
    </cfRule>
  </conditionalFormatting>
  <conditionalFormatting sqref="E40">
    <cfRule type="containsText" dxfId="5688" priority="3522" operator="containsText" text="ALTO">
      <formula>NOT(ISERROR(SEARCH(("ALTO"),(E40))))</formula>
    </cfRule>
  </conditionalFormatting>
  <conditionalFormatting sqref="E40">
    <cfRule type="cellIs" dxfId="5687" priority="3523" operator="between">
      <formula>5</formula>
      <formula>9</formula>
    </cfRule>
  </conditionalFormatting>
  <conditionalFormatting sqref="E40">
    <cfRule type="cellIs" dxfId="5686" priority="3524" operator="between">
      <formula>3</formula>
      <formula>4</formula>
    </cfRule>
  </conditionalFormatting>
  <conditionalFormatting sqref="E40">
    <cfRule type="cellIs" dxfId="5685" priority="3525" operator="between">
      <formula>1</formula>
      <formula>2</formula>
    </cfRule>
  </conditionalFormatting>
  <conditionalFormatting sqref="I40">
    <cfRule type="containsText" dxfId="5684" priority="3526" operator="containsText" text="BAJO">
      <formula>NOT(ISERROR(SEARCH(("BAJO"),(I40))))</formula>
    </cfRule>
  </conditionalFormatting>
  <conditionalFormatting sqref="I40">
    <cfRule type="containsText" dxfId="5683" priority="3527" operator="containsText" text="MEDIO">
      <formula>NOT(ISERROR(SEARCH(("MEDIO"),(I40))))</formula>
    </cfRule>
  </conditionalFormatting>
  <conditionalFormatting sqref="I40">
    <cfRule type="containsText" dxfId="5682" priority="3528" operator="containsText" text="ALTO">
      <formula>NOT(ISERROR(SEARCH(("ALTO"),(I40))))</formula>
    </cfRule>
  </conditionalFormatting>
  <conditionalFormatting sqref="I40">
    <cfRule type="cellIs" dxfId="5681" priority="3529" operator="between">
      <formula>5</formula>
      <formula>9</formula>
    </cfRule>
  </conditionalFormatting>
  <conditionalFormatting sqref="I40">
    <cfRule type="cellIs" dxfId="5680" priority="3530" operator="between">
      <formula>3</formula>
      <formula>4</formula>
    </cfRule>
  </conditionalFormatting>
  <conditionalFormatting sqref="I40">
    <cfRule type="cellIs" dxfId="5679" priority="3531" operator="between">
      <formula>1</formula>
      <formula>2</formula>
    </cfRule>
  </conditionalFormatting>
  <conditionalFormatting sqref="E49">
    <cfRule type="containsText" dxfId="5678" priority="3508" operator="containsText" text="BAJO">
      <formula>NOT(ISERROR(SEARCH(("BAJO"),(E49))))</formula>
    </cfRule>
  </conditionalFormatting>
  <conditionalFormatting sqref="E49">
    <cfRule type="containsText" dxfId="5677" priority="3509" operator="containsText" text="MEDIO">
      <formula>NOT(ISERROR(SEARCH(("MEDIO"),(E49))))</formula>
    </cfRule>
  </conditionalFormatting>
  <conditionalFormatting sqref="E49">
    <cfRule type="containsText" dxfId="5676" priority="3510" operator="containsText" text="ALTO">
      <formula>NOT(ISERROR(SEARCH(("ALTO"),(E49))))</formula>
    </cfRule>
  </conditionalFormatting>
  <conditionalFormatting sqref="E49">
    <cfRule type="cellIs" dxfId="5675" priority="3511" operator="between">
      <formula>5</formula>
      <formula>9</formula>
    </cfRule>
  </conditionalFormatting>
  <conditionalFormatting sqref="E49">
    <cfRule type="cellIs" dxfId="5674" priority="3512" operator="between">
      <formula>3</formula>
      <formula>4</formula>
    </cfRule>
  </conditionalFormatting>
  <conditionalFormatting sqref="E49">
    <cfRule type="cellIs" dxfId="5673" priority="3513" operator="between">
      <formula>1</formula>
      <formula>2</formula>
    </cfRule>
  </conditionalFormatting>
  <conditionalFormatting sqref="I49">
    <cfRule type="containsText" dxfId="5672" priority="3514" operator="containsText" text="BAJO">
      <formula>NOT(ISERROR(SEARCH(("BAJO"),(I49))))</formula>
    </cfRule>
  </conditionalFormatting>
  <conditionalFormatting sqref="I49">
    <cfRule type="containsText" dxfId="5671" priority="3515" operator="containsText" text="MEDIO">
      <formula>NOT(ISERROR(SEARCH(("MEDIO"),(I49))))</formula>
    </cfRule>
  </conditionalFormatting>
  <conditionalFormatting sqref="I49">
    <cfRule type="containsText" dxfId="5670" priority="3516" operator="containsText" text="ALTO">
      <formula>NOT(ISERROR(SEARCH(("ALTO"),(I49))))</formula>
    </cfRule>
  </conditionalFormatting>
  <conditionalFormatting sqref="I49">
    <cfRule type="cellIs" dxfId="5669" priority="3517" operator="between">
      <formula>5</formula>
      <formula>9</formula>
    </cfRule>
  </conditionalFormatting>
  <conditionalFormatting sqref="I49">
    <cfRule type="cellIs" dxfId="5668" priority="3518" operator="between">
      <formula>3</formula>
      <formula>4</formula>
    </cfRule>
  </conditionalFormatting>
  <conditionalFormatting sqref="I49">
    <cfRule type="cellIs" dxfId="5667" priority="3519" operator="between">
      <formula>1</formula>
      <formula>2</formula>
    </cfRule>
  </conditionalFormatting>
  <conditionalFormatting sqref="E58">
    <cfRule type="containsText" dxfId="5666" priority="3496" operator="containsText" text="BAJO">
      <formula>NOT(ISERROR(SEARCH(("BAJO"),(E58))))</formula>
    </cfRule>
  </conditionalFormatting>
  <conditionalFormatting sqref="E58">
    <cfRule type="containsText" dxfId="5665" priority="3497" operator="containsText" text="MEDIO">
      <formula>NOT(ISERROR(SEARCH(("MEDIO"),(E58))))</formula>
    </cfRule>
  </conditionalFormatting>
  <conditionalFormatting sqref="E58">
    <cfRule type="containsText" dxfId="5664" priority="3498" operator="containsText" text="ALTO">
      <formula>NOT(ISERROR(SEARCH(("ALTO"),(E58))))</formula>
    </cfRule>
  </conditionalFormatting>
  <conditionalFormatting sqref="E58">
    <cfRule type="cellIs" dxfId="5663" priority="3499" operator="between">
      <formula>5</formula>
      <formula>9</formula>
    </cfRule>
  </conditionalFormatting>
  <conditionalFormatting sqref="E58">
    <cfRule type="cellIs" dxfId="5662" priority="3500" operator="between">
      <formula>3</formula>
      <formula>4</formula>
    </cfRule>
  </conditionalFormatting>
  <conditionalFormatting sqref="E58">
    <cfRule type="cellIs" dxfId="5661" priority="3501" operator="between">
      <formula>1</formula>
      <formula>2</formula>
    </cfRule>
  </conditionalFormatting>
  <conditionalFormatting sqref="I58">
    <cfRule type="containsText" dxfId="5660" priority="3502" operator="containsText" text="BAJO">
      <formula>NOT(ISERROR(SEARCH(("BAJO"),(I58))))</formula>
    </cfRule>
  </conditionalFormatting>
  <conditionalFormatting sqref="I58">
    <cfRule type="containsText" dxfId="5659" priority="3503" operator="containsText" text="MEDIO">
      <formula>NOT(ISERROR(SEARCH(("MEDIO"),(I58))))</formula>
    </cfRule>
  </conditionalFormatting>
  <conditionalFormatting sqref="I58">
    <cfRule type="containsText" dxfId="5658" priority="3504" operator="containsText" text="ALTO">
      <formula>NOT(ISERROR(SEARCH(("ALTO"),(I58))))</formula>
    </cfRule>
  </conditionalFormatting>
  <conditionalFormatting sqref="I58">
    <cfRule type="cellIs" dxfId="5657" priority="3505" operator="between">
      <formula>5</formula>
      <formula>9</formula>
    </cfRule>
  </conditionalFormatting>
  <conditionalFormatting sqref="I58">
    <cfRule type="cellIs" dxfId="5656" priority="3506" operator="between">
      <formula>3</formula>
      <formula>4</formula>
    </cfRule>
  </conditionalFormatting>
  <conditionalFormatting sqref="I58">
    <cfRule type="cellIs" dxfId="5655" priority="3507" operator="between">
      <formula>1</formula>
      <formula>2</formula>
    </cfRule>
  </conditionalFormatting>
  <conditionalFormatting sqref="E67">
    <cfRule type="containsText" dxfId="5654" priority="3484" operator="containsText" text="BAJO">
      <formula>NOT(ISERROR(SEARCH(("BAJO"),(E67))))</formula>
    </cfRule>
  </conditionalFormatting>
  <conditionalFormatting sqref="E67">
    <cfRule type="containsText" dxfId="5653" priority="3485" operator="containsText" text="MEDIO">
      <formula>NOT(ISERROR(SEARCH(("MEDIO"),(E67))))</formula>
    </cfRule>
  </conditionalFormatting>
  <conditionalFormatting sqref="E67">
    <cfRule type="containsText" dxfId="5652" priority="3486" operator="containsText" text="ALTO">
      <formula>NOT(ISERROR(SEARCH(("ALTO"),(E67))))</formula>
    </cfRule>
  </conditionalFormatting>
  <conditionalFormatting sqref="E67">
    <cfRule type="cellIs" dxfId="5651" priority="3487" operator="between">
      <formula>5</formula>
      <formula>9</formula>
    </cfRule>
  </conditionalFormatting>
  <conditionalFormatting sqref="E67">
    <cfRule type="cellIs" dxfId="5650" priority="3488" operator="between">
      <formula>3</formula>
      <formula>4</formula>
    </cfRule>
  </conditionalFormatting>
  <conditionalFormatting sqref="E67">
    <cfRule type="cellIs" dxfId="5649" priority="3489" operator="between">
      <formula>1</formula>
      <formula>2</formula>
    </cfRule>
  </conditionalFormatting>
  <conditionalFormatting sqref="I67">
    <cfRule type="containsText" dxfId="5648" priority="3490" operator="containsText" text="BAJO">
      <formula>NOT(ISERROR(SEARCH(("BAJO"),(I67))))</formula>
    </cfRule>
  </conditionalFormatting>
  <conditionalFormatting sqref="I67">
    <cfRule type="containsText" dxfId="5647" priority="3491" operator="containsText" text="MEDIO">
      <formula>NOT(ISERROR(SEARCH(("MEDIO"),(I67))))</formula>
    </cfRule>
  </conditionalFormatting>
  <conditionalFormatting sqref="I67">
    <cfRule type="containsText" dxfId="5646" priority="3492" operator="containsText" text="ALTO">
      <formula>NOT(ISERROR(SEARCH(("ALTO"),(I67))))</formula>
    </cfRule>
  </conditionalFormatting>
  <conditionalFormatting sqref="I67">
    <cfRule type="cellIs" dxfId="5645" priority="3493" operator="between">
      <formula>5</formula>
      <formula>9</formula>
    </cfRule>
  </conditionalFormatting>
  <conditionalFormatting sqref="I67">
    <cfRule type="cellIs" dxfId="5644" priority="3494" operator="between">
      <formula>3</formula>
      <formula>4</formula>
    </cfRule>
  </conditionalFormatting>
  <conditionalFormatting sqref="I67">
    <cfRule type="cellIs" dxfId="5643" priority="3495" operator="between">
      <formula>1</formula>
      <formula>2</formula>
    </cfRule>
  </conditionalFormatting>
  <conditionalFormatting sqref="E76">
    <cfRule type="containsText" dxfId="5642" priority="3472" operator="containsText" text="BAJO">
      <formula>NOT(ISERROR(SEARCH(("BAJO"),(E76))))</formula>
    </cfRule>
  </conditionalFormatting>
  <conditionalFormatting sqref="E76">
    <cfRule type="containsText" dxfId="5641" priority="3473" operator="containsText" text="MEDIO">
      <formula>NOT(ISERROR(SEARCH(("MEDIO"),(E76))))</formula>
    </cfRule>
  </conditionalFormatting>
  <conditionalFormatting sqref="E76">
    <cfRule type="containsText" dxfId="5640" priority="3474" operator="containsText" text="ALTO">
      <formula>NOT(ISERROR(SEARCH(("ALTO"),(E76))))</formula>
    </cfRule>
  </conditionalFormatting>
  <conditionalFormatting sqref="E76">
    <cfRule type="cellIs" dxfId="5639" priority="3475" operator="between">
      <formula>5</formula>
      <formula>9</formula>
    </cfRule>
  </conditionalFormatting>
  <conditionalFormatting sqref="E76">
    <cfRule type="cellIs" dxfId="5638" priority="3476" operator="between">
      <formula>3</formula>
      <formula>4</formula>
    </cfRule>
  </conditionalFormatting>
  <conditionalFormatting sqref="E76">
    <cfRule type="cellIs" dxfId="5637" priority="3477" operator="between">
      <formula>1</formula>
      <formula>2</formula>
    </cfRule>
  </conditionalFormatting>
  <conditionalFormatting sqref="I76">
    <cfRule type="containsText" dxfId="5636" priority="3478" operator="containsText" text="BAJO">
      <formula>NOT(ISERROR(SEARCH(("BAJO"),(I76))))</formula>
    </cfRule>
  </conditionalFormatting>
  <conditionalFormatting sqref="I76">
    <cfRule type="containsText" dxfId="5635" priority="3479" operator="containsText" text="MEDIO">
      <formula>NOT(ISERROR(SEARCH(("MEDIO"),(I76))))</formula>
    </cfRule>
  </conditionalFormatting>
  <conditionalFormatting sqref="I76">
    <cfRule type="containsText" dxfId="5634" priority="3480" operator="containsText" text="ALTO">
      <formula>NOT(ISERROR(SEARCH(("ALTO"),(I76))))</formula>
    </cfRule>
  </conditionalFormatting>
  <conditionalFormatting sqref="I76">
    <cfRule type="cellIs" dxfId="5633" priority="3481" operator="between">
      <formula>5</formula>
      <formula>9</formula>
    </cfRule>
  </conditionalFormatting>
  <conditionalFormatting sqref="I76">
    <cfRule type="cellIs" dxfId="5632" priority="3482" operator="between">
      <formula>3</formula>
      <formula>4</formula>
    </cfRule>
  </conditionalFormatting>
  <conditionalFormatting sqref="I76">
    <cfRule type="cellIs" dxfId="5631" priority="3483" operator="between">
      <formula>1</formula>
      <formula>2</formula>
    </cfRule>
  </conditionalFormatting>
  <conditionalFormatting sqref="E85">
    <cfRule type="containsText" dxfId="5630" priority="3460" operator="containsText" text="BAJO">
      <formula>NOT(ISERROR(SEARCH(("BAJO"),(E85))))</formula>
    </cfRule>
  </conditionalFormatting>
  <conditionalFormatting sqref="E85">
    <cfRule type="containsText" dxfId="5629" priority="3461" operator="containsText" text="MEDIO">
      <formula>NOT(ISERROR(SEARCH(("MEDIO"),(E85))))</formula>
    </cfRule>
  </conditionalFormatting>
  <conditionalFormatting sqref="E85">
    <cfRule type="containsText" dxfId="5628" priority="3462" operator="containsText" text="ALTO">
      <formula>NOT(ISERROR(SEARCH(("ALTO"),(E85))))</formula>
    </cfRule>
  </conditionalFormatting>
  <conditionalFormatting sqref="E85">
    <cfRule type="cellIs" dxfId="5627" priority="3463" operator="between">
      <formula>5</formula>
      <formula>9</formula>
    </cfRule>
  </conditionalFormatting>
  <conditionalFormatting sqref="E85">
    <cfRule type="cellIs" dxfId="5626" priority="3464" operator="between">
      <formula>3</formula>
      <formula>4</formula>
    </cfRule>
  </conditionalFormatting>
  <conditionalFormatting sqref="E85">
    <cfRule type="cellIs" dxfId="5625" priority="3465" operator="between">
      <formula>1</formula>
      <formula>2</formula>
    </cfRule>
  </conditionalFormatting>
  <conditionalFormatting sqref="I85">
    <cfRule type="containsText" dxfId="5624" priority="3466" operator="containsText" text="BAJO">
      <formula>NOT(ISERROR(SEARCH(("BAJO"),(I85))))</formula>
    </cfRule>
  </conditionalFormatting>
  <conditionalFormatting sqref="I85">
    <cfRule type="containsText" dxfId="5623" priority="3467" operator="containsText" text="MEDIO">
      <formula>NOT(ISERROR(SEARCH(("MEDIO"),(I85))))</formula>
    </cfRule>
  </conditionalFormatting>
  <conditionalFormatting sqref="I85">
    <cfRule type="containsText" dxfId="5622" priority="3468" operator="containsText" text="ALTO">
      <formula>NOT(ISERROR(SEARCH(("ALTO"),(I85))))</formula>
    </cfRule>
  </conditionalFormatting>
  <conditionalFormatting sqref="I85">
    <cfRule type="cellIs" dxfId="5621" priority="3469" operator="between">
      <formula>5</formula>
      <formula>9</formula>
    </cfRule>
  </conditionalFormatting>
  <conditionalFormatting sqref="I85">
    <cfRule type="cellIs" dxfId="5620" priority="3470" operator="between">
      <formula>3</formula>
      <formula>4</formula>
    </cfRule>
  </conditionalFormatting>
  <conditionalFormatting sqref="I85">
    <cfRule type="cellIs" dxfId="5619" priority="3471" operator="between">
      <formula>1</formula>
      <formula>2</formula>
    </cfRule>
  </conditionalFormatting>
  <conditionalFormatting sqref="E94">
    <cfRule type="containsText" dxfId="5618" priority="3448" operator="containsText" text="BAJO">
      <formula>NOT(ISERROR(SEARCH(("BAJO"),(E94))))</formula>
    </cfRule>
  </conditionalFormatting>
  <conditionalFormatting sqref="E94">
    <cfRule type="containsText" dxfId="5617" priority="3449" operator="containsText" text="MEDIO">
      <formula>NOT(ISERROR(SEARCH(("MEDIO"),(E94))))</formula>
    </cfRule>
  </conditionalFormatting>
  <conditionalFormatting sqref="E94">
    <cfRule type="containsText" dxfId="5616" priority="3450" operator="containsText" text="ALTO">
      <formula>NOT(ISERROR(SEARCH(("ALTO"),(E94))))</formula>
    </cfRule>
  </conditionalFormatting>
  <conditionalFormatting sqref="E94">
    <cfRule type="cellIs" dxfId="5615" priority="3451" operator="between">
      <formula>5</formula>
      <formula>9</formula>
    </cfRule>
  </conditionalFormatting>
  <conditionalFormatting sqref="E94">
    <cfRule type="cellIs" dxfId="5614" priority="3452" operator="between">
      <formula>3</formula>
      <formula>4</formula>
    </cfRule>
  </conditionalFormatting>
  <conditionalFormatting sqref="E94">
    <cfRule type="cellIs" dxfId="5613" priority="3453" operator="between">
      <formula>1</formula>
      <formula>2</formula>
    </cfRule>
  </conditionalFormatting>
  <conditionalFormatting sqref="I94">
    <cfRule type="containsText" dxfId="5612" priority="3454" operator="containsText" text="BAJO">
      <formula>NOT(ISERROR(SEARCH(("BAJO"),(I94))))</formula>
    </cfRule>
  </conditionalFormatting>
  <conditionalFormatting sqref="I94">
    <cfRule type="containsText" dxfId="5611" priority="3455" operator="containsText" text="MEDIO">
      <formula>NOT(ISERROR(SEARCH(("MEDIO"),(I94))))</formula>
    </cfRule>
  </conditionalFormatting>
  <conditionalFormatting sqref="I94">
    <cfRule type="containsText" dxfId="5610" priority="3456" operator="containsText" text="ALTO">
      <formula>NOT(ISERROR(SEARCH(("ALTO"),(I94))))</formula>
    </cfRule>
  </conditionalFormatting>
  <conditionalFormatting sqref="I94">
    <cfRule type="cellIs" dxfId="5609" priority="3457" operator="between">
      <formula>5</formula>
      <formula>9</formula>
    </cfRule>
  </conditionalFormatting>
  <conditionalFormatting sqref="I94">
    <cfRule type="cellIs" dxfId="5608" priority="3458" operator="between">
      <formula>3</formula>
      <formula>4</formula>
    </cfRule>
  </conditionalFormatting>
  <conditionalFormatting sqref="I94">
    <cfRule type="cellIs" dxfId="5607" priority="3459" operator="between">
      <formula>1</formula>
      <formula>2</formula>
    </cfRule>
  </conditionalFormatting>
  <conditionalFormatting sqref="E103">
    <cfRule type="containsText" dxfId="5606" priority="3436" operator="containsText" text="BAJO">
      <formula>NOT(ISERROR(SEARCH(("BAJO"),(E103))))</formula>
    </cfRule>
  </conditionalFormatting>
  <conditionalFormatting sqref="E103">
    <cfRule type="containsText" dxfId="5605" priority="3437" operator="containsText" text="MEDIO">
      <formula>NOT(ISERROR(SEARCH(("MEDIO"),(E103))))</formula>
    </cfRule>
  </conditionalFormatting>
  <conditionalFormatting sqref="E103">
    <cfRule type="containsText" dxfId="5604" priority="3438" operator="containsText" text="ALTO">
      <formula>NOT(ISERROR(SEARCH(("ALTO"),(E103))))</formula>
    </cfRule>
  </conditionalFormatting>
  <conditionalFormatting sqref="E103">
    <cfRule type="cellIs" dxfId="5603" priority="3439" operator="between">
      <formula>5</formula>
      <formula>9</formula>
    </cfRule>
  </conditionalFormatting>
  <conditionalFormatting sqref="E103">
    <cfRule type="cellIs" dxfId="5602" priority="3440" operator="between">
      <formula>3</formula>
      <formula>4</formula>
    </cfRule>
  </conditionalFormatting>
  <conditionalFormatting sqref="E103">
    <cfRule type="cellIs" dxfId="5601" priority="3441" operator="between">
      <formula>1</formula>
      <formula>2</formula>
    </cfRule>
  </conditionalFormatting>
  <conditionalFormatting sqref="I103">
    <cfRule type="containsText" dxfId="5600" priority="3442" operator="containsText" text="BAJO">
      <formula>NOT(ISERROR(SEARCH(("BAJO"),(I103))))</formula>
    </cfRule>
  </conditionalFormatting>
  <conditionalFormatting sqref="I103">
    <cfRule type="containsText" dxfId="5599" priority="3443" operator="containsText" text="MEDIO">
      <formula>NOT(ISERROR(SEARCH(("MEDIO"),(I103))))</formula>
    </cfRule>
  </conditionalFormatting>
  <conditionalFormatting sqref="I103">
    <cfRule type="containsText" dxfId="5598" priority="3444" operator="containsText" text="ALTO">
      <formula>NOT(ISERROR(SEARCH(("ALTO"),(I103))))</formula>
    </cfRule>
  </conditionalFormatting>
  <conditionalFormatting sqref="I103">
    <cfRule type="cellIs" dxfId="5597" priority="3445" operator="between">
      <formula>5</formula>
      <formula>9</formula>
    </cfRule>
  </conditionalFormatting>
  <conditionalFormatting sqref="I103">
    <cfRule type="cellIs" dxfId="5596" priority="3446" operator="between">
      <formula>3</formula>
      <formula>4</formula>
    </cfRule>
  </conditionalFormatting>
  <conditionalFormatting sqref="I103">
    <cfRule type="cellIs" dxfId="5595" priority="3447" operator="between">
      <formula>1</formula>
      <formula>2</formula>
    </cfRule>
  </conditionalFormatting>
  <conditionalFormatting sqref="E112">
    <cfRule type="containsText" dxfId="5594" priority="3424" operator="containsText" text="BAJO">
      <formula>NOT(ISERROR(SEARCH(("BAJO"),(E112))))</formula>
    </cfRule>
  </conditionalFormatting>
  <conditionalFormatting sqref="E112">
    <cfRule type="containsText" dxfId="5593" priority="3425" operator="containsText" text="MEDIO">
      <formula>NOT(ISERROR(SEARCH(("MEDIO"),(E112))))</formula>
    </cfRule>
  </conditionalFormatting>
  <conditionalFormatting sqref="E112">
    <cfRule type="containsText" dxfId="5592" priority="3426" operator="containsText" text="ALTO">
      <formula>NOT(ISERROR(SEARCH(("ALTO"),(E112))))</formula>
    </cfRule>
  </conditionalFormatting>
  <conditionalFormatting sqref="E112">
    <cfRule type="cellIs" dxfId="5591" priority="3427" operator="between">
      <formula>5</formula>
      <formula>9</formula>
    </cfRule>
  </conditionalFormatting>
  <conditionalFormatting sqref="E112">
    <cfRule type="cellIs" dxfId="5590" priority="3428" operator="between">
      <formula>3</formula>
      <formula>4</formula>
    </cfRule>
  </conditionalFormatting>
  <conditionalFormatting sqref="E112">
    <cfRule type="cellIs" dxfId="5589" priority="3429" operator="between">
      <formula>1</formula>
      <formula>2</formula>
    </cfRule>
  </conditionalFormatting>
  <conditionalFormatting sqref="I112">
    <cfRule type="containsText" dxfId="5588" priority="3430" operator="containsText" text="BAJO">
      <formula>NOT(ISERROR(SEARCH(("BAJO"),(I112))))</formula>
    </cfRule>
  </conditionalFormatting>
  <conditionalFormatting sqref="I112">
    <cfRule type="containsText" dxfId="5587" priority="3431" operator="containsText" text="MEDIO">
      <formula>NOT(ISERROR(SEARCH(("MEDIO"),(I112))))</formula>
    </cfRule>
  </conditionalFormatting>
  <conditionalFormatting sqref="I112">
    <cfRule type="containsText" dxfId="5586" priority="3432" operator="containsText" text="ALTO">
      <formula>NOT(ISERROR(SEARCH(("ALTO"),(I112))))</formula>
    </cfRule>
  </conditionalFormatting>
  <conditionalFormatting sqref="I112">
    <cfRule type="cellIs" dxfId="5585" priority="3433" operator="between">
      <formula>5</formula>
      <formula>9</formula>
    </cfRule>
  </conditionalFormatting>
  <conditionalFormatting sqref="I112">
    <cfRule type="cellIs" dxfId="5584" priority="3434" operator="between">
      <formula>3</formula>
      <formula>4</formula>
    </cfRule>
  </conditionalFormatting>
  <conditionalFormatting sqref="I112">
    <cfRule type="cellIs" dxfId="5583" priority="3435" operator="between">
      <formula>1</formula>
      <formula>2</formula>
    </cfRule>
  </conditionalFormatting>
  <conditionalFormatting sqref="E121">
    <cfRule type="containsText" dxfId="5582" priority="3412" operator="containsText" text="BAJO">
      <formula>NOT(ISERROR(SEARCH(("BAJO"),(E121))))</formula>
    </cfRule>
  </conditionalFormatting>
  <conditionalFormatting sqref="E121">
    <cfRule type="containsText" dxfId="5581" priority="3413" operator="containsText" text="MEDIO">
      <formula>NOT(ISERROR(SEARCH(("MEDIO"),(E121))))</formula>
    </cfRule>
  </conditionalFormatting>
  <conditionalFormatting sqref="E121">
    <cfRule type="containsText" dxfId="5580" priority="3414" operator="containsText" text="ALTO">
      <formula>NOT(ISERROR(SEARCH(("ALTO"),(E121))))</formula>
    </cfRule>
  </conditionalFormatting>
  <conditionalFormatting sqref="E121">
    <cfRule type="cellIs" dxfId="5579" priority="3415" operator="between">
      <formula>5</formula>
      <formula>9</formula>
    </cfRule>
  </conditionalFormatting>
  <conditionalFormatting sqref="E121">
    <cfRule type="cellIs" dxfId="5578" priority="3416" operator="between">
      <formula>3</formula>
      <formula>4</formula>
    </cfRule>
  </conditionalFormatting>
  <conditionalFormatting sqref="E121">
    <cfRule type="cellIs" dxfId="5577" priority="3417" operator="between">
      <formula>1</formula>
      <formula>2</formula>
    </cfRule>
  </conditionalFormatting>
  <conditionalFormatting sqref="I121">
    <cfRule type="containsText" dxfId="5576" priority="3418" operator="containsText" text="BAJO">
      <formula>NOT(ISERROR(SEARCH(("BAJO"),(I121))))</formula>
    </cfRule>
  </conditionalFormatting>
  <conditionalFormatting sqref="I121">
    <cfRule type="containsText" dxfId="5575" priority="3419" operator="containsText" text="MEDIO">
      <formula>NOT(ISERROR(SEARCH(("MEDIO"),(I121))))</formula>
    </cfRule>
  </conditionalFormatting>
  <conditionalFormatting sqref="I121">
    <cfRule type="containsText" dxfId="5574" priority="3420" operator="containsText" text="ALTO">
      <formula>NOT(ISERROR(SEARCH(("ALTO"),(I121))))</formula>
    </cfRule>
  </conditionalFormatting>
  <conditionalFormatting sqref="I121">
    <cfRule type="cellIs" dxfId="5573" priority="3421" operator="between">
      <formula>5</formula>
      <formula>9</formula>
    </cfRule>
  </conditionalFormatting>
  <conditionalFormatting sqref="I121">
    <cfRule type="cellIs" dxfId="5572" priority="3422" operator="between">
      <formula>3</formula>
      <formula>4</formula>
    </cfRule>
  </conditionalFormatting>
  <conditionalFormatting sqref="I121">
    <cfRule type="cellIs" dxfId="5571" priority="3423" operator="between">
      <formula>1</formula>
      <formula>2</formula>
    </cfRule>
  </conditionalFormatting>
  <conditionalFormatting sqref="E130">
    <cfRule type="containsText" dxfId="5570" priority="3400" operator="containsText" text="BAJO">
      <formula>NOT(ISERROR(SEARCH(("BAJO"),(E130))))</formula>
    </cfRule>
  </conditionalFormatting>
  <conditionalFormatting sqref="E130">
    <cfRule type="containsText" dxfId="5569" priority="3401" operator="containsText" text="MEDIO">
      <formula>NOT(ISERROR(SEARCH(("MEDIO"),(E130))))</formula>
    </cfRule>
  </conditionalFormatting>
  <conditionalFormatting sqref="E130">
    <cfRule type="containsText" dxfId="5568" priority="3402" operator="containsText" text="ALTO">
      <formula>NOT(ISERROR(SEARCH(("ALTO"),(E130))))</formula>
    </cfRule>
  </conditionalFormatting>
  <conditionalFormatting sqref="E130">
    <cfRule type="cellIs" dxfId="5567" priority="3403" operator="between">
      <formula>5</formula>
      <formula>9</formula>
    </cfRule>
  </conditionalFormatting>
  <conditionalFormatting sqref="E130">
    <cfRule type="cellIs" dxfId="5566" priority="3404" operator="between">
      <formula>3</formula>
      <formula>4</formula>
    </cfRule>
  </conditionalFormatting>
  <conditionalFormatting sqref="E130">
    <cfRule type="cellIs" dxfId="5565" priority="3405" operator="between">
      <formula>1</formula>
      <formula>2</formula>
    </cfRule>
  </conditionalFormatting>
  <conditionalFormatting sqref="I130">
    <cfRule type="containsText" dxfId="5564" priority="3406" operator="containsText" text="BAJO">
      <formula>NOT(ISERROR(SEARCH(("BAJO"),(I130))))</formula>
    </cfRule>
  </conditionalFormatting>
  <conditionalFormatting sqref="I130">
    <cfRule type="containsText" dxfId="5563" priority="3407" operator="containsText" text="MEDIO">
      <formula>NOT(ISERROR(SEARCH(("MEDIO"),(I130))))</formula>
    </cfRule>
  </conditionalFormatting>
  <conditionalFormatting sqref="I130">
    <cfRule type="containsText" dxfId="5562" priority="3408" operator="containsText" text="ALTO">
      <formula>NOT(ISERROR(SEARCH(("ALTO"),(I130))))</formula>
    </cfRule>
  </conditionalFormatting>
  <conditionalFormatting sqref="I130">
    <cfRule type="cellIs" dxfId="5561" priority="3409" operator="between">
      <formula>5</formula>
      <formula>9</formula>
    </cfRule>
  </conditionalFormatting>
  <conditionalFormatting sqref="I130">
    <cfRule type="cellIs" dxfId="5560" priority="3410" operator="between">
      <formula>3</formula>
      <formula>4</formula>
    </cfRule>
  </conditionalFormatting>
  <conditionalFormatting sqref="I130">
    <cfRule type="cellIs" dxfId="5559" priority="3411" operator="between">
      <formula>1</formula>
      <formula>2</formula>
    </cfRule>
  </conditionalFormatting>
  <conditionalFormatting sqref="E139">
    <cfRule type="containsText" dxfId="5558" priority="3388" operator="containsText" text="BAJO">
      <formula>NOT(ISERROR(SEARCH(("BAJO"),(E139))))</formula>
    </cfRule>
  </conditionalFormatting>
  <conditionalFormatting sqref="E139">
    <cfRule type="containsText" dxfId="5557" priority="3389" operator="containsText" text="MEDIO">
      <formula>NOT(ISERROR(SEARCH(("MEDIO"),(E139))))</formula>
    </cfRule>
  </conditionalFormatting>
  <conditionalFormatting sqref="E139">
    <cfRule type="containsText" dxfId="5556" priority="3390" operator="containsText" text="ALTO">
      <formula>NOT(ISERROR(SEARCH(("ALTO"),(E139))))</formula>
    </cfRule>
  </conditionalFormatting>
  <conditionalFormatting sqref="E139">
    <cfRule type="cellIs" dxfId="5555" priority="3391" operator="between">
      <formula>5</formula>
      <formula>9</formula>
    </cfRule>
  </conditionalFormatting>
  <conditionalFormatting sqref="E139">
    <cfRule type="cellIs" dxfId="5554" priority="3392" operator="between">
      <formula>3</formula>
      <formula>4</formula>
    </cfRule>
  </conditionalFormatting>
  <conditionalFormatting sqref="E139">
    <cfRule type="cellIs" dxfId="5553" priority="3393" operator="between">
      <formula>1</formula>
      <formula>2</formula>
    </cfRule>
  </conditionalFormatting>
  <conditionalFormatting sqref="I139">
    <cfRule type="containsText" dxfId="5552" priority="3394" operator="containsText" text="BAJO">
      <formula>NOT(ISERROR(SEARCH(("BAJO"),(I139))))</formula>
    </cfRule>
  </conditionalFormatting>
  <conditionalFormatting sqref="I139">
    <cfRule type="containsText" dxfId="5551" priority="3395" operator="containsText" text="MEDIO">
      <formula>NOT(ISERROR(SEARCH(("MEDIO"),(I139))))</formula>
    </cfRule>
  </conditionalFormatting>
  <conditionalFormatting sqref="I139">
    <cfRule type="containsText" dxfId="5550" priority="3396" operator="containsText" text="ALTO">
      <formula>NOT(ISERROR(SEARCH(("ALTO"),(I139))))</formula>
    </cfRule>
  </conditionalFormatting>
  <conditionalFormatting sqref="I139">
    <cfRule type="cellIs" dxfId="5549" priority="3397" operator="between">
      <formula>5</formula>
      <formula>9</formula>
    </cfRule>
  </conditionalFormatting>
  <conditionalFormatting sqref="I139">
    <cfRule type="cellIs" dxfId="5548" priority="3398" operator="between">
      <formula>3</formula>
      <formula>4</formula>
    </cfRule>
  </conditionalFormatting>
  <conditionalFormatting sqref="I139">
    <cfRule type="cellIs" dxfId="5547" priority="3399" operator="between">
      <formula>1</formula>
      <formula>2</formula>
    </cfRule>
  </conditionalFormatting>
  <conditionalFormatting sqref="E148">
    <cfRule type="containsText" dxfId="5546" priority="3376" operator="containsText" text="BAJO">
      <formula>NOT(ISERROR(SEARCH(("BAJO"),(E148))))</formula>
    </cfRule>
  </conditionalFormatting>
  <conditionalFormatting sqref="E148">
    <cfRule type="containsText" dxfId="5545" priority="3377" operator="containsText" text="MEDIO">
      <formula>NOT(ISERROR(SEARCH(("MEDIO"),(E148))))</formula>
    </cfRule>
  </conditionalFormatting>
  <conditionalFormatting sqref="E148">
    <cfRule type="containsText" dxfId="5544" priority="3378" operator="containsText" text="ALTO">
      <formula>NOT(ISERROR(SEARCH(("ALTO"),(E148))))</formula>
    </cfRule>
  </conditionalFormatting>
  <conditionalFormatting sqref="E148">
    <cfRule type="cellIs" dxfId="5543" priority="3379" operator="between">
      <formula>5</formula>
      <formula>9</formula>
    </cfRule>
  </conditionalFormatting>
  <conditionalFormatting sqref="E148">
    <cfRule type="cellIs" dxfId="5542" priority="3380" operator="between">
      <formula>3</formula>
      <formula>4</formula>
    </cfRule>
  </conditionalFormatting>
  <conditionalFormatting sqref="E148">
    <cfRule type="cellIs" dxfId="5541" priority="3381" operator="between">
      <formula>1</formula>
      <formula>2</formula>
    </cfRule>
  </conditionalFormatting>
  <conditionalFormatting sqref="I148">
    <cfRule type="containsText" dxfId="5540" priority="3382" operator="containsText" text="BAJO">
      <formula>NOT(ISERROR(SEARCH(("BAJO"),(I148))))</formula>
    </cfRule>
  </conditionalFormatting>
  <conditionalFormatting sqref="I148">
    <cfRule type="containsText" dxfId="5539" priority="3383" operator="containsText" text="MEDIO">
      <formula>NOT(ISERROR(SEARCH(("MEDIO"),(I148))))</formula>
    </cfRule>
  </conditionalFormatting>
  <conditionalFormatting sqref="I148">
    <cfRule type="containsText" dxfId="5538" priority="3384" operator="containsText" text="ALTO">
      <formula>NOT(ISERROR(SEARCH(("ALTO"),(I148))))</formula>
    </cfRule>
  </conditionalFormatting>
  <conditionalFormatting sqref="I148">
    <cfRule type="cellIs" dxfId="5537" priority="3385" operator="between">
      <formula>5</formula>
      <formula>9</formula>
    </cfRule>
  </conditionalFormatting>
  <conditionalFormatting sqref="I148">
    <cfRule type="cellIs" dxfId="5536" priority="3386" operator="between">
      <formula>3</formula>
      <formula>4</formula>
    </cfRule>
  </conditionalFormatting>
  <conditionalFormatting sqref="I148">
    <cfRule type="cellIs" dxfId="5535" priority="3387" operator="between">
      <formula>1</formula>
      <formula>2</formula>
    </cfRule>
  </conditionalFormatting>
  <conditionalFormatting sqref="E157">
    <cfRule type="containsText" dxfId="5534" priority="3364" operator="containsText" text="BAJO">
      <formula>NOT(ISERROR(SEARCH(("BAJO"),(E157))))</formula>
    </cfRule>
  </conditionalFormatting>
  <conditionalFormatting sqref="E157">
    <cfRule type="containsText" dxfId="5533" priority="3365" operator="containsText" text="MEDIO">
      <formula>NOT(ISERROR(SEARCH(("MEDIO"),(E157))))</formula>
    </cfRule>
  </conditionalFormatting>
  <conditionalFormatting sqref="E157">
    <cfRule type="containsText" dxfId="5532" priority="3366" operator="containsText" text="ALTO">
      <formula>NOT(ISERROR(SEARCH(("ALTO"),(E157))))</formula>
    </cfRule>
  </conditionalFormatting>
  <conditionalFormatting sqref="E157">
    <cfRule type="cellIs" dxfId="5531" priority="3367" operator="between">
      <formula>5</formula>
      <formula>9</formula>
    </cfRule>
  </conditionalFormatting>
  <conditionalFormatting sqref="E157">
    <cfRule type="cellIs" dxfId="5530" priority="3368" operator="between">
      <formula>3</formula>
      <formula>4</formula>
    </cfRule>
  </conditionalFormatting>
  <conditionalFormatting sqref="E157">
    <cfRule type="cellIs" dxfId="5529" priority="3369" operator="between">
      <formula>1</formula>
      <formula>2</formula>
    </cfRule>
  </conditionalFormatting>
  <conditionalFormatting sqref="I157">
    <cfRule type="containsText" dxfId="5528" priority="3370" operator="containsText" text="BAJO">
      <formula>NOT(ISERROR(SEARCH(("BAJO"),(I157))))</formula>
    </cfRule>
  </conditionalFormatting>
  <conditionalFormatting sqref="I157">
    <cfRule type="containsText" dxfId="5527" priority="3371" operator="containsText" text="MEDIO">
      <formula>NOT(ISERROR(SEARCH(("MEDIO"),(I157))))</formula>
    </cfRule>
  </conditionalFormatting>
  <conditionalFormatting sqref="I157">
    <cfRule type="containsText" dxfId="5526" priority="3372" operator="containsText" text="ALTO">
      <formula>NOT(ISERROR(SEARCH(("ALTO"),(I157))))</formula>
    </cfRule>
  </conditionalFormatting>
  <conditionalFormatting sqref="I157">
    <cfRule type="cellIs" dxfId="5525" priority="3373" operator="between">
      <formula>5</formula>
      <formula>9</formula>
    </cfRule>
  </conditionalFormatting>
  <conditionalFormatting sqref="I157">
    <cfRule type="cellIs" dxfId="5524" priority="3374" operator="between">
      <formula>3</formula>
      <formula>4</formula>
    </cfRule>
  </conditionalFormatting>
  <conditionalFormatting sqref="I157">
    <cfRule type="cellIs" dxfId="5523" priority="3375" operator="between">
      <formula>1</formula>
      <formula>2</formula>
    </cfRule>
  </conditionalFormatting>
  <conditionalFormatting sqref="E166">
    <cfRule type="containsText" dxfId="5522" priority="3352" operator="containsText" text="BAJO">
      <formula>NOT(ISERROR(SEARCH(("BAJO"),(E166))))</formula>
    </cfRule>
  </conditionalFormatting>
  <conditionalFormatting sqref="E166">
    <cfRule type="containsText" dxfId="5521" priority="3353" operator="containsText" text="MEDIO">
      <formula>NOT(ISERROR(SEARCH(("MEDIO"),(E166))))</formula>
    </cfRule>
  </conditionalFormatting>
  <conditionalFormatting sqref="E166">
    <cfRule type="containsText" dxfId="5520" priority="3354" operator="containsText" text="ALTO">
      <formula>NOT(ISERROR(SEARCH(("ALTO"),(E166))))</formula>
    </cfRule>
  </conditionalFormatting>
  <conditionalFormatting sqref="E166">
    <cfRule type="cellIs" dxfId="5519" priority="3355" operator="between">
      <formula>5</formula>
      <formula>9</formula>
    </cfRule>
  </conditionalFormatting>
  <conditionalFormatting sqref="E166">
    <cfRule type="cellIs" dxfId="5518" priority="3356" operator="between">
      <formula>3</formula>
      <formula>4</formula>
    </cfRule>
  </conditionalFormatting>
  <conditionalFormatting sqref="E166">
    <cfRule type="cellIs" dxfId="5517" priority="3357" operator="between">
      <formula>1</formula>
      <formula>2</formula>
    </cfRule>
  </conditionalFormatting>
  <conditionalFormatting sqref="I166">
    <cfRule type="containsText" dxfId="5516" priority="3358" operator="containsText" text="BAJO">
      <formula>NOT(ISERROR(SEARCH(("BAJO"),(I166))))</formula>
    </cfRule>
  </conditionalFormatting>
  <conditionalFormatting sqref="I166">
    <cfRule type="containsText" dxfId="5515" priority="3359" operator="containsText" text="MEDIO">
      <formula>NOT(ISERROR(SEARCH(("MEDIO"),(I166))))</formula>
    </cfRule>
  </conditionalFormatting>
  <conditionalFormatting sqref="I166">
    <cfRule type="containsText" dxfId="5514" priority="3360" operator="containsText" text="ALTO">
      <formula>NOT(ISERROR(SEARCH(("ALTO"),(I166))))</formula>
    </cfRule>
  </conditionalFormatting>
  <conditionalFormatting sqref="I166">
    <cfRule type="cellIs" dxfId="5513" priority="3361" operator="between">
      <formula>5</formula>
      <formula>9</formula>
    </cfRule>
  </conditionalFormatting>
  <conditionalFormatting sqref="I166">
    <cfRule type="cellIs" dxfId="5512" priority="3362" operator="between">
      <formula>3</formula>
      <formula>4</formula>
    </cfRule>
  </conditionalFormatting>
  <conditionalFormatting sqref="I166">
    <cfRule type="cellIs" dxfId="5511" priority="3363" operator="between">
      <formula>1</formula>
      <formula>2</formula>
    </cfRule>
  </conditionalFormatting>
  <conditionalFormatting sqref="E175">
    <cfRule type="containsText" dxfId="5510" priority="3340" operator="containsText" text="BAJO">
      <formula>NOT(ISERROR(SEARCH(("BAJO"),(E175))))</formula>
    </cfRule>
  </conditionalFormatting>
  <conditionalFormatting sqref="E175">
    <cfRule type="containsText" dxfId="5509" priority="3341" operator="containsText" text="MEDIO">
      <formula>NOT(ISERROR(SEARCH(("MEDIO"),(E175))))</formula>
    </cfRule>
  </conditionalFormatting>
  <conditionalFormatting sqref="E175">
    <cfRule type="containsText" dxfId="5508" priority="3342" operator="containsText" text="ALTO">
      <formula>NOT(ISERROR(SEARCH(("ALTO"),(E175))))</formula>
    </cfRule>
  </conditionalFormatting>
  <conditionalFormatting sqref="E175">
    <cfRule type="cellIs" dxfId="5507" priority="3343" operator="between">
      <formula>5</formula>
      <formula>9</formula>
    </cfRule>
  </conditionalFormatting>
  <conditionalFormatting sqref="E175">
    <cfRule type="cellIs" dxfId="5506" priority="3344" operator="between">
      <formula>3</formula>
      <formula>4</formula>
    </cfRule>
  </conditionalFormatting>
  <conditionalFormatting sqref="E175">
    <cfRule type="cellIs" dxfId="5505" priority="3345" operator="between">
      <formula>1</formula>
      <formula>2</formula>
    </cfRule>
  </conditionalFormatting>
  <conditionalFormatting sqref="I175">
    <cfRule type="containsText" dxfId="5504" priority="3346" operator="containsText" text="BAJO">
      <formula>NOT(ISERROR(SEARCH(("BAJO"),(I175))))</formula>
    </cfRule>
  </conditionalFormatting>
  <conditionalFormatting sqref="I175">
    <cfRule type="containsText" dxfId="5503" priority="3347" operator="containsText" text="MEDIO">
      <formula>NOT(ISERROR(SEARCH(("MEDIO"),(I175))))</formula>
    </cfRule>
  </conditionalFormatting>
  <conditionalFormatting sqref="I175">
    <cfRule type="containsText" dxfId="5502" priority="3348" operator="containsText" text="ALTO">
      <formula>NOT(ISERROR(SEARCH(("ALTO"),(I175))))</formula>
    </cfRule>
  </conditionalFormatting>
  <conditionalFormatting sqref="I175">
    <cfRule type="cellIs" dxfId="5501" priority="3349" operator="between">
      <formula>5</formula>
      <formula>9</formula>
    </cfRule>
  </conditionalFormatting>
  <conditionalFormatting sqref="I175">
    <cfRule type="cellIs" dxfId="5500" priority="3350" operator="between">
      <formula>3</formula>
      <formula>4</formula>
    </cfRule>
  </conditionalFormatting>
  <conditionalFormatting sqref="I175">
    <cfRule type="cellIs" dxfId="5499" priority="3351" operator="between">
      <formula>1</formula>
      <formula>2</formula>
    </cfRule>
  </conditionalFormatting>
  <conditionalFormatting sqref="E184">
    <cfRule type="containsText" dxfId="5498" priority="3328" operator="containsText" text="BAJO">
      <formula>NOT(ISERROR(SEARCH(("BAJO"),(E184))))</formula>
    </cfRule>
  </conditionalFormatting>
  <conditionalFormatting sqref="E184">
    <cfRule type="containsText" dxfId="5497" priority="3329" operator="containsText" text="MEDIO">
      <formula>NOT(ISERROR(SEARCH(("MEDIO"),(E184))))</formula>
    </cfRule>
  </conditionalFormatting>
  <conditionalFormatting sqref="E184">
    <cfRule type="containsText" dxfId="5496" priority="3330" operator="containsText" text="ALTO">
      <formula>NOT(ISERROR(SEARCH(("ALTO"),(E184))))</formula>
    </cfRule>
  </conditionalFormatting>
  <conditionalFormatting sqref="E184">
    <cfRule type="cellIs" dxfId="5495" priority="3331" operator="between">
      <formula>5</formula>
      <formula>9</formula>
    </cfRule>
  </conditionalFormatting>
  <conditionalFormatting sqref="E184">
    <cfRule type="cellIs" dxfId="5494" priority="3332" operator="between">
      <formula>3</formula>
      <formula>4</formula>
    </cfRule>
  </conditionalFormatting>
  <conditionalFormatting sqref="E184">
    <cfRule type="cellIs" dxfId="5493" priority="3333" operator="between">
      <formula>1</formula>
      <formula>2</formula>
    </cfRule>
  </conditionalFormatting>
  <conditionalFormatting sqref="I184">
    <cfRule type="containsText" dxfId="5492" priority="3334" operator="containsText" text="BAJO">
      <formula>NOT(ISERROR(SEARCH(("BAJO"),(I184))))</formula>
    </cfRule>
  </conditionalFormatting>
  <conditionalFormatting sqref="I184">
    <cfRule type="containsText" dxfId="5491" priority="3335" operator="containsText" text="MEDIO">
      <formula>NOT(ISERROR(SEARCH(("MEDIO"),(I184))))</formula>
    </cfRule>
  </conditionalFormatting>
  <conditionalFormatting sqref="I184">
    <cfRule type="containsText" dxfId="5490" priority="3336" operator="containsText" text="ALTO">
      <formula>NOT(ISERROR(SEARCH(("ALTO"),(I184))))</formula>
    </cfRule>
  </conditionalFormatting>
  <conditionalFormatting sqref="I184">
    <cfRule type="cellIs" dxfId="5489" priority="3337" operator="between">
      <formula>5</formula>
      <formula>9</formula>
    </cfRule>
  </conditionalFormatting>
  <conditionalFormatting sqref="I184">
    <cfRule type="cellIs" dxfId="5488" priority="3338" operator="between">
      <formula>3</formula>
      <formula>4</formula>
    </cfRule>
  </conditionalFormatting>
  <conditionalFormatting sqref="I184">
    <cfRule type="cellIs" dxfId="5487" priority="3339" operator="between">
      <formula>1</formula>
      <formula>2</formula>
    </cfRule>
  </conditionalFormatting>
  <conditionalFormatting sqref="E193">
    <cfRule type="containsText" dxfId="5486" priority="3316" operator="containsText" text="BAJO">
      <formula>NOT(ISERROR(SEARCH(("BAJO"),(E193))))</formula>
    </cfRule>
  </conditionalFormatting>
  <conditionalFormatting sqref="E193">
    <cfRule type="containsText" dxfId="5485" priority="3317" operator="containsText" text="MEDIO">
      <formula>NOT(ISERROR(SEARCH(("MEDIO"),(E193))))</formula>
    </cfRule>
  </conditionalFormatting>
  <conditionalFormatting sqref="E193">
    <cfRule type="containsText" dxfId="5484" priority="3318" operator="containsText" text="ALTO">
      <formula>NOT(ISERROR(SEARCH(("ALTO"),(E193))))</formula>
    </cfRule>
  </conditionalFormatting>
  <conditionalFormatting sqref="E193">
    <cfRule type="cellIs" dxfId="5483" priority="3319" operator="between">
      <formula>5</formula>
      <formula>9</formula>
    </cfRule>
  </conditionalFormatting>
  <conditionalFormatting sqref="E193">
    <cfRule type="cellIs" dxfId="5482" priority="3320" operator="between">
      <formula>3</formula>
      <formula>4</formula>
    </cfRule>
  </conditionalFormatting>
  <conditionalFormatting sqref="E193">
    <cfRule type="cellIs" dxfId="5481" priority="3321" operator="between">
      <formula>1</formula>
      <formula>2</formula>
    </cfRule>
  </conditionalFormatting>
  <conditionalFormatting sqref="I193">
    <cfRule type="containsText" dxfId="5480" priority="3322" operator="containsText" text="BAJO">
      <formula>NOT(ISERROR(SEARCH(("BAJO"),(I193))))</formula>
    </cfRule>
  </conditionalFormatting>
  <conditionalFormatting sqref="I193">
    <cfRule type="containsText" dxfId="5479" priority="3323" operator="containsText" text="MEDIO">
      <formula>NOT(ISERROR(SEARCH(("MEDIO"),(I193))))</formula>
    </cfRule>
  </conditionalFormatting>
  <conditionalFormatting sqref="I193">
    <cfRule type="containsText" dxfId="5478" priority="3324" operator="containsText" text="ALTO">
      <formula>NOT(ISERROR(SEARCH(("ALTO"),(I193))))</formula>
    </cfRule>
  </conditionalFormatting>
  <conditionalFormatting sqref="I193">
    <cfRule type="cellIs" dxfId="5477" priority="3325" operator="between">
      <formula>5</formula>
      <formula>9</formula>
    </cfRule>
  </conditionalFormatting>
  <conditionalFormatting sqref="I193">
    <cfRule type="cellIs" dxfId="5476" priority="3326" operator="between">
      <formula>3</formula>
      <formula>4</formula>
    </cfRule>
  </conditionalFormatting>
  <conditionalFormatting sqref="I193">
    <cfRule type="cellIs" dxfId="5475" priority="3327" operator="between">
      <formula>1</formula>
      <formula>2</formula>
    </cfRule>
  </conditionalFormatting>
  <conditionalFormatting sqref="E202">
    <cfRule type="containsText" dxfId="5474" priority="3304" operator="containsText" text="BAJO">
      <formula>NOT(ISERROR(SEARCH(("BAJO"),(E202))))</formula>
    </cfRule>
  </conditionalFormatting>
  <conditionalFormatting sqref="E202">
    <cfRule type="containsText" dxfId="5473" priority="3305" operator="containsText" text="MEDIO">
      <formula>NOT(ISERROR(SEARCH(("MEDIO"),(E202))))</formula>
    </cfRule>
  </conditionalFormatting>
  <conditionalFormatting sqref="E202">
    <cfRule type="containsText" dxfId="5472" priority="3306" operator="containsText" text="ALTO">
      <formula>NOT(ISERROR(SEARCH(("ALTO"),(E202))))</formula>
    </cfRule>
  </conditionalFormatting>
  <conditionalFormatting sqref="E202">
    <cfRule type="cellIs" dxfId="5471" priority="3307" operator="between">
      <formula>5</formula>
      <formula>9</formula>
    </cfRule>
  </conditionalFormatting>
  <conditionalFormatting sqref="E202">
    <cfRule type="cellIs" dxfId="5470" priority="3308" operator="between">
      <formula>3</formula>
      <formula>4</formula>
    </cfRule>
  </conditionalFormatting>
  <conditionalFormatting sqref="E202">
    <cfRule type="cellIs" dxfId="5469" priority="3309" operator="between">
      <formula>1</formula>
      <formula>2</formula>
    </cfRule>
  </conditionalFormatting>
  <conditionalFormatting sqref="I202">
    <cfRule type="containsText" dxfId="5468" priority="3310" operator="containsText" text="BAJO">
      <formula>NOT(ISERROR(SEARCH(("BAJO"),(I202))))</formula>
    </cfRule>
  </conditionalFormatting>
  <conditionalFormatting sqref="I202">
    <cfRule type="containsText" dxfId="5467" priority="3311" operator="containsText" text="MEDIO">
      <formula>NOT(ISERROR(SEARCH(("MEDIO"),(I202))))</formula>
    </cfRule>
  </conditionalFormatting>
  <conditionalFormatting sqref="I202">
    <cfRule type="containsText" dxfId="5466" priority="3312" operator="containsText" text="ALTO">
      <formula>NOT(ISERROR(SEARCH(("ALTO"),(I202))))</formula>
    </cfRule>
  </conditionalFormatting>
  <conditionalFormatting sqref="I202">
    <cfRule type="cellIs" dxfId="5465" priority="3313" operator="between">
      <formula>5</formula>
      <formula>9</formula>
    </cfRule>
  </conditionalFormatting>
  <conditionalFormatting sqref="I202">
    <cfRule type="cellIs" dxfId="5464" priority="3314" operator="between">
      <formula>3</formula>
      <formula>4</formula>
    </cfRule>
  </conditionalFormatting>
  <conditionalFormatting sqref="I202">
    <cfRule type="cellIs" dxfId="5463" priority="3315" operator="between">
      <formula>1</formula>
      <formula>2</formula>
    </cfRule>
  </conditionalFormatting>
  <conditionalFormatting sqref="E211">
    <cfRule type="containsText" dxfId="5462" priority="3292" operator="containsText" text="BAJO">
      <formula>NOT(ISERROR(SEARCH(("BAJO"),(E211))))</formula>
    </cfRule>
  </conditionalFormatting>
  <conditionalFormatting sqref="E211">
    <cfRule type="containsText" dxfId="5461" priority="3293" operator="containsText" text="MEDIO">
      <formula>NOT(ISERROR(SEARCH(("MEDIO"),(E211))))</formula>
    </cfRule>
  </conditionalFormatting>
  <conditionalFormatting sqref="E211">
    <cfRule type="containsText" dxfId="5460" priority="3294" operator="containsText" text="ALTO">
      <formula>NOT(ISERROR(SEARCH(("ALTO"),(E211))))</formula>
    </cfRule>
  </conditionalFormatting>
  <conditionalFormatting sqref="E211">
    <cfRule type="cellIs" dxfId="5459" priority="3295" operator="between">
      <formula>5</formula>
      <formula>9</formula>
    </cfRule>
  </conditionalFormatting>
  <conditionalFormatting sqref="E211">
    <cfRule type="cellIs" dxfId="5458" priority="3296" operator="between">
      <formula>3</formula>
      <formula>4</formula>
    </cfRule>
  </conditionalFormatting>
  <conditionalFormatting sqref="E211">
    <cfRule type="cellIs" dxfId="5457" priority="3297" operator="between">
      <formula>1</formula>
      <formula>2</formula>
    </cfRule>
  </conditionalFormatting>
  <conditionalFormatting sqref="I211">
    <cfRule type="containsText" dxfId="5456" priority="3298" operator="containsText" text="BAJO">
      <formula>NOT(ISERROR(SEARCH(("BAJO"),(I211))))</formula>
    </cfRule>
  </conditionalFormatting>
  <conditionalFormatting sqref="I211">
    <cfRule type="containsText" dxfId="5455" priority="3299" operator="containsText" text="MEDIO">
      <formula>NOT(ISERROR(SEARCH(("MEDIO"),(I211))))</formula>
    </cfRule>
  </conditionalFormatting>
  <conditionalFormatting sqref="I211">
    <cfRule type="containsText" dxfId="5454" priority="3300" operator="containsText" text="ALTO">
      <formula>NOT(ISERROR(SEARCH(("ALTO"),(I211))))</formula>
    </cfRule>
  </conditionalFormatting>
  <conditionalFormatting sqref="I211">
    <cfRule type="cellIs" dxfId="5453" priority="3301" operator="between">
      <formula>5</formula>
      <formula>9</formula>
    </cfRule>
  </conditionalFormatting>
  <conditionalFormatting sqref="I211">
    <cfRule type="cellIs" dxfId="5452" priority="3302" operator="between">
      <formula>3</formula>
      <formula>4</formula>
    </cfRule>
  </conditionalFormatting>
  <conditionalFormatting sqref="I211">
    <cfRule type="cellIs" dxfId="5451" priority="3303" operator="between">
      <formula>1</formula>
      <formula>2</formula>
    </cfRule>
  </conditionalFormatting>
  <conditionalFormatting sqref="E220">
    <cfRule type="containsText" dxfId="5450" priority="3280" operator="containsText" text="BAJO">
      <formula>NOT(ISERROR(SEARCH(("BAJO"),(E220))))</formula>
    </cfRule>
  </conditionalFormatting>
  <conditionalFormatting sqref="E220">
    <cfRule type="containsText" dxfId="5449" priority="3281" operator="containsText" text="MEDIO">
      <formula>NOT(ISERROR(SEARCH(("MEDIO"),(E220))))</formula>
    </cfRule>
  </conditionalFormatting>
  <conditionalFormatting sqref="E220">
    <cfRule type="containsText" dxfId="5448" priority="3282" operator="containsText" text="ALTO">
      <formula>NOT(ISERROR(SEARCH(("ALTO"),(E220))))</formula>
    </cfRule>
  </conditionalFormatting>
  <conditionalFormatting sqref="E220">
    <cfRule type="cellIs" dxfId="5447" priority="3283" operator="between">
      <formula>5</formula>
      <formula>9</formula>
    </cfRule>
  </conditionalFormatting>
  <conditionalFormatting sqref="E220">
    <cfRule type="cellIs" dxfId="5446" priority="3284" operator="between">
      <formula>3</formula>
      <formula>4</formula>
    </cfRule>
  </conditionalFormatting>
  <conditionalFormatting sqref="E220">
    <cfRule type="cellIs" dxfId="5445" priority="3285" operator="between">
      <formula>1</formula>
      <formula>2</formula>
    </cfRule>
  </conditionalFormatting>
  <conditionalFormatting sqref="I220">
    <cfRule type="containsText" dxfId="5444" priority="3286" operator="containsText" text="BAJO">
      <formula>NOT(ISERROR(SEARCH(("BAJO"),(I220))))</formula>
    </cfRule>
  </conditionalFormatting>
  <conditionalFormatting sqref="I220">
    <cfRule type="containsText" dxfId="5443" priority="3287" operator="containsText" text="MEDIO">
      <formula>NOT(ISERROR(SEARCH(("MEDIO"),(I220))))</formula>
    </cfRule>
  </conditionalFormatting>
  <conditionalFormatting sqref="I220">
    <cfRule type="containsText" dxfId="5442" priority="3288" operator="containsText" text="ALTO">
      <formula>NOT(ISERROR(SEARCH(("ALTO"),(I220))))</formula>
    </cfRule>
  </conditionalFormatting>
  <conditionalFormatting sqref="I220">
    <cfRule type="cellIs" dxfId="5441" priority="3289" operator="between">
      <formula>5</formula>
      <formula>9</formula>
    </cfRule>
  </conditionalFormatting>
  <conditionalFormatting sqref="I220">
    <cfRule type="cellIs" dxfId="5440" priority="3290" operator="between">
      <formula>3</formula>
      <formula>4</formula>
    </cfRule>
  </conditionalFormatting>
  <conditionalFormatting sqref="I220">
    <cfRule type="cellIs" dxfId="5439" priority="3291" operator="between">
      <formula>1</formula>
      <formula>2</formula>
    </cfRule>
  </conditionalFormatting>
  <conditionalFormatting sqref="E229">
    <cfRule type="containsText" dxfId="5438" priority="3268" operator="containsText" text="BAJO">
      <formula>NOT(ISERROR(SEARCH(("BAJO"),(E229))))</formula>
    </cfRule>
  </conditionalFormatting>
  <conditionalFormatting sqref="E229">
    <cfRule type="containsText" dxfId="5437" priority="3269" operator="containsText" text="MEDIO">
      <formula>NOT(ISERROR(SEARCH(("MEDIO"),(E229))))</formula>
    </cfRule>
  </conditionalFormatting>
  <conditionalFormatting sqref="E229">
    <cfRule type="containsText" dxfId="5436" priority="3270" operator="containsText" text="ALTO">
      <formula>NOT(ISERROR(SEARCH(("ALTO"),(E229))))</formula>
    </cfRule>
  </conditionalFormatting>
  <conditionalFormatting sqref="E229">
    <cfRule type="cellIs" dxfId="5435" priority="3271" operator="between">
      <formula>5</formula>
      <formula>9</formula>
    </cfRule>
  </conditionalFormatting>
  <conditionalFormatting sqref="E229">
    <cfRule type="cellIs" dxfId="5434" priority="3272" operator="between">
      <formula>3</formula>
      <formula>4</formula>
    </cfRule>
  </conditionalFormatting>
  <conditionalFormatting sqref="E229">
    <cfRule type="cellIs" dxfId="5433" priority="3273" operator="between">
      <formula>1</formula>
      <formula>2</formula>
    </cfRule>
  </conditionalFormatting>
  <conditionalFormatting sqref="I229">
    <cfRule type="containsText" dxfId="5432" priority="3274" operator="containsText" text="BAJO">
      <formula>NOT(ISERROR(SEARCH(("BAJO"),(I229))))</formula>
    </cfRule>
  </conditionalFormatting>
  <conditionalFormatting sqref="I229">
    <cfRule type="containsText" dxfId="5431" priority="3275" operator="containsText" text="MEDIO">
      <formula>NOT(ISERROR(SEARCH(("MEDIO"),(I229))))</formula>
    </cfRule>
  </conditionalFormatting>
  <conditionalFormatting sqref="I229">
    <cfRule type="containsText" dxfId="5430" priority="3276" operator="containsText" text="ALTO">
      <formula>NOT(ISERROR(SEARCH(("ALTO"),(I229))))</formula>
    </cfRule>
  </conditionalFormatting>
  <conditionalFormatting sqref="I229">
    <cfRule type="cellIs" dxfId="5429" priority="3277" operator="between">
      <formula>5</formula>
      <formula>9</formula>
    </cfRule>
  </conditionalFormatting>
  <conditionalFormatting sqref="I229">
    <cfRule type="cellIs" dxfId="5428" priority="3278" operator="between">
      <formula>3</formula>
      <formula>4</formula>
    </cfRule>
  </conditionalFormatting>
  <conditionalFormatting sqref="I229">
    <cfRule type="cellIs" dxfId="5427" priority="3279" operator="between">
      <formula>1</formula>
      <formula>2</formula>
    </cfRule>
  </conditionalFormatting>
  <conditionalFormatting sqref="E238">
    <cfRule type="containsText" dxfId="5426" priority="3256" operator="containsText" text="BAJO">
      <formula>NOT(ISERROR(SEARCH(("BAJO"),(E238))))</formula>
    </cfRule>
  </conditionalFormatting>
  <conditionalFormatting sqref="E238">
    <cfRule type="containsText" dxfId="5425" priority="3257" operator="containsText" text="MEDIO">
      <formula>NOT(ISERROR(SEARCH(("MEDIO"),(E238))))</formula>
    </cfRule>
  </conditionalFormatting>
  <conditionalFormatting sqref="E238">
    <cfRule type="containsText" dxfId="5424" priority="3258" operator="containsText" text="ALTO">
      <formula>NOT(ISERROR(SEARCH(("ALTO"),(E238))))</formula>
    </cfRule>
  </conditionalFormatting>
  <conditionalFormatting sqref="E238">
    <cfRule type="cellIs" dxfId="5423" priority="3259" operator="between">
      <formula>5</formula>
      <formula>9</formula>
    </cfRule>
  </conditionalFormatting>
  <conditionalFormatting sqref="E238">
    <cfRule type="cellIs" dxfId="5422" priority="3260" operator="between">
      <formula>3</formula>
      <formula>4</formula>
    </cfRule>
  </conditionalFormatting>
  <conditionalFormatting sqref="E238">
    <cfRule type="cellIs" dxfId="5421" priority="3261" operator="between">
      <formula>1</formula>
      <formula>2</formula>
    </cfRule>
  </conditionalFormatting>
  <conditionalFormatting sqref="I238">
    <cfRule type="containsText" dxfId="5420" priority="3262" operator="containsText" text="BAJO">
      <formula>NOT(ISERROR(SEARCH(("BAJO"),(I238))))</formula>
    </cfRule>
  </conditionalFormatting>
  <conditionalFormatting sqref="I238">
    <cfRule type="containsText" dxfId="5419" priority="3263" operator="containsText" text="MEDIO">
      <formula>NOT(ISERROR(SEARCH(("MEDIO"),(I238))))</formula>
    </cfRule>
  </conditionalFormatting>
  <conditionalFormatting sqref="I238">
    <cfRule type="containsText" dxfId="5418" priority="3264" operator="containsText" text="ALTO">
      <formula>NOT(ISERROR(SEARCH(("ALTO"),(I238))))</formula>
    </cfRule>
  </conditionalFormatting>
  <conditionalFormatting sqref="I238">
    <cfRule type="cellIs" dxfId="5417" priority="3265" operator="between">
      <formula>5</formula>
      <formula>9</formula>
    </cfRule>
  </conditionalFormatting>
  <conditionalFormatting sqref="I238">
    <cfRule type="cellIs" dxfId="5416" priority="3266" operator="between">
      <formula>3</formula>
      <formula>4</formula>
    </cfRule>
  </conditionalFormatting>
  <conditionalFormatting sqref="I238">
    <cfRule type="cellIs" dxfId="5415" priority="3267" operator="between">
      <formula>1</formula>
      <formula>2</formula>
    </cfRule>
  </conditionalFormatting>
  <conditionalFormatting sqref="E247">
    <cfRule type="containsText" dxfId="5414" priority="3244" operator="containsText" text="BAJO">
      <formula>NOT(ISERROR(SEARCH(("BAJO"),(E247))))</formula>
    </cfRule>
  </conditionalFormatting>
  <conditionalFormatting sqref="E247">
    <cfRule type="containsText" dxfId="5413" priority="3245" operator="containsText" text="MEDIO">
      <formula>NOT(ISERROR(SEARCH(("MEDIO"),(E247))))</formula>
    </cfRule>
  </conditionalFormatting>
  <conditionalFormatting sqref="E247">
    <cfRule type="containsText" dxfId="5412" priority="3246" operator="containsText" text="ALTO">
      <formula>NOT(ISERROR(SEARCH(("ALTO"),(E247))))</formula>
    </cfRule>
  </conditionalFormatting>
  <conditionalFormatting sqref="E247">
    <cfRule type="cellIs" dxfId="5411" priority="3247" operator="between">
      <formula>5</formula>
      <formula>9</formula>
    </cfRule>
  </conditionalFormatting>
  <conditionalFormatting sqref="E247">
    <cfRule type="cellIs" dxfId="5410" priority="3248" operator="between">
      <formula>3</formula>
      <formula>4</formula>
    </cfRule>
  </conditionalFormatting>
  <conditionalFormatting sqref="E247">
    <cfRule type="cellIs" dxfId="5409" priority="3249" operator="between">
      <formula>1</formula>
      <formula>2</formula>
    </cfRule>
  </conditionalFormatting>
  <conditionalFormatting sqref="I247">
    <cfRule type="containsText" dxfId="5408" priority="3250" operator="containsText" text="BAJO">
      <formula>NOT(ISERROR(SEARCH(("BAJO"),(I247))))</formula>
    </cfRule>
  </conditionalFormatting>
  <conditionalFormatting sqref="I247">
    <cfRule type="containsText" dxfId="5407" priority="3251" operator="containsText" text="MEDIO">
      <formula>NOT(ISERROR(SEARCH(("MEDIO"),(I247))))</formula>
    </cfRule>
  </conditionalFormatting>
  <conditionalFormatting sqref="I247">
    <cfRule type="containsText" dxfId="5406" priority="3252" operator="containsText" text="ALTO">
      <formula>NOT(ISERROR(SEARCH(("ALTO"),(I247))))</formula>
    </cfRule>
  </conditionalFormatting>
  <conditionalFormatting sqref="I247">
    <cfRule type="cellIs" dxfId="5405" priority="3253" operator="between">
      <formula>5</formula>
      <formula>9</formula>
    </cfRule>
  </conditionalFormatting>
  <conditionalFormatting sqref="I247">
    <cfRule type="cellIs" dxfId="5404" priority="3254" operator="between">
      <formula>3</formula>
      <formula>4</formula>
    </cfRule>
  </conditionalFormatting>
  <conditionalFormatting sqref="I247">
    <cfRule type="cellIs" dxfId="5403" priority="3255" operator="between">
      <formula>1</formula>
      <formula>2</formula>
    </cfRule>
  </conditionalFormatting>
  <conditionalFormatting sqref="E256">
    <cfRule type="containsText" dxfId="5402" priority="3232" operator="containsText" text="BAJO">
      <formula>NOT(ISERROR(SEARCH(("BAJO"),(E256))))</formula>
    </cfRule>
  </conditionalFormatting>
  <conditionalFormatting sqref="E256">
    <cfRule type="containsText" dxfId="5401" priority="3233" operator="containsText" text="MEDIO">
      <formula>NOT(ISERROR(SEARCH(("MEDIO"),(E256))))</formula>
    </cfRule>
  </conditionalFormatting>
  <conditionalFormatting sqref="E256">
    <cfRule type="containsText" dxfId="5400" priority="3234" operator="containsText" text="ALTO">
      <formula>NOT(ISERROR(SEARCH(("ALTO"),(E256))))</formula>
    </cfRule>
  </conditionalFormatting>
  <conditionalFormatting sqref="E256">
    <cfRule type="cellIs" dxfId="5399" priority="3235" operator="between">
      <formula>5</formula>
      <formula>9</formula>
    </cfRule>
  </conditionalFormatting>
  <conditionalFormatting sqref="E256">
    <cfRule type="cellIs" dxfId="5398" priority="3236" operator="between">
      <formula>3</formula>
      <formula>4</formula>
    </cfRule>
  </conditionalFormatting>
  <conditionalFormatting sqref="E256">
    <cfRule type="cellIs" dxfId="5397" priority="3237" operator="between">
      <formula>1</formula>
      <formula>2</formula>
    </cfRule>
  </conditionalFormatting>
  <conditionalFormatting sqref="I256">
    <cfRule type="containsText" dxfId="5396" priority="3238" operator="containsText" text="BAJO">
      <formula>NOT(ISERROR(SEARCH(("BAJO"),(I256))))</formula>
    </cfRule>
  </conditionalFormatting>
  <conditionalFormatting sqref="I256">
    <cfRule type="containsText" dxfId="5395" priority="3239" operator="containsText" text="MEDIO">
      <formula>NOT(ISERROR(SEARCH(("MEDIO"),(I256))))</formula>
    </cfRule>
  </conditionalFormatting>
  <conditionalFormatting sqref="I256">
    <cfRule type="containsText" dxfId="5394" priority="3240" operator="containsText" text="ALTO">
      <formula>NOT(ISERROR(SEARCH(("ALTO"),(I256))))</formula>
    </cfRule>
  </conditionalFormatting>
  <conditionalFormatting sqref="I256">
    <cfRule type="cellIs" dxfId="5393" priority="3241" operator="between">
      <formula>5</formula>
      <formula>9</formula>
    </cfRule>
  </conditionalFormatting>
  <conditionalFormatting sqref="I256">
    <cfRule type="cellIs" dxfId="5392" priority="3242" operator="between">
      <formula>3</formula>
      <formula>4</formula>
    </cfRule>
  </conditionalFormatting>
  <conditionalFormatting sqref="I256">
    <cfRule type="cellIs" dxfId="5391" priority="3243" operator="between">
      <formula>1</formula>
      <formula>2</formula>
    </cfRule>
  </conditionalFormatting>
  <conditionalFormatting sqref="E265">
    <cfRule type="containsText" dxfId="5390" priority="3220" operator="containsText" text="BAJO">
      <formula>NOT(ISERROR(SEARCH(("BAJO"),(E265))))</formula>
    </cfRule>
  </conditionalFormatting>
  <conditionalFormatting sqref="E265">
    <cfRule type="containsText" dxfId="5389" priority="3221" operator="containsText" text="MEDIO">
      <formula>NOT(ISERROR(SEARCH(("MEDIO"),(E265))))</formula>
    </cfRule>
  </conditionalFormatting>
  <conditionalFormatting sqref="E265">
    <cfRule type="containsText" dxfId="5388" priority="3222" operator="containsText" text="ALTO">
      <formula>NOT(ISERROR(SEARCH(("ALTO"),(E265))))</formula>
    </cfRule>
  </conditionalFormatting>
  <conditionalFormatting sqref="E265">
    <cfRule type="cellIs" dxfId="5387" priority="3223" operator="between">
      <formula>5</formula>
      <formula>9</formula>
    </cfRule>
  </conditionalFormatting>
  <conditionalFormatting sqref="E265">
    <cfRule type="cellIs" dxfId="5386" priority="3224" operator="between">
      <formula>3</formula>
      <formula>4</formula>
    </cfRule>
  </conditionalFormatting>
  <conditionalFormatting sqref="E265">
    <cfRule type="cellIs" dxfId="5385" priority="3225" operator="between">
      <formula>1</formula>
      <formula>2</formula>
    </cfRule>
  </conditionalFormatting>
  <conditionalFormatting sqref="I265">
    <cfRule type="containsText" dxfId="5384" priority="3226" operator="containsText" text="BAJO">
      <formula>NOT(ISERROR(SEARCH(("BAJO"),(I265))))</formula>
    </cfRule>
  </conditionalFormatting>
  <conditionalFormatting sqref="I265">
    <cfRule type="containsText" dxfId="5383" priority="3227" operator="containsText" text="MEDIO">
      <formula>NOT(ISERROR(SEARCH(("MEDIO"),(I265))))</formula>
    </cfRule>
  </conditionalFormatting>
  <conditionalFormatting sqref="I265">
    <cfRule type="containsText" dxfId="5382" priority="3228" operator="containsText" text="ALTO">
      <formula>NOT(ISERROR(SEARCH(("ALTO"),(I265))))</formula>
    </cfRule>
  </conditionalFormatting>
  <conditionalFormatting sqref="I265">
    <cfRule type="cellIs" dxfId="5381" priority="3229" operator="between">
      <formula>5</formula>
      <formula>9</formula>
    </cfRule>
  </conditionalFormatting>
  <conditionalFormatting sqref="I265">
    <cfRule type="cellIs" dxfId="5380" priority="3230" operator="between">
      <formula>3</formula>
      <formula>4</formula>
    </cfRule>
  </conditionalFormatting>
  <conditionalFormatting sqref="I265">
    <cfRule type="cellIs" dxfId="5379" priority="3231" operator="between">
      <formula>1</formula>
      <formula>2</formula>
    </cfRule>
  </conditionalFormatting>
  <conditionalFormatting sqref="E274">
    <cfRule type="containsText" dxfId="5378" priority="3208" operator="containsText" text="BAJO">
      <formula>NOT(ISERROR(SEARCH(("BAJO"),(E274))))</formula>
    </cfRule>
  </conditionalFormatting>
  <conditionalFormatting sqref="E274">
    <cfRule type="containsText" dxfId="5377" priority="3209" operator="containsText" text="MEDIO">
      <formula>NOT(ISERROR(SEARCH(("MEDIO"),(E274))))</formula>
    </cfRule>
  </conditionalFormatting>
  <conditionalFormatting sqref="E274">
    <cfRule type="containsText" dxfId="5376" priority="3210" operator="containsText" text="ALTO">
      <formula>NOT(ISERROR(SEARCH(("ALTO"),(E274))))</formula>
    </cfRule>
  </conditionalFormatting>
  <conditionalFormatting sqref="E274">
    <cfRule type="cellIs" dxfId="5375" priority="3211" operator="between">
      <formula>5</formula>
      <formula>9</formula>
    </cfRule>
  </conditionalFormatting>
  <conditionalFormatting sqref="E274">
    <cfRule type="cellIs" dxfId="5374" priority="3212" operator="between">
      <formula>3</formula>
      <formula>4</formula>
    </cfRule>
  </conditionalFormatting>
  <conditionalFormatting sqref="E274">
    <cfRule type="cellIs" dxfId="5373" priority="3213" operator="between">
      <formula>1</formula>
      <formula>2</formula>
    </cfRule>
  </conditionalFormatting>
  <conditionalFormatting sqref="I274">
    <cfRule type="containsText" dxfId="5372" priority="3214" operator="containsText" text="BAJO">
      <formula>NOT(ISERROR(SEARCH(("BAJO"),(I274))))</formula>
    </cfRule>
  </conditionalFormatting>
  <conditionalFormatting sqref="I274">
    <cfRule type="containsText" dxfId="5371" priority="3215" operator="containsText" text="MEDIO">
      <formula>NOT(ISERROR(SEARCH(("MEDIO"),(I274))))</formula>
    </cfRule>
  </conditionalFormatting>
  <conditionalFormatting sqref="I274">
    <cfRule type="containsText" dxfId="5370" priority="3216" operator="containsText" text="ALTO">
      <formula>NOT(ISERROR(SEARCH(("ALTO"),(I274))))</formula>
    </cfRule>
  </conditionalFormatting>
  <conditionalFormatting sqref="I274">
    <cfRule type="cellIs" dxfId="5369" priority="3217" operator="between">
      <formula>5</formula>
      <formula>9</formula>
    </cfRule>
  </conditionalFormatting>
  <conditionalFormatting sqref="I274">
    <cfRule type="cellIs" dxfId="5368" priority="3218" operator="between">
      <formula>3</formula>
      <formula>4</formula>
    </cfRule>
  </conditionalFormatting>
  <conditionalFormatting sqref="I274">
    <cfRule type="cellIs" dxfId="5367" priority="3219" operator="between">
      <formula>1</formula>
      <formula>2</formula>
    </cfRule>
  </conditionalFormatting>
  <conditionalFormatting sqref="E285:E286 E280:E283">
    <cfRule type="containsText" dxfId="5366" priority="3196" operator="containsText" text="BAJO">
      <formula>NOT(ISERROR(SEARCH(("BAJO"),(E280))))</formula>
    </cfRule>
  </conditionalFormatting>
  <conditionalFormatting sqref="E285:E286 E280:E283">
    <cfRule type="containsText" dxfId="5365" priority="3197" operator="containsText" text="MEDIO">
      <formula>NOT(ISERROR(SEARCH(("MEDIO"),(E280))))</formula>
    </cfRule>
  </conditionalFormatting>
  <conditionalFormatting sqref="E285:E286 E280:E283">
    <cfRule type="containsText" dxfId="5364" priority="3198" operator="containsText" text="ALTO">
      <formula>NOT(ISERROR(SEARCH(("ALTO"),(E280))))</formula>
    </cfRule>
  </conditionalFormatting>
  <conditionalFormatting sqref="E285:E286 E280:E283">
    <cfRule type="cellIs" dxfId="5363" priority="3199" operator="between">
      <formula>5</formula>
      <formula>9</formula>
    </cfRule>
  </conditionalFormatting>
  <conditionalFormatting sqref="E285:E286 E280:E283">
    <cfRule type="cellIs" dxfId="5362" priority="3200" operator="between">
      <formula>3</formula>
      <formula>4</formula>
    </cfRule>
  </conditionalFormatting>
  <conditionalFormatting sqref="E285:E286 E280:E283">
    <cfRule type="cellIs" dxfId="5361" priority="3201" operator="between">
      <formula>1</formula>
      <formula>2</formula>
    </cfRule>
  </conditionalFormatting>
  <conditionalFormatting sqref="I285:I286 I280:I283">
    <cfRule type="containsText" dxfId="5360" priority="3202" operator="containsText" text="BAJO">
      <formula>NOT(ISERROR(SEARCH(("BAJO"),(I280))))</formula>
    </cfRule>
  </conditionalFormatting>
  <conditionalFormatting sqref="I285:I286 I280:I283">
    <cfRule type="containsText" dxfId="5359" priority="3203" operator="containsText" text="MEDIO">
      <formula>NOT(ISERROR(SEARCH(("MEDIO"),(I280))))</formula>
    </cfRule>
  </conditionalFormatting>
  <conditionalFormatting sqref="I285:I286 I280:I283">
    <cfRule type="containsText" dxfId="5358" priority="3204" operator="containsText" text="ALTO">
      <formula>NOT(ISERROR(SEARCH(("ALTO"),(I280))))</formula>
    </cfRule>
  </conditionalFormatting>
  <conditionalFormatting sqref="I285:I286 I280:I283">
    <cfRule type="cellIs" dxfId="5357" priority="3205" operator="between">
      <formula>5</formula>
      <formula>9</formula>
    </cfRule>
  </conditionalFormatting>
  <conditionalFormatting sqref="I285:I286 I280:I283">
    <cfRule type="cellIs" dxfId="5356" priority="3206" operator="between">
      <formula>3</formula>
      <formula>4</formula>
    </cfRule>
  </conditionalFormatting>
  <conditionalFormatting sqref="I285:I286 I280:I283">
    <cfRule type="cellIs" dxfId="5355" priority="3207" operator="between">
      <formula>1</formula>
      <formula>2</formula>
    </cfRule>
  </conditionalFormatting>
  <conditionalFormatting sqref="E284">
    <cfRule type="containsText" dxfId="5354" priority="3184" operator="containsText" text="BAJO">
      <formula>NOT(ISERROR(SEARCH(("BAJO"),(E284))))</formula>
    </cfRule>
  </conditionalFormatting>
  <conditionalFormatting sqref="E284">
    <cfRule type="containsText" dxfId="5353" priority="3185" operator="containsText" text="MEDIO">
      <formula>NOT(ISERROR(SEARCH(("MEDIO"),(E284))))</formula>
    </cfRule>
  </conditionalFormatting>
  <conditionalFormatting sqref="E284">
    <cfRule type="containsText" dxfId="5352" priority="3186" operator="containsText" text="ALTO">
      <formula>NOT(ISERROR(SEARCH(("ALTO"),(E284))))</formula>
    </cfRule>
  </conditionalFormatting>
  <conditionalFormatting sqref="E284">
    <cfRule type="cellIs" dxfId="5351" priority="3187" operator="between">
      <formula>5</formula>
      <formula>9</formula>
    </cfRule>
  </conditionalFormatting>
  <conditionalFormatting sqref="E284">
    <cfRule type="cellIs" dxfId="5350" priority="3188" operator="between">
      <formula>3</formula>
      <formula>4</formula>
    </cfRule>
  </conditionalFormatting>
  <conditionalFormatting sqref="E284">
    <cfRule type="cellIs" dxfId="5349" priority="3189" operator="between">
      <formula>1</formula>
      <formula>2</formula>
    </cfRule>
  </conditionalFormatting>
  <conditionalFormatting sqref="I284">
    <cfRule type="containsText" dxfId="5348" priority="3190" operator="containsText" text="BAJO">
      <formula>NOT(ISERROR(SEARCH(("BAJO"),(I284))))</formula>
    </cfRule>
  </conditionalFormatting>
  <conditionalFormatting sqref="I284">
    <cfRule type="containsText" dxfId="5347" priority="3191" operator="containsText" text="MEDIO">
      <formula>NOT(ISERROR(SEARCH(("MEDIO"),(I284))))</formula>
    </cfRule>
  </conditionalFormatting>
  <conditionalFormatting sqref="I284">
    <cfRule type="containsText" dxfId="5346" priority="3192" operator="containsText" text="ALTO">
      <formula>NOT(ISERROR(SEARCH(("ALTO"),(I284))))</formula>
    </cfRule>
  </conditionalFormatting>
  <conditionalFormatting sqref="I284">
    <cfRule type="cellIs" dxfId="5345" priority="3193" operator="between">
      <formula>5</formula>
      <formula>9</formula>
    </cfRule>
  </conditionalFormatting>
  <conditionalFormatting sqref="I284">
    <cfRule type="cellIs" dxfId="5344" priority="3194" operator="between">
      <formula>3</formula>
      <formula>4</formula>
    </cfRule>
  </conditionalFormatting>
  <conditionalFormatting sqref="I284">
    <cfRule type="cellIs" dxfId="5343" priority="3195" operator="between">
      <formula>1</formula>
      <formula>2</formula>
    </cfRule>
  </conditionalFormatting>
  <conditionalFormatting sqref="E289:E291 E294:E295">
    <cfRule type="containsText" dxfId="5342" priority="3172" operator="containsText" text="BAJO">
      <formula>NOT(ISERROR(SEARCH(("BAJO"),(E289))))</formula>
    </cfRule>
  </conditionalFormatting>
  <conditionalFormatting sqref="E289:E291 E294:E295">
    <cfRule type="containsText" dxfId="5341" priority="3173" operator="containsText" text="MEDIO">
      <formula>NOT(ISERROR(SEARCH(("MEDIO"),(E289))))</formula>
    </cfRule>
  </conditionalFormatting>
  <conditionalFormatting sqref="E289:E291 E294:E295">
    <cfRule type="containsText" dxfId="5340" priority="3174" operator="containsText" text="ALTO">
      <formula>NOT(ISERROR(SEARCH(("ALTO"),(E289))))</formula>
    </cfRule>
  </conditionalFormatting>
  <conditionalFormatting sqref="E289:E291 E294:E295">
    <cfRule type="cellIs" dxfId="5339" priority="3175" operator="between">
      <formula>5</formula>
      <formula>9</formula>
    </cfRule>
  </conditionalFormatting>
  <conditionalFormatting sqref="E289:E291 E294:E295">
    <cfRule type="cellIs" dxfId="5338" priority="3176" operator="between">
      <formula>3</formula>
      <formula>4</formula>
    </cfRule>
  </conditionalFormatting>
  <conditionalFormatting sqref="E289:E291 E294:E295">
    <cfRule type="cellIs" dxfId="5337" priority="3177" operator="between">
      <formula>1</formula>
      <formula>2</formula>
    </cfRule>
  </conditionalFormatting>
  <conditionalFormatting sqref="I289:I291 I294:I295">
    <cfRule type="containsText" dxfId="5336" priority="3178" operator="containsText" text="BAJO">
      <formula>NOT(ISERROR(SEARCH(("BAJO"),(I289))))</formula>
    </cfRule>
  </conditionalFormatting>
  <conditionalFormatting sqref="I289:I291 I294:I295">
    <cfRule type="containsText" dxfId="5335" priority="3179" operator="containsText" text="MEDIO">
      <formula>NOT(ISERROR(SEARCH(("MEDIO"),(I289))))</formula>
    </cfRule>
  </conditionalFormatting>
  <conditionalFormatting sqref="I289:I291 I294:I295">
    <cfRule type="containsText" dxfId="5334" priority="3180" operator="containsText" text="ALTO">
      <formula>NOT(ISERROR(SEARCH(("ALTO"),(I289))))</formula>
    </cfRule>
  </conditionalFormatting>
  <conditionalFormatting sqref="I289:I291 I294:I295">
    <cfRule type="cellIs" dxfId="5333" priority="3181" operator="between">
      <formula>5</formula>
      <formula>9</formula>
    </cfRule>
  </conditionalFormatting>
  <conditionalFormatting sqref="I289:I291 I294:I295">
    <cfRule type="cellIs" dxfId="5332" priority="3182" operator="between">
      <formula>3</formula>
      <formula>4</formula>
    </cfRule>
  </conditionalFormatting>
  <conditionalFormatting sqref="I289:I291 I294:I295">
    <cfRule type="cellIs" dxfId="5331" priority="3183" operator="between">
      <formula>1</formula>
      <formula>2</formula>
    </cfRule>
  </conditionalFormatting>
  <conditionalFormatting sqref="E293">
    <cfRule type="containsText" dxfId="5330" priority="3160" operator="containsText" text="BAJO">
      <formula>NOT(ISERROR(SEARCH(("BAJO"),(E293))))</formula>
    </cfRule>
  </conditionalFormatting>
  <conditionalFormatting sqref="E293">
    <cfRule type="containsText" dxfId="5329" priority="3161" operator="containsText" text="MEDIO">
      <formula>NOT(ISERROR(SEARCH(("MEDIO"),(E293))))</formula>
    </cfRule>
  </conditionalFormatting>
  <conditionalFormatting sqref="E293">
    <cfRule type="containsText" dxfId="5328" priority="3162" operator="containsText" text="ALTO">
      <formula>NOT(ISERROR(SEARCH(("ALTO"),(E293))))</formula>
    </cfRule>
  </conditionalFormatting>
  <conditionalFormatting sqref="E293">
    <cfRule type="cellIs" dxfId="5327" priority="3163" operator="between">
      <formula>5</formula>
      <formula>9</formula>
    </cfRule>
  </conditionalFormatting>
  <conditionalFormatting sqref="E293">
    <cfRule type="cellIs" dxfId="5326" priority="3164" operator="between">
      <formula>3</formula>
      <formula>4</formula>
    </cfRule>
  </conditionalFormatting>
  <conditionalFormatting sqref="E293">
    <cfRule type="cellIs" dxfId="5325" priority="3165" operator="between">
      <formula>1</formula>
      <formula>2</formula>
    </cfRule>
  </conditionalFormatting>
  <conditionalFormatting sqref="I293">
    <cfRule type="containsText" dxfId="5324" priority="3166" operator="containsText" text="BAJO">
      <formula>NOT(ISERROR(SEARCH(("BAJO"),(I293))))</formula>
    </cfRule>
  </conditionalFormatting>
  <conditionalFormatting sqref="I293">
    <cfRule type="containsText" dxfId="5323" priority="3167" operator="containsText" text="MEDIO">
      <formula>NOT(ISERROR(SEARCH(("MEDIO"),(I293))))</formula>
    </cfRule>
  </conditionalFormatting>
  <conditionalFormatting sqref="I293">
    <cfRule type="containsText" dxfId="5322" priority="3168" operator="containsText" text="ALTO">
      <formula>NOT(ISERROR(SEARCH(("ALTO"),(I293))))</formula>
    </cfRule>
  </conditionalFormatting>
  <conditionalFormatting sqref="I293">
    <cfRule type="cellIs" dxfId="5321" priority="3169" operator="between">
      <formula>5</formula>
      <formula>9</formula>
    </cfRule>
  </conditionalFormatting>
  <conditionalFormatting sqref="I293">
    <cfRule type="cellIs" dxfId="5320" priority="3170" operator="between">
      <formula>3</formula>
      <formula>4</formula>
    </cfRule>
  </conditionalFormatting>
  <conditionalFormatting sqref="I293">
    <cfRule type="cellIs" dxfId="5319" priority="3171" operator="between">
      <formula>1</formula>
      <formula>2</formula>
    </cfRule>
  </conditionalFormatting>
  <conditionalFormatting sqref="E298:E300 E303:E304">
    <cfRule type="containsText" dxfId="5318" priority="3148" operator="containsText" text="BAJO">
      <formula>NOT(ISERROR(SEARCH(("BAJO"),(E298))))</formula>
    </cfRule>
  </conditionalFormatting>
  <conditionalFormatting sqref="E298:E300 E303:E304">
    <cfRule type="containsText" dxfId="5317" priority="3149" operator="containsText" text="MEDIO">
      <formula>NOT(ISERROR(SEARCH(("MEDIO"),(E298))))</formula>
    </cfRule>
  </conditionalFormatting>
  <conditionalFormatting sqref="E298:E300 E303:E304">
    <cfRule type="containsText" dxfId="5316" priority="3150" operator="containsText" text="ALTO">
      <formula>NOT(ISERROR(SEARCH(("ALTO"),(E298))))</formula>
    </cfRule>
  </conditionalFormatting>
  <conditionalFormatting sqref="E298:E300 E303:E304">
    <cfRule type="cellIs" dxfId="5315" priority="3151" operator="between">
      <formula>5</formula>
      <formula>9</formula>
    </cfRule>
  </conditionalFormatting>
  <conditionalFormatting sqref="E298:E300 E303:E304">
    <cfRule type="cellIs" dxfId="5314" priority="3152" operator="between">
      <formula>3</formula>
      <formula>4</formula>
    </cfRule>
  </conditionalFormatting>
  <conditionalFormatting sqref="E298:E300 E303:E304">
    <cfRule type="cellIs" dxfId="5313" priority="3153" operator="between">
      <formula>1</formula>
      <formula>2</formula>
    </cfRule>
  </conditionalFormatting>
  <conditionalFormatting sqref="I298:I300 I303:I304">
    <cfRule type="containsText" dxfId="5312" priority="3154" operator="containsText" text="BAJO">
      <formula>NOT(ISERROR(SEARCH(("BAJO"),(I298))))</formula>
    </cfRule>
  </conditionalFormatting>
  <conditionalFormatting sqref="I298:I300 I303:I304">
    <cfRule type="containsText" dxfId="5311" priority="3155" operator="containsText" text="MEDIO">
      <formula>NOT(ISERROR(SEARCH(("MEDIO"),(I298))))</formula>
    </cfRule>
  </conditionalFormatting>
  <conditionalFormatting sqref="I298:I300 I303:I304">
    <cfRule type="containsText" dxfId="5310" priority="3156" operator="containsText" text="ALTO">
      <formula>NOT(ISERROR(SEARCH(("ALTO"),(I298))))</formula>
    </cfRule>
  </conditionalFormatting>
  <conditionalFormatting sqref="I298:I300 I303:I304">
    <cfRule type="cellIs" dxfId="5309" priority="3157" operator="between">
      <formula>5</formula>
      <formula>9</formula>
    </cfRule>
  </conditionalFormatting>
  <conditionalFormatting sqref="I298:I300 I303:I304">
    <cfRule type="cellIs" dxfId="5308" priority="3158" operator="between">
      <formula>3</formula>
      <formula>4</formula>
    </cfRule>
  </conditionalFormatting>
  <conditionalFormatting sqref="I298:I300 I303:I304">
    <cfRule type="cellIs" dxfId="5307" priority="3159" operator="between">
      <formula>1</formula>
      <formula>2</formula>
    </cfRule>
  </conditionalFormatting>
  <conditionalFormatting sqref="E302">
    <cfRule type="containsText" dxfId="5306" priority="3136" operator="containsText" text="BAJO">
      <formula>NOT(ISERROR(SEARCH(("BAJO"),(E302))))</formula>
    </cfRule>
  </conditionalFormatting>
  <conditionalFormatting sqref="E302">
    <cfRule type="containsText" dxfId="5305" priority="3137" operator="containsText" text="MEDIO">
      <formula>NOT(ISERROR(SEARCH(("MEDIO"),(E302))))</formula>
    </cfRule>
  </conditionalFormatting>
  <conditionalFormatting sqref="E302">
    <cfRule type="containsText" dxfId="5304" priority="3138" operator="containsText" text="ALTO">
      <formula>NOT(ISERROR(SEARCH(("ALTO"),(E302))))</formula>
    </cfRule>
  </conditionalFormatting>
  <conditionalFormatting sqref="E302">
    <cfRule type="cellIs" dxfId="5303" priority="3139" operator="between">
      <formula>5</formula>
      <formula>9</formula>
    </cfRule>
  </conditionalFormatting>
  <conditionalFormatting sqref="E302">
    <cfRule type="cellIs" dxfId="5302" priority="3140" operator="between">
      <formula>3</formula>
      <formula>4</formula>
    </cfRule>
  </conditionalFormatting>
  <conditionalFormatting sqref="E302">
    <cfRule type="cellIs" dxfId="5301" priority="3141" operator="between">
      <formula>1</formula>
      <formula>2</formula>
    </cfRule>
  </conditionalFormatting>
  <conditionalFormatting sqref="I302">
    <cfRule type="containsText" dxfId="5300" priority="3142" operator="containsText" text="BAJO">
      <formula>NOT(ISERROR(SEARCH(("BAJO"),(I302))))</formula>
    </cfRule>
  </conditionalFormatting>
  <conditionalFormatting sqref="I302">
    <cfRule type="containsText" dxfId="5299" priority="3143" operator="containsText" text="MEDIO">
      <formula>NOT(ISERROR(SEARCH(("MEDIO"),(I302))))</formula>
    </cfRule>
  </conditionalFormatting>
  <conditionalFormatting sqref="I302">
    <cfRule type="containsText" dxfId="5298" priority="3144" operator="containsText" text="ALTO">
      <formula>NOT(ISERROR(SEARCH(("ALTO"),(I302))))</formula>
    </cfRule>
  </conditionalFormatting>
  <conditionalFormatting sqref="I302">
    <cfRule type="cellIs" dxfId="5297" priority="3145" operator="between">
      <formula>5</formula>
      <formula>9</formula>
    </cfRule>
  </conditionalFormatting>
  <conditionalFormatting sqref="I302">
    <cfRule type="cellIs" dxfId="5296" priority="3146" operator="between">
      <formula>3</formula>
      <formula>4</formula>
    </cfRule>
  </conditionalFormatting>
  <conditionalFormatting sqref="I302">
    <cfRule type="cellIs" dxfId="5295" priority="3147" operator="between">
      <formula>1</formula>
      <formula>2</formula>
    </cfRule>
  </conditionalFormatting>
  <conditionalFormatting sqref="E307:E309 E312:E313">
    <cfRule type="containsText" dxfId="5294" priority="3124" operator="containsText" text="BAJO">
      <formula>NOT(ISERROR(SEARCH(("BAJO"),(E307))))</formula>
    </cfRule>
  </conditionalFormatting>
  <conditionalFormatting sqref="E307:E309 E312:E313">
    <cfRule type="containsText" dxfId="5293" priority="3125" operator="containsText" text="MEDIO">
      <formula>NOT(ISERROR(SEARCH(("MEDIO"),(E307))))</formula>
    </cfRule>
  </conditionalFormatting>
  <conditionalFormatting sqref="E307:E309 E312:E313">
    <cfRule type="containsText" dxfId="5292" priority="3126" operator="containsText" text="ALTO">
      <formula>NOT(ISERROR(SEARCH(("ALTO"),(E307))))</formula>
    </cfRule>
  </conditionalFormatting>
  <conditionalFormatting sqref="E307:E309 E312:E313">
    <cfRule type="cellIs" dxfId="5291" priority="3127" operator="between">
      <formula>5</formula>
      <formula>9</formula>
    </cfRule>
  </conditionalFormatting>
  <conditionalFormatting sqref="E307:E309 E312:E313">
    <cfRule type="cellIs" dxfId="5290" priority="3128" operator="between">
      <formula>3</formula>
      <formula>4</formula>
    </cfRule>
  </conditionalFormatting>
  <conditionalFormatting sqref="E307:E309 E312:E313">
    <cfRule type="cellIs" dxfId="5289" priority="3129" operator="between">
      <formula>1</formula>
      <formula>2</formula>
    </cfRule>
  </conditionalFormatting>
  <conditionalFormatting sqref="I307:I309 I312:I313">
    <cfRule type="containsText" dxfId="5288" priority="3130" operator="containsText" text="BAJO">
      <formula>NOT(ISERROR(SEARCH(("BAJO"),(I307))))</formula>
    </cfRule>
  </conditionalFormatting>
  <conditionalFormatting sqref="I307:I309 I312:I313">
    <cfRule type="containsText" dxfId="5287" priority="3131" operator="containsText" text="MEDIO">
      <formula>NOT(ISERROR(SEARCH(("MEDIO"),(I307))))</formula>
    </cfRule>
  </conditionalFormatting>
  <conditionalFormatting sqref="I307:I309 I312:I313">
    <cfRule type="containsText" dxfId="5286" priority="3132" operator="containsText" text="ALTO">
      <formula>NOT(ISERROR(SEARCH(("ALTO"),(I307))))</formula>
    </cfRule>
  </conditionalFormatting>
  <conditionalFormatting sqref="I307:I309 I312:I313">
    <cfRule type="cellIs" dxfId="5285" priority="3133" operator="between">
      <formula>5</formula>
      <formula>9</formula>
    </cfRule>
  </conditionalFormatting>
  <conditionalFormatting sqref="I307:I309 I312:I313">
    <cfRule type="cellIs" dxfId="5284" priority="3134" operator="between">
      <formula>3</formula>
      <formula>4</formula>
    </cfRule>
  </conditionalFormatting>
  <conditionalFormatting sqref="I307:I309 I312:I313">
    <cfRule type="cellIs" dxfId="5283" priority="3135" operator="between">
      <formula>1</formula>
      <formula>2</formula>
    </cfRule>
  </conditionalFormatting>
  <conditionalFormatting sqref="E311">
    <cfRule type="containsText" dxfId="5282" priority="3112" operator="containsText" text="BAJO">
      <formula>NOT(ISERROR(SEARCH(("BAJO"),(E311))))</formula>
    </cfRule>
  </conditionalFormatting>
  <conditionalFormatting sqref="E311">
    <cfRule type="containsText" dxfId="5281" priority="3113" operator="containsText" text="MEDIO">
      <formula>NOT(ISERROR(SEARCH(("MEDIO"),(E311))))</formula>
    </cfRule>
  </conditionalFormatting>
  <conditionalFormatting sqref="E311">
    <cfRule type="containsText" dxfId="5280" priority="3114" operator="containsText" text="ALTO">
      <formula>NOT(ISERROR(SEARCH(("ALTO"),(E311))))</formula>
    </cfRule>
  </conditionalFormatting>
  <conditionalFormatting sqref="E311">
    <cfRule type="cellIs" dxfId="5279" priority="3115" operator="between">
      <formula>5</formula>
      <formula>9</formula>
    </cfRule>
  </conditionalFormatting>
  <conditionalFormatting sqref="E311">
    <cfRule type="cellIs" dxfId="5278" priority="3116" operator="between">
      <formula>3</formula>
      <formula>4</formula>
    </cfRule>
  </conditionalFormatting>
  <conditionalFormatting sqref="E311">
    <cfRule type="cellIs" dxfId="5277" priority="3117" operator="between">
      <formula>1</formula>
      <formula>2</formula>
    </cfRule>
  </conditionalFormatting>
  <conditionalFormatting sqref="I311">
    <cfRule type="containsText" dxfId="5276" priority="3118" operator="containsText" text="BAJO">
      <formula>NOT(ISERROR(SEARCH(("BAJO"),(I311))))</formula>
    </cfRule>
  </conditionalFormatting>
  <conditionalFormatting sqref="I311">
    <cfRule type="containsText" dxfId="5275" priority="3119" operator="containsText" text="MEDIO">
      <formula>NOT(ISERROR(SEARCH(("MEDIO"),(I311))))</formula>
    </cfRule>
  </conditionalFormatting>
  <conditionalFormatting sqref="I311">
    <cfRule type="containsText" dxfId="5274" priority="3120" operator="containsText" text="ALTO">
      <formula>NOT(ISERROR(SEARCH(("ALTO"),(I311))))</formula>
    </cfRule>
  </conditionalFormatting>
  <conditionalFormatting sqref="I311">
    <cfRule type="cellIs" dxfId="5273" priority="3121" operator="between">
      <formula>5</formula>
      <formula>9</formula>
    </cfRule>
  </conditionalFormatting>
  <conditionalFormatting sqref="I311">
    <cfRule type="cellIs" dxfId="5272" priority="3122" operator="between">
      <formula>3</formula>
      <formula>4</formula>
    </cfRule>
  </conditionalFormatting>
  <conditionalFormatting sqref="I311">
    <cfRule type="cellIs" dxfId="5271" priority="3123" operator="between">
      <formula>1</formula>
      <formula>2</formula>
    </cfRule>
  </conditionalFormatting>
  <conditionalFormatting sqref="E316:E318 E321:E322">
    <cfRule type="containsText" dxfId="5270" priority="3100" operator="containsText" text="BAJO">
      <formula>NOT(ISERROR(SEARCH(("BAJO"),(E316))))</formula>
    </cfRule>
  </conditionalFormatting>
  <conditionalFormatting sqref="E316:E318 E321:E322">
    <cfRule type="containsText" dxfId="5269" priority="3101" operator="containsText" text="MEDIO">
      <formula>NOT(ISERROR(SEARCH(("MEDIO"),(E316))))</formula>
    </cfRule>
  </conditionalFormatting>
  <conditionalFormatting sqref="E316:E318 E321:E322">
    <cfRule type="containsText" dxfId="5268" priority="3102" operator="containsText" text="ALTO">
      <formula>NOT(ISERROR(SEARCH(("ALTO"),(E316))))</formula>
    </cfRule>
  </conditionalFormatting>
  <conditionalFormatting sqref="E316:E318 E321:E322">
    <cfRule type="cellIs" dxfId="5267" priority="3103" operator="between">
      <formula>5</formula>
      <formula>9</formula>
    </cfRule>
  </conditionalFormatting>
  <conditionalFormatting sqref="E316:E318 E321:E322">
    <cfRule type="cellIs" dxfId="5266" priority="3104" operator="between">
      <formula>3</formula>
      <formula>4</formula>
    </cfRule>
  </conditionalFormatting>
  <conditionalFormatting sqref="E316:E318 E321:E322">
    <cfRule type="cellIs" dxfId="5265" priority="3105" operator="between">
      <formula>1</formula>
      <formula>2</formula>
    </cfRule>
  </conditionalFormatting>
  <conditionalFormatting sqref="I316:I318 I321:I322">
    <cfRule type="containsText" dxfId="5264" priority="3106" operator="containsText" text="BAJO">
      <formula>NOT(ISERROR(SEARCH(("BAJO"),(I316))))</formula>
    </cfRule>
  </conditionalFormatting>
  <conditionalFormatting sqref="I316:I318 I321:I322">
    <cfRule type="containsText" dxfId="5263" priority="3107" operator="containsText" text="MEDIO">
      <formula>NOT(ISERROR(SEARCH(("MEDIO"),(I316))))</formula>
    </cfRule>
  </conditionalFormatting>
  <conditionalFormatting sqref="I316:I318 I321:I322">
    <cfRule type="containsText" dxfId="5262" priority="3108" operator="containsText" text="ALTO">
      <formula>NOT(ISERROR(SEARCH(("ALTO"),(I316))))</formula>
    </cfRule>
  </conditionalFormatting>
  <conditionalFormatting sqref="I316:I318 I321:I322">
    <cfRule type="cellIs" dxfId="5261" priority="3109" operator="between">
      <formula>5</formula>
      <formula>9</formula>
    </cfRule>
  </conditionalFormatting>
  <conditionalFormatting sqref="I316:I318 I321:I322">
    <cfRule type="cellIs" dxfId="5260" priority="3110" operator="between">
      <formula>3</formula>
      <formula>4</formula>
    </cfRule>
  </conditionalFormatting>
  <conditionalFormatting sqref="I316:I318 I321:I322">
    <cfRule type="cellIs" dxfId="5259" priority="3111" operator="between">
      <formula>1</formula>
      <formula>2</formula>
    </cfRule>
  </conditionalFormatting>
  <conditionalFormatting sqref="E320">
    <cfRule type="containsText" dxfId="5258" priority="3088" operator="containsText" text="BAJO">
      <formula>NOT(ISERROR(SEARCH(("BAJO"),(E320))))</formula>
    </cfRule>
  </conditionalFormatting>
  <conditionalFormatting sqref="E320">
    <cfRule type="containsText" dxfId="5257" priority="3089" operator="containsText" text="MEDIO">
      <formula>NOT(ISERROR(SEARCH(("MEDIO"),(E320))))</formula>
    </cfRule>
  </conditionalFormatting>
  <conditionalFormatting sqref="E320">
    <cfRule type="containsText" dxfId="5256" priority="3090" operator="containsText" text="ALTO">
      <formula>NOT(ISERROR(SEARCH(("ALTO"),(E320))))</formula>
    </cfRule>
  </conditionalFormatting>
  <conditionalFormatting sqref="E320">
    <cfRule type="cellIs" dxfId="5255" priority="3091" operator="between">
      <formula>5</formula>
      <formula>9</formula>
    </cfRule>
  </conditionalFormatting>
  <conditionalFormatting sqref="E320">
    <cfRule type="cellIs" dxfId="5254" priority="3092" operator="between">
      <formula>3</formula>
      <formula>4</formula>
    </cfRule>
  </conditionalFormatting>
  <conditionalFormatting sqref="E320">
    <cfRule type="cellIs" dxfId="5253" priority="3093" operator="between">
      <formula>1</formula>
      <formula>2</formula>
    </cfRule>
  </conditionalFormatting>
  <conditionalFormatting sqref="I320">
    <cfRule type="containsText" dxfId="5252" priority="3094" operator="containsText" text="BAJO">
      <formula>NOT(ISERROR(SEARCH(("BAJO"),(I320))))</formula>
    </cfRule>
  </conditionalFormatting>
  <conditionalFormatting sqref="I320">
    <cfRule type="containsText" dxfId="5251" priority="3095" operator="containsText" text="MEDIO">
      <formula>NOT(ISERROR(SEARCH(("MEDIO"),(I320))))</formula>
    </cfRule>
  </conditionalFormatting>
  <conditionalFormatting sqref="I320">
    <cfRule type="containsText" dxfId="5250" priority="3096" operator="containsText" text="ALTO">
      <formula>NOT(ISERROR(SEARCH(("ALTO"),(I320))))</formula>
    </cfRule>
  </conditionalFormatting>
  <conditionalFormatting sqref="I320">
    <cfRule type="cellIs" dxfId="5249" priority="3097" operator="between">
      <formula>5</formula>
      <formula>9</formula>
    </cfRule>
  </conditionalFormatting>
  <conditionalFormatting sqref="I320">
    <cfRule type="cellIs" dxfId="5248" priority="3098" operator="between">
      <formula>3</formula>
      <formula>4</formula>
    </cfRule>
  </conditionalFormatting>
  <conditionalFormatting sqref="I320">
    <cfRule type="cellIs" dxfId="5247" priority="3099" operator="between">
      <formula>1</formula>
      <formula>2</formula>
    </cfRule>
  </conditionalFormatting>
  <conditionalFormatting sqref="E325:E327 E330:E331">
    <cfRule type="containsText" dxfId="5246" priority="3076" operator="containsText" text="BAJO">
      <formula>NOT(ISERROR(SEARCH(("BAJO"),(E325))))</formula>
    </cfRule>
  </conditionalFormatting>
  <conditionalFormatting sqref="E325:E327 E330:E331">
    <cfRule type="containsText" dxfId="5245" priority="3077" operator="containsText" text="MEDIO">
      <formula>NOT(ISERROR(SEARCH(("MEDIO"),(E325))))</formula>
    </cfRule>
  </conditionalFormatting>
  <conditionalFormatting sqref="E325:E327 E330:E331">
    <cfRule type="containsText" dxfId="5244" priority="3078" operator="containsText" text="ALTO">
      <formula>NOT(ISERROR(SEARCH(("ALTO"),(E325))))</formula>
    </cfRule>
  </conditionalFormatting>
  <conditionalFormatting sqref="E325:E327 E330:E331">
    <cfRule type="cellIs" dxfId="5243" priority="3079" operator="between">
      <formula>5</formula>
      <formula>9</formula>
    </cfRule>
  </conditionalFormatting>
  <conditionalFormatting sqref="E325:E327 E330:E331">
    <cfRule type="cellIs" dxfId="5242" priority="3080" operator="between">
      <formula>3</formula>
      <formula>4</formula>
    </cfRule>
  </conditionalFormatting>
  <conditionalFormatting sqref="E325:E327 E330:E331">
    <cfRule type="cellIs" dxfId="5241" priority="3081" operator="between">
      <formula>1</formula>
      <formula>2</formula>
    </cfRule>
  </conditionalFormatting>
  <conditionalFormatting sqref="I325:I327 I330:I331">
    <cfRule type="containsText" dxfId="5240" priority="3082" operator="containsText" text="BAJO">
      <formula>NOT(ISERROR(SEARCH(("BAJO"),(I325))))</formula>
    </cfRule>
  </conditionalFormatting>
  <conditionalFormatting sqref="I325:I327 I330:I331">
    <cfRule type="containsText" dxfId="5239" priority="3083" operator="containsText" text="MEDIO">
      <formula>NOT(ISERROR(SEARCH(("MEDIO"),(I325))))</formula>
    </cfRule>
  </conditionalFormatting>
  <conditionalFormatting sqref="I325:I327 I330:I331">
    <cfRule type="containsText" dxfId="5238" priority="3084" operator="containsText" text="ALTO">
      <formula>NOT(ISERROR(SEARCH(("ALTO"),(I325))))</formula>
    </cfRule>
  </conditionalFormatting>
  <conditionalFormatting sqref="I325:I327 I330:I331">
    <cfRule type="cellIs" dxfId="5237" priority="3085" operator="between">
      <formula>5</formula>
      <formula>9</formula>
    </cfRule>
  </conditionalFormatting>
  <conditionalFormatting sqref="I325:I327 I330:I331">
    <cfRule type="cellIs" dxfId="5236" priority="3086" operator="between">
      <formula>3</formula>
      <formula>4</formula>
    </cfRule>
  </conditionalFormatting>
  <conditionalFormatting sqref="I325:I327 I330:I331">
    <cfRule type="cellIs" dxfId="5235" priority="3087" operator="between">
      <formula>1</formula>
      <formula>2</formula>
    </cfRule>
  </conditionalFormatting>
  <conditionalFormatting sqref="E329">
    <cfRule type="containsText" dxfId="5234" priority="3064" operator="containsText" text="BAJO">
      <formula>NOT(ISERROR(SEARCH(("BAJO"),(E329))))</formula>
    </cfRule>
  </conditionalFormatting>
  <conditionalFormatting sqref="E329">
    <cfRule type="containsText" dxfId="5233" priority="3065" operator="containsText" text="MEDIO">
      <formula>NOT(ISERROR(SEARCH(("MEDIO"),(E329))))</formula>
    </cfRule>
  </conditionalFormatting>
  <conditionalFormatting sqref="E329">
    <cfRule type="containsText" dxfId="5232" priority="3066" operator="containsText" text="ALTO">
      <formula>NOT(ISERROR(SEARCH(("ALTO"),(E329))))</formula>
    </cfRule>
  </conditionalFormatting>
  <conditionalFormatting sqref="E329">
    <cfRule type="cellIs" dxfId="5231" priority="3067" operator="between">
      <formula>5</formula>
      <formula>9</formula>
    </cfRule>
  </conditionalFormatting>
  <conditionalFormatting sqref="E329">
    <cfRule type="cellIs" dxfId="5230" priority="3068" operator="between">
      <formula>3</formula>
      <formula>4</formula>
    </cfRule>
  </conditionalFormatting>
  <conditionalFormatting sqref="E329">
    <cfRule type="cellIs" dxfId="5229" priority="3069" operator="between">
      <formula>1</formula>
      <formula>2</formula>
    </cfRule>
  </conditionalFormatting>
  <conditionalFormatting sqref="I329">
    <cfRule type="containsText" dxfId="5228" priority="3070" operator="containsText" text="BAJO">
      <formula>NOT(ISERROR(SEARCH(("BAJO"),(I329))))</formula>
    </cfRule>
  </conditionalFormatting>
  <conditionalFormatting sqref="I329">
    <cfRule type="containsText" dxfId="5227" priority="3071" operator="containsText" text="MEDIO">
      <formula>NOT(ISERROR(SEARCH(("MEDIO"),(I329))))</formula>
    </cfRule>
  </conditionalFormatting>
  <conditionalFormatting sqref="I329">
    <cfRule type="containsText" dxfId="5226" priority="3072" operator="containsText" text="ALTO">
      <formula>NOT(ISERROR(SEARCH(("ALTO"),(I329))))</formula>
    </cfRule>
  </conditionalFormatting>
  <conditionalFormatting sqref="I329">
    <cfRule type="cellIs" dxfId="5225" priority="3073" operator="between">
      <formula>5</formula>
      <formula>9</formula>
    </cfRule>
  </conditionalFormatting>
  <conditionalFormatting sqref="I329">
    <cfRule type="cellIs" dxfId="5224" priority="3074" operator="between">
      <formula>3</formula>
      <formula>4</formula>
    </cfRule>
  </conditionalFormatting>
  <conditionalFormatting sqref="I329">
    <cfRule type="cellIs" dxfId="5223" priority="3075" operator="between">
      <formula>1</formula>
      <formula>2</formula>
    </cfRule>
  </conditionalFormatting>
  <conditionalFormatting sqref="E334:E336 E339:E340">
    <cfRule type="containsText" dxfId="5222" priority="3052" operator="containsText" text="BAJO">
      <formula>NOT(ISERROR(SEARCH(("BAJO"),(E334))))</formula>
    </cfRule>
  </conditionalFormatting>
  <conditionalFormatting sqref="E334:E336 E339:E340">
    <cfRule type="containsText" dxfId="5221" priority="3053" operator="containsText" text="MEDIO">
      <formula>NOT(ISERROR(SEARCH(("MEDIO"),(E334))))</formula>
    </cfRule>
  </conditionalFormatting>
  <conditionalFormatting sqref="E334:E336 E339:E340">
    <cfRule type="containsText" dxfId="5220" priority="3054" operator="containsText" text="ALTO">
      <formula>NOT(ISERROR(SEARCH(("ALTO"),(E334))))</formula>
    </cfRule>
  </conditionalFormatting>
  <conditionalFormatting sqref="E334:E336 E339:E340">
    <cfRule type="cellIs" dxfId="5219" priority="3055" operator="between">
      <formula>5</formula>
      <formula>9</formula>
    </cfRule>
  </conditionalFormatting>
  <conditionalFormatting sqref="E334:E336 E339:E340">
    <cfRule type="cellIs" dxfId="5218" priority="3056" operator="between">
      <formula>3</formula>
      <formula>4</formula>
    </cfRule>
  </conditionalFormatting>
  <conditionalFormatting sqref="E334:E336 E339:E340">
    <cfRule type="cellIs" dxfId="5217" priority="3057" operator="between">
      <formula>1</formula>
      <formula>2</formula>
    </cfRule>
  </conditionalFormatting>
  <conditionalFormatting sqref="I334:I336 I339:I340">
    <cfRule type="containsText" dxfId="5216" priority="3058" operator="containsText" text="BAJO">
      <formula>NOT(ISERROR(SEARCH(("BAJO"),(I334))))</formula>
    </cfRule>
  </conditionalFormatting>
  <conditionalFormatting sqref="I334:I336 I339:I340">
    <cfRule type="containsText" dxfId="5215" priority="3059" operator="containsText" text="MEDIO">
      <formula>NOT(ISERROR(SEARCH(("MEDIO"),(I334))))</formula>
    </cfRule>
  </conditionalFormatting>
  <conditionalFormatting sqref="I334:I336 I339:I340">
    <cfRule type="containsText" dxfId="5214" priority="3060" operator="containsText" text="ALTO">
      <formula>NOT(ISERROR(SEARCH(("ALTO"),(I334))))</formula>
    </cfRule>
  </conditionalFormatting>
  <conditionalFormatting sqref="I334:I336 I339:I340">
    <cfRule type="cellIs" dxfId="5213" priority="3061" operator="between">
      <formula>5</formula>
      <formula>9</formula>
    </cfRule>
  </conditionalFormatting>
  <conditionalFormatting sqref="I334:I336 I339:I340">
    <cfRule type="cellIs" dxfId="5212" priority="3062" operator="between">
      <formula>3</formula>
      <formula>4</formula>
    </cfRule>
  </conditionalFormatting>
  <conditionalFormatting sqref="I334:I336 I339:I340">
    <cfRule type="cellIs" dxfId="5211" priority="3063" operator="between">
      <formula>1</formula>
      <formula>2</formula>
    </cfRule>
  </conditionalFormatting>
  <conditionalFormatting sqref="E338">
    <cfRule type="containsText" dxfId="5210" priority="3040" operator="containsText" text="BAJO">
      <formula>NOT(ISERROR(SEARCH(("BAJO"),(E338))))</formula>
    </cfRule>
  </conditionalFormatting>
  <conditionalFormatting sqref="E338">
    <cfRule type="containsText" dxfId="5209" priority="3041" operator="containsText" text="MEDIO">
      <formula>NOT(ISERROR(SEARCH(("MEDIO"),(E338))))</formula>
    </cfRule>
  </conditionalFormatting>
  <conditionalFormatting sqref="E338">
    <cfRule type="containsText" dxfId="5208" priority="3042" operator="containsText" text="ALTO">
      <formula>NOT(ISERROR(SEARCH(("ALTO"),(E338))))</formula>
    </cfRule>
  </conditionalFormatting>
  <conditionalFormatting sqref="E338">
    <cfRule type="cellIs" dxfId="5207" priority="3043" operator="between">
      <formula>5</formula>
      <formula>9</formula>
    </cfRule>
  </conditionalFormatting>
  <conditionalFormatting sqref="E338">
    <cfRule type="cellIs" dxfId="5206" priority="3044" operator="between">
      <formula>3</formula>
      <formula>4</formula>
    </cfRule>
  </conditionalFormatting>
  <conditionalFormatting sqref="E338">
    <cfRule type="cellIs" dxfId="5205" priority="3045" operator="between">
      <formula>1</formula>
      <formula>2</formula>
    </cfRule>
  </conditionalFormatting>
  <conditionalFormatting sqref="I338">
    <cfRule type="containsText" dxfId="5204" priority="3046" operator="containsText" text="BAJO">
      <formula>NOT(ISERROR(SEARCH(("BAJO"),(I338))))</formula>
    </cfRule>
  </conditionalFormatting>
  <conditionalFormatting sqref="I338">
    <cfRule type="containsText" dxfId="5203" priority="3047" operator="containsText" text="MEDIO">
      <formula>NOT(ISERROR(SEARCH(("MEDIO"),(I338))))</formula>
    </cfRule>
  </conditionalFormatting>
  <conditionalFormatting sqref="I338">
    <cfRule type="containsText" dxfId="5202" priority="3048" operator="containsText" text="ALTO">
      <formula>NOT(ISERROR(SEARCH(("ALTO"),(I338))))</formula>
    </cfRule>
  </conditionalFormatting>
  <conditionalFormatting sqref="I338">
    <cfRule type="cellIs" dxfId="5201" priority="3049" operator="between">
      <formula>5</formula>
      <formula>9</formula>
    </cfRule>
  </conditionalFormatting>
  <conditionalFormatting sqref="I338">
    <cfRule type="cellIs" dxfId="5200" priority="3050" operator="between">
      <formula>3</formula>
      <formula>4</formula>
    </cfRule>
  </conditionalFormatting>
  <conditionalFormatting sqref="I338">
    <cfRule type="cellIs" dxfId="5199" priority="3051" operator="between">
      <formula>1</formula>
      <formula>2</formula>
    </cfRule>
  </conditionalFormatting>
  <conditionalFormatting sqref="E343:E345 E348:E349">
    <cfRule type="containsText" dxfId="5198" priority="3028" operator="containsText" text="BAJO">
      <formula>NOT(ISERROR(SEARCH(("BAJO"),(E343))))</formula>
    </cfRule>
  </conditionalFormatting>
  <conditionalFormatting sqref="E343:E345 E348:E349">
    <cfRule type="containsText" dxfId="5197" priority="3029" operator="containsText" text="MEDIO">
      <formula>NOT(ISERROR(SEARCH(("MEDIO"),(E343))))</formula>
    </cfRule>
  </conditionalFormatting>
  <conditionalFormatting sqref="E343:E345 E348:E349">
    <cfRule type="containsText" dxfId="5196" priority="3030" operator="containsText" text="ALTO">
      <formula>NOT(ISERROR(SEARCH(("ALTO"),(E343))))</formula>
    </cfRule>
  </conditionalFormatting>
  <conditionalFormatting sqref="E343:E345 E348:E349">
    <cfRule type="cellIs" dxfId="5195" priority="3031" operator="between">
      <formula>5</formula>
      <formula>9</formula>
    </cfRule>
  </conditionalFormatting>
  <conditionalFormatting sqref="E343:E345 E348:E349">
    <cfRule type="cellIs" dxfId="5194" priority="3032" operator="between">
      <formula>3</formula>
      <formula>4</formula>
    </cfRule>
  </conditionalFormatting>
  <conditionalFormatting sqref="E343:E345 E348:E349">
    <cfRule type="cellIs" dxfId="5193" priority="3033" operator="between">
      <formula>1</formula>
      <formula>2</formula>
    </cfRule>
  </conditionalFormatting>
  <conditionalFormatting sqref="I343:I345 I348:I349">
    <cfRule type="containsText" dxfId="5192" priority="3034" operator="containsText" text="BAJO">
      <formula>NOT(ISERROR(SEARCH(("BAJO"),(I343))))</formula>
    </cfRule>
  </conditionalFormatting>
  <conditionalFormatting sqref="I343:I345 I348:I349">
    <cfRule type="containsText" dxfId="5191" priority="3035" operator="containsText" text="MEDIO">
      <formula>NOT(ISERROR(SEARCH(("MEDIO"),(I343))))</formula>
    </cfRule>
  </conditionalFormatting>
  <conditionalFormatting sqref="I343:I345 I348:I349">
    <cfRule type="containsText" dxfId="5190" priority="3036" operator="containsText" text="ALTO">
      <formula>NOT(ISERROR(SEARCH(("ALTO"),(I343))))</formula>
    </cfRule>
  </conditionalFormatting>
  <conditionalFormatting sqref="I343:I345 I348:I349">
    <cfRule type="cellIs" dxfId="5189" priority="3037" operator="between">
      <formula>5</formula>
      <formula>9</formula>
    </cfRule>
  </conditionalFormatting>
  <conditionalFormatting sqref="I343:I345 I348:I349">
    <cfRule type="cellIs" dxfId="5188" priority="3038" operator="between">
      <formula>3</formula>
      <formula>4</formula>
    </cfRule>
  </conditionalFormatting>
  <conditionalFormatting sqref="I343:I345 I348:I349">
    <cfRule type="cellIs" dxfId="5187" priority="3039" operator="between">
      <formula>1</formula>
      <formula>2</formula>
    </cfRule>
  </conditionalFormatting>
  <conditionalFormatting sqref="E347">
    <cfRule type="containsText" dxfId="5186" priority="3016" operator="containsText" text="BAJO">
      <formula>NOT(ISERROR(SEARCH(("BAJO"),(E347))))</formula>
    </cfRule>
  </conditionalFormatting>
  <conditionalFormatting sqref="E347">
    <cfRule type="containsText" dxfId="5185" priority="3017" operator="containsText" text="MEDIO">
      <formula>NOT(ISERROR(SEARCH(("MEDIO"),(E347))))</formula>
    </cfRule>
  </conditionalFormatting>
  <conditionalFormatting sqref="E347">
    <cfRule type="containsText" dxfId="5184" priority="3018" operator="containsText" text="ALTO">
      <formula>NOT(ISERROR(SEARCH(("ALTO"),(E347))))</formula>
    </cfRule>
  </conditionalFormatting>
  <conditionalFormatting sqref="E347">
    <cfRule type="cellIs" dxfId="5183" priority="3019" operator="between">
      <formula>5</formula>
      <formula>9</formula>
    </cfRule>
  </conditionalFormatting>
  <conditionalFormatting sqref="E347">
    <cfRule type="cellIs" dxfId="5182" priority="3020" operator="between">
      <formula>3</formula>
      <formula>4</formula>
    </cfRule>
  </conditionalFormatting>
  <conditionalFormatting sqref="E347">
    <cfRule type="cellIs" dxfId="5181" priority="3021" operator="between">
      <formula>1</formula>
      <formula>2</formula>
    </cfRule>
  </conditionalFormatting>
  <conditionalFormatting sqref="I347">
    <cfRule type="containsText" dxfId="5180" priority="3022" operator="containsText" text="BAJO">
      <formula>NOT(ISERROR(SEARCH(("BAJO"),(I347))))</formula>
    </cfRule>
  </conditionalFormatting>
  <conditionalFormatting sqref="I347">
    <cfRule type="containsText" dxfId="5179" priority="3023" operator="containsText" text="MEDIO">
      <formula>NOT(ISERROR(SEARCH(("MEDIO"),(I347))))</formula>
    </cfRule>
  </conditionalFormatting>
  <conditionalFormatting sqref="I347">
    <cfRule type="containsText" dxfId="5178" priority="3024" operator="containsText" text="ALTO">
      <formula>NOT(ISERROR(SEARCH(("ALTO"),(I347))))</formula>
    </cfRule>
  </conditionalFormatting>
  <conditionalFormatting sqref="I347">
    <cfRule type="cellIs" dxfId="5177" priority="3025" operator="between">
      <formula>5</formula>
      <formula>9</formula>
    </cfRule>
  </conditionalFormatting>
  <conditionalFormatting sqref="I347">
    <cfRule type="cellIs" dxfId="5176" priority="3026" operator="between">
      <formula>3</formula>
      <formula>4</formula>
    </cfRule>
  </conditionalFormatting>
  <conditionalFormatting sqref="I347">
    <cfRule type="cellIs" dxfId="5175" priority="3027" operator="between">
      <formula>1</formula>
      <formula>2</formula>
    </cfRule>
  </conditionalFormatting>
  <conditionalFormatting sqref="E352:E354 E357:E358">
    <cfRule type="containsText" dxfId="5174" priority="3004" operator="containsText" text="BAJO">
      <formula>NOT(ISERROR(SEARCH(("BAJO"),(E352))))</formula>
    </cfRule>
  </conditionalFormatting>
  <conditionalFormatting sqref="E352:E354 E357:E358">
    <cfRule type="containsText" dxfId="5173" priority="3005" operator="containsText" text="MEDIO">
      <formula>NOT(ISERROR(SEARCH(("MEDIO"),(E352))))</formula>
    </cfRule>
  </conditionalFormatting>
  <conditionalFormatting sqref="E352:E354 E357:E358">
    <cfRule type="containsText" dxfId="5172" priority="3006" operator="containsText" text="ALTO">
      <formula>NOT(ISERROR(SEARCH(("ALTO"),(E352))))</formula>
    </cfRule>
  </conditionalFormatting>
  <conditionalFormatting sqref="E352:E354 E357:E358">
    <cfRule type="cellIs" dxfId="5171" priority="3007" operator="between">
      <formula>5</formula>
      <formula>9</formula>
    </cfRule>
  </conditionalFormatting>
  <conditionalFormatting sqref="E352:E354 E357:E358">
    <cfRule type="cellIs" dxfId="5170" priority="3008" operator="between">
      <formula>3</formula>
      <formula>4</formula>
    </cfRule>
  </conditionalFormatting>
  <conditionalFormatting sqref="E352:E354 E357:E358">
    <cfRule type="cellIs" dxfId="5169" priority="3009" operator="between">
      <formula>1</formula>
      <formula>2</formula>
    </cfRule>
  </conditionalFormatting>
  <conditionalFormatting sqref="I352:I354 I357:I358">
    <cfRule type="containsText" dxfId="5168" priority="3010" operator="containsText" text="BAJO">
      <formula>NOT(ISERROR(SEARCH(("BAJO"),(I352))))</formula>
    </cfRule>
  </conditionalFormatting>
  <conditionalFormatting sqref="I352:I354 I357:I358">
    <cfRule type="containsText" dxfId="5167" priority="3011" operator="containsText" text="MEDIO">
      <formula>NOT(ISERROR(SEARCH(("MEDIO"),(I352))))</formula>
    </cfRule>
  </conditionalFormatting>
  <conditionalFormatting sqref="I352:I354 I357:I358">
    <cfRule type="containsText" dxfId="5166" priority="3012" operator="containsText" text="ALTO">
      <formula>NOT(ISERROR(SEARCH(("ALTO"),(I352))))</formula>
    </cfRule>
  </conditionalFormatting>
  <conditionalFormatting sqref="I352:I354 I357:I358">
    <cfRule type="cellIs" dxfId="5165" priority="3013" operator="between">
      <formula>5</formula>
      <formula>9</formula>
    </cfRule>
  </conditionalFormatting>
  <conditionalFormatting sqref="I352:I354 I357:I358">
    <cfRule type="cellIs" dxfId="5164" priority="3014" operator="between">
      <formula>3</formula>
      <formula>4</formula>
    </cfRule>
  </conditionalFormatting>
  <conditionalFormatting sqref="I352:I354 I357:I358">
    <cfRule type="cellIs" dxfId="5163" priority="3015" operator="between">
      <formula>1</formula>
      <formula>2</formula>
    </cfRule>
  </conditionalFormatting>
  <conditionalFormatting sqref="E356">
    <cfRule type="containsText" dxfId="5162" priority="2992" operator="containsText" text="BAJO">
      <formula>NOT(ISERROR(SEARCH(("BAJO"),(E356))))</formula>
    </cfRule>
  </conditionalFormatting>
  <conditionalFormatting sqref="E356">
    <cfRule type="containsText" dxfId="5161" priority="2993" operator="containsText" text="MEDIO">
      <formula>NOT(ISERROR(SEARCH(("MEDIO"),(E356))))</formula>
    </cfRule>
  </conditionalFormatting>
  <conditionalFormatting sqref="E356">
    <cfRule type="containsText" dxfId="5160" priority="2994" operator="containsText" text="ALTO">
      <formula>NOT(ISERROR(SEARCH(("ALTO"),(E356))))</formula>
    </cfRule>
  </conditionalFormatting>
  <conditionalFormatting sqref="E356">
    <cfRule type="cellIs" dxfId="5159" priority="2995" operator="between">
      <formula>5</formula>
      <formula>9</formula>
    </cfRule>
  </conditionalFormatting>
  <conditionalFormatting sqref="E356">
    <cfRule type="cellIs" dxfId="5158" priority="2996" operator="between">
      <formula>3</formula>
      <formula>4</formula>
    </cfRule>
  </conditionalFormatting>
  <conditionalFormatting sqref="E356">
    <cfRule type="cellIs" dxfId="5157" priority="2997" operator="between">
      <formula>1</formula>
      <formula>2</formula>
    </cfRule>
  </conditionalFormatting>
  <conditionalFormatting sqref="I356">
    <cfRule type="containsText" dxfId="5156" priority="2998" operator="containsText" text="BAJO">
      <formula>NOT(ISERROR(SEARCH(("BAJO"),(I356))))</formula>
    </cfRule>
  </conditionalFormatting>
  <conditionalFormatting sqref="I356">
    <cfRule type="containsText" dxfId="5155" priority="2999" operator="containsText" text="MEDIO">
      <formula>NOT(ISERROR(SEARCH(("MEDIO"),(I356))))</formula>
    </cfRule>
  </conditionalFormatting>
  <conditionalFormatting sqref="I356">
    <cfRule type="containsText" dxfId="5154" priority="3000" operator="containsText" text="ALTO">
      <formula>NOT(ISERROR(SEARCH(("ALTO"),(I356))))</formula>
    </cfRule>
  </conditionalFormatting>
  <conditionalFormatting sqref="I356">
    <cfRule type="cellIs" dxfId="5153" priority="3001" operator="between">
      <formula>5</formula>
      <formula>9</formula>
    </cfRule>
  </conditionalFormatting>
  <conditionalFormatting sqref="I356">
    <cfRule type="cellIs" dxfId="5152" priority="3002" operator="between">
      <formula>3</formula>
      <formula>4</formula>
    </cfRule>
  </conditionalFormatting>
  <conditionalFormatting sqref="I356">
    <cfRule type="cellIs" dxfId="5151" priority="3003" operator="between">
      <formula>1</formula>
      <formula>2</formula>
    </cfRule>
  </conditionalFormatting>
  <conditionalFormatting sqref="E361:E363 E366:E367">
    <cfRule type="containsText" dxfId="5150" priority="2980" operator="containsText" text="BAJO">
      <formula>NOT(ISERROR(SEARCH(("BAJO"),(E361))))</formula>
    </cfRule>
  </conditionalFormatting>
  <conditionalFormatting sqref="E361:E363 E366:E367">
    <cfRule type="containsText" dxfId="5149" priority="2981" operator="containsText" text="MEDIO">
      <formula>NOT(ISERROR(SEARCH(("MEDIO"),(E361))))</formula>
    </cfRule>
  </conditionalFormatting>
  <conditionalFormatting sqref="E361:E363 E366:E367">
    <cfRule type="containsText" dxfId="5148" priority="2982" operator="containsText" text="ALTO">
      <formula>NOT(ISERROR(SEARCH(("ALTO"),(E361))))</formula>
    </cfRule>
  </conditionalFormatting>
  <conditionalFormatting sqref="E361:E363 E366:E367">
    <cfRule type="cellIs" dxfId="5147" priority="2983" operator="between">
      <formula>5</formula>
      <formula>9</formula>
    </cfRule>
  </conditionalFormatting>
  <conditionalFormatting sqref="E361:E363 E366:E367">
    <cfRule type="cellIs" dxfId="5146" priority="2984" operator="between">
      <formula>3</formula>
      <formula>4</formula>
    </cfRule>
  </conditionalFormatting>
  <conditionalFormatting sqref="E361:E363 E366:E367">
    <cfRule type="cellIs" dxfId="5145" priority="2985" operator="between">
      <formula>1</formula>
      <formula>2</formula>
    </cfRule>
  </conditionalFormatting>
  <conditionalFormatting sqref="I361:I363 I366:I367">
    <cfRule type="containsText" dxfId="5144" priority="2986" operator="containsText" text="BAJO">
      <formula>NOT(ISERROR(SEARCH(("BAJO"),(I361))))</formula>
    </cfRule>
  </conditionalFormatting>
  <conditionalFormatting sqref="I361:I363 I366:I367">
    <cfRule type="containsText" dxfId="5143" priority="2987" operator="containsText" text="MEDIO">
      <formula>NOT(ISERROR(SEARCH(("MEDIO"),(I361))))</formula>
    </cfRule>
  </conditionalFormatting>
  <conditionalFormatting sqref="I361:I363 I366:I367">
    <cfRule type="containsText" dxfId="5142" priority="2988" operator="containsText" text="ALTO">
      <formula>NOT(ISERROR(SEARCH(("ALTO"),(I361))))</formula>
    </cfRule>
  </conditionalFormatting>
  <conditionalFormatting sqref="I361:I363 I366:I367">
    <cfRule type="cellIs" dxfId="5141" priority="2989" operator="between">
      <formula>5</formula>
      <formula>9</formula>
    </cfRule>
  </conditionalFormatting>
  <conditionalFormatting sqref="I361:I363 I366:I367">
    <cfRule type="cellIs" dxfId="5140" priority="2990" operator="between">
      <formula>3</formula>
      <formula>4</formula>
    </cfRule>
  </conditionalFormatting>
  <conditionalFormatting sqref="I361:I363 I366:I367">
    <cfRule type="cellIs" dxfId="5139" priority="2991" operator="between">
      <formula>1</formula>
      <formula>2</formula>
    </cfRule>
  </conditionalFormatting>
  <conditionalFormatting sqref="E365">
    <cfRule type="containsText" dxfId="5138" priority="2968" operator="containsText" text="BAJO">
      <formula>NOT(ISERROR(SEARCH(("BAJO"),(E365))))</formula>
    </cfRule>
  </conditionalFormatting>
  <conditionalFormatting sqref="E365">
    <cfRule type="containsText" dxfId="5137" priority="2969" operator="containsText" text="MEDIO">
      <formula>NOT(ISERROR(SEARCH(("MEDIO"),(E365))))</formula>
    </cfRule>
  </conditionalFormatting>
  <conditionalFormatting sqref="E365">
    <cfRule type="containsText" dxfId="5136" priority="2970" operator="containsText" text="ALTO">
      <formula>NOT(ISERROR(SEARCH(("ALTO"),(E365))))</formula>
    </cfRule>
  </conditionalFormatting>
  <conditionalFormatting sqref="E365">
    <cfRule type="cellIs" dxfId="5135" priority="2971" operator="between">
      <formula>5</formula>
      <formula>9</formula>
    </cfRule>
  </conditionalFormatting>
  <conditionalFormatting sqref="E365">
    <cfRule type="cellIs" dxfId="5134" priority="2972" operator="between">
      <formula>3</formula>
      <formula>4</formula>
    </cfRule>
  </conditionalFormatting>
  <conditionalFormatting sqref="E365">
    <cfRule type="cellIs" dxfId="5133" priority="2973" operator="between">
      <formula>1</formula>
      <formula>2</formula>
    </cfRule>
  </conditionalFormatting>
  <conditionalFormatting sqref="I365">
    <cfRule type="containsText" dxfId="5132" priority="2974" operator="containsText" text="BAJO">
      <formula>NOT(ISERROR(SEARCH(("BAJO"),(I365))))</formula>
    </cfRule>
  </conditionalFormatting>
  <conditionalFormatting sqref="I365">
    <cfRule type="containsText" dxfId="5131" priority="2975" operator="containsText" text="MEDIO">
      <formula>NOT(ISERROR(SEARCH(("MEDIO"),(I365))))</formula>
    </cfRule>
  </conditionalFormatting>
  <conditionalFormatting sqref="I365">
    <cfRule type="containsText" dxfId="5130" priority="2976" operator="containsText" text="ALTO">
      <formula>NOT(ISERROR(SEARCH(("ALTO"),(I365))))</formula>
    </cfRule>
  </conditionalFormatting>
  <conditionalFormatting sqref="I365">
    <cfRule type="cellIs" dxfId="5129" priority="2977" operator="between">
      <formula>5</formula>
      <formula>9</formula>
    </cfRule>
  </conditionalFormatting>
  <conditionalFormatting sqref="I365">
    <cfRule type="cellIs" dxfId="5128" priority="2978" operator="between">
      <formula>3</formula>
      <formula>4</formula>
    </cfRule>
  </conditionalFormatting>
  <conditionalFormatting sqref="I365">
    <cfRule type="cellIs" dxfId="5127" priority="2979" operator="between">
      <formula>1</formula>
      <formula>2</formula>
    </cfRule>
  </conditionalFormatting>
  <conditionalFormatting sqref="E370:E372 E375:E376">
    <cfRule type="containsText" dxfId="5126" priority="2956" operator="containsText" text="BAJO">
      <formula>NOT(ISERROR(SEARCH(("BAJO"),(E370))))</formula>
    </cfRule>
  </conditionalFormatting>
  <conditionalFormatting sqref="E370:E372 E375:E376">
    <cfRule type="containsText" dxfId="5125" priority="2957" operator="containsText" text="MEDIO">
      <formula>NOT(ISERROR(SEARCH(("MEDIO"),(E370))))</formula>
    </cfRule>
  </conditionalFormatting>
  <conditionalFormatting sqref="E370:E372 E375:E376">
    <cfRule type="containsText" dxfId="5124" priority="2958" operator="containsText" text="ALTO">
      <formula>NOT(ISERROR(SEARCH(("ALTO"),(E370))))</formula>
    </cfRule>
  </conditionalFormatting>
  <conditionalFormatting sqref="E370:E372 E375:E376">
    <cfRule type="cellIs" dxfId="5123" priority="2959" operator="between">
      <formula>5</formula>
      <formula>9</formula>
    </cfRule>
  </conditionalFormatting>
  <conditionalFormatting sqref="E370:E372 E375:E376">
    <cfRule type="cellIs" dxfId="5122" priority="2960" operator="between">
      <formula>3</formula>
      <formula>4</formula>
    </cfRule>
  </conditionalFormatting>
  <conditionalFormatting sqref="E370:E372 E375:E376">
    <cfRule type="cellIs" dxfId="5121" priority="2961" operator="between">
      <formula>1</formula>
      <formula>2</formula>
    </cfRule>
  </conditionalFormatting>
  <conditionalFormatting sqref="I370:I372 I375:I376">
    <cfRule type="containsText" dxfId="5120" priority="2962" operator="containsText" text="BAJO">
      <formula>NOT(ISERROR(SEARCH(("BAJO"),(I370))))</formula>
    </cfRule>
  </conditionalFormatting>
  <conditionalFormatting sqref="I370:I372 I375:I376">
    <cfRule type="containsText" dxfId="5119" priority="2963" operator="containsText" text="MEDIO">
      <formula>NOT(ISERROR(SEARCH(("MEDIO"),(I370))))</formula>
    </cfRule>
  </conditionalFormatting>
  <conditionalFormatting sqref="I370:I372 I375:I376">
    <cfRule type="containsText" dxfId="5118" priority="2964" operator="containsText" text="ALTO">
      <formula>NOT(ISERROR(SEARCH(("ALTO"),(I370))))</formula>
    </cfRule>
  </conditionalFormatting>
  <conditionalFormatting sqref="I370:I372 I375:I376">
    <cfRule type="cellIs" dxfId="5117" priority="2965" operator="between">
      <formula>5</formula>
      <formula>9</formula>
    </cfRule>
  </conditionalFormatting>
  <conditionalFormatting sqref="I370:I372 I375:I376">
    <cfRule type="cellIs" dxfId="5116" priority="2966" operator="between">
      <formula>3</formula>
      <formula>4</formula>
    </cfRule>
  </conditionalFormatting>
  <conditionalFormatting sqref="I370:I372 I375:I376">
    <cfRule type="cellIs" dxfId="5115" priority="2967" operator="between">
      <formula>1</formula>
      <formula>2</formula>
    </cfRule>
  </conditionalFormatting>
  <conditionalFormatting sqref="E374">
    <cfRule type="containsText" dxfId="5114" priority="2944" operator="containsText" text="BAJO">
      <formula>NOT(ISERROR(SEARCH(("BAJO"),(E374))))</formula>
    </cfRule>
  </conditionalFormatting>
  <conditionalFormatting sqref="E374">
    <cfRule type="containsText" dxfId="5113" priority="2945" operator="containsText" text="MEDIO">
      <formula>NOT(ISERROR(SEARCH(("MEDIO"),(E374))))</formula>
    </cfRule>
  </conditionalFormatting>
  <conditionalFormatting sqref="E374">
    <cfRule type="containsText" dxfId="5112" priority="2946" operator="containsText" text="ALTO">
      <formula>NOT(ISERROR(SEARCH(("ALTO"),(E374))))</formula>
    </cfRule>
  </conditionalFormatting>
  <conditionalFormatting sqref="E374">
    <cfRule type="cellIs" dxfId="5111" priority="2947" operator="between">
      <formula>5</formula>
      <formula>9</formula>
    </cfRule>
  </conditionalFormatting>
  <conditionalFormatting sqref="E374">
    <cfRule type="cellIs" dxfId="5110" priority="2948" operator="between">
      <formula>3</formula>
      <formula>4</formula>
    </cfRule>
  </conditionalFormatting>
  <conditionalFormatting sqref="E374">
    <cfRule type="cellIs" dxfId="5109" priority="2949" operator="between">
      <formula>1</formula>
      <formula>2</formula>
    </cfRule>
  </conditionalFormatting>
  <conditionalFormatting sqref="I374">
    <cfRule type="containsText" dxfId="5108" priority="2950" operator="containsText" text="BAJO">
      <formula>NOT(ISERROR(SEARCH(("BAJO"),(I374))))</formula>
    </cfRule>
  </conditionalFormatting>
  <conditionalFormatting sqref="I374">
    <cfRule type="containsText" dxfId="5107" priority="2951" operator="containsText" text="MEDIO">
      <formula>NOT(ISERROR(SEARCH(("MEDIO"),(I374))))</formula>
    </cfRule>
  </conditionalFormatting>
  <conditionalFormatting sqref="I374">
    <cfRule type="containsText" dxfId="5106" priority="2952" operator="containsText" text="ALTO">
      <formula>NOT(ISERROR(SEARCH(("ALTO"),(I374))))</formula>
    </cfRule>
  </conditionalFormatting>
  <conditionalFormatting sqref="I374">
    <cfRule type="cellIs" dxfId="5105" priority="2953" operator="between">
      <formula>5</formula>
      <formula>9</formula>
    </cfRule>
  </conditionalFormatting>
  <conditionalFormatting sqref="I374">
    <cfRule type="cellIs" dxfId="5104" priority="2954" operator="between">
      <formula>3</formula>
      <formula>4</formula>
    </cfRule>
  </conditionalFormatting>
  <conditionalFormatting sqref="I374">
    <cfRule type="cellIs" dxfId="5103" priority="2955" operator="between">
      <formula>1</formula>
      <formula>2</formula>
    </cfRule>
  </conditionalFormatting>
  <conditionalFormatting sqref="E379:E381 E384:E385">
    <cfRule type="containsText" dxfId="5102" priority="2932" operator="containsText" text="BAJO">
      <formula>NOT(ISERROR(SEARCH(("BAJO"),(E379))))</formula>
    </cfRule>
  </conditionalFormatting>
  <conditionalFormatting sqref="E379:E381 E384:E385">
    <cfRule type="containsText" dxfId="5101" priority="2933" operator="containsText" text="MEDIO">
      <formula>NOT(ISERROR(SEARCH(("MEDIO"),(E379))))</formula>
    </cfRule>
  </conditionalFormatting>
  <conditionalFormatting sqref="E379:E381 E384:E385">
    <cfRule type="containsText" dxfId="5100" priority="2934" operator="containsText" text="ALTO">
      <formula>NOT(ISERROR(SEARCH(("ALTO"),(E379))))</formula>
    </cfRule>
  </conditionalFormatting>
  <conditionalFormatting sqref="E379:E381 E384:E385">
    <cfRule type="cellIs" dxfId="5099" priority="2935" operator="between">
      <formula>5</formula>
      <formula>9</formula>
    </cfRule>
  </conditionalFormatting>
  <conditionalFormatting sqref="E379:E381 E384:E385">
    <cfRule type="cellIs" dxfId="5098" priority="2936" operator="between">
      <formula>3</formula>
      <formula>4</formula>
    </cfRule>
  </conditionalFormatting>
  <conditionalFormatting sqref="E379:E381 E384:E385">
    <cfRule type="cellIs" dxfId="5097" priority="2937" operator="between">
      <formula>1</formula>
      <formula>2</formula>
    </cfRule>
  </conditionalFormatting>
  <conditionalFormatting sqref="I379:I381 I384:I385">
    <cfRule type="containsText" dxfId="5096" priority="2938" operator="containsText" text="BAJO">
      <formula>NOT(ISERROR(SEARCH(("BAJO"),(I379))))</formula>
    </cfRule>
  </conditionalFormatting>
  <conditionalFormatting sqref="I379:I381 I384:I385">
    <cfRule type="containsText" dxfId="5095" priority="2939" operator="containsText" text="MEDIO">
      <formula>NOT(ISERROR(SEARCH(("MEDIO"),(I379))))</formula>
    </cfRule>
  </conditionalFormatting>
  <conditionalFormatting sqref="I379:I381 I384:I385">
    <cfRule type="containsText" dxfId="5094" priority="2940" operator="containsText" text="ALTO">
      <formula>NOT(ISERROR(SEARCH(("ALTO"),(I379))))</formula>
    </cfRule>
  </conditionalFormatting>
  <conditionalFormatting sqref="I379:I381 I384:I385">
    <cfRule type="cellIs" dxfId="5093" priority="2941" operator="between">
      <formula>5</formula>
      <formula>9</formula>
    </cfRule>
  </conditionalFormatting>
  <conditionalFormatting sqref="I379:I381 I384:I385">
    <cfRule type="cellIs" dxfId="5092" priority="2942" operator="between">
      <formula>3</formula>
      <formula>4</formula>
    </cfRule>
  </conditionalFormatting>
  <conditionalFormatting sqref="I379:I381 I384:I385">
    <cfRule type="cellIs" dxfId="5091" priority="2943" operator="between">
      <formula>1</formula>
      <formula>2</formula>
    </cfRule>
  </conditionalFormatting>
  <conditionalFormatting sqref="E383">
    <cfRule type="containsText" dxfId="5090" priority="2920" operator="containsText" text="BAJO">
      <formula>NOT(ISERROR(SEARCH(("BAJO"),(E383))))</formula>
    </cfRule>
  </conditionalFormatting>
  <conditionalFormatting sqref="E383">
    <cfRule type="containsText" dxfId="5089" priority="2921" operator="containsText" text="MEDIO">
      <formula>NOT(ISERROR(SEARCH(("MEDIO"),(E383))))</formula>
    </cfRule>
  </conditionalFormatting>
  <conditionalFormatting sqref="E383">
    <cfRule type="containsText" dxfId="5088" priority="2922" operator="containsText" text="ALTO">
      <formula>NOT(ISERROR(SEARCH(("ALTO"),(E383))))</formula>
    </cfRule>
  </conditionalFormatting>
  <conditionalFormatting sqref="E383">
    <cfRule type="cellIs" dxfId="5087" priority="2923" operator="between">
      <formula>5</formula>
      <formula>9</formula>
    </cfRule>
  </conditionalFormatting>
  <conditionalFormatting sqref="E383">
    <cfRule type="cellIs" dxfId="5086" priority="2924" operator="between">
      <formula>3</formula>
      <formula>4</formula>
    </cfRule>
  </conditionalFormatting>
  <conditionalFormatting sqref="E383">
    <cfRule type="cellIs" dxfId="5085" priority="2925" operator="between">
      <formula>1</formula>
      <formula>2</formula>
    </cfRule>
  </conditionalFormatting>
  <conditionalFormatting sqref="I383">
    <cfRule type="containsText" dxfId="5084" priority="2926" operator="containsText" text="BAJO">
      <formula>NOT(ISERROR(SEARCH(("BAJO"),(I383))))</formula>
    </cfRule>
  </conditionalFormatting>
  <conditionalFormatting sqref="I383">
    <cfRule type="containsText" dxfId="5083" priority="2927" operator="containsText" text="MEDIO">
      <formula>NOT(ISERROR(SEARCH(("MEDIO"),(I383))))</formula>
    </cfRule>
  </conditionalFormatting>
  <conditionalFormatting sqref="I383">
    <cfRule type="containsText" dxfId="5082" priority="2928" operator="containsText" text="ALTO">
      <formula>NOT(ISERROR(SEARCH(("ALTO"),(I383))))</formula>
    </cfRule>
  </conditionalFormatting>
  <conditionalFormatting sqref="I383">
    <cfRule type="cellIs" dxfId="5081" priority="2929" operator="between">
      <formula>5</formula>
      <formula>9</formula>
    </cfRule>
  </conditionalFormatting>
  <conditionalFormatting sqref="I383">
    <cfRule type="cellIs" dxfId="5080" priority="2930" operator="between">
      <formula>3</formula>
      <formula>4</formula>
    </cfRule>
  </conditionalFormatting>
  <conditionalFormatting sqref="I383">
    <cfRule type="cellIs" dxfId="5079" priority="2931" operator="between">
      <formula>1</formula>
      <formula>2</formula>
    </cfRule>
  </conditionalFormatting>
  <conditionalFormatting sqref="E388:E390 E393:E394">
    <cfRule type="containsText" dxfId="5078" priority="2908" operator="containsText" text="BAJO">
      <formula>NOT(ISERROR(SEARCH(("BAJO"),(E388))))</formula>
    </cfRule>
  </conditionalFormatting>
  <conditionalFormatting sqref="E388:E390 E393:E394">
    <cfRule type="containsText" dxfId="5077" priority="2909" operator="containsText" text="MEDIO">
      <formula>NOT(ISERROR(SEARCH(("MEDIO"),(E388))))</formula>
    </cfRule>
  </conditionalFormatting>
  <conditionalFormatting sqref="E388:E390 E393:E394">
    <cfRule type="containsText" dxfId="5076" priority="2910" operator="containsText" text="ALTO">
      <formula>NOT(ISERROR(SEARCH(("ALTO"),(E388))))</formula>
    </cfRule>
  </conditionalFormatting>
  <conditionalFormatting sqref="E388:E390 E393:E394">
    <cfRule type="cellIs" dxfId="5075" priority="2911" operator="between">
      <formula>5</formula>
      <formula>9</formula>
    </cfRule>
  </conditionalFormatting>
  <conditionalFormatting sqref="E388:E390 E393:E394">
    <cfRule type="cellIs" dxfId="5074" priority="2912" operator="between">
      <formula>3</formula>
      <formula>4</formula>
    </cfRule>
  </conditionalFormatting>
  <conditionalFormatting sqref="E388:E390 E393:E394">
    <cfRule type="cellIs" dxfId="5073" priority="2913" operator="between">
      <formula>1</formula>
      <formula>2</formula>
    </cfRule>
  </conditionalFormatting>
  <conditionalFormatting sqref="I388:I390 I393:I394">
    <cfRule type="containsText" dxfId="5072" priority="2914" operator="containsText" text="BAJO">
      <formula>NOT(ISERROR(SEARCH(("BAJO"),(I388))))</formula>
    </cfRule>
  </conditionalFormatting>
  <conditionalFormatting sqref="I388:I390 I393:I394">
    <cfRule type="containsText" dxfId="5071" priority="2915" operator="containsText" text="MEDIO">
      <formula>NOT(ISERROR(SEARCH(("MEDIO"),(I388))))</formula>
    </cfRule>
  </conditionalFormatting>
  <conditionalFormatting sqref="I388:I390 I393:I394">
    <cfRule type="containsText" dxfId="5070" priority="2916" operator="containsText" text="ALTO">
      <formula>NOT(ISERROR(SEARCH(("ALTO"),(I388))))</formula>
    </cfRule>
  </conditionalFormatting>
  <conditionalFormatting sqref="I388:I390 I393:I394">
    <cfRule type="cellIs" dxfId="5069" priority="2917" operator="between">
      <formula>5</formula>
      <formula>9</formula>
    </cfRule>
  </conditionalFormatting>
  <conditionalFormatting sqref="I388:I390 I393:I394">
    <cfRule type="cellIs" dxfId="5068" priority="2918" operator="between">
      <formula>3</formula>
      <formula>4</formula>
    </cfRule>
  </conditionalFormatting>
  <conditionalFormatting sqref="I388:I390 I393:I394">
    <cfRule type="cellIs" dxfId="5067" priority="2919" operator="between">
      <formula>1</formula>
      <formula>2</formula>
    </cfRule>
  </conditionalFormatting>
  <conditionalFormatting sqref="E392">
    <cfRule type="containsText" dxfId="5066" priority="2896" operator="containsText" text="BAJO">
      <formula>NOT(ISERROR(SEARCH(("BAJO"),(E392))))</formula>
    </cfRule>
  </conditionalFormatting>
  <conditionalFormatting sqref="E392">
    <cfRule type="containsText" dxfId="5065" priority="2897" operator="containsText" text="MEDIO">
      <formula>NOT(ISERROR(SEARCH(("MEDIO"),(E392))))</formula>
    </cfRule>
  </conditionalFormatting>
  <conditionalFormatting sqref="E392">
    <cfRule type="containsText" dxfId="5064" priority="2898" operator="containsText" text="ALTO">
      <formula>NOT(ISERROR(SEARCH(("ALTO"),(E392))))</formula>
    </cfRule>
  </conditionalFormatting>
  <conditionalFormatting sqref="E392">
    <cfRule type="cellIs" dxfId="5063" priority="2899" operator="between">
      <formula>5</formula>
      <formula>9</formula>
    </cfRule>
  </conditionalFormatting>
  <conditionalFormatting sqref="E392">
    <cfRule type="cellIs" dxfId="5062" priority="2900" operator="between">
      <formula>3</formula>
      <formula>4</formula>
    </cfRule>
  </conditionalFormatting>
  <conditionalFormatting sqref="E392">
    <cfRule type="cellIs" dxfId="5061" priority="2901" operator="between">
      <formula>1</formula>
      <formula>2</formula>
    </cfRule>
  </conditionalFormatting>
  <conditionalFormatting sqref="I392">
    <cfRule type="containsText" dxfId="5060" priority="2902" operator="containsText" text="BAJO">
      <formula>NOT(ISERROR(SEARCH(("BAJO"),(I392))))</formula>
    </cfRule>
  </conditionalFormatting>
  <conditionalFormatting sqref="I392">
    <cfRule type="containsText" dxfId="5059" priority="2903" operator="containsText" text="MEDIO">
      <formula>NOT(ISERROR(SEARCH(("MEDIO"),(I392))))</formula>
    </cfRule>
  </conditionalFormatting>
  <conditionalFormatting sqref="I392">
    <cfRule type="containsText" dxfId="5058" priority="2904" operator="containsText" text="ALTO">
      <formula>NOT(ISERROR(SEARCH(("ALTO"),(I392))))</formula>
    </cfRule>
  </conditionalFormatting>
  <conditionalFormatting sqref="I392">
    <cfRule type="cellIs" dxfId="5057" priority="2905" operator="between">
      <formula>5</formula>
      <formula>9</formula>
    </cfRule>
  </conditionalFormatting>
  <conditionalFormatting sqref="I392">
    <cfRule type="cellIs" dxfId="5056" priority="2906" operator="between">
      <formula>3</formula>
      <formula>4</formula>
    </cfRule>
  </conditionalFormatting>
  <conditionalFormatting sqref="I392">
    <cfRule type="cellIs" dxfId="5055" priority="2907" operator="between">
      <formula>1</formula>
      <formula>2</formula>
    </cfRule>
  </conditionalFormatting>
  <conditionalFormatting sqref="E397:E399 E402:E403">
    <cfRule type="containsText" dxfId="5054" priority="2884" operator="containsText" text="BAJO">
      <formula>NOT(ISERROR(SEARCH(("BAJO"),(E397))))</formula>
    </cfRule>
  </conditionalFormatting>
  <conditionalFormatting sqref="E397:E399 E402:E403">
    <cfRule type="containsText" dxfId="5053" priority="2885" operator="containsText" text="MEDIO">
      <formula>NOT(ISERROR(SEARCH(("MEDIO"),(E397))))</formula>
    </cfRule>
  </conditionalFormatting>
  <conditionalFormatting sqref="E397:E399 E402:E403">
    <cfRule type="containsText" dxfId="5052" priority="2886" operator="containsText" text="ALTO">
      <formula>NOT(ISERROR(SEARCH(("ALTO"),(E397))))</formula>
    </cfRule>
  </conditionalFormatting>
  <conditionalFormatting sqref="E397:E399 E402:E403">
    <cfRule type="cellIs" dxfId="5051" priority="2887" operator="between">
      <formula>5</formula>
      <formula>9</formula>
    </cfRule>
  </conditionalFormatting>
  <conditionalFormatting sqref="E397:E399 E402:E403">
    <cfRule type="cellIs" dxfId="5050" priority="2888" operator="between">
      <formula>3</formula>
      <formula>4</formula>
    </cfRule>
  </conditionalFormatting>
  <conditionalFormatting sqref="E397:E399 E402:E403">
    <cfRule type="cellIs" dxfId="5049" priority="2889" operator="between">
      <formula>1</formula>
      <formula>2</formula>
    </cfRule>
  </conditionalFormatting>
  <conditionalFormatting sqref="I397:I399 I402:I403">
    <cfRule type="containsText" dxfId="5048" priority="2890" operator="containsText" text="BAJO">
      <formula>NOT(ISERROR(SEARCH(("BAJO"),(I397))))</formula>
    </cfRule>
  </conditionalFormatting>
  <conditionalFormatting sqref="I397:I399 I402:I403">
    <cfRule type="containsText" dxfId="5047" priority="2891" operator="containsText" text="MEDIO">
      <formula>NOT(ISERROR(SEARCH(("MEDIO"),(I397))))</formula>
    </cfRule>
  </conditionalFormatting>
  <conditionalFormatting sqref="I397:I399 I402:I403">
    <cfRule type="containsText" dxfId="5046" priority="2892" operator="containsText" text="ALTO">
      <formula>NOT(ISERROR(SEARCH(("ALTO"),(I397))))</formula>
    </cfRule>
  </conditionalFormatting>
  <conditionalFormatting sqref="I397:I399 I402:I403">
    <cfRule type="cellIs" dxfId="5045" priority="2893" operator="between">
      <formula>5</formula>
      <formula>9</formula>
    </cfRule>
  </conditionalFormatting>
  <conditionalFormatting sqref="I397:I399 I402:I403">
    <cfRule type="cellIs" dxfId="5044" priority="2894" operator="between">
      <formula>3</formula>
      <formula>4</formula>
    </cfRule>
  </conditionalFormatting>
  <conditionalFormatting sqref="I397:I399 I402:I403">
    <cfRule type="cellIs" dxfId="5043" priority="2895" operator="between">
      <formula>1</formula>
      <formula>2</formula>
    </cfRule>
  </conditionalFormatting>
  <conditionalFormatting sqref="E401">
    <cfRule type="containsText" dxfId="5042" priority="2872" operator="containsText" text="BAJO">
      <formula>NOT(ISERROR(SEARCH(("BAJO"),(E401))))</formula>
    </cfRule>
  </conditionalFormatting>
  <conditionalFormatting sqref="E401">
    <cfRule type="containsText" dxfId="5041" priority="2873" operator="containsText" text="MEDIO">
      <formula>NOT(ISERROR(SEARCH(("MEDIO"),(E401))))</formula>
    </cfRule>
  </conditionalFormatting>
  <conditionalFormatting sqref="E401">
    <cfRule type="containsText" dxfId="5040" priority="2874" operator="containsText" text="ALTO">
      <formula>NOT(ISERROR(SEARCH(("ALTO"),(E401))))</formula>
    </cfRule>
  </conditionalFormatting>
  <conditionalFormatting sqref="E401">
    <cfRule type="cellIs" dxfId="5039" priority="2875" operator="between">
      <formula>5</formula>
      <formula>9</formula>
    </cfRule>
  </conditionalFormatting>
  <conditionalFormatting sqref="E401">
    <cfRule type="cellIs" dxfId="5038" priority="2876" operator="between">
      <formula>3</formula>
      <formula>4</formula>
    </cfRule>
  </conditionalFormatting>
  <conditionalFormatting sqref="E401">
    <cfRule type="cellIs" dxfId="5037" priority="2877" operator="between">
      <formula>1</formula>
      <formula>2</formula>
    </cfRule>
  </conditionalFormatting>
  <conditionalFormatting sqref="I401">
    <cfRule type="containsText" dxfId="5036" priority="2878" operator="containsText" text="BAJO">
      <formula>NOT(ISERROR(SEARCH(("BAJO"),(I401))))</formula>
    </cfRule>
  </conditionalFormatting>
  <conditionalFormatting sqref="I401">
    <cfRule type="containsText" dxfId="5035" priority="2879" operator="containsText" text="MEDIO">
      <formula>NOT(ISERROR(SEARCH(("MEDIO"),(I401))))</formula>
    </cfRule>
  </conditionalFormatting>
  <conditionalFormatting sqref="I401">
    <cfRule type="containsText" dxfId="5034" priority="2880" operator="containsText" text="ALTO">
      <formula>NOT(ISERROR(SEARCH(("ALTO"),(I401))))</formula>
    </cfRule>
  </conditionalFormatting>
  <conditionalFormatting sqref="I401">
    <cfRule type="cellIs" dxfId="5033" priority="2881" operator="between">
      <formula>5</formula>
      <formula>9</formula>
    </cfRule>
  </conditionalFormatting>
  <conditionalFormatting sqref="I401">
    <cfRule type="cellIs" dxfId="5032" priority="2882" operator="between">
      <formula>3</formula>
      <formula>4</formula>
    </cfRule>
  </conditionalFormatting>
  <conditionalFormatting sqref="I401">
    <cfRule type="cellIs" dxfId="5031" priority="2883" operator="between">
      <formula>1</formula>
      <formula>2</formula>
    </cfRule>
  </conditionalFormatting>
  <conditionalFormatting sqref="E406:E408 E411:E412">
    <cfRule type="containsText" dxfId="5030" priority="2860" operator="containsText" text="BAJO">
      <formula>NOT(ISERROR(SEARCH(("BAJO"),(E406))))</formula>
    </cfRule>
  </conditionalFormatting>
  <conditionalFormatting sqref="E406:E408 E411:E412">
    <cfRule type="containsText" dxfId="5029" priority="2861" operator="containsText" text="MEDIO">
      <formula>NOT(ISERROR(SEARCH(("MEDIO"),(E406))))</formula>
    </cfRule>
  </conditionalFormatting>
  <conditionalFormatting sqref="E406:E408 E411:E412">
    <cfRule type="containsText" dxfId="5028" priority="2862" operator="containsText" text="ALTO">
      <formula>NOT(ISERROR(SEARCH(("ALTO"),(E406))))</formula>
    </cfRule>
  </conditionalFormatting>
  <conditionalFormatting sqref="E406:E408 E411:E412">
    <cfRule type="cellIs" dxfId="5027" priority="2863" operator="between">
      <formula>5</formula>
      <formula>9</formula>
    </cfRule>
  </conditionalFormatting>
  <conditionalFormatting sqref="E406:E408 E411:E412">
    <cfRule type="cellIs" dxfId="5026" priority="2864" operator="between">
      <formula>3</formula>
      <formula>4</formula>
    </cfRule>
  </conditionalFormatting>
  <conditionalFormatting sqref="E406:E408 E411:E412">
    <cfRule type="cellIs" dxfId="5025" priority="2865" operator="between">
      <formula>1</formula>
      <formula>2</formula>
    </cfRule>
  </conditionalFormatting>
  <conditionalFormatting sqref="I406:I408 I411:I412">
    <cfRule type="containsText" dxfId="5024" priority="2866" operator="containsText" text="BAJO">
      <formula>NOT(ISERROR(SEARCH(("BAJO"),(I406))))</formula>
    </cfRule>
  </conditionalFormatting>
  <conditionalFormatting sqref="I406:I408 I411:I412">
    <cfRule type="containsText" dxfId="5023" priority="2867" operator="containsText" text="MEDIO">
      <formula>NOT(ISERROR(SEARCH(("MEDIO"),(I406))))</formula>
    </cfRule>
  </conditionalFormatting>
  <conditionalFormatting sqref="I406:I408 I411:I412">
    <cfRule type="containsText" dxfId="5022" priority="2868" operator="containsText" text="ALTO">
      <formula>NOT(ISERROR(SEARCH(("ALTO"),(I406))))</formula>
    </cfRule>
  </conditionalFormatting>
  <conditionalFormatting sqref="I406:I408 I411:I412">
    <cfRule type="cellIs" dxfId="5021" priority="2869" operator="between">
      <formula>5</formula>
      <formula>9</formula>
    </cfRule>
  </conditionalFormatting>
  <conditionalFormatting sqref="I406:I408 I411:I412">
    <cfRule type="cellIs" dxfId="5020" priority="2870" operator="between">
      <formula>3</formula>
      <formula>4</formula>
    </cfRule>
  </conditionalFormatting>
  <conditionalFormatting sqref="I406:I408 I411:I412">
    <cfRule type="cellIs" dxfId="5019" priority="2871" operator="between">
      <formula>1</formula>
      <formula>2</formula>
    </cfRule>
  </conditionalFormatting>
  <conditionalFormatting sqref="E410">
    <cfRule type="containsText" dxfId="5018" priority="2848" operator="containsText" text="BAJO">
      <formula>NOT(ISERROR(SEARCH(("BAJO"),(E410))))</formula>
    </cfRule>
  </conditionalFormatting>
  <conditionalFormatting sqref="E410">
    <cfRule type="containsText" dxfId="5017" priority="2849" operator="containsText" text="MEDIO">
      <formula>NOT(ISERROR(SEARCH(("MEDIO"),(E410))))</formula>
    </cfRule>
  </conditionalFormatting>
  <conditionalFormatting sqref="E410">
    <cfRule type="containsText" dxfId="5016" priority="2850" operator="containsText" text="ALTO">
      <formula>NOT(ISERROR(SEARCH(("ALTO"),(E410))))</formula>
    </cfRule>
  </conditionalFormatting>
  <conditionalFormatting sqref="E410">
    <cfRule type="cellIs" dxfId="5015" priority="2851" operator="between">
      <formula>5</formula>
      <formula>9</formula>
    </cfRule>
  </conditionalFormatting>
  <conditionalFormatting sqref="E410">
    <cfRule type="cellIs" dxfId="5014" priority="2852" operator="between">
      <formula>3</formula>
      <formula>4</formula>
    </cfRule>
  </conditionalFormatting>
  <conditionalFormatting sqref="E410">
    <cfRule type="cellIs" dxfId="5013" priority="2853" operator="between">
      <formula>1</formula>
      <formula>2</formula>
    </cfRule>
  </conditionalFormatting>
  <conditionalFormatting sqref="I410">
    <cfRule type="containsText" dxfId="5012" priority="2854" operator="containsText" text="BAJO">
      <formula>NOT(ISERROR(SEARCH(("BAJO"),(I410))))</formula>
    </cfRule>
  </conditionalFormatting>
  <conditionalFormatting sqref="I410">
    <cfRule type="containsText" dxfId="5011" priority="2855" operator="containsText" text="MEDIO">
      <formula>NOT(ISERROR(SEARCH(("MEDIO"),(I410))))</formula>
    </cfRule>
  </conditionalFormatting>
  <conditionalFormatting sqref="I410">
    <cfRule type="containsText" dxfId="5010" priority="2856" operator="containsText" text="ALTO">
      <formula>NOT(ISERROR(SEARCH(("ALTO"),(I410))))</formula>
    </cfRule>
  </conditionalFormatting>
  <conditionalFormatting sqref="I410">
    <cfRule type="cellIs" dxfId="5009" priority="2857" operator="between">
      <formula>5</formula>
      <formula>9</formula>
    </cfRule>
  </conditionalFormatting>
  <conditionalFormatting sqref="I410">
    <cfRule type="cellIs" dxfId="5008" priority="2858" operator="between">
      <formula>3</formula>
      <formula>4</formula>
    </cfRule>
  </conditionalFormatting>
  <conditionalFormatting sqref="I410">
    <cfRule type="cellIs" dxfId="5007" priority="2859" operator="between">
      <formula>1</formula>
      <formula>2</formula>
    </cfRule>
  </conditionalFormatting>
  <conditionalFormatting sqref="E415:E417 E420:E421">
    <cfRule type="containsText" dxfId="5006" priority="2836" operator="containsText" text="BAJO">
      <formula>NOT(ISERROR(SEARCH(("BAJO"),(E415))))</formula>
    </cfRule>
  </conditionalFormatting>
  <conditionalFormatting sqref="E415:E417 E420:E421">
    <cfRule type="containsText" dxfId="5005" priority="2837" operator="containsText" text="MEDIO">
      <formula>NOT(ISERROR(SEARCH(("MEDIO"),(E415))))</formula>
    </cfRule>
  </conditionalFormatting>
  <conditionalFormatting sqref="E415:E417 E420:E421">
    <cfRule type="containsText" dxfId="5004" priority="2838" operator="containsText" text="ALTO">
      <formula>NOT(ISERROR(SEARCH(("ALTO"),(E415))))</formula>
    </cfRule>
  </conditionalFormatting>
  <conditionalFormatting sqref="E415:E417 E420:E421">
    <cfRule type="cellIs" dxfId="5003" priority="2839" operator="between">
      <formula>5</formula>
      <formula>9</formula>
    </cfRule>
  </conditionalFormatting>
  <conditionalFormatting sqref="E415:E417 E420:E421">
    <cfRule type="cellIs" dxfId="5002" priority="2840" operator="between">
      <formula>3</formula>
      <formula>4</formula>
    </cfRule>
  </conditionalFormatting>
  <conditionalFormatting sqref="E415:E417 E420:E421">
    <cfRule type="cellIs" dxfId="5001" priority="2841" operator="between">
      <formula>1</formula>
      <formula>2</formula>
    </cfRule>
  </conditionalFormatting>
  <conditionalFormatting sqref="I415:I417 I420:I421">
    <cfRule type="containsText" dxfId="5000" priority="2842" operator="containsText" text="BAJO">
      <formula>NOT(ISERROR(SEARCH(("BAJO"),(I415))))</formula>
    </cfRule>
  </conditionalFormatting>
  <conditionalFormatting sqref="I415:I417 I420:I421">
    <cfRule type="containsText" dxfId="4999" priority="2843" operator="containsText" text="MEDIO">
      <formula>NOT(ISERROR(SEARCH(("MEDIO"),(I415))))</formula>
    </cfRule>
  </conditionalFormatting>
  <conditionalFormatting sqref="I415:I417 I420:I421">
    <cfRule type="containsText" dxfId="4998" priority="2844" operator="containsText" text="ALTO">
      <formula>NOT(ISERROR(SEARCH(("ALTO"),(I415))))</formula>
    </cfRule>
  </conditionalFormatting>
  <conditionalFormatting sqref="I415:I417 I420:I421">
    <cfRule type="cellIs" dxfId="4997" priority="2845" operator="between">
      <formula>5</formula>
      <formula>9</formula>
    </cfRule>
  </conditionalFormatting>
  <conditionalFormatting sqref="I415:I417 I420:I421">
    <cfRule type="cellIs" dxfId="4996" priority="2846" operator="between">
      <formula>3</formula>
      <formula>4</formula>
    </cfRule>
  </conditionalFormatting>
  <conditionalFormatting sqref="I415:I417 I420:I421">
    <cfRule type="cellIs" dxfId="4995" priority="2847" operator="between">
      <formula>1</formula>
      <formula>2</formula>
    </cfRule>
  </conditionalFormatting>
  <conditionalFormatting sqref="E419">
    <cfRule type="containsText" dxfId="4994" priority="2824" operator="containsText" text="BAJO">
      <formula>NOT(ISERROR(SEARCH(("BAJO"),(E419))))</formula>
    </cfRule>
  </conditionalFormatting>
  <conditionalFormatting sqref="E419">
    <cfRule type="containsText" dxfId="4993" priority="2825" operator="containsText" text="MEDIO">
      <formula>NOT(ISERROR(SEARCH(("MEDIO"),(E419))))</formula>
    </cfRule>
  </conditionalFormatting>
  <conditionalFormatting sqref="E419">
    <cfRule type="containsText" dxfId="4992" priority="2826" operator="containsText" text="ALTO">
      <formula>NOT(ISERROR(SEARCH(("ALTO"),(E419))))</formula>
    </cfRule>
  </conditionalFormatting>
  <conditionalFormatting sqref="E419">
    <cfRule type="cellIs" dxfId="4991" priority="2827" operator="between">
      <formula>5</formula>
      <formula>9</formula>
    </cfRule>
  </conditionalFormatting>
  <conditionalFormatting sqref="E419">
    <cfRule type="cellIs" dxfId="4990" priority="2828" operator="between">
      <formula>3</formula>
      <formula>4</formula>
    </cfRule>
  </conditionalFormatting>
  <conditionalFormatting sqref="E419">
    <cfRule type="cellIs" dxfId="4989" priority="2829" operator="between">
      <formula>1</formula>
      <formula>2</formula>
    </cfRule>
  </conditionalFormatting>
  <conditionalFormatting sqref="I419">
    <cfRule type="containsText" dxfId="4988" priority="2830" operator="containsText" text="BAJO">
      <formula>NOT(ISERROR(SEARCH(("BAJO"),(I419))))</formula>
    </cfRule>
  </conditionalFormatting>
  <conditionalFormatting sqref="I419">
    <cfRule type="containsText" dxfId="4987" priority="2831" operator="containsText" text="MEDIO">
      <formula>NOT(ISERROR(SEARCH(("MEDIO"),(I419))))</formula>
    </cfRule>
  </conditionalFormatting>
  <conditionalFormatting sqref="I419">
    <cfRule type="containsText" dxfId="4986" priority="2832" operator="containsText" text="ALTO">
      <formula>NOT(ISERROR(SEARCH(("ALTO"),(I419))))</formula>
    </cfRule>
  </conditionalFormatting>
  <conditionalFormatting sqref="I419">
    <cfRule type="cellIs" dxfId="4985" priority="2833" operator="between">
      <formula>5</formula>
      <formula>9</formula>
    </cfRule>
  </conditionalFormatting>
  <conditionalFormatting sqref="I419">
    <cfRule type="cellIs" dxfId="4984" priority="2834" operator="between">
      <formula>3</formula>
      <formula>4</formula>
    </cfRule>
  </conditionalFormatting>
  <conditionalFormatting sqref="I419">
    <cfRule type="cellIs" dxfId="4983" priority="2835" operator="between">
      <formula>1</formula>
      <formula>2</formula>
    </cfRule>
  </conditionalFormatting>
  <conditionalFormatting sqref="E424:E426 E429:E430">
    <cfRule type="containsText" dxfId="4982" priority="2812" operator="containsText" text="BAJO">
      <formula>NOT(ISERROR(SEARCH(("BAJO"),(E424))))</formula>
    </cfRule>
  </conditionalFormatting>
  <conditionalFormatting sqref="E424:E426 E429:E430">
    <cfRule type="containsText" dxfId="4981" priority="2813" operator="containsText" text="MEDIO">
      <formula>NOT(ISERROR(SEARCH(("MEDIO"),(E424))))</formula>
    </cfRule>
  </conditionalFormatting>
  <conditionalFormatting sqref="E424:E426 E429:E430">
    <cfRule type="containsText" dxfId="4980" priority="2814" operator="containsText" text="ALTO">
      <formula>NOT(ISERROR(SEARCH(("ALTO"),(E424))))</formula>
    </cfRule>
  </conditionalFormatting>
  <conditionalFormatting sqref="E424:E426 E429:E430">
    <cfRule type="cellIs" dxfId="4979" priority="2815" operator="between">
      <formula>5</formula>
      <formula>9</formula>
    </cfRule>
  </conditionalFormatting>
  <conditionalFormatting sqref="E424:E426 E429:E430">
    <cfRule type="cellIs" dxfId="4978" priority="2816" operator="between">
      <formula>3</formula>
      <formula>4</formula>
    </cfRule>
  </conditionalFormatting>
  <conditionalFormatting sqref="E424:E426 E429:E430">
    <cfRule type="cellIs" dxfId="4977" priority="2817" operator="between">
      <formula>1</formula>
      <formula>2</formula>
    </cfRule>
  </conditionalFormatting>
  <conditionalFormatting sqref="I424:I426 I429:I430">
    <cfRule type="containsText" dxfId="4976" priority="2818" operator="containsText" text="BAJO">
      <formula>NOT(ISERROR(SEARCH(("BAJO"),(I424))))</formula>
    </cfRule>
  </conditionalFormatting>
  <conditionalFormatting sqref="I424:I426 I429:I430">
    <cfRule type="containsText" dxfId="4975" priority="2819" operator="containsText" text="MEDIO">
      <formula>NOT(ISERROR(SEARCH(("MEDIO"),(I424))))</formula>
    </cfRule>
  </conditionalFormatting>
  <conditionalFormatting sqref="I424:I426 I429:I430">
    <cfRule type="containsText" dxfId="4974" priority="2820" operator="containsText" text="ALTO">
      <formula>NOT(ISERROR(SEARCH(("ALTO"),(I424))))</formula>
    </cfRule>
  </conditionalFormatting>
  <conditionalFormatting sqref="I424:I426 I429:I430">
    <cfRule type="cellIs" dxfId="4973" priority="2821" operator="between">
      <formula>5</formula>
      <formula>9</formula>
    </cfRule>
  </conditionalFormatting>
  <conditionalFormatting sqref="I424:I426 I429:I430">
    <cfRule type="cellIs" dxfId="4972" priority="2822" operator="between">
      <formula>3</formula>
      <formula>4</formula>
    </cfRule>
  </conditionalFormatting>
  <conditionalFormatting sqref="I424:I426 I429:I430">
    <cfRule type="cellIs" dxfId="4971" priority="2823" operator="between">
      <formula>1</formula>
      <formula>2</formula>
    </cfRule>
  </conditionalFormatting>
  <conditionalFormatting sqref="E428">
    <cfRule type="containsText" dxfId="4970" priority="2800" operator="containsText" text="BAJO">
      <formula>NOT(ISERROR(SEARCH(("BAJO"),(E428))))</formula>
    </cfRule>
  </conditionalFormatting>
  <conditionalFormatting sqref="E428">
    <cfRule type="containsText" dxfId="4969" priority="2801" operator="containsText" text="MEDIO">
      <formula>NOT(ISERROR(SEARCH(("MEDIO"),(E428))))</formula>
    </cfRule>
  </conditionalFormatting>
  <conditionalFormatting sqref="E428">
    <cfRule type="containsText" dxfId="4968" priority="2802" operator="containsText" text="ALTO">
      <formula>NOT(ISERROR(SEARCH(("ALTO"),(E428))))</formula>
    </cfRule>
  </conditionalFormatting>
  <conditionalFormatting sqref="E428">
    <cfRule type="cellIs" dxfId="4967" priority="2803" operator="between">
      <formula>5</formula>
      <formula>9</formula>
    </cfRule>
  </conditionalFormatting>
  <conditionalFormatting sqref="E428">
    <cfRule type="cellIs" dxfId="4966" priority="2804" operator="between">
      <formula>3</formula>
      <formula>4</formula>
    </cfRule>
  </conditionalFormatting>
  <conditionalFormatting sqref="E428">
    <cfRule type="cellIs" dxfId="4965" priority="2805" operator="between">
      <formula>1</formula>
      <formula>2</formula>
    </cfRule>
  </conditionalFormatting>
  <conditionalFormatting sqref="I428">
    <cfRule type="containsText" dxfId="4964" priority="2806" operator="containsText" text="BAJO">
      <formula>NOT(ISERROR(SEARCH(("BAJO"),(I428))))</formula>
    </cfRule>
  </conditionalFormatting>
  <conditionalFormatting sqref="I428">
    <cfRule type="containsText" dxfId="4963" priority="2807" operator="containsText" text="MEDIO">
      <formula>NOT(ISERROR(SEARCH(("MEDIO"),(I428))))</formula>
    </cfRule>
  </conditionalFormatting>
  <conditionalFormatting sqref="I428">
    <cfRule type="containsText" dxfId="4962" priority="2808" operator="containsText" text="ALTO">
      <formula>NOT(ISERROR(SEARCH(("ALTO"),(I428))))</formula>
    </cfRule>
  </conditionalFormatting>
  <conditionalFormatting sqref="I428">
    <cfRule type="cellIs" dxfId="4961" priority="2809" operator="between">
      <formula>5</formula>
      <formula>9</formula>
    </cfRule>
  </conditionalFormatting>
  <conditionalFormatting sqref="I428">
    <cfRule type="cellIs" dxfId="4960" priority="2810" operator="between">
      <formula>3</formula>
      <formula>4</formula>
    </cfRule>
  </conditionalFormatting>
  <conditionalFormatting sqref="I428">
    <cfRule type="cellIs" dxfId="4959" priority="2811" operator="between">
      <formula>1</formula>
      <formula>2</formula>
    </cfRule>
  </conditionalFormatting>
  <conditionalFormatting sqref="E433:E435 E438:E439">
    <cfRule type="containsText" dxfId="4958" priority="2788" operator="containsText" text="BAJO">
      <formula>NOT(ISERROR(SEARCH(("BAJO"),(E433))))</formula>
    </cfRule>
  </conditionalFormatting>
  <conditionalFormatting sqref="E433:E435 E438:E439">
    <cfRule type="containsText" dxfId="4957" priority="2789" operator="containsText" text="MEDIO">
      <formula>NOT(ISERROR(SEARCH(("MEDIO"),(E433))))</formula>
    </cfRule>
  </conditionalFormatting>
  <conditionalFormatting sqref="E433:E435 E438:E439">
    <cfRule type="containsText" dxfId="4956" priority="2790" operator="containsText" text="ALTO">
      <formula>NOT(ISERROR(SEARCH(("ALTO"),(E433))))</formula>
    </cfRule>
  </conditionalFormatting>
  <conditionalFormatting sqref="E433:E435 E438:E439">
    <cfRule type="cellIs" dxfId="4955" priority="2791" operator="between">
      <formula>5</formula>
      <formula>9</formula>
    </cfRule>
  </conditionalFormatting>
  <conditionalFormatting sqref="E433:E435 E438:E439">
    <cfRule type="cellIs" dxfId="4954" priority="2792" operator="between">
      <formula>3</formula>
      <formula>4</formula>
    </cfRule>
  </conditionalFormatting>
  <conditionalFormatting sqref="E433:E435 E438:E439">
    <cfRule type="cellIs" dxfId="4953" priority="2793" operator="between">
      <formula>1</formula>
      <formula>2</formula>
    </cfRule>
  </conditionalFormatting>
  <conditionalFormatting sqref="I433:I435 I438:I439">
    <cfRule type="containsText" dxfId="4952" priority="2794" operator="containsText" text="BAJO">
      <formula>NOT(ISERROR(SEARCH(("BAJO"),(I433))))</formula>
    </cfRule>
  </conditionalFormatting>
  <conditionalFormatting sqref="I433:I435 I438:I439">
    <cfRule type="containsText" dxfId="4951" priority="2795" operator="containsText" text="MEDIO">
      <formula>NOT(ISERROR(SEARCH(("MEDIO"),(I433))))</formula>
    </cfRule>
  </conditionalFormatting>
  <conditionalFormatting sqref="I433:I435 I438:I439">
    <cfRule type="containsText" dxfId="4950" priority="2796" operator="containsText" text="ALTO">
      <formula>NOT(ISERROR(SEARCH(("ALTO"),(I433))))</formula>
    </cfRule>
  </conditionalFormatting>
  <conditionalFormatting sqref="I433:I435 I438:I439">
    <cfRule type="cellIs" dxfId="4949" priority="2797" operator="between">
      <formula>5</formula>
      <formula>9</formula>
    </cfRule>
  </conditionalFormatting>
  <conditionalFormatting sqref="I433:I435 I438:I439">
    <cfRule type="cellIs" dxfId="4948" priority="2798" operator="between">
      <formula>3</formula>
      <formula>4</formula>
    </cfRule>
  </conditionalFormatting>
  <conditionalFormatting sqref="I433:I435 I438:I439">
    <cfRule type="cellIs" dxfId="4947" priority="2799" operator="between">
      <formula>1</formula>
      <formula>2</formula>
    </cfRule>
  </conditionalFormatting>
  <conditionalFormatting sqref="E437">
    <cfRule type="containsText" dxfId="4946" priority="2776" operator="containsText" text="BAJO">
      <formula>NOT(ISERROR(SEARCH(("BAJO"),(E437))))</formula>
    </cfRule>
  </conditionalFormatting>
  <conditionalFormatting sqref="E437">
    <cfRule type="containsText" dxfId="4945" priority="2777" operator="containsText" text="MEDIO">
      <formula>NOT(ISERROR(SEARCH(("MEDIO"),(E437))))</formula>
    </cfRule>
  </conditionalFormatting>
  <conditionalFormatting sqref="E437">
    <cfRule type="containsText" dxfId="4944" priority="2778" operator="containsText" text="ALTO">
      <formula>NOT(ISERROR(SEARCH(("ALTO"),(E437))))</formula>
    </cfRule>
  </conditionalFormatting>
  <conditionalFormatting sqref="E437">
    <cfRule type="cellIs" dxfId="4943" priority="2779" operator="between">
      <formula>5</formula>
      <formula>9</formula>
    </cfRule>
  </conditionalFormatting>
  <conditionalFormatting sqref="E437">
    <cfRule type="cellIs" dxfId="4942" priority="2780" operator="between">
      <formula>3</formula>
      <formula>4</formula>
    </cfRule>
  </conditionalFormatting>
  <conditionalFormatting sqref="E437">
    <cfRule type="cellIs" dxfId="4941" priority="2781" operator="between">
      <formula>1</formula>
      <formula>2</formula>
    </cfRule>
  </conditionalFormatting>
  <conditionalFormatting sqref="I437">
    <cfRule type="containsText" dxfId="4940" priority="2782" operator="containsText" text="BAJO">
      <formula>NOT(ISERROR(SEARCH(("BAJO"),(I437))))</formula>
    </cfRule>
  </conditionalFormatting>
  <conditionalFormatting sqref="I437">
    <cfRule type="containsText" dxfId="4939" priority="2783" operator="containsText" text="MEDIO">
      <formula>NOT(ISERROR(SEARCH(("MEDIO"),(I437))))</formula>
    </cfRule>
  </conditionalFormatting>
  <conditionalFormatting sqref="I437">
    <cfRule type="containsText" dxfId="4938" priority="2784" operator="containsText" text="ALTO">
      <formula>NOT(ISERROR(SEARCH(("ALTO"),(I437))))</formula>
    </cfRule>
  </conditionalFormatting>
  <conditionalFormatting sqref="I437">
    <cfRule type="cellIs" dxfId="4937" priority="2785" operator="between">
      <formula>5</formula>
      <formula>9</formula>
    </cfRule>
  </conditionalFormatting>
  <conditionalFormatting sqref="I437">
    <cfRule type="cellIs" dxfId="4936" priority="2786" operator="between">
      <formula>3</formula>
      <formula>4</formula>
    </cfRule>
  </conditionalFormatting>
  <conditionalFormatting sqref="I437">
    <cfRule type="cellIs" dxfId="4935" priority="2787" operator="between">
      <formula>1</formula>
      <formula>2</formula>
    </cfRule>
  </conditionalFormatting>
  <conditionalFormatting sqref="E442:E444 E447:E448">
    <cfRule type="containsText" dxfId="4934" priority="2764" operator="containsText" text="BAJO">
      <formula>NOT(ISERROR(SEARCH(("BAJO"),(E442))))</formula>
    </cfRule>
  </conditionalFormatting>
  <conditionalFormatting sqref="E442:E444 E447:E448">
    <cfRule type="containsText" dxfId="4933" priority="2765" operator="containsText" text="MEDIO">
      <formula>NOT(ISERROR(SEARCH(("MEDIO"),(E442))))</formula>
    </cfRule>
  </conditionalFormatting>
  <conditionalFormatting sqref="E442:E444 E447:E448">
    <cfRule type="containsText" dxfId="4932" priority="2766" operator="containsText" text="ALTO">
      <formula>NOT(ISERROR(SEARCH(("ALTO"),(E442))))</formula>
    </cfRule>
  </conditionalFormatting>
  <conditionalFormatting sqref="E442:E444 E447:E448">
    <cfRule type="cellIs" dxfId="4931" priority="2767" operator="between">
      <formula>5</formula>
      <formula>9</formula>
    </cfRule>
  </conditionalFormatting>
  <conditionalFormatting sqref="E442:E444 E447:E448">
    <cfRule type="cellIs" dxfId="4930" priority="2768" operator="between">
      <formula>3</formula>
      <formula>4</formula>
    </cfRule>
  </conditionalFormatting>
  <conditionalFormatting sqref="E442:E444 E447:E448">
    <cfRule type="cellIs" dxfId="4929" priority="2769" operator="between">
      <formula>1</formula>
      <formula>2</formula>
    </cfRule>
  </conditionalFormatting>
  <conditionalFormatting sqref="I442:I444 I447:I448">
    <cfRule type="containsText" dxfId="4928" priority="2770" operator="containsText" text="BAJO">
      <formula>NOT(ISERROR(SEARCH(("BAJO"),(I442))))</formula>
    </cfRule>
  </conditionalFormatting>
  <conditionalFormatting sqref="I442:I444 I447:I448">
    <cfRule type="containsText" dxfId="4927" priority="2771" operator="containsText" text="MEDIO">
      <formula>NOT(ISERROR(SEARCH(("MEDIO"),(I442))))</formula>
    </cfRule>
  </conditionalFormatting>
  <conditionalFormatting sqref="I442:I444 I447:I448">
    <cfRule type="containsText" dxfId="4926" priority="2772" operator="containsText" text="ALTO">
      <formula>NOT(ISERROR(SEARCH(("ALTO"),(I442))))</formula>
    </cfRule>
  </conditionalFormatting>
  <conditionalFormatting sqref="I442:I444 I447:I448">
    <cfRule type="cellIs" dxfId="4925" priority="2773" operator="between">
      <formula>5</formula>
      <formula>9</formula>
    </cfRule>
  </conditionalFormatting>
  <conditionalFormatting sqref="I442:I444 I447:I448">
    <cfRule type="cellIs" dxfId="4924" priority="2774" operator="between">
      <formula>3</formula>
      <formula>4</formula>
    </cfRule>
  </conditionalFormatting>
  <conditionalFormatting sqref="I442:I444 I447:I448">
    <cfRule type="cellIs" dxfId="4923" priority="2775" operator="between">
      <formula>1</formula>
      <formula>2</formula>
    </cfRule>
  </conditionalFormatting>
  <conditionalFormatting sqref="E446">
    <cfRule type="containsText" dxfId="4922" priority="2752" operator="containsText" text="BAJO">
      <formula>NOT(ISERROR(SEARCH(("BAJO"),(E446))))</formula>
    </cfRule>
  </conditionalFormatting>
  <conditionalFormatting sqref="E446">
    <cfRule type="containsText" dxfId="4921" priority="2753" operator="containsText" text="MEDIO">
      <formula>NOT(ISERROR(SEARCH(("MEDIO"),(E446))))</formula>
    </cfRule>
  </conditionalFormatting>
  <conditionalFormatting sqref="E446">
    <cfRule type="containsText" dxfId="4920" priority="2754" operator="containsText" text="ALTO">
      <formula>NOT(ISERROR(SEARCH(("ALTO"),(E446))))</formula>
    </cfRule>
  </conditionalFormatting>
  <conditionalFormatting sqref="E446">
    <cfRule type="cellIs" dxfId="4919" priority="2755" operator="between">
      <formula>5</formula>
      <formula>9</formula>
    </cfRule>
  </conditionalFormatting>
  <conditionalFormatting sqref="E446">
    <cfRule type="cellIs" dxfId="4918" priority="2756" operator="between">
      <formula>3</formula>
      <formula>4</formula>
    </cfRule>
  </conditionalFormatting>
  <conditionalFormatting sqref="E446">
    <cfRule type="cellIs" dxfId="4917" priority="2757" operator="between">
      <formula>1</formula>
      <formula>2</formula>
    </cfRule>
  </conditionalFormatting>
  <conditionalFormatting sqref="I446">
    <cfRule type="containsText" dxfId="4916" priority="2758" operator="containsText" text="BAJO">
      <formula>NOT(ISERROR(SEARCH(("BAJO"),(I446))))</formula>
    </cfRule>
  </conditionalFormatting>
  <conditionalFormatting sqref="I446">
    <cfRule type="containsText" dxfId="4915" priority="2759" operator="containsText" text="MEDIO">
      <formula>NOT(ISERROR(SEARCH(("MEDIO"),(I446))))</formula>
    </cfRule>
  </conditionalFormatting>
  <conditionalFormatting sqref="I446">
    <cfRule type="containsText" dxfId="4914" priority="2760" operator="containsText" text="ALTO">
      <formula>NOT(ISERROR(SEARCH(("ALTO"),(I446))))</formula>
    </cfRule>
  </conditionalFormatting>
  <conditionalFormatting sqref="I446">
    <cfRule type="cellIs" dxfId="4913" priority="2761" operator="between">
      <formula>5</formula>
      <formula>9</formula>
    </cfRule>
  </conditionalFormatting>
  <conditionalFormatting sqref="I446">
    <cfRule type="cellIs" dxfId="4912" priority="2762" operator="between">
      <formula>3</formula>
      <formula>4</formula>
    </cfRule>
  </conditionalFormatting>
  <conditionalFormatting sqref="I446">
    <cfRule type="cellIs" dxfId="4911" priority="2763" operator="between">
      <formula>1</formula>
      <formula>2</formula>
    </cfRule>
  </conditionalFormatting>
  <conditionalFormatting sqref="E451:E453 E456:E457">
    <cfRule type="containsText" dxfId="4910" priority="2740" operator="containsText" text="BAJO">
      <formula>NOT(ISERROR(SEARCH(("BAJO"),(E451))))</formula>
    </cfRule>
  </conditionalFormatting>
  <conditionalFormatting sqref="E451:E453 E456:E457">
    <cfRule type="containsText" dxfId="4909" priority="2741" operator="containsText" text="MEDIO">
      <formula>NOT(ISERROR(SEARCH(("MEDIO"),(E451))))</formula>
    </cfRule>
  </conditionalFormatting>
  <conditionalFormatting sqref="E451:E453 E456:E457">
    <cfRule type="containsText" dxfId="4908" priority="2742" operator="containsText" text="ALTO">
      <formula>NOT(ISERROR(SEARCH(("ALTO"),(E451))))</formula>
    </cfRule>
  </conditionalFormatting>
  <conditionalFormatting sqref="E451:E453 E456:E457">
    <cfRule type="cellIs" dxfId="4907" priority="2743" operator="between">
      <formula>5</formula>
      <formula>9</formula>
    </cfRule>
  </conditionalFormatting>
  <conditionalFormatting sqref="E451:E453 E456:E457">
    <cfRule type="cellIs" dxfId="4906" priority="2744" operator="between">
      <formula>3</formula>
      <formula>4</formula>
    </cfRule>
  </conditionalFormatting>
  <conditionalFormatting sqref="E451:E453 E456:E457">
    <cfRule type="cellIs" dxfId="4905" priority="2745" operator="between">
      <formula>1</formula>
      <formula>2</formula>
    </cfRule>
  </conditionalFormatting>
  <conditionalFormatting sqref="I451:I453 I456:I457">
    <cfRule type="containsText" dxfId="4904" priority="2746" operator="containsText" text="BAJO">
      <formula>NOT(ISERROR(SEARCH(("BAJO"),(I451))))</formula>
    </cfRule>
  </conditionalFormatting>
  <conditionalFormatting sqref="I451:I453 I456:I457">
    <cfRule type="containsText" dxfId="4903" priority="2747" operator="containsText" text="MEDIO">
      <formula>NOT(ISERROR(SEARCH(("MEDIO"),(I451))))</formula>
    </cfRule>
  </conditionalFormatting>
  <conditionalFormatting sqref="I451:I453 I456:I457">
    <cfRule type="containsText" dxfId="4902" priority="2748" operator="containsText" text="ALTO">
      <formula>NOT(ISERROR(SEARCH(("ALTO"),(I451))))</formula>
    </cfRule>
  </conditionalFormatting>
  <conditionalFormatting sqref="I451:I453 I456:I457">
    <cfRule type="cellIs" dxfId="4901" priority="2749" operator="between">
      <formula>5</formula>
      <formula>9</formula>
    </cfRule>
  </conditionalFormatting>
  <conditionalFormatting sqref="I451:I453 I456:I457">
    <cfRule type="cellIs" dxfId="4900" priority="2750" operator="between">
      <formula>3</formula>
      <formula>4</formula>
    </cfRule>
  </conditionalFormatting>
  <conditionalFormatting sqref="I451:I453 I456:I457">
    <cfRule type="cellIs" dxfId="4899" priority="2751" operator="between">
      <formula>1</formula>
      <formula>2</formula>
    </cfRule>
  </conditionalFormatting>
  <conditionalFormatting sqref="E455">
    <cfRule type="containsText" dxfId="4898" priority="2728" operator="containsText" text="BAJO">
      <formula>NOT(ISERROR(SEARCH(("BAJO"),(E455))))</formula>
    </cfRule>
  </conditionalFormatting>
  <conditionalFormatting sqref="E455">
    <cfRule type="containsText" dxfId="4897" priority="2729" operator="containsText" text="MEDIO">
      <formula>NOT(ISERROR(SEARCH(("MEDIO"),(E455))))</formula>
    </cfRule>
  </conditionalFormatting>
  <conditionalFormatting sqref="E455">
    <cfRule type="containsText" dxfId="4896" priority="2730" operator="containsText" text="ALTO">
      <formula>NOT(ISERROR(SEARCH(("ALTO"),(E455))))</formula>
    </cfRule>
  </conditionalFormatting>
  <conditionalFormatting sqref="E455">
    <cfRule type="cellIs" dxfId="4895" priority="2731" operator="between">
      <formula>5</formula>
      <formula>9</formula>
    </cfRule>
  </conditionalFormatting>
  <conditionalFormatting sqref="E455">
    <cfRule type="cellIs" dxfId="4894" priority="2732" operator="between">
      <formula>3</formula>
      <formula>4</formula>
    </cfRule>
  </conditionalFormatting>
  <conditionalFormatting sqref="E455">
    <cfRule type="cellIs" dxfId="4893" priority="2733" operator="between">
      <formula>1</formula>
      <formula>2</formula>
    </cfRule>
  </conditionalFormatting>
  <conditionalFormatting sqref="I455">
    <cfRule type="containsText" dxfId="4892" priority="2734" operator="containsText" text="BAJO">
      <formula>NOT(ISERROR(SEARCH(("BAJO"),(I455))))</formula>
    </cfRule>
  </conditionalFormatting>
  <conditionalFormatting sqref="I455">
    <cfRule type="containsText" dxfId="4891" priority="2735" operator="containsText" text="MEDIO">
      <formula>NOT(ISERROR(SEARCH(("MEDIO"),(I455))))</formula>
    </cfRule>
  </conditionalFormatting>
  <conditionalFormatting sqref="I455">
    <cfRule type="containsText" dxfId="4890" priority="2736" operator="containsText" text="ALTO">
      <formula>NOT(ISERROR(SEARCH(("ALTO"),(I455))))</formula>
    </cfRule>
  </conditionalFormatting>
  <conditionalFormatting sqref="I455">
    <cfRule type="cellIs" dxfId="4889" priority="2737" operator="between">
      <formula>5</formula>
      <formula>9</formula>
    </cfRule>
  </conditionalFormatting>
  <conditionalFormatting sqref="I455">
    <cfRule type="cellIs" dxfId="4888" priority="2738" operator="between">
      <formula>3</formula>
      <formula>4</formula>
    </cfRule>
  </conditionalFormatting>
  <conditionalFormatting sqref="I455">
    <cfRule type="cellIs" dxfId="4887" priority="2739" operator="between">
      <formula>1</formula>
      <formula>2</formula>
    </cfRule>
  </conditionalFormatting>
  <conditionalFormatting sqref="E460:E462 E465:E466">
    <cfRule type="containsText" dxfId="4886" priority="2716" operator="containsText" text="BAJO">
      <formula>NOT(ISERROR(SEARCH(("BAJO"),(E460))))</formula>
    </cfRule>
  </conditionalFormatting>
  <conditionalFormatting sqref="E460:E462 E465:E466">
    <cfRule type="containsText" dxfId="4885" priority="2717" operator="containsText" text="MEDIO">
      <formula>NOT(ISERROR(SEARCH(("MEDIO"),(E460))))</formula>
    </cfRule>
  </conditionalFormatting>
  <conditionalFormatting sqref="E460:E462 E465:E466">
    <cfRule type="containsText" dxfId="4884" priority="2718" operator="containsText" text="ALTO">
      <formula>NOT(ISERROR(SEARCH(("ALTO"),(E460))))</formula>
    </cfRule>
  </conditionalFormatting>
  <conditionalFormatting sqref="E460:E462 E465:E466">
    <cfRule type="cellIs" dxfId="4883" priority="2719" operator="between">
      <formula>5</formula>
      <formula>9</formula>
    </cfRule>
  </conditionalFormatting>
  <conditionalFormatting sqref="E460:E462 E465:E466">
    <cfRule type="cellIs" dxfId="4882" priority="2720" operator="between">
      <formula>3</formula>
      <formula>4</formula>
    </cfRule>
  </conditionalFormatting>
  <conditionalFormatting sqref="E460:E462 E465:E466">
    <cfRule type="cellIs" dxfId="4881" priority="2721" operator="between">
      <formula>1</formula>
      <formula>2</formula>
    </cfRule>
  </conditionalFormatting>
  <conditionalFormatting sqref="I460:I462 I465:I466">
    <cfRule type="containsText" dxfId="4880" priority="2722" operator="containsText" text="BAJO">
      <formula>NOT(ISERROR(SEARCH(("BAJO"),(I460))))</formula>
    </cfRule>
  </conditionalFormatting>
  <conditionalFormatting sqref="I460:I462 I465:I466">
    <cfRule type="containsText" dxfId="4879" priority="2723" operator="containsText" text="MEDIO">
      <formula>NOT(ISERROR(SEARCH(("MEDIO"),(I460))))</formula>
    </cfRule>
  </conditionalFormatting>
  <conditionalFormatting sqref="I460:I462 I465:I466">
    <cfRule type="containsText" dxfId="4878" priority="2724" operator="containsText" text="ALTO">
      <formula>NOT(ISERROR(SEARCH(("ALTO"),(I460))))</formula>
    </cfRule>
  </conditionalFormatting>
  <conditionalFormatting sqref="I460:I462 I465:I466">
    <cfRule type="cellIs" dxfId="4877" priority="2725" operator="between">
      <formula>5</formula>
      <formula>9</formula>
    </cfRule>
  </conditionalFormatting>
  <conditionalFormatting sqref="I460:I462 I465:I466">
    <cfRule type="cellIs" dxfId="4876" priority="2726" operator="between">
      <formula>3</formula>
      <formula>4</formula>
    </cfRule>
  </conditionalFormatting>
  <conditionalFormatting sqref="I460:I462 I465:I466">
    <cfRule type="cellIs" dxfId="4875" priority="2727" operator="between">
      <formula>1</formula>
      <formula>2</formula>
    </cfRule>
  </conditionalFormatting>
  <conditionalFormatting sqref="E464">
    <cfRule type="containsText" dxfId="4874" priority="2704" operator="containsText" text="BAJO">
      <formula>NOT(ISERROR(SEARCH(("BAJO"),(E464))))</formula>
    </cfRule>
  </conditionalFormatting>
  <conditionalFormatting sqref="E464">
    <cfRule type="containsText" dxfId="4873" priority="2705" operator="containsText" text="MEDIO">
      <formula>NOT(ISERROR(SEARCH(("MEDIO"),(E464))))</formula>
    </cfRule>
  </conditionalFormatting>
  <conditionalFormatting sqref="E464">
    <cfRule type="containsText" dxfId="4872" priority="2706" operator="containsText" text="ALTO">
      <formula>NOT(ISERROR(SEARCH(("ALTO"),(E464))))</formula>
    </cfRule>
  </conditionalFormatting>
  <conditionalFormatting sqref="E464">
    <cfRule type="cellIs" dxfId="4871" priority="2707" operator="between">
      <formula>5</formula>
      <formula>9</formula>
    </cfRule>
  </conditionalFormatting>
  <conditionalFormatting sqref="E464">
    <cfRule type="cellIs" dxfId="4870" priority="2708" operator="between">
      <formula>3</formula>
      <formula>4</formula>
    </cfRule>
  </conditionalFormatting>
  <conditionalFormatting sqref="E464">
    <cfRule type="cellIs" dxfId="4869" priority="2709" operator="between">
      <formula>1</formula>
      <formula>2</formula>
    </cfRule>
  </conditionalFormatting>
  <conditionalFormatting sqref="I464">
    <cfRule type="containsText" dxfId="4868" priority="2710" operator="containsText" text="BAJO">
      <formula>NOT(ISERROR(SEARCH(("BAJO"),(I464))))</formula>
    </cfRule>
  </conditionalFormatting>
  <conditionalFormatting sqref="I464">
    <cfRule type="containsText" dxfId="4867" priority="2711" operator="containsText" text="MEDIO">
      <formula>NOT(ISERROR(SEARCH(("MEDIO"),(I464))))</formula>
    </cfRule>
  </conditionalFormatting>
  <conditionalFormatting sqref="I464">
    <cfRule type="containsText" dxfId="4866" priority="2712" operator="containsText" text="ALTO">
      <formula>NOT(ISERROR(SEARCH(("ALTO"),(I464))))</formula>
    </cfRule>
  </conditionalFormatting>
  <conditionalFormatting sqref="I464">
    <cfRule type="cellIs" dxfId="4865" priority="2713" operator="between">
      <formula>5</formula>
      <formula>9</formula>
    </cfRule>
  </conditionalFormatting>
  <conditionalFormatting sqref="I464">
    <cfRule type="cellIs" dxfId="4864" priority="2714" operator="between">
      <formula>3</formula>
      <formula>4</formula>
    </cfRule>
  </conditionalFormatting>
  <conditionalFormatting sqref="I464">
    <cfRule type="cellIs" dxfId="4863" priority="2715" operator="between">
      <formula>1</formula>
      <formula>2</formula>
    </cfRule>
  </conditionalFormatting>
  <conditionalFormatting sqref="E469:E471 E474:E475">
    <cfRule type="containsText" dxfId="4862" priority="2692" operator="containsText" text="BAJO">
      <formula>NOT(ISERROR(SEARCH(("BAJO"),(E469))))</formula>
    </cfRule>
  </conditionalFormatting>
  <conditionalFormatting sqref="E469:E471 E474:E475">
    <cfRule type="containsText" dxfId="4861" priority="2693" operator="containsText" text="MEDIO">
      <formula>NOT(ISERROR(SEARCH(("MEDIO"),(E469))))</formula>
    </cfRule>
  </conditionalFormatting>
  <conditionalFormatting sqref="E469:E471 E474:E475">
    <cfRule type="containsText" dxfId="4860" priority="2694" operator="containsText" text="ALTO">
      <formula>NOT(ISERROR(SEARCH(("ALTO"),(E469))))</formula>
    </cfRule>
  </conditionalFormatting>
  <conditionalFormatting sqref="E469:E471 E474:E475">
    <cfRule type="cellIs" dxfId="4859" priority="2695" operator="between">
      <formula>5</formula>
      <formula>9</formula>
    </cfRule>
  </conditionalFormatting>
  <conditionalFormatting sqref="E469:E471 E474:E475">
    <cfRule type="cellIs" dxfId="4858" priority="2696" operator="between">
      <formula>3</formula>
      <formula>4</formula>
    </cfRule>
  </conditionalFormatting>
  <conditionalFormatting sqref="E469:E471 E474:E475">
    <cfRule type="cellIs" dxfId="4857" priority="2697" operator="between">
      <formula>1</formula>
      <formula>2</formula>
    </cfRule>
  </conditionalFormatting>
  <conditionalFormatting sqref="I469:I471 I474:I475">
    <cfRule type="containsText" dxfId="4856" priority="2698" operator="containsText" text="BAJO">
      <formula>NOT(ISERROR(SEARCH(("BAJO"),(I469))))</formula>
    </cfRule>
  </conditionalFormatting>
  <conditionalFormatting sqref="I469:I471 I474:I475">
    <cfRule type="containsText" dxfId="4855" priority="2699" operator="containsText" text="MEDIO">
      <formula>NOT(ISERROR(SEARCH(("MEDIO"),(I469))))</formula>
    </cfRule>
  </conditionalFormatting>
  <conditionalFormatting sqref="I469:I471 I474:I475">
    <cfRule type="containsText" dxfId="4854" priority="2700" operator="containsText" text="ALTO">
      <formula>NOT(ISERROR(SEARCH(("ALTO"),(I469))))</formula>
    </cfRule>
  </conditionalFormatting>
  <conditionalFormatting sqref="I469:I471 I474:I475">
    <cfRule type="cellIs" dxfId="4853" priority="2701" operator="between">
      <formula>5</formula>
      <formula>9</formula>
    </cfRule>
  </conditionalFormatting>
  <conditionalFormatting sqref="I469:I471 I474:I475">
    <cfRule type="cellIs" dxfId="4852" priority="2702" operator="between">
      <formula>3</formula>
      <formula>4</formula>
    </cfRule>
  </conditionalFormatting>
  <conditionalFormatting sqref="I469:I471 I474:I475">
    <cfRule type="cellIs" dxfId="4851" priority="2703" operator="between">
      <formula>1</formula>
      <formula>2</formula>
    </cfRule>
  </conditionalFormatting>
  <conditionalFormatting sqref="E473">
    <cfRule type="containsText" dxfId="4850" priority="2680" operator="containsText" text="BAJO">
      <formula>NOT(ISERROR(SEARCH(("BAJO"),(E473))))</formula>
    </cfRule>
  </conditionalFormatting>
  <conditionalFormatting sqref="E473">
    <cfRule type="containsText" dxfId="4849" priority="2681" operator="containsText" text="MEDIO">
      <formula>NOT(ISERROR(SEARCH(("MEDIO"),(E473))))</formula>
    </cfRule>
  </conditionalFormatting>
  <conditionalFormatting sqref="E473">
    <cfRule type="containsText" dxfId="4848" priority="2682" operator="containsText" text="ALTO">
      <formula>NOT(ISERROR(SEARCH(("ALTO"),(E473))))</formula>
    </cfRule>
  </conditionalFormatting>
  <conditionalFormatting sqref="E473">
    <cfRule type="cellIs" dxfId="4847" priority="2683" operator="between">
      <formula>5</formula>
      <formula>9</formula>
    </cfRule>
  </conditionalFormatting>
  <conditionalFormatting sqref="E473">
    <cfRule type="cellIs" dxfId="4846" priority="2684" operator="between">
      <formula>3</formula>
      <formula>4</formula>
    </cfRule>
  </conditionalFormatting>
  <conditionalFormatting sqref="E473">
    <cfRule type="cellIs" dxfId="4845" priority="2685" operator="between">
      <formula>1</formula>
      <formula>2</formula>
    </cfRule>
  </conditionalFormatting>
  <conditionalFormatting sqref="I473">
    <cfRule type="containsText" dxfId="4844" priority="2686" operator="containsText" text="BAJO">
      <formula>NOT(ISERROR(SEARCH(("BAJO"),(I473))))</formula>
    </cfRule>
  </conditionalFormatting>
  <conditionalFormatting sqref="I473">
    <cfRule type="containsText" dxfId="4843" priority="2687" operator="containsText" text="MEDIO">
      <formula>NOT(ISERROR(SEARCH(("MEDIO"),(I473))))</formula>
    </cfRule>
  </conditionalFormatting>
  <conditionalFormatting sqref="I473">
    <cfRule type="containsText" dxfId="4842" priority="2688" operator="containsText" text="ALTO">
      <formula>NOT(ISERROR(SEARCH(("ALTO"),(I473))))</formula>
    </cfRule>
  </conditionalFormatting>
  <conditionalFormatting sqref="I473">
    <cfRule type="cellIs" dxfId="4841" priority="2689" operator="between">
      <formula>5</formula>
      <formula>9</formula>
    </cfRule>
  </conditionalFormatting>
  <conditionalFormatting sqref="I473">
    <cfRule type="cellIs" dxfId="4840" priority="2690" operator="between">
      <formula>3</formula>
      <formula>4</formula>
    </cfRule>
  </conditionalFormatting>
  <conditionalFormatting sqref="I473">
    <cfRule type="cellIs" dxfId="4839" priority="2691" operator="between">
      <formula>1</formula>
      <formula>2</formula>
    </cfRule>
  </conditionalFormatting>
  <conditionalFormatting sqref="E478:E480 E483:E484">
    <cfRule type="containsText" dxfId="4838" priority="2668" operator="containsText" text="BAJO">
      <formula>NOT(ISERROR(SEARCH(("BAJO"),(E478))))</formula>
    </cfRule>
  </conditionalFormatting>
  <conditionalFormatting sqref="E478:E480 E483:E484">
    <cfRule type="containsText" dxfId="4837" priority="2669" operator="containsText" text="MEDIO">
      <formula>NOT(ISERROR(SEARCH(("MEDIO"),(E478))))</formula>
    </cfRule>
  </conditionalFormatting>
  <conditionalFormatting sqref="E478:E480 E483:E484">
    <cfRule type="containsText" dxfId="4836" priority="2670" operator="containsText" text="ALTO">
      <formula>NOT(ISERROR(SEARCH(("ALTO"),(E478))))</formula>
    </cfRule>
  </conditionalFormatting>
  <conditionalFormatting sqref="E478:E480 E483:E484">
    <cfRule type="cellIs" dxfId="4835" priority="2671" operator="between">
      <formula>5</formula>
      <formula>9</formula>
    </cfRule>
  </conditionalFormatting>
  <conditionalFormatting sqref="E478:E480 E483:E484">
    <cfRule type="cellIs" dxfId="4834" priority="2672" operator="between">
      <formula>3</formula>
      <formula>4</formula>
    </cfRule>
  </conditionalFormatting>
  <conditionalFormatting sqref="E478:E480 E483:E484">
    <cfRule type="cellIs" dxfId="4833" priority="2673" operator="between">
      <formula>1</formula>
      <formula>2</formula>
    </cfRule>
  </conditionalFormatting>
  <conditionalFormatting sqref="I478:I480 I483:I484">
    <cfRule type="containsText" dxfId="4832" priority="2674" operator="containsText" text="BAJO">
      <formula>NOT(ISERROR(SEARCH(("BAJO"),(I478))))</formula>
    </cfRule>
  </conditionalFormatting>
  <conditionalFormatting sqref="I478:I480 I483:I484">
    <cfRule type="containsText" dxfId="4831" priority="2675" operator="containsText" text="MEDIO">
      <formula>NOT(ISERROR(SEARCH(("MEDIO"),(I478))))</formula>
    </cfRule>
  </conditionalFormatting>
  <conditionalFormatting sqref="I478:I480 I483:I484">
    <cfRule type="containsText" dxfId="4830" priority="2676" operator="containsText" text="ALTO">
      <formula>NOT(ISERROR(SEARCH(("ALTO"),(I478))))</formula>
    </cfRule>
  </conditionalFormatting>
  <conditionalFormatting sqref="I478:I480 I483:I484">
    <cfRule type="cellIs" dxfId="4829" priority="2677" operator="between">
      <formula>5</formula>
      <formula>9</formula>
    </cfRule>
  </conditionalFormatting>
  <conditionalFormatting sqref="I478:I480 I483:I484">
    <cfRule type="cellIs" dxfId="4828" priority="2678" operator="between">
      <formula>3</formula>
      <formula>4</formula>
    </cfRule>
  </conditionalFormatting>
  <conditionalFormatting sqref="I478:I480 I483:I484">
    <cfRule type="cellIs" dxfId="4827" priority="2679" operator="between">
      <formula>1</formula>
      <formula>2</formula>
    </cfRule>
  </conditionalFormatting>
  <conditionalFormatting sqref="E482">
    <cfRule type="containsText" dxfId="4826" priority="2656" operator="containsText" text="BAJO">
      <formula>NOT(ISERROR(SEARCH(("BAJO"),(E482))))</formula>
    </cfRule>
  </conditionalFormatting>
  <conditionalFormatting sqref="E482">
    <cfRule type="containsText" dxfId="4825" priority="2657" operator="containsText" text="MEDIO">
      <formula>NOT(ISERROR(SEARCH(("MEDIO"),(E482))))</formula>
    </cfRule>
  </conditionalFormatting>
  <conditionalFormatting sqref="E482">
    <cfRule type="containsText" dxfId="4824" priority="2658" operator="containsText" text="ALTO">
      <formula>NOT(ISERROR(SEARCH(("ALTO"),(E482))))</formula>
    </cfRule>
  </conditionalFormatting>
  <conditionalFormatting sqref="E482">
    <cfRule type="cellIs" dxfId="4823" priority="2659" operator="between">
      <formula>5</formula>
      <formula>9</formula>
    </cfRule>
  </conditionalFormatting>
  <conditionalFormatting sqref="E482">
    <cfRule type="cellIs" dxfId="4822" priority="2660" operator="between">
      <formula>3</formula>
      <formula>4</formula>
    </cfRule>
  </conditionalFormatting>
  <conditionalFormatting sqref="E482">
    <cfRule type="cellIs" dxfId="4821" priority="2661" operator="between">
      <formula>1</formula>
      <formula>2</formula>
    </cfRule>
  </conditionalFormatting>
  <conditionalFormatting sqref="I482">
    <cfRule type="containsText" dxfId="4820" priority="2662" operator="containsText" text="BAJO">
      <formula>NOT(ISERROR(SEARCH(("BAJO"),(I482))))</formula>
    </cfRule>
  </conditionalFormatting>
  <conditionalFormatting sqref="I482">
    <cfRule type="containsText" dxfId="4819" priority="2663" operator="containsText" text="MEDIO">
      <formula>NOT(ISERROR(SEARCH(("MEDIO"),(I482))))</formula>
    </cfRule>
  </conditionalFormatting>
  <conditionalFormatting sqref="I482">
    <cfRule type="containsText" dxfId="4818" priority="2664" operator="containsText" text="ALTO">
      <formula>NOT(ISERROR(SEARCH(("ALTO"),(I482))))</formula>
    </cfRule>
  </conditionalFormatting>
  <conditionalFormatting sqref="I482">
    <cfRule type="cellIs" dxfId="4817" priority="2665" operator="between">
      <formula>5</formula>
      <formula>9</formula>
    </cfRule>
  </conditionalFormatting>
  <conditionalFormatting sqref="I482">
    <cfRule type="cellIs" dxfId="4816" priority="2666" operator="between">
      <formula>3</formula>
      <formula>4</formula>
    </cfRule>
  </conditionalFormatting>
  <conditionalFormatting sqref="I482">
    <cfRule type="cellIs" dxfId="4815" priority="2667" operator="between">
      <formula>1</formula>
      <formula>2</formula>
    </cfRule>
  </conditionalFormatting>
  <conditionalFormatting sqref="E487:E489 E492:E493">
    <cfRule type="containsText" dxfId="4814" priority="2644" operator="containsText" text="BAJO">
      <formula>NOT(ISERROR(SEARCH(("BAJO"),(E487))))</formula>
    </cfRule>
  </conditionalFormatting>
  <conditionalFormatting sqref="E487:E489 E492:E493">
    <cfRule type="containsText" dxfId="4813" priority="2645" operator="containsText" text="MEDIO">
      <formula>NOT(ISERROR(SEARCH(("MEDIO"),(E487))))</formula>
    </cfRule>
  </conditionalFormatting>
  <conditionalFormatting sqref="E487:E489 E492:E493">
    <cfRule type="containsText" dxfId="4812" priority="2646" operator="containsText" text="ALTO">
      <formula>NOT(ISERROR(SEARCH(("ALTO"),(E487))))</formula>
    </cfRule>
  </conditionalFormatting>
  <conditionalFormatting sqref="E487:E489 E492:E493">
    <cfRule type="cellIs" dxfId="4811" priority="2647" operator="between">
      <formula>5</formula>
      <formula>9</formula>
    </cfRule>
  </conditionalFormatting>
  <conditionalFormatting sqref="E487:E489 E492:E493">
    <cfRule type="cellIs" dxfId="4810" priority="2648" operator="between">
      <formula>3</formula>
      <formula>4</formula>
    </cfRule>
  </conditionalFormatting>
  <conditionalFormatting sqref="E487:E489 E492:E493">
    <cfRule type="cellIs" dxfId="4809" priority="2649" operator="between">
      <formula>1</formula>
      <formula>2</formula>
    </cfRule>
  </conditionalFormatting>
  <conditionalFormatting sqref="I487:I489 I492:I493">
    <cfRule type="containsText" dxfId="4808" priority="2650" operator="containsText" text="BAJO">
      <formula>NOT(ISERROR(SEARCH(("BAJO"),(I487))))</formula>
    </cfRule>
  </conditionalFormatting>
  <conditionalFormatting sqref="I487:I489 I492:I493">
    <cfRule type="containsText" dxfId="4807" priority="2651" operator="containsText" text="MEDIO">
      <formula>NOT(ISERROR(SEARCH(("MEDIO"),(I487))))</formula>
    </cfRule>
  </conditionalFormatting>
  <conditionalFormatting sqref="I487:I489 I492:I493">
    <cfRule type="containsText" dxfId="4806" priority="2652" operator="containsText" text="ALTO">
      <formula>NOT(ISERROR(SEARCH(("ALTO"),(I487))))</formula>
    </cfRule>
  </conditionalFormatting>
  <conditionalFormatting sqref="I487:I489 I492:I493">
    <cfRule type="cellIs" dxfId="4805" priority="2653" operator="between">
      <formula>5</formula>
      <formula>9</formula>
    </cfRule>
  </conditionalFormatting>
  <conditionalFormatting sqref="I487:I489 I492:I493">
    <cfRule type="cellIs" dxfId="4804" priority="2654" operator="between">
      <formula>3</formula>
      <formula>4</formula>
    </cfRule>
  </conditionalFormatting>
  <conditionalFormatting sqref="I487:I489 I492:I493">
    <cfRule type="cellIs" dxfId="4803" priority="2655" operator="between">
      <formula>1</formula>
      <formula>2</formula>
    </cfRule>
  </conditionalFormatting>
  <conditionalFormatting sqref="E491">
    <cfRule type="containsText" dxfId="4802" priority="2632" operator="containsText" text="BAJO">
      <formula>NOT(ISERROR(SEARCH(("BAJO"),(E491))))</formula>
    </cfRule>
  </conditionalFormatting>
  <conditionalFormatting sqref="E491">
    <cfRule type="containsText" dxfId="4801" priority="2633" operator="containsText" text="MEDIO">
      <formula>NOT(ISERROR(SEARCH(("MEDIO"),(E491))))</formula>
    </cfRule>
  </conditionalFormatting>
  <conditionalFormatting sqref="E491">
    <cfRule type="containsText" dxfId="4800" priority="2634" operator="containsText" text="ALTO">
      <formula>NOT(ISERROR(SEARCH(("ALTO"),(E491))))</formula>
    </cfRule>
  </conditionalFormatting>
  <conditionalFormatting sqref="E491">
    <cfRule type="cellIs" dxfId="4799" priority="2635" operator="between">
      <formula>5</formula>
      <formula>9</formula>
    </cfRule>
  </conditionalFormatting>
  <conditionalFormatting sqref="E491">
    <cfRule type="cellIs" dxfId="4798" priority="2636" operator="between">
      <formula>3</formula>
      <formula>4</formula>
    </cfRule>
  </conditionalFormatting>
  <conditionalFormatting sqref="E491">
    <cfRule type="cellIs" dxfId="4797" priority="2637" operator="between">
      <formula>1</formula>
      <formula>2</formula>
    </cfRule>
  </conditionalFormatting>
  <conditionalFormatting sqref="I491">
    <cfRule type="containsText" dxfId="4796" priority="2638" operator="containsText" text="BAJO">
      <formula>NOT(ISERROR(SEARCH(("BAJO"),(I491))))</formula>
    </cfRule>
  </conditionalFormatting>
  <conditionalFormatting sqref="I491">
    <cfRule type="containsText" dxfId="4795" priority="2639" operator="containsText" text="MEDIO">
      <formula>NOT(ISERROR(SEARCH(("MEDIO"),(I491))))</formula>
    </cfRule>
  </conditionalFormatting>
  <conditionalFormatting sqref="I491">
    <cfRule type="containsText" dxfId="4794" priority="2640" operator="containsText" text="ALTO">
      <formula>NOT(ISERROR(SEARCH(("ALTO"),(I491))))</formula>
    </cfRule>
  </conditionalFormatting>
  <conditionalFormatting sqref="I491">
    <cfRule type="cellIs" dxfId="4793" priority="2641" operator="between">
      <formula>5</formula>
      <formula>9</formula>
    </cfRule>
  </conditionalFormatting>
  <conditionalFormatting sqref="I491">
    <cfRule type="cellIs" dxfId="4792" priority="2642" operator="between">
      <formula>3</formula>
      <formula>4</formula>
    </cfRule>
  </conditionalFormatting>
  <conditionalFormatting sqref="I491">
    <cfRule type="cellIs" dxfId="4791" priority="2643" operator="between">
      <formula>1</formula>
      <formula>2</formula>
    </cfRule>
  </conditionalFormatting>
  <conditionalFormatting sqref="E496:E498 E501:E502">
    <cfRule type="containsText" dxfId="4790" priority="2620" operator="containsText" text="BAJO">
      <formula>NOT(ISERROR(SEARCH(("BAJO"),(E496))))</formula>
    </cfRule>
  </conditionalFormatting>
  <conditionalFormatting sqref="E496:E498 E501:E502">
    <cfRule type="containsText" dxfId="4789" priority="2621" operator="containsText" text="MEDIO">
      <formula>NOT(ISERROR(SEARCH(("MEDIO"),(E496))))</formula>
    </cfRule>
  </conditionalFormatting>
  <conditionalFormatting sqref="E496:E498 E501:E502">
    <cfRule type="containsText" dxfId="4788" priority="2622" operator="containsText" text="ALTO">
      <formula>NOT(ISERROR(SEARCH(("ALTO"),(E496))))</formula>
    </cfRule>
  </conditionalFormatting>
  <conditionalFormatting sqref="E496:E498 E501:E502">
    <cfRule type="cellIs" dxfId="4787" priority="2623" operator="between">
      <formula>5</formula>
      <formula>9</formula>
    </cfRule>
  </conditionalFormatting>
  <conditionalFormatting sqref="E496:E498 E501:E502">
    <cfRule type="cellIs" dxfId="4786" priority="2624" operator="between">
      <formula>3</formula>
      <formula>4</formula>
    </cfRule>
  </conditionalFormatting>
  <conditionalFormatting sqref="E496:E498 E501:E502">
    <cfRule type="cellIs" dxfId="4785" priority="2625" operator="between">
      <formula>1</formula>
      <formula>2</formula>
    </cfRule>
  </conditionalFormatting>
  <conditionalFormatting sqref="I496:I498 I501:I502">
    <cfRule type="containsText" dxfId="4784" priority="2626" operator="containsText" text="BAJO">
      <formula>NOT(ISERROR(SEARCH(("BAJO"),(I496))))</formula>
    </cfRule>
  </conditionalFormatting>
  <conditionalFormatting sqref="I496:I498 I501:I502">
    <cfRule type="containsText" dxfId="4783" priority="2627" operator="containsText" text="MEDIO">
      <formula>NOT(ISERROR(SEARCH(("MEDIO"),(I496))))</formula>
    </cfRule>
  </conditionalFormatting>
  <conditionalFormatting sqref="I496:I498 I501:I502">
    <cfRule type="containsText" dxfId="4782" priority="2628" operator="containsText" text="ALTO">
      <formula>NOT(ISERROR(SEARCH(("ALTO"),(I496))))</formula>
    </cfRule>
  </conditionalFormatting>
  <conditionalFormatting sqref="I496:I498 I501:I502">
    <cfRule type="cellIs" dxfId="4781" priority="2629" operator="between">
      <formula>5</formula>
      <formula>9</formula>
    </cfRule>
  </conditionalFormatting>
  <conditionalFormatting sqref="I496:I498 I501:I502">
    <cfRule type="cellIs" dxfId="4780" priority="2630" operator="between">
      <formula>3</formula>
      <formula>4</formula>
    </cfRule>
  </conditionalFormatting>
  <conditionalFormatting sqref="I496:I498 I501:I502">
    <cfRule type="cellIs" dxfId="4779" priority="2631" operator="between">
      <formula>1</formula>
      <formula>2</formula>
    </cfRule>
  </conditionalFormatting>
  <conditionalFormatting sqref="E500">
    <cfRule type="containsText" dxfId="4778" priority="2608" operator="containsText" text="BAJO">
      <formula>NOT(ISERROR(SEARCH(("BAJO"),(E500))))</formula>
    </cfRule>
  </conditionalFormatting>
  <conditionalFormatting sqref="E500">
    <cfRule type="containsText" dxfId="4777" priority="2609" operator="containsText" text="MEDIO">
      <formula>NOT(ISERROR(SEARCH(("MEDIO"),(E500))))</formula>
    </cfRule>
  </conditionalFormatting>
  <conditionalFormatting sqref="E500">
    <cfRule type="containsText" dxfId="4776" priority="2610" operator="containsText" text="ALTO">
      <formula>NOT(ISERROR(SEARCH(("ALTO"),(E500))))</formula>
    </cfRule>
  </conditionalFormatting>
  <conditionalFormatting sqref="E500">
    <cfRule type="cellIs" dxfId="4775" priority="2611" operator="between">
      <formula>5</formula>
      <formula>9</formula>
    </cfRule>
  </conditionalFormatting>
  <conditionalFormatting sqref="E500">
    <cfRule type="cellIs" dxfId="4774" priority="2612" operator="between">
      <formula>3</formula>
      <formula>4</formula>
    </cfRule>
  </conditionalFormatting>
  <conditionalFormatting sqref="E500">
    <cfRule type="cellIs" dxfId="4773" priority="2613" operator="between">
      <formula>1</formula>
      <formula>2</formula>
    </cfRule>
  </conditionalFormatting>
  <conditionalFormatting sqref="I500">
    <cfRule type="containsText" dxfId="4772" priority="2614" operator="containsText" text="BAJO">
      <formula>NOT(ISERROR(SEARCH(("BAJO"),(I500))))</formula>
    </cfRule>
  </conditionalFormatting>
  <conditionalFormatting sqref="I500">
    <cfRule type="containsText" dxfId="4771" priority="2615" operator="containsText" text="MEDIO">
      <formula>NOT(ISERROR(SEARCH(("MEDIO"),(I500))))</formula>
    </cfRule>
  </conditionalFormatting>
  <conditionalFormatting sqref="I500">
    <cfRule type="containsText" dxfId="4770" priority="2616" operator="containsText" text="ALTO">
      <formula>NOT(ISERROR(SEARCH(("ALTO"),(I500))))</formula>
    </cfRule>
  </conditionalFormatting>
  <conditionalFormatting sqref="I500">
    <cfRule type="cellIs" dxfId="4769" priority="2617" operator="between">
      <formula>5</formula>
      <formula>9</formula>
    </cfRule>
  </conditionalFormatting>
  <conditionalFormatting sqref="I500">
    <cfRule type="cellIs" dxfId="4768" priority="2618" operator="between">
      <formula>3</formula>
      <formula>4</formula>
    </cfRule>
  </conditionalFormatting>
  <conditionalFormatting sqref="I500">
    <cfRule type="cellIs" dxfId="4767" priority="2619" operator="between">
      <formula>1</formula>
      <formula>2</formula>
    </cfRule>
  </conditionalFormatting>
  <conditionalFormatting sqref="E505:E507 E510:E511">
    <cfRule type="containsText" dxfId="4766" priority="2596" operator="containsText" text="BAJO">
      <formula>NOT(ISERROR(SEARCH(("BAJO"),(E505))))</formula>
    </cfRule>
  </conditionalFormatting>
  <conditionalFormatting sqref="E505:E507 E510:E511">
    <cfRule type="containsText" dxfId="4765" priority="2597" operator="containsText" text="MEDIO">
      <formula>NOT(ISERROR(SEARCH(("MEDIO"),(E505))))</formula>
    </cfRule>
  </conditionalFormatting>
  <conditionalFormatting sqref="E505:E507 E510:E511">
    <cfRule type="containsText" dxfId="4764" priority="2598" operator="containsText" text="ALTO">
      <formula>NOT(ISERROR(SEARCH(("ALTO"),(E505))))</formula>
    </cfRule>
  </conditionalFormatting>
  <conditionalFormatting sqref="E505:E507 E510:E511">
    <cfRule type="cellIs" dxfId="4763" priority="2599" operator="between">
      <formula>5</formula>
      <formula>9</formula>
    </cfRule>
  </conditionalFormatting>
  <conditionalFormatting sqref="E505:E507 E510:E511">
    <cfRule type="cellIs" dxfId="4762" priority="2600" operator="between">
      <formula>3</formula>
      <formula>4</formula>
    </cfRule>
  </conditionalFormatting>
  <conditionalFormatting sqref="E505:E507 E510:E511">
    <cfRule type="cellIs" dxfId="4761" priority="2601" operator="between">
      <formula>1</formula>
      <formula>2</formula>
    </cfRule>
  </conditionalFormatting>
  <conditionalFormatting sqref="I505:I507 I510:I511">
    <cfRule type="containsText" dxfId="4760" priority="2602" operator="containsText" text="BAJO">
      <formula>NOT(ISERROR(SEARCH(("BAJO"),(I505))))</formula>
    </cfRule>
  </conditionalFormatting>
  <conditionalFormatting sqref="I505:I507 I510:I511">
    <cfRule type="containsText" dxfId="4759" priority="2603" operator="containsText" text="MEDIO">
      <formula>NOT(ISERROR(SEARCH(("MEDIO"),(I505))))</formula>
    </cfRule>
  </conditionalFormatting>
  <conditionalFormatting sqref="I505:I507 I510:I511">
    <cfRule type="containsText" dxfId="4758" priority="2604" operator="containsText" text="ALTO">
      <formula>NOT(ISERROR(SEARCH(("ALTO"),(I505))))</formula>
    </cfRule>
  </conditionalFormatting>
  <conditionalFormatting sqref="I505:I507 I510:I511">
    <cfRule type="cellIs" dxfId="4757" priority="2605" operator="between">
      <formula>5</formula>
      <formula>9</formula>
    </cfRule>
  </conditionalFormatting>
  <conditionalFormatting sqref="I505:I507 I510:I511">
    <cfRule type="cellIs" dxfId="4756" priority="2606" operator="between">
      <formula>3</formula>
      <formula>4</formula>
    </cfRule>
  </conditionalFormatting>
  <conditionalFormatting sqref="I505:I507 I510:I511">
    <cfRule type="cellIs" dxfId="4755" priority="2607" operator="between">
      <formula>1</formula>
      <formula>2</formula>
    </cfRule>
  </conditionalFormatting>
  <conditionalFormatting sqref="E509">
    <cfRule type="containsText" dxfId="4754" priority="2584" operator="containsText" text="BAJO">
      <formula>NOT(ISERROR(SEARCH(("BAJO"),(E509))))</formula>
    </cfRule>
  </conditionalFormatting>
  <conditionalFormatting sqref="E509">
    <cfRule type="containsText" dxfId="4753" priority="2585" operator="containsText" text="MEDIO">
      <formula>NOT(ISERROR(SEARCH(("MEDIO"),(E509))))</formula>
    </cfRule>
  </conditionalFormatting>
  <conditionalFormatting sqref="E509">
    <cfRule type="containsText" dxfId="4752" priority="2586" operator="containsText" text="ALTO">
      <formula>NOT(ISERROR(SEARCH(("ALTO"),(E509))))</formula>
    </cfRule>
  </conditionalFormatting>
  <conditionalFormatting sqref="E509">
    <cfRule type="cellIs" dxfId="4751" priority="2587" operator="between">
      <formula>5</formula>
      <formula>9</formula>
    </cfRule>
  </conditionalFormatting>
  <conditionalFormatting sqref="E509">
    <cfRule type="cellIs" dxfId="4750" priority="2588" operator="between">
      <formula>3</formula>
      <formula>4</formula>
    </cfRule>
  </conditionalFormatting>
  <conditionalFormatting sqref="E509">
    <cfRule type="cellIs" dxfId="4749" priority="2589" operator="between">
      <formula>1</formula>
      <formula>2</formula>
    </cfRule>
  </conditionalFormatting>
  <conditionalFormatting sqref="I509">
    <cfRule type="containsText" dxfId="4748" priority="2590" operator="containsText" text="BAJO">
      <formula>NOT(ISERROR(SEARCH(("BAJO"),(I509))))</formula>
    </cfRule>
  </conditionalFormatting>
  <conditionalFormatting sqref="I509">
    <cfRule type="containsText" dxfId="4747" priority="2591" operator="containsText" text="MEDIO">
      <formula>NOT(ISERROR(SEARCH(("MEDIO"),(I509))))</formula>
    </cfRule>
  </conditionalFormatting>
  <conditionalFormatting sqref="I509">
    <cfRule type="containsText" dxfId="4746" priority="2592" operator="containsText" text="ALTO">
      <formula>NOT(ISERROR(SEARCH(("ALTO"),(I509))))</formula>
    </cfRule>
  </conditionalFormatting>
  <conditionalFormatting sqref="I509">
    <cfRule type="cellIs" dxfId="4745" priority="2593" operator="between">
      <formula>5</formula>
      <formula>9</formula>
    </cfRule>
  </conditionalFormatting>
  <conditionalFormatting sqref="I509">
    <cfRule type="cellIs" dxfId="4744" priority="2594" operator="between">
      <formula>3</formula>
      <formula>4</formula>
    </cfRule>
  </conditionalFormatting>
  <conditionalFormatting sqref="I509">
    <cfRule type="cellIs" dxfId="4743" priority="2595" operator="between">
      <formula>1</formula>
      <formula>2</formula>
    </cfRule>
  </conditionalFormatting>
  <conditionalFormatting sqref="E514:E516 E519:E520">
    <cfRule type="containsText" dxfId="4742" priority="2572" operator="containsText" text="BAJO">
      <formula>NOT(ISERROR(SEARCH(("BAJO"),(E514))))</formula>
    </cfRule>
  </conditionalFormatting>
  <conditionalFormatting sqref="E514:E516 E519:E520">
    <cfRule type="containsText" dxfId="4741" priority="2573" operator="containsText" text="MEDIO">
      <formula>NOT(ISERROR(SEARCH(("MEDIO"),(E514))))</formula>
    </cfRule>
  </conditionalFormatting>
  <conditionalFormatting sqref="E514:E516 E519:E520">
    <cfRule type="containsText" dxfId="4740" priority="2574" operator="containsText" text="ALTO">
      <formula>NOT(ISERROR(SEARCH(("ALTO"),(E514))))</formula>
    </cfRule>
  </conditionalFormatting>
  <conditionalFormatting sqref="E514:E516 E519:E520">
    <cfRule type="cellIs" dxfId="4739" priority="2575" operator="between">
      <formula>5</formula>
      <formula>9</formula>
    </cfRule>
  </conditionalFormatting>
  <conditionalFormatting sqref="E514:E516 E519:E520">
    <cfRule type="cellIs" dxfId="4738" priority="2576" operator="between">
      <formula>3</formula>
      <formula>4</formula>
    </cfRule>
  </conditionalFormatting>
  <conditionalFormatting sqref="E514:E516 E519:E520">
    <cfRule type="cellIs" dxfId="4737" priority="2577" operator="between">
      <formula>1</formula>
      <formula>2</formula>
    </cfRule>
  </conditionalFormatting>
  <conditionalFormatting sqref="I514:I516 I519:I520">
    <cfRule type="containsText" dxfId="4736" priority="2578" operator="containsText" text="BAJO">
      <formula>NOT(ISERROR(SEARCH(("BAJO"),(I514))))</formula>
    </cfRule>
  </conditionalFormatting>
  <conditionalFormatting sqref="I514:I516 I519:I520">
    <cfRule type="containsText" dxfId="4735" priority="2579" operator="containsText" text="MEDIO">
      <formula>NOT(ISERROR(SEARCH(("MEDIO"),(I514))))</formula>
    </cfRule>
  </conditionalFormatting>
  <conditionalFormatting sqref="I514:I516 I519:I520">
    <cfRule type="containsText" dxfId="4734" priority="2580" operator="containsText" text="ALTO">
      <formula>NOT(ISERROR(SEARCH(("ALTO"),(I514))))</formula>
    </cfRule>
  </conditionalFormatting>
  <conditionalFormatting sqref="I514:I516 I519:I520">
    <cfRule type="cellIs" dxfId="4733" priority="2581" operator="between">
      <formula>5</formula>
      <formula>9</formula>
    </cfRule>
  </conditionalFormatting>
  <conditionalFormatting sqref="I514:I516 I519:I520">
    <cfRule type="cellIs" dxfId="4732" priority="2582" operator="between">
      <formula>3</formula>
      <formula>4</formula>
    </cfRule>
  </conditionalFormatting>
  <conditionalFormatting sqref="I514:I516 I519:I520">
    <cfRule type="cellIs" dxfId="4731" priority="2583" operator="between">
      <formula>1</formula>
      <formula>2</formula>
    </cfRule>
  </conditionalFormatting>
  <conditionalFormatting sqref="E518">
    <cfRule type="containsText" dxfId="4730" priority="2560" operator="containsText" text="BAJO">
      <formula>NOT(ISERROR(SEARCH(("BAJO"),(E518))))</formula>
    </cfRule>
  </conditionalFormatting>
  <conditionalFormatting sqref="E518">
    <cfRule type="containsText" dxfId="4729" priority="2561" operator="containsText" text="MEDIO">
      <formula>NOT(ISERROR(SEARCH(("MEDIO"),(E518))))</formula>
    </cfRule>
  </conditionalFormatting>
  <conditionalFormatting sqref="E518">
    <cfRule type="containsText" dxfId="4728" priority="2562" operator="containsText" text="ALTO">
      <formula>NOT(ISERROR(SEARCH(("ALTO"),(E518))))</formula>
    </cfRule>
  </conditionalFormatting>
  <conditionalFormatting sqref="E518">
    <cfRule type="cellIs" dxfId="4727" priority="2563" operator="between">
      <formula>5</formula>
      <formula>9</formula>
    </cfRule>
  </conditionalFormatting>
  <conditionalFormatting sqref="E518">
    <cfRule type="cellIs" dxfId="4726" priority="2564" operator="between">
      <formula>3</formula>
      <formula>4</formula>
    </cfRule>
  </conditionalFormatting>
  <conditionalFormatting sqref="E518">
    <cfRule type="cellIs" dxfId="4725" priority="2565" operator="between">
      <formula>1</formula>
      <formula>2</formula>
    </cfRule>
  </conditionalFormatting>
  <conditionalFormatting sqref="I518">
    <cfRule type="containsText" dxfId="4724" priority="2566" operator="containsText" text="BAJO">
      <formula>NOT(ISERROR(SEARCH(("BAJO"),(I518))))</formula>
    </cfRule>
  </conditionalFormatting>
  <conditionalFormatting sqref="I518">
    <cfRule type="containsText" dxfId="4723" priority="2567" operator="containsText" text="MEDIO">
      <formula>NOT(ISERROR(SEARCH(("MEDIO"),(I518))))</formula>
    </cfRule>
  </conditionalFormatting>
  <conditionalFormatting sqref="I518">
    <cfRule type="containsText" dxfId="4722" priority="2568" operator="containsText" text="ALTO">
      <formula>NOT(ISERROR(SEARCH(("ALTO"),(I518))))</formula>
    </cfRule>
  </conditionalFormatting>
  <conditionalFormatting sqref="I518">
    <cfRule type="cellIs" dxfId="4721" priority="2569" operator="between">
      <formula>5</formula>
      <formula>9</formula>
    </cfRule>
  </conditionalFormatting>
  <conditionalFormatting sqref="I518">
    <cfRule type="cellIs" dxfId="4720" priority="2570" operator="between">
      <formula>3</formula>
      <formula>4</formula>
    </cfRule>
  </conditionalFormatting>
  <conditionalFormatting sqref="I518">
    <cfRule type="cellIs" dxfId="4719" priority="2571" operator="between">
      <formula>1</formula>
      <formula>2</formula>
    </cfRule>
  </conditionalFormatting>
  <conditionalFormatting sqref="E523:E525 E528:E529">
    <cfRule type="containsText" dxfId="4718" priority="2548" operator="containsText" text="BAJO">
      <formula>NOT(ISERROR(SEARCH(("BAJO"),(E523))))</formula>
    </cfRule>
  </conditionalFormatting>
  <conditionalFormatting sqref="E523:E525 E528:E529">
    <cfRule type="containsText" dxfId="4717" priority="2549" operator="containsText" text="MEDIO">
      <formula>NOT(ISERROR(SEARCH(("MEDIO"),(E523))))</formula>
    </cfRule>
  </conditionalFormatting>
  <conditionalFormatting sqref="E523:E525 E528:E529">
    <cfRule type="containsText" dxfId="4716" priority="2550" operator="containsText" text="ALTO">
      <formula>NOT(ISERROR(SEARCH(("ALTO"),(E523))))</formula>
    </cfRule>
  </conditionalFormatting>
  <conditionalFormatting sqref="E523:E525 E528:E529">
    <cfRule type="cellIs" dxfId="4715" priority="2551" operator="between">
      <formula>5</formula>
      <formula>9</formula>
    </cfRule>
  </conditionalFormatting>
  <conditionalFormatting sqref="E523:E525 E528:E529">
    <cfRule type="cellIs" dxfId="4714" priority="2552" operator="between">
      <formula>3</formula>
      <formula>4</formula>
    </cfRule>
  </conditionalFormatting>
  <conditionalFormatting sqref="E523:E525 E528:E529">
    <cfRule type="cellIs" dxfId="4713" priority="2553" operator="between">
      <formula>1</formula>
      <formula>2</formula>
    </cfRule>
  </conditionalFormatting>
  <conditionalFormatting sqref="I523:I525 I528:I529">
    <cfRule type="containsText" dxfId="4712" priority="2554" operator="containsText" text="BAJO">
      <formula>NOT(ISERROR(SEARCH(("BAJO"),(I523))))</formula>
    </cfRule>
  </conditionalFormatting>
  <conditionalFormatting sqref="I523:I525 I528:I529">
    <cfRule type="containsText" dxfId="4711" priority="2555" operator="containsText" text="MEDIO">
      <formula>NOT(ISERROR(SEARCH(("MEDIO"),(I523))))</formula>
    </cfRule>
  </conditionalFormatting>
  <conditionalFormatting sqref="I523:I525 I528:I529">
    <cfRule type="containsText" dxfId="4710" priority="2556" operator="containsText" text="ALTO">
      <formula>NOT(ISERROR(SEARCH(("ALTO"),(I523))))</formula>
    </cfRule>
  </conditionalFormatting>
  <conditionalFormatting sqref="I523:I525 I528:I529">
    <cfRule type="cellIs" dxfId="4709" priority="2557" operator="between">
      <formula>5</formula>
      <formula>9</formula>
    </cfRule>
  </conditionalFormatting>
  <conditionalFormatting sqref="I523:I525 I528:I529">
    <cfRule type="cellIs" dxfId="4708" priority="2558" operator="between">
      <formula>3</formula>
      <formula>4</formula>
    </cfRule>
  </conditionalFormatting>
  <conditionalFormatting sqref="I523:I525 I528:I529">
    <cfRule type="cellIs" dxfId="4707" priority="2559" operator="between">
      <formula>1</formula>
      <formula>2</formula>
    </cfRule>
  </conditionalFormatting>
  <conditionalFormatting sqref="E527">
    <cfRule type="containsText" dxfId="4706" priority="2536" operator="containsText" text="BAJO">
      <formula>NOT(ISERROR(SEARCH(("BAJO"),(E527))))</formula>
    </cfRule>
  </conditionalFormatting>
  <conditionalFormatting sqref="E527">
    <cfRule type="containsText" dxfId="4705" priority="2537" operator="containsText" text="MEDIO">
      <formula>NOT(ISERROR(SEARCH(("MEDIO"),(E527))))</formula>
    </cfRule>
  </conditionalFormatting>
  <conditionalFormatting sqref="E527">
    <cfRule type="containsText" dxfId="4704" priority="2538" operator="containsText" text="ALTO">
      <formula>NOT(ISERROR(SEARCH(("ALTO"),(E527))))</formula>
    </cfRule>
  </conditionalFormatting>
  <conditionalFormatting sqref="E527">
    <cfRule type="cellIs" dxfId="4703" priority="2539" operator="between">
      <formula>5</formula>
      <formula>9</formula>
    </cfRule>
  </conditionalFormatting>
  <conditionalFormatting sqref="E527">
    <cfRule type="cellIs" dxfId="4702" priority="2540" operator="between">
      <formula>3</formula>
      <formula>4</formula>
    </cfRule>
  </conditionalFormatting>
  <conditionalFormatting sqref="E527">
    <cfRule type="cellIs" dxfId="4701" priority="2541" operator="between">
      <formula>1</formula>
      <formula>2</formula>
    </cfRule>
  </conditionalFormatting>
  <conditionalFormatting sqref="I527">
    <cfRule type="containsText" dxfId="4700" priority="2542" operator="containsText" text="BAJO">
      <formula>NOT(ISERROR(SEARCH(("BAJO"),(I527))))</formula>
    </cfRule>
  </conditionalFormatting>
  <conditionalFormatting sqref="I527">
    <cfRule type="containsText" dxfId="4699" priority="2543" operator="containsText" text="MEDIO">
      <formula>NOT(ISERROR(SEARCH(("MEDIO"),(I527))))</formula>
    </cfRule>
  </conditionalFormatting>
  <conditionalFormatting sqref="I527">
    <cfRule type="containsText" dxfId="4698" priority="2544" operator="containsText" text="ALTO">
      <formula>NOT(ISERROR(SEARCH(("ALTO"),(I527))))</formula>
    </cfRule>
  </conditionalFormatting>
  <conditionalFormatting sqref="I527">
    <cfRule type="cellIs" dxfId="4697" priority="2545" operator="between">
      <formula>5</formula>
      <formula>9</formula>
    </cfRule>
  </conditionalFormatting>
  <conditionalFormatting sqref="I527">
    <cfRule type="cellIs" dxfId="4696" priority="2546" operator="between">
      <formula>3</formula>
      <formula>4</formula>
    </cfRule>
  </conditionalFormatting>
  <conditionalFormatting sqref="I527">
    <cfRule type="cellIs" dxfId="4695" priority="2547" operator="between">
      <formula>1</formula>
      <formula>2</formula>
    </cfRule>
  </conditionalFormatting>
  <conditionalFormatting sqref="E532:E534 E537:E538">
    <cfRule type="containsText" dxfId="4694" priority="2524" operator="containsText" text="BAJO">
      <formula>NOT(ISERROR(SEARCH(("BAJO"),(E532))))</formula>
    </cfRule>
  </conditionalFormatting>
  <conditionalFormatting sqref="E532:E534 E537:E538">
    <cfRule type="containsText" dxfId="4693" priority="2525" operator="containsText" text="MEDIO">
      <formula>NOT(ISERROR(SEARCH(("MEDIO"),(E532))))</formula>
    </cfRule>
  </conditionalFormatting>
  <conditionalFormatting sqref="E532:E534 E537:E538">
    <cfRule type="containsText" dxfId="4692" priority="2526" operator="containsText" text="ALTO">
      <formula>NOT(ISERROR(SEARCH(("ALTO"),(E532))))</formula>
    </cfRule>
  </conditionalFormatting>
  <conditionalFormatting sqref="E532:E534 E537:E538">
    <cfRule type="cellIs" dxfId="4691" priority="2527" operator="between">
      <formula>5</formula>
      <formula>9</formula>
    </cfRule>
  </conditionalFormatting>
  <conditionalFormatting sqref="E532:E534 E537:E538">
    <cfRule type="cellIs" dxfId="4690" priority="2528" operator="between">
      <formula>3</formula>
      <formula>4</formula>
    </cfRule>
  </conditionalFormatting>
  <conditionalFormatting sqref="E532:E534 E537:E538">
    <cfRule type="cellIs" dxfId="4689" priority="2529" operator="between">
      <formula>1</formula>
      <formula>2</formula>
    </cfRule>
  </conditionalFormatting>
  <conditionalFormatting sqref="I532:I534 I537:I538">
    <cfRule type="containsText" dxfId="4688" priority="2530" operator="containsText" text="BAJO">
      <formula>NOT(ISERROR(SEARCH(("BAJO"),(I532))))</formula>
    </cfRule>
  </conditionalFormatting>
  <conditionalFormatting sqref="I532:I534 I537:I538">
    <cfRule type="containsText" dxfId="4687" priority="2531" operator="containsText" text="MEDIO">
      <formula>NOT(ISERROR(SEARCH(("MEDIO"),(I532))))</formula>
    </cfRule>
  </conditionalFormatting>
  <conditionalFormatting sqref="I532:I534 I537:I538">
    <cfRule type="containsText" dxfId="4686" priority="2532" operator="containsText" text="ALTO">
      <formula>NOT(ISERROR(SEARCH(("ALTO"),(I532))))</formula>
    </cfRule>
  </conditionalFormatting>
  <conditionalFormatting sqref="I532:I534 I537:I538">
    <cfRule type="cellIs" dxfId="4685" priority="2533" operator="between">
      <formula>5</formula>
      <formula>9</formula>
    </cfRule>
  </conditionalFormatting>
  <conditionalFormatting sqref="I532:I534 I537:I538">
    <cfRule type="cellIs" dxfId="4684" priority="2534" operator="between">
      <formula>3</formula>
      <formula>4</formula>
    </cfRule>
  </conditionalFormatting>
  <conditionalFormatting sqref="I532:I534 I537:I538">
    <cfRule type="cellIs" dxfId="4683" priority="2535" operator="between">
      <formula>1</formula>
      <formula>2</formula>
    </cfRule>
  </conditionalFormatting>
  <conditionalFormatting sqref="E536">
    <cfRule type="containsText" dxfId="4682" priority="2512" operator="containsText" text="BAJO">
      <formula>NOT(ISERROR(SEARCH(("BAJO"),(E536))))</formula>
    </cfRule>
  </conditionalFormatting>
  <conditionalFormatting sqref="E536">
    <cfRule type="containsText" dxfId="4681" priority="2513" operator="containsText" text="MEDIO">
      <formula>NOT(ISERROR(SEARCH(("MEDIO"),(E536))))</formula>
    </cfRule>
  </conditionalFormatting>
  <conditionalFormatting sqref="E536">
    <cfRule type="containsText" dxfId="4680" priority="2514" operator="containsText" text="ALTO">
      <formula>NOT(ISERROR(SEARCH(("ALTO"),(E536))))</formula>
    </cfRule>
  </conditionalFormatting>
  <conditionalFormatting sqref="E536">
    <cfRule type="cellIs" dxfId="4679" priority="2515" operator="between">
      <formula>5</formula>
      <formula>9</formula>
    </cfRule>
  </conditionalFormatting>
  <conditionalFormatting sqref="E536">
    <cfRule type="cellIs" dxfId="4678" priority="2516" operator="between">
      <formula>3</formula>
      <formula>4</formula>
    </cfRule>
  </conditionalFormatting>
  <conditionalFormatting sqref="E536">
    <cfRule type="cellIs" dxfId="4677" priority="2517" operator="between">
      <formula>1</formula>
      <formula>2</formula>
    </cfRule>
  </conditionalFormatting>
  <conditionalFormatting sqref="I536">
    <cfRule type="containsText" dxfId="4676" priority="2518" operator="containsText" text="BAJO">
      <formula>NOT(ISERROR(SEARCH(("BAJO"),(I536))))</formula>
    </cfRule>
  </conditionalFormatting>
  <conditionalFormatting sqref="I536">
    <cfRule type="containsText" dxfId="4675" priority="2519" operator="containsText" text="MEDIO">
      <formula>NOT(ISERROR(SEARCH(("MEDIO"),(I536))))</formula>
    </cfRule>
  </conditionalFormatting>
  <conditionalFormatting sqref="I536">
    <cfRule type="containsText" dxfId="4674" priority="2520" operator="containsText" text="ALTO">
      <formula>NOT(ISERROR(SEARCH(("ALTO"),(I536))))</formula>
    </cfRule>
  </conditionalFormatting>
  <conditionalFormatting sqref="I536">
    <cfRule type="cellIs" dxfId="4673" priority="2521" operator="between">
      <formula>5</formula>
      <formula>9</formula>
    </cfRule>
  </conditionalFormatting>
  <conditionalFormatting sqref="I536">
    <cfRule type="cellIs" dxfId="4672" priority="2522" operator="between">
      <formula>3</formula>
      <formula>4</formula>
    </cfRule>
  </conditionalFormatting>
  <conditionalFormatting sqref="I536">
    <cfRule type="cellIs" dxfId="4671" priority="2523" operator="between">
      <formula>1</formula>
      <formula>2</formula>
    </cfRule>
  </conditionalFormatting>
  <conditionalFormatting sqref="E541:E543 E546:E547">
    <cfRule type="containsText" dxfId="4670" priority="2500" operator="containsText" text="BAJO">
      <formula>NOT(ISERROR(SEARCH(("BAJO"),(E541))))</formula>
    </cfRule>
  </conditionalFormatting>
  <conditionalFormatting sqref="E541:E543 E546:E547">
    <cfRule type="containsText" dxfId="4669" priority="2501" operator="containsText" text="MEDIO">
      <formula>NOT(ISERROR(SEARCH(("MEDIO"),(E541))))</formula>
    </cfRule>
  </conditionalFormatting>
  <conditionalFormatting sqref="E541:E543 E546:E547">
    <cfRule type="containsText" dxfId="4668" priority="2502" operator="containsText" text="ALTO">
      <formula>NOT(ISERROR(SEARCH(("ALTO"),(E541))))</formula>
    </cfRule>
  </conditionalFormatting>
  <conditionalFormatting sqref="E541:E543 E546:E547">
    <cfRule type="cellIs" dxfId="4667" priority="2503" operator="between">
      <formula>5</formula>
      <formula>9</formula>
    </cfRule>
  </conditionalFormatting>
  <conditionalFormatting sqref="E541:E543 E546:E547">
    <cfRule type="cellIs" dxfId="4666" priority="2504" operator="between">
      <formula>3</formula>
      <formula>4</formula>
    </cfRule>
  </conditionalFormatting>
  <conditionalFormatting sqref="E541:E543 E546:E547">
    <cfRule type="cellIs" dxfId="4665" priority="2505" operator="between">
      <formula>1</formula>
      <formula>2</formula>
    </cfRule>
  </conditionalFormatting>
  <conditionalFormatting sqref="I541:I543 I546:I547">
    <cfRule type="containsText" dxfId="4664" priority="2506" operator="containsText" text="BAJO">
      <formula>NOT(ISERROR(SEARCH(("BAJO"),(I541))))</formula>
    </cfRule>
  </conditionalFormatting>
  <conditionalFormatting sqref="I541:I543 I546:I547">
    <cfRule type="containsText" dxfId="4663" priority="2507" operator="containsText" text="MEDIO">
      <formula>NOT(ISERROR(SEARCH(("MEDIO"),(I541))))</formula>
    </cfRule>
  </conditionalFormatting>
  <conditionalFormatting sqref="I541:I543 I546:I547">
    <cfRule type="containsText" dxfId="4662" priority="2508" operator="containsText" text="ALTO">
      <formula>NOT(ISERROR(SEARCH(("ALTO"),(I541))))</formula>
    </cfRule>
  </conditionalFormatting>
  <conditionalFormatting sqref="I541:I543 I546:I547">
    <cfRule type="cellIs" dxfId="4661" priority="2509" operator="between">
      <formula>5</formula>
      <formula>9</formula>
    </cfRule>
  </conditionalFormatting>
  <conditionalFormatting sqref="I541:I543 I546:I547">
    <cfRule type="cellIs" dxfId="4660" priority="2510" operator="between">
      <formula>3</formula>
      <formula>4</formula>
    </cfRule>
  </conditionalFormatting>
  <conditionalFormatting sqref="I541:I543 I546:I547">
    <cfRule type="cellIs" dxfId="4659" priority="2511" operator="between">
      <formula>1</formula>
      <formula>2</formula>
    </cfRule>
  </conditionalFormatting>
  <conditionalFormatting sqref="E545">
    <cfRule type="containsText" dxfId="4658" priority="2488" operator="containsText" text="BAJO">
      <formula>NOT(ISERROR(SEARCH(("BAJO"),(E545))))</formula>
    </cfRule>
  </conditionalFormatting>
  <conditionalFormatting sqref="E545">
    <cfRule type="containsText" dxfId="4657" priority="2489" operator="containsText" text="MEDIO">
      <formula>NOT(ISERROR(SEARCH(("MEDIO"),(E545))))</formula>
    </cfRule>
  </conditionalFormatting>
  <conditionalFormatting sqref="E545">
    <cfRule type="containsText" dxfId="4656" priority="2490" operator="containsText" text="ALTO">
      <formula>NOT(ISERROR(SEARCH(("ALTO"),(E545))))</formula>
    </cfRule>
  </conditionalFormatting>
  <conditionalFormatting sqref="E545">
    <cfRule type="cellIs" dxfId="4655" priority="2491" operator="between">
      <formula>5</formula>
      <formula>9</formula>
    </cfRule>
  </conditionalFormatting>
  <conditionalFormatting sqref="E545">
    <cfRule type="cellIs" dxfId="4654" priority="2492" operator="between">
      <formula>3</formula>
      <formula>4</formula>
    </cfRule>
  </conditionalFormatting>
  <conditionalFormatting sqref="E545">
    <cfRule type="cellIs" dxfId="4653" priority="2493" operator="between">
      <formula>1</formula>
      <formula>2</formula>
    </cfRule>
  </conditionalFormatting>
  <conditionalFormatting sqref="I545">
    <cfRule type="containsText" dxfId="4652" priority="2494" operator="containsText" text="BAJO">
      <formula>NOT(ISERROR(SEARCH(("BAJO"),(I545))))</formula>
    </cfRule>
  </conditionalFormatting>
  <conditionalFormatting sqref="I545">
    <cfRule type="containsText" dxfId="4651" priority="2495" operator="containsText" text="MEDIO">
      <formula>NOT(ISERROR(SEARCH(("MEDIO"),(I545))))</formula>
    </cfRule>
  </conditionalFormatting>
  <conditionalFormatting sqref="I545">
    <cfRule type="containsText" dxfId="4650" priority="2496" operator="containsText" text="ALTO">
      <formula>NOT(ISERROR(SEARCH(("ALTO"),(I545))))</formula>
    </cfRule>
  </conditionalFormatting>
  <conditionalFormatting sqref="I545">
    <cfRule type="cellIs" dxfId="4649" priority="2497" operator="between">
      <formula>5</formula>
      <formula>9</formula>
    </cfRule>
  </conditionalFormatting>
  <conditionalFormatting sqref="I545">
    <cfRule type="cellIs" dxfId="4648" priority="2498" operator="between">
      <formula>3</formula>
      <formula>4</formula>
    </cfRule>
  </conditionalFormatting>
  <conditionalFormatting sqref="I545">
    <cfRule type="cellIs" dxfId="4647" priority="2499" operator="between">
      <formula>1</formula>
      <formula>2</formula>
    </cfRule>
  </conditionalFormatting>
  <conditionalFormatting sqref="E292">
    <cfRule type="containsText" dxfId="4646" priority="2476" operator="containsText" text="BAJO">
      <formula>NOT(ISERROR(SEARCH(("BAJO"),(E292))))</formula>
    </cfRule>
  </conditionalFormatting>
  <conditionalFormatting sqref="E292">
    <cfRule type="containsText" dxfId="4645" priority="2477" operator="containsText" text="MEDIO">
      <formula>NOT(ISERROR(SEARCH(("MEDIO"),(E292))))</formula>
    </cfRule>
  </conditionalFormatting>
  <conditionalFormatting sqref="E292">
    <cfRule type="containsText" dxfId="4644" priority="2478" operator="containsText" text="ALTO">
      <formula>NOT(ISERROR(SEARCH(("ALTO"),(E292))))</formula>
    </cfRule>
  </conditionalFormatting>
  <conditionalFormatting sqref="E292">
    <cfRule type="cellIs" dxfId="4643" priority="2479" operator="between">
      <formula>5</formula>
      <formula>9</formula>
    </cfRule>
  </conditionalFormatting>
  <conditionalFormatting sqref="E292">
    <cfRule type="cellIs" dxfId="4642" priority="2480" operator="between">
      <formula>3</formula>
      <formula>4</formula>
    </cfRule>
  </conditionalFormatting>
  <conditionalFormatting sqref="E292">
    <cfRule type="cellIs" dxfId="4641" priority="2481" operator="between">
      <formula>1</formula>
      <formula>2</formula>
    </cfRule>
  </conditionalFormatting>
  <conditionalFormatting sqref="I292">
    <cfRule type="containsText" dxfId="4640" priority="2482" operator="containsText" text="BAJO">
      <formula>NOT(ISERROR(SEARCH(("BAJO"),(I292))))</formula>
    </cfRule>
  </conditionalFormatting>
  <conditionalFormatting sqref="I292">
    <cfRule type="containsText" dxfId="4639" priority="2483" operator="containsText" text="MEDIO">
      <formula>NOT(ISERROR(SEARCH(("MEDIO"),(I292))))</formula>
    </cfRule>
  </conditionalFormatting>
  <conditionalFormatting sqref="I292">
    <cfRule type="containsText" dxfId="4638" priority="2484" operator="containsText" text="ALTO">
      <formula>NOT(ISERROR(SEARCH(("ALTO"),(I292))))</formula>
    </cfRule>
  </conditionalFormatting>
  <conditionalFormatting sqref="I292">
    <cfRule type="cellIs" dxfId="4637" priority="2485" operator="between">
      <formula>5</formula>
      <formula>9</formula>
    </cfRule>
  </conditionalFormatting>
  <conditionalFormatting sqref="I292">
    <cfRule type="cellIs" dxfId="4636" priority="2486" operator="between">
      <formula>3</formula>
      <formula>4</formula>
    </cfRule>
  </conditionalFormatting>
  <conditionalFormatting sqref="I292">
    <cfRule type="cellIs" dxfId="4635" priority="2487" operator="between">
      <formula>1</formula>
      <formula>2</formula>
    </cfRule>
  </conditionalFormatting>
  <conditionalFormatting sqref="E301">
    <cfRule type="containsText" dxfId="4634" priority="2464" operator="containsText" text="BAJO">
      <formula>NOT(ISERROR(SEARCH(("BAJO"),(E301))))</formula>
    </cfRule>
  </conditionalFormatting>
  <conditionalFormatting sqref="E301">
    <cfRule type="containsText" dxfId="4633" priority="2465" operator="containsText" text="MEDIO">
      <formula>NOT(ISERROR(SEARCH(("MEDIO"),(E301))))</formula>
    </cfRule>
  </conditionalFormatting>
  <conditionalFormatting sqref="E301">
    <cfRule type="containsText" dxfId="4632" priority="2466" operator="containsText" text="ALTO">
      <formula>NOT(ISERROR(SEARCH(("ALTO"),(E301))))</formula>
    </cfRule>
  </conditionalFormatting>
  <conditionalFormatting sqref="E301">
    <cfRule type="cellIs" dxfId="4631" priority="2467" operator="between">
      <formula>5</formula>
      <formula>9</formula>
    </cfRule>
  </conditionalFormatting>
  <conditionalFormatting sqref="E301">
    <cfRule type="cellIs" dxfId="4630" priority="2468" operator="between">
      <formula>3</formula>
      <formula>4</formula>
    </cfRule>
  </conditionalFormatting>
  <conditionalFormatting sqref="E301">
    <cfRule type="cellIs" dxfId="4629" priority="2469" operator="between">
      <formula>1</formula>
      <formula>2</formula>
    </cfRule>
  </conditionalFormatting>
  <conditionalFormatting sqref="I301">
    <cfRule type="containsText" dxfId="4628" priority="2470" operator="containsText" text="BAJO">
      <formula>NOT(ISERROR(SEARCH(("BAJO"),(I301))))</formula>
    </cfRule>
  </conditionalFormatting>
  <conditionalFormatting sqref="I301">
    <cfRule type="containsText" dxfId="4627" priority="2471" operator="containsText" text="MEDIO">
      <formula>NOT(ISERROR(SEARCH(("MEDIO"),(I301))))</formula>
    </cfRule>
  </conditionalFormatting>
  <conditionalFormatting sqref="I301">
    <cfRule type="containsText" dxfId="4626" priority="2472" operator="containsText" text="ALTO">
      <formula>NOT(ISERROR(SEARCH(("ALTO"),(I301))))</formula>
    </cfRule>
  </conditionalFormatting>
  <conditionalFormatting sqref="I301">
    <cfRule type="cellIs" dxfId="4625" priority="2473" operator="between">
      <formula>5</formula>
      <formula>9</formula>
    </cfRule>
  </conditionalFormatting>
  <conditionalFormatting sqref="I301">
    <cfRule type="cellIs" dxfId="4624" priority="2474" operator="between">
      <formula>3</formula>
      <formula>4</formula>
    </cfRule>
  </conditionalFormatting>
  <conditionalFormatting sqref="I301">
    <cfRule type="cellIs" dxfId="4623" priority="2475" operator="between">
      <formula>1</formula>
      <formula>2</formula>
    </cfRule>
  </conditionalFormatting>
  <conditionalFormatting sqref="E310">
    <cfRule type="containsText" dxfId="4622" priority="2452" operator="containsText" text="BAJO">
      <formula>NOT(ISERROR(SEARCH(("BAJO"),(E310))))</formula>
    </cfRule>
  </conditionalFormatting>
  <conditionalFormatting sqref="E310">
    <cfRule type="containsText" dxfId="4621" priority="2453" operator="containsText" text="MEDIO">
      <formula>NOT(ISERROR(SEARCH(("MEDIO"),(E310))))</formula>
    </cfRule>
  </conditionalFormatting>
  <conditionalFormatting sqref="E310">
    <cfRule type="containsText" dxfId="4620" priority="2454" operator="containsText" text="ALTO">
      <formula>NOT(ISERROR(SEARCH(("ALTO"),(E310))))</formula>
    </cfRule>
  </conditionalFormatting>
  <conditionalFormatting sqref="E310">
    <cfRule type="cellIs" dxfId="4619" priority="2455" operator="between">
      <formula>5</formula>
      <formula>9</formula>
    </cfRule>
  </conditionalFormatting>
  <conditionalFormatting sqref="E310">
    <cfRule type="cellIs" dxfId="4618" priority="2456" operator="between">
      <formula>3</formula>
      <formula>4</formula>
    </cfRule>
  </conditionalFormatting>
  <conditionalFormatting sqref="E310">
    <cfRule type="cellIs" dxfId="4617" priority="2457" operator="between">
      <formula>1</formula>
      <formula>2</formula>
    </cfRule>
  </conditionalFormatting>
  <conditionalFormatting sqref="I310">
    <cfRule type="containsText" dxfId="4616" priority="2458" operator="containsText" text="BAJO">
      <formula>NOT(ISERROR(SEARCH(("BAJO"),(I310))))</formula>
    </cfRule>
  </conditionalFormatting>
  <conditionalFormatting sqref="I310">
    <cfRule type="containsText" dxfId="4615" priority="2459" operator="containsText" text="MEDIO">
      <formula>NOT(ISERROR(SEARCH(("MEDIO"),(I310))))</formula>
    </cfRule>
  </conditionalFormatting>
  <conditionalFormatting sqref="I310">
    <cfRule type="containsText" dxfId="4614" priority="2460" operator="containsText" text="ALTO">
      <formula>NOT(ISERROR(SEARCH(("ALTO"),(I310))))</formula>
    </cfRule>
  </conditionalFormatting>
  <conditionalFormatting sqref="I310">
    <cfRule type="cellIs" dxfId="4613" priority="2461" operator="between">
      <formula>5</formula>
      <formula>9</formula>
    </cfRule>
  </conditionalFormatting>
  <conditionalFormatting sqref="I310">
    <cfRule type="cellIs" dxfId="4612" priority="2462" operator="between">
      <formula>3</formula>
      <formula>4</formula>
    </cfRule>
  </conditionalFormatting>
  <conditionalFormatting sqref="I310">
    <cfRule type="cellIs" dxfId="4611" priority="2463" operator="between">
      <formula>1</formula>
      <formula>2</formula>
    </cfRule>
  </conditionalFormatting>
  <conditionalFormatting sqref="E319">
    <cfRule type="containsText" dxfId="4610" priority="2440" operator="containsText" text="BAJO">
      <formula>NOT(ISERROR(SEARCH(("BAJO"),(E319))))</formula>
    </cfRule>
  </conditionalFormatting>
  <conditionalFormatting sqref="E319">
    <cfRule type="containsText" dxfId="4609" priority="2441" operator="containsText" text="MEDIO">
      <formula>NOT(ISERROR(SEARCH(("MEDIO"),(E319))))</formula>
    </cfRule>
  </conditionalFormatting>
  <conditionalFormatting sqref="E319">
    <cfRule type="containsText" dxfId="4608" priority="2442" operator="containsText" text="ALTO">
      <formula>NOT(ISERROR(SEARCH(("ALTO"),(E319))))</formula>
    </cfRule>
  </conditionalFormatting>
  <conditionalFormatting sqref="E319">
    <cfRule type="cellIs" dxfId="4607" priority="2443" operator="between">
      <formula>5</formula>
      <formula>9</formula>
    </cfRule>
  </conditionalFormatting>
  <conditionalFormatting sqref="E319">
    <cfRule type="cellIs" dxfId="4606" priority="2444" operator="between">
      <formula>3</formula>
      <formula>4</formula>
    </cfRule>
  </conditionalFormatting>
  <conditionalFormatting sqref="E319">
    <cfRule type="cellIs" dxfId="4605" priority="2445" operator="between">
      <formula>1</formula>
      <formula>2</formula>
    </cfRule>
  </conditionalFormatting>
  <conditionalFormatting sqref="I319">
    <cfRule type="containsText" dxfId="4604" priority="2446" operator="containsText" text="BAJO">
      <formula>NOT(ISERROR(SEARCH(("BAJO"),(I319))))</formula>
    </cfRule>
  </conditionalFormatting>
  <conditionalFormatting sqref="I319">
    <cfRule type="containsText" dxfId="4603" priority="2447" operator="containsText" text="MEDIO">
      <formula>NOT(ISERROR(SEARCH(("MEDIO"),(I319))))</formula>
    </cfRule>
  </conditionalFormatting>
  <conditionalFormatting sqref="I319">
    <cfRule type="containsText" dxfId="4602" priority="2448" operator="containsText" text="ALTO">
      <formula>NOT(ISERROR(SEARCH(("ALTO"),(I319))))</formula>
    </cfRule>
  </conditionalFormatting>
  <conditionalFormatting sqref="I319">
    <cfRule type="cellIs" dxfId="4601" priority="2449" operator="between">
      <formula>5</formula>
      <formula>9</formula>
    </cfRule>
  </conditionalFormatting>
  <conditionalFormatting sqref="I319">
    <cfRule type="cellIs" dxfId="4600" priority="2450" operator="between">
      <formula>3</formula>
      <formula>4</formula>
    </cfRule>
  </conditionalFormatting>
  <conditionalFormatting sqref="I319">
    <cfRule type="cellIs" dxfId="4599" priority="2451" operator="between">
      <formula>1</formula>
      <formula>2</formula>
    </cfRule>
  </conditionalFormatting>
  <conditionalFormatting sqref="E328">
    <cfRule type="containsText" dxfId="4598" priority="2428" operator="containsText" text="BAJO">
      <formula>NOT(ISERROR(SEARCH(("BAJO"),(E328))))</formula>
    </cfRule>
  </conditionalFormatting>
  <conditionalFormatting sqref="E328">
    <cfRule type="containsText" dxfId="4597" priority="2429" operator="containsText" text="MEDIO">
      <formula>NOT(ISERROR(SEARCH(("MEDIO"),(E328))))</formula>
    </cfRule>
  </conditionalFormatting>
  <conditionalFormatting sqref="E328">
    <cfRule type="containsText" dxfId="4596" priority="2430" operator="containsText" text="ALTO">
      <formula>NOT(ISERROR(SEARCH(("ALTO"),(E328))))</formula>
    </cfRule>
  </conditionalFormatting>
  <conditionalFormatting sqref="E328">
    <cfRule type="cellIs" dxfId="4595" priority="2431" operator="between">
      <formula>5</formula>
      <formula>9</formula>
    </cfRule>
  </conditionalFormatting>
  <conditionalFormatting sqref="E328">
    <cfRule type="cellIs" dxfId="4594" priority="2432" operator="between">
      <formula>3</formula>
      <formula>4</formula>
    </cfRule>
  </conditionalFormatting>
  <conditionalFormatting sqref="E328">
    <cfRule type="cellIs" dxfId="4593" priority="2433" operator="between">
      <formula>1</formula>
      <formula>2</formula>
    </cfRule>
  </conditionalFormatting>
  <conditionalFormatting sqref="I328">
    <cfRule type="containsText" dxfId="4592" priority="2434" operator="containsText" text="BAJO">
      <formula>NOT(ISERROR(SEARCH(("BAJO"),(I328))))</formula>
    </cfRule>
  </conditionalFormatting>
  <conditionalFormatting sqref="I328">
    <cfRule type="containsText" dxfId="4591" priority="2435" operator="containsText" text="MEDIO">
      <formula>NOT(ISERROR(SEARCH(("MEDIO"),(I328))))</formula>
    </cfRule>
  </conditionalFormatting>
  <conditionalFormatting sqref="I328">
    <cfRule type="containsText" dxfId="4590" priority="2436" operator="containsText" text="ALTO">
      <formula>NOT(ISERROR(SEARCH(("ALTO"),(I328))))</formula>
    </cfRule>
  </conditionalFormatting>
  <conditionalFormatting sqref="I328">
    <cfRule type="cellIs" dxfId="4589" priority="2437" operator="between">
      <formula>5</formula>
      <formula>9</formula>
    </cfRule>
  </conditionalFormatting>
  <conditionalFormatting sqref="I328">
    <cfRule type="cellIs" dxfId="4588" priority="2438" operator="between">
      <formula>3</formula>
      <formula>4</formula>
    </cfRule>
  </conditionalFormatting>
  <conditionalFormatting sqref="I328">
    <cfRule type="cellIs" dxfId="4587" priority="2439" operator="between">
      <formula>1</formula>
      <formula>2</formula>
    </cfRule>
  </conditionalFormatting>
  <conditionalFormatting sqref="E337">
    <cfRule type="containsText" dxfId="4586" priority="2416" operator="containsText" text="BAJO">
      <formula>NOT(ISERROR(SEARCH(("BAJO"),(E337))))</formula>
    </cfRule>
  </conditionalFormatting>
  <conditionalFormatting sqref="E337">
    <cfRule type="containsText" dxfId="4585" priority="2417" operator="containsText" text="MEDIO">
      <formula>NOT(ISERROR(SEARCH(("MEDIO"),(E337))))</formula>
    </cfRule>
  </conditionalFormatting>
  <conditionalFormatting sqref="E337">
    <cfRule type="containsText" dxfId="4584" priority="2418" operator="containsText" text="ALTO">
      <formula>NOT(ISERROR(SEARCH(("ALTO"),(E337))))</formula>
    </cfRule>
  </conditionalFormatting>
  <conditionalFormatting sqref="E337">
    <cfRule type="cellIs" dxfId="4583" priority="2419" operator="between">
      <formula>5</formula>
      <formula>9</formula>
    </cfRule>
  </conditionalFormatting>
  <conditionalFormatting sqref="E337">
    <cfRule type="cellIs" dxfId="4582" priority="2420" operator="between">
      <formula>3</formula>
      <formula>4</formula>
    </cfRule>
  </conditionalFormatting>
  <conditionalFormatting sqref="E337">
    <cfRule type="cellIs" dxfId="4581" priority="2421" operator="between">
      <formula>1</formula>
      <formula>2</formula>
    </cfRule>
  </conditionalFormatting>
  <conditionalFormatting sqref="I337">
    <cfRule type="containsText" dxfId="4580" priority="2422" operator="containsText" text="BAJO">
      <formula>NOT(ISERROR(SEARCH(("BAJO"),(I337))))</formula>
    </cfRule>
  </conditionalFormatting>
  <conditionalFormatting sqref="I337">
    <cfRule type="containsText" dxfId="4579" priority="2423" operator="containsText" text="MEDIO">
      <formula>NOT(ISERROR(SEARCH(("MEDIO"),(I337))))</formula>
    </cfRule>
  </conditionalFormatting>
  <conditionalFormatting sqref="I337">
    <cfRule type="containsText" dxfId="4578" priority="2424" operator="containsText" text="ALTO">
      <formula>NOT(ISERROR(SEARCH(("ALTO"),(I337))))</formula>
    </cfRule>
  </conditionalFormatting>
  <conditionalFormatting sqref="I337">
    <cfRule type="cellIs" dxfId="4577" priority="2425" operator="between">
      <formula>5</formula>
      <formula>9</formula>
    </cfRule>
  </conditionalFormatting>
  <conditionalFormatting sqref="I337">
    <cfRule type="cellIs" dxfId="4576" priority="2426" operator="between">
      <formula>3</formula>
      <formula>4</formula>
    </cfRule>
  </conditionalFormatting>
  <conditionalFormatting sqref="I337">
    <cfRule type="cellIs" dxfId="4575" priority="2427" operator="between">
      <formula>1</formula>
      <formula>2</formula>
    </cfRule>
  </conditionalFormatting>
  <conditionalFormatting sqref="E346">
    <cfRule type="containsText" dxfId="4574" priority="2404" operator="containsText" text="BAJO">
      <formula>NOT(ISERROR(SEARCH(("BAJO"),(E346))))</formula>
    </cfRule>
  </conditionalFormatting>
  <conditionalFormatting sqref="E346">
    <cfRule type="containsText" dxfId="4573" priority="2405" operator="containsText" text="MEDIO">
      <formula>NOT(ISERROR(SEARCH(("MEDIO"),(E346))))</formula>
    </cfRule>
  </conditionalFormatting>
  <conditionalFormatting sqref="E346">
    <cfRule type="containsText" dxfId="4572" priority="2406" operator="containsText" text="ALTO">
      <formula>NOT(ISERROR(SEARCH(("ALTO"),(E346))))</formula>
    </cfRule>
  </conditionalFormatting>
  <conditionalFormatting sqref="E346">
    <cfRule type="cellIs" dxfId="4571" priority="2407" operator="between">
      <formula>5</formula>
      <formula>9</formula>
    </cfRule>
  </conditionalFormatting>
  <conditionalFormatting sqref="E346">
    <cfRule type="cellIs" dxfId="4570" priority="2408" operator="between">
      <formula>3</formula>
      <formula>4</formula>
    </cfRule>
  </conditionalFormatting>
  <conditionalFormatting sqref="E346">
    <cfRule type="cellIs" dxfId="4569" priority="2409" operator="between">
      <formula>1</formula>
      <formula>2</formula>
    </cfRule>
  </conditionalFormatting>
  <conditionalFormatting sqref="I346">
    <cfRule type="containsText" dxfId="4568" priority="2410" operator="containsText" text="BAJO">
      <formula>NOT(ISERROR(SEARCH(("BAJO"),(I346))))</formula>
    </cfRule>
  </conditionalFormatting>
  <conditionalFormatting sqref="I346">
    <cfRule type="containsText" dxfId="4567" priority="2411" operator="containsText" text="MEDIO">
      <formula>NOT(ISERROR(SEARCH(("MEDIO"),(I346))))</formula>
    </cfRule>
  </conditionalFormatting>
  <conditionalFormatting sqref="I346">
    <cfRule type="containsText" dxfId="4566" priority="2412" operator="containsText" text="ALTO">
      <formula>NOT(ISERROR(SEARCH(("ALTO"),(I346))))</formula>
    </cfRule>
  </conditionalFormatting>
  <conditionalFormatting sqref="I346">
    <cfRule type="cellIs" dxfId="4565" priority="2413" operator="between">
      <formula>5</formula>
      <formula>9</formula>
    </cfRule>
  </conditionalFormatting>
  <conditionalFormatting sqref="I346">
    <cfRule type="cellIs" dxfId="4564" priority="2414" operator="between">
      <formula>3</formula>
      <formula>4</formula>
    </cfRule>
  </conditionalFormatting>
  <conditionalFormatting sqref="I346">
    <cfRule type="cellIs" dxfId="4563" priority="2415" operator="between">
      <formula>1</formula>
      <formula>2</formula>
    </cfRule>
  </conditionalFormatting>
  <conditionalFormatting sqref="E355">
    <cfRule type="containsText" dxfId="4562" priority="2392" operator="containsText" text="BAJO">
      <formula>NOT(ISERROR(SEARCH(("BAJO"),(E355))))</formula>
    </cfRule>
  </conditionalFormatting>
  <conditionalFormatting sqref="E355">
    <cfRule type="containsText" dxfId="4561" priority="2393" operator="containsText" text="MEDIO">
      <formula>NOT(ISERROR(SEARCH(("MEDIO"),(E355))))</formula>
    </cfRule>
  </conditionalFormatting>
  <conditionalFormatting sqref="E355">
    <cfRule type="containsText" dxfId="4560" priority="2394" operator="containsText" text="ALTO">
      <formula>NOT(ISERROR(SEARCH(("ALTO"),(E355))))</formula>
    </cfRule>
  </conditionalFormatting>
  <conditionalFormatting sqref="E355">
    <cfRule type="cellIs" dxfId="4559" priority="2395" operator="between">
      <formula>5</formula>
      <formula>9</formula>
    </cfRule>
  </conditionalFormatting>
  <conditionalFormatting sqref="E355">
    <cfRule type="cellIs" dxfId="4558" priority="2396" operator="between">
      <formula>3</formula>
      <formula>4</formula>
    </cfRule>
  </conditionalFormatting>
  <conditionalFormatting sqref="E355">
    <cfRule type="cellIs" dxfId="4557" priority="2397" operator="between">
      <formula>1</formula>
      <formula>2</formula>
    </cfRule>
  </conditionalFormatting>
  <conditionalFormatting sqref="I355">
    <cfRule type="containsText" dxfId="4556" priority="2398" operator="containsText" text="BAJO">
      <formula>NOT(ISERROR(SEARCH(("BAJO"),(I355))))</formula>
    </cfRule>
  </conditionalFormatting>
  <conditionalFormatting sqref="I355">
    <cfRule type="containsText" dxfId="4555" priority="2399" operator="containsText" text="MEDIO">
      <formula>NOT(ISERROR(SEARCH(("MEDIO"),(I355))))</formula>
    </cfRule>
  </conditionalFormatting>
  <conditionalFormatting sqref="I355">
    <cfRule type="containsText" dxfId="4554" priority="2400" operator="containsText" text="ALTO">
      <formula>NOT(ISERROR(SEARCH(("ALTO"),(I355))))</formula>
    </cfRule>
  </conditionalFormatting>
  <conditionalFormatting sqref="I355">
    <cfRule type="cellIs" dxfId="4553" priority="2401" operator="between">
      <formula>5</formula>
      <formula>9</formula>
    </cfRule>
  </conditionalFormatting>
  <conditionalFormatting sqref="I355">
    <cfRule type="cellIs" dxfId="4552" priority="2402" operator="between">
      <formula>3</formula>
      <formula>4</formula>
    </cfRule>
  </conditionalFormatting>
  <conditionalFormatting sqref="I355">
    <cfRule type="cellIs" dxfId="4551" priority="2403" operator="between">
      <formula>1</formula>
      <formula>2</formula>
    </cfRule>
  </conditionalFormatting>
  <conditionalFormatting sqref="E364">
    <cfRule type="containsText" dxfId="4550" priority="2380" operator="containsText" text="BAJO">
      <formula>NOT(ISERROR(SEARCH(("BAJO"),(E364))))</formula>
    </cfRule>
  </conditionalFormatting>
  <conditionalFormatting sqref="E364">
    <cfRule type="containsText" dxfId="4549" priority="2381" operator="containsText" text="MEDIO">
      <formula>NOT(ISERROR(SEARCH(("MEDIO"),(E364))))</formula>
    </cfRule>
  </conditionalFormatting>
  <conditionalFormatting sqref="E364">
    <cfRule type="containsText" dxfId="4548" priority="2382" operator="containsText" text="ALTO">
      <formula>NOT(ISERROR(SEARCH(("ALTO"),(E364))))</formula>
    </cfRule>
  </conditionalFormatting>
  <conditionalFormatting sqref="E364">
    <cfRule type="cellIs" dxfId="4547" priority="2383" operator="between">
      <formula>5</formula>
      <formula>9</formula>
    </cfRule>
  </conditionalFormatting>
  <conditionalFormatting sqref="E364">
    <cfRule type="cellIs" dxfId="4546" priority="2384" operator="between">
      <formula>3</formula>
      <formula>4</formula>
    </cfRule>
  </conditionalFormatting>
  <conditionalFormatting sqref="E364">
    <cfRule type="cellIs" dxfId="4545" priority="2385" operator="between">
      <formula>1</formula>
      <formula>2</formula>
    </cfRule>
  </conditionalFormatting>
  <conditionalFormatting sqref="I364">
    <cfRule type="containsText" dxfId="4544" priority="2386" operator="containsText" text="BAJO">
      <formula>NOT(ISERROR(SEARCH(("BAJO"),(I364))))</formula>
    </cfRule>
  </conditionalFormatting>
  <conditionalFormatting sqref="I364">
    <cfRule type="containsText" dxfId="4543" priority="2387" operator="containsText" text="MEDIO">
      <formula>NOT(ISERROR(SEARCH(("MEDIO"),(I364))))</formula>
    </cfRule>
  </conditionalFormatting>
  <conditionalFormatting sqref="I364">
    <cfRule type="containsText" dxfId="4542" priority="2388" operator="containsText" text="ALTO">
      <formula>NOT(ISERROR(SEARCH(("ALTO"),(I364))))</formula>
    </cfRule>
  </conditionalFormatting>
  <conditionalFormatting sqref="I364">
    <cfRule type="cellIs" dxfId="4541" priority="2389" operator="between">
      <formula>5</formula>
      <formula>9</formula>
    </cfRule>
  </conditionalFormatting>
  <conditionalFormatting sqref="I364">
    <cfRule type="cellIs" dxfId="4540" priority="2390" operator="between">
      <formula>3</formula>
      <formula>4</formula>
    </cfRule>
  </conditionalFormatting>
  <conditionalFormatting sqref="I364">
    <cfRule type="cellIs" dxfId="4539" priority="2391" operator="between">
      <formula>1</formula>
      <formula>2</formula>
    </cfRule>
  </conditionalFormatting>
  <conditionalFormatting sqref="E373">
    <cfRule type="containsText" dxfId="4538" priority="2368" operator="containsText" text="BAJO">
      <formula>NOT(ISERROR(SEARCH(("BAJO"),(E373))))</formula>
    </cfRule>
  </conditionalFormatting>
  <conditionalFormatting sqref="E373">
    <cfRule type="containsText" dxfId="4537" priority="2369" operator="containsText" text="MEDIO">
      <formula>NOT(ISERROR(SEARCH(("MEDIO"),(E373))))</formula>
    </cfRule>
  </conditionalFormatting>
  <conditionalFormatting sqref="E373">
    <cfRule type="containsText" dxfId="4536" priority="2370" operator="containsText" text="ALTO">
      <formula>NOT(ISERROR(SEARCH(("ALTO"),(E373))))</formula>
    </cfRule>
  </conditionalFormatting>
  <conditionalFormatting sqref="E373">
    <cfRule type="cellIs" dxfId="4535" priority="2371" operator="between">
      <formula>5</formula>
      <formula>9</formula>
    </cfRule>
  </conditionalFormatting>
  <conditionalFormatting sqref="E373">
    <cfRule type="cellIs" dxfId="4534" priority="2372" operator="between">
      <formula>3</formula>
      <formula>4</formula>
    </cfRule>
  </conditionalFormatting>
  <conditionalFormatting sqref="E373">
    <cfRule type="cellIs" dxfId="4533" priority="2373" operator="between">
      <formula>1</formula>
      <formula>2</formula>
    </cfRule>
  </conditionalFormatting>
  <conditionalFormatting sqref="I373">
    <cfRule type="containsText" dxfId="4532" priority="2374" operator="containsText" text="BAJO">
      <formula>NOT(ISERROR(SEARCH(("BAJO"),(I373))))</formula>
    </cfRule>
  </conditionalFormatting>
  <conditionalFormatting sqref="I373">
    <cfRule type="containsText" dxfId="4531" priority="2375" operator="containsText" text="MEDIO">
      <formula>NOT(ISERROR(SEARCH(("MEDIO"),(I373))))</formula>
    </cfRule>
  </conditionalFormatting>
  <conditionalFormatting sqref="I373">
    <cfRule type="containsText" dxfId="4530" priority="2376" operator="containsText" text="ALTO">
      <formula>NOT(ISERROR(SEARCH(("ALTO"),(I373))))</formula>
    </cfRule>
  </conditionalFormatting>
  <conditionalFormatting sqref="I373">
    <cfRule type="cellIs" dxfId="4529" priority="2377" operator="between">
      <formula>5</formula>
      <formula>9</formula>
    </cfRule>
  </conditionalFormatting>
  <conditionalFormatting sqref="I373">
    <cfRule type="cellIs" dxfId="4528" priority="2378" operator="between">
      <formula>3</formula>
      <formula>4</formula>
    </cfRule>
  </conditionalFormatting>
  <conditionalFormatting sqref="I373">
    <cfRule type="cellIs" dxfId="4527" priority="2379" operator="between">
      <formula>1</formula>
      <formula>2</formula>
    </cfRule>
  </conditionalFormatting>
  <conditionalFormatting sqref="E382">
    <cfRule type="containsText" dxfId="4526" priority="2356" operator="containsText" text="BAJO">
      <formula>NOT(ISERROR(SEARCH(("BAJO"),(E382))))</formula>
    </cfRule>
  </conditionalFormatting>
  <conditionalFormatting sqref="E382">
    <cfRule type="containsText" dxfId="4525" priority="2357" operator="containsText" text="MEDIO">
      <formula>NOT(ISERROR(SEARCH(("MEDIO"),(E382))))</formula>
    </cfRule>
  </conditionalFormatting>
  <conditionalFormatting sqref="E382">
    <cfRule type="containsText" dxfId="4524" priority="2358" operator="containsText" text="ALTO">
      <formula>NOT(ISERROR(SEARCH(("ALTO"),(E382))))</formula>
    </cfRule>
  </conditionalFormatting>
  <conditionalFormatting sqref="E382">
    <cfRule type="cellIs" dxfId="4523" priority="2359" operator="between">
      <formula>5</formula>
      <formula>9</formula>
    </cfRule>
  </conditionalFormatting>
  <conditionalFormatting sqref="E382">
    <cfRule type="cellIs" dxfId="4522" priority="2360" operator="between">
      <formula>3</formula>
      <formula>4</formula>
    </cfRule>
  </conditionalFormatting>
  <conditionalFormatting sqref="E382">
    <cfRule type="cellIs" dxfId="4521" priority="2361" operator="between">
      <formula>1</formula>
      <formula>2</formula>
    </cfRule>
  </conditionalFormatting>
  <conditionalFormatting sqref="I382">
    <cfRule type="containsText" dxfId="4520" priority="2362" operator="containsText" text="BAJO">
      <formula>NOT(ISERROR(SEARCH(("BAJO"),(I382))))</formula>
    </cfRule>
  </conditionalFormatting>
  <conditionalFormatting sqref="I382">
    <cfRule type="containsText" dxfId="4519" priority="2363" operator="containsText" text="MEDIO">
      <formula>NOT(ISERROR(SEARCH(("MEDIO"),(I382))))</formula>
    </cfRule>
  </conditionalFormatting>
  <conditionalFormatting sqref="I382">
    <cfRule type="containsText" dxfId="4518" priority="2364" operator="containsText" text="ALTO">
      <formula>NOT(ISERROR(SEARCH(("ALTO"),(I382))))</formula>
    </cfRule>
  </conditionalFormatting>
  <conditionalFormatting sqref="I382">
    <cfRule type="cellIs" dxfId="4517" priority="2365" operator="between">
      <formula>5</formula>
      <formula>9</formula>
    </cfRule>
  </conditionalFormatting>
  <conditionalFormatting sqref="I382">
    <cfRule type="cellIs" dxfId="4516" priority="2366" operator="between">
      <formula>3</formula>
      <formula>4</formula>
    </cfRule>
  </conditionalFormatting>
  <conditionalFormatting sqref="I382">
    <cfRule type="cellIs" dxfId="4515" priority="2367" operator="between">
      <formula>1</formula>
      <formula>2</formula>
    </cfRule>
  </conditionalFormatting>
  <conditionalFormatting sqref="E391">
    <cfRule type="containsText" dxfId="4514" priority="2344" operator="containsText" text="BAJO">
      <formula>NOT(ISERROR(SEARCH(("BAJO"),(E391))))</formula>
    </cfRule>
  </conditionalFormatting>
  <conditionalFormatting sqref="E391">
    <cfRule type="containsText" dxfId="4513" priority="2345" operator="containsText" text="MEDIO">
      <formula>NOT(ISERROR(SEARCH(("MEDIO"),(E391))))</formula>
    </cfRule>
  </conditionalFormatting>
  <conditionalFormatting sqref="E391">
    <cfRule type="containsText" dxfId="4512" priority="2346" operator="containsText" text="ALTO">
      <formula>NOT(ISERROR(SEARCH(("ALTO"),(E391))))</formula>
    </cfRule>
  </conditionalFormatting>
  <conditionalFormatting sqref="E391">
    <cfRule type="cellIs" dxfId="4511" priority="2347" operator="between">
      <formula>5</formula>
      <formula>9</formula>
    </cfRule>
  </conditionalFormatting>
  <conditionalFormatting sqref="E391">
    <cfRule type="cellIs" dxfId="4510" priority="2348" operator="between">
      <formula>3</formula>
      <formula>4</formula>
    </cfRule>
  </conditionalFormatting>
  <conditionalFormatting sqref="E391">
    <cfRule type="cellIs" dxfId="4509" priority="2349" operator="between">
      <formula>1</formula>
      <formula>2</formula>
    </cfRule>
  </conditionalFormatting>
  <conditionalFormatting sqref="I391">
    <cfRule type="containsText" dxfId="4508" priority="2350" operator="containsText" text="BAJO">
      <formula>NOT(ISERROR(SEARCH(("BAJO"),(I391))))</formula>
    </cfRule>
  </conditionalFormatting>
  <conditionalFormatting sqref="I391">
    <cfRule type="containsText" dxfId="4507" priority="2351" operator="containsText" text="MEDIO">
      <formula>NOT(ISERROR(SEARCH(("MEDIO"),(I391))))</formula>
    </cfRule>
  </conditionalFormatting>
  <conditionalFormatting sqref="I391">
    <cfRule type="containsText" dxfId="4506" priority="2352" operator="containsText" text="ALTO">
      <formula>NOT(ISERROR(SEARCH(("ALTO"),(I391))))</formula>
    </cfRule>
  </conditionalFormatting>
  <conditionalFormatting sqref="I391">
    <cfRule type="cellIs" dxfId="4505" priority="2353" operator="between">
      <formula>5</formula>
      <formula>9</formula>
    </cfRule>
  </conditionalFormatting>
  <conditionalFormatting sqref="I391">
    <cfRule type="cellIs" dxfId="4504" priority="2354" operator="between">
      <formula>3</formula>
      <formula>4</formula>
    </cfRule>
  </conditionalFormatting>
  <conditionalFormatting sqref="I391">
    <cfRule type="cellIs" dxfId="4503" priority="2355" operator="between">
      <formula>1</formula>
      <formula>2</formula>
    </cfRule>
  </conditionalFormatting>
  <conditionalFormatting sqref="E400">
    <cfRule type="containsText" dxfId="4502" priority="2332" operator="containsText" text="BAJO">
      <formula>NOT(ISERROR(SEARCH(("BAJO"),(E400))))</formula>
    </cfRule>
  </conditionalFormatting>
  <conditionalFormatting sqref="E400">
    <cfRule type="containsText" dxfId="4501" priority="2333" operator="containsText" text="MEDIO">
      <formula>NOT(ISERROR(SEARCH(("MEDIO"),(E400))))</formula>
    </cfRule>
  </conditionalFormatting>
  <conditionalFormatting sqref="E400">
    <cfRule type="containsText" dxfId="4500" priority="2334" operator="containsText" text="ALTO">
      <formula>NOT(ISERROR(SEARCH(("ALTO"),(E400))))</formula>
    </cfRule>
  </conditionalFormatting>
  <conditionalFormatting sqref="E400">
    <cfRule type="cellIs" dxfId="4499" priority="2335" operator="between">
      <formula>5</formula>
      <formula>9</formula>
    </cfRule>
  </conditionalFormatting>
  <conditionalFormatting sqref="E400">
    <cfRule type="cellIs" dxfId="4498" priority="2336" operator="between">
      <formula>3</formula>
      <formula>4</formula>
    </cfRule>
  </conditionalFormatting>
  <conditionalFormatting sqref="E400">
    <cfRule type="cellIs" dxfId="4497" priority="2337" operator="between">
      <formula>1</formula>
      <formula>2</formula>
    </cfRule>
  </conditionalFormatting>
  <conditionalFormatting sqref="I400">
    <cfRule type="containsText" dxfId="4496" priority="2338" operator="containsText" text="BAJO">
      <formula>NOT(ISERROR(SEARCH(("BAJO"),(I400))))</formula>
    </cfRule>
  </conditionalFormatting>
  <conditionalFormatting sqref="I400">
    <cfRule type="containsText" dxfId="4495" priority="2339" operator="containsText" text="MEDIO">
      <formula>NOT(ISERROR(SEARCH(("MEDIO"),(I400))))</formula>
    </cfRule>
  </conditionalFormatting>
  <conditionalFormatting sqref="I400">
    <cfRule type="containsText" dxfId="4494" priority="2340" operator="containsText" text="ALTO">
      <formula>NOT(ISERROR(SEARCH(("ALTO"),(I400))))</formula>
    </cfRule>
  </conditionalFormatting>
  <conditionalFormatting sqref="I400">
    <cfRule type="cellIs" dxfId="4493" priority="2341" operator="between">
      <formula>5</formula>
      <formula>9</formula>
    </cfRule>
  </conditionalFormatting>
  <conditionalFormatting sqref="I400">
    <cfRule type="cellIs" dxfId="4492" priority="2342" operator="between">
      <formula>3</formula>
      <formula>4</formula>
    </cfRule>
  </conditionalFormatting>
  <conditionalFormatting sqref="I400">
    <cfRule type="cellIs" dxfId="4491" priority="2343" operator="between">
      <formula>1</formula>
      <formula>2</formula>
    </cfRule>
  </conditionalFormatting>
  <conditionalFormatting sqref="E409">
    <cfRule type="containsText" dxfId="4490" priority="2320" operator="containsText" text="BAJO">
      <formula>NOT(ISERROR(SEARCH(("BAJO"),(E409))))</formula>
    </cfRule>
  </conditionalFormatting>
  <conditionalFormatting sqref="E409">
    <cfRule type="containsText" dxfId="4489" priority="2321" operator="containsText" text="MEDIO">
      <formula>NOT(ISERROR(SEARCH(("MEDIO"),(E409))))</formula>
    </cfRule>
  </conditionalFormatting>
  <conditionalFormatting sqref="E409">
    <cfRule type="containsText" dxfId="4488" priority="2322" operator="containsText" text="ALTO">
      <formula>NOT(ISERROR(SEARCH(("ALTO"),(E409))))</formula>
    </cfRule>
  </conditionalFormatting>
  <conditionalFormatting sqref="E409">
    <cfRule type="cellIs" dxfId="4487" priority="2323" operator="between">
      <formula>5</formula>
      <formula>9</formula>
    </cfRule>
  </conditionalFormatting>
  <conditionalFormatting sqref="E409">
    <cfRule type="cellIs" dxfId="4486" priority="2324" operator="between">
      <formula>3</formula>
      <formula>4</formula>
    </cfRule>
  </conditionalFormatting>
  <conditionalFormatting sqref="E409">
    <cfRule type="cellIs" dxfId="4485" priority="2325" operator="between">
      <formula>1</formula>
      <formula>2</formula>
    </cfRule>
  </conditionalFormatting>
  <conditionalFormatting sqref="I409">
    <cfRule type="containsText" dxfId="4484" priority="2326" operator="containsText" text="BAJO">
      <formula>NOT(ISERROR(SEARCH(("BAJO"),(I409))))</formula>
    </cfRule>
  </conditionalFormatting>
  <conditionalFormatting sqref="I409">
    <cfRule type="containsText" dxfId="4483" priority="2327" operator="containsText" text="MEDIO">
      <formula>NOT(ISERROR(SEARCH(("MEDIO"),(I409))))</formula>
    </cfRule>
  </conditionalFormatting>
  <conditionalFormatting sqref="I409">
    <cfRule type="containsText" dxfId="4482" priority="2328" operator="containsText" text="ALTO">
      <formula>NOT(ISERROR(SEARCH(("ALTO"),(I409))))</formula>
    </cfRule>
  </conditionalFormatting>
  <conditionalFormatting sqref="I409">
    <cfRule type="cellIs" dxfId="4481" priority="2329" operator="between">
      <formula>5</formula>
      <formula>9</formula>
    </cfRule>
  </conditionalFormatting>
  <conditionalFormatting sqref="I409">
    <cfRule type="cellIs" dxfId="4480" priority="2330" operator="between">
      <formula>3</formula>
      <formula>4</formula>
    </cfRule>
  </conditionalFormatting>
  <conditionalFormatting sqref="I409">
    <cfRule type="cellIs" dxfId="4479" priority="2331" operator="between">
      <formula>1</formula>
      <formula>2</formula>
    </cfRule>
  </conditionalFormatting>
  <conditionalFormatting sqref="E418">
    <cfRule type="containsText" dxfId="4478" priority="2308" operator="containsText" text="BAJO">
      <formula>NOT(ISERROR(SEARCH(("BAJO"),(E418))))</formula>
    </cfRule>
  </conditionalFormatting>
  <conditionalFormatting sqref="E418">
    <cfRule type="containsText" dxfId="4477" priority="2309" operator="containsText" text="MEDIO">
      <formula>NOT(ISERROR(SEARCH(("MEDIO"),(E418))))</formula>
    </cfRule>
  </conditionalFormatting>
  <conditionalFormatting sqref="E418">
    <cfRule type="containsText" dxfId="4476" priority="2310" operator="containsText" text="ALTO">
      <formula>NOT(ISERROR(SEARCH(("ALTO"),(E418))))</formula>
    </cfRule>
  </conditionalFormatting>
  <conditionalFormatting sqref="E418">
    <cfRule type="cellIs" dxfId="4475" priority="2311" operator="between">
      <formula>5</formula>
      <formula>9</formula>
    </cfRule>
  </conditionalFormatting>
  <conditionalFormatting sqref="E418">
    <cfRule type="cellIs" dxfId="4474" priority="2312" operator="between">
      <formula>3</formula>
      <formula>4</formula>
    </cfRule>
  </conditionalFormatting>
  <conditionalFormatting sqref="E418">
    <cfRule type="cellIs" dxfId="4473" priority="2313" operator="between">
      <formula>1</formula>
      <formula>2</formula>
    </cfRule>
  </conditionalFormatting>
  <conditionalFormatting sqref="I418">
    <cfRule type="containsText" dxfId="4472" priority="2314" operator="containsText" text="BAJO">
      <formula>NOT(ISERROR(SEARCH(("BAJO"),(I418))))</formula>
    </cfRule>
  </conditionalFormatting>
  <conditionalFormatting sqref="I418">
    <cfRule type="containsText" dxfId="4471" priority="2315" operator="containsText" text="MEDIO">
      <formula>NOT(ISERROR(SEARCH(("MEDIO"),(I418))))</formula>
    </cfRule>
  </conditionalFormatting>
  <conditionalFormatting sqref="I418">
    <cfRule type="containsText" dxfId="4470" priority="2316" operator="containsText" text="ALTO">
      <formula>NOT(ISERROR(SEARCH(("ALTO"),(I418))))</formula>
    </cfRule>
  </conditionalFormatting>
  <conditionalFormatting sqref="I418">
    <cfRule type="cellIs" dxfId="4469" priority="2317" operator="between">
      <formula>5</formula>
      <formula>9</formula>
    </cfRule>
  </conditionalFormatting>
  <conditionalFormatting sqref="I418">
    <cfRule type="cellIs" dxfId="4468" priority="2318" operator="between">
      <formula>3</formula>
      <formula>4</formula>
    </cfRule>
  </conditionalFormatting>
  <conditionalFormatting sqref="I418">
    <cfRule type="cellIs" dxfId="4467" priority="2319" operator="between">
      <formula>1</formula>
      <formula>2</formula>
    </cfRule>
  </conditionalFormatting>
  <conditionalFormatting sqref="E427">
    <cfRule type="containsText" dxfId="4466" priority="2296" operator="containsText" text="BAJO">
      <formula>NOT(ISERROR(SEARCH(("BAJO"),(E427))))</formula>
    </cfRule>
  </conditionalFormatting>
  <conditionalFormatting sqref="E427">
    <cfRule type="containsText" dxfId="4465" priority="2297" operator="containsText" text="MEDIO">
      <formula>NOT(ISERROR(SEARCH(("MEDIO"),(E427))))</formula>
    </cfRule>
  </conditionalFormatting>
  <conditionalFormatting sqref="E427">
    <cfRule type="containsText" dxfId="4464" priority="2298" operator="containsText" text="ALTO">
      <formula>NOT(ISERROR(SEARCH(("ALTO"),(E427))))</formula>
    </cfRule>
  </conditionalFormatting>
  <conditionalFormatting sqref="E427">
    <cfRule type="cellIs" dxfId="4463" priority="2299" operator="between">
      <formula>5</formula>
      <formula>9</formula>
    </cfRule>
  </conditionalFormatting>
  <conditionalFormatting sqref="E427">
    <cfRule type="cellIs" dxfId="4462" priority="2300" operator="between">
      <formula>3</formula>
      <formula>4</formula>
    </cfRule>
  </conditionalFormatting>
  <conditionalFormatting sqref="E427">
    <cfRule type="cellIs" dxfId="4461" priority="2301" operator="between">
      <formula>1</formula>
      <formula>2</formula>
    </cfRule>
  </conditionalFormatting>
  <conditionalFormatting sqref="I427">
    <cfRule type="containsText" dxfId="4460" priority="2302" operator="containsText" text="BAJO">
      <formula>NOT(ISERROR(SEARCH(("BAJO"),(I427))))</formula>
    </cfRule>
  </conditionalFormatting>
  <conditionalFormatting sqref="I427">
    <cfRule type="containsText" dxfId="4459" priority="2303" operator="containsText" text="MEDIO">
      <formula>NOT(ISERROR(SEARCH(("MEDIO"),(I427))))</formula>
    </cfRule>
  </conditionalFormatting>
  <conditionalFormatting sqref="I427">
    <cfRule type="containsText" dxfId="4458" priority="2304" operator="containsText" text="ALTO">
      <formula>NOT(ISERROR(SEARCH(("ALTO"),(I427))))</formula>
    </cfRule>
  </conditionalFormatting>
  <conditionalFormatting sqref="I427">
    <cfRule type="cellIs" dxfId="4457" priority="2305" operator="between">
      <formula>5</formula>
      <formula>9</formula>
    </cfRule>
  </conditionalFormatting>
  <conditionalFormatting sqref="I427">
    <cfRule type="cellIs" dxfId="4456" priority="2306" operator="between">
      <formula>3</formula>
      <formula>4</formula>
    </cfRule>
  </conditionalFormatting>
  <conditionalFormatting sqref="I427">
    <cfRule type="cellIs" dxfId="4455" priority="2307" operator="between">
      <formula>1</formula>
      <formula>2</formula>
    </cfRule>
  </conditionalFormatting>
  <conditionalFormatting sqref="E436">
    <cfRule type="containsText" dxfId="4454" priority="2284" operator="containsText" text="BAJO">
      <formula>NOT(ISERROR(SEARCH(("BAJO"),(E436))))</formula>
    </cfRule>
  </conditionalFormatting>
  <conditionalFormatting sqref="E436">
    <cfRule type="containsText" dxfId="4453" priority="2285" operator="containsText" text="MEDIO">
      <formula>NOT(ISERROR(SEARCH(("MEDIO"),(E436))))</formula>
    </cfRule>
  </conditionalFormatting>
  <conditionalFormatting sqref="E436">
    <cfRule type="containsText" dxfId="4452" priority="2286" operator="containsText" text="ALTO">
      <formula>NOT(ISERROR(SEARCH(("ALTO"),(E436))))</formula>
    </cfRule>
  </conditionalFormatting>
  <conditionalFormatting sqref="E436">
    <cfRule type="cellIs" dxfId="4451" priority="2287" operator="between">
      <formula>5</formula>
      <formula>9</formula>
    </cfRule>
  </conditionalFormatting>
  <conditionalFormatting sqref="E436">
    <cfRule type="cellIs" dxfId="4450" priority="2288" operator="between">
      <formula>3</formula>
      <formula>4</formula>
    </cfRule>
  </conditionalFormatting>
  <conditionalFormatting sqref="E436">
    <cfRule type="cellIs" dxfId="4449" priority="2289" operator="between">
      <formula>1</formula>
      <formula>2</formula>
    </cfRule>
  </conditionalFormatting>
  <conditionalFormatting sqref="I436">
    <cfRule type="containsText" dxfId="4448" priority="2290" operator="containsText" text="BAJO">
      <formula>NOT(ISERROR(SEARCH(("BAJO"),(I436))))</formula>
    </cfRule>
  </conditionalFormatting>
  <conditionalFormatting sqref="I436">
    <cfRule type="containsText" dxfId="4447" priority="2291" operator="containsText" text="MEDIO">
      <formula>NOT(ISERROR(SEARCH(("MEDIO"),(I436))))</formula>
    </cfRule>
  </conditionalFormatting>
  <conditionalFormatting sqref="I436">
    <cfRule type="containsText" dxfId="4446" priority="2292" operator="containsText" text="ALTO">
      <formula>NOT(ISERROR(SEARCH(("ALTO"),(I436))))</formula>
    </cfRule>
  </conditionalFormatting>
  <conditionalFormatting sqref="I436">
    <cfRule type="cellIs" dxfId="4445" priority="2293" operator="between">
      <formula>5</formula>
      <formula>9</formula>
    </cfRule>
  </conditionalFormatting>
  <conditionalFormatting sqref="I436">
    <cfRule type="cellIs" dxfId="4444" priority="2294" operator="between">
      <formula>3</formula>
      <formula>4</formula>
    </cfRule>
  </conditionalFormatting>
  <conditionalFormatting sqref="I436">
    <cfRule type="cellIs" dxfId="4443" priority="2295" operator="between">
      <formula>1</formula>
      <formula>2</formula>
    </cfRule>
  </conditionalFormatting>
  <conditionalFormatting sqref="E445">
    <cfRule type="containsText" dxfId="4442" priority="2272" operator="containsText" text="BAJO">
      <formula>NOT(ISERROR(SEARCH(("BAJO"),(E445))))</formula>
    </cfRule>
  </conditionalFormatting>
  <conditionalFormatting sqref="E445">
    <cfRule type="containsText" dxfId="4441" priority="2273" operator="containsText" text="MEDIO">
      <formula>NOT(ISERROR(SEARCH(("MEDIO"),(E445))))</formula>
    </cfRule>
  </conditionalFormatting>
  <conditionalFormatting sqref="E445">
    <cfRule type="containsText" dxfId="4440" priority="2274" operator="containsText" text="ALTO">
      <formula>NOT(ISERROR(SEARCH(("ALTO"),(E445))))</formula>
    </cfRule>
  </conditionalFormatting>
  <conditionalFormatting sqref="E445">
    <cfRule type="cellIs" dxfId="4439" priority="2275" operator="between">
      <formula>5</formula>
      <formula>9</formula>
    </cfRule>
  </conditionalFormatting>
  <conditionalFormatting sqref="E445">
    <cfRule type="cellIs" dxfId="4438" priority="2276" operator="between">
      <formula>3</formula>
      <formula>4</formula>
    </cfRule>
  </conditionalFormatting>
  <conditionalFormatting sqref="E445">
    <cfRule type="cellIs" dxfId="4437" priority="2277" operator="between">
      <formula>1</formula>
      <formula>2</formula>
    </cfRule>
  </conditionalFormatting>
  <conditionalFormatting sqref="I445">
    <cfRule type="containsText" dxfId="4436" priority="2278" operator="containsText" text="BAJO">
      <formula>NOT(ISERROR(SEARCH(("BAJO"),(I445))))</formula>
    </cfRule>
  </conditionalFormatting>
  <conditionalFormatting sqref="I445">
    <cfRule type="containsText" dxfId="4435" priority="2279" operator="containsText" text="MEDIO">
      <formula>NOT(ISERROR(SEARCH(("MEDIO"),(I445))))</formula>
    </cfRule>
  </conditionalFormatting>
  <conditionalFormatting sqref="I445">
    <cfRule type="containsText" dxfId="4434" priority="2280" operator="containsText" text="ALTO">
      <formula>NOT(ISERROR(SEARCH(("ALTO"),(I445))))</formula>
    </cfRule>
  </conditionalFormatting>
  <conditionalFormatting sqref="I445">
    <cfRule type="cellIs" dxfId="4433" priority="2281" operator="between">
      <formula>5</formula>
      <formula>9</formula>
    </cfRule>
  </conditionalFormatting>
  <conditionalFormatting sqref="I445">
    <cfRule type="cellIs" dxfId="4432" priority="2282" operator="between">
      <formula>3</formula>
      <formula>4</formula>
    </cfRule>
  </conditionalFormatting>
  <conditionalFormatting sqref="I445">
    <cfRule type="cellIs" dxfId="4431" priority="2283" operator="between">
      <formula>1</formula>
      <formula>2</formula>
    </cfRule>
  </conditionalFormatting>
  <conditionalFormatting sqref="E454">
    <cfRule type="containsText" dxfId="4430" priority="2260" operator="containsText" text="BAJO">
      <formula>NOT(ISERROR(SEARCH(("BAJO"),(E454))))</formula>
    </cfRule>
  </conditionalFormatting>
  <conditionalFormatting sqref="E454">
    <cfRule type="containsText" dxfId="4429" priority="2261" operator="containsText" text="MEDIO">
      <formula>NOT(ISERROR(SEARCH(("MEDIO"),(E454))))</formula>
    </cfRule>
  </conditionalFormatting>
  <conditionalFormatting sqref="E454">
    <cfRule type="containsText" dxfId="4428" priority="2262" operator="containsText" text="ALTO">
      <formula>NOT(ISERROR(SEARCH(("ALTO"),(E454))))</formula>
    </cfRule>
  </conditionalFormatting>
  <conditionalFormatting sqref="E454">
    <cfRule type="cellIs" dxfId="4427" priority="2263" operator="between">
      <formula>5</formula>
      <formula>9</formula>
    </cfRule>
  </conditionalFormatting>
  <conditionalFormatting sqref="E454">
    <cfRule type="cellIs" dxfId="4426" priority="2264" operator="between">
      <formula>3</formula>
      <formula>4</formula>
    </cfRule>
  </conditionalFormatting>
  <conditionalFormatting sqref="E454">
    <cfRule type="cellIs" dxfId="4425" priority="2265" operator="between">
      <formula>1</formula>
      <formula>2</formula>
    </cfRule>
  </conditionalFormatting>
  <conditionalFormatting sqref="I454">
    <cfRule type="containsText" dxfId="4424" priority="2266" operator="containsText" text="BAJO">
      <formula>NOT(ISERROR(SEARCH(("BAJO"),(I454))))</formula>
    </cfRule>
  </conditionalFormatting>
  <conditionalFormatting sqref="I454">
    <cfRule type="containsText" dxfId="4423" priority="2267" operator="containsText" text="MEDIO">
      <formula>NOT(ISERROR(SEARCH(("MEDIO"),(I454))))</formula>
    </cfRule>
  </conditionalFormatting>
  <conditionalFormatting sqref="I454">
    <cfRule type="containsText" dxfId="4422" priority="2268" operator="containsText" text="ALTO">
      <formula>NOT(ISERROR(SEARCH(("ALTO"),(I454))))</formula>
    </cfRule>
  </conditionalFormatting>
  <conditionalFormatting sqref="I454">
    <cfRule type="cellIs" dxfId="4421" priority="2269" operator="between">
      <formula>5</formula>
      <formula>9</formula>
    </cfRule>
  </conditionalFormatting>
  <conditionalFormatting sqref="I454">
    <cfRule type="cellIs" dxfId="4420" priority="2270" operator="between">
      <formula>3</formula>
      <formula>4</formula>
    </cfRule>
  </conditionalFormatting>
  <conditionalFormatting sqref="I454">
    <cfRule type="cellIs" dxfId="4419" priority="2271" operator="between">
      <formula>1</formula>
      <formula>2</formula>
    </cfRule>
  </conditionalFormatting>
  <conditionalFormatting sqref="E463">
    <cfRule type="containsText" dxfId="4418" priority="2248" operator="containsText" text="BAJO">
      <formula>NOT(ISERROR(SEARCH(("BAJO"),(E463))))</formula>
    </cfRule>
  </conditionalFormatting>
  <conditionalFormatting sqref="E463">
    <cfRule type="containsText" dxfId="4417" priority="2249" operator="containsText" text="MEDIO">
      <formula>NOT(ISERROR(SEARCH(("MEDIO"),(E463))))</formula>
    </cfRule>
  </conditionalFormatting>
  <conditionalFormatting sqref="E463">
    <cfRule type="containsText" dxfId="4416" priority="2250" operator="containsText" text="ALTO">
      <formula>NOT(ISERROR(SEARCH(("ALTO"),(E463))))</formula>
    </cfRule>
  </conditionalFormatting>
  <conditionalFormatting sqref="E463">
    <cfRule type="cellIs" dxfId="4415" priority="2251" operator="between">
      <formula>5</formula>
      <formula>9</formula>
    </cfRule>
  </conditionalFormatting>
  <conditionalFormatting sqref="E463">
    <cfRule type="cellIs" dxfId="4414" priority="2252" operator="between">
      <formula>3</formula>
      <formula>4</formula>
    </cfRule>
  </conditionalFormatting>
  <conditionalFormatting sqref="E463">
    <cfRule type="cellIs" dxfId="4413" priority="2253" operator="between">
      <formula>1</formula>
      <formula>2</formula>
    </cfRule>
  </conditionalFormatting>
  <conditionalFormatting sqref="I463">
    <cfRule type="containsText" dxfId="4412" priority="2254" operator="containsText" text="BAJO">
      <formula>NOT(ISERROR(SEARCH(("BAJO"),(I463))))</formula>
    </cfRule>
  </conditionalFormatting>
  <conditionalFormatting sqref="I463">
    <cfRule type="containsText" dxfId="4411" priority="2255" operator="containsText" text="MEDIO">
      <formula>NOT(ISERROR(SEARCH(("MEDIO"),(I463))))</formula>
    </cfRule>
  </conditionalFormatting>
  <conditionalFormatting sqref="I463">
    <cfRule type="containsText" dxfId="4410" priority="2256" operator="containsText" text="ALTO">
      <formula>NOT(ISERROR(SEARCH(("ALTO"),(I463))))</formula>
    </cfRule>
  </conditionalFormatting>
  <conditionalFormatting sqref="I463">
    <cfRule type="cellIs" dxfId="4409" priority="2257" operator="between">
      <formula>5</formula>
      <formula>9</formula>
    </cfRule>
  </conditionalFormatting>
  <conditionalFormatting sqref="I463">
    <cfRule type="cellIs" dxfId="4408" priority="2258" operator="between">
      <formula>3</formula>
      <formula>4</formula>
    </cfRule>
  </conditionalFormatting>
  <conditionalFormatting sqref="I463">
    <cfRule type="cellIs" dxfId="4407" priority="2259" operator="between">
      <formula>1</formula>
      <formula>2</formula>
    </cfRule>
  </conditionalFormatting>
  <conditionalFormatting sqref="E472">
    <cfRule type="containsText" dxfId="4406" priority="2236" operator="containsText" text="BAJO">
      <formula>NOT(ISERROR(SEARCH(("BAJO"),(E472))))</formula>
    </cfRule>
  </conditionalFormatting>
  <conditionalFormatting sqref="E472">
    <cfRule type="containsText" dxfId="4405" priority="2237" operator="containsText" text="MEDIO">
      <formula>NOT(ISERROR(SEARCH(("MEDIO"),(E472))))</formula>
    </cfRule>
  </conditionalFormatting>
  <conditionalFormatting sqref="E472">
    <cfRule type="containsText" dxfId="4404" priority="2238" operator="containsText" text="ALTO">
      <formula>NOT(ISERROR(SEARCH(("ALTO"),(E472))))</formula>
    </cfRule>
  </conditionalFormatting>
  <conditionalFormatting sqref="E472">
    <cfRule type="cellIs" dxfId="4403" priority="2239" operator="between">
      <formula>5</formula>
      <formula>9</formula>
    </cfRule>
  </conditionalFormatting>
  <conditionalFormatting sqref="E472">
    <cfRule type="cellIs" dxfId="4402" priority="2240" operator="between">
      <formula>3</formula>
      <formula>4</formula>
    </cfRule>
  </conditionalFormatting>
  <conditionalFormatting sqref="E472">
    <cfRule type="cellIs" dxfId="4401" priority="2241" operator="between">
      <formula>1</formula>
      <formula>2</formula>
    </cfRule>
  </conditionalFormatting>
  <conditionalFormatting sqref="I472">
    <cfRule type="containsText" dxfId="4400" priority="2242" operator="containsText" text="BAJO">
      <formula>NOT(ISERROR(SEARCH(("BAJO"),(I472))))</formula>
    </cfRule>
  </conditionalFormatting>
  <conditionalFormatting sqref="I472">
    <cfRule type="containsText" dxfId="4399" priority="2243" operator="containsText" text="MEDIO">
      <formula>NOT(ISERROR(SEARCH(("MEDIO"),(I472))))</formula>
    </cfRule>
  </conditionalFormatting>
  <conditionalFormatting sqref="I472">
    <cfRule type="containsText" dxfId="4398" priority="2244" operator="containsText" text="ALTO">
      <formula>NOT(ISERROR(SEARCH(("ALTO"),(I472))))</formula>
    </cfRule>
  </conditionalFormatting>
  <conditionalFormatting sqref="I472">
    <cfRule type="cellIs" dxfId="4397" priority="2245" operator="between">
      <formula>5</formula>
      <formula>9</formula>
    </cfRule>
  </conditionalFormatting>
  <conditionalFormatting sqref="I472">
    <cfRule type="cellIs" dxfId="4396" priority="2246" operator="between">
      <formula>3</formula>
      <formula>4</formula>
    </cfRule>
  </conditionalFormatting>
  <conditionalFormatting sqref="I472">
    <cfRule type="cellIs" dxfId="4395" priority="2247" operator="between">
      <formula>1</formula>
      <formula>2</formula>
    </cfRule>
  </conditionalFormatting>
  <conditionalFormatting sqref="E481">
    <cfRule type="containsText" dxfId="4394" priority="2224" operator="containsText" text="BAJO">
      <formula>NOT(ISERROR(SEARCH(("BAJO"),(E481))))</formula>
    </cfRule>
  </conditionalFormatting>
  <conditionalFormatting sqref="E481">
    <cfRule type="containsText" dxfId="4393" priority="2225" operator="containsText" text="MEDIO">
      <formula>NOT(ISERROR(SEARCH(("MEDIO"),(E481))))</formula>
    </cfRule>
  </conditionalFormatting>
  <conditionalFormatting sqref="E481">
    <cfRule type="containsText" dxfId="4392" priority="2226" operator="containsText" text="ALTO">
      <formula>NOT(ISERROR(SEARCH(("ALTO"),(E481))))</formula>
    </cfRule>
  </conditionalFormatting>
  <conditionalFormatting sqref="E481">
    <cfRule type="cellIs" dxfId="4391" priority="2227" operator="between">
      <formula>5</formula>
      <formula>9</formula>
    </cfRule>
  </conditionalFormatting>
  <conditionalFormatting sqref="E481">
    <cfRule type="cellIs" dxfId="4390" priority="2228" operator="between">
      <formula>3</formula>
      <formula>4</formula>
    </cfRule>
  </conditionalFormatting>
  <conditionalFormatting sqref="E481">
    <cfRule type="cellIs" dxfId="4389" priority="2229" operator="between">
      <formula>1</formula>
      <formula>2</formula>
    </cfRule>
  </conditionalFormatting>
  <conditionalFormatting sqref="I481">
    <cfRule type="containsText" dxfId="4388" priority="2230" operator="containsText" text="BAJO">
      <formula>NOT(ISERROR(SEARCH(("BAJO"),(I481))))</formula>
    </cfRule>
  </conditionalFormatting>
  <conditionalFormatting sqref="I481">
    <cfRule type="containsText" dxfId="4387" priority="2231" operator="containsText" text="MEDIO">
      <formula>NOT(ISERROR(SEARCH(("MEDIO"),(I481))))</formula>
    </cfRule>
  </conditionalFormatting>
  <conditionalFormatting sqref="I481">
    <cfRule type="containsText" dxfId="4386" priority="2232" operator="containsText" text="ALTO">
      <formula>NOT(ISERROR(SEARCH(("ALTO"),(I481))))</formula>
    </cfRule>
  </conditionalFormatting>
  <conditionalFormatting sqref="I481">
    <cfRule type="cellIs" dxfId="4385" priority="2233" operator="between">
      <formula>5</formula>
      <formula>9</formula>
    </cfRule>
  </conditionalFormatting>
  <conditionalFormatting sqref="I481">
    <cfRule type="cellIs" dxfId="4384" priority="2234" operator="between">
      <formula>3</formula>
      <formula>4</formula>
    </cfRule>
  </conditionalFormatting>
  <conditionalFormatting sqref="I481">
    <cfRule type="cellIs" dxfId="4383" priority="2235" operator="between">
      <formula>1</formula>
      <formula>2</formula>
    </cfRule>
  </conditionalFormatting>
  <conditionalFormatting sqref="E490">
    <cfRule type="containsText" dxfId="4382" priority="2212" operator="containsText" text="BAJO">
      <formula>NOT(ISERROR(SEARCH(("BAJO"),(E490))))</formula>
    </cfRule>
  </conditionalFormatting>
  <conditionalFormatting sqref="E490">
    <cfRule type="containsText" dxfId="4381" priority="2213" operator="containsText" text="MEDIO">
      <formula>NOT(ISERROR(SEARCH(("MEDIO"),(E490))))</formula>
    </cfRule>
  </conditionalFormatting>
  <conditionalFormatting sqref="E490">
    <cfRule type="containsText" dxfId="4380" priority="2214" operator="containsText" text="ALTO">
      <formula>NOT(ISERROR(SEARCH(("ALTO"),(E490))))</formula>
    </cfRule>
  </conditionalFormatting>
  <conditionalFormatting sqref="E490">
    <cfRule type="cellIs" dxfId="4379" priority="2215" operator="between">
      <formula>5</formula>
      <formula>9</formula>
    </cfRule>
  </conditionalFormatting>
  <conditionalFormatting sqref="E490">
    <cfRule type="cellIs" dxfId="4378" priority="2216" operator="between">
      <formula>3</formula>
      <formula>4</formula>
    </cfRule>
  </conditionalFormatting>
  <conditionalFormatting sqref="E490">
    <cfRule type="cellIs" dxfId="4377" priority="2217" operator="between">
      <formula>1</formula>
      <formula>2</formula>
    </cfRule>
  </conditionalFormatting>
  <conditionalFormatting sqref="I490">
    <cfRule type="containsText" dxfId="4376" priority="2218" operator="containsText" text="BAJO">
      <formula>NOT(ISERROR(SEARCH(("BAJO"),(I490))))</formula>
    </cfRule>
  </conditionalFormatting>
  <conditionalFormatting sqref="I490">
    <cfRule type="containsText" dxfId="4375" priority="2219" operator="containsText" text="MEDIO">
      <formula>NOT(ISERROR(SEARCH(("MEDIO"),(I490))))</formula>
    </cfRule>
  </conditionalFormatting>
  <conditionalFormatting sqref="I490">
    <cfRule type="containsText" dxfId="4374" priority="2220" operator="containsText" text="ALTO">
      <formula>NOT(ISERROR(SEARCH(("ALTO"),(I490))))</formula>
    </cfRule>
  </conditionalFormatting>
  <conditionalFormatting sqref="I490">
    <cfRule type="cellIs" dxfId="4373" priority="2221" operator="between">
      <formula>5</formula>
      <formula>9</formula>
    </cfRule>
  </conditionalFormatting>
  <conditionalFormatting sqref="I490">
    <cfRule type="cellIs" dxfId="4372" priority="2222" operator="between">
      <formula>3</formula>
      <formula>4</formula>
    </cfRule>
  </conditionalFormatting>
  <conditionalFormatting sqref="I490">
    <cfRule type="cellIs" dxfId="4371" priority="2223" operator="between">
      <formula>1</formula>
      <formula>2</formula>
    </cfRule>
  </conditionalFormatting>
  <conditionalFormatting sqref="E499">
    <cfRule type="containsText" dxfId="4370" priority="2200" operator="containsText" text="BAJO">
      <formula>NOT(ISERROR(SEARCH(("BAJO"),(E499))))</formula>
    </cfRule>
  </conditionalFormatting>
  <conditionalFormatting sqref="E499">
    <cfRule type="containsText" dxfId="4369" priority="2201" operator="containsText" text="MEDIO">
      <formula>NOT(ISERROR(SEARCH(("MEDIO"),(E499))))</formula>
    </cfRule>
  </conditionalFormatting>
  <conditionalFormatting sqref="E499">
    <cfRule type="containsText" dxfId="4368" priority="2202" operator="containsText" text="ALTO">
      <formula>NOT(ISERROR(SEARCH(("ALTO"),(E499))))</formula>
    </cfRule>
  </conditionalFormatting>
  <conditionalFormatting sqref="E499">
    <cfRule type="cellIs" dxfId="4367" priority="2203" operator="between">
      <formula>5</formula>
      <formula>9</formula>
    </cfRule>
  </conditionalFormatting>
  <conditionalFormatting sqref="E499">
    <cfRule type="cellIs" dxfId="4366" priority="2204" operator="between">
      <formula>3</formula>
      <formula>4</formula>
    </cfRule>
  </conditionalFormatting>
  <conditionalFormatting sqref="E499">
    <cfRule type="cellIs" dxfId="4365" priority="2205" operator="between">
      <formula>1</formula>
      <formula>2</formula>
    </cfRule>
  </conditionalFormatting>
  <conditionalFormatting sqref="I499">
    <cfRule type="containsText" dxfId="4364" priority="2206" operator="containsText" text="BAJO">
      <formula>NOT(ISERROR(SEARCH(("BAJO"),(I499))))</formula>
    </cfRule>
  </conditionalFormatting>
  <conditionalFormatting sqref="I499">
    <cfRule type="containsText" dxfId="4363" priority="2207" operator="containsText" text="MEDIO">
      <formula>NOT(ISERROR(SEARCH(("MEDIO"),(I499))))</formula>
    </cfRule>
  </conditionalFormatting>
  <conditionalFormatting sqref="I499">
    <cfRule type="containsText" dxfId="4362" priority="2208" operator="containsText" text="ALTO">
      <formula>NOT(ISERROR(SEARCH(("ALTO"),(I499))))</formula>
    </cfRule>
  </conditionalFormatting>
  <conditionalFormatting sqref="I499">
    <cfRule type="cellIs" dxfId="4361" priority="2209" operator="between">
      <formula>5</formula>
      <formula>9</formula>
    </cfRule>
  </conditionalFormatting>
  <conditionalFormatting sqref="I499">
    <cfRule type="cellIs" dxfId="4360" priority="2210" operator="between">
      <formula>3</formula>
      <formula>4</formula>
    </cfRule>
  </conditionalFormatting>
  <conditionalFormatting sqref="I499">
    <cfRule type="cellIs" dxfId="4359" priority="2211" operator="between">
      <formula>1</formula>
      <formula>2</formula>
    </cfRule>
  </conditionalFormatting>
  <conditionalFormatting sqref="E508">
    <cfRule type="containsText" dxfId="4358" priority="2188" operator="containsText" text="BAJO">
      <formula>NOT(ISERROR(SEARCH(("BAJO"),(E508))))</formula>
    </cfRule>
  </conditionalFormatting>
  <conditionalFormatting sqref="E508">
    <cfRule type="containsText" dxfId="4357" priority="2189" operator="containsText" text="MEDIO">
      <formula>NOT(ISERROR(SEARCH(("MEDIO"),(E508))))</formula>
    </cfRule>
  </conditionalFormatting>
  <conditionalFormatting sqref="E508">
    <cfRule type="containsText" dxfId="4356" priority="2190" operator="containsText" text="ALTO">
      <formula>NOT(ISERROR(SEARCH(("ALTO"),(E508))))</formula>
    </cfRule>
  </conditionalFormatting>
  <conditionalFormatting sqref="E508">
    <cfRule type="cellIs" dxfId="4355" priority="2191" operator="between">
      <formula>5</formula>
      <formula>9</formula>
    </cfRule>
  </conditionalFormatting>
  <conditionalFormatting sqref="E508">
    <cfRule type="cellIs" dxfId="4354" priority="2192" operator="between">
      <formula>3</formula>
      <formula>4</formula>
    </cfRule>
  </conditionalFormatting>
  <conditionalFormatting sqref="E508">
    <cfRule type="cellIs" dxfId="4353" priority="2193" operator="between">
      <formula>1</formula>
      <formula>2</formula>
    </cfRule>
  </conditionalFormatting>
  <conditionalFormatting sqref="I508">
    <cfRule type="containsText" dxfId="4352" priority="2194" operator="containsText" text="BAJO">
      <formula>NOT(ISERROR(SEARCH(("BAJO"),(I508))))</formula>
    </cfRule>
  </conditionalFormatting>
  <conditionalFormatting sqref="I508">
    <cfRule type="containsText" dxfId="4351" priority="2195" operator="containsText" text="MEDIO">
      <formula>NOT(ISERROR(SEARCH(("MEDIO"),(I508))))</formula>
    </cfRule>
  </conditionalFormatting>
  <conditionalFormatting sqref="I508">
    <cfRule type="containsText" dxfId="4350" priority="2196" operator="containsText" text="ALTO">
      <formula>NOT(ISERROR(SEARCH(("ALTO"),(I508))))</formula>
    </cfRule>
  </conditionalFormatting>
  <conditionalFormatting sqref="I508">
    <cfRule type="cellIs" dxfId="4349" priority="2197" operator="between">
      <formula>5</formula>
      <formula>9</formula>
    </cfRule>
  </conditionalFormatting>
  <conditionalFormatting sqref="I508">
    <cfRule type="cellIs" dxfId="4348" priority="2198" operator="between">
      <formula>3</formula>
      <formula>4</formula>
    </cfRule>
  </conditionalFormatting>
  <conditionalFormatting sqref="I508">
    <cfRule type="cellIs" dxfId="4347" priority="2199" operator="between">
      <formula>1</formula>
      <formula>2</formula>
    </cfRule>
  </conditionalFormatting>
  <conditionalFormatting sqref="E517">
    <cfRule type="containsText" dxfId="4346" priority="2176" operator="containsText" text="BAJO">
      <formula>NOT(ISERROR(SEARCH(("BAJO"),(E517))))</formula>
    </cfRule>
  </conditionalFormatting>
  <conditionalFormatting sqref="E517">
    <cfRule type="containsText" dxfId="4345" priority="2177" operator="containsText" text="MEDIO">
      <formula>NOT(ISERROR(SEARCH(("MEDIO"),(E517))))</formula>
    </cfRule>
  </conditionalFormatting>
  <conditionalFormatting sqref="E517">
    <cfRule type="containsText" dxfId="4344" priority="2178" operator="containsText" text="ALTO">
      <formula>NOT(ISERROR(SEARCH(("ALTO"),(E517))))</formula>
    </cfRule>
  </conditionalFormatting>
  <conditionalFormatting sqref="E517">
    <cfRule type="cellIs" dxfId="4343" priority="2179" operator="between">
      <formula>5</formula>
      <formula>9</formula>
    </cfRule>
  </conditionalFormatting>
  <conditionalFormatting sqref="E517">
    <cfRule type="cellIs" dxfId="4342" priority="2180" operator="between">
      <formula>3</formula>
      <formula>4</formula>
    </cfRule>
  </conditionalFormatting>
  <conditionalFormatting sqref="E517">
    <cfRule type="cellIs" dxfId="4341" priority="2181" operator="between">
      <formula>1</formula>
      <formula>2</formula>
    </cfRule>
  </conditionalFormatting>
  <conditionalFormatting sqref="I517">
    <cfRule type="containsText" dxfId="4340" priority="2182" operator="containsText" text="BAJO">
      <formula>NOT(ISERROR(SEARCH(("BAJO"),(I517))))</formula>
    </cfRule>
  </conditionalFormatting>
  <conditionalFormatting sqref="I517">
    <cfRule type="containsText" dxfId="4339" priority="2183" operator="containsText" text="MEDIO">
      <formula>NOT(ISERROR(SEARCH(("MEDIO"),(I517))))</formula>
    </cfRule>
  </conditionalFormatting>
  <conditionalFormatting sqref="I517">
    <cfRule type="containsText" dxfId="4338" priority="2184" operator="containsText" text="ALTO">
      <formula>NOT(ISERROR(SEARCH(("ALTO"),(I517))))</formula>
    </cfRule>
  </conditionalFormatting>
  <conditionalFormatting sqref="I517">
    <cfRule type="cellIs" dxfId="4337" priority="2185" operator="between">
      <formula>5</formula>
      <formula>9</formula>
    </cfRule>
  </conditionalFormatting>
  <conditionalFormatting sqref="I517">
    <cfRule type="cellIs" dxfId="4336" priority="2186" operator="between">
      <formula>3</formula>
      <formula>4</formula>
    </cfRule>
  </conditionalFormatting>
  <conditionalFormatting sqref="I517">
    <cfRule type="cellIs" dxfId="4335" priority="2187" operator="between">
      <formula>1</formula>
      <formula>2</formula>
    </cfRule>
  </conditionalFormatting>
  <conditionalFormatting sqref="E526">
    <cfRule type="containsText" dxfId="4334" priority="2164" operator="containsText" text="BAJO">
      <formula>NOT(ISERROR(SEARCH(("BAJO"),(E526))))</formula>
    </cfRule>
  </conditionalFormatting>
  <conditionalFormatting sqref="E526">
    <cfRule type="containsText" dxfId="4333" priority="2165" operator="containsText" text="MEDIO">
      <formula>NOT(ISERROR(SEARCH(("MEDIO"),(E526))))</formula>
    </cfRule>
  </conditionalFormatting>
  <conditionalFormatting sqref="E526">
    <cfRule type="containsText" dxfId="4332" priority="2166" operator="containsText" text="ALTO">
      <formula>NOT(ISERROR(SEARCH(("ALTO"),(E526))))</formula>
    </cfRule>
  </conditionalFormatting>
  <conditionalFormatting sqref="E526">
    <cfRule type="cellIs" dxfId="4331" priority="2167" operator="between">
      <formula>5</formula>
      <formula>9</formula>
    </cfRule>
  </conditionalFormatting>
  <conditionalFormatting sqref="E526">
    <cfRule type="cellIs" dxfId="4330" priority="2168" operator="between">
      <formula>3</formula>
      <formula>4</formula>
    </cfRule>
  </conditionalFormatting>
  <conditionalFormatting sqref="E526">
    <cfRule type="cellIs" dxfId="4329" priority="2169" operator="between">
      <formula>1</formula>
      <formula>2</formula>
    </cfRule>
  </conditionalFormatting>
  <conditionalFormatting sqref="I526">
    <cfRule type="containsText" dxfId="4328" priority="2170" operator="containsText" text="BAJO">
      <formula>NOT(ISERROR(SEARCH(("BAJO"),(I526))))</formula>
    </cfRule>
  </conditionalFormatting>
  <conditionalFormatting sqref="I526">
    <cfRule type="containsText" dxfId="4327" priority="2171" operator="containsText" text="MEDIO">
      <formula>NOT(ISERROR(SEARCH(("MEDIO"),(I526))))</formula>
    </cfRule>
  </conditionalFormatting>
  <conditionalFormatting sqref="I526">
    <cfRule type="containsText" dxfId="4326" priority="2172" operator="containsText" text="ALTO">
      <formula>NOT(ISERROR(SEARCH(("ALTO"),(I526))))</formula>
    </cfRule>
  </conditionalFormatting>
  <conditionalFormatting sqref="I526">
    <cfRule type="cellIs" dxfId="4325" priority="2173" operator="between">
      <formula>5</formula>
      <formula>9</formula>
    </cfRule>
  </conditionalFormatting>
  <conditionalFormatting sqref="I526">
    <cfRule type="cellIs" dxfId="4324" priority="2174" operator="between">
      <formula>3</formula>
      <formula>4</formula>
    </cfRule>
  </conditionalFormatting>
  <conditionalFormatting sqref="I526">
    <cfRule type="cellIs" dxfId="4323" priority="2175" operator="between">
      <formula>1</formula>
      <formula>2</formula>
    </cfRule>
  </conditionalFormatting>
  <conditionalFormatting sqref="E535">
    <cfRule type="containsText" dxfId="4322" priority="2152" operator="containsText" text="BAJO">
      <formula>NOT(ISERROR(SEARCH(("BAJO"),(E535))))</formula>
    </cfRule>
  </conditionalFormatting>
  <conditionalFormatting sqref="E535">
    <cfRule type="containsText" dxfId="4321" priority="2153" operator="containsText" text="MEDIO">
      <formula>NOT(ISERROR(SEARCH(("MEDIO"),(E535))))</formula>
    </cfRule>
  </conditionalFormatting>
  <conditionalFormatting sqref="E535">
    <cfRule type="containsText" dxfId="4320" priority="2154" operator="containsText" text="ALTO">
      <formula>NOT(ISERROR(SEARCH(("ALTO"),(E535))))</formula>
    </cfRule>
  </conditionalFormatting>
  <conditionalFormatting sqref="E535">
    <cfRule type="cellIs" dxfId="4319" priority="2155" operator="between">
      <formula>5</formula>
      <formula>9</formula>
    </cfRule>
  </conditionalFormatting>
  <conditionalFormatting sqref="E535">
    <cfRule type="cellIs" dxfId="4318" priority="2156" operator="between">
      <formula>3</formula>
      <formula>4</formula>
    </cfRule>
  </conditionalFormatting>
  <conditionalFormatting sqref="E535">
    <cfRule type="cellIs" dxfId="4317" priority="2157" operator="between">
      <formula>1</formula>
      <formula>2</formula>
    </cfRule>
  </conditionalFormatting>
  <conditionalFormatting sqref="I535">
    <cfRule type="containsText" dxfId="4316" priority="2158" operator="containsText" text="BAJO">
      <formula>NOT(ISERROR(SEARCH(("BAJO"),(I535))))</formula>
    </cfRule>
  </conditionalFormatting>
  <conditionalFormatting sqref="I535">
    <cfRule type="containsText" dxfId="4315" priority="2159" operator="containsText" text="MEDIO">
      <formula>NOT(ISERROR(SEARCH(("MEDIO"),(I535))))</formula>
    </cfRule>
  </conditionalFormatting>
  <conditionalFormatting sqref="I535">
    <cfRule type="containsText" dxfId="4314" priority="2160" operator="containsText" text="ALTO">
      <formula>NOT(ISERROR(SEARCH(("ALTO"),(I535))))</formula>
    </cfRule>
  </conditionalFormatting>
  <conditionalFormatting sqref="I535">
    <cfRule type="cellIs" dxfId="4313" priority="2161" operator="between">
      <formula>5</formula>
      <formula>9</formula>
    </cfRule>
  </conditionalFormatting>
  <conditionalFormatting sqref="I535">
    <cfRule type="cellIs" dxfId="4312" priority="2162" operator="between">
      <formula>3</formula>
      <formula>4</formula>
    </cfRule>
  </conditionalFormatting>
  <conditionalFormatting sqref="I535">
    <cfRule type="cellIs" dxfId="4311" priority="2163" operator="between">
      <formula>1</formula>
      <formula>2</formula>
    </cfRule>
  </conditionalFormatting>
  <conditionalFormatting sqref="E544">
    <cfRule type="containsText" dxfId="4310" priority="2140" operator="containsText" text="BAJO">
      <formula>NOT(ISERROR(SEARCH(("BAJO"),(E544))))</formula>
    </cfRule>
  </conditionalFormatting>
  <conditionalFormatting sqref="E544">
    <cfRule type="containsText" dxfId="4309" priority="2141" operator="containsText" text="MEDIO">
      <formula>NOT(ISERROR(SEARCH(("MEDIO"),(E544))))</formula>
    </cfRule>
  </conditionalFormatting>
  <conditionalFormatting sqref="E544">
    <cfRule type="containsText" dxfId="4308" priority="2142" operator="containsText" text="ALTO">
      <formula>NOT(ISERROR(SEARCH(("ALTO"),(E544))))</formula>
    </cfRule>
  </conditionalFormatting>
  <conditionalFormatting sqref="E544">
    <cfRule type="cellIs" dxfId="4307" priority="2143" operator="between">
      <formula>5</formula>
      <formula>9</formula>
    </cfRule>
  </conditionalFormatting>
  <conditionalFormatting sqref="E544">
    <cfRule type="cellIs" dxfId="4306" priority="2144" operator="between">
      <formula>3</formula>
      <formula>4</formula>
    </cfRule>
  </conditionalFormatting>
  <conditionalFormatting sqref="E544">
    <cfRule type="cellIs" dxfId="4305" priority="2145" operator="between">
      <formula>1</formula>
      <formula>2</formula>
    </cfRule>
  </conditionalFormatting>
  <conditionalFormatting sqref="I544">
    <cfRule type="containsText" dxfId="4304" priority="2146" operator="containsText" text="BAJO">
      <formula>NOT(ISERROR(SEARCH(("BAJO"),(I544))))</formula>
    </cfRule>
  </conditionalFormatting>
  <conditionalFormatting sqref="I544">
    <cfRule type="containsText" dxfId="4303" priority="2147" operator="containsText" text="MEDIO">
      <formula>NOT(ISERROR(SEARCH(("MEDIO"),(I544))))</formula>
    </cfRule>
  </conditionalFormatting>
  <conditionalFormatting sqref="I544">
    <cfRule type="containsText" dxfId="4302" priority="2148" operator="containsText" text="ALTO">
      <formula>NOT(ISERROR(SEARCH(("ALTO"),(I544))))</formula>
    </cfRule>
  </conditionalFormatting>
  <conditionalFormatting sqref="I544">
    <cfRule type="cellIs" dxfId="4301" priority="2149" operator="between">
      <formula>5</formula>
      <formula>9</formula>
    </cfRule>
  </conditionalFormatting>
  <conditionalFormatting sqref="I544">
    <cfRule type="cellIs" dxfId="4300" priority="2150" operator="between">
      <formula>3</formula>
      <formula>4</formula>
    </cfRule>
  </conditionalFormatting>
  <conditionalFormatting sqref="I544">
    <cfRule type="cellIs" dxfId="4299" priority="2151" operator="between">
      <formula>1</formula>
      <formula>2</formula>
    </cfRule>
  </conditionalFormatting>
  <conditionalFormatting sqref="E555:E556 E550:E553">
    <cfRule type="containsText" dxfId="4298" priority="2128" operator="containsText" text="BAJO">
      <formula>NOT(ISERROR(SEARCH(("BAJO"),(E550))))</formula>
    </cfRule>
  </conditionalFormatting>
  <conditionalFormatting sqref="E555:E556 E550:E553">
    <cfRule type="containsText" dxfId="4297" priority="2129" operator="containsText" text="MEDIO">
      <formula>NOT(ISERROR(SEARCH(("MEDIO"),(E550))))</formula>
    </cfRule>
  </conditionalFormatting>
  <conditionalFormatting sqref="E555:E556 E550:E553">
    <cfRule type="containsText" dxfId="4296" priority="2130" operator="containsText" text="ALTO">
      <formula>NOT(ISERROR(SEARCH(("ALTO"),(E550))))</formula>
    </cfRule>
  </conditionalFormatting>
  <conditionalFormatting sqref="E555:E556 E550:E553">
    <cfRule type="cellIs" dxfId="4295" priority="2131" operator="between">
      <formula>5</formula>
      <formula>9</formula>
    </cfRule>
  </conditionalFormatting>
  <conditionalFormatting sqref="E555:E556 E550:E553">
    <cfRule type="cellIs" dxfId="4294" priority="2132" operator="between">
      <formula>3</formula>
      <formula>4</formula>
    </cfRule>
  </conditionalFormatting>
  <conditionalFormatting sqref="E555:E556 E550:E553">
    <cfRule type="cellIs" dxfId="4293" priority="2133" operator="between">
      <formula>1</formula>
      <formula>2</formula>
    </cfRule>
  </conditionalFormatting>
  <conditionalFormatting sqref="I555:I556 I550:I553">
    <cfRule type="containsText" dxfId="4292" priority="2134" operator="containsText" text="BAJO">
      <formula>NOT(ISERROR(SEARCH(("BAJO"),(I550))))</formula>
    </cfRule>
  </conditionalFormatting>
  <conditionalFormatting sqref="I555:I556 I550:I553">
    <cfRule type="containsText" dxfId="4291" priority="2135" operator="containsText" text="MEDIO">
      <formula>NOT(ISERROR(SEARCH(("MEDIO"),(I550))))</formula>
    </cfRule>
  </conditionalFormatting>
  <conditionalFormatting sqref="I555:I556 I550:I553">
    <cfRule type="containsText" dxfId="4290" priority="2136" operator="containsText" text="ALTO">
      <formula>NOT(ISERROR(SEARCH(("ALTO"),(I550))))</formula>
    </cfRule>
  </conditionalFormatting>
  <conditionalFormatting sqref="I555:I556 I550:I553">
    <cfRule type="cellIs" dxfId="4289" priority="2137" operator="between">
      <formula>5</formula>
      <formula>9</formula>
    </cfRule>
  </conditionalFormatting>
  <conditionalFormatting sqref="I555:I556 I550:I553">
    <cfRule type="cellIs" dxfId="4288" priority="2138" operator="between">
      <formula>3</formula>
      <formula>4</formula>
    </cfRule>
  </conditionalFormatting>
  <conditionalFormatting sqref="I555:I556 I550:I553">
    <cfRule type="cellIs" dxfId="4287" priority="2139" operator="between">
      <formula>1</formula>
      <formula>2</formula>
    </cfRule>
  </conditionalFormatting>
  <conditionalFormatting sqref="E554">
    <cfRule type="containsText" dxfId="4286" priority="2116" operator="containsText" text="BAJO">
      <formula>NOT(ISERROR(SEARCH(("BAJO"),(E554))))</formula>
    </cfRule>
  </conditionalFormatting>
  <conditionalFormatting sqref="E554">
    <cfRule type="containsText" dxfId="4285" priority="2117" operator="containsText" text="MEDIO">
      <formula>NOT(ISERROR(SEARCH(("MEDIO"),(E554))))</formula>
    </cfRule>
  </conditionalFormatting>
  <conditionalFormatting sqref="E554">
    <cfRule type="containsText" dxfId="4284" priority="2118" operator="containsText" text="ALTO">
      <formula>NOT(ISERROR(SEARCH(("ALTO"),(E554))))</formula>
    </cfRule>
  </conditionalFormatting>
  <conditionalFormatting sqref="E554">
    <cfRule type="cellIs" dxfId="4283" priority="2119" operator="between">
      <formula>5</formula>
      <formula>9</formula>
    </cfRule>
  </conditionalFormatting>
  <conditionalFormatting sqref="E554">
    <cfRule type="cellIs" dxfId="4282" priority="2120" operator="between">
      <formula>3</formula>
      <formula>4</formula>
    </cfRule>
  </conditionalFormatting>
  <conditionalFormatting sqref="E554">
    <cfRule type="cellIs" dxfId="4281" priority="2121" operator="between">
      <formula>1</formula>
      <formula>2</formula>
    </cfRule>
  </conditionalFormatting>
  <conditionalFormatting sqref="I554">
    <cfRule type="containsText" dxfId="4280" priority="2122" operator="containsText" text="BAJO">
      <formula>NOT(ISERROR(SEARCH(("BAJO"),(I554))))</formula>
    </cfRule>
  </conditionalFormatting>
  <conditionalFormatting sqref="I554">
    <cfRule type="containsText" dxfId="4279" priority="2123" operator="containsText" text="MEDIO">
      <formula>NOT(ISERROR(SEARCH(("MEDIO"),(I554))))</formula>
    </cfRule>
  </conditionalFormatting>
  <conditionalFormatting sqref="I554">
    <cfRule type="containsText" dxfId="4278" priority="2124" operator="containsText" text="ALTO">
      <formula>NOT(ISERROR(SEARCH(("ALTO"),(I554))))</formula>
    </cfRule>
  </conditionalFormatting>
  <conditionalFormatting sqref="I554">
    <cfRule type="cellIs" dxfId="4277" priority="2125" operator="between">
      <formula>5</formula>
      <formula>9</formula>
    </cfRule>
  </conditionalFormatting>
  <conditionalFormatting sqref="I554">
    <cfRule type="cellIs" dxfId="4276" priority="2126" operator="between">
      <formula>3</formula>
      <formula>4</formula>
    </cfRule>
  </conditionalFormatting>
  <conditionalFormatting sqref="I554">
    <cfRule type="cellIs" dxfId="4275" priority="2127" operator="between">
      <formula>1</formula>
      <formula>2</formula>
    </cfRule>
  </conditionalFormatting>
  <conditionalFormatting sqref="E559:E561 E564:E565">
    <cfRule type="containsText" dxfId="4274" priority="2104" operator="containsText" text="BAJO">
      <formula>NOT(ISERROR(SEARCH(("BAJO"),(E559))))</formula>
    </cfRule>
  </conditionalFormatting>
  <conditionalFormatting sqref="E559:E561 E564:E565">
    <cfRule type="containsText" dxfId="4273" priority="2105" operator="containsText" text="MEDIO">
      <formula>NOT(ISERROR(SEARCH(("MEDIO"),(E559))))</formula>
    </cfRule>
  </conditionalFormatting>
  <conditionalFormatting sqref="E559:E561 E564:E565">
    <cfRule type="containsText" dxfId="4272" priority="2106" operator="containsText" text="ALTO">
      <formula>NOT(ISERROR(SEARCH(("ALTO"),(E559))))</formula>
    </cfRule>
  </conditionalFormatting>
  <conditionalFormatting sqref="E559:E561 E564:E565">
    <cfRule type="cellIs" dxfId="4271" priority="2107" operator="between">
      <formula>5</formula>
      <formula>9</formula>
    </cfRule>
  </conditionalFormatting>
  <conditionalFormatting sqref="E559:E561 E564:E565">
    <cfRule type="cellIs" dxfId="4270" priority="2108" operator="between">
      <formula>3</formula>
      <formula>4</formula>
    </cfRule>
  </conditionalFormatting>
  <conditionalFormatting sqref="E559:E561 E564:E565">
    <cfRule type="cellIs" dxfId="4269" priority="2109" operator="between">
      <formula>1</formula>
      <formula>2</formula>
    </cfRule>
  </conditionalFormatting>
  <conditionalFormatting sqref="I559:I561 I564:I565">
    <cfRule type="containsText" dxfId="4268" priority="2110" operator="containsText" text="BAJO">
      <formula>NOT(ISERROR(SEARCH(("BAJO"),(I559))))</formula>
    </cfRule>
  </conditionalFormatting>
  <conditionalFormatting sqref="I559:I561 I564:I565">
    <cfRule type="containsText" dxfId="4267" priority="2111" operator="containsText" text="MEDIO">
      <formula>NOT(ISERROR(SEARCH(("MEDIO"),(I559))))</formula>
    </cfRule>
  </conditionalFormatting>
  <conditionalFormatting sqref="I559:I561 I564:I565">
    <cfRule type="containsText" dxfId="4266" priority="2112" operator="containsText" text="ALTO">
      <formula>NOT(ISERROR(SEARCH(("ALTO"),(I559))))</formula>
    </cfRule>
  </conditionalFormatting>
  <conditionalFormatting sqref="I559:I561 I564:I565">
    <cfRule type="cellIs" dxfId="4265" priority="2113" operator="between">
      <formula>5</formula>
      <formula>9</formula>
    </cfRule>
  </conditionalFormatting>
  <conditionalFormatting sqref="I559:I561 I564:I565">
    <cfRule type="cellIs" dxfId="4264" priority="2114" operator="between">
      <formula>3</formula>
      <formula>4</formula>
    </cfRule>
  </conditionalFormatting>
  <conditionalFormatting sqref="I559:I561 I564:I565">
    <cfRule type="cellIs" dxfId="4263" priority="2115" operator="between">
      <formula>1</formula>
      <formula>2</formula>
    </cfRule>
  </conditionalFormatting>
  <conditionalFormatting sqref="E563">
    <cfRule type="containsText" dxfId="4262" priority="2092" operator="containsText" text="BAJO">
      <formula>NOT(ISERROR(SEARCH(("BAJO"),(E563))))</formula>
    </cfRule>
  </conditionalFormatting>
  <conditionalFormatting sqref="E563">
    <cfRule type="containsText" dxfId="4261" priority="2093" operator="containsText" text="MEDIO">
      <formula>NOT(ISERROR(SEARCH(("MEDIO"),(E563))))</formula>
    </cfRule>
  </conditionalFormatting>
  <conditionalFormatting sqref="E563">
    <cfRule type="containsText" dxfId="4260" priority="2094" operator="containsText" text="ALTO">
      <formula>NOT(ISERROR(SEARCH(("ALTO"),(E563))))</formula>
    </cfRule>
  </conditionalFormatting>
  <conditionalFormatting sqref="E563">
    <cfRule type="cellIs" dxfId="4259" priority="2095" operator="between">
      <formula>5</formula>
      <formula>9</formula>
    </cfRule>
  </conditionalFormatting>
  <conditionalFormatting sqref="E563">
    <cfRule type="cellIs" dxfId="4258" priority="2096" operator="between">
      <formula>3</formula>
      <formula>4</formula>
    </cfRule>
  </conditionalFormatting>
  <conditionalFormatting sqref="E563">
    <cfRule type="cellIs" dxfId="4257" priority="2097" operator="between">
      <formula>1</formula>
      <formula>2</formula>
    </cfRule>
  </conditionalFormatting>
  <conditionalFormatting sqref="I563">
    <cfRule type="containsText" dxfId="4256" priority="2098" operator="containsText" text="BAJO">
      <formula>NOT(ISERROR(SEARCH(("BAJO"),(I563))))</formula>
    </cfRule>
  </conditionalFormatting>
  <conditionalFormatting sqref="I563">
    <cfRule type="containsText" dxfId="4255" priority="2099" operator="containsText" text="MEDIO">
      <formula>NOT(ISERROR(SEARCH(("MEDIO"),(I563))))</formula>
    </cfRule>
  </conditionalFormatting>
  <conditionalFormatting sqref="I563">
    <cfRule type="containsText" dxfId="4254" priority="2100" operator="containsText" text="ALTO">
      <formula>NOT(ISERROR(SEARCH(("ALTO"),(I563))))</formula>
    </cfRule>
  </conditionalFormatting>
  <conditionalFormatting sqref="I563">
    <cfRule type="cellIs" dxfId="4253" priority="2101" operator="between">
      <formula>5</formula>
      <formula>9</formula>
    </cfRule>
  </conditionalFormatting>
  <conditionalFormatting sqref="I563">
    <cfRule type="cellIs" dxfId="4252" priority="2102" operator="between">
      <formula>3</formula>
      <formula>4</formula>
    </cfRule>
  </conditionalFormatting>
  <conditionalFormatting sqref="I563">
    <cfRule type="cellIs" dxfId="4251" priority="2103" operator="between">
      <formula>1</formula>
      <formula>2</formula>
    </cfRule>
  </conditionalFormatting>
  <conditionalFormatting sqref="E568:E570 E573:E574">
    <cfRule type="containsText" dxfId="4250" priority="2080" operator="containsText" text="BAJO">
      <formula>NOT(ISERROR(SEARCH(("BAJO"),(E568))))</formula>
    </cfRule>
  </conditionalFormatting>
  <conditionalFormatting sqref="E568:E570 E573:E574">
    <cfRule type="containsText" dxfId="4249" priority="2081" operator="containsText" text="MEDIO">
      <formula>NOT(ISERROR(SEARCH(("MEDIO"),(E568))))</formula>
    </cfRule>
  </conditionalFormatting>
  <conditionalFormatting sqref="E568:E570 E573:E574">
    <cfRule type="containsText" dxfId="4248" priority="2082" operator="containsText" text="ALTO">
      <formula>NOT(ISERROR(SEARCH(("ALTO"),(E568))))</formula>
    </cfRule>
  </conditionalFormatting>
  <conditionalFormatting sqref="E568:E570 E573:E574">
    <cfRule type="cellIs" dxfId="4247" priority="2083" operator="between">
      <formula>5</formula>
      <formula>9</formula>
    </cfRule>
  </conditionalFormatting>
  <conditionalFormatting sqref="E568:E570 E573:E574">
    <cfRule type="cellIs" dxfId="4246" priority="2084" operator="between">
      <formula>3</formula>
      <formula>4</formula>
    </cfRule>
  </conditionalFormatting>
  <conditionalFormatting sqref="E568:E570 E573:E574">
    <cfRule type="cellIs" dxfId="4245" priority="2085" operator="between">
      <formula>1</formula>
      <formula>2</formula>
    </cfRule>
  </conditionalFormatting>
  <conditionalFormatting sqref="I568:I570 I573:I574">
    <cfRule type="containsText" dxfId="4244" priority="2086" operator="containsText" text="BAJO">
      <formula>NOT(ISERROR(SEARCH(("BAJO"),(I568))))</formula>
    </cfRule>
  </conditionalFormatting>
  <conditionalFormatting sqref="I568:I570 I573:I574">
    <cfRule type="containsText" dxfId="4243" priority="2087" operator="containsText" text="MEDIO">
      <formula>NOT(ISERROR(SEARCH(("MEDIO"),(I568))))</formula>
    </cfRule>
  </conditionalFormatting>
  <conditionalFormatting sqref="I568:I570 I573:I574">
    <cfRule type="containsText" dxfId="4242" priority="2088" operator="containsText" text="ALTO">
      <formula>NOT(ISERROR(SEARCH(("ALTO"),(I568))))</formula>
    </cfRule>
  </conditionalFormatting>
  <conditionalFormatting sqref="I568:I570 I573:I574">
    <cfRule type="cellIs" dxfId="4241" priority="2089" operator="between">
      <formula>5</formula>
      <formula>9</formula>
    </cfRule>
  </conditionalFormatting>
  <conditionalFormatting sqref="I568:I570 I573:I574">
    <cfRule type="cellIs" dxfId="4240" priority="2090" operator="between">
      <formula>3</formula>
      <formula>4</formula>
    </cfRule>
  </conditionalFormatting>
  <conditionalFormatting sqref="I568:I570 I573:I574">
    <cfRule type="cellIs" dxfId="4239" priority="2091" operator="between">
      <formula>1</formula>
      <formula>2</formula>
    </cfRule>
  </conditionalFormatting>
  <conditionalFormatting sqref="E572">
    <cfRule type="containsText" dxfId="4238" priority="2068" operator="containsText" text="BAJO">
      <formula>NOT(ISERROR(SEARCH(("BAJO"),(E572))))</formula>
    </cfRule>
  </conditionalFormatting>
  <conditionalFormatting sqref="E572">
    <cfRule type="containsText" dxfId="4237" priority="2069" operator="containsText" text="MEDIO">
      <formula>NOT(ISERROR(SEARCH(("MEDIO"),(E572))))</formula>
    </cfRule>
  </conditionalFormatting>
  <conditionalFormatting sqref="E572">
    <cfRule type="containsText" dxfId="4236" priority="2070" operator="containsText" text="ALTO">
      <formula>NOT(ISERROR(SEARCH(("ALTO"),(E572))))</formula>
    </cfRule>
  </conditionalFormatting>
  <conditionalFormatting sqref="E572">
    <cfRule type="cellIs" dxfId="4235" priority="2071" operator="between">
      <formula>5</formula>
      <formula>9</formula>
    </cfRule>
  </conditionalFormatting>
  <conditionalFormatting sqref="E572">
    <cfRule type="cellIs" dxfId="4234" priority="2072" operator="between">
      <formula>3</formula>
      <formula>4</formula>
    </cfRule>
  </conditionalFormatting>
  <conditionalFormatting sqref="E572">
    <cfRule type="cellIs" dxfId="4233" priority="2073" operator="between">
      <formula>1</formula>
      <formula>2</formula>
    </cfRule>
  </conditionalFormatting>
  <conditionalFormatting sqref="I572">
    <cfRule type="containsText" dxfId="4232" priority="2074" operator="containsText" text="BAJO">
      <formula>NOT(ISERROR(SEARCH(("BAJO"),(I572))))</formula>
    </cfRule>
  </conditionalFormatting>
  <conditionalFormatting sqref="I572">
    <cfRule type="containsText" dxfId="4231" priority="2075" operator="containsText" text="MEDIO">
      <formula>NOT(ISERROR(SEARCH(("MEDIO"),(I572))))</formula>
    </cfRule>
  </conditionalFormatting>
  <conditionalFormatting sqref="I572">
    <cfRule type="containsText" dxfId="4230" priority="2076" operator="containsText" text="ALTO">
      <formula>NOT(ISERROR(SEARCH(("ALTO"),(I572))))</formula>
    </cfRule>
  </conditionalFormatting>
  <conditionalFormatting sqref="I572">
    <cfRule type="cellIs" dxfId="4229" priority="2077" operator="between">
      <formula>5</formula>
      <formula>9</formula>
    </cfRule>
  </conditionalFormatting>
  <conditionalFormatting sqref="I572">
    <cfRule type="cellIs" dxfId="4228" priority="2078" operator="between">
      <formula>3</formula>
      <formula>4</formula>
    </cfRule>
  </conditionalFormatting>
  <conditionalFormatting sqref="I572">
    <cfRule type="cellIs" dxfId="4227" priority="2079" operator="between">
      <formula>1</formula>
      <formula>2</formula>
    </cfRule>
  </conditionalFormatting>
  <conditionalFormatting sqref="E577:E579 E582:E583">
    <cfRule type="containsText" dxfId="4226" priority="2056" operator="containsText" text="BAJO">
      <formula>NOT(ISERROR(SEARCH(("BAJO"),(E577))))</formula>
    </cfRule>
  </conditionalFormatting>
  <conditionalFormatting sqref="E577:E579 E582:E583">
    <cfRule type="containsText" dxfId="4225" priority="2057" operator="containsText" text="MEDIO">
      <formula>NOT(ISERROR(SEARCH(("MEDIO"),(E577))))</formula>
    </cfRule>
  </conditionalFormatting>
  <conditionalFormatting sqref="E577:E579 E582:E583">
    <cfRule type="containsText" dxfId="4224" priority="2058" operator="containsText" text="ALTO">
      <formula>NOT(ISERROR(SEARCH(("ALTO"),(E577))))</formula>
    </cfRule>
  </conditionalFormatting>
  <conditionalFormatting sqref="E577:E579 E582:E583">
    <cfRule type="cellIs" dxfId="4223" priority="2059" operator="between">
      <formula>5</formula>
      <formula>9</formula>
    </cfRule>
  </conditionalFormatting>
  <conditionalFormatting sqref="E577:E579 E582:E583">
    <cfRule type="cellIs" dxfId="4222" priority="2060" operator="between">
      <formula>3</formula>
      <formula>4</formula>
    </cfRule>
  </conditionalFormatting>
  <conditionalFormatting sqref="E577:E579 E582:E583">
    <cfRule type="cellIs" dxfId="4221" priority="2061" operator="between">
      <formula>1</formula>
      <formula>2</formula>
    </cfRule>
  </conditionalFormatting>
  <conditionalFormatting sqref="I577:I579 I582:I583">
    <cfRule type="containsText" dxfId="4220" priority="2062" operator="containsText" text="BAJO">
      <formula>NOT(ISERROR(SEARCH(("BAJO"),(I577))))</formula>
    </cfRule>
  </conditionalFormatting>
  <conditionalFormatting sqref="I577:I579 I582:I583">
    <cfRule type="containsText" dxfId="4219" priority="2063" operator="containsText" text="MEDIO">
      <formula>NOT(ISERROR(SEARCH(("MEDIO"),(I577))))</formula>
    </cfRule>
  </conditionalFormatting>
  <conditionalFormatting sqref="I577:I579 I582:I583">
    <cfRule type="containsText" dxfId="4218" priority="2064" operator="containsText" text="ALTO">
      <formula>NOT(ISERROR(SEARCH(("ALTO"),(I577))))</formula>
    </cfRule>
  </conditionalFormatting>
  <conditionalFormatting sqref="I577:I579 I582:I583">
    <cfRule type="cellIs" dxfId="4217" priority="2065" operator="between">
      <formula>5</formula>
      <formula>9</formula>
    </cfRule>
  </conditionalFormatting>
  <conditionalFormatting sqref="I577:I579 I582:I583">
    <cfRule type="cellIs" dxfId="4216" priority="2066" operator="between">
      <formula>3</formula>
      <formula>4</formula>
    </cfRule>
  </conditionalFormatting>
  <conditionalFormatting sqref="I577:I579 I582:I583">
    <cfRule type="cellIs" dxfId="4215" priority="2067" operator="between">
      <formula>1</formula>
      <formula>2</formula>
    </cfRule>
  </conditionalFormatting>
  <conditionalFormatting sqref="E581">
    <cfRule type="containsText" dxfId="4214" priority="2044" operator="containsText" text="BAJO">
      <formula>NOT(ISERROR(SEARCH(("BAJO"),(E581))))</formula>
    </cfRule>
  </conditionalFormatting>
  <conditionalFormatting sqref="E581">
    <cfRule type="containsText" dxfId="4213" priority="2045" operator="containsText" text="MEDIO">
      <formula>NOT(ISERROR(SEARCH(("MEDIO"),(E581))))</formula>
    </cfRule>
  </conditionalFormatting>
  <conditionalFormatting sqref="E581">
    <cfRule type="containsText" dxfId="4212" priority="2046" operator="containsText" text="ALTO">
      <formula>NOT(ISERROR(SEARCH(("ALTO"),(E581))))</formula>
    </cfRule>
  </conditionalFormatting>
  <conditionalFormatting sqref="E581">
    <cfRule type="cellIs" dxfId="4211" priority="2047" operator="between">
      <formula>5</formula>
      <formula>9</formula>
    </cfRule>
  </conditionalFormatting>
  <conditionalFormatting sqref="E581">
    <cfRule type="cellIs" dxfId="4210" priority="2048" operator="between">
      <formula>3</formula>
      <formula>4</formula>
    </cfRule>
  </conditionalFormatting>
  <conditionalFormatting sqref="E581">
    <cfRule type="cellIs" dxfId="4209" priority="2049" operator="between">
      <formula>1</formula>
      <formula>2</formula>
    </cfRule>
  </conditionalFormatting>
  <conditionalFormatting sqref="I581">
    <cfRule type="containsText" dxfId="4208" priority="2050" operator="containsText" text="BAJO">
      <formula>NOT(ISERROR(SEARCH(("BAJO"),(I581))))</formula>
    </cfRule>
  </conditionalFormatting>
  <conditionalFormatting sqref="I581">
    <cfRule type="containsText" dxfId="4207" priority="2051" operator="containsText" text="MEDIO">
      <formula>NOT(ISERROR(SEARCH(("MEDIO"),(I581))))</formula>
    </cfRule>
  </conditionalFormatting>
  <conditionalFormatting sqref="I581">
    <cfRule type="containsText" dxfId="4206" priority="2052" operator="containsText" text="ALTO">
      <formula>NOT(ISERROR(SEARCH(("ALTO"),(I581))))</formula>
    </cfRule>
  </conditionalFormatting>
  <conditionalFormatting sqref="I581">
    <cfRule type="cellIs" dxfId="4205" priority="2053" operator="between">
      <formula>5</formula>
      <formula>9</formula>
    </cfRule>
  </conditionalFormatting>
  <conditionalFormatting sqref="I581">
    <cfRule type="cellIs" dxfId="4204" priority="2054" operator="between">
      <formula>3</formula>
      <formula>4</formula>
    </cfRule>
  </conditionalFormatting>
  <conditionalFormatting sqref="I581">
    <cfRule type="cellIs" dxfId="4203" priority="2055" operator="between">
      <formula>1</formula>
      <formula>2</formula>
    </cfRule>
  </conditionalFormatting>
  <conditionalFormatting sqref="E586:E588 E591:E592">
    <cfRule type="containsText" dxfId="4202" priority="2032" operator="containsText" text="BAJO">
      <formula>NOT(ISERROR(SEARCH(("BAJO"),(E586))))</formula>
    </cfRule>
  </conditionalFormatting>
  <conditionalFormatting sqref="E586:E588 E591:E592">
    <cfRule type="containsText" dxfId="4201" priority="2033" operator="containsText" text="MEDIO">
      <formula>NOT(ISERROR(SEARCH(("MEDIO"),(E586))))</formula>
    </cfRule>
  </conditionalFormatting>
  <conditionalFormatting sqref="E586:E588 E591:E592">
    <cfRule type="containsText" dxfId="4200" priority="2034" operator="containsText" text="ALTO">
      <formula>NOT(ISERROR(SEARCH(("ALTO"),(E586))))</formula>
    </cfRule>
  </conditionalFormatting>
  <conditionalFormatting sqref="E586:E588 E591:E592">
    <cfRule type="cellIs" dxfId="4199" priority="2035" operator="between">
      <formula>5</formula>
      <formula>9</formula>
    </cfRule>
  </conditionalFormatting>
  <conditionalFormatting sqref="E586:E588 E591:E592">
    <cfRule type="cellIs" dxfId="4198" priority="2036" operator="between">
      <formula>3</formula>
      <formula>4</formula>
    </cfRule>
  </conditionalFormatting>
  <conditionalFormatting sqref="E586:E588 E591:E592">
    <cfRule type="cellIs" dxfId="4197" priority="2037" operator="between">
      <formula>1</formula>
      <formula>2</formula>
    </cfRule>
  </conditionalFormatting>
  <conditionalFormatting sqref="I586:I588 I591:I592">
    <cfRule type="containsText" dxfId="4196" priority="2038" operator="containsText" text="BAJO">
      <formula>NOT(ISERROR(SEARCH(("BAJO"),(I586))))</formula>
    </cfRule>
  </conditionalFormatting>
  <conditionalFormatting sqref="I586:I588 I591:I592">
    <cfRule type="containsText" dxfId="4195" priority="2039" operator="containsText" text="MEDIO">
      <formula>NOT(ISERROR(SEARCH(("MEDIO"),(I586))))</formula>
    </cfRule>
  </conditionalFormatting>
  <conditionalFormatting sqref="I586:I588 I591:I592">
    <cfRule type="containsText" dxfId="4194" priority="2040" operator="containsText" text="ALTO">
      <formula>NOT(ISERROR(SEARCH(("ALTO"),(I586))))</formula>
    </cfRule>
  </conditionalFormatting>
  <conditionalFormatting sqref="I586:I588 I591:I592">
    <cfRule type="cellIs" dxfId="4193" priority="2041" operator="between">
      <formula>5</formula>
      <formula>9</formula>
    </cfRule>
  </conditionalFormatting>
  <conditionalFormatting sqref="I586:I588 I591:I592">
    <cfRule type="cellIs" dxfId="4192" priority="2042" operator="between">
      <formula>3</formula>
      <formula>4</formula>
    </cfRule>
  </conditionalFormatting>
  <conditionalFormatting sqref="I586:I588 I591:I592">
    <cfRule type="cellIs" dxfId="4191" priority="2043" operator="between">
      <formula>1</formula>
      <formula>2</formula>
    </cfRule>
  </conditionalFormatting>
  <conditionalFormatting sqref="E590">
    <cfRule type="containsText" dxfId="4190" priority="2020" operator="containsText" text="BAJO">
      <formula>NOT(ISERROR(SEARCH(("BAJO"),(E590))))</formula>
    </cfRule>
  </conditionalFormatting>
  <conditionalFormatting sqref="E590">
    <cfRule type="containsText" dxfId="4189" priority="2021" operator="containsText" text="MEDIO">
      <formula>NOT(ISERROR(SEARCH(("MEDIO"),(E590))))</formula>
    </cfRule>
  </conditionalFormatting>
  <conditionalFormatting sqref="E590">
    <cfRule type="containsText" dxfId="4188" priority="2022" operator="containsText" text="ALTO">
      <formula>NOT(ISERROR(SEARCH(("ALTO"),(E590))))</formula>
    </cfRule>
  </conditionalFormatting>
  <conditionalFormatting sqref="E590">
    <cfRule type="cellIs" dxfId="4187" priority="2023" operator="between">
      <formula>5</formula>
      <formula>9</formula>
    </cfRule>
  </conditionalFormatting>
  <conditionalFormatting sqref="E590">
    <cfRule type="cellIs" dxfId="4186" priority="2024" operator="between">
      <formula>3</formula>
      <formula>4</formula>
    </cfRule>
  </conditionalFormatting>
  <conditionalFormatting sqref="E590">
    <cfRule type="cellIs" dxfId="4185" priority="2025" operator="between">
      <formula>1</formula>
      <formula>2</formula>
    </cfRule>
  </conditionalFormatting>
  <conditionalFormatting sqref="I590">
    <cfRule type="containsText" dxfId="4184" priority="2026" operator="containsText" text="BAJO">
      <formula>NOT(ISERROR(SEARCH(("BAJO"),(I590))))</formula>
    </cfRule>
  </conditionalFormatting>
  <conditionalFormatting sqref="I590">
    <cfRule type="containsText" dxfId="4183" priority="2027" operator="containsText" text="MEDIO">
      <formula>NOT(ISERROR(SEARCH(("MEDIO"),(I590))))</formula>
    </cfRule>
  </conditionalFormatting>
  <conditionalFormatting sqref="I590">
    <cfRule type="containsText" dxfId="4182" priority="2028" operator="containsText" text="ALTO">
      <formula>NOT(ISERROR(SEARCH(("ALTO"),(I590))))</formula>
    </cfRule>
  </conditionalFormatting>
  <conditionalFormatting sqref="I590">
    <cfRule type="cellIs" dxfId="4181" priority="2029" operator="between">
      <formula>5</formula>
      <formula>9</formula>
    </cfRule>
  </conditionalFormatting>
  <conditionalFormatting sqref="I590">
    <cfRule type="cellIs" dxfId="4180" priority="2030" operator="between">
      <formula>3</formula>
      <formula>4</formula>
    </cfRule>
  </conditionalFormatting>
  <conditionalFormatting sqref="I590">
    <cfRule type="cellIs" dxfId="4179" priority="2031" operator="between">
      <formula>1</formula>
      <formula>2</formula>
    </cfRule>
  </conditionalFormatting>
  <conditionalFormatting sqref="E595:E597 E600:E601">
    <cfRule type="containsText" dxfId="4178" priority="2008" operator="containsText" text="BAJO">
      <formula>NOT(ISERROR(SEARCH(("BAJO"),(E595))))</formula>
    </cfRule>
  </conditionalFormatting>
  <conditionalFormatting sqref="E595:E597 E600:E601">
    <cfRule type="containsText" dxfId="4177" priority="2009" operator="containsText" text="MEDIO">
      <formula>NOT(ISERROR(SEARCH(("MEDIO"),(E595))))</formula>
    </cfRule>
  </conditionalFormatting>
  <conditionalFormatting sqref="E595:E597 E600:E601">
    <cfRule type="containsText" dxfId="4176" priority="2010" operator="containsText" text="ALTO">
      <formula>NOT(ISERROR(SEARCH(("ALTO"),(E595))))</formula>
    </cfRule>
  </conditionalFormatting>
  <conditionalFormatting sqref="E595:E597 E600:E601">
    <cfRule type="cellIs" dxfId="4175" priority="2011" operator="between">
      <formula>5</formula>
      <formula>9</formula>
    </cfRule>
  </conditionalFormatting>
  <conditionalFormatting sqref="E595:E597 E600:E601">
    <cfRule type="cellIs" dxfId="4174" priority="2012" operator="between">
      <formula>3</formula>
      <formula>4</formula>
    </cfRule>
  </conditionalFormatting>
  <conditionalFormatting sqref="E595:E597 E600:E601">
    <cfRule type="cellIs" dxfId="4173" priority="2013" operator="between">
      <formula>1</formula>
      <formula>2</formula>
    </cfRule>
  </conditionalFormatting>
  <conditionalFormatting sqref="I595:I597 I600:I601">
    <cfRule type="containsText" dxfId="4172" priority="2014" operator="containsText" text="BAJO">
      <formula>NOT(ISERROR(SEARCH(("BAJO"),(I595))))</formula>
    </cfRule>
  </conditionalFormatting>
  <conditionalFormatting sqref="I595:I597 I600:I601">
    <cfRule type="containsText" dxfId="4171" priority="2015" operator="containsText" text="MEDIO">
      <formula>NOT(ISERROR(SEARCH(("MEDIO"),(I595))))</formula>
    </cfRule>
  </conditionalFormatting>
  <conditionalFormatting sqref="I595:I597 I600:I601">
    <cfRule type="containsText" dxfId="4170" priority="2016" operator="containsText" text="ALTO">
      <formula>NOT(ISERROR(SEARCH(("ALTO"),(I595))))</formula>
    </cfRule>
  </conditionalFormatting>
  <conditionalFormatting sqref="I595:I597 I600:I601">
    <cfRule type="cellIs" dxfId="4169" priority="2017" operator="between">
      <formula>5</formula>
      <formula>9</formula>
    </cfRule>
  </conditionalFormatting>
  <conditionalFormatting sqref="I595:I597 I600:I601">
    <cfRule type="cellIs" dxfId="4168" priority="2018" operator="between">
      <formula>3</formula>
      <formula>4</formula>
    </cfRule>
  </conditionalFormatting>
  <conditionalFormatting sqref="I595:I597 I600:I601">
    <cfRule type="cellIs" dxfId="4167" priority="2019" operator="between">
      <formula>1</formula>
      <formula>2</formula>
    </cfRule>
  </conditionalFormatting>
  <conditionalFormatting sqref="E599">
    <cfRule type="containsText" dxfId="4166" priority="1996" operator="containsText" text="BAJO">
      <formula>NOT(ISERROR(SEARCH(("BAJO"),(E599))))</formula>
    </cfRule>
  </conditionalFormatting>
  <conditionalFormatting sqref="E599">
    <cfRule type="containsText" dxfId="4165" priority="1997" operator="containsText" text="MEDIO">
      <formula>NOT(ISERROR(SEARCH(("MEDIO"),(E599))))</formula>
    </cfRule>
  </conditionalFormatting>
  <conditionalFormatting sqref="E599">
    <cfRule type="containsText" dxfId="4164" priority="1998" operator="containsText" text="ALTO">
      <formula>NOT(ISERROR(SEARCH(("ALTO"),(E599))))</formula>
    </cfRule>
  </conditionalFormatting>
  <conditionalFormatting sqref="E599">
    <cfRule type="cellIs" dxfId="4163" priority="1999" operator="between">
      <formula>5</formula>
      <formula>9</formula>
    </cfRule>
  </conditionalFormatting>
  <conditionalFormatting sqref="E599">
    <cfRule type="cellIs" dxfId="4162" priority="2000" operator="between">
      <formula>3</formula>
      <formula>4</formula>
    </cfRule>
  </conditionalFormatting>
  <conditionalFormatting sqref="E599">
    <cfRule type="cellIs" dxfId="4161" priority="2001" operator="between">
      <formula>1</formula>
      <formula>2</formula>
    </cfRule>
  </conditionalFormatting>
  <conditionalFormatting sqref="I599">
    <cfRule type="containsText" dxfId="4160" priority="2002" operator="containsText" text="BAJO">
      <formula>NOT(ISERROR(SEARCH(("BAJO"),(I599))))</formula>
    </cfRule>
  </conditionalFormatting>
  <conditionalFormatting sqref="I599">
    <cfRule type="containsText" dxfId="4159" priority="2003" operator="containsText" text="MEDIO">
      <formula>NOT(ISERROR(SEARCH(("MEDIO"),(I599))))</formula>
    </cfRule>
  </conditionalFormatting>
  <conditionalFormatting sqref="I599">
    <cfRule type="containsText" dxfId="4158" priority="2004" operator="containsText" text="ALTO">
      <formula>NOT(ISERROR(SEARCH(("ALTO"),(I599))))</formula>
    </cfRule>
  </conditionalFormatting>
  <conditionalFormatting sqref="I599">
    <cfRule type="cellIs" dxfId="4157" priority="2005" operator="between">
      <formula>5</formula>
      <formula>9</formula>
    </cfRule>
  </conditionalFormatting>
  <conditionalFormatting sqref="I599">
    <cfRule type="cellIs" dxfId="4156" priority="2006" operator="between">
      <formula>3</formula>
      <formula>4</formula>
    </cfRule>
  </conditionalFormatting>
  <conditionalFormatting sqref="I599">
    <cfRule type="cellIs" dxfId="4155" priority="2007" operator="between">
      <formula>1</formula>
      <formula>2</formula>
    </cfRule>
  </conditionalFormatting>
  <conditionalFormatting sqref="E604:E606 E609:E610">
    <cfRule type="containsText" dxfId="4154" priority="1984" operator="containsText" text="BAJO">
      <formula>NOT(ISERROR(SEARCH(("BAJO"),(E604))))</formula>
    </cfRule>
  </conditionalFormatting>
  <conditionalFormatting sqref="E604:E606 E609:E610">
    <cfRule type="containsText" dxfId="4153" priority="1985" operator="containsText" text="MEDIO">
      <formula>NOT(ISERROR(SEARCH(("MEDIO"),(E604))))</formula>
    </cfRule>
  </conditionalFormatting>
  <conditionalFormatting sqref="E604:E606 E609:E610">
    <cfRule type="containsText" dxfId="4152" priority="1986" operator="containsText" text="ALTO">
      <formula>NOT(ISERROR(SEARCH(("ALTO"),(E604))))</formula>
    </cfRule>
  </conditionalFormatting>
  <conditionalFormatting sqref="E604:E606 E609:E610">
    <cfRule type="cellIs" dxfId="4151" priority="1987" operator="between">
      <formula>5</formula>
      <formula>9</formula>
    </cfRule>
  </conditionalFormatting>
  <conditionalFormatting sqref="E604:E606 E609:E610">
    <cfRule type="cellIs" dxfId="4150" priority="1988" operator="between">
      <formula>3</formula>
      <formula>4</formula>
    </cfRule>
  </conditionalFormatting>
  <conditionalFormatting sqref="E604:E606 E609:E610">
    <cfRule type="cellIs" dxfId="4149" priority="1989" operator="between">
      <formula>1</formula>
      <formula>2</formula>
    </cfRule>
  </conditionalFormatting>
  <conditionalFormatting sqref="I604:I606 I609:I610">
    <cfRule type="containsText" dxfId="4148" priority="1990" operator="containsText" text="BAJO">
      <formula>NOT(ISERROR(SEARCH(("BAJO"),(I604))))</formula>
    </cfRule>
  </conditionalFormatting>
  <conditionalFormatting sqref="I604:I606 I609:I610">
    <cfRule type="containsText" dxfId="4147" priority="1991" operator="containsText" text="MEDIO">
      <formula>NOT(ISERROR(SEARCH(("MEDIO"),(I604))))</formula>
    </cfRule>
  </conditionalFormatting>
  <conditionalFormatting sqref="I604:I606 I609:I610">
    <cfRule type="containsText" dxfId="4146" priority="1992" operator="containsText" text="ALTO">
      <formula>NOT(ISERROR(SEARCH(("ALTO"),(I604))))</formula>
    </cfRule>
  </conditionalFormatting>
  <conditionalFormatting sqref="I604:I606 I609:I610">
    <cfRule type="cellIs" dxfId="4145" priority="1993" operator="between">
      <formula>5</formula>
      <formula>9</formula>
    </cfRule>
  </conditionalFormatting>
  <conditionalFormatting sqref="I604:I606 I609:I610">
    <cfRule type="cellIs" dxfId="4144" priority="1994" operator="between">
      <formula>3</formula>
      <formula>4</formula>
    </cfRule>
  </conditionalFormatting>
  <conditionalFormatting sqref="I604:I606 I609:I610">
    <cfRule type="cellIs" dxfId="4143" priority="1995" operator="between">
      <formula>1</formula>
      <formula>2</formula>
    </cfRule>
  </conditionalFormatting>
  <conditionalFormatting sqref="E608">
    <cfRule type="containsText" dxfId="4142" priority="1972" operator="containsText" text="BAJO">
      <formula>NOT(ISERROR(SEARCH(("BAJO"),(E608))))</formula>
    </cfRule>
  </conditionalFormatting>
  <conditionalFormatting sqref="E608">
    <cfRule type="containsText" dxfId="4141" priority="1973" operator="containsText" text="MEDIO">
      <formula>NOT(ISERROR(SEARCH(("MEDIO"),(E608))))</formula>
    </cfRule>
  </conditionalFormatting>
  <conditionalFormatting sqref="E608">
    <cfRule type="containsText" dxfId="4140" priority="1974" operator="containsText" text="ALTO">
      <formula>NOT(ISERROR(SEARCH(("ALTO"),(E608))))</formula>
    </cfRule>
  </conditionalFormatting>
  <conditionalFormatting sqref="E608">
    <cfRule type="cellIs" dxfId="4139" priority="1975" operator="between">
      <formula>5</formula>
      <formula>9</formula>
    </cfRule>
  </conditionalFormatting>
  <conditionalFormatting sqref="E608">
    <cfRule type="cellIs" dxfId="4138" priority="1976" operator="between">
      <formula>3</formula>
      <formula>4</formula>
    </cfRule>
  </conditionalFormatting>
  <conditionalFormatting sqref="E608">
    <cfRule type="cellIs" dxfId="4137" priority="1977" operator="between">
      <formula>1</formula>
      <formula>2</formula>
    </cfRule>
  </conditionalFormatting>
  <conditionalFormatting sqref="I608">
    <cfRule type="containsText" dxfId="4136" priority="1978" operator="containsText" text="BAJO">
      <formula>NOT(ISERROR(SEARCH(("BAJO"),(I608))))</formula>
    </cfRule>
  </conditionalFormatting>
  <conditionalFormatting sqref="I608">
    <cfRule type="containsText" dxfId="4135" priority="1979" operator="containsText" text="MEDIO">
      <formula>NOT(ISERROR(SEARCH(("MEDIO"),(I608))))</formula>
    </cfRule>
  </conditionalFormatting>
  <conditionalFormatting sqref="I608">
    <cfRule type="containsText" dxfId="4134" priority="1980" operator="containsText" text="ALTO">
      <formula>NOT(ISERROR(SEARCH(("ALTO"),(I608))))</formula>
    </cfRule>
  </conditionalFormatting>
  <conditionalFormatting sqref="I608">
    <cfRule type="cellIs" dxfId="4133" priority="1981" operator="between">
      <formula>5</formula>
      <formula>9</formula>
    </cfRule>
  </conditionalFormatting>
  <conditionalFormatting sqref="I608">
    <cfRule type="cellIs" dxfId="4132" priority="1982" operator="between">
      <formula>3</formula>
      <formula>4</formula>
    </cfRule>
  </conditionalFormatting>
  <conditionalFormatting sqref="I608">
    <cfRule type="cellIs" dxfId="4131" priority="1983" operator="between">
      <formula>1</formula>
      <formula>2</formula>
    </cfRule>
  </conditionalFormatting>
  <conditionalFormatting sqref="E613:E615 E618:E619">
    <cfRule type="containsText" dxfId="4130" priority="1960" operator="containsText" text="BAJO">
      <formula>NOT(ISERROR(SEARCH(("BAJO"),(E613))))</formula>
    </cfRule>
  </conditionalFormatting>
  <conditionalFormatting sqref="E613:E615 E618:E619">
    <cfRule type="containsText" dxfId="4129" priority="1961" operator="containsText" text="MEDIO">
      <formula>NOT(ISERROR(SEARCH(("MEDIO"),(E613))))</formula>
    </cfRule>
  </conditionalFormatting>
  <conditionalFormatting sqref="E613:E615 E618:E619">
    <cfRule type="containsText" dxfId="4128" priority="1962" operator="containsText" text="ALTO">
      <formula>NOT(ISERROR(SEARCH(("ALTO"),(E613))))</formula>
    </cfRule>
  </conditionalFormatting>
  <conditionalFormatting sqref="E613:E615 E618:E619">
    <cfRule type="cellIs" dxfId="4127" priority="1963" operator="between">
      <formula>5</formula>
      <formula>9</formula>
    </cfRule>
  </conditionalFormatting>
  <conditionalFormatting sqref="E613:E615 E618:E619">
    <cfRule type="cellIs" dxfId="4126" priority="1964" operator="between">
      <formula>3</formula>
      <formula>4</formula>
    </cfRule>
  </conditionalFormatting>
  <conditionalFormatting sqref="E613:E615 E618:E619">
    <cfRule type="cellIs" dxfId="4125" priority="1965" operator="between">
      <formula>1</formula>
      <formula>2</formula>
    </cfRule>
  </conditionalFormatting>
  <conditionalFormatting sqref="I613:I615 I618:I619">
    <cfRule type="containsText" dxfId="4124" priority="1966" operator="containsText" text="BAJO">
      <formula>NOT(ISERROR(SEARCH(("BAJO"),(I613))))</formula>
    </cfRule>
  </conditionalFormatting>
  <conditionalFormatting sqref="I613:I615 I618:I619">
    <cfRule type="containsText" dxfId="4123" priority="1967" operator="containsText" text="MEDIO">
      <formula>NOT(ISERROR(SEARCH(("MEDIO"),(I613))))</formula>
    </cfRule>
  </conditionalFormatting>
  <conditionalFormatting sqref="I613:I615 I618:I619">
    <cfRule type="containsText" dxfId="4122" priority="1968" operator="containsText" text="ALTO">
      <formula>NOT(ISERROR(SEARCH(("ALTO"),(I613))))</formula>
    </cfRule>
  </conditionalFormatting>
  <conditionalFormatting sqref="I613:I615 I618:I619">
    <cfRule type="cellIs" dxfId="4121" priority="1969" operator="between">
      <formula>5</formula>
      <formula>9</formula>
    </cfRule>
  </conditionalFormatting>
  <conditionalFormatting sqref="I613:I615 I618:I619">
    <cfRule type="cellIs" dxfId="4120" priority="1970" operator="between">
      <formula>3</formula>
      <formula>4</formula>
    </cfRule>
  </conditionalFormatting>
  <conditionalFormatting sqref="I613:I615 I618:I619">
    <cfRule type="cellIs" dxfId="4119" priority="1971" operator="between">
      <formula>1</formula>
      <formula>2</formula>
    </cfRule>
  </conditionalFormatting>
  <conditionalFormatting sqref="E617">
    <cfRule type="containsText" dxfId="4118" priority="1948" operator="containsText" text="BAJO">
      <formula>NOT(ISERROR(SEARCH(("BAJO"),(E617))))</formula>
    </cfRule>
  </conditionalFormatting>
  <conditionalFormatting sqref="E617">
    <cfRule type="containsText" dxfId="4117" priority="1949" operator="containsText" text="MEDIO">
      <formula>NOT(ISERROR(SEARCH(("MEDIO"),(E617))))</formula>
    </cfRule>
  </conditionalFormatting>
  <conditionalFormatting sqref="E617">
    <cfRule type="containsText" dxfId="4116" priority="1950" operator="containsText" text="ALTO">
      <formula>NOT(ISERROR(SEARCH(("ALTO"),(E617))))</formula>
    </cfRule>
  </conditionalFormatting>
  <conditionalFormatting sqref="E617">
    <cfRule type="cellIs" dxfId="4115" priority="1951" operator="between">
      <formula>5</formula>
      <formula>9</formula>
    </cfRule>
  </conditionalFormatting>
  <conditionalFormatting sqref="E617">
    <cfRule type="cellIs" dxfId="4114" priority="1952" operator="between">
      <formula>3</formula>
      <formula>4</formula>
    </cfRule>
  </conditionalFormatting>
  <conditionalFormatting sqref="E617">
    <cfRule type="cellIs" dxfId="4113" priority="1953" operator="between">
      <formula>1</formula>
      <formula>2</formula>
    </cfRule>
  </conditionalFormatting>
  <conditionalFormatting sqref="I617">
    <cfRule type="containsText" dxfId="4112" priority="1954" operator="containsText" text="BAJO">
      <formula>NOT(ISERROR(SEARCH(("BAJO"),(I617))))</formula>
    </cfRule>
  </conditionalFormatting>
  <conditionalFormatting sqref="I617">
    <cfRule type="containsText" dxfId="4111" priority="1955" operator="containsText" text="MEDIO">
      <formula>NOT(ISERROR(SEARCH(("MEDIO"),(I617))))</formula>
    </cfRule>
  </conditionalFormatting>
  <conditionalFormatting sqref="I617">
    <cfRule type="containsText" dxfId="4110" priority="1956" operator="containsText" text="ALTO">
      <formula>NOT(ISERROR(SEARCH(("ALTO"),(I617))))</formula>
    </cfRule>
  </conditionalFormatting>
  <conditionalFormatting sqref="I617">
    <cfRule type="cellIs" dxfId="4109" priority="1957" operator="between">
      <formula>5</formula>
      <formula>9</formula>
    </cfRule>
  </conditionalFormatting>
  <conditionalFormatting sqref="I617">
    <cfRule type="cellIs" dxfId="4108" priority="1958" operator="between">
      <formula>3</formula>
      <formula>4</formula>
    </cfRule>
  </conditionalFormatting>
  <conditionalFormatting sqref="I617">
    <cfRule type="cellIs" dxfId="4107" priority="1959" operator="between">
      <formula>1</formula>
      <formula>2</formula>
    </cfRule>
  </conditionalFormatting>
  <conditionalFormatting sqref="E622:E624 E627:E628">
    <cfRule type="containsText" dxfId="4106" priority="1936" operator="containsText" text="BAJO">
      <formula>NOT(ISERROR(SEARCH(("BAJO"),(E622))))</formula>
    </cfRule>
  </conditionalFormatting>
  <conditionalFormatting sqref="E622:E624 E627:E628">
    <cfRule type="containsText" dxfId="4105" priority="1937" operator="containsText" text="MEDIO">
      <formula>NOT(ISERROR(SEARCH(("MEDIO"),(E622))))</formula>
    </cfRule>
  </conditionalFormatting>
  <conditionalFormatting sqref="E622:E624 E627:E628">
    <cfRule type="containsText" dxfId="4104" priority="1938" operator="containsText" text="ALTO">
      <formula>NOT(ISERROR(SEARCH(("ALTO"),(E622))))</formula>
    </cfRule>
  </conditionalFormatting>
  <conditionalFormatting sqref="E622:E624 E627:E628">
    <cfRule type="cellIs" dxfId="4103" priority="1939" operator="between">
      <formula>5</formula>
      <formula>9</formula>
    </cfRule>
  </conditionalFormatting>
  <conditionalFormatting sqref="E622:E624 E627:E628">
    <cfRule type="cellIs" dxfId="4102" priority="1940" operator="between">
      <formula>3</formula>
      <formula>4</formula>
    </cfRule>
  </conditionalFormatting>
  <conditionalFormatting sqref="E622:E624 E627:E628">
    <cfRule type="cellIs" dxfId="4101" priority="1941" operator="between">
      <formula>1</formula>
      <formula>2</formula>
    </cfRule>
  </conditionalFormatting>
  <conditionalFormatting sqref="I622:I624 I627:I628">
    <cfRule type="containsText" dxfId="4100" priority="1942" operator="containsText" text="BAJO">
      <formula>NOT(ISERROR(SEARCH(("BAJO"),(I622))))</formula>
    </cfRule>
  </conditionalFormatting>
  <conditionalFormatting sqref="I622:I624 I627:I628">
    <cfRule type="containsText" dxfId="4099" priority="1943" operator="containsText" text="MEDIO">
      <formula>NOT(ISERROR(SEARCH(("MEDIO"),(I622))))</formula>
    </cfRule>
  </conditionalFormatting>
  <conditionalFormatting sqref="I622:I624 I627:I628">
    <cfRule type="containsText" dxfId="4098" priority="1944" operator="containsText" text="ALTO">
      <formula>NOT(ISERROR(SEARCH(("ALTO"),(I622))))</formula>
    </cfRule>
  </conditionalFormatting>
  <conditionalFormatting sqref="I622:I624 I627:I628">
    <cfRule type="cellIs" dxfId="4097" priority="1945" operator="between">
      <formula>5</formula>
      <formula>9</formula>
    </cfRule>
  </conditionalFormatting>
  <conditionalFormatting sqref="I622:I624 I627:I628">
    <cfRule type="cellIs" dxfId="4096" priority="1946" operator="between">
      <formula>3</formula>
      <formula>4</formula>
    </cfRule>
  </conditionalFormatting>
  <conditionalFormatting sqref="I622:I624 I627:I628">
    <cfRule type="cellIs" dxfId="4095" priority="1947" operator="between">
      <formula>1</formula>
      <formula>2</formula>
    </cfRule>
  </conditionalFormatting>
  <conditionalFormatting sqref="E626">
    <cfRule type="containsText" dxfId="4094" priority="1924" operator="containsText" text="BAJO">
      <formula>NOT(ISERROR(SEARCH(("BAJO"),(E626))))</formula>
    </cfRule>
  </conditionalFormatting>
  <conditionalFormatting sqref="E626">
    <cfRule type="containsText" dxfId="4093" priority="1925" operator="containsText" text="MEDIO">
      <formula>NOT(ISERROR(SEARCH(("MEDIO"),(E626))))</formula>
    </cfRule>
  </conditionalFormatting>
  <conditionalFormatting sqref="E626">
    <cfRule type="containsText" dxfId="4092" priority="1926" operator="containsText" text="ALTO">
      <formula>NOT(ISERROR(SEARCH(("ALTO"),(E626))))</formula>
    </cfRule>
  </conditionalFormatting>
  <conditionalFormatting sqref="E626">
    <cfRule type="cellIs" dxfId="4091" priority="1927" operator="between">
      <formula>5</formula>
      <formula>9</formula>
    </cfRule>
  </conditionalFormatting>
  <conditionalFormatting sqref="E626">
    <cfRule type="cellIs" dxfId="4090" priority="1928" operator="between">
      <formula>3</formula>
      <formula>4</formula>
    </cfRule>
  </conditionalFormatting>
  <conditionalFormatting sqref="E626">
    <cfRule type="cellIs" dxfId="4089" priority="1929" operator="between">
      <formula>1</formula>
      <formula>2</formula>
    </cfRule>
  </conditionalFormatting>
  <conditionalFormatting sqref="I626">
    <cfRule type="containsText" dxfId="4088" priority="1930" operator="containsText" text="BAJO">
      <formula>NOT(ISERROR(SEARCH(("BAJO"),(I626))))</formula>
    </cfRule>
  </conditionalFormatting>
  <conditionalFormatting sqref="I626">
    <cfRule type="containsText" dxfId="4087" priority="1931" operator="containsText" text="MEDIO">
      <formula>NOT(ISERROR(SEARCH(("MEDIO"),(I626))))</formula>
    </cfRule>
  </conditionalFormatting>
  <conditionalFormatting sqref="I626">
    <cfRule type="containsText" dxfId="4086" priority="1932" operator="containsText" text="ALTO">
      <formula>NOT(ISERROR(SEARCH(("ALTO"),(I626))))</formula>
    </cfRule>
  </conditionalFormatting>
  <conditionalFormatting sqref="I626">
    <cfRule type="cellIs" dxfId="4085" priority="1933" operator="between">
      <formula>5</formula>
      <formula>9</formula>
    </cfRule>
  </conditionalFormatting>
  <conditionalFormatting sqref="I626">
    <cfRule type="cellIs" dxfId="4084" priority="1934" operator="between">
      <formula>3</formula>
      <formula>4</formula>
    </cfRule>
  </conditionalFormatting>
  <conditionalFormatting sqref="I626">
    <cfRule type="cellIs" dxfId="4083" priority="1935" operator="between">
      <formula>1</formula>
      <formula>2</formula>
    </cfRule>
  </conditionalFormatting>
  <conditionalFormatting sqref="E631:E633 E636:E637">
    <cfRule type="containsText" dxfId="4082" priority="1912" operator="containsText" text="BAJO">
      <formula>NOT(ISERROR(SEARCH(("BAJO"),(E631))))</formula>
    </cfRule>
  </conditionalFormatting>
  <conditionalFormatting sqref="E631:E633 E636:E637">
    <cfRule type="containsText" dxfId="4081" priority="1913" operator="containsText" text="MEDIO">
      <formula>NOT(ISERROR(SEARCH(("MEDIO"),(E631))))</formula>
    </cfRule>
  </conditionalFormatting>
  <conditionalFormatting sqref="E631:E633 E636:E637">
    <cfRule type="containsText" dxfId="4080" priority="1914" operator="containsText" text="ALTO">
      <formula>NOT(ISERROR(SEARCH(("ALTO"),(E631))))</formula>
    </cfRule>
  </conditionalFormatting>
  <conditionalFormatting sqref="E631:E633 E636:E637">
    <cfRule type="cellIs" dxfId="4079" priority="1915" operator="between">
      <formula>5</formula>
      <formula>9</formula>
    </cfRule>
  </conditionalFormatting>
  <conditionalFormatting sqref="E631:E633 E636:E637">
    <cfRule type="cellIs" dxfId="4078" priority="1916" operator="between">
      <formula>3</formula>
      <formula>4</formula>
    </cfRule>
  </conditionalFormatting>
  <conditionalFormatting sqref="E631:E633 E636:E637">
    <cfRule type="cellIs" dxfId="4077" priority="1917" operator="between">
      <formula>1</formula>
      <formula>2</formula>
    </cfRule>
  </conditionalFormatting>
  <conditionalFormatting sqref="I631:I633 I636:I637">
    <cfRule type="containsText" dxfId="4076" priority="1918" operator="containsText" text="BAJO">
      <formula>NOT(ISERROR(SEARCH(("BAJO"),(I631))))</formula>
    </cfRule>
  </conditionalFormatting>
  <conditionalFormatting sqref="I631:I633 I636:I637">
    <cfRule type="containsText" dxfId="4075" priority="1919" operator="containsText" text="MEDIO">
      <formula>NOT(ISERROR(SEARCH(("MEDIO"),(I631))))</formula>
    </cfRule>
  </conditionalFormatting>
  <conditionalFormatting sqref="I631:I633 I636:I637">
    <cfRule type="containsText" dxfId="4074" priority="1920" operator="containsText" text="ALTO">
      <formula>NOT(ISERROR(SEARCH(("ALTO"),(I631))))</formula>
    </cfRule>
  </conditionalFormatting>
  <conditionalFormatting sqref="I631:I633 I636:I637">
    <cfRule type="cellIs" dxfId="4073" priority="1921" operator="between">
      <formula>5</formula>
      <formula>9</formula>
    </cfRule>
  </conditionalFormatting>
  <conditionalFormatting sqref="I631:I633 I636:I637">
    <cfRule type="cellIs" dxfId="4072" priority="1922" operator="between">
      <formula>3</formula>
      <formula>4</formula>
    </cfRule>
  </conditionalFormatting>
  <conditionalFormatting sqref="I631:I633 I636:I637">
    <cfRule type="cellIs" dxfId="4071" priority="1923" operator="between">
      <formula>1</formula>
      <formula>2</formula>
    </cfRule>
  </conditionalFormatting>
  <conditionalFormatting sqref="E635">
    <cfRule type="containsText" dxfId="4070" priority="1900" operator="containsText" text="BAJO">
      <formula>NOT(ISERROR(SEARCH(("BAJO"),(E635))))</formula>
    </cfRule>
  </conditionalFormatting>
  <conditionalFormatting sqref="E635">
    <cfRule type="containsText" dxfId="4069" priority="1901" operator="containsText" text="MEDIO">
      <formula>NOT(ISERROR(SEARCH(("MEDIO"),(E635))))</formula>
    </cfRule>
  </conditionalFormatting>
  <conditionalFormatting sqref="E635">
    <cfRule type="containsText" dxfId="4068" priority="1902" operator="containsText" text="ALTO">
      <formula>NOT(ISERROR(SEARCH(("ALTO"),(E635))))</formula>
    </cfRule>
  </conditionalFormatting>
  <conditionalFormatting sqref="E635">
    <cfRule type="cellIs" dxfId="4067" priority="1903" operator="between">
      <formula>5</formula>
      <formula>9</formula>
    </cfRule>
  </conditionalFormatting>
  <conditionalFormatting sqref="E635">
    <cfRule type="cellIs" dxfId="4066" priority="1904" operator="between">
      <formula>3</formula>
      <formula>4</formula>
    </cfRule>
  </conditionalFormatting>
  <conditionalFormatting sqref="E635">
    <cfRule type="cellIs" dxfId="4065" priority="1905" operator="between">
      <formula>1</formula>
      <formula>2</formula>
    </cfRule>
  </conditionalFormatting>
  <conditionalFormatting sqref="I635">
    <cfRule type="containsText" dxfId="4064" priority="1906" operator="containsText" text="BAJO">
      <formula>NOT(ISERROR(SEARCH(("BAJO"),(I635))))</formula>
    </cfRule>
  </conditionalFormatting>
  <conditionalFormatting sqref="I635">
    <cfRule type="containsText" dxfId="4063" priority="1907" operator="containsText" text="MEDIO">
      <formula>NOT(ISERROR(SEARCH(("MEDIO"),(I635))))</formula>
    </cfRule>
  </conditionalFormatting>
  <conditionalFormatting sqref="I635">
    <cfRule type="containsText" dxfId="4062" priority="1908" operator="containsText" text="ALTO">
      <formula>NOT(ISERROR(SEARCH(("ALTO"),(I635))))</formula>
    </cfRule>
  </conditionalFormatting>
  <conditionalFormatting sqref="I635">
    <cfRule type="cellIs" dxfId="4061" priority="1909" operator="between">
      <formula>5</formula>
      <formula>9</formula>
    </cfRule>
  </conditionalFormatting>
  <conditionalFormatting sqref="I635">
    <cfRule type="cellIs" dxfId="4060" priority="1910" operator="between">
      <formula>3</formula>
      <formula>4</formula>
    </cfRule>
  </conditionalFormatting>
  <conditionalFormatting sqref="I635">
    <cfRule type="cellIs" dxfId="4059" priority="1911" operator="between">
      <formula>1</formula>
      <formula>2</formula>
    </cfRule>
  </conditionalFormatting>
  <conditionalFormatting sqref="E640:E642 E645:E646">
    <cfRule type="containsText" dxfId="4058" priority="1888" operator="containsText" text="BAJO">
      <formula>NOT(ISERROR(SEARCH(("BAJO"),(E640))))</formula>
    </cfRule>
  </conditionalFormatting>
  <conditionalFormatting sqref="E640:E642 E645:E646">
    <cfRule type="containsText" dxfId="4057" priority="1889" operator="containsText" text="MEDIO">
      <formula>NOT(ISERROR(SEARCH(("MEDIO"),(E640))))</formula>
    </cfRule>
  </conditionalFormatting>
  <conditionalFormatting sqref="E640:E642 E645:E646">
    <cfRule type="containsText" dxfId="4056" priority="1890" operator="containsText" text="ALTO">
      <formula>NOT(ISERROR(SEARCH(("ALTO"),(E640))))</formula>
    </cfRule>
  </conditionalFormatting>
  <conditionalFormatting sqref="E640:E642 E645:E646">
    <cfRule type="cellIs" dxfId="4055" priority="1891" operator="between">
      <formula>5</formula>
      <formula>9</formula>
    </cfRule>
  </conditionalFormatting>
  <conditionalFormatting sqref="E640:E642 E645:E646">
    <cfRule type="cellIs" dxfId="4054" priority="1892" operator="between">
      <formula>3</formula>
      <formula>4</formula>
    </cfRule>
  </conditionalFormatting>
  <conditionalFormatting sqref="E640:E642 E645:E646">
    <cfRule type="cellIs" dxfId="4053" priority="1893" operator="between">
      <formula>1</formula>
      <formula>2</formula>
    </cfRule>
  </conditionalFormatting>
  <conditionalFormatting sqref="I640:I642 I645:I646">
    <cfRule type="containsText" dxfId="4052" priority="1894" operator="containsText" text="BAJO">
      <formula>NOT(ISERROR(SEARCH(("BAJO"),(I640))))</formula>
    </cfRule>
  </conditionalFormatting>
  <conditionalFormatting sqref="I640:I642 I645:I646">
    <cfRule type="containsText" dxfId="4051" priority="1895" operator="containsText" text="MEDIO">
      <formula>NOT(ISERROR(SEARCH(("MEDIO"),(I640))))</formula>
    </cfRule>
  </conditionalFormatting>
  <conditionalFormatting sqref="I640:I642 I645:I646">
    <cfRule type="containsText" dxfId="4050" priority="1896" operator="containsText" text="ALTO">
      <formula>NOT(ISERROR(SEARCH(("ALTO"),(I640))))</formula>
    </cfRule>
  </conditionalFormatting>
  <conditionalFormatting sqref="I640:I642 I645:I646">
    <cfRule type="cellIs" dxfId="4049" priority="1897" operator="between">
      <formula>5</formula>
      <formula>9</formula>
    </cfRule>
  </conditionalFormatting>
  <conditionalFormatting sqref="I640:I642 I645:I646">
    <cfRule type="cellIs" dxfId="4048" priority="1898" operator="between">
      <formula>3</formula>
      <formula>4</formula>
    </cfRule>
  </conditionalFormatting>
  <conditionalFormatting sqref="I640:I642 I645:I646">
    <cfRule type="cellIs" dxfId="4047" priority="1899" operator="between">
      <formula>1</formula>
      <formula>2</formula>
    </cfRule>
  </conditionalFormatting>
  <conditionalFormatting sqref="E644">
    <cfRule type="containsText" dxfId="4046" priority="1876" operator="containsText" text="BAJO">
      <formula>NOT(ISERROR(SEARCH(("BAJO"),(E644))))</formula>
    </cfRule>
  </conditionalFormatting>
  <conditionalFormatting sqref="E644">
    <cfRule type="containsText" dxfId="4045" priority="1877" operator="containsText" text="MEDIO">
      <formula>NOT(ISERROR(SEARCH(("MEDIO"),(E644))))</formula>
    </cfRule>
  </conditionalFormatting>
  <conditionalFormatting sqref="E644">
    <cfRule type="containsText" dxfId="4044" priority="1878" operator="containsText" text="ALTO">
      <formula>NOT(ISERROR(SEARCH(("ALTO"),(E644))))</formula>
    </cfRule>
  </conditionalFormatting>
  <conditionalFormatting sqref="E644">
    <cfRule type="cellIs" dxfId="4043" priority="1879" operator="between">
      <formula>5</formula>
      <formula>9</formula>
    </cfRule>
  </conditionalFormatting>
  <conditionalFormatting sqref="E644">
    <cfRule type="cellIs" dxfId="4042" priority="1880" operator="between">
      <formula>3</formula>
      <formula>4</formula>
    </cfRule>
  </conditionalFormatting>
  <conditionalFormatting sqref="E644">
    <cfRule type="cellIs" dxfId="4041" priority="1881" operator="between">
      <formula>1</formula>
      <formula>2</formula>
    </cfRule>
  </conditionalFormatting>
  <conditionalFormatting sqref="I644">
    <cfRule type="containsText" dxfId="4040" priority="1882" operator="containsText" text="BAJO">
      <formula>NOT(ISERROR(SEARCH(("BAJO"),(I644))))</formula>
    </cfRule>
  </conditionalFormatting>
  <conditionalFormatting sqref="I644">
    <cfRule type="containsText" dxfId="4039" priority="1883" operator="containsText" text="MEDIO">
      <formula>NOT(ISERROR(SEARCH(("MEDIO"),(I644))))</formula>
    </cfRule>
  </conditionalFormatting>
  <conditionalFormatting sqref="I644">
    <cfRule type="containsText" dxfId="4038" priority="1884" operator="containsText" text="ALTO">
      <formula>NOT(ISERROR(SEARCH(("ALTO"),(I644))))</formula>
    </cfRule>
  </conditionalFormatting>
  <conditionalFormatting sqref="I644">
    <cfRule type="cellIs" dxfId="4037" priority="1885" operator="between">
      <formula>5</formula>
      <formula>9</formula>
    </cfRule>
  </conditionalFormatting>
  <conditionalFormatting sqref="I644">
    <cfRule type="cellIs" dxfId="4036" priority="1886" operator="between">
      <formula>3</formula>
      <formula>4</formula>
    </cfRule>
  </conditionalFormatting>
  <conditionalFormatting sqref="I644">
    <cfRule type="cellIs" dxfId="4035" priority="1887" operator="between">
      <formula>1</formula>
      <formula>2</formula>
    </cfRule>
  </conditionalFormatting>
  <conditionalFormatting sqref="E649:E651 E654:E655">
    <cfRule type="containsText" dxfId="4034" priority="1864" operator="containsText" text="BAJO">
      <formula>NOT(ISERROR(SEARCH(("BAJO"),(E649))))</formula>
    </cfRule>
  </conditionalFormatting>
  <conditionalFormatting sqref="E649:E651 E654:E655">
    <cfRule type="containsText" dxfId="4033" priority="1865" operator="containsText" text="MEDIO">
      <formula>NOT(ISERROR(SEARCH(("MEDIO"),(E649))))</formula>
    </cfRule>
  </conditionalFormatting>
  <conditionalFormatting sqref="E649:E651 E654:E655">
    <cfRule type="containsText" dxfId="4032" priority="1866" operator="containsText" text="ALTO">
      <formula>NOT(ISERROR(SEARCH(("ALTO"),(E649))))</formula>
    </cfRule>
  </conditionalFormatting>
  <conditionalFormatting sqref="E649:E651 E654:E655">
    <cfRule type="cellIs" dxfId="4031" priority="1867" operator="between">
      <formula>5</formula>
      <formula>9</formula>
    </cfRule>
  </conditionalFormatting>
  <conditionalFormatting sqref="E649:E651 E654:E655">
    <cfRule type="cellIs" dxfId="4030" priority="1868" operator="between">
      <formula>3</formula>
      <formula>4</formula>
    </cfRule>
  </conditionalFormatting>
  <conditionalFormatting sqref="E649:E651 E654:E655">
    <cfRule type="cellIs" dxfId="4029" priority="1869" operator="between">
      <formula>1</formula>
      <formula>2</formula>
    </cfRule>
  </conditionalFormatting>
  <conditionalFormatting sqref="I649:I651 I654:I655">
    <cfRule type="containsText" dxfId="4028" priority="1870" operator="containsText" text="BAJO">
      <formula>NOT(ISERROR(SEARCH(("BAJO"),(I649))))</formula>
    </cfRule>
  </conditionalFormatting>
  <conditionalFormatting sqref="I649:I651 I654:I655">
    <cfRule type="containsText" dxfId="4027" priority="1871" operator="containsText" text="MEDIO">
      <formula>NOT(ISERROR(SEARCH(("MEDIO"),(I649))))</formula>
    </cfRule>
  </conditionalFormatting>
  <conditionalFormatting sqref="I649:I651 I654:I655">
    <cfRule type="containsText" dxfId="4026" priority="1872" operator="containsText" text="ALTO">
      <formula>NOT(ISERROR(SEARCH(("ALTO"),(I649))))</formula>
    </cfRule>
  </conditionalFormatting>
  <conditionalFormatting sqref="I649:I651 I654:I655">
    <cfRule type="cellIs" dxfId="4025" priority="1873" operator="between">
      <formula>5</formula>
      <formula>9</formula>
    </cfRule>
  </conditionalFormatting>
  <conditionalFormatting sqref="I649:I651 I654:I655">
    <cfRule type="cellIs" dxfId="4024" priority="1874" operator="between">
      <formula>3</formula>
      <formula>4</formula>
    </cfRule>
  </conditionalFormatting>
  <conditionalFormatting sqref="I649:I651 I654:I655">
    <cfRule type="cellIs" dxfId="4023" priority="1875" operator="between">
      <formula>1</formula>
      <formula>2</formula>
    </cfRule>
  </conditionalFormatting>
  <conditionalFormatting sqref="E653">
    <cfRule type="containsText" dxfId="4022" priority="1852" operator="containsText" text="BAJO">
      <formula>NOT(ISERROR(SEARCH(("BAJO"),(E653))))</formula>
    </cfRule>
  </conditionalFormatting>
  <conditionalFormatting sqref="E653">
    <cfRule type="containsText" dxfId="4021" priority="1853" operator="containsText" text="MEDIO">
      <formula>NOT(ISERROR(SEARCH(("MEDIO"),(E653))))</formula>
    </cfRule>
  </conditionalFormatting>
  <conditionalFormatting sqref="E653">
    <cfRule type="containsText" dxfId="4020" priority="1854" operator="containsText" text="ALTO">
      <formula>NOT(ISERROR(SEARCH(("ALTO"),(E653))))</formula>
    </cfRule>
  </conditionalFormatting>
  <conditionalFormatting sqref="E653">
    <cfRule type="cellIs" dxfId="4019" priority="1855" operator="between">
      <formula>5</formula>
      <formula>9</formula>
    </cfRule>
  </conditionalFormatting>
  <conditionalFormatting sqref="E653">
    <cfRule type="cellIs" dxfId="4018" priority="1856" operator="between">
      <formula>3</formula>
      <formula>4</formula>
    </cfRule>
  </conditionalFormatting>
  <conditionalFormatting sqref="E653">
    <cfRule type="cellIs" dxfId="4017" priority="1857" operator="between">
      <formula>1</formula>
      <formula>2</formula>
    </cfRule>
  </conditionalFormatting>
  <conditionalFormatting sqref="I653">
    <cfRule type="containsText" dxfId="4016" priority="1858" operator="containsText" text="BAJO">
      <formula>NOT(ISERROR(SEARCH(("BAJO"),(I653))))</formula>
    </cfRule>
  </conditionalFormatting>
  <conditionalFormatting sqref="I653">
    <cfRule type="containsText" dxfId="4015" priority="1859" operator="containsText" text="MEDIO">
      <formula>NOT(ISERROR(SEARCH(("MEDIO"),(I653))))</formula>
    </cfRule>
  </conditionalFormatting>
  <conditionalFormatting sqref="I653">
    <cfRule type="containsText" dxfId="4014" priority="1860" operator="containsText" text="ALTO">
      <formula>NOT(ISERROR(SEARCH(("ALTO"),(I653))))</formula>
    </cfRule>
  </conditionalFormatting>
  <conditionalFormatting sqref="I653">
    <cfRule type="cellIs" dxfId="4013" priority="1861" operator="between">
      <formula>5</formula>
      <formula>9</formula>
    </cfRule>
  </conditionalFormatting>
  <conditionalFormatting sqref="I653">
    <cfRule type="cellIs" dxfId="4012" priority="1862" operator="between">
      <formula>3</formula>
      <formula>4</formula>
    </cfRule>
  </conditionalFormatting>
  <conditionalFormatting sqref="I653">
    <cfRule type="cellIs" dxfId="4011" priority="1863" operator="between">
      <formula>1</formula>
      <formula>2</formula>
    </cfRule>
  </conditionalFormatting>
  <conditionalFormatting sqref="E658:E660 E663:E664">
    <cfRule type="containsText" dxfId="4010" priority="1840" operator="containsText" text="BAJO">
      <formula>NOT(ISERROR(SEARCH(("BAJO"),(E658))))</formula>
    </cfRule>
  </conditionalFormatting>
  <conditionalFormatting sqref="E658:E660 E663:E664">
    <cfRule type="containsText" dxfId="4009" priority="1841" operator="containsText" text="MEDIO">
      <formula>NOT(ISERROR(SEARCH(("MEDIO"),(E658))))</formula>
    </cfRule>
  </conditionalFormatting>
  <conditionalFormatting sqref="E658:E660 E663:E664">
    <cfRule type="containsText" dxfId="4008" priority="1842" operator="containsText" text="ALTO">
      <formula>NOT(ISERROR(SEARCH(("ALTO"),(E658))))</formula>
    </cfRule>
  </conditionalFormatting>
  <conditionalFormatting sqref="E658:E660 E663:E664">
    <cfRule type="cellIs" dxfId="4007" priority="1843" operator="between">
      <formula>5</formula>
      <formula>9</formula>
    </cfRule>
  </conditionalFormatting>
  <conditionalFormatting sqref="E658:E660 E663:E664">
    <cfRule type="cellIs" dxfId="4006" priority="1844" operator="between">
      <formula>3</formula>
      <formula>4</formula>
    </cfRule>
  </conditionalFormatting>
  <conditionalFormatting sqref="E658:E660 E663:E664">
    <cfRule type="cellIs" dxfId="4005" priority="1845" operator="between">
      <formula>1</formula>
      <formula>2</formula>
    </cfRule>
  </conditionalFormatting>
  <conditionalFormatting sqref="I658:I660 I663:I664">
    <cfRule type="containsText" dxfId="4004" priority="1846" operator="containsText" text="BAJO">
      <formula>NOT(ISERROR(SEARCH(("BAJO"),(I658))))</formula>
    </cfRule>
  </conditionalFormatting>
  <conditionalFormatting sqref="I658:I660 I663:I664">
    <cfRule type="containsText" dxfId="4003" priority="1847" operator="containsText" text="MEDIO">
      <formula>NOT(ISERROR(SEARCH(("MEDIO"),(I658))))</formula>
    </cfRule>
  </conditionalFormatting>
  <conditionalFormatting sqref="I658:I660 I663:I664">
    <cfRule type="containsText" dxfId="4002" priority="1848" operator="containsText" text="ALTO">
      <formula>NOT(ISERROR(SEARCH(("ALTO"),(I658))))</formula>
    </cfRule>
  </conditionalFormatting>
  <conditionalFormatting sqref="I658:I660 I663:I664">
    <cfRule type="cellIs" dxfId="4001" priority="1849" operator="between">
      <formula>5</formula>
      <formula>9</formula>
    </cfRule>
  </conditionalFormatting>
  <conditionalFormatting sqref="I658:I660 I663:I664">
    <cfRule type="cellIs" dxfId="4000" priority="1850" operator="between">
      <formula>3</formula>
      <formula>4</formula>
    </cfRule>
  </conditionalFormatting>
  <conditionalFormatting sqref="I658:I660 I663:I664">
    <cfRule type="cellIs" dxfId="3999" priority="1851" operator="between">
      <formula>1</formula>
      <formula>2</formula>
    </cfRule>
  </conditionalFormatting>
  <conditionalFormatting sqref="E662">
    <cfRule type="containsText" dxfId="3998" priority="1828" operator="containsText" text="BAJO">
      <formula>NOT(ISERROR(SEARCH(("BAJO"),(E662))))</formula>
    </cfRule>
  </conditionalFormatting>
  <conditionalFormatting sqref="E662">
    <cfRule type="containsText" dxfId="3997" priority="1829" operator="containsText" text="MEDIO">
      <formula>NOT(ISERROR(SEARCH(("MEDIO"),(E662))))</formula>
    </cfRule>
  </conditionalFormatting>
  <conditionalFormatting sqref="E662">
    <cfRule type="containsText" dxfId="3996" priority="1830" operator="containsText" text="ALTO">
      <formula>NOT(ISERROR(SEARCH(("ALTO"),(E662))))</formula>
    </cfRule>
  </conditionalFormatting>
  <conditionalFormatting sqref="E662">
    <cfRule type="cellIs" dxfId="3995" priority="1831" operator="between">
      <formula>5</formula>
      <formula>9</formula>
    </cfRule>
  </conditionalFormatting>
  <conditionalFormatting sqref="E662">
    <cfRule type="cellIs" dxfId="3994" priority="1832" operator="between">
      <formula>3</formula>
      <formula>4</formula>
    </cfRule>
  </conditionalFormatting>
  <conditionalFormatting sqref="E662">
    <cfRule type="cellIs" dxfId="3993" priority="1833" operator="between">
      <formula>1</formula>
      <formula>2</formula>
    </cfRule>
  </conditionalFormatting>
  <conditionalFormatting sqref="I662">
    <cfRule type="containsText" dxfId="3992" priority="1834" operator="containsText" text="BAJO">
      <formula>NOT(ISERROR(SEARCH(("BAJO"),(I662))))</formula>
    </cfRule>
  </conditionalFormatting>
  <conditionalFormatting sqref="I662">
    <cfRule type="containsText" dxfId="3991" priority="1835" operator="containsText" text="MEDIO">
      <formula>NOT(ISERROR(SEARCH(("MEDIO"),(I662))))</formula>
    </cfRule>
  </conditionalFormatting>
  <conditionalFormatting sqref="I662">
    <cfRule type="containsText" dxfId="3990" priority="1836" operator="containsText" text="ALTO">
      <formula>NOT(ISERROR(SEARCH(("ALTO"),(I662))))</formula>
    </cfRule>
  </conditionalFormatting>
  <conditionalFormatting sqref="I662">
    <cfRule type="cellIs" dxfId="3989" priority="1837" operator="between">
      <formula>5</formula>
      <formula>9</formula>
    </cfRule>
  </conditionalFormatting>
  <conditionalFormatting sqref="I662">
    <cfRule type="cellIs" dxfId="3988" priority="1838" operator="between">
      <formula>3</formula>
      <formula>4</formula>
    </cfRule>
  </conditionalFormatting>
  <conditionalFormatting sqref="I662">
    <cfRule type="cellIs" dxfId="3987" priority="1839" operator="between">
      <formula>1</formula>
      <formula>2</formula>
    </cfRule>
  </conditionalFormatting>
  <conditionalFormatting sqref="E667:E669 E672:E673">
    <cfRule type="containsText" dxfId="3986" priority="1816" operator="containsText" text="BAJO">
      <formula>NOT(ISERROR(SEARCH(("BAJO"),(E667))))</formula>
    </cfRule>
  </conditionalFormatting>
  <conditionalFormatting sqref="E667:E669 E672:E673">
    <cfRule type="containsText" dxfId="3985" priority="1817" operator="containsText" text="MEDIO">
      <formula>NOT(ISERROR(SEARCH(("MEDIO"),(E667))))</formula>
    </cfRule>
  </conditionalFormatting>
  <conditionalFormatting sqref="E667:E669 E672:E673">
    <cfRule type="containsText" dxfId="3984" priority="1818" operator="containsText" text="ALTO">
      <formula>NOT(ISERROR(SEARCH(("ALTO"),(E667))))</formula>
    </cfRule>
  </conditionalFormatting>
  <conditionalFormatting sqref="E667:E669 E672:E673">
    <cfRule type="cellIs" dxfId="3983" priority="1819" operator="between">
      <formula>5</formula>
      <formula>9</formula>
    </cfRule>
  </conditionalFormatting>
  <conditionalFormatting sqref="E667:E669 E672:E673">
    <cfRule type="cellIs" dxfId="3982" priority="1820" operator="between">
      <formula>3</formula>
      <formula>4</formula>
    </cfRule>
  </conditionalFormatting>
  <conditionalFormatting sqref="E667:E669 E672:E673">
    <cfRule type="cellIs" dxfId="3981" priority="1821" operator="between">
      <formula>1</formula>
      <formula>2</formula>
    </cfRule>
  </conditionalFormatting>
  <conditionalFormatting sqref="I667:I669 I672:I673">
    <cfRule type="containsText" dxfId="3980" priority="1822" operator="containsText" text="BAJO">
      <formula>NOT(ISERROR(SEARCH(("BAJO"),(I667))))</formula>
    </cfRule>
  </conditionalFormatting>
  <conditionalFormatting sqref="I667:I669 I672:I673">
    <cfRule type="containsText" dxfId="3979" priority="1823" operator="containsText" text="MEDIO">
      <formula>NOT(ISERROR(SEARCH(("MEDIO"),(I667))))</formula>
    </cfRule>
  </conditionalFormatting>
  <conditionalFormatting sqref="I667:I669 I672:I673">
    <cfRule type="containsText" dxfId="3978" priority="1824" operator="containsText" text="ALTO">
      <formula>NOT(ISERROR(SEARCH(("ALTO"),(I667))))</formula>
    </cfRule>
  </conditionalFormatting>
  <conditionalFormatting sqref="I667:I669 I672:I673">
    <cfRule type="cellIs" dxfId="3977" priority="1825" operator="between">
      <formula>5</formula>
      <formula>9</formula>
    </cfRule>
  </conditionalFormatting>
  <conditionalFormatting sqref="I667:I669 I672:I673">
    <cfRule type="cellIs" dxfId="3976" priority="1826" operator="between">
      <formula>3</formula>
      <formula>4</formula>
    </cfRule>
  </conditionalFormatting>
  <conditionalFormatting sqref="I667:I669 I672:I673">
    <cfRule type="cellIs" dxfId="3975" priority="1827" operator="between">
      <formula>1</formula>
      <formula>2</formula>
    </cfRule>
  </conditionalFormatting>
  <conditionalFormatting sqref="E671">
    <cfRule type="containsText" dxfId="3974" priority="1804" operator="containsText" text="BAJO">
      <formula>NOT(ISERROR(SEARCH(("BAJO"),(E671))))</formula>
    </cfRule>
  </conditionalFormatting>
  <conditionalFormatting sqref="E671">
    <cfRule type="containsText" dxfId="3973" priority="1805" operator="containsText" text="MEDIO">
      <formula>NOT(ISERROR(SEARCH(("MEDIO"),(E671))))</formula>
    </cfRule>
  </conditionalFormatting>
  <conditionalFormatting sqref="E671">
    <cfRule type="containsText" dxfId="3972" priority="1806" operator="containsText" text="ALTO">
      <formula>NOT(ISERROR(SEARCH(("ALTO"),(E671))))</formula>
    </cfRule>
  </conditionalFormatting>
  <conditionalFormatting sqref="E671">
    <cfRule type="cellIs" dxfId="3971" priority="1807" operator="between">
      <formula>5</formula>
      <formula>9</formula>
    </cfRule>
  </conditionalFormatting>
  <conditionalFormatting sqref="E671">
    <cfRule type="cellIs" dxfId="3970" priority="1808" operator="between">
      <formula>3</formula>
      <formula>4</formula>
    </cfRule>
  </conditionalFormatting>
  <conditionalFormatting sqref="E671">
    <cfRule type="cellIs" dxfId="3969" priority="1809" operator="between">
      <formula>1</formula>
      <formula>2</formula>
    </cfRule>
  </conditionalFormatting>
  <conditionalFormatting sqref="I671">
    <cfRule type="containsText" dxfId="3968" priority="1810" operator="containsText" text="BAJO">
      <formula>NOT(ISERROR(SEARCH(("BAJO"),(I671))))</formula>
    </cfRule>
  </conditionalFormatting>
  <conditionalFormatting sqref="I671">
    <cfRule type="containsText" dxfId="3967" priority="1811" operator="containsText" text="MEDIO">
      <formula>NOT(ISERROR(SEARCH(("MEDIO"),(I671))))</formula>
    </cfRule>
  </conditionalFormatting>
  <conditionalFormatting sqref="I671">
    <cfRule type="containsText" dxfId="3966" priority="1812" operator="containsText" text="ALTO">
      <formula>NOT(ISERROR(SEARCH(("ALTO"),(I671))))</formula>
    </cfRule>
  </conditionalFormatting>
  <conditionalFormatting sqref="I671">
    <cfRule type="cellIs" dxfId="3965" priority="1813" operator="between">
      <formula>5</formula>
      <formula>9</formula>
    </cfRule>
  </conditionalFormatting>
  <conditionalFormatting sqref="I671">
    <cfRule type="cellIs" dxfId="3964" priority="1814" operator="between">
      <formula>3</formula>
      <formula>4</formula>
    </cfRule>
  </conditionalFormatting>
  <conditionalFormatting sqref="I671">
    <cfRule type="cellIs" dxfId="3963" priority="1815" operator="between">
      <formula>1</formula>
      <formula>2</formula>
    </cfRule>
  </conditionalFormatting>
  <conditionalFormatting sqref="E676:E678 E681:E682">
    <cfRule type="containsText" dxfId="3962" priority="1792" operator="containsText" text="BAJO">
      <formula>NOT(ISERROR(SEARCH(("BAJO"),(E676))))</formula>
    </cfRule>
  </conditionalFormatting>
  <conditionalFormatting sqref="E676:E678 E681:E682">
    <cfRule type="containsText" dxfId="3961" priority="1793" operator="containsText" text="MEDIO">
      <formula>NOT(ISERROR(SEARCH(("MEDIO"),(E676))))</formula>
    </cfRule>
  </conditionalFormatting>
  <conditionalFormatting sqref="E676:E678 E681:E682">
    <cfRule type="containsText" dxfId="3960" priority="1794" operator="containsText" text="ALTO">
      <formula>NOT(ISERROR(SEARCH(("ALTO"),(E676))))</formula>
    </cfRule>
  </conditionalFormatting>
  <conditionalFormatting sqref="E676:E678 E681:E682">
    <cfRule type="cellIs" dxfId="3959" priority="1795" operator="between">
      <formula>5</formula>
      <formula>9</formula>
    </cfRule>
  </conditionalFormatting>
  <conditionalFormatting sqref="E676:E678 E681:E682">
    <cfRule type="cellIs" dxfId="3958" priority="1796" operator="between">
      <formula>3</formula>
      <formula>4</formula>
    </cfRule>
  </conditionalFormatting>
  <conditionalFormatting sqref="E676:E678 E681:E682">
    <cfRule type="cellIs" dxfId="3957" priority="1797" operator="between">
      <formula>1</formula>
      <formula>2</formula>
    </cfRule>
  </conditionalFormatting>
  <conditionalFormatting sqref="I676:I678 I681:I682">
    <cfRule type="containsText" dxfId="3956" priority="1798" operator="containsText" text="BAJO">
      <formula>NOT(ISERROR(SEARCH(("BAJO"),(I676))))</formula>
    </cfRule>
  </conditionalFormatting>
  <conditionalFormatting sqref="I676:I678 I681:I682">
    <cfRule type="containsText" dxfId="3955" priority="1799" operator="containsText" text="MEDIO">
      <formula>NOT(ISERROR(SEARCH(("MEDIO"),(I676))))</formula>
    </cfRule>
  </conditionalFormatting>
  <conditionalFormatting sqref="I676:I678 I681:I682">
    <cfRule type="containsText" dxfId="3954" priority="1800" operator="containsText" text="ALTO">
      <formula>NOT(ISERROR(SEARCH(("ALTO"),(I676))))</formula>
    </cfRule>
  </conditionalFormatting>
  <conditionalFormatting sqref="I676:I678 I681:I682">
    <cfRule type="cellIs" dxfId="3953" priority="1801" operator="between">
      <formula>5</formula>
      <formula>9</formula>
    </cfRule>
  </conditionalFormatting>
  <conditionalFormatting sqref="I676:I678 I681:I682">
    <cfRule type="cellIs" dxfId="3952" priority="1802" operator="between">
      <formula>3</formula>
      <formula>4</formula>
    </cfRule>
  </conditionalFormatting>
  <conditionalFormatting sqref="I676:I678 I681:I682">
    <cfRule type="cellIs" dxfId="3951" priority="1803" operator="between">
      <formula>1</formula>
      <formula>2</formula>
    </cfRule>
  </conditionalFormatting>
  <conditionalFormatting sqref="E680">
    <cfRule type="containsText" dxfId="3950" priority="1780" operator="containsText" text="BAJO">
      <formula>NOT(ISERROR(SEARCH(("BAJO"),(E680))))</formula>
    </cfRule>
  </conditionalFormatting>
  <conditionalFormatting sqref="E680">
    <cfRule type="containsText" dxfId="3949" priority="1781" operator="containsText" text="MEDIO">
      <formula>NOT(ISERROR(SEARCH(("MEDIO"),(E680))))</formula>
    </cfRule>
  </conditionalFormatting>
  <conditionalFormatting sqref="E680">
    <cfRule type="containsText" dxfId="3948" priority="1782" operator="containsText" text="ALTO">
      <formula>NOT(ISERROR(SEARCH(("ALTO"),(E680))))</formula>
    </cfRule>
  </conditionalFormatting>
  <conditionalFormatting sqref="E680">
    <cfRule type="cellIs" dxfId="3947" priority="1783" operator="between">
      <formula>5</formula>
      <formula>9</formula>
    </cfRule>
  </conditionalFormatting>
  <conditionalFormatting sqref="E680">
    <cfRule type="cellIs" dxfId="3946" priority="1784" operator="between">
      <formula>3</formula>
      <formula>4</formula>
    </cfRule>
  </conditionalFormatting>
  <conditionalFormatting sqref="E680">
    <cfRule type="cellIs" dxfId="3945" priority="1785" operator="between">
      <formula>1</formula>
      <formula>2</formula>
    </cfRule>
  </conditionalFormatting>
  <conditionalFormatting sqref="I680">
    <cfRule type="containsText" dxfId="3944" priority="1786" operator="containsText" text="BAJO">
      <formula>NOT(ISERROR(SEARCH(("BAJO"),(I680))))</formula>
    </cfRule>
  </conditionalFormatting>
  <conditionalFormatting sqref="I680">
    <cfRule type="containsText" dxfId="3943" priority="1787" operator="containsText" text="MEDIO">
      <formula>NOT(ISERROR(SEARCH(("MEDIO"),(I680))))</formula>
    </cfRule>
  </conditionalFormatting>
  <conditionalFormatting sqref="I680">
    <cfRule type="containsText" dxfId="3942" priority="1788" operator="containsText" text="ALTO">
      <formula>NOT(ISERROR(SEARCH(("ALTO"),(I680))))</formula>
    </cfRule>
  </conditionalFormatting>
  <conditionalFormatting sqref="I680">
    <cfRule type="cellIs" dxfId="3941" priority="1789" operator="between">
      <formula>5</formula>
      <formula>9</formula>
    </cfRule>
  </conditionalFormatting>
  <conditionalFormatting sqref="I680">
    <cfRule type="cellIs" dxfId="3940" priority="1790" operator="between">
      <formula>3</formula>
      <formula>4</formula>
    </cfRule>
  </conditionalFormatting>
  <conditionalFormatting sqref="I680">
    <cfRule type="cellIs" dxfId="3939" priority="1791" operator="between">
      <formula>1</formula>
      <formula>2</formula>
    </cfRule>
  </conditionalFormatting>
  <conditionalFormatting sqref="E685:E687 E690:E691">
    <cfRule type="containsText" dxfId="3938" priority="1768" operator="containsText" text="BAJO">
      <formula>NOT(ISERROR(SEARCH(("BAJO"),(E685))))</formula>
    </cfRule>
  </conditionalFormatting>
  <conditionalFormatting sqref="E685:E687 E690:E691">
    <cfRule type="containsText" dxfId="3937" priority="1769" operator="containsText" text="MEDIO">
      <formula>NOT(ISERROR(SEARCH(("MEDIO"),(E685))))</formula>
    </cfRule>
  </conditionalFormatting>
  <conditionalFormatting sqref="E685:E687 E690:E691">
    <cfRule type="containsText" dxfId="3936" priority="1770" operator="containsText" text="ALTO">
      <formula>NOT(ISERROR(SEARCH(("ALTO"),(E685))))</formula>
    </cfRule>
  </conditionalFormatting>
  <conditionalFormatting sqref="E685:E687 E690:E691">
    <cfRule type="cellIs" dxfId="3935" priority="1771" operator="between">
      <formula>5</formula>
      <formula>9</formula>
    </cfRule>
  </conditionalFormatting>
  <conditionalFormatting sqref="E685:E687 E690:E691">
    <cfRule type="cellIs" dxfId="3934" priority="1772" operator="between">
      <formula>3</formula>
      <formula>4</formula>
    </cfRule>
  </conditionalFormatting>
  <conditionalFormatting sqref="E685:E687 E690:E691">
    <cfRule type="cellIs" dxfId="3933" priority="1773" operator="between">
      <formula>1</formula>
      <formula>2</formula>
    </cfRule>
  </conditionalFormatting>
  <conditionalFormatting sqref="I685:I687 I690:I691">
    <cfRule type="containsText" dxfId="3932" priority="1774" operator="containsText" text="BAJO">
      <formula>NOT(ISERROR(SEARCH(("BAJO"),(I685))))</formula>
    </cfRule>
  </conditionalFormatting>
  <conditionalFormatting sqref="I685:I687 I690:I691">
    <cfRule type="containsText" dxfId="3931" priority="1775" operator="containsText" text="MEDIO">
      <formula>NOT(ISERROR(SEARCH(("MEDIO"),(I685))))</formula>
    </cfRule>
  </conditionalFormatting>
  <conditionalFormatting sqref="I685:I687 I690:I691">
    <cfRule type="containsText" dxfId="3930" priority="1776" operator="containsText" text="ALTO">
      <formula>NOT(ISERROR(SEARCH(("ALTO"),(I685))))</formula>
    </cfRule>
  </conditionalFormatting>
  <conditionalFormatting sqref="I685:I687 I690:I691">
    <cfRule type="cellIs" dxfId="3929" priority="1777" operator="between">
      <formula>5</formula>
      <formula>9</formula>
    </cfRule>
  </conditionalFormatting>
  <conditionalFormatting sqref="I685:I687 I690:I691">
    <cfRule type="cellIs" dxfId="3928" priority="1778" operator="between">
      <formula>3</formula>
      <formula>4</formula>
    </cfRule>
  </conditionalFormatting>
  <conditionalFormatting sqref="I685:I687 I690:I691">
    <cfRule type="cellIs" dxfId="3927" priority="1779" operator="between">
      <formula>1</formula>
      <formula>2</formula>
    </cfRule>
  </conditionalFormatting>
  <conditionalFormatting sqref="E689">
    <cfRule type="containsText" dxfId="3926" priority="1756" operator="containsText" text="BAJO">
      <formula>NOT(ISERROR(SEARCH(("BAJO"),(E689))))</formula>
    </cfRule>
  </conditionalFormatting>
  <conditionalFormatting sqref="E689">
    <cfRule type="containsText" dxfId="3925" priority="1757" operator="containsText" text="MEDIO">
      <formula>NOT(ISERROR(SEARCH(("MEDIO"),(E689))))</formula>
    </cfRule>
  </conditionalFormatting>
  <conditionalFormatting sqref="E689">
    <cfRule type="containsText" dxfId="3924" priority="1758" operator="containsText" text="ALTO">
      <formula>NOT(ISERROR(SEARCH(("ALTO"),(E689))))</formula>
    </cfRule>
  </conditionalFormatting>
  <conditionalFormatting sqref="E689">
    <cfRule type="cellIs" dxfId="3923" priority="1759" operator="between">
      <formula>5</formula>
      <formula>9</formula>
    </cfRule>
  </conditionalFormatting>
  <conditionalFormatting sqref="E689">
    <cfRule type="cellIs" dxfId="3922" priority="1760" operator="between">
      <formula>3</formula>
      <formula>4</formula>
    </cfRule>
  </conditionalFormatting>
  <conditionalFormatting sqref="E689">
    <cfRule type="cellIs" dxfId="3921" priority="1761" operator="between">
      <formula>1</formula>
      <formula>2</formula>
    </cfRule>
  </conditionalFormatting>
  <conditionalFormatting sqref="I689">
    <cfRule type="containsText" dxfId="3920" priority="1762" operator="containsText" text="BAJO">
      <formula>NOT(ISERROR(SEARCH(("BAJO"),(I689))))</formula>
    </cfRule>
  </conditionalFormatting>
  <conditionalFormatting sqref="I689">
    <cfRule type="containsText" dxfId="3919" priority="1763" operator="containsText" text="MEDIO">
      <formula>NOT(ISERROR(SEARCH(("MEDIO"),(I689))))</formula>
    </cfRule>
  </conditionalFormatting>
  <conditionalFormatting sqref="I689">
    <cfRule type="containsText" dxfId="3918" priority="1764" operator="containsText" text="ALTO">
      <formula>NOT(ISERROR(SEARCH(("ALTO"),(I689))))</formula>
    </cfRule>
  </conditionalFormatting>
  <conditionalFormatting sqref="I689">
    <cfRule type="cellIs" dxfId="3917" priority="1765" operator="between">
      <formula>5</formula>
      <formula>9</formula>
    </cfRule>
  </conditionalFormatting>
  <conditionalFormatting sqref="I689">
    <cfRule type="cellIs" dxfId="3916" priority="1766" operator="between">
      <formula>3</formula>
      <formula>4</formula>
    </cfRule>
  </conditionalFormatting>
  <conditionalFormatting sqref="I689">
    <cfRule type="cellIs" dxfId="3915" priority="1767" operator="between">
      <formula>1</formula>
      <formula>2</formula>
    </cfRule>
  </conditionalFormatting>
  <conditionalFormatting sqref="E694:E696 E699:E700">
    <cfRule type="containsText" dxfId="3914" priority="1744" operator="containsText" text="BAJO">
      <formula>NOT(ISERROR(SEARCH(("BAJO"),(E694))))</formula>
    </cfRule>
  </conditionalFormatting>
  <conditionalFormatting sqref="E694:E696 E699:E700">
    <cfRule type="containsText" dxfId="3913" priority="1745" operator="containsText" text="MEDIO">
      <formula>NOT(ISERROR(SEARCH(("MEDIO"),(E694))))</formula>
    </cfRule>
  </conditionalFormatting>
  <conditionalFormatting sqref="E694:E696 E699:E700">
    <cfRule type="containsText" dxfId="3912" priority="1746" operator="containsText" text="ALTO">
      <formula>NOT(ISERROR(SEARCH(("ALTO"),(E694))))</formula>
    </cfRule>
  </conditionalFormatting>
  <conditionalFormatting sqref="E694:E696 E699:E700">
    <cfRule type="cellIs" dxfId="3911" priority="1747" operator="between">
      <formula>5</formula>
      <formula>9</formula>
    </cfRule>
  </conditionalFormatting>
  <conditionalFormatting sqref="E694:E696 E699:E700">
    <cfRule type="cellIs" dxfId="3910" priority="1748" operator="between">
      <formula>3</formula>
      <formula>4</formula>
    </cfRule>
  </conditionalFormatting>
  <conditionalFormatting sqref="E694:E696 E699:E700">
    <cfRule type="cellIs" dxfId="3909" priority="1749" operator="between">
      <formula>1</formula>
      <formula>2</formula>
    </cfRule>
  </conditionalFormatting>
  <conditionalFormatting sqref="I694:I696 I699:I700">
    <cfRule type="containsText" dxfId="3908" priority="1750" operator="containsText" text="BAJO">
      <formula>NOT(ISERROR(SEARCH(("BAJO"),(I694))))</formula>
    </cfRule>
  </conditionalFormatting>
  <conditionalFormatting sqref="I694:I696 I699:I700">
    <cfRule type="containsText" dxfId="3907" priority="1751" operator="containsText" text="MEDIO">
      <formula>NOT(ISERROR(SEARCH(("MEDIO"),(I694))))</formula>
    </cfRule>
  </conditionalFormatting>
  <conditionalFormatting sqref="I694:I696 I699:I700">
    <cfRule type="containsText" dxfId="3906" priority="1752" operator="containsText" text="ALTO">
      <formula>NOT(ISERROR(SEARCH(("ALTO"),(I694))))</formula>
    </cfRule>
  </conditionalFormatting>
  <conditionalFormatting sqref="I694:I696 I699:I700">
    <cfRule type="cellIs" dxfId="3905" priority="1753" operator="between">
      <formula>5</formula>
      <formula>9</formula>
    </cfRule>
  </conditionalFormatting>
  <conditionalFormatting sqref="I694:I696 I699:I700">
    <cfRule type="cellIs" dxfId="3904" priority="1754" operator="between">
      <formula>3</formula>
      <formula>4</formula>
    </cfRule>
  </conditionalFormatting>
  <conditionalFormatting sqref="I694:I696 I699:I700">
    <cfRule type="cellIs" dxfId="3903" priority="1755" operator="between">
      <formula>1</formula>
      <formula>2</formula>
    </cfRule>
  </conditionalFormatting>
  <conditionalFormatting sqref="E698">
    <cfRule type="containsText" dxfId="3902" priority="1732" operator="containsText" text="BAJO">
      <formula>NOT(ISERROR(SEARCH(("BAJO"),(E698))))</formula>
    </cfRule>
  </conditionalFormatting>
  <conditionalFormatting sqref="E698">
    <cfRule type="containsText" dxfId="3901" priority="1733" operator="containsText" text="MEDIO">
      <formula>NOT(ISERROR(SEARCH(("MEDIO"),(E698))))</formula>
    </cfRule>
  </conditionalFormatting>
  <conditionalFormatting sqref="E698">
    <cfRule type="containsText" dxfId="3900" priority="1734" operator="containsText" text="ALTO">
      <formula>NOT(ISERROR(SEARCH(("ALTO"),(E698))))</formula>
    </cfRule>
  </conditionalFormatting>
  <conditionalFormatting sqref="E698">
    <cfRule type="cellIs" dxfId="3899" priority="1735" operator="between">
      <formula>5</formula>
      <formula>9</formula>
    </cfRule>
  </conditionalFormatting>
  <conditionalFormatting sqref="E698">
    <cfRule type="cellIs" dxfId="3898" priority="1736" operator="between">
      <formula>3</formula>
      <formula>4</formula>
    </cfRule>
  </conditionalFormatting>
  <conditionalFormatting sqref="E698">
    <cfRule type="cellIs" dxfId="3897" priority="1737" operator="between">
      <formula>1</formula>
      <formula>2</formula>
    </cfRule>
  </conditionalFormatting>
  <conditionalFormatting sqref="I698">
    <cfRule type="containsText" dxfId="3896" priority="1738" operator="containsText" text="BAJO">
      <formula>NOT(ISERROR(SEARCH(("BAJO"),(I698))))</formula>
    </cfRule>
  </conditionalFormatting>
  <conditionalFormatting sqref="I698">
    <cfRule type="containsText" dxfId="3895" priority="1739" operator="containsText" text="MEDIO">
      <formula>NOT(ISERROR(SEARCH(("MEDIO"),(I698))))</formula>
    </cfRule>
  </conditionalFormatting>
  <conditionalFormatting sqref="I698">
    <cfRule type="containsText" dxfId="3894" priority="1740" operator="containsText" text="ALTO">
      <formula>NOT(ISERROR(SEARCH(("ALTO"),(I698))))</formula>
    </cfRule>
  </conditionalFormatting>
  <conditionalFormatting sqref="I698">
    <cfRule type="cellIs" dxfId="3893" priority="1741" operator="between">
      <formula>5</formula>
      <formula>9</formula>
    </cfRule>
  </conditionalFormatting>
  <conditionalFormatting sqref="I698">
    <cfRule type="cellIs" dxfId="3892" priority="1742" operator="between">
      <formula>3</formula>
      <formula>4</formula>
    </cfRule>
  </conditionalFormatting>
  <conditionalFormatting sqref="I698">
    <cfRule type="cellIs" dxfId="3891" priority="1743" operator="between">
      <formula>1</formula>
      <formula>2</formula>
    </cfRule>
  </conditionalFormatting>
  <conditionalFormatting sqref="E703:E705 E708:E709">
    <cfRule type="containsText" dxfId="3890" priority="1720" operator="containsText" text="BAJO">
      <formula>NOT(ISERROR(SEARCH(("BAJO"),(E703))))</formula>
    </cfRule>
  </conditionalFormatting>
  <conditionalFormatting sqref="E703:E705 E708:E709">
    <cfRule type="containsText" dxfId="3889" priority="1721" operator="containsText" text="MEDIO">
      <formula>NOT(ISERROR(SEARCH(("MEDIO"),(E703))))</formula>
    </cfRule>
  </conditionalFormatting>
  <conditionalFormatting sqref="E703:E705 E708:E709">
    <cfRule type="containsText" dxfId="3888" priority="1722" operator="containsText" text="ALTO">
      <formula>NOT(ISERROR(SEARCH(("ALTO"),(E703))))</formula>
    </cfRule>
  </conditionalFormatting>
  <conditionalFormatting sqref="E703:E705 E708:E709">
    <cfRule type="cellIs" dxfId="3887" priority="1723" operator="between">
      <formula>5</formula>
      <formula>9</formula>
    </cfRule>
  </conditionalFormatting>
  <conditionalFormatting sqref="E703:E705 E708:E709">
    <cfRule type="cellIs" dxfId="3886" priority="1724" operator="between">
      <formula>3</formula>
      <formula>4</formula>
    </cfRule>
  </conditionalFormatting>
  <conditionalFormatting sqref="E703:E705 E708:E709">
    <cfRule type="cellIs" dxfId="3885" priority="1725" operator="between">
      <formula>1</formula>
      <formula>2</formula>
    </cfRule>
  </conditionalFormatting>
  <conditionalFormatting sqref="I703:I705 I708:I709">
    <cfRule type="containsText" dxfId="3884" priority="1726" operator="containsText" text="BAJO">
      <formula>NOT(ISERROR(SEARCH(("BAJO"),(I703))))</formula>
    </cfRule>
  </conditionalFormatting>
  <conditionalFormatting sqref="I703:I705 I708:I709">
    <cfRule type="containsText" dxfId="3883" priority="1727" operator="containsText" text="MEDIO">
      <formula>NOT(ISERROR(SEARCH(("MEDIO"),(I703))))</formula>
    </cfRule>
  </conditionalFormatting>
  <conditionalFormatting sqref="I703:I705 I708:I709">
    <cfRule type="containsText" dxfId="3882" priority="1728" operator="containsText" text="ALTO">
      <formula>NOT(ISERROR(SEARCH(("ALTO"),(I703))))</formula>
    </cfRule>
  </conditionalFormatting>
  <conditionalFormatting sqref="I703:I705 I708:I709">
    <cfRule type="cellIs" dxfId="3881" priority="1729" operator="between">
      <formula>5</formula>
      <formula>9</formula>
    </cfRule>
  </conditionalFormatting>
  <conditionalFormatting sqref="I703:I705 I708:I709">
    <cfRule type="cellIs" dxfId="3880" priority="1730" operator="between">
      <formula>3</formula>
      <formula>4</formula>
    </cfRule>
  </conditionalFormatting>
  <conditionalFormatting sqref="I703:I705 I708:I709">
    <cfRule type="cellIs" dxfId="3879" priority="1731" operator="between">
      <formula>1</formula>
      <formula>2</formula>
    </cfRule>
  </conditionalFormatting>
  <conditionalFormatting sqref="E707">
    <cfRule type="containsText" dxfId="3878" priority="1708" operator="containsText" text="BAJO">
      <formula>NOT(ISERROR(SEARCH(("BAJO"),(E707))))</formula>
    </cfRule>
  </conditionalFormatting>
  <conditionalFormatting sqref="E707">
    <cfRule type="containsText" dxfId="3877" priority="1709" operator="containsText" text="MEDIO">
      <formula>NOT(ISERROR(SEARCH(("MEDIO"),(E707))))</formula>
    </cfRule>
  </conditionalFormatting>
  <conditionalFormatting sqref="E707">
    <cfRule type="containsText" dxfId="3876" priority="1710" operator="containsText" text="ALTO">
      <formula>NOT(ISERROR(SEARCH(("ALTO"),(E707))))</formula>
    </cfRule>
  </conditionalFormatting>
  <conditionalFormatting sqref="E707">
    <cfRule type="cellIs" dxfId="3875" priority="1711" operator="between">
      <formula>5</formula>
      <formula>9</formula>
    </cfRule>
  </conditionalFormatting>
  <conditionalFormatting sqref="E707">
    <cfRule type="cellIs" dxfId="3874" priority="1712" operator="between">
      <formula>3</formula>
      <formula>4</formula>
    </cfRule>
  </conditionalFormatting>
  <conditionalFormatting sqref="E707">
    <cfRule type="cellIs" dxfId="3873" priority="1713" operator="between">
      <formula>1</formula>
      <formula>2</formula>
    </cfRule>
  </conditionalFormatting>
  <conditionalFormatting sqref="I707">
    <cfRule type="containsText" dxfId="3872" priority="1714" operator="containsText" text="BAJO">
      <formula>NOT(ISERROR(SEARCH(("BAJO"),(I707))))</formula>
    </cfRule>
  </conditionalFormatting>
  <conditionalFormatting sqref="I707">
    <cfRule type="containsText" dxfId="3871" priority="1715" operator="containsText" text="MEDIO">
      <formula>NOT(ISERROR(SEARCH(("MEDIO"),(I707))))</formula>
    </cfRule>
  </conditionalFormatting>
  <conditionalFormatting sqref="I707">
    <cfRule type="containsText" dxfId="3870" priority="1716" operator="containsText" text="ALTO">
      <formula>NOT(ISERROR(SEARCH(("ALTO"),(I707))))</formula>
    </cfRule>
  </conditionalFormatting>
  <conditionalFormatting sqref="I707">
    <cfRule type="cellIs" dxfId="3869" priority="1717" operator="between">
      <formula>5</formula>
      <formula>9</formula>
    </cfRule>
  </conditionalFormatting>
  <conditionalFormatting sqref="I707">
    <cfRule type="cellIs" dxfId="3868" priority="1718" operator="between">
      <formula>3</formula>
      <formula>4</formula>
    </cfRule>
  </conditionalFormatting>
  <conditionalFormatting sqref="I707">
    <cfRule type="cellIs" dxfId="3867" priority="1719" operator="between">
      <formula>1</formula>
      <formula>2</formula>
    </cfRule>
  </conditionalFormatting>
  <conditionalFormatting sqref="E712:E714 E717:E718">
    <cfRule type="containsText" dxfId="3866" priority="1696" operator="containsText" text="BAJO">
      <formula>NOT(ISERROR(SEARCH(("BAJO"),(E712))))</formula>
    </cfRule>
  </conditionalFormatting>
  <conditionalFormatting sqref="E712:E714 E717:E718">
    <cfRule type="containsText" dxfId="3865" priority="1697" operator="containsText" text="MEDIO">
      <formula>NOT(ISERROR(SEARCH(("MEDIO"),(E712))))</formula>
    </cfRule>
  </conditionalFormatting>
  <conditionalFormatting sqref="E712:E714 E717:E718">
    <cfRule type="containsText" dxfId="3864" priority="1698" operator="containsText" text="ALTO">
      <formula>NOT(ISERROR(SEARCH(("ALTO"),(E712))))</formula>
    </cfRule>
  </conditionalFormatting>
  <conditionalFormatting sqref="E712:E714 E717:E718">
    <cfRule type="cellIs" dxfId="3863" priority="1699" operator="between">
      <formula>5</formula>
      <formula>9</formula>
    </cfRule>
  </conditionalFormatting>
  <conditionalFormatting sqref="E712:E714 E717:E718">
    <cfRule type="cellIs" dxfId="3862" priority="1700" operator="between">
      <formula>3</formula>
      <formula>4</formula>
    </cfRule>
  </conditionalFormatting>
  <conditionalFormatting sqref="E712:E714 E717:E718">
    <cfRule type="cellIs" dxfId="3861" priority="1701" operator="between">
      <formula>1</formula>
      <formula>2</formula>
    </cfRule>
  </conditionalFormatting>
  <conditionalFormatting sqref="I712:I714 I717:I718">
    <cfRule type="containsText" dxfId="3860" priority="1702" operator="containsText" text="BAJO">
      <formula>NOT(ISERROR(SEARCH(("BAJO"),(I712))))</formula>
    </cfRule>
  </conditionalFormatting>
  <conditionalFormatting sqref="I712:I714 I717:I718">
    <cfRule type="containsText" dxfId="3859" priority="1703" operator="containsText" text="MEDIO">
      <formula>NOT(ISERROR(SEARCH(("MEDIO"),(I712))))</formula>
    </cfRule>
  </conditionalFormatting>
  <conditionalFormatting sqref="I712:I714 I717:I718">
    <cfRule type="containsText" dxfId="3858" priority="1704" operator="containsText" text="ALTO">
      <formula>NOT(ISERROR(SEARCH(("ALTO"),(I712))))</formula>
    </cfRule>
  </conditionalFormatting>
  <conditionalFormatting sqref="I712:I714 I717:I718">
    <cfRule type="cellIs" dxfId="3857" priority="1705" operator="between">
      <formula>5</formula>
      <formula>9</formula>
    </cfRule>
  </conditionalFormatting>
  <conditionalFormatting sqref="I712:I714 I717:I718">
    <cfRule type="cellIs" dxfId="3856" priority="1706" operator="between">
      <formula>3</formula>
      <formula>4</formula>
    </cfRule>
  </conditionalFormatting>
  <conditionalFormatting sqref="I712:I714 I717:I718">
    <cfRule type="cellIs" dxfId="3855" priority="1707" operator="between">
      <formula>1</formula>
      <formula>2</formula>
    </cfRule>
  </conditionalFormatting>
  <conditionalFormatting sqref="E716">
    <cfRule type="containsText" dxfId="3854" priority="1684" operator="containsText" text="BAJO">
      <formula>NOT(ISERROR(SEARCH(("BAJO"),(E716))))</formula>
    </cfRule>
  </conditionalFormatting>
  <conditionalFormatting sqref="E716">
    <cfRule type="containsText" dxfId="3853" priority="1685" operator="containsText" text="MEDIO">
      <formula>NOT(ISERROR(SEARCH(("MEDIO"),(E716))))</formula>
    </cfRule>
  </conditionalFormatting>
  <conditionalFormatting sqref="E716">
    <cfRule type="containsText" dxfId="3852" priority="1686" operator="containsText" text="ALTO">
      <formula>NOT(ISERROR(SEARCH(("ALTO"),(E716))))</formula>
    </cfRule>
  </conditionalFormatting>
  <conditionalFormatting sqref="E716">
    <cfRule type="cellIs" dxfId="3851" priority="1687" operator="between">
      <formula>5</formula>
      <formula>9</formula>
    </cfRule>
  </conditionalFormatting>
  <conditionalFormatting sqref="E716">
    <cfRule type="cellIs" dxfId="3850" priority="1688" operator="between">
      <formula>3</formula>
      <formula>4</formula>
    </cfRule>
  </conditionalFormatting>
  <conditionalFormatting sqref="E716">
    <cfRule type="cellIs" dxfId="3849" priority="1689" operator="between">
      <formula>1</formula>
      <formula>2</formula>
    </cfRule>
  </conditionalFormatting>
  <conditionalFormatting sqref="I716">
    <cfRule type="containsText" dxfId="3848" priority="1690" operator="containsText" text="BAJO">
      <formula>NOT(ISERROR(SEARCH(("BAJO"),(I716))))</formula>
    </cfRule>
  </conditionalFormatting>
  <conditionalFormatting sqref="I716">
    <cfRule type="containsText" dxfId="3847" priority="1691" operator="containsText" text="MEDIO">
      <formula>NOT(ISERROR(SEARCH(("MEDIO"),(I716))))</formula>
    </cfRule>
  </conditionalFormatting>
  <conditionalFormatting sqref="I716">
    <cfRule type="containsText" dxfId="3846" priority="1692" operator="containsText" text="ALTO">
      <formula>NOT(ISERROR(SEARCH(("ALTO"),(I716))))</formula>
    </cfRule>
  </conditionalFormatting>
  <conditionalFormatting sqref="I716">
    <cfRule type="cellIs" dxfId="3845" priority="1693" operator="between">
      <formula>5</formula>
      <formula>9</formula>
    </cfRule>
  </conditionalFormatting>
  <conditionalFormatting sqref="I716">
    <cfRule type="cellIs" dxfId="3844" priority="1694" operator="between">
      <formula>3</formula>
      <formula>4</formula>
    </cfRule>
  </conditionalFormatting>
  <conditionalFormatting sqref="I716">
    <cfRule type="cellIs" dxfId="3843" priority="1695" operator="between">
      <formula>1</formula>
      <formula>2</formula>
    </cfRule>
  </conditionalFormatting>
  <conditionalFormatting sqref="E721:E723 E726:E727">
    <cfRule type="containsText" dxfId="3842" priority="1672" operator="containsText" text="BAJO">
      <formula>NOT(ISERROR(SEARCH(("BAJO"),(E721))))</formula>
    </cfRule>
  </conditionalFormatting>
  <conditionalFormatting sqref="E721:E723 E726:E727">
    <cfRule type="containsText" dxfId="3841" priority="1673" operator="containsText" text="MEDIO">
      <formula>NOT(ISERROR(SEARCH(("MEDIO"),(E721))))</formula>
    </cfRule>
  </conditionalFormatting>
  <conditionalFormatting sqref="E721:E723 E726:E727">
    <cfRule type="containsText" dxfId="3840" priority="1674" operator="containsText" text="ALTO">
      <formula>NOT(ISERROR(SEARCH(("ALTO"),(E721))))</formula>
    </cfRule>
  </conditionalFormatting>
  <conditionalFormatting sqref="E721:E723 E726:E727">
    <cfRule type="cellIs" dxfId="3839" priority="1675" operator="between">
      <formula>5</formula>
      <formula>9</formula>
    </cfRule>
  </conditionalFormatting>
  <conditionalFormatting sqref="E721:E723 E726:E727">
    <cfRule type="cellIs" dxfId="3838" priority="1676" operator="between">
      <formula>3</formula>
      <formula>4</formula>
    </cfRule>
  </conditionalFormatting>
  <conditionalFormatting sqref="E721:E723 E726:E727">
    <cfRule type="cellIs" dxfId="3837" priority="1677" operator="between">
      <formula>1</formula>
      <formula>2</formula>
    </cfRule>
  </conditionalFormatting>
  <conditionalFormatting sqref="I721:I723 I726:I727">
    <cfRule type="containsText" dxfId="3836" priority="1678" operator="containsText" text="BAJO">
      <formula>NOT(ISERROR(SEARCH(("BAJO"),(I721))))</formula>
    </cfRule>
  </conditionalFormatting>
  <conditionalFormatting sqref="I721:I723 I726:I727">
    <cfRule type="containsText" dxfId="3835" priority="1679" operator="containsText" text="MEDIO">
      <formula>NOT(ISERROR(SEARCH(("MEDIO"),(I721))))</formula>
    </cfRule>
  </conditionalFormatting>
  <conditionalFormatting sqref="I721:I723 I726:I727">
    <cfRule type="containsText" dxfId="3834" priority="1680" operator="containsText" text="ALTO">
      <formula>NOT(ISERROR(SEARCH(("ALTO"),(I721))))</formula>
    </cfRule>
  </conditionalFormatting>
  <conditionalFormatting sqref="I721:I723 I726:I727">
    <cfRule type="cellIs" dxfId="3833" priority="1681" operator="between">
      <formula>5</formula>
      <formula>9</formula>
    </cfRule>
  </conditionalFormatting>
  <conditionalFormatting sqref="I721:I723 I726:I727">
    <cfRule type="cellIs" dxfId="3832" priority="1682" operator="between">
      <formula>3</formula>
      <formula>4</formula>
    </cfRule>
  </conditionalFormatting>
  <conditionalFormatting sqref="I721:I723 I726:I727">
    <cfRule type="cellIs" dxfId="3831" priority="1683" operator="between">
      <formula>1</formula>
      <formula>2</formula>
    </cfRule>
  </conditionalFormatting>
  <conditionalFormatting sqref="E725">
    <cfRule type="containsText" dxfId="3830" priority="1660" operator="containsText" text="BAJO">
      <formula>NOT(ISERROR(SEARCH(("BAJO"),(E725))))</formula>
    </cfRule>
  </conditionalFormatting>
  <conditionalFormatting sqref="E725">
    <cfRule type="containsText" dxfId="3829" priority="1661" operator="containsText" text="MEDIO">
      <formula>NOT(ISERROR(SEARCH(("MEDIO"),(E725))))</formula>
    </cfRule>
  </conditionalFormatting>
  <conditionalFormatting sqref="E725">
    <cfRule type="containsText" dxfId="3828" priority="1662" operator="containsText" text="ALTO">
      <formula>NOT(ISERROR(SEARCH(("ALTO"),(E725))))</formula>
    </cfRule>
  </conditionalFormatting>
  <conditionalFormatting sqref="E725">
    <cfRule type="cellIs" dxfId="3827" priority="1663" operator="between">
      <formula>5</formula>
      <formula>9</formula>
    </cfRule>
  </conditionalFormatting>
  <conditionalFormatting sqref="E725">
    <cfRule type="cellIs" dxfId="3826" priority="1664" operator="between">
      <formula>3</formula>
      <formula>4</formula>
    </cfRule>
  </conditionalFormatting>
  <conditionalFormatting sqref="E725">
    <cfRule type="cellIs" dxfId="3825" priority="1665" operator="between">
      <formula>1</formula>
      <formula>2</formula>
    </cfRule>
  </conditionalFormatting>
  <conditionalFormatting sqref="I725">
    <cfRule type="containsText" dxfId="3824" priority="1666" operator="containsText" text="BAJO">
      <formula>NOT(ISERROR(SEARCH(("BAJO"),(I725))))</formula>
    </cfRule>
  </conditionalFormatting>
  <conditionalFormatting sqref="I725">
    <cfRule type="containsText" dxfId="3823" priority="1667" operator="containsText" text="MEDIO">
      <formula>NOT(ISERROR(SEARCH(("MEDIO"),(I725))))</formula>
    </cfRule>
  </conditionalFormatting>
  <conditionalFormatting sqref="I725">
    <cfRule type="containsText" dxfId="3822" priority="1668" operator="containsText" text="ALTO">
      <formula>NOT(ISERROR(SEARCH(("ALTO"),(I725))))</formula>
    </cfRule>
  </conditionalFormatting>
  <conditionalFormatting sqref="I725">
    <cfRule type="cellIs" dxfId="3821" priority="1669" operator="between">
      <formula>5</formula>
      <formula>9</formula>
    </cfRule>
  </conditionalFormatting>
  <conditionalFormatting sqref="I725">
    <cfRule type="cellIs" dxfId="3820" priority="1670" operator="between">
      <formula>3</formula>
      <formula>4</formula>
    </cfRule>
  </conditionalFormatting>
  <conditionalFormatting sqref="I725">
    <cfRule type="cellIs" dxfId="3819" priority="1671" operator="between">
      <formula>1</formula>
      <formula>2</formula>
    </cfRule>
  </conditionalFormatting>
  <conditionalFormatting sqref="E730:E732 E735:E736">
    <cfRule type="containsText" dxfId="3818" priority="1648" operator="containsText" text="BAJO">
      <formula>NOT(ISERROR(SEARCH(("BAJO"),(E730))))</formula>
    </cfRule>
  </conditionalFormatting>
  <conditionalFormatting sqref="E730:E732 E735:E736">
    <cfRule type="containsText" dxfId="3817" priority="1649" operator="containsText" text="MEDIO">
      <formula>NOT(ISERROR(SEARCH(("MEDIO"),(E730))))</formula>
    </cfRule>
  </conditionalFormatting>
  <conditionalFormatting sqref="E730:E732 E735:E736">
    <cfRule type="containsText" dxfId="3816" priority="1650" operator="containsText" text="ALTO">
      <formula>NOT(ISERROR(SEARCH(("ALTO"),(E730))))</formula>
    </cfRule>
  </conditionalFormatting>
  <conditionalFormatting sqref="E730:E732 E735:E736">
    <cfRule type="cellIs" dxfId="3815" priority="1651" operator="between">
      <formula>5</formula>
      <formula>9</formula>
    </cfRule>
  </conditionalFormatting>
  <conditionalFormatting sqref="E730:E732 E735:E736">
    <cfRule type="cellIs" dxfId="3814" priority="1652" operator="between">
      <formula>3</formula>
      <formula>4</formula>
    </cfRule>
  </conditionalFormatting>
  <conditionalFormatting sqref="E730:E732 E735:E736">
    <cfRule type="cellIs" dxfId="3813" priority="1653" operator="between">
      <formula>1</formula>
      <formula>2</formula>
    </cfRule>
  </conditionalFormatting>
  <conditionalFormatting sqref="I730:I732 I735:I736">
    <cfRule type="containsText" dxfId="3812" priority="1654" operator="containsText" text="BAJO">
      <formula>NOT(ISERROR(SEARCH(("BAJO"),(I730))))</formula>
    </cfRule>
  </conditionalFormatting>
  <conditionalFormatting sqref="I730:I732 I735:I736">
    <cfRule type="containsText" dxfId="3811" priority="1655" operator="containsText" text="MEDIO">
      <formula>NOT(ISERROR(SEARCH(("MEDIO"),(I730))))</formula>
    </cfRule>
  </conditionalFormatting>
  <conditionalFormatting sqref="I730:I732 I735:I736">
    <cfRule type="containsText" dxfId="3810" priority="1656" operator="containsText" text="ALTO">
      <formula>NOT(ISERROR(SEARCH(("ALTO"),(I730))))</formula>
    </cfRule>
  </conditionalFormatting>
  <conditionalFormatting sqref="I730:I732 I735:I736">
    <cfRule type="cellIs" dxfId="3809" priority="1657" operator="between">
      <formula>5</formula>
      <formula>9</formula>
    </cfRule>
  </conditionalFormatting>
  <conditionalFormatting sqref="I730:I732 I735:I736">
    <cfRule type="cellIs" dxfId="3808" priority="1658" operator="between">
      <formula>3</formula>
      <formula>4</formula>
    </cfRule>
  </conditionalFormatting>
  <conditionalFormatting sqref="I730:I732 I735:I736">
    <cfRule type="cellIs" dxfId="3807" priority="1659" operator="between">
      <formula>1</formula>
      <formula>2</formula>
    </cfRule>
  </conditionalFormatting>
  <conditionalFormatting sqref="E734">
    <cfRule type="containsText" dxfId="3806" priority="1636" operator="containsText" text="BAJO">
      <formula>NOT(ISERROR(SEARCH(("BAJO"),(E734))))</formula>
    </cfRule>
  </conditionalFormatting>
  <conditionalFormatting sqref="E734">
    <cfRule type="containsText" dxfId="3805" priority="1637" operator="containsText" text="MEDIO">
      <formula>NOT(ISERROR(SEARCH(("MEDIO"),(E734))))</formula>
    </cfRule>
  </conditionalFormatting>
  <conditionalFormatting sqref="E734">
    <cfRule type="containsText" dxfId="3804" priority="1638" operator="containsText" text="ALTO">
      <formula>NOT(ISERROR(SEARCH(("ALTO"),(E734))))</formula>
    </cfRule>
  </conditionalFormatting>
  <conditionalFormatting sqref="E734">
    <cfRule type="cellIs" dxfId="3803" priority="1639" operator="between">
      <formula>5</formula>
      <formula>9</formula>
    </cfRule>
  </conditionalFormatting>
  <conditionalFormatting sqref="E734">
    <cfRule type="cellIs" dxfId="3802" priority="1640" operator="between">
      <formula>3</formula>
      <formula>4</formula>
    </cfRule>
  </conditionalFormatting>
  <conditionalFormatting sqref="E734">
    <cfRule type="cellIs" dxfId="3801" priority="1641" operator="between">
      <formula>1</formula>
      <formula>2</formula>
    </cfRule>
  </conditionalFormatting>
  <conditionalFormatting sqref="I734">
    <cfRule type="containsText" dxfId="3800" priority="1642" operator="containsText" text="BAJO">
      <formula>NOT(ISERROR(SEARCH(("BAJO"),(I734))))</formula>
    </cfRule>
  </conditionalFormatting>
  <conditionalFormatting sqref="I734">
    <cfRule type="containsText" dxfId="3799" priority="1643" operator="containsText" text="MEDIO">
      <formula>NOT(ISERROR(SEARCH(("MEDIO"),(I734))))</formula>
    </cfRule>
  </conditionalFormatting>
  <conditionalFormatting sqref="I734">
    <cfRule type="containsText" dxfId="3798" priority="1644" operator="containsText" text="ALTO">
      <formula>NOT(ISERROR(SEARCH(("ALTO"),(I734))))</formula>
    </cfRule>
  </conditionalFormatting>
  <conditionalFormatting sqref="I734">
    <cfRule type="cellIs" dxfId="3797" priority="1645" operator="between">
      <formula>5</formula>
      <formula>9</formula>
    </cfRule>
  </conditionalFormatting>
  <conditionalFormatting sqref="I734">
    <cfRule type="cellIs" dxfId="3796" priority="1646" operator="between">
      <formula>3</formula>
      <formula>4</formula>
    </cfRule>
  </conditionalFormatting>
  <conditionalFormatting sqref="I734">
    <cfRule type="cellIs" dxfId="3795" priority="1647" operator="between">
      <formula>1</formula>
      <formula>2</formula>
    </cfRule>
  </conditionalFormatting>
  <conditionalFormatting sqref="E739:E741 E744:E745">
    <cfRule type="containsText" dxfId="3794" priority="1624" operator="containsText" text="BAJO">
      <formula>NOT(ISERROR(SEARCH(("BAJO"),(E739))))</formula>
    </cfRule>
  </conditionalFormatting>
  <conditionalFormatting sqref="E739:E741 E744:E745">
    <cfRule type="containsText" dxfId="3793" priority="1625" operator="containsText" text="MEDIO">
      <formula>NOT(ISERROR(SEARCH(("MEDIO"),(E739))))</formula>
    </cfRule>
  </conditionalFormatting>
  <conditionalFormatting sqref="E739:E741 E744:E745">
    <cfRule type="containsText" dxfId="3792" priority="1626" operator="containsText" text="ALTO">
      <formula>NOT(ISERROR(SEARCH(("ALTO"),(E739))))</formula>
    </cfRule>
  </conditionalFormatting>
  <conditionalFormatting sqref="E739:E741 E744:E745">
    <cfRule type="cellIs" dxfId="3791" priority="1627" operator="between">
      <formula>5</formula>
      <formula>9</formula>
    </cfRule>
  </conditionalFormatting>
  <conditionalFormatting sqref="E739:E741 E744:E745">
    <cfRule type="cellIs" dxfId="3790" priority="1628" operator="between">
      <formula>3</formula>
      <formula>4</formula>
    </cfRule>
  </conditionalFormatting>
  <conditionalFormatting sqref="E739:E741 E744:E745">
    <cfRule type="cellIs" dxfId="3789" priority="1629" operator="between">
      <formula>1</formula>
      <formula>2</formula>
    </cfRule>
  </conditionalFormatting>
  <conditionalFormatting sqref="I739:I741 I744:I745">
    <cfRule type="containsText" dxfId="3788" priority="1630" operator="containsText" text="BAJO">
      <formula>NOT(ISERROR(SEARCH(("BAJO"),(I739))))</formula>
    </cfRule>
  </conditionalFormatting>
  <conditionalFormatting sqref="I739:I741 I744:I745">
    <cfRule type="containsText" dxfId="3787" priority="1631" operator="containsText" text="MEDIO">
      <formula>NOT(ISERROR(SEARCH(("MEDIO"),(I739))))</formula>
    </cfRule>
  </conditionalFormatting>
  <conditionalFormatting sqref="I739:I741 I744:I745">
    <cfRule type="containsText" dxfId="3786" priority="1632" operator="containsText" text="ALTO">
      <formula>NOT(ISERROR(SEARCH(("ALTO"),(I739))))</formula>
    </cfRule>
  </conditionalFormatting>
  <conditionalFormatting sqref="I739:I741 I744:I745">
    <cfRule type="cellIs" dxfId="3785" priority="1633" operator="between">
      <formula>5</formula>
      <formula>9</formula>
    </cfRule>
  </conditionalFormatting>
  <conditionalFormatting sqref="I739:I741 I744:I745">
    <cfRule type="cellIs" dxfId="3784" priority="1634" operator="between">
      <formula>3</formula>
      <formula>4</formula>
    </cfRule>
  </conditionalFormatting>
  <conditionalFormatting sqref="I739:I741 I744:I745">
    <cfRule type="cellIs" dxfId="3783" priority="1635" operator="between">
      <formula>1</formula>
      <formula>2</formula>
    </cfRule>
  </conditionalFormatting>
  <conditionalFormatting sqref="E743">
    <cfRule type="containsText" dxfId="3782" priority="1612" operator="containsText" text="BAJO">
      <formula>NOT(ISERROR(SEARCH(("BAJO"),(E743))))</formula>
    </cfRule>
  </conditionalFormatting>
  <conditionalFormatting sqref="E743">
    <cfRule type="containsText" dxfId="3781" priority="1613" operator="containsText" text="MEDIO">
      <formula>NOT(ISERROR(SEARCH(("MEDIO"),(E743))))</formula>
    </cfRule>
  </conditionalFormatting>
  <conditionalFormatting sqref="E743">
    <cfRule type="containsText" dxfId="3780" priority="1614" operator="containsText" text="ALTO">
      <formula>NOT(ISERROR(SEARCH(("ALTO"),(E743))))</formula>
    </cfRule>
  </conditionalFormatting>
  <conditionalFormatting sqref="E743">
    <cfRule type="cellIs" dxfId="3779" priority="1615" operator="between">
      <formula>5</formula>
      <formula>9</formula>
    </cfRule>
  </conditionalFormatting>
  <conditionalFormatting sqref="E743">
    <cfRule type="cellIs" dxfId="3778" priority="1616" operator="between">
      <formula>3</formula>
      <formula>4</formula>
    </cfRule>
  </conditionalFormatting>
  <conditionalFormatting sqref="E743">
    <cfRule type="cellIs" dxfId="3777" priority="1617" operator="between">
      <formula>1</formula>
      <formula>2</formula>
    </cfRule>
  </conditionalFormatting>
  <conditionalFormatting sqref="I743">
    <cfRule type="containsText" dxfId="3776" priority="1618" operator="containsText" text="BAJO">
      <formula>NOT(ISERROR(SEARCH(("BAJO"),(I743))))</formula>
    </cfRule>
  </conditionalFormatting>
  <conditionalFormatting sqref="I743">
    <cfRule type="containsText" dxfId="3775" priority="1619" operator="containsText" text="MEDIO">
      <formula>NOT(ISERROR(SEARCH(("MEDIO"),(I743))))</formula>
    </cfRule>
  </conditionalFormatting>
  <conditionalFormatting sqref="I743">
    <cfRule type="containsText" dxfId="3774" priority="1620" operator="containsText" text="ALTO">
      <formula>NOT(ISERROR(SEARCH(("ALTO"),(I743))))</formula>
    </cfRule>
  </conditionalFormatting>
  <conditionalFormatting sqref="I743">
    <cfRule type="cellIs" dxfId="3773" priority="1621" operator="between">
      <formula>5</formula>
      <formula>9</formula>
    </cfRule>
  </conditionalFormatting>
  <conditionalFormatting sqref="I743">
    <cfRule type="cellIs" dxfId="3772" priority="1622" operator="between">
      <formula>3</formula>
      <formula>4</formula>
    </cfRule>
  </conditionalFormatting>
  <conditionalFormatting sqref="I743">
    <cfRule type="cellIs" dxfId="3771" priority="1623" operator="between">
      <formula>1</formula>
      <formula>2</formula>
    </cfRule>
  </conditionalFormatting>
  <conditionalFormatting sqref="E748:E750 E753:E754">
    <cfRule type="containsText" dxfId="3770" priority="1600" operator="containsText" text="BAJO">
      <formula>NOT(ISERROR(SEARCH(("BAJO"),(E748))))</formula>
    </cfRule>
  </conditionalFormatting>
  <conditionalFormatting sqref="E748:E750 E753:E754">
    <cfRule type="containsText" dxfId="3769" priority="1601" operator="containsText" text="MEDIO">
      <formula>NOT(ISERROR(SEARCH(("MEDIO"),(E748))))</formula>
    </cfRule>
  </conditionalFormatting>
  <conditionalFormatting sqref="E748:E750 E753:E754">
    <cfRule type="containsText" dxfId="3768" priority="1602" operator="containsText" text="ALTO">
      <formula>NOT(ISERROR(SEARCH(("ALTO"),(E748))))</formula>
    </cfRule>
  </conditionalFormatting>
  <conditionalFormatting sqref="E748:E750 E753:E754">
    <cfRule type="cellIs" dxfId="3767" priority="1603" operator="between">
      <formula>5</formula>
      <formula>9</formula>
    </cfRule>
  </conditionalFormatting>
  <conditionalFormatting sqref="E748:E750 E753:E754">
    <cfRule type="cellIs" dxfId="3766" priority="1604" operator="between">
      <formula>3</formula>
      <formula>4</formula>
    </cfRule>
  </conditionalFormatting>
  <conditionalFormatting sqref="E748:E750 E753:E754">
    <cfRule type="cellIs" dxfId="3765" priority="1605" operator="between">
      <formula>1</formula>
      <formula>2</formula>
    </cfRule>
  </conditionalFormatting>
  <conditionalFormatting sqref="I748:I750 I753:I754">
    <cfRule type="containsText" dxfId="3764" priority="1606" operator="containsText" text="BAJO">
      <formula>NOT(ISERROR(SEARCH(("BAJO"),(I748))))</formula>
    </cfRule>
  </conditionalFormatting>
  <conditionalFormatting sqref="I748:I750 I753:I754">
    <cfRule type="containsText" dxfId="3763" priority="1607" operator="containsText" text="MEDIO">
      <formula>NOT(ISERROR(SEARCH(("MEDIO"),(I748))))</formula>
    </cfRule>
  </conditionalFormatting>
  <conditionalFormatting sqref="I748:I750 I753:I754">
    <cfRule type="containsText" dxfId="3762" priority="1608" operator="containsText" text="ALTO">
      <formula>NOT(ISERROR(SEARCH(("ALTO"),(I748))))</formula>
    </cfRule>
  </conditionalFormatting>
  <conditionalFormatting sqref="I748:I750 I753:I754">
    <cfRule type="cellIs" dxfId="3761" priority="1609" operator="between">
      <formula>5</formula>
      <formula>9</formula>
    </cfRule>
  </conditionalFormatting>
  <conditionalFormatting sqref="I748:I750 I753:I754">
    <cfRule type="cellIs" dxfId="3760" priority="1610" operator="between">
      <formula>3</formula>
      <formula>4</formula>
    </cfRule>
  </conditionalFormatting>
  <conditionalFormatting sqref="I748:I750 I753:I754">
    <cfRule type="cellIs" dxfId="3759" priority="1611" operator="between">
      <formula>1</formula>
      <formula>2</formula>
    </cfRule>
  </conditionalFormatting>
  <conditionalFormatting sqref="E752">
    <cfRule type="containsText" dxfId="3758" priority="1588" operator="containsText" text="BAJO">
      <formula>NOT(ISERROR(SEARCH(("BAJO"),(E752))))</formula>
    </cfRule>
  </conditionalFormatting>
  <conditionalFormatting sqref="E752">
    <cfRule type="containsText" dxfId="3757" priority="1589" operator="containsText" text="MEDIO">
      <formula>NOT(ISERROR(SEARCH(("MEDIO"),(E752))))</formula>
    </cfRule>
  </conditionalFormatting>
  <conditionalFormatting sqref="E752">
    <cfRule type="containsText" dxfId="3756" priority="1590" operator="containsText" text="ALTO">
      <formula>NOT(ISERROR(SEARCH(("ALTO"),(E752))))</formula>
    </cfRule>
  </conditionalFormatting>
  <conditionalFormatting sqref="E752">
    <cfRule type="cellIs" dxfId="3755" priority="1591" operator="between">
      <formula>5</formula>
      <formula>9</formula>
    </cfRule>
  </conditionalFormatting>
  <conditionalFormatting sqref="E752">
    <cfRule type="cellIs" dxfId="3754" priority="1592" operator="between">
      <formula>3</formula>
      <formula>4</formula>
    </cfRule>
  </conditionalFormatting>
  <conditionalFormatting sqref="E752">
    <cfRule type="cellIs" dxfId="3753" priority="1593" operator="between">
      <formula>1</formula>
      <formula>2</formula>
    </cfRule>
  </conditionalFormatting>
  <conditionalFormatting sqref="I752">
    <cfRule type="containsText" dxfId="3752" priority="1594" operator="containsText" text="BAJO">
      <formula>NOT(ISERROR(SEARCH(("BAJO"),(I752))))</formula>
    </cfRule>
  </conditionalFormatting>
  <conditionalFormatting sqref="I752">
    <cfRule type="containsText" dxfId="3751" priority="1595" operator="containsText" text="MEDIO">
      <formula>NOT(ISERROR(SEARCH(("MEDIO"),(I752))))</formula>
    </cfRule>
  </conditionalFormatting>
  <conditionalFormatting sqref="I752">
    <cfRule type="containsText" dxfId="3750" priority="1596" operator="containsText" text="ALTO">
      <formula>NOT(ISERROR(SEARCH(("ALTO"),(I752))))</formula>
    </cfRule>
  </conditionalFormatting>
  <conditionalFormatting sqref="I752">
    <cfRule type="cellIs" dxfId="3749" priority="1597" operator="between">
      <formula>5</formula>
      <formula>9</formula>
    </cfRule>
  </conditionalFormatting>
  <conditionalFormatting sqref="I752">
    <cfRule type="cellIs" dxfId="3748" priority="1598" operator="between">
      <formula>3</formula>
      <formula>4</formula>
    </cfRule>
  </conditionalFormatting>
  <conditionalFormatting sqref="I752">
    <cfRule type="cellIs" dxfId="3747" priority="1599" operator="between">
      <formula>1</formula>
      <formula>2</formula>
    </cfRule>
  </conditionalFormatting>
  <conditionalFormatting sqref="E757:E759 E762:E763">
    <cfRule type="containsText" dxfId="3746" priority="1576" operator="containsText" text="BAJO">
      <formula>NOT(ISERROR(SEARCH(("BAJO"),(E757))))</formula>
    </cfRule>
  </conditionalFormatting>
  <conditionalFormatting sqref="E757:E759 E762:E763">
    <cfRule type="containsText" dxfId="3745" priority="1577" operator="containsText" text="MEDIO">
      <formula>NOT(ISERROR(SEARCH(("MEDIO"),(E757))))</formula>
    </cfRule>
  </conditionalFormatting>
  <conditionalFormatting sqref="E757:E759 E762:E763">
    <cfRule type="containsText" dxfId="3744" priority="1578" operator="containsText" text="ALTO">
      <formula>NOT(ISERROR(SEARCH(("ALTO"),(E757))))</formula>
    </cfRule>
  </conditionalFormatting>
  <conditionalFormatting sqref="E757:E759 E762:E763">
    <cfRule type="cellIs" dxfId="3743" priority="1579" operator="between">
      <formula>5</formula>
      <formula>9</formula>
    </cfRule>
  </conditionalFormatting>
  <conditionalFormatting sqref="E757:E759 E762:E763">
    <cfRule type="cellIs" dxfId="3742" priority="1580" operator="between">
      <formula>3</formula>
      <formula>4</formula>
    </cfRule>
  </conditionalFormatting>
  <conditionalFormatting sqref="E757:E759 E762:E763">
    <cfRule type="cellIs" dxfId="3741" priority="1581" operator="between">
      <formula>1</formula>
      <formula>2</formula>
    </cfRule>
  </conditionalFormatting>
  <conditionalFormatting sqref="I757:I759 I762:I763">
    <cfRule type="containsText" dxfId="3740" priority="1582" operator="containsText" text="BAJO">
      <formula>NOT(ISERROR(SEARCH(("BAJO"),(I757))))</formula>
    </cfRule>
  </conditionalFormatting>
  <conditionalFormatting sqref="I757:I759 I762:I763">
    <cfRule type="containsText" dxfId="3739" priority="1583" operator="containsText" text="MEDIO">
      <formula>NOT(ISERROR(SEARCH(("MEDIO"),(I757))))</formula>
    </cfRule>
  </conditionalFormatting>
  <conditionalFormatting sqref="I757:I759 I762:I763">
    <cfRule type="containsText" dxfId="3738" priority="1584" operator="containsText" text="ALTO">
      <formula>NOT(ISERROR(SEARCH(("ALTO"),(I757))))</formula>
    </cfRule>
  </conditionalFormatting>
  <conditionalFormatting sqref="I757:I759 I762:I763">
    <cfRule type="cellIs" dxfId="3737" priority="1585" operator="between">
      <formula>5</formula>
      <formula>9</formula>
    </cfRule>
  </conditionalFormatting>
  <conditionalFormatting sqref="I757:I759 I762:I763">
    <cfRule type="cellIs" dxfId="3736" priority="1586" operator="between">
      <formula>3</formula>
      <formula>4</formula>
    </cfRule>
  </conditionalFormatting>
  <conditionalFormatting sqref="I757:I759 I762:I763">
    <cfRule type="cellIs" dxfId="3735" priority="1587" operator="between">
      <formula>1</formula>
      <formula>2</formula>
    </cfRule>
  </conditionalFormatting>
  <conditionalFormatting sqref="E761">
    <cfRule type="containsText" dxfId="3734" priority="1564" operator="containsText" text="BAJO">
      <formula>NOT(ISERROR(SEARCH(("BAJO"),(E761))))</formula>
    </cfRule>
  </conditionalFormatting>
  <conditionalFormatting sqref="E761">
    <cfRule type="containsText" dxfId="3733" priority="1565" operator="containsText" text="MEDIO">
      <formula>NOT(ISERROR(SEARCH(("MEDIO"),(E761))))</formula>
    </cfRule>
  </conditionalFormatting>
  <conditionalFormatting sqref="E761">
    <cfRule type="containsText" dxfId="3732" priority="1566" operator="containsText" text="ALTO">
      <formula>NOT(ISERROR(SEARCH(("ALTO"),(E761))))</formula>
    </cfRule>
  </conditionalFormatting>
  <conditionalFormatting sqref="E761">
    <cfRule type="cellIs" dxfId="3731" priority="1567" operator="between">
      <formula>5</formula>
      <formula>9</formula>
    </cfRule>
  </conditionalFormatting>
  <conditionalFormatting sqref="E761">
    <cfRule type="cellIs" dxfId="3730" priority="1568" operator="between">
      <formula>3</formula>
      <formula>4</formula>
    </cfRule>
  </conditionalFormatting>
  <conditionalFormatting sqref="E761">
    <cfRule type="cellIs" dxfId="3729" priority="1569" operator="between">
      <formula>1</formula>
      <formula>2</formula>
    </cfRule>
  </conditionalFormatting>
  <conditionalFormatting sqref="I761">
    <cfRule type="containsText" dxfId="3728" priority="1570" operator="containsText" text="BAJO">
      <formula>NOT(ISERROR(SEARCH(("BAJO"),(I761))))</formula>
    </cfRule>
  </conditionalFormatting>
  <conditionalFormatting sqref="I761">
    <cfRule type="containsText" dxfId="3727" priority="1571" operator="containsText" text="MEDIO">
      <formula>NOT(ISERROR(SEARCH(("MEDIO"),(I761))))</formula>
    </cfRule>
  </conditionalFormatting>
  <conditionalFormatting sqref="I761">
    <cfRule type="containsText" dxfId="3726" priority="1572" operator="containsText" text="ALTO">
      <formula>NOT(ISERROR(SEARCH(("ALTO"),(I761))))</formula>
    </cfRule>
  </conditionalFormatting>
  <conditionalFormatting sqref="I761">
    <cfRule type="cellIs" dxfId="3725" priority="1573" operator="between">
      <formula>5</formula>
      <formula>9</formula>
    </cfRule>
  </conditionalFormatting>
  <conditionalFormatting sqref="I761">
    <cfRule type="cellIs" dxfId="3724" priority="1574" operator="between">
      <formula>3</formula>
      <formula>4</formula>
    </cfRule>
  </conditionalFormatting>
  <conditionalFormatting sqref="I761">
    <cfRule type="cellIs" dxfId="3723" priority="1575" operator="between">
      <formula>1</formula>
      <formula>2</formula>
    </cfRule>
  </conditionalFormatting>
  <conditionalFormatting sqref="E766:E768 E771:E772">
    <cfRule type="containsText" dxfId="3722" priority="1552" operator="containsText" text="BAJO">
      <formula>NOT(ISERROR(SEARCH(("BAJO"),(E766))))</formula>
    </cfRule>
  </conditionalFormatting>
  <conditionalFormatting sqref="E766:E768 E771:E772">
    <cfRule type="containsText" dxfId="3721" priority="1553" operator="containsText" text="MEDIO">
      <formula>NOT(ISERROR(SEARCH(("MEDIO"),(E766))))</formula>
    </cfRule>
  </conditionalFormatting>
  <conditionalFormatting sqref="E766:E768 E771:E772">
    <cfRule type="containsText" dxfId="3720" priority="1554" operator="containsText" text="ALTO">
      <formula>NOT(ISERROR(SEARCH(("ALTO"),(E766))))</formula>
    </cfRule>
  </conditionalFormatting>
  <conditionalFormatting sqref="E766:E768 E771:E772">
    <cfRule type="cellIs" dxfId="3719" priority="1555" operator="between">
      <formula>5</formula>
      <formula>9</formula>
    </cfRule>
  </conditionalFormatting>
  <conditionalFormatting sqref="E766:E768 E771:E772">
    <cfRule type="cellIs" dxfId="3718" priority="1556" operator="between">
      <formula>3</formula>
      <formula>4</formula>
    </cfRule>
  </conditionalFormatting>
  <conditionalFormatting sqref="E766:E768 E771:E772">
    <cfRule type="cellIs" dxfId="3717" priority="1557" operator="between">
      <formula>1</formula>
      <formula>2</formula>
    </cfRule>
  </conditionalFormatting>
  <conditionalFormatting sqref="I766:I768 I771:I772">
    <cfRule type="containsText" dxfId="3716" priority="1558" operator="containsText" text="BAJO">
      <formula>NOT(ISERROR(SEARCH(("BAJO"),(I766))))</formula>
    </cfRule>
  </conditionalFormatting>
  <conditionalFormatting sqref="I766:I768 I771:I772">
    <cfRule type="containsText" dxfId="3715" priority="1559" operator="containsText" text="MEDIO">
      <formula>NOT(ISERROR(SEARCH(("MEDIO"),(I766))))</formula>
    </cfRule>
  </conditionalFormatting>
  <conditionalFormatting sqref="I766:I768 I771:I772">
    <cfRule type="containsText" dxfId="3714" priority="1560" operator="containsText" text="ALTO">
      <formula>NOT(ISERROR(SEARCH(("ALTO"),(I766))))</formula>
    </cfRule>
  </conditionalFormatting>
  <conditionalFormatting sqref="I766:I768 I771:I772">
    <cfRule type="cellIs" dxfId="3713" priority="1561" operator="between">
      <formula>5</formula>
      <formula>9</formula>
    </cfRule>
  </conditionalFormatting>
  <conditionalFormatting sqref="I766:I768 I771:I772">
    <cfRule type="cellIs" dxfId="3712" priority="1562" operator="between">
      <formula>3</formula>
      <formula>4</formula>
    </cfRule>
  </conditionalFormatting>
  <conditionalFormatting sqref="I766:I768 I771:I772">
    <cfRule type="cellIs" dxfId="3711" priority="1563" operator="between">
      <formula>1</formula>
      <formula>2</formula>
    </cfRule>
  </conditionalFormatting>
  <conditionalFormatting sqref="E770">
    <cfRule type="containsText" dxfId="3710" priority="1540" operator="containsText" text="BAJO">
      <formula>NOT(ISERROR(SEARCH(("BAJO"),(E770))))</formula>
    </cfRule>
  </conditionalFormatting>
  <conditionalFormatting sqref="E770">
    <cfRule type="containsText" dxfId="3709" priority="1541" operator="containsText" text="MEDIO">
      <formula>NOT(ISERROR(SEARCH(("MEDIO"),(E770))))</formula>
    </cfRule>
  </conditionalFormatting>
  <conditionalFormatting sqref="E770">
    <cfRule type="containsText" dxfId="3708" priority="1542" operator="containsText" text="ALTO">
      <formula>NOT(ISERROR(SEARCH(("ALTO"),(E770))))</formula>
    </cfRule>
  </conditionalFormatting>
  <conditionalFormatting sqref="E770">
    <cfRule type="cellIs" dxfId="3707" priority="1543" operator="between">
      <formula>5</formula>
      <formula>9</formula>
    </cfRule>
  </conditionalFormatting>
  <conditionalFormatting sqref="E770">
    <cfRule type="cellIs" dxfId="3706" priority="1544" operator="between">
      <formula>3</formula>
      <formula>4</formula>
    </cfRule>
  </conditionalFormatting>
  <conditionalFormatting sqref="E770">
    <cfRule type="cellIs" dxfId="3705" priority="1545" operator="between">
      <formula>1</formula>
      <formula>2</formula>
    </cfRule>
  </conditionalFormatting>
  <conditionalFormatting sqref="I770">
    <cfRule type="containsText" dxfId="3704" priority="1546" operator="containsText" text="BAJO">
      <formula>NOT(ISERROR(SEARCH(("BAJO"),(I770))))</formula>
    </cfRule>
  </conditionalFormatting>
  <conditionalFormatting sqref="I770">
    <cfRule type="containsText" dxfId="3703" priority="1547" operator="containsText" text="MEDIO">
      <formula>NOT(ISERROR(SEARCH(("MEDIO"),(I770))))</formula>
    </cfRule>
  </conditionalFormatting>
  <conditionalFormatting sqref="I770">
    <cfRule type="containsText" dxfId="3702" priority="1548" operator="containsText" text="ALTO">
      <formula>NOT(ISERROR(SEARCH(("ALTO"),(I770))))</formula>
    </cfRule>
  </conditionalFormatting>
  <conditionalFormatting sqref="I770">
    <cfRule type="cellIs" dxfId="3701" priority="1549" operator="between">
      <formula>5</formula>
      <formula>9</formula>
    </cfRule>
  </conditionalFormatting>
  <conditionalFormatting sqref="I770">
    <cfRule type="cellIs" dxfId="3700" priority="1550" operator="between">
      <formula>3</formula>
      <formula>4</formula>
    </cfRule>
  </conditionalFormatting>
  <conditionalFormatting sqref="I770">
    <cfRule type="cellIs" dxfId="3699" priority="1551" operator="between">
      <formula>1</formula>
      <formula>2</formula>
    </cfRule>
  </conditionalFormatting>
  <conditionalFormatting sqref="E775:E777 E780:E781">
    <cfRule type="containsText" dxfId="3698" priority="1528" operator="containsText" text="BAJO">
      <formula>NOT(ISERROR(SEARCH(("BAJO"),(E775))))</formula>
    </cfRule>
  </conditionalFormatting>
  <conditionalFormatting sqref="E775:E777 E780:E781">
    <cfRule type="containsText" dxfId="3697" priority="1529" operator="containsText" text="MEDIO">
      <formula>NOT(ISERROR(SEARCH(("MEDIO"),(E775))))</formula>
    </cfRule>
  </conditionalFormatting>
  <conditionalFormatting sqref="E775:E777 E780:E781">
    <cfRule type="containsText" dxfId="3696" priority="1530" operator="containsText" text="ALTO">
      <formula>NOT(ISERROR(SEARCH(("ALTO"),(E775))))</formula>
    </cfRule>
  </conditionalFormatting>
  <conditionalFormatting sqref="E775:E777 E780:E781">
    <cfRule type="cellIs" dxfId="3695" priority="1531" operator="between">
      <formula>5</formula>
      <formula>9</formula>
    </cfRule>
  </conditionalFormatting>
  <conditionalFormatting sqref="E775:E777 E780:E781">
    <cfRule type="cellIs" dxfId="3694" priority="1532" operator="between">
      <formula>3</formula>
      <formula>4</formula>
    </cfRule>
  </conditionalFormatting>
  <conditionalFormatting sqref="E775:E777 E780:E781">
    <cfRule type="cellIs" dxfId="3693" priority="1533" operator="between">
      <formula>1</formula>
      <formula>2</formula>
    </cfRule>
  </conditionalFormatting>
  <conditionalFormatting sqref="I775:I777 I780:I781">
    <cfRule type="containsText" dxfId="3692" priority="1534" operator="containsText" text="BAJO">
      <formula>NOT(ISERROR(SEARCH(("BAJO"),(I775))))</formula>
    </cfRule>
  </conditionalFormatting>
  <conditionalFormatting sqref="I775:I777 I780:I781">
    <cfRule type="containsText" dxfId="3691" priority="1535" operator="containsText" text="MEDIO">
      <formula>NOT(ISERROR(SEARCH(("MEDIO"),(I775))))</formula>
    </cfRule>
  </conditionalFormatting>
  <conditionalFormatting sqref="I775:I777 I780:I781">
    <cfRule type="containsText" dxfId="3690" priority="1536" operator="containsText" text="ALTO">
      <formula>NOT(ISERROR(SEARCH(("ALTO"),(I775))))</formula>
    </cfRule>
  </conditionalFormatting>
  <conditionalFormatting sqref="I775:I777 I780:I781">
    <cfRule type="cellIs" dxfId="3689" priority="1537" operator="between">
      <formula>5</formula>
      <formula>9</formula>
    </cfRule>
  </conditionalFormatting>
  <conditionalFormatting sqref="I775:I777 I780:I781">
    <cfRule type="cellIs" dxfId="3688" priority="1538" operator="between">
      <formula>3</formula>
      <formula>4</formula>
    </cfRule>
  </conditionalFormatting>
  <conditionalFormatting sqref="I775:I777 I780:I781">
    <cfRule type="cellIs" dxfId="3687" priority="1539" operator="between">
      <formula>1</formula>
      <formula>2</formula>
    </cfRule>
  </conditionalFormatting>
  <conditionalFormatting sqref="E779">
    <cfRule type="containsText" dxfId="3686" priority="1516" operator="containsText" text="BAJO">
      <formula>NOT(ISERROR(SEARCH(("BAJO"),(E779))))</formula>
    </cfRule>
  </conditionalFormatting>
  <conditionalFormatting sqref="E779">
    <cfRule type="containsText" dxfId="3685" priority="1517" operator="containsText" text="MEDIO">
      <formula>NOT(ISERROR(SEARCH(("MEDIO"),(E779))))</formula>
    </cfRule>
  </conditionalFormatting>
  <conditionalFormatting sqref="E779">
    <cfRule type="containsText" dxfId="3684" priority="1518" operator="containsText" text="ALTO">
      <formula>NOT(ISERROR(SEARCH(("ALTO"),(E779))))</formula>
    </cfRule>
  </conditionalFormatting>
  <conditionalFormatting sqref="E779">
    <cfRule type="cellIs" dxfId="3683" priority="1519" operator="between">
      <formula>5</formula>
      <formula>9</formula>
    </cfRule>
  </conditionalFormatting>
  <conditionalFormatting sqref="E779">
    <cfRule type="cellIs" dxfId="3682" priority="1520" operator="between">
      <formula>3</formula>
      <formula>4</formula>
    </cfRule>
  </conditionalFormatting>
  <conditionalFormatting sqref="E779">
    <cfRule type="cellIs" dxfId="3681" priority="1521" operator="between">
      <formula>1</formula>
      <formula>2</formula>
    </cfRule>
  </conditionalFormatting>
  <conditionalFormatting sqref="I779">
    <cfRule type="containsText" dxfId="3680" priority="1522" operator="containsText" text="BAJO">
      <formula>NOT(ISERROR(SEARCH(("BAJO"),(I779))))</formula>
    </cfRule>
  </conditionalFormatting>
  <conditionalFormatting sqref="I779">
    <cfRule type="containsText" dxfId="3679" priority="1523" operator="containsText" text="MEDIO">
      <formula>NOT(ISERROR(SEARCH(("MEDIO"),(I779))))</formula>
    </cfRule>
  </conditionalFormatting>
  <conditionalFormatting sqref="I779">
    <cfRule type="containsText" dxfId="3678" priority="1524" operator="containsText" text="ALTO">
      <formula>NOT(ISERROR(SEARCH(("ALTO"),(I779))))</formula>
    </cfRule>
  </conditionalFormatting>
  <conditionalFormatting sqref="I779">
    <cfRule type="cellIs" dxfId="3677" priority="1525" operator="between">
      <formula>5</formula>
      <formula>9</formula>
    </cfRule>
  </conditionalFormatting>
  <conditionalFormatting sqref="I779">
    <cfRule type="cellIs" dxfId="3676" priority="1526" operator="between">
      <formula>3</formula>
      <formula>4</formula>
    </cfRule>
  </conditionalFormatting>
  <conditionalFormatting sqref="I779">
    <cfRule type="cellIs" dxfId="3675" priority="1527" operator="between">
      <formula>1</formula>
      <formula>2</formula>
    </cfRule>
  </conditionalFormatting>
  <conditionalFormatting sqref="E784:E786 E789:E790">
    <cfRule type="containsText" dxfId="3674" priority="1504" operator="containsText" text="BAJO">
      <formula>NOT(ISERROR(SEARCH(("BAJO"),(E784))))</formula>
    </cfRule>
  </conditionalFormatting>
  <conditionalFormatting sqref="E784:E786 E789:E790">
    <cfRule type="containsText" dxfId="3673" priority="1505" operator="containsText" text="MEDIO">
      <formula>NOT(ISERROR(SEARCH(("MEDIO"),(E784))))</formula>
    </cfRule>
  </conditionalFormatting>
  <conditionalFormatting sqref="E784:E786 E789:E790">
    <cfRule type="containsText" dxfId="3672" priority="1506" operator="containsText" text="ALTO">
      <formula>NOT(ISERROR(SEARCH(("ALTO"),(E784))))</formula>
    </cfRule>
  </conditionalFormatting>
  <conditionalFormatting sqref="E784:E786 E789:E790">
    <cfRule type="cellIs" dxfId="3671" priority="1507" operator="between">
      <formula>5</formula>
      <formula>9</formula>
    </cfRule>
  </conditionalFormatting>
  <conditionalFormatting sqref="E784:E786 E789:E790">
    <cfRule type="cellIs" dxfId="3670" priority="1508" operator="between">
      <formula>3</formula>
      <formula>4</formula>
    </cfRule>
  </conditionalFormatting>
  <conditionalFormatting sqref="E784:E786 E789:E790">
    <cfRule type="cellIs" dxfId="3669" priority="1509" operator="between">
      <formula>1</formula>
      <formula>2</formula>
    </cfRule>
  </conditionalFormatting>
  <conditionalFormatting sqref="I784:I786 I789:I790">
    <cfRule type="containsText" dxfId="3668" priority="1510" operator="containsText" text="BAJO">
      <formula>NOT(ISERROR(SEARCH(("BAJO"),(I784))))</formula>
    </cfRule>
  </conditionalFormatting>
  <conditionalFormatting sqref="I784:I786 I789:I790">
    <cfRule type="containsText" dxfId="3667" priority="1511" operator="containsText" text="MEDIO">
      <formula>NOT(ISERROR(SEARCH(("MEDIO"),(I784))))</formula>
    </cfRule>
  </conditionalFormatting>
  <conditionalFormatting sqref="I784:I786 I789:I790">
    <cfRule type="containsText" dxfId="3666" priority="1512" operator="containsText" text="ALTO">
      <formula>NOT(ISERROR(SEARCH(("ALTO"),(I784))))</formula>
    </cfRule>
  </conditionalFormatting>
  <conditionalFormatting sqref="I784:I786 I789:I790">
    <cfRule type="cellIs" dxfId="3665" priority="1513" operator="between">
      <formula>5</formula>
      <formula>9</formula>
    </cfRule>
  </conditionalFormatting>
  <conditionalFormatting sqref="I784:I786 I789:I790">
    <cfRule type="cellIs" dxfId="3664" priority="1514" operator="between">
      <formula>3</formula>
      <formula>4</formula>
    </cfRule>
  </conditionalFormatting>
  <conditionalFormatting sqref="I784:I786 I789:I790">
    <cfRule type="cellIs" dxfId="3663" priority="1515" operator="between">
      <formula>1</formula>
      <formula>2</formula>
    </cfRule>
  </conditionalFormatting>
  <conditionalFormatting sqref="E788">
    <cfRule type="containsText" dxfId="3662" priority="1492" operator="containsText" text="BAJO">
      <formula>NOT(ISERROR(SEARCH(("BAJO"),(E788))))</formula>
    </cfRule>
  </conditionalFormatting>
  <conditionalFormatting sqref="E788">
    <cfRule type="containsText" dxfId="3661" priority="1493" operator="containsText" text="MEDIO">
      <formula>NOT(ISERROR(SEARCH(("MEDIO"),(E788))))</formula>
    </cfRule>
  </conditionalFormatting>
  <conditionalFormatting sqref="E788">
    <cfRule type="containsText" dxfId="3660" priority="1494" operator="containsText" text="ALTO">
      <formula>NOT(ISERROR(SEARCH(("ALTO"),(E788))))</formula>
    </cfRule>
  </conditionalFormatting>
  <conditionalFormatting sqref="E788">
    <cfRule type="cellIs" dxfId="3659" priority="1495" operator="between">
      <formula>5</formula>
      <formula>9</formula>
    </cfRule>
  </conditionalFormatting>
  <conditionalFormatting sqref="E788">
    <cfRule type="cellIs" dxfId="3658" priority="1496" operator="between">
      <formula>3</formula>
      <formula>4</formula>
    </cfRule>
  </conditionalFormatting>
  <conditionalFormatting sqref="E788">
    <cfRule type="cellIs" dxfId="3657" priority="1497" operator="between">
      <formula>1</formula>
      <formula>2</formula>
    </cfRule>
  </conditionalFormatting>
  <conditionalFormatting sqref="I788">
    <cfRule type="containsText" dxfId="3656" priority="1498" operator="containsText" text="BAJO">
      <formula>NOT(ISERROR(SEARCH(("BAJO"),(I788))))</formula>
    </cfRule>
  </conditionalFormatting>
  <conditionalFormatting sqref="I788">
    <cfRule type="containsText" dxfId="3655" priority="1499" operator="containsText" text="MEDIO">
      <formula>NOT(ISERROR(SEARCH(("MEDIO"),(I788))))</formula>
    </cfRule>
  </conditionalFormatting>
  <conditionalFormatting sqref="I788">
    <cfRule type="containsText" dxfId="3654" priority="1500" operator="containsText" text="ALTO">
      <formula>NOT(ISERROR(SEARCH(("ALTO"),(I788))))</formula>
    </cfRule>
  </conditionalFormatting>
  <conditionalFormatting sqref="I788">
    <cfRule type="cellIs" dxfId="3653" priority="1501" operator="between">
      <formula>5</formula>
      <formula>9</formula>
    </cfRule>
  </conditionalFormatting>
  <conditionalFormatting sqref="I788">
    <cfRule type="cellIs" dxfId="3652" priority="1502" operator="between">
      <formula>3</formula>
      <formula>4</formula>
    </cfRule>
  </conditionalFormatting>
  <conditionalFormatting sqref="I788">
    <cfRule type="cellIs" dxfId="3651" priority="1503" operator="between">
      <formula>1</formula>
      <formula>2</formula>
    </cfRule>
  </conditionalFormatting>
  <conditionalFormatting sqref="E793:E795 E798:E799">
    <cfRule type="containsText" dxfId="3650" priority="1480" operator="containsText" text="BAJO">
      <formula>NOT(ISERROR(SEARCH(("BAJO"),(E793))))</formula>
    </cfRule>
  </conditionalFormatting>
  <conditionalFormatting sqref="E793:E795 E798:E799">
    <cfRule type="containsText" dxfId="3649" priority="1481" operator="containsText" text="MEDIO">
      <formula>NOT(ISERROR(SEARCH(("MEDIO"),(E793))))</formula>
    </cfRule>
  </conditionalFormatting>
  <conditionalFormatting sqref="E793:E795 E798:E799">
    <cfRule type="containsText" dxfId="3648" priority="1482" operator="containsText" text="ALTO">
      <formula>NOT(ISERROR(SEARCH(("ALTO"),(E793))))</formula>
    </cfRule>
  </conditionalFormatting>
  <conditionalFormatting sqref="E793:E795 E798:E799">
    <cfRule type="cellIs" dxfId="3647" priority="1483" operator="between">
      <formula>5</formula>
      <formula>9</formula>
    </cfRule>
  </conditionalFormatting>
  <conditionalFormatting sqref="E793:E795 E798:E799">
    <cfRule type="cellIs" dxfId="3646" priority="1484" operator="between">
      <formula>3</formula>
      <formula>4</formula>
    </cfRule>
  </conditionalFormatting>
  <conditionalFormatting sqref="E793:E795 E798:E799">
    <cfRule type="cellIs" dxfId="3645" priority="1485" operator="between">
      <formula>1</formula>
      <formula>2</formula>
    </cfRule>
  </conditionalFormatting>
  <conditionalFormatting sqref="I793:I795 I798:I799">
    <cfRule type="containsText" dxfId="3644" priority="1486" operator="containsText" text="BAJO">
      <formula>NOT(ISERROR(SEARCH(("BAJO"),(I793))))</formula>
    </cfRule>
  </conditionalFormatting>
  <conditionalFormatting sqref="I793:I795 I798:I799">
    <cfRule type="containsText" dxfId="3643" priority="1487" operator="containsText" text="MEDIO">
      <formula>NOT(ISERROR(SEARCH(("MEDIO"),(I793))))</formula>
    </cfRule>
  </conditionalFormatting>
  <conditionalFormatting sqref="I793:I795 I798:I799">
    <cfRule type="containsText" dxfId="3642" priority="1488" operator="containsText" text="ALTO">
      <formula>NOT(ISERROR(SEARCH(("ALTO"),(I793))))</formula>
    </cfRule>
  </conditionalFormatting>
  <conditionalFormatting sqref="I793:I795 I798:I799">
    <cfRule type="cellIs" dxfId="3641" priority="1489" operator="between">
      <formula>5</formula>
      <formula>9</formula>
    </cfRule>
  </conditionalFormatting>
  <conditionalFormatting sqref="I793:I795 I798:I799">
    <cfRule type="cellIs" dxfId="3640" priority="1490" operator="between">
      <formula>3</formula>
      <formula>4</formula>
    </cfRule>
  </conditionalFormatting>
  <conditionalFormatting sqref="I793:I795 I798:I799">
    <cfRule type="cellIs" dxfId="3639" priority="1491" operator="between">
      <formula>1</formula>
      <formula>2</formula>
    </cfRule>
  </conditionalFormatting>
  <conditionalFormatting sqref="E797">
    <cfRule type="containsText" dxfId="3638" priority="1468" operator="containsText" text="BAJO">
      <formula>NOT(ISERROR(SEARCH(("BAJO"),(E797))))</formula>
    </cfRule>
  </conditionalFormatting>
  <conditionalFormatting sqref="E797">
    <cfRule type="containsText" dxfId="3637" priority="1469" operator="containsText" text="MEDIO">
      <formula>NOT(ISERROR(SEARCH(("MEDIO"),(E797))))</formula>
    </cfRule>
  </conditionalFormatting>
  <conditionalFormatting sqref="E797">
    <cfRule type="containsText" dxfId="3636" priority="1470" operator="containsText" text="ALTO">
      <formula>NOT(ISERROR(SEARCH(("ALTO"),(E797))))</formula>
    </cfRule>
  </conditionalFormatting>
  <conditionalFormatting sqref="E797">
    <cfRule type="cellIs" dxfId="3635" priority="1471" operator="between">
      <formula>5</formula>
      <formula>9</formula>
    </cfRule>
  </conditionalFormatting>
  <conditionalFormatting sqref="E797">
    <cfRule type="cellIs" dxfId="3634" priority="1472" operator="between">
      <formula>3</formula>
      <formula>4</formula>
    </cfRule>
  </conditionalFormatting>
  <conditionalFormatting sqref="E797">
    <cfRule type="cellIs" dxfId="3633" priority="1473" operator="between">
      <formula>1</formula>
      <formula>2</formula>
    </cfRule>
  </conditionalFormatting>
  <conditionalFormatting sqref="I797">
    <cfRule type="containsText" dxfId="3632" priority="1474" operator="containsText" text="BAJO">
      <formula>NOT(ISERROR(SEARCH(("BAJO"),(I797))))</formula>
    </cfRule>
  </conditionalFormatting>
  <conditionalFormatting sqref="I797">
    <cfRule type="containsText" dxfId="3631" priority="1475" operator="containsText" text="MEDIO">
      <formula>NOT(ISERROR(SEARCH(("MEDIO"),(I797))))</formula>
    </cfRule>
  </conditionalFormatting>
  <conditionalFormatting sqref="I797">
    <cfRule type="containsText" dxfId="3630" priority="1476" operator="containsText" text="ALTO">
      <formula>NOT(ISERROR(SEARCH(("ALTO"),(I797))))</formula>
    </cfRule>
  </conditionalFormatting>
  <conditionalFormatting sqref="I797">
    <cfRule type="cellIs" dxfId="3629" priority="1477" operator="between">
      <formula>5</formula>
      <formula>9</formula>
    </cfRule>
  </conditionalFormatting>
  <conditionalFormatting sqref="I797">
    <cfRule type="cellIs" dxfId="3628" priority="1478" operator="between">
      <formula>3</formula>
      <formula>4</formula>
    </cfRule>
  </conditionalFormatting>
  <conditionalFormatting sqref="I797">
    <cfRule type="cellIs" dxfId="3627" priority="1479" operator="between">
      <formula>1</formula>
      <formula>2</formula>
    </cfRule>
  </conditionalFormatting>
  <conditionalFormatting sqref="E802:E804 E807:E808">
    <cfRule type="containsText" dxfId="3626" priority="1456" operator="containsText" text="BAJO">
      <formula>NOT(ISERROR(SEARCH(("BAJO"),(E802))))</formula>
    </cfRule>
  </conditionalFormatting>
  <conditionalFormatting sqref="E802:E804 E807:E808">
    <cfRule type="containsText" dxfId="3625" priority="1457" operator="containsText" text="MEDIO">
      <formula>NOT(ISERROR(SEARCH(("MEDIO"),(E802))))</formula>
    </cfRule>
  </conditionalFormatting>
  <conditionalFormatting sqref="E802:E804 E807:E808">
    <cfRule type="containsText" dxfId="3624" priority="1458" operator="containsText" text="ALTO">
      <formula>NOT(ISERROR(SEARCH(("ALTO"),(E802))))</formula>
    </cfRule>
  </conditionalFormatting>
  <conditionalFormatting sqref="E802:E804 E807:E808">
    <cfRule type="cellIs" dxfId="3623" priority="1459" operator="between">
      <formula>5</formula>
      <formula>9</formula>
    </cfRule>
  </conditionalFormatting>
  <conditionalFormatting sqref="E802:E804 E807:E808">
    <cfRule type="cellIs" dxfId="3622" priority="1460" operator="between">
      <formula>3</formula>
      <formula>4</formula>
    </cfRule>
  </conditionalFormatting>
  <conditionalFormatting sqref="E802:E804 E807:E808">
    <cfRule type="cellIs" dxfId="3621" priority="1461" operator="between">
      <formula>1</formula>
      <formula>2</formula>
    </cfRule>
  </conditionalFormatting>
  <conditionalFormatting sqref="I802:I804 I807:I808">
    <cfRule type="containsText" dxfId="3620" priority="1462" operator="containsText" text="BAJO">
      <formula>NOT(ISERROR(SEARCH(("BAJO"),(I802))))</formula>
    </cfRule>
  </conditionalFormatting>
  <conditionalFormatting sqref="I802:I804 I807:I808">
    <cfRule type="containsText" dxfId="3619" priority="1463" operator="containsText" text="MEDIO">
      <formula>NOT(ISERROR(SEARCH(("MEDIO"),(I802))))</formula>
    </cfRule>
  </conditionalFormatting>
  <conditionalFormatting sqref="I802:I804 I807:I808">
    <cfRule type="containsText" dxfId="3618" priority="1464" operator="containsText" text="ALTO">
      <formula>NOT(ISERROR(SEARCH(("ALTO"),(I802))))</formula>
    </cfRule>
  </conditionalFormatting>
  <conditionalFormatting sqref="I802:I804 I807:I808">
    <cfRule type="cellIs" dxfId="3617" priority="1465" operator="between">
      <formula>5</formula>
      <formula>9</formula>
    </cfRule>
  </conditionalFormatting>
  <conditionalFormatting sqref="I802:I804 I807:I808">
    <cfRule type="cellIs" dxfId="3616" priority="1466" operator="between">
      <formula>3</formula>
      <formula>4</formula>
    </cfRule>
  </conditionalFormatting>
  <conditionalFormatting sqref="I802:I804 I807:I808">
    <cfRule type="cellIs" dxfId="3615" priority="1467" operator="between">
      <formula>1</formula>
      <formula>2</formula>
    </cfRule>
  </conditionalFormatting>
  <conditionalFormatting sqref="E806">
    <cfRule type="containsText" dxfId="3614" priority="1444" operator="containsText" text="BAJO">
      <formula>NOT(ISERROR(SEARCH(("BAJO"),(E806))))</formula>
    </cfRule>
  </conditionalFormatting>
  <conditionalFormatting sqref="E806">
    <cfRule type="containsText" dxfId="3613" priority="1445" operator="containsText" text="MEDIO">
      <formula>NOT(ISERROR(SEARCH(("MEDIO"),(E806))))</formula>
    </cfRule>
  </conditionalFormatting>
  <conditionalFormatting sqref="E806">
    <cfRule type="containsText" dxfId="3612" priority="1446" operator="containsText" text="ALTO">
      <formula>NOT(ISERROR(SEARCH(("ALTO"),(E806))))</formula>
    </cfRule>
  </conditionalFormatting>
  <conditionalFormatting sqref="E806">
    <cfRule type="cellIs" dxfId="3611" priority="1447" operator="between">
      <formula>5</formula>
      <formula>9</formula>
    </cfRule>
  </conditionalFormatting>
  <conditionalFormatting sqref="E806">
    <cfRule type="cellIs" dxfId="3610" priority="1448" operator="between">
      <formula>3</formula>
      <formula>4</formula>
    </cfRule>
  </conditionalFormatting>
  <conditionalFormatting sqref="E806">
    <cfRule type="cellIs" dxfId="3609" priority="1449" operator="between">
      <formula>1</formula>
      <formula>2</formula>
    </cfRule>
  </conditionalFormatting>
  <conditionalFormatting sqref="I806">
    <cfRule type="containsText" dxfId="3608" priority="1450" operator="containsText" text="BAJO">
      <formula>NOT(ISERROR(SEARCH(("BAJO"),(I806))))</formula>
    </cfRule>
  </conditionalFormatting>
  <conditionalFormatting sqref="I806">
    <cfRule type="containsText" dxfId="3607" priority="1451" operator="containsText" text="MEDIO">
      <formula>NOT(ISERROR(SEARCH(("MEDIO"),(I806))))</formula>
    </cfRule>
  </conditionalFormatting>
  <conditionalFormatting sqref="I806">
    <cfRule type="containsText" dxfId="3606" priority="1452" operator="containsText" text="ALTO">
      <formula>NOT(ISERROR(SEARCH(("ALTO"),(I806))))</formula>
    </cfRule>
  </conditionalFormatting>
  <conditionalFormatting sqref="I806">
    <cfRule type="cellIs" dxfId="3605" priority="1453" operator="between">
      <formula>5</formula>
      <formula>9</formula>
    </cfRule>
  </conditionalFormatting>
  <conditionalFormatting sqref="I806">
    <cfRule type="cellIs" dxfId="3604" priority="1454" operator="between">
      <formula>3</formula>
      <formula>4</formula>
    </cfRule>
  </conditionalFormatting>
  <conditionalFormatting sqref="I806">
    <cfRule type="cellIs" dxfId="3603" priority="1455" operator="between">
      <formula>1</formula>
      <formula>2</formula>
    </cfRule>
  </conditionalFormatting>
  <conditionalFormatting sqref="E811:E813 E816:E817">
    <cfRule type="containsText" dxfId="3602" priority="1432" operator="containsText" text="BAJO">
      <formula>NOT(ISERROR(SEARCH(("BAJO"),(E811))))</formula>
    </cfRule>
  </conditionalFormatting>
  <conditionalFormatting sqref="E811:E813 E816:E817">
    <cfRule type="containsText" dxfId="3601" priority="1433" operator="containsText" text="MEDIO">
      <formula>NOT(ISERROR(SEARCH(("MEDIO"),(E811))))</formula>
    </cfRule>
  </conditionalFormatting>
  <conditionalFormatting sqref="E811:E813 E816:E817">
    <cfRule type="containsText" dxfId="3600" priority="1434" operator="containsText" text="ALTO">
      <formula>NOT(ISERROR(SEARCH(("ALTO"),(E811))))</formula>
    </cfRule>
  </conditionalFormatting>
  <conditionalFormatting sqref="E811:E813 E816:E817">
    <cfRule type="cellIs" dxfId="3599" priority="1435" operator="between">
      <formula>5</formula>
      <formula>9</formula>
    </cfRule>
  </conditionalFormatting>
  <conditionalFormatting sqref="E811:E813 E816:E817">
    <cfRule type="cellIs" dxfId="3598" priority="1436" operator="between">
      <formula>3</formula>
      <formula>4</formula>
    </cfRule>
  </conditionalFormatting>
  <conditionalFormatting sqref="E811:E813 E816:E817">
    <cfRule type="cellIs" dxfId="3597" priority="1437" operator="between">
      <formula>1</formula>
      <formula>2</formula>
    </cfRule>
  </conditionalFormatting>
  <conditionalFormatting sqref="I811:I813 I816:I817">
    <cfRule type="containsText" dxfId="3596" priority="1438" operator="containsText" text="BAJO">
      <formula>NOT(ISERROR(SEARCH(("BAJO"),(I811))))</formula>
    </cfRule>
  </conditionalFormatting>
  <conditionalFormatting sqref="I811:I813 I816:I817">
    <cfRule type="containsText" dxfId="3595" priority="1439" operator="containsText" text="MEDIO">
      <formula>NOT(ISERROR(SEARCH(("MEDIO"),(I811))))</formula>
    </cfRule>
  </conditionalFormatting>
  <conditionalFormatting sqref="I811:I813 I816:I817">
    <cfRule type="containsText" dxfId="3594" priority="1440" operator="containsText" text="ALTO">
      <formula>NOT(ISERROR(SEARCH(("ALTO"),(I811))))</formula>
    </cfRule>
  </conditionalFormatting>
  <conditionalFormatting sqref="I811:I813 I816:I817">
    <cfRule type="cellIs" dxfId="3593" priority="1441" operator="between">
      <formula>5</formula>
      <formula>9</formula>
    </cfRule>
  </conditionalFormatting>
  <conditionalFormatting sqref="I811:I813 I816:I817">
    <cfRule type="cellIs" dxfId="3592" priority="1442" operator="between">
      <formula>3</formula>
      <formula>4</formula>
    </cfRule>
  </conditionalFormatting>
  <conditionalFormatting sqref="I811:I813 I816:I817">
    <cfRule type="cellIs" dxfId="3591" priority="1443" operator="between">
      <formula>1</formula>
      <formula>2</formula>
    </cfRule>
  </conditionalFormatting>
  <conditionalFormatting sqref="E815">
    <cfRule type="containsText" dxfId="3590" priority="1420" operator="containsText" text="BAJO">
      <formula>NOT(ISERROR(SEARCH(("BAJO"),(E815))))</formula>
    </cfRule>
  </conditionalFormatting>
  <conditionalFormatting sqref="E815">
    <cfRule type="containsText" dxfId="3589" priority="1421" operator="containsText" text="MEDIO">
      <formula>NOT(ISERROR(SEARCH(("MEDIO"),(E815))))</formula>
    </cfRule>
  </conditionalFormatting>
  <conditionalFormatting sqref="E815">
    <cfRule type="containsText" dxfId="3588" priority="1422" operator="containsText" text="ALTO">
      <formula>NOT(ISERROR(SEARCH(("ALTO"),(E815))))</formula>
    </cfRule>
  </conditionalFormatting>
  <conditionalFormatting sqref="E815">
    <cfRule type="cellIs" dxfId="3587" priority="1423" operator="between">
      <formula>5</formula>
      <formula>9</formula>
    </cfRule>
  </conditionalFormatting>
  <conditionalFormatting sqref="E815">
    <cfRule type="cellIs" dxfId="3586" priority="1424" operator="between">
      <formula>3</formula>
      <formula>4</formula>
    </cfRule>
  </conditionalFormatting>
  <conditionalFormatting sqref="E815">
    <cfRule type="cellIs" dxfId="3585" priority="1425" operator="between">
      <formula>1</formula>
      <formula>2</formula>
    </cfRule>
  </conditionalFormatting>
  <conditionalFormatting sqref="I815">
    <cfRule type="containsText" dxfId="3584" priority="1426" operator="containsText" text="BAJO">
      <formula>NOT(ISERROR(SEARCH(("BAJO"),(I815))))</formula>
    </cfRule>
  </conditionalFormatting>
  <conditionalFormatting sqref="I815">
    <cfRule type="containsText" dxfId="3583" priority="1427" operator="containsText" text="MEDIO">
      <formula>NOT(ISERROR(SEARCH(("MEDIO"),(I815))))</formula>
    </cfRule>
  </conditionalFormatting>
  <conditionalFormatting sqref="I815">
    <cfRule type="containsText" dxfId="3582" priority="1428" operator="containsText" text="ALTO">
      <formula>NOT(ISERROR(SEARCH(("ALTO"),(I815))))</formula>
    </cfRule>
  </conditionalFormatting>
  <conditionalFormatting sqref="I815">
    <cfRule type="cellIs" dxfId="3581" priority="1429" operator="between">
      <formula>5</formula>
      <formula>9</formula>
    </cfRule>
  </conditionalFormatting>
  <conditionalFormatting sqref="I815">
    <cfRule type="cellIs" dxfId="3580" priority="1430" operator="between">
      <formula>3</formula>
      <formula>4</formula>
    </cfRule>
  </conditionalFormatting>
  <conditionalFormatting sqref="I815">
    <cfRule type="cellIs" dxfId="3579" priority="1431" operator="between">
      <formula>1</formula>
      <formula>2</formula>
    </cfRule>
  </conditionalFormatting>
  <conditionalFormatting sqref="E562">
    <cfRule type="containsText" dxfId="3578" priority="1408" operator="containsText" text="BAJO">
      <formula>NOT(ISERROR(SEARCH(("BAJO"),(E562))))</formula>
    </cfRule>
  </conditionalFormatting>
  <conditionalFormatting sqref="E562">
    <cfRule type="containsText" dxfId="3577" priority="1409" operator="containsText" text="MEDIO">
      <formula>NOT(ISERROR(SEARCH(("MEDIO"),(E562))))</formula>
    </cfRule>
  </conditionalFormatting>
  <conditionalFormatting sqref="E562">
    <cfRule type="containsText" dxfId="3576" priority="1410" operator="containsText" text="ALTO">
      <formula>NOT(ISERROR(SEARCH(("ALTO"),(E562))))</formula>
    </cfRule>
  </conditionalFormatting>
  <conditionalFormatting sqref="E562">
    <cfRule type="cellIs" dxfId="3575" priority="1411" operator="between">
      <formula>5</formula>
      <formula>9</formula>
    </cfRule>
  </conditionalFormatting>
  <conditionalFormatting sqref="E562">
    <cfRule type="cellIs" dxfId="3574" priority="1412" operator="between">
      <formula>3</formula>
      <formula>4</formula>
    </cfRule>
  </conditionalFormatting>
  <conditionalFormatting sqref="E562">
    <cfRule type="cellIs" dxfId="3573" priority="1413" operator="between">
      <formula>1</formula>
      <formula>2</formula>
    </cfRule>
  </conditionalFormatting>
  <conditionalFormatting sqref="I562">
    <cfRule type="containsText" dxfId="3572" priority="1414" operator="containsText" text="BAJO">
      <formula>NOT(ISERROR(SEARCH(("BAJO"),(I562))))</formula>
    </cfRule>
  </conditionalFormatting>
  <conditionalFormatting sqref="I562">
    <cfRule type="containsText" dxfId="3571" priority="1415" operator="containsText" text="MEDIO">
      <formula>NOT(ISERROR(SEARCH(("MEDIO"),(I562))))</formula>
    </cfRule>
  </conditionalFormatting>
  <conditionalFormatting sqref="I562">
    <cfRule type="containsText" dxfId="3570" priority="1416" operator="containsText" text="ALTO">
      <formula>NOT(ISERROR(SEARCH(("ALTO"),(I562))))</formula>
    </cfRule>
  </conditionalFormatting>
  <conditionalFormatting sqref="I562">
    <cfRule type="cellIs" dxfId="3569" priority="1417" operator="between">
      <formula>5</formula>
      <formula>9</formula>
    </cfRule>
  </conditionalFormatting>
  <conditionalFormatting sqref="I562">
    <cfRule type="cellIs" dxfId="3568" priority="1418" operator="between">
      <formula>3</formula>
      <formula>4</formula>
    </cfRule>
  </conditionalFormatting>
  <conditionalFormatting sqref="I562">
    <cfRule type="cellIs" dxfId="3567" priority="1419" operator="between">
      <formula>1</formula>
      <formula>2</formula>
    </cfRule>
  </conditionalFormatting>
  <conditionalFormatting sqref="E571">
    <cfRule type="containsText" dxfId="3566" priority="1396" operator="containsText" text="BAJO">
      <formula>NOT(ISERROR(SEARCH(("BAJO"),(E571))))</formula>
    </cfRule>
  </conditionalFormatting>
  <conditionalFormatting sqref="E571">
    <cfRule type="containsText" dxfId="3565" priority="1397" operator="containsText" text="MEDIO">
      <formula>NOT(ISERROR(SEARCH(("MEDIO"),(E571))))</formula>
    </cfRule>
  </conditionalFormatting>
  <conditionalFormatting sqref="E571">
    <cfRule type="containsText" dxfId="3564" priority="1398" operator="containsText" text="ALTO">
      <formula>NOT(ISERROR(SEARCH(("ALTO"),(E571))))</formula>
    </cfRule>
  </conditionalFormatting>
  <conditionalFormatting sqref="E571">
    <cfRule type="cellIs" dxfId="3563" priority="1399" operator="between">
      <formula>5</formula>
      <formula>9</formula>
    </cfRule>
  </conditionalFormatting>
  <conditionalFormatting sqref="E571">
    <cfRule type="cellIs" dxfId="3562" priority="1400" operator="between">
      <formula>3</formula>
      <formula>4</formula>
    </cfRule>
  </conditionalFormatting>
  <conditionalFormatting sqref="E571">
    <cfRule type="cellIs" dxfId="3561" priority="1401" operator="between">
      <formula>1</formula>
      <formula>2</formula>
    </cfRule>
  </conditionalFormatting>
  <conditionalFormatting sqref="I571">
    <cfRule type="containsText" dxfId="3560" priority="1402" operator="containsText" text="BAJO">
      <formula>NOT(ISERROR(SEARCH(("BAJO"),(I571))))</formula>
    </cfRule>
  </conditionalFormatting>
  <conditionalFormatting sqref="I571">
    <cfRule type="containsText" dxfId="3559" priority="1403" operator="containsText" text="MEDIO">
      <formula>NOT(ISERROR(SEARCH(("MEDIO"),(I571))))</formula>
    </cfRule>
  </conditionalFormatting>
  <conditionalFormatting sqref="I571">
    <cfRule type="containsText" dxfId="3558" priority="1404" operator="containsText" text="ALTO">
      <formula>NOT(ISERROR(SEARCH(("ALTO"),(I571))))</formula>
    </cfRule>
  </conditionalFormatting>
  <conditionalFormatting sqref="I571">
    <cfRule type="cellIs" dxfId="3557" priority="1405" operator="between">
      <formula>5</formula>
      <formula>9</formula>
    </cfRule>
  </conditionalFormatting>
  <conditionalFormatting sqref="I571">
    <cfRule type="cellIs" dxfId="3556" priority="1406" operator="between">
      <formula>3</formula>
      <formula>4</formula>
    </cfRule>
  </conditionalFormatting>
  <conditionalFormatting sqref="I571">
    <cfRule type="cellIs" dxfId="3555" priority="1407" operator="between">
      <formula>1</formula>
      <formula>2</formula>
    </cfRule>
  </conditionalFormatting>
  <conditionalFormatting sqref="E580">
    <cfRule type="containsText" dxfId="3554" priority="1384" operator="containsText" text="BAJO">
      <formula>NOT(ISERROR(SEARCH(("BAJO"),(E580))))</formula>
    </cfRule>
  </conditionalFormatting>
  <conditionalFormatting sqref="E580">
    <cfRule type="containsText" dxfId="3553" priority="1385" operator="containsText" text="MEDIO">
      <formula>NOT(ISERROR(SEARCH(("MEDIO"),(E580))))</formula>
    </cfRule>
  </conditionalFormatting>
  <conditionalFormatting sqref="E580">
    <cfRule type="containsText" dxfId="3552" priority="1386" operator="containsText" text="ALTO">
      <formula>NOT(ISERROR(SEARCH(("ALTO"),(E580))))</formula>
    </cfRule>
  </conditionalFormatting>
  <conditionalFormatting sqref="E580">
    <cfRule type="cellIs" dxfId="3551" priority="1387" operator="between">
      <formula>5</formula>
      <formula>9</formula>
    </cfRule>
  </conditionalFormatting>
  <conditionalFormatting sqref="E580">
    <cfRule type="cellIs" dxfId="3550" priority="1388" operator="between">
      <formula>3</formula>
      <formula>4</formula>
    </cfRule>
  </conditionalFormatting>
  <conditionalFormatting sqref="E580">
    <cfRule type="cellIs" dxfId="3549" priority="1389" operator="between">
      <formula>1</formula>
      <formula>2</formula>
    </cfRule>
  </conditionalFormatting>
  <conditionalFormatting sqref="I580">
    <cfRule type="containsText" dxfId="3548" priority="1390" operator="containsText" text="BAJO">
      <formula>NOT(ISERROR(SEARCH(("BAJO"),(I580))))</formula>
    </cfRule>
  </conditionalFormatting>
  <conditionalFormatting sqref="I580">
    <cfRule type="containsText" dxfId="3547" priority="1391" operator="containsText" text="MEDIO">
      <formula>NOT(ISERROR(SEARCH(("MEDIO"),(I580))))</formula>
    </cfRule>
  </conditionalFormatting>
  <conditionalFormatting sqref="I580">
    <cfRule type="containsText" dxfId="3546" priority="1392" operator="containsText" text="ALTO">
      <formula>NOT(ISERROR(SEARCH(("ALTO"),(I580))))</formula>
    </cfRule>
  </conditionalFormatting>
  <conditionalFormatting sqref="I580">
    <cfRule type="cellIs" dxfId="3545" priority="1393" operator="between">
      <formula>5</formula>
      <formula>9</formula>
    </cfRule>
  </conditionalFormatting>
  <conditionalFormatting sqref="I580">
    <cfRule type="cellIs" dxfId="3544" priority="1394" operator="between">
      <formula>3</formula>
      <formula>4</formula>
    </cfRule>
  </conditionalFormatting>
  <conditionalFormatting sqref="I580">
    <cfRule type="cellIs" dxfId="3543" priority="1395" operator="between">
      <formula>1</formula>
      <formula>2</formula>
    </cfRule>
  </conditionalFormatting>
  <conditionalFormatting sqref="E589">
    <cfRule type="containsText" dxfId="3542" priority="1372" operator="containsText" text="BAJO">
      <formula>NOT(ISERROR(SEARCH(("BAJO"),(E589))))</formula>
    </cfRule>
  </conditionalFormatting>
  <conditionalFormatting sqref="E589">
    <cfRule type="containsText" dxfId="3541" priority="1373" operator="containsText" text="MEDIO">
      <formula>NOT(ISERROR(SEARCH(("MEDIO"),(E589))))</formula>
    </cfRule>
  </conditionalFormatting>
  <conditionalFormatting sqref="E589">
    <cfRule type="containsText" dxfId="3540" priority="1374" operator="containsText" text="ALTO">
      <formula>NOT(ISERROR(SEARCH(("ALTO"),(E589))))</formula>
    </cfRule>
  </conditionalFormatting>
  <conditionalFormatting sqref="E589">
    <cfRule type="cellIs" dxfId="3539" priority="1375" operator="between">
      <formula>5</formula>
      <formula>9</formula>
    </cfRule>
  </conditionalFormatting>
  <conditionalFormatting sqref="E589">
    <cfRule type="cellIs" dxfId="3538" priority="1376" operator="between">
      <formula>3</formula>
      <formula>4</formula>
    </cfRule>
  </conditionalFormatting>
  <conditionalFormatting sqref="E589">
    <cfRule type="cellIs" dxfId="3537" priority="1377" operator="between">
      <formula>1</formula>
      <formula>2</formula>
    </cfRule>
  </conditionalFormatting>
  <conditionalFormatting sqref="I589">
    <cfRule type="containsText" dxfId="3536" priority="1378" operator="containsText" text="BAJO">
      <formula>NOT(ISERROR(SEARCH(("BAJO"),(I589))))</formula>
    </cfRule>
  </conditionalFormatting>
  <conditionalFormatting sqref="I589">
    <cfRule type="containsText" dxfId="3535" priority="1379" operator="containsText" text="MEDIO">
      <formula>NOT(ISERROR(SEARCH(("MEDIO"),(I589))))</formula>
    </cfRule>
  </conditionalFormatting>
  <conditionalFormatting sqref="I589">
    <cfRule type="containsText" dxfId="3534" priority="1380" operator="containsText" text="ALTO">
      <formula>NOT(ISERROR(SEARCH(("ALTO"),(I589))))</formula>
    </cfRule>
  </conditionalFormatting>
  <conditionalFormatting sqref="I589">
    <cfRule type="cellIs" dxfId="3533" priority="1381" operator="between">
      <formula>5</formula>
      <formula>9</formula>
    </cfRule>
  </conditionalFormatting>
  <conditionalFormatting sqref="I589">
    <cfRule type="cellIs" dxfId="3532" priority="1382" operator="between">
      <formula>3</formula>
      <formula>4</formula>
    </cfRule>
  </conditionalFormatting>
  <conditionalFormatting sqref="I589">
    <cfRule type="cellIs" dxfId="3531" priority="1383" operator="between">
      <formula>1</formula>
      <formula>2</formula>
    </cfRule>
  </conditionalFormatting>
  <conditionalFormatting sqref="E598">
    <cfRule type="containsText" dxfId="3530" priority="1360" operator="containsText" text="BAJO">
      <formula>NOT(ISERROR(SEARCH(("BAJO"),(E598))))</formula>
    </cfRule>
  </conditionalFormatting>
  <conditionalFormatting sqref="E598">
    <cfRule type="containsText" dxfId="3529" priority="1361" operator="containsText" text="MEDIO">
      <formula>NOT(ISERROR(SEARCH(("MEDIO"),(E598))))</formula>
    </cfRule>
  </conditionalFormatting>
  <conditionalFormatting sqref="E598">
    <cfRule type="containsText" dxfId="3528" priority="1362" operator="containsText" text="ALTO">
      <formula>NOT(ISERROR(SEARCH(("ALTO"),(E598))))</formula>
    </cfRule>
  </conditionalFormatting>
  <conditionalFormatting sqref="E598">
    <cfRule type="cellIs" dxfId="3527" priority="1363" operator="between">
      <formula>5</formula>
      <formula>9</formula>
    </cfRule>
  </conditionalFormatting>
  <conditionalFormatting sqref="E598">
    <cfRule type="cellIs" dxfId="3526" priority="1364" operator="between">
      <formula>3</formula>
      <formula>4</formula>
    </cfRule>
  </conditionalFormatting>
  <conditionalFormatting sqref="E598">
    <cfRule type="cellIs" dxfId="3525" priority="1365" operator="between">
      <formula>1</formula>
      <formula>2</formula>
    </cfRule>
  </conditionalFormatting>
  <conditionalFormatting sqref="I598">
    <cfRule type="containsText" dxfId="3524" priority="1366" operator="containsText" text="BAJO">
      <formula>NOT(ISERROR(SEARCH(("BAJO"),(I598))))</formula>
    </cfRule>
  </conditionalFormatting>
  <conditionalFormatting sqref="I598">
    <cfRule type="containsText" dxfId="3523" priority="1367" operator="containsText" text="MEDIO">
      <formula>NOT(ISERROR(SEARCH(("MEDIO"),(I598))))</formula>
    </cfRule>
  </conditionalFormatting>
  <conditionalFormatting sqref="I598">
    <cfRule type="containsText" dxfId="3522" priority="1368" operator="containsText" text="ALTO">
      <formula>NOT(ISERROR(SEARCH(("ALTO"),(I598))))</formula>
    </cfRule>
  </conditionalFormatting>
  <conditionalFormatting sqref="I598">
    <cfRule type="cellIs" dxfId="3521" priority="1369" operator="between">
      <formula>5</formula>
      <formula>9</formula>
    </cfRule>
  </conditionalFormatting>
  <conditionalFormatting sqref="I598">
    <cfRule type="cellIs" dxfId="3520" priority="1370" operator="between">
      <formula>3</formula>
      <formula>4</formula>
    </cfRule>
  </conditionalFormatting>
  <conditionalFormatting sqref="I598">
    <cfRule type="cellIs" dxfId="3519" priority="1371" operator="between">
      <formula>1</formula>
      <formula>2</formula>
    </cfRule>
  </conditionalFormatting>
  <conditionalFormatting sqref="E607">
    <cfRule type="containsText" dxfId="3518" priority="1348" operator="containsText" text="BAJO">
      <formula>NOT(ISERROR(SEARCH(("BAJO"),(E607))))</formula>
    </cfRule>
  </conditionalFormatting>
  <conditionalFormatting sqref="E607">
    <cfRule type="containsText" dxfId="3517" priority="1349" operator="containsText" text="MEDIO">
      <formula>NOT(ISERROR(SEARCH(("MEDIO"),(E607))))</formula>
    </cfRule>
  </conditionalFormatting>
  <conditionalFormatting sqref="E607">
    <cfRule type="containsText" dxfId="3516" priority="1350" operator="containsText" text="ALTO">
      <formula>NOT(ISERROR(SEARCH(("ALTO"),(E607))))</formula>
    </cfRule>
  </conditionalFormatting>
  <conditionalFormatting sqref="E607">
    <cfRule type="cellIs" dxfId="3515" priority="1351" operator="between">
      <formula>5</formula>
      <formula>9</formula>
    </cfRule>
  </conditionalFormatting>
  <conditionalFormatting sqref="E607">
    <cfRule type="cellIs" dxfId="3514" priority="1352" operator="between">
      <formula>3</formula>
      <formula>4</formula>
    </cfRule>
  </conditionalFormatting>
  <conditionalFormatting sqref="E607">
    <cfRule type="cellIs" dxfId="3513" priority="1353" operator="between">
      <formula>1</formula>
      <formula>2</formula>
    </cfRule>
  </conditionalFormatting>
  <conditionalFormatting sqref="I607">
    <cfRule type="containsText" dxfId="3512" priority="1354" operator="containsText" text="BAJO">
      <formula>NOT(ISERROR(SEARCH(("BAJO"),(I607))))</formula>
    </cfRule>
  </conditionalFormatting>
  <conditionalFormatting sqref="I607">
    <cfRule type="containsText" dxfId="3511" priority="1355" operator="containsText" text="MEDIO">
      <formula>NOT(ISERROR(SEARCH(("MEDIO"),(I607))))</formula>
    </cfRule>
  </conditionalFormatting>
  <conditionalFormatting sqref="I607">
    <cfRule type="containsText" dxfId="3510" priority="1356" operator="containsText" text="ALTO">
      <formula>NOT(ISERROR(SEARCH(("ALTO"),(I607))))</formula>
    </cfRule>
  </conditionalFormatting>
  <conditionalFormatting sqref="I607">
    <cfRule type="cellIs" dxfId="3509" priority="1357" operator="between">
      <formula>5</formula>
      <formula>9</formula>
    </cfRule>
  </conditionalFormatting>
  <conditionalFormatting sqref="I607">
    <cfRule type="cellIs" dxfId="3508" priority="1358" operator="between">
      <formula>3</formula>
      <formula>4</formula>
    </cfRule>
  </conditionalFormatting>
  <conditionalFormatting sqref="I607">
    <cfRule type="cellIs" dxfId="3507" priority="1359" operator="between">
      <formula>1</formula>
      <formula>2</formula>
    </cfRule>
  </conditionalFormatting>
  <conditionalFormatting sqref="E616">
    <cfRule type="containsText" dxfId="3506" priority="1336" operator="containsText" text="BAJO">
      <formula>NOT(ISERROR(SEARCH(("BAJO"),(E616))))</formula>
    </cfRule>
  </conditionalFormatting>
  <conditionalFormatting sqref="E616">
    <cfRule type="containsText" dxfId="3505" priority="1337" operator="containsText" text="MEDIO">
      <formula>NOT(ISERROR(SEARCH(("MEDIO"),(E616))))</formula>
    </cfRule>
  </conditionalFormatting>
  <conditionalFormatting sqref="E616">
    <cfRule type="containsText" dxfId="3504" priority="1338" operator="containsText" text="ALTO">
      <formula>NOT(ISERROR(SEARCH(("ALTO"),(E616))))</formula>
    </cfRule>
  </conditionalFormatting>
  <conditionalFormatting sqref="E616">
    <cfRule type="cellIs" dxfId="3503" priority="1339" operator="between">
      <formula>5</formula>
      <formula>9</formula>
    </cfRule>
  </conditionalFormatting>
  <conditionalFormatting sqref="E616">
    <cfRule type="cellIs" dxfId="3502" priority="1340" operator="between">
      <formula>3</formula>
      <formula>4</formula>
    </cfRule>
  </conditionalFormatting>
  <conditionalFormatting sqref="E616">
    <cfRule type="cellIs" dxfId="3501" priority="1341" operator="between">
      <formula>1</formula>
      <formula>2</formula>
    </cfRule>
  </conditionalFormatting>
  <conditionalFormatting sqref="I616">
    <cfRule type="containsText" dxfId="3500" priority="1342" operator="containsText" text="BAJO">
      <formula>NOT(ISERROR(SEARCH(("BAJO"),(I616))))</formula>
    </cfRule>
  </conditionalFormatting>
  <conditionalFormatting sqref="I616">
    <cfRule type="containsText" dxfId="3499" priority="1343" operator="containsText" text="MEDIO">
      <formula>NOT(ISERROR(SEARCH(("MEDIO"),(I616))))</formula>
    </cfRule>
  </conditionalFormatting>
  <conditionalFormatting sqref="I616">
    <cfRule type="containsText" dxfId="3498" priority="1344" operator="containsText" text="ALTO">
      <formula>NOT(ISERROR(SEARCH(("ALTO"),(I616))))</formula>
    </cfRule>
  </conditionalFormatting>
  <conditionalFormatting sqref="I616">
    <cfRule type="cellIs" dxfId="3497" priority="1345" operator="between">
      <formula>5</formula>
      <formula>9</formula>
    </cfRule>
  </conditionalFormatting>
  <conditionalFormatting sqref="I616">
    <cfRule type="cellIs" dxfId="3496" priority="1346" operator="between">
      <formula>3</formula>
      <formula>4</formula>
    </cfRule>
  </conditionalFormatting>
  <conditionalFormatting sqref="I616">
    <cfRule type="cellIs" dxfId="3495" priority="1347" operator="between">
      <formula>1</formula>
      <formula>2</formula>
    </cfRule>
  </conditionalFormatting>
  <conditionalFormatting sqref="E625">
    <cfRule type="containsText" dxfId="3494" priority="1324" operator="containsText" text="BAJO">
      <formula>NOT(ISERROR(SEARCH(("BAJO"),(E625))))</formula>
    </cfRule>
  </conditionalFormatting>
  <conditionalFormatting sqref="E625">
    <cfRule type="containsText" dxfId="3493" priority="1325" operator="containsText" text="MEDIO">
      <formula>NOT(ISERROR(SEARCH(("MEDIO"),(E625))))</formula>
    </cfRule>
  </conditionalFormatting>
  <conditionalFormatting sqref="E625">
    <cfRule type="containsText" dxfId="3492" priority="1326" operator="containsText" text="ALTO">
      <formula>NOT(ISERROR(SEARCH(("ALTO"),(E625))))</formula>
    </cfRule>
  </conditionalFormatting>
  <conditionalFormatting sqref="E625">
    <cfRule type="cellIs" dxfId="3491" priority="1327" operator="between">
      <formula>5</formula>
      <formula>9</formula>
    </cfRule>
  </conditionalFormatting>
  <conditionalFormatting sqref="E625">
    <cfRule type="cellIs" dxfId="3490" priority="1328" operator="between">
      <formula>3</formula>
      <formula>4</formula>
    </cfRule>
  </conditionalFormatting>
  <conditionalFormatting sqref="E625">
    <cfRule type="cellIs" dxfId="3489" priority="1329" operator="between">
      <formula>1</formula>
      <formula>2</formula>
    </cfRule>
  </conditionalFormatting>
  <conditionalFormatting sqref="I625">
    <cfRule type="containsText" dxfId="3488" priority="1330" operator="containsText" text="BAJO">
      <formula>NOT(ISERROR(SEARCH(("BAJO"),(I625))))</formula>
    </cfRule>
  </conditionalFormatting>
  <conditionalFormatting sqref="I625">
    <cfRule type="containsText" dxfId="3487" priority="1331" operator="containsText" text="MEDIO">
      <formula>NOT(ISERROR(SEARCH(("MEDIO"),(I625))))</formula>
    </cfRule>
  </conditionalFormatting>
  <conditionalFormatting sqref="I625">
    <cfRule type="containsText" dxfId="3486" priority="1332" operator="containsText" text="ALTO">
      <formula>NOT(ISERROR(SEARCH(("ALTO"),(I625))))</formula>
    </cfRule>
  </conditionalFormatting>
  <conditionalFormatting sqref="I625">
    <cfRule type="cellIs" dxfId="3485" priority="1333" operator="between">
      <formula>5</formula>
      <formula>9</formula>
    </cfRule>
  </conditionalFormatting>
  <conditionalFormatting sqref="I625">
    <cfRule type="cellIs" dxfId="3484" priority="1334" operator="between">
      <formula>3</formula>
      <formula>4</formula>
    </cfRule>
  </conditionalFormatting>
  <conditionalFormatting sqref="I625">
    <cfRule type="cellIs" dxfId="3483" priority="1335" operator="between">
      <formula>1</formula>
      <formula>2</formula>
    </cfRule>
  </conditionalFormatting>
  <conditionalFormatting sqref="E634">
    <cfRule type="containsText" dxfId="3482" priority="1312" operator="containsText" text="BAJO">
      <formula>NOT(ISERROR(SEARCH(("BAJO"),(E634))))</formula>
    </cfRule>
  </conditionalFormatting>
  <conditionalFormatting sqref="E634">
    <cfRule type="containsText" dxfId="3481" priority="1313" operator="containsText" text="MEDIO">
      <formula>NOT(ISERROR(SEARCH(("MEDIO"),(E634))))</formula>
    </cfRule>
  </conditionalFormatting>
  <conditionalFormatting sqref="E634">
    <cfRule type="containsText" dxfId="3480" priority="1314" operator="containsText" text="ALTO">
      <formula>NOT(ISERROR(SEARCH(("ALTO"),(E634))))</formula>
    </cfRule>
  </conditionalFormatting>
  <conditionalFormatting sqref="E634">
    <cfRule type="cellIs" dxfId="3479" priority="1315" operator="between">
      <formula>5</formula>
      <formula>9</formula>
    </cfRule>
  </conditionalFormatting>
  <conditionalFormatting sqref="E634">
    <cfRule type="cellIs" dxfId="3478" priority="1316" operator="between">
      <formula>3</formula>
      <formula>4</formula>
    </cfRule>
  </conditionalFormatting>
  <conditionalFormatting sqref="E634">
    <cfRule type="cellIs" dxfId="3477" priority="1317" operator="between">
      <formula>1</formula>
      <formula>2</formula>
    </cfRule>
  </conditionalFormatting>
  <conditionalFormatting sqref="I634">
    <cfRule type="containsText" dxfId="3476" priority="1318" operator="containsText" text="BAJO">
      <formula>NOT(ISERROR(SEARCH(("BAJO"),(I634))))</formula>
    </cfRule>
  </conditionalFormatting>
  <conditionalFormatting sqref="I634">
    <cfRule type="containsText" dxfId="3475" priority="1319" operator="containsText" text="MEDIO">
      <formula>NOT(ISERROR(SEARCH(("MEDIO"),(I634))))</formula>
    </cfRule>
  </conditionalFormatting>
  <conditionalFormatting sqref="I634">
    <cfRule type="containsText" dxfId="3474" priority="1320" operator="containsText" text="ALTO">
      <formula>NOT(ISERROR(SEARCH(("ALTO"),(I634))))</formula>
    </cfRule>
  </conditionalFormatting>
  <conditionalFormatting sqref="I634">
    <cfRule type="cellIs" dxfId="3473" priority="1321" operator="between">
      <formula>5</formula>
      <formula>9</formula>
    </cfRule>
  </conditionalFormatting>
  <conditionalFormatting sqref="I634">
    <cfRule type="cellIs" dxfId="3472" priority="1322" operator="between">
      <formula>3</formula>
      <formula>4</formula>
    </cfRule>
  </conditionalFormatting>
  <conditionalFormatting sqref="I634">
    <cfRule type="cellIs" dxfId="3471" priority="1323" operator="between">
      <formula>1</formula>
      <formula>2</formula>
    </cfRule>
  </conditionalFormatting>
  <conditionalFormatting sqref="E643">
    <cfRule type="containsText" dxfId="3470" priority="1300" operator="containsText" text="BAJO">
      <formula>NOT(ISERROR(SEARCH(("BAJO"),(E643))))</formula>
    </cfRule>
  </conditionalFormatting>
  <conditionalFormatting sqref="E643">
    <cfRule type="containsText" dxfId="3469" priority="1301" operator="containsText" text="MEDIO">
      <formula>NOT(ISERROR(SEARCH(("MEDIO"),(E643))))</formula>
    </cfRule>
  </conditionalFormatting>
  <conditionalFormatting sqref="E643">
    <cfRule type="containsText" dxfId="3468" priority="1302" operator="containsText" text="ALTO">
      <formula>NOT(ISERROR(SEARCH(("ALTO"),(E643))))</formula>
    </cfRule>
  </conditionalFormatting>
  <conditionalFormatting sqref="E643">
    <cfRule type="cellIs" dxfId="3467" priority="1303" operator="between">
      <formula>5</formula>
      <formula>9</formula>
    </cfRule>
  </conditionalFormatting>
  <conditionalFormatting sqref="E643">
    <cfRule type="cellIs" dxfId="3466" priority="1304" operator="between">
      <formula>3</formula>
      <formula>4</formula>
    </cfRule>
  </conditionalFormatting>
  <conditionalFormatting sqref="E643">
    <cfRule type="cellIs" dxfId="3465" priority="1305" operator="between">
      <formula>1</formula>
      <formula>2</formula>
    </cfRule>
  </conditionalFormatting>
  <conditionalFormatting sqref="I643">
    <cfRule type="containsText" dxfId="3464" priority="1306" operator="containsText" text="BAJO">
      <formula>NOT(ISERROR(SEARCH(("BAJO"),(I643))))</formula>
    </cfRule>
  </conditionalFormatting>
  <conditionalFormatting sqref="I643">
    <cfRule type="containsText" dxfId="3463" priority="1307" operator="containsText" text="MEDIO">
      <formula>NOT(ISERROR(SEARCH(("MEDIO"),(I643))))</formula>
    </cfRule>
  </conditionalFormatting>
  <conditionalFormatting sqref="I643">
    <cfRule type="containsText" dxfId="3462" priority="1308" operator="containsText" text="ALTO">
      <formula>NOT(ISERROR(SEARCH(("ALTO"),(I643))))</formula>
    </cfRule>
  </conditionalFormatting>
  <conditionalFormatting sqref="I643">
    <cfRule type="cellIs" dxfId="3461" priority="1309" operator="between">
      <formula>5</formula>
      <formula>9</formula>
    </cfRule>
  </conditionalFormatting>
  <conditionalFormatting sqref="I643">
    <cfRule type="cellIs" dxfId="3460" priority="1310" operator="between">
      <formula>3</formula>
      <formula>4</formula>
    </cfRule>
  </conditionalFormatting>
  <conditionalFormatting sqref="I643">
    <cfRule type="cellIs" dxfId="3459" priority="1311" operator="between">
      <formula>1</formula>
      <formula>2</formula>
    </cfRule>
  </conditionalFormatting>
  <conditionalFormatting sqref="E652">
    <cfRule type="containsText" dxfId="3458" priority="1288" operator="containsText" text="BAJO">
      <formula>NOT(ISERROR(SEARCH(("BAJO"),(E652))))</formula>
    </cfRule>
  </conditionalFormatting>
  <conditionalFormatting sqref="E652">
    <cfRule type="containsText" dxfId="3457" priority="1289" operator="containsText" text="MEDIO">
      <formula>NOT(ISERROR(SEARCH(("MEDIO"),(E652))))</formula>
    </cfRule>
  </conditionalFormatting>
  <conditionalFormatting sqref="E652">
    <cfRule type="containsText" dxfId="3456" priority="1290" operator="containsText" text="ALTO">
      <formula>NOT(ISERROR(SEARCH(("ALTO"),(E652))))</formula>
    </cfRule>
  </conditionalFormatting>
  <conditionalFormatting sqref="E652">
    <cfRule type="cellIs" dxfId="3455" priority="1291" operator="between">
      <formula>5</formula>
      <formula>9</formula>
    </cfRule>
  </conditionalFormatting>
  <conditionalFormatting sqref="E652">
    <cfRule type="cellIs" dxfId="3454" priority="1292" operator="between">
      <formula>3</formula>
      <formula>4</formula>
    </cfRule>
  </conditionalFormatting>
  <conditionalFormatting sqref="E652">
    <cfRule type="cellIs" dxfId="3453" priority="1293" operator="between">
      <formula>1</formula>
      <formula>2</formula>
    </cfRule>
  </conditionalFormatting>
  <conditionalFormatting sqref="I652">
    <cfRule type="containsText" dxfId="3452" priority="1294" operator="containsText" text="BAJO">
      <formula>NOT(ISERROR(SEARCH(("BAJO"),(I652))))</formula>
    </cfRule>
  </conditionalFormatting>
  <conditionalFormatting sqref="I652">
    <cfRule type="containsText" dxfId="3451" priority="1295" operator="containsText" text="MEDIO">
      <formula>NOT(ISERROR(SEARCH(("MEDIO"),(I652))))</formula>
    </cfRule>
  </conditionalFormatting>
  <conditionalFormatting sqref="I652">
    <cfRule type="containsText" dxfId="3450" priority="1296" operator="containsText" text="ALTO">
      <formula>NOT(ISERROR(SEARCH(("ALTO"),(I652))))</formula>
    </cfRule>
  </conditionalFormatting>
  <conditionalFormatting sqref="I652">
    <cfRule type="cellIs" dxfId="3449" priority="1297" operator="between">
      <formula>5</formula>
      <formula>9</formula>
    </cfRule>
  </conditionalFormatting>
  <conditionalFormatting sqref="I652">
    <cfRule type="cellIs" dxfId="3448" priority="1298" operator="between">
      <formula>3</formula>
      <formula>4</formula>
    </cfRule>
  </conditionalFormatting>
  <conditionalFormatting sqref="I652">
    <cfRule type="cellIs" dxfId="3447" priority="1299" operator="between">
      <formula>1</formula>
      <formula>2</formula>
    </cfRule>
  </conditionalFormatting>
  <conditionalFormatting sqref="E661">
    <cfRule type="containsText" dxfId="3446" priority="1276" operator="containsText" text="BAJO">
      <formula>NOT(ISERROR(SEARCH(("BAJO"),(E661))))</formula>
    </cfRule>
  </conditionalFormatting>
  <conditionalFormatting sqref="E661">
    <cfRule type="containsText" dxfId="3445" priority="1277" operator="containsText" text="MEDIO">
      <formula>NOT(ISERROR(SEARCH(("MEDIO"),(E661))))</formula>
    </cfRule>
  </conditionalFormatting>
  <conditionalFormatting sqref="E661">
    <cfRule type="containsText" dxfId="3444" priority="1278" operator="containsText" text="ALTO">
      <formula>NOT(ISERROR(SEARCH(("ALTO"),(E661))))</formula>
    </cfRule>
  </conditionalFormatting>
  <conditionalFormatting sqref="E661">
    <cfRule type="cellIs" dxfId="3443" priority="1279" operator="between">
      <formula>5</formula>
      <formula>9</formula>
    </cfRule>
  </conditionalFormatting>
  <conditionalFormatting sqref="E661">
    <cfRule type="cellIs" dxfId="3442" priority="1280" operator="between">
      <formula>3</formula>
      <formula>4</formula>
    </cfRule>
  </conditionalFormatting>
  <conditionalFormatting sqref="E661">
    <cfRule type="cellIs" dxfId="3441" priority="1281" operator="between">
      <formula>1</formula>
      <formula>2</formula>
    </cfRule>
  </conditionalFormatting>
  <conditionalFormatting sqref="I661">
    <cfRule type="containsText" dxfId="3440" priority="1282" operator="containsText" text="BAJO">
      <formula>NOT(ISERROR(SEARCH(("BAJO"),(I661))))</formula>
    </cfRule>
  </conditionalFormatting>
  <conditionalFormatting sqref="I661">
    <cfRule type="containsText" dxfId="3439" priority="1283" operator="containsText" text="MEDIO">
      <formula>NOT(ISERROR(SEARCH(("MEDIO"),(I661))))</formula>
    </cfRule>
  </conditionalFormatting>
  <conditionalFormatting sqref="I661">
    <cfRule type="containsText" dxfId="3438" priority="1284" operator="containsText" text="ALTO">
      <formula>NOT(ISERROR(SEARCH(("ALTO"),(I661))))</formula>
    </cfRule>
  </conditionalFormatting>
  <conditionalFormatting sqref="I661">
    <cfRule type="cellIs" dxfId="3437" priority="1285" operator="between">
      <formula>5</formula>
      <formula>9</formula>
    </cfRule>
  </conditionalFormatting>
  <conditionalFormatting sqref="I661">
    <cfRule type="cellIs" dxfId="3436" priority="1286" operator="between">
      <formula>3</formula>
      <formula>4</formula>
    </cfRule>
  </conditionalFormatting>
  <conditionalFormatting sqref="I661">
    <cfRule type="cellIs" dxfId="3435" priority="1287" operator="between">
      <formula>1</formula>
      <formula>2</formula>
    </cfRule>
  </conditionalFormatting>
  <conditionalFormatting sqref="E670">
    <cfRule type="containsText" dxfId="3434" priority="1264" operator="containsText" text="BAJO">
      <formula>NOT(ISERROR(SEARCH(("BAJO"),(E670))))</formula>
    </cfRule>
  </conditionalFormatting>
  <conditionalFormatting sqref="E670">
    <cfRule type="containsText" dxfId="3433" priority="1265" operator="containsText" text="MEDIO">
      <formula>NOT(ISERROR(SEARCH(("MEDIO"),(E670))))</formula>
    </cfRule>
  </conditionalFormatting>
  <conditionalFormatting sqref="E670">
    <cfRule type="containsText" dxfId="3432" priority="1266" operator="containsText" text="ALTO">
      <formula>NOT(ISERROR(SEARCH(("ALTO"),(E670))))</formula>
    </cfRule>
  </conditionalFormatting>
  <conditionalFormatting sqref="E670">
    <cfRule type="cellIs" dxfId="3431" priority="1267" operator="between">
      <formula>5</formula>
      <formula>9</formula>
    </cfRule>
  </conditionalFormatting>
  <conditionalFormatting sqref="E670">
    <cfRule type="cellIs" dxfId="3430" priority="1268" operator="between">
      <formula>3</formula>
      <formula>4</formula>
    </cfRule>
  </conditionalFormatting>
  <conditionalFormatting sqref="E670">
    <cfRule type="cellIs" dxfId="3429" priority="1269" operator="between">
      <formula>1</formula>
      <formula>2</formula>
    </cfRule>
  </conditionalFormatting>
  <conditionalFormatting sqref="I670">
    <cfRule type="containsText" dxfId="3428" priority="1270" operator="containsText" text="BAJO">
      <formula>NOT(ISERROR(SEARCH(("BAJO"),(I670))))</formula>
    </cfRule>
  </conditionalFormatting>
  <conditionalFormatting sqref="I670">
    <cfRule type="containsText" dxfId="3427" priority="1271" operator="containsText" text="MEDIO">
      <formula>NOT(ISERROR(SEARCH(("MEDIO"),(I670))))</formula>
    </cfRule>
  </conditionalFormatting>
  <conditionalFormatting sqref="I670">
    <cfRule type="containsText" dxfId="3426" priority="1272" operator="containsText" text="ALTO">
      <formula>NOT(ISERROR(SEARCH(("ALTO"),(I670))))</formula>
    </cfRule>
  </conditionalFormatting>
  <conditionalFormatting sqref="I670">
    <cfRule type="cellIs" dxfId="3425" priority="1273" operator="between">
      <formula>5</formula>
      <formula>9</formula>
    </cfRule>
  </conditionalFormatting>
  <conditionalFormatting sqref="I670">
    <cfRule type="cellIs" dxfId="3424" priority="1274" operator="between">
      <formula>3</formula>
      <formula>4</formula>
    </cfRule>
  </conditionalFormatting>
  <conditionalFormatting sqref="I670">
    <cfRule type="cellIs" dxfId="3423" priority="1275" operator="between">
      <formula>1</formula>
      <formula>2</formula>
    </cfRule>
  </conditionalFormatting>
  <conditionalFormatting sqref="E679">
    <cfRule type="containsText" dxfId="3422" priority="1252" operator="containsText" text="BAJO">
      <formula>NOT(ISERROR(SEARCH(("BAJO"),(E679))))</formula>
    </cfRule>
  </conditionalFormatting>
  <conditionalFormatting sqref="E679">
    <cfRule type="containsText" dxfId="3421" priority="1253" operator="containsText" text="MEDIO">
      <formula>NOT(ISERROR(SEARCH(("MEDIO"),(E679))))</formula>
    </cfRule>
  </conditionalFormatting>
  <conditionalFormatting sqref="E679">
    <cfRule type="containsText" dxfId="3420" priority="1254" operator="containsText" text="ALTO">
      <formula>NOT(ISERROR(SEARCH(("ALTO"),(E679))))</formula>
    </cfRule>
  </conditionalFormatting>
  <conditionalFormatting sqref="E679">
    <cfRule type="cellIs" dxfId="3419" priority="1255" operator="between">
      <formula>5</formula>
      <formula>9</formula>
    </cfRule>
  </conditionalFormatting>
  <conditionalFormatting sqref="E679">
    <cfRule type="cellIs" dxfId="3418" priority="1256" operator="between">
      <formula>3</formula>
      <formula>4</formula>
    </cfRule>
  </conditionalFormatting>
  <conditionalFormatting sqref="E679">
    <cfRule type="cellIs" dxfId="3417" priority="1257" operator="between">
      <formula>1</formula>
      <formula>2</formula>
    </cfRule>
  </conditionalFormatting>
  <conditionalFormatting sqref="I679">
    <cfRule type="containsText" dxfId="3416" priority="1258" operator="containsText" text="BAJO">
      <formula>NOT(ISERROR(SEARCH(("BAJO"),(I679))))</formula>
    </cfRule>
  </conditionalFormatting>
  <conditionalFormatting sqref="I679">
    <cfRule type="containsText" dxfId="3415" priority="1259" operator="containsText" text="MEDIO">
      <formula>NOT(ISERROR(SEARCH(("MEDIO"),(I679))))</formula>
    </cfRule>
  </conditionalFormatting>
  <conditionalFormatting sqref="I679">
    <cfRule type="containsText" dxfId="3414" priority="1260" operator="containsText" text="ALTO">
      <formula>NOT(ISERROR(SEARCH(("ALTO"),(I679))))</formula>
    </cfRule>
  </conditionalFormatting>
  <conditionalFormatting sqref="I679">
    <cfRule type="cellIs" dxfId="3413" priority="1261" operator="between">
      <formula>5</formula>
      <formula>9</formula>
    </cfRule>
  </conditionalFormatting>
  <conditionalFormatting sqref="I679">
    <cfRule type="cellIs" dxfId="3412" priority="1262" operator="between">
      <formula>3</formula>
      <formula>4</formula>
    </cfRule>
  </conditionalFormatting>
  <conditionalFormatting sqref="I679">
    <cfRule type="cellIs" dxfId="3411" priority="1263" operator="between">
      <formula>1</formula>
      <formula>2</formula>
    </cfRule>
  </conditionalFormatting>
  <conditionalFormatting sqref="E688">
    <cfRule type="containsText" dxfId="3410" priority="1240" operator="containsText" text="BAJO">
      <formula>NOT(ISERROR(SEARCH(("BAJO"),(E688))))</formula>
    </cfRule>
  </conditionalFormatting>
  <conditionalFormatting sqref="E688">
    <cfRule type="containsText" dxfId="3409" priority="1241" operator="containsText" text="MEDIO">
      <formula>NOT(ISERROR(SEARCH(("MEDIO"),(E688))))</formula>
    </cfRule>
  </conditionalFormatting>
  <conditionalFormatting sqref="E688">
    <cfRule type="containsText" dxfId="3408" priority="1242" operator="containsText" text="ALTO">
      <formula>NOT(ISERROR(SEARCH(("ALTO"),(E688))))</formula>
    </cfRule>
  </conditionalFormatting>
  <conditionalFormatting sqref="E688">
    <cfRule type="cellIs" dxfId="3407" priority="1243" operator="between">
      <formula>5</formula>
      <formula>9</formula>
    </cfRule>
  </conditionalFormatting>
  <conditionalFormatting sqref="E688">
    <cfRule type="cellIs" dxfId="3406" priority="1244" operator="between">
      <formula>3</formula>
      <formula>4</formula>
    </cfRule>
  </conditionalFormatting>
  <conditionalFormatting sqref="E688">
    <cfRule type="cellIs" dxfId="3405" priority="1245" operator="between">
      <formula>1</formula>
      <formula>2</formula>
    </cfRule>
  </conditionalFormatting>
  <conditionalFormatting sqref="I688">
    <cfRule type="containsText" dxfId="3404" priority="1246" operator="containsText" text="BAJO">
      <formula>NOT(ISERROR(SEARCH(("BAJO"),(I688))))</formula>
    </cfRule>
  </conditionalFormatting>
  <conditionalFormatting sqref="I688">
    <cfRule type="containsText" dxfId="3403" priority="1247" operator="containsText" text="MEDIO">
      <formula>NOT(ISERROR(SEARCH(("MEDIO"),(I688))))</formula>
    </cfRule>
  </conditionalFormatting>
  <conditionalFormatting sqref="I688">
    <cfRule type="containsText" dxfId="3402" priority="1248" operator="containsText" text="ALTO">
      <formula>NOT(ISERROR(SEARCH(("ALTO"),(I688))))</formula>
    </cfRule>
  </conditionalFormatting>
  <conditionalFormatting sqref="I688">
    <cfRule type="cellIs" dxfId="3401" priority="1249" operator="between">
      <formula>5</formula>
      <formula>9</formula>
    </cfRule>
  </conditionalFormatting>
  <conditionalFormatting sqref="I688">
    <cfRule type="cellIs" dxfId="3400" priority="1250" operator="between">
      <formula>3</formula>
      <formula>4</formula>
    </cfRule>
  </conditionalFormatting>
  <conditionalFormatting sqref="I688">
    <cfRule type="cellIs" dxfId="3399" priority="1251" operator="between">
      <formula>1</formula>
      <formula>2</formula>
    </cfRule>
  </conditionalFormatting>
  <conditionalFormatting sqref="E697">
    <cfRule type="containsText" dxfId="3398" priority="1228" operator="containsText" text="BAJO">
      <formula>NOT(ISERROR(SEARCH(("BAJO"),(E697))))</formula>
    </cfRule>
  </conditionalFormatting>
  <conditionalFormatting sqref="E697">
    <cfRule type="containsText" dxfId="3397" priority="1229" operator="containsText" text="MEDIO">
      <formula>NOT(ISERROR(SEARCH(("MEDIO"),(E697))))</formula>
    </cfRule>
  </conditionalFormatting>
  <conditionalFormatting sqref="E697">
    <cfRule type="containsText" dxfId="3396" priority="1230" operator="containsText" text="ALTO">
      <formula>NOT(ISERROR(SEARCH(("ALTO"),(E697))))</formula>
    </cfRule>
  </conditionalFormatting>
  <conditionalFormatting sqref="E697">
    <cfRule type="cellIs" dxfId="3395" priority="1231" operator="between">
      <formula>5</formula>
      <formula>9</formula>
    </cfRule>
  </conditionalFormatting>
  <conditionalFormatting sqref="E697">
    <cfRule type="cellIs" dxfId="3394" priority="1232" operator="between">
      <formula>3</formula>
      <formula>4</formula>
    </cfRule>
  </conditionalFormatting>
  <conditionalFormatting sqref="E697">
    <cfRule type="cellIs" dxfId="3393" priority="1233" operator="between">
      <formula>1</formula>
      <formula>2</formula>
    </cfRule>
  </conditionalFormatting>
  <conditionalFormatting sqref="I697">
    <cfRule type="containsText" dxfId="3392" priority="1234" operator="containsText" text="BAJO">
      <formula>NOT(ISERROR(SEARCH(("BAJO"),(I697))))</formula>
    </cfRule>
  </conditionalFormatting>
  <conditionalFormatting sqref="I697">
    <cfRule type="containsText" dxfId="3391" priority="1235" operator="containsText" text="MEDIO">
      <formula>NOT(ISERROR(SEARCH(("MEDIO"),(I697))))</formula>
    </cfRule>
  </conditionalFormatting>
  <conditionalFormatting sqref="I697">
    <cfRule type="containsText" dxfId="3390" priority="1236" operator="containsText" text="ALTO">
      <formula>NOT(ISERROR(SEARCH(("ALTO"),(I697))))</formula>
    </cfRule>
  </conditionalFormatting>
  <conditionalFormatting sqref="I697">
    <cfRule type="cellIs" dxfId="3389" priority="1237" operator="between">
      <formula>5</formula>
      <formula>9</formula>
    </cfRule>
  </conditionalFormatting>
  <conditionalFormatting sqref="I697">
    <cfRule type="cellIs" dxfId="3388" priority="1238" operator="between">
      <formula>3</formula>
      <formula>4</formula>
    </cfRule>
  </conditionalFormatting>
  <conditionalFormatting sqref="I697">
    <cfRule type="cellIs" dxfId="3387" priority="1239" operator="between">
      <formula>1</formula>
      <formula>2</formula>
    </cfRule>
  </conditionalFormatting>
  <conditionalFormatting sqref="E706">
    <cfRule type="containsText" dxfId="3386" priority="1216" operator="containsText" text="BAJO">
      <formula>NOT(ISERROR(SEARCH(("BAJO"),(E706))))</formula>
    </cfRule>
  </conditionalFormatting>
  <conditionalFormatting sqref="E706">
    <cfRule type="containsText" dxfId="3385" priority="1217" operator="containsText" text="MEDIO">
      <formula>NOT(ISERROR(SEARCH(("MEDIO"),(E706))))</formula>
    </cfRule>
  </conditionalFormatting>
  <conditionalFormatting sqref="E706">
    <cfRule type="containsText" dxfId="3384" priority="1218" operator="containsText" text="ALTO">
      <formula>NOT(ISERROR(SEARCH(("ALTO"),(E706))))</formula>
    </cfRule>
  </conditionalFormatting>
  <conditionalFormatting sqref="E706">
    <cfRule type="cellIs" dxfId="3383" priority="1219" operator="between">
      <formula>5</formula>
      <formula>9</formula>
    </cfRule>
  </conditionalFormatting>
  <conditionalFormatting sqref="E706">
    <cfRule type="cellIs" dxfId="3382" priority="1220" operator="between">
      <formula>3</formula>
      <formula>4</formula>
    </cfRule>
  </conditionalFormatting>
  <conditionalFormatting sqref="E706">
    <cfRule type="cellIs" dxfId="3381" priority="1221" operator="between">
      <formula>1</formula>
      <formula>2</formula>
    </cfRule>
  </conditionalFormatting>
  <conditionalFormatting sqref="I706">
    <cfRule type="containsText" dxfId="3380" priority="1222" operator="containsText" text="BAJO">
      <formula>NOT(ISERROR(SEARCH(("BAJO"),(I706))))</formula>
    </cfRule>
  </conditionalFormatting>
  <conditionalFormatting sqref="I706">
    <cfRule type="containsText" dxfId="3379" priority="1223" operator="containsText" text="MEDIO">
      <formula>NOT(ISERROR(SEARCH(("MEDIO"),(I706))))</formula>
    </cfRule>
  </conditionalFormatting>
  <conditionalFormatting sqref="I706">
    <cfRule type="containsText" dxfId="3378" priority="1224" operator="containsText" text="ALTO">
      <formula>NOT(ISERROR(SEARCH(("ALTO"),(I706))))</formula>
    </cfRule>
  </conditionalFormatting>
  <conditionalFormatting sqref="I706">
    <cfRule type="cellIs" dxfId="3377" priority="1225" operator="between">
      <formula>5</formula>
      <formula>9</formula>
    </cfRule>
  </conditionalFormatting>
  <conditionalFormatting sqref="I706">
    <cfRule type="cellIs" dxfId="3376" priority="1226" operator="between">
      <formula>3</formula>
      <formula>4</formula>
    </cfRule>
  </conditionalFormatting>
  <conditionalFormatting sqref="I706">
    <cfRule type="cellIs" dxfId="3375" priority="1227" operator="between">
      <formula>1</formula>
      <formula>2</formula>
    </cfRule>
  </conditionalFormatting>
  <conditionalFormatting sqref="E715">
    <cfRule type="containsText" dxfId="3374" priority="1204" operator="containsText" text="BAJO">
      <formula>NOT(ISERROR(SEARCH(("BAJO"),(E715))))</formula>
    </cfRule>
  </conditionalFormatting>
  <conditionalFormatting sqref="E715">
    <cfRule type="containsText" dxfId="3373" priority="1205" operator="containsText" text="MEDIO">
      <formula>NOT(ISERROR(SEARCH(("MEDIO"),(E715))))</formula>
    </cfRule>
  </conditionalFormatting>
  <conditionalFormatting sqref="E715">
    <cfRule type="containsText" dxfId="3372" priority="1206" operator="containsText" text="ALTO">
      <formula>NOT(ISERROR(SEARCH(("ALTO"),(E715))))</formula>
    </cfRule>
  </conditionalFormatting>
  <conditionalFormatting sqref="E715">
    <cfRule type="cellIs" dxfId="3371" priority="1207" operator="between">
      <formula>5</formula>
      <formula>9</formula>
    </cfRule>
  </conditionalFormatting>
  <conditionalFormatting sqref="E715">
    <cfRule type="cellIs" dxfId="3370" priority="1208" operator="between">
      <formula>3</formula>
      <formula>4</formula>
    </cfRule>
  </conditionalFormatting>
  <conditionalFormatting sqref="E715">
    <cfRule type="cellIs" dxfId="3369" priority="1209" operator="between">
      <formula>1</formula>
      <formula>2</formula>
    </cfRule>
  </conditionalFormatting>
  <conditionalFormatting sqref="I715">
    <cfRule type="containsText" dxfId="3368" priority="1210" operator="containsText" text="BAJO">
      <formula>NOT(ISERROR(SEARCH(("BAJO"),(I715))))</formula>
    </cfRule>
  </conditionalFormatting>
  <conditionalFormatting sqref="I715">
    <cfRule type="containsText" dxfId="3367" priority="1211" operator="containsText" text="MEDIO">
      <formula>NOT(ISERROR(SEARCH(("MEDIO"),(I715))))</formula>
    </cfRule>
  </conditionalFormatting>
  <conditionalFormatting sqref="I715">
    <cfRule type="containsText" dxfId="3366" priority="1212" operator="containsText" text="ALTO">
      <formula>NOT(ISERROR(SEARCH(("ALTO"),(I715))))</formula>
    </cfRule>
  </conditionalFormatting>
  <conditionalFormatting sqref="I715">
    <cfRule type="cellIs" dxfId="3365" priority="1213" operator="between">
      <formula>5</formula>
      <formula>9</formula>
    </cfRule>
  </conditionalFormatting>
  <conditionalFormatting sqref="I715">
    <cfRule type="cellIs" dxfId="3364" priority="1214" operator="between">
      <formula>3</formula>
      <formula>4</formula>
    </cfRule>
  </conditionalFormatting>
  <conditionalFormatting sqref="I715">
    <cfRule type="cellIs" dxfId="3363" priority="1215" operator="between">
      <formula>1</formula>
      <formula>2</formula>
    </cfRule>
  </conditionalFormatting>
  <conditionalFormatting sqref="E724">
    <cfRule type="containsText" dxfId="3362" priority="1192" operator="containsText" text="BAJO">
      <formula>NOT(ISERROR(SEARCH(("BAJO"),(E724))))</formula>
    </cfRule>
  </conditionalFormatting>
  <conditionalFormatting sqref="E724">
    <cfRule type="containsText" dxfId="3361" priority="1193" operator="containsText" text="MEDIO">
      <formula>NOT(ISERROR(SEARCH(("MEDIO"),(E724))))</formula>
    </cfRule>
  </conditionalFormatting>
  <conditionalFormatting sqref="E724">
    <cfRule type="containsText" dxfId="3360" priority="1194" operator="containsText" text="ALTO">
      <formula>NOT(ISERROR(SEARCH(("ALTO"),(E724))))</formula>
    </cfRule>
  </conditionalFormatting>
  <conditionalFormatting sqref="E724">
    <cfRule type="cellIs" dxfId="3359" priority="1195" operator="between">
      <formula>5</formula>
      <formula>9</formula>
    </cfRule>
  </conditionalFormatting>
  <conditionalFormatting sqref="E724">
    <cfRule type="cellIs" dxfId="3358" priority="1196" operator="between">
      <formula>3</formula>
      <formula>4</formula>
    </cfRule>
  </conditionalFormatting>
  <conditionalFormatting sqref="E724">
    <cfRule type="cellIs" dxfId="3357" priority="1197" operator="between">
      <formula>1</formula>
      <formula>2</formula>
    </cfRule>
  </conditionalFormatting>
  <conditionalFormatting sqref="I724">
    <cfRule type="containsText" dxfId="3356" priority="1198" operator="containsText" text="BAJO">
      <formula>NOT(ISERROR(SEARCH(("BAJO"),(I724))))</formula>
    </cfRule>
  </conditionalFormatting>
  <conditionalFormatting sqref="I724">
    <cfRule type="containsText" dxfId="3355" priority="1199" operator="containsText" text="MEDIO">
      <formula>NOT(ISERROR(SEARCH(("MEDIO"),(I724))))</formula>
    </cfRule>
  </conditionalFormatting>
  <conditionalFormatting sqref="I724">
    <cfRule type="containsText" dxfId="3354" priority="1200" operator="containsText" text="ALTO">
      <formula>NOT(ISERROR(SEARCH(("ALTO"),(I724))))</formula>
    </cfRule>
  </conditionalFormatting>
  <conditionalFormatting sqref="I724">
    <cfRule type="cellIs" dxfId="3353" priority="1201" operator="between">
      <formula>5</formula>
      <formula>9</formula>
    </cfRule>
  </conditionalFormatting>
  <conditionalFormatting sqref="I724">
    <cfRule type="cellIs" dxfId="3352" priority="1202" operator="between">
      <formula>3</formula>
      <formula>4</formula>
    </cfRule>
  </conditionalFormatting>
  <conditionalFormatting sqref="I724">
    <cfRule type="cellIs" dxfId="3351" priority="1203" operator="between">
      <formula>1</formula>
      <formula>2</formula>
    </cfRule>
  </conditionalFormatting>
  <conditionalFormatting sqref="E733">
    <cfRule type="containsText" dxfId="3350" priority="1180" operator="containsText" text="BAJO">
      <formula>NOT(ISERROR(SEARCH(("BAJO"),(E733))))</formula>
    </cfRule>
  </conditionalFormatting>
  <conditionalFormatting sqref="E733">
    <cfRule type="containsText" dxfId="3349" priority="1181" operator="containsText" text="MEDIO">
      <formula>NOT(ISERROR(SEARCH(("MEDIO"),(E733))))</formula>
    </cfRule>
  </conditionalFormatting>
  <conditionalFormatting sqref="E733">
    <cfRule type="containsText" dxfId="3348" priority="1182" operator="containsText" text="ALTO">
      <formula>NOT(ISERROR(SEARCH(("ALTO"),(E733))))</formula>
    </cfRule>
  </conditionalFormatting>
  <conditionalFormatting sqref="E733">
    <cfRule type="cellIs" dxfId="3347" priority="1183" operator="between">
      <formula>5</formula>
      <formula>9</formula>
    </cfRule>
  </conditionalFormatting>
  <conditionalFormatting sqref="E733">
    <cfRule type="cellIs" dxfId="3346" priority="1184" operator="between">
      <formula>3</formula>
      <formula>4</formula>
    </cfRule>
  </conditionalFormatting>
  <conditionalFormatting sqref="E733">
    <cfRule type="cellIs" dxfId="3345" priority="1185" operator="between">
      <formula>1</formula>
      <formula>2</formula>
    </cfRule>
  </conditionalFormatting>
  <conditionalFormatting sqref="I733">
    <cfRule type="containsText" dxfId="3344" priority="1186" operator="containsText" text="BAJO">
      <formula>NOT(ISERROR(SEARCH(("BAJO"),(I733))))</formula>
    </cfRule>
  </conditionalFormatting>
  <conditionalFormatting sqref="I733">
    <cfRule type="containsText" dxfId="3343" priority="1187" operator="containsText" text="MEDIO">
      <formula>NOT(ISERROR(SEARCH(("MEDIO"),(I733))))</formula>
    </cfRule>
  </conditionalFormatting>
  <conditionalFormatting sqref="I733">
    <cfRule type="containsText" dxfId="3342" priority="1188" operator="containsText" text="ALTO">
      <formula>NOT(ISERROR(SEARCH(("ALTO"),(I733))))</formula>
    </cfRule>
  </conditionalFormatting>
  <conditionalFormatting sqref="I733">
    <cfRule type="cellIs" dxfId="3341" priority="1189" operator="between">
      <formula>5</formula>
      <formula>9</formula>
    </cfRule>
  </conditionalFormatting>
  <conditionalFormatting sqref="I733">
    <cfRule type="cellIs" dxfId="3340" priority="1190" operator="between">
      <formula>3</formula>
      <formula>4</formula>
    </cfRule>
  </conditionalFormatting>
  <conditionalFormatting sqref="I733">
    <cfRule type="cellIs" dxfId="3339" priority="1191" operator="between">
      <formula>1</formula>
      <formula>2</formula>
    </cfRule>
  </conditionalFormatting>
  <conditionalFormatting sqref="E742">
    <cfRule type="containsText" dxfId="3338" priority="1168" operator="containsText" text="BAJO">
      <formula>NOT(ISERROR(SEARCH(("BAJO"),(E742))))</formula>
    </cfRule>
  </conditionalFormatting>
  <conditionalFormatting sqref="E742">
    <cfRule type="containsText" dxfId="3337" priority="1169" operator="containsText" text="MEDIO">
      <formula>NOT(ISERROR(SEARCH(("MEDIO"),(E742))))</formula>
    </cfRule>
  </conditionalFormatting>
  <conditionalFormatting sqref="E742">
    <cfRule type="containsText" dxfId="3336" priority="1170" operator="containsText" text="ALTO">
      <formula>NOT(ISERROR(SEARCH(("ALTO"),(E742))))</formula>
    </cfRule>
  </conditionalFormatting>
  <conditionalFormatting sqref="E742">
    <cfRule type="cellIs" dxfId="3335" priority="1171" operator="between">
      <formula>5</formula>
      <formula>9</formula>
    </cfRule>
  </conditionalFormatting>
  <conditionalFormatting sqref="E742">
    <cfRule type="cellIs" dxfId="3334" priority="1172" operator="between">
      <formula>3</formula>
      <formula>4</formula>
    </cfRule>
  </conditionalFormatting>
  <conditionalFormatting sqref="E742">
    <cfRule type="cellIs" dxfId="3333" priority="1173" operator="between">
      <formula>1</formula>
      <formula>2</formula>
    </cfRule>
  </conditionalFormatting>
  <conditionalFormatting sqref="I742">
    <cfRule type="containsText" dxfId="3332" priority="1174" operator="containsText" text="BAJO">
      <formula>NOT(ISERROR(SEARCH(("BAJO"),(I742))))</formula>
    </cfRule>
  </conditionalFormatting>
  <conditionalFormatting sqref="I742">
    <cfRule type="containsText" dxfId="3331" priority="1175" operator="containsText" text="MEDIO">
      <formula>NOT(ISERROR(SEARCH(("MEDIO"),(I742))))</formula>
    </cfRule>
  </conditionalFormatting>
  <conditionalFormatting sqref="I742">
    <cfRule type="containsText" dxfId="3330" priority="1176" operator="containsText" text="ALTO">
      <formula>NOT(ISERROR(SEARCH(("ALTO"),(I742))))</formula>
    </cfRule>
  </conditionalFormatting>
  <conditionalFormatting sqref="I742">
    <cfRule type="cellIs" dxfId="3329" priority="1177" operator="between">
      <formula>5</formula>
      <formula>9</formula>
    </cfRule>
  </conditionalFormatting>
  <conditionalFormatting sqref="I742">
    <cfRule type="cellIs" dxfId="3328" priority="1178" operator="between">
      <formula>3</formula>
      <formula>4</formula>
    </cfRule>
  </conditionalFormatting>
  <conditionalFormatting sqref="I742">
    <cfRule type="cellIs" dxfId="3327" priority="1179" operator="between">
      <formula>1</formula>
      <formula>2</formula>
    </cfRule>
  </conditionalFormatting>
  <conditionalFormatting sqref="E751">
    <cfRule type="containsText" dxfId="3326" priority="1156" operator="containsText" text="BAJO">
      <formula>NOT(ISERROR(SEARCH(("BAJO"),(E751))))</formula>
    </cfRule>
  </conditionalFormatting>
  <conditionalFormatting sqref="E751">
    <cfRule type="containsText" dxfId="3325" priority="1157" operator="containsText" text="MEDIO">
      <formula>NOT(ISERROR(SEARCH(("MEDIO"),(E751))))</formula>
    </cfRule>
  </conditionalFormatting>
  <conditionalFormatting sqref="E751">
    <cfRule type="containsText" dxfId="3324" priority="1158" operator="containsText" text="ALTO">
      <formula>NOT(ISERROR(SEARCH(("ALTO"),(E751))))</formula>
    </cfRule>
  </conditionalFormatting>
  <conditionalFormatting sqref="E751">
    <cfRule type="cellIs" dxfId="3323" priority="1159" operator="between">
      <formula>5</formula>
      <formula>9</formula>
    </cfRule>
  </conditionalFormatting>
  <conditionalFormatting sqref="E751">
    <cfRule type="cellIs" dxfId="3322" priority="1160" operator="between">
      <formula>3</formula>
      <formula>4</formula>
    </cfRule>
  </conditionalFormatting>
  <conditionalFormatting sqref="E751">
    <cfRule type="cellIs" dxfId="3321" priority="1161" operator="between">
      <formula>1</formula>
      <formula>2</formula>
    </cfRule>
  </conditionalFormatting>
  <conditionalFormatting sqref="I751">
    <cfRule type="containsText" dxfId="3320" priority="1162" operator="containsText" text="BAJO">
      <formula>NOT(ISERROR(SEARCH(("BAJO"),(I751))))</formula>
    </cfRule>
  </conditionalFormatting>
  <conditionalFormatting sqref="I751">
    <cfRule type="containsText" dxfId="3319" priority="1163" operator="containsText" text="MEDIO">
      <formula>NOT(ISERROR(SEARCH(("MEDIO"),(I751))))</formula>
    </cfRule>
  </conditionalFormatting>
  <conditionalFormatting sqref="I751">
    <cfRule type="containsText" dxfId="3318" priority="1164" operator="containsText" text="ALTO">
      <formula>NOT(ISERROR(SEARCH(("ALTO"),(I751))))</formula>
    </cfRule>
  </conditionalFormatting>
  <conditionalFormatting sqref="I751">
    <cfRule type="cellIs" dxfId="3317" priority="1165" operator="between">
      <formula>5</formula>
      <formula>9</formula>
    </cfRule>
  </conditionalFormatting>
  <conditionalFormatting sqref="I751">
    <cfRule type="cellIs" dxfId="3316" priority="1166" operator="between">
      <formula>3</formula>
      <formula>4</formula>
    </cfRule>
  </conditionalFormatting>
  <conditionalFormatting sqref="I751">
    <cfRule type="cellIs" dxfId="3315" priority="1167" operator="between">
      <formula>1</formula>
      <formula>2</formula>
    </cfRule>
  </conditionalFormatting>
  <conditionalFormatting sqref="E760">
    <cfRule type="containsText" dxfId="3314" priority="1144" operator="containsText" text="BAJO">
      <formula>NOT(ISERROR(SEARCH(("BAJO"),(E760))))</formula>
    </cfRule>
  </conditionalFormatting>
  <conditionalFormatting sqref="E760">
    <cfRule type="containsText" dxfId="3313" priority="1145" operator="containsText" text="MEDIO">
      <formula>NOT(ISERROR(SEARCH(("MEDIO"),(E760))))</formula>
    </cfRule>
  </conditionalFormatting>
  <conditionalFormatting sqref="E760">
    <cfRule type="containsText" dxfId="3312" priority="1146" operator="containsText" text="ALTO">
      <formula>NOT(ISERROR(SEARCH(("ALTO"),(E760))))</formula>
    </cfRule>
  </conditionalFormatting>
  <conditionalFormatting sqref="E760">
    <cfRule type="cellIs" dxfId="3311" priority="1147" operator="between">
      <formula>5</formula>
      <formula>9</formula>
    </cfRule>
  </conditionalFormatting>
  <conditionalFormatting sqref="E760">
    <cfRule type="cellIs" dxfId="3310" priority="1148" operator="between">
      <formula>3</formula>
      <formula>4</formula>
    </cfRule>
  </conditionalFormatting>
  <conditionalFormatting sqref="E760">
    <cfRule type="cellIs" dxfId="3309" priority="1149" operator="between">
      <formula>1</formula>
      <formula>2</formula>
    </cfRule>
  </conditionalFormatting>
  <conditionalFormatting sqref="I760">
    <cfRule type="containsText" dxfId="3308" priority="1150" operator="containsText" text="BAJO">
      <formula>NOT(ISERROR(SEARCH(("BAJO"),(I760))))</formula>
    </cfRule>
  </conditionalFormatting>
  <conditionalFormatting sqref="I760">
    <cfRule type="containsText" dxfId="3307" priority="1151" operator="containsText" text="MEDIO">
      <formula>NOT(ISERROR(SEARCH(("MEDIO"),(I760))))</formula>
    </cfRule>
  </conditionalFormatting>
  <conditionalFormatting sqref="I760">
    <cfRule type="containsText" dxfId="3306" priority="1152" operator="containsText" text="ALTO">
      <formula>NOT(ISERROR(SEARCH(("ALTO"),(I760))))</formula>
    </cfRule>
  </conditionalFormatting>
  <conditionalFormatting sqref="I760">
    <cfRule type="cellIs" dxfId="3305" priority="1153" operator="between">
      <formula>5</formula>
      <formula>9</formula>
    </cfRule>
  </conditionalFormatting>
  <conditionalFormatting sqref="I760">
    <cfRule type="cellIs" dxfId="3304" priority="1154" operator="between">
      <formula>3</formula>
      <formula>4</formula>
    </cfRule>
  </conditionalFormatting>
  <conditionalFormatting sqref="I760">
    <cfRule type="cellIs" dxfId="3303" priority="1155" operator="between">
      <formula>1</formula>
      <formula>2</formula>
    </cfRule>
  </conditionalFormatting>
  <conditionalFormatting sqref="E769">
    <cfRule type="containsText" dxfId="3302" priority="1132" operator="containsText" text="BAJO">
      <formula>NOT(ISERROR(SEARCH(("BAJO"),(E769))))</formula>
    </cfRule>
  </conditionalFormatting>
  <conditionalFormatting sqref="E769">
    <cfRule type="containsText" dxfId="3301" priority="1133" operator="containsText" text="MEDIO">
      <formula>NOT(ISERROR(SEARCH(("MEDIO"),(E769))))</formula>
    </cfRule>
  </conditionalFormatting>
  <conditionalFormatting sqref="E769">
    <cfRule type="containsText" dxfId="3300" priority="1134" operator="containsText" text="ALTO">
      <formula>NOT(ISERROR(SEARCH(("ALTO"),(E769))))</formula>
    </cfRule>
  </conditionalFormatting>
  <conditionalFormatting sqref="E769">
    <cfRule type="cellIs" dxfId="3299" priority="1135" operator="between">
      <formula>5</formula>
      <formula>9</formula>
    </cfRule>
  </conditionalFormatting>
  <conditionalFormatting sqref="E769">
    <cfRule type="cellIs" dxfId="3298" priority="1136" operator="between">
      <formula>3</formula>
      <formula>4</formula>
    </cfRule>
  </conditionalFormatting>
  <conditionalFormatting sqref="E769">
    <cfRule type="cellIs" dxfId="3297" priority="1137" operator="between">
      <formula>1</formula>
      <formula>2</formula>
    </cfRule>
  </conditionalFormatting>
  <conditionalFormatting sqref="I769">
    <cfRule type="containsText" dxfId="3296" priority="1138" operator="containsText" text="BAJO">
      <formula>NOT(ISERROR(SEARCH(("BAJO"),(I769))))</formula>
    </cfRule>
  </conditionalFormatting>
  <conditionalFormatting sqref="I769">
    <cfRule type="containsText" dxfId="3295" priority="1139" operator="containsText" text="MEDIO">
      <formula>NOT(ISERROR(SEARCH(("MEDIO"),(I769))))</formula>
    </cfRule>
  </conditionalFormatting>
  <conditionalFormatting sqref="I769">
    <cfRule type="containsText" dxfId="3294" priority="1140" operator="containsText" text="ALTO">
      <formula>NOT(ISERROR(SEARCH(("ALTO"),(I769))))</formula>
    </cfRule>
  </conditionalFormatting>
  <conditionalFormatting sqref="I769">
    <cfRule type="cellIs" dxfId="3293" priority="1141" operator="between">
      <formula>5</formula>
      <formula>9</formula>
    </cfRule>
  </conditionalFormatting>
  <conditionalFormatting sqref="I769">
    <cfRule type="cellIs" dxfId="3292" priority="1142" operator="between">
      <formula>3</formula>
      <formula>4</formula>
    </cfRule>
  </conditionalFormatting>
  <conditionalFormatting sqref="I769">
    <cfRule type="cellIs" dxfId="3291" priority="1143" operator="between">
      <formula>1</formula>
      <formula>2</formula>
    </cfRule>
  </conditionalFormatting>
  <conditionalFormatting sqref="E778">
    <cfRule type="containsText" dxfId="3290" priority="1120" operator="containsText" text="BAJO">
      <formula>NOT(ISERROR(SEARCH(("BAJO"),(E778))))</formula>
    </cfRule>
  </conditionalFormatting>
  <conditionalFormatting sqref="E778">
    <cfRule type="containsText" dxfId="3289" priority="1121" operator="containsText" text="MEDIO">
      <formula>NOT(ISERROR(SEARCH(("MEDIO"),(E778))))</formula>
    </cfRule>
  </conditionalFormatting>
  <conditionalFormatting sqref="E778">
    <cfRule type="containsText" dxfId="3288" priority="1122" operator="containsText" text="ALTO">
      <formula>NOT(ISERROR(SEARCH(("ALTO"),(E778))))</formula>
    </cfRule>
  </conditionalFormatting>
  <conditionalFormatting sqref="E778">
    <cfRule type="cellIs" dxfId="3287" priority="1123" operator="between">
      <formula>5</formula>
      <formula>9</formula>
    </cfRule>
  </conditionalFormatting>
  <conditionalFormatting sqref="E778">
    <cfRule type="cellIs" dxfId="3286" priority="1124" operator="between">
      <formula>3</formula>
      <formula>4</formula>
    </cfRule>
  </conditionalFormatting>
  <conditionalFormatting sqref="E778">
    <cfRule type="cellIs" dxfId="3285" priority="1125" operator="between">
      <formula>1</formula>
      <formula>2</formula>
    </cfRule>
  </conditionalFormatting>
  <conditionalFormatting sqref="I778">
    <cfRule type="containsText" dxfId="3284" priority="1126" operator="containsText" text="BAJO">
      <formula>NOT(ISERROR(SEARCH(("BAJO"),(I778))))</formula>
    </cfRule>
  </conditionalFormatting>
  <conditionalFormatting sqref="I778">
    <cfRule type="containsText" dxfId="3283" priority="1127" operator="containsText" text="MEDIO">
      <formula>NOT(ISERROR(SEARCH(("MEDIO"),(I778))))</formula>
    </cfRule>
  </conditionalFormatting>
  <conditionalFormatting sqref="I778">
    <cfRule type="containsText" dxfId="3282" priority="1128" operator="containsText" text="ALTO">
      <formula>NOT(ISERROR(SEARCH(("ALTO"),(I778))))</formula>
    </cfRule>
  </conditionalFormatting>
  <conditionalFormatting sqref="I778">
    <cfRule type="cellIs" dxfId="3281" priority="1129" operator="between">
      <formula>5</formula>
      <formula>9</formula>
    </cfRule>
  </conditionalFormatting>
  <conditionalFormatting sqref="I778">
    <cfRule type="cellIs" dxfId="3280" priority="1130" operator="between">
      <formula>3</formula>
      <formula>4</formula>
    </cfRule>
  </conditionalFormatting>
  <conditionalFormatting sqref="I778">
    <cfRule type="cellIs" dxfId="3279" priority="1131" operator="between">
      <formula>1</formula>
      <formula>2</formula>
    </cfRule>
  </conditionalFormatting>
  <conditionalFormatting sqref="E787">
    <cfRule type="containsText" dxfId="3278" priority="1108" operator="containsText" text="BAJO">
      <formula>NOT(ISERROR(SEARCH(("BAJO"),(E787))))</formula>
    </cfRule>
  </conditionalFormatting>
  <conditionalFormatting sqref="E787">
    <cfRule type="containsText" dxfId="3277" priority="1109" operator="containsText" text="MEDIO">
      <formula>NOT(ISERROR(SEARCH(("MEDIO"),(E787))))</formula>
    </cfRule>
  </conditionalFormatting>
  <conditionalFormatting sqref="E787">
    <cfRule type="containsText" dxfId="3276" priority="1110" operator="containsText" text="ALTO">
      <formula>NOT(ISERROR(SEARCH(("ALTO"),(E787))))</formula>
    </cfRule>
  </conditionalFormatting>
  <conditionalFormatting sqref="E787">
    <cfRule type="cellIs" dxfId="3275" priority="1111" operator="between">
      <formula>5</formula>
      <formula>9</formula>
    </cfRule>
  </conditionalFormatting>
  <conditionalFormatting sqref="E787">
    <cfRule type="cellIs" dxfId="3274" priority="1112" operator="between">
      <formula>3</formula>
      <formula>4</formula>
    </cfRule>
  </conditionalFormatting>
  <conditionalFormatting sqref="E787">
    <cfRule type="cellIs" dxfId="3273" priority="1113" operator="between">
      <formula>1</formula>
      <formula>2</formula>
    </cfRule>
  </conditionalFormatting>
  <conditionalFormatting sqref="I787">
    <cfRule type="containsText" dxfId="3272" priority="1114" operator="containsText" text="BAJO">
      <formula>NOT(ISERROR(SEARCH(("BAJO"),(I787))))</formula>
    </cfRule>
  </conditionalFormatting>
  <conditionalFormatting sqref="I787">
    <cfRule type="containsText" dxfId="3271" priority="1115" operator="containsText" text="MEDIO">
      <formula>NOT(ISERROR(SEARCH(("MEDIO"),(I787))))</formula>
    </cfRule>
  </conditionalFormatting>
  <conditionalFormatting sqref="I787">
    <cfRule type="containsText" dxfId="3270" priority="1116" operator="containsText" text="ALTO">
      <formula>NOT(ISERROR(SEARCH(("ALTO"),(I787))))</formula>
    </cfRule>
  </conditionalFormatting>
  <conditionalFormatting sqref="I787">
    <cfRule type="cellIs" dxfId="3269" priority="1117" operator="between">
      <formula>5</formula>
      <formula>9</formula>
    </cfRule>
  </conditionalFormatting>
  <conditionalFormatting sqref="I787">
    <cfRule type="cellIs" dxfId="3268" priority="1118" operator="between">
      <formula>3</formula>
      <formula>4</formula>
    </cfRule>
  </conditionalFormatting>
  <conditionalFormatting sqref="I787">
    <cfRule type="cellIs" dxfId="3267" priority="1119" operator="between">
      <formula>1</formula>
      <formula>2</formula>
    </cfRule>
  </conditionalFormatting>
  <conditionalFormatting sqref="E796">
    <cfRule type="containsText" dxfId="3266" priority="1096" operator="containsText" text="BAJO">
      <formula>NOT(ISERROR(SEARCH(("BAJO"),(E796))))</formula>
    </cfRule>
  </conditionalFormatting>
  <conditionalFormatting sqref="E796">
    <cfRule type="containsText" dxfId="3265" priority="1097" operator="containsText" text="MEDIO">
      <formula>NOT(ISERROR(SEARCH(("MEDIO"),(E796))))</formula>
    </cfRule>
  </conditionalFormatting>
  <conditionalFormatting sqref="E796">
    <cfRule type="containsText" dxfId="3264" priority="1098" operator="containsText" text="ALTO">
      <formula>NOT(ISERROR(SEARCH(("ALTO"),(E796))))</formula>
    </cfRule>
  </conditionalFormatting>
  <conditionalFormatting sqref="E796">
    <cfRule type="cellIs" dxfId="3263" priority="1099" operator="between">
      <formula>5</formula>
      <formula>9</formula>
    </cfRule>
  </conditionalFormatting>
  <conditionalFormatting sqref="E796">
    <cfRule type="cellIs" dxfId="3262" priority="1100" operator="between">
      <formula>3</formula>
      <formula>4</formula>
    </cfRule>
  </conditionalFormatting>
  <conditionalFormatting sqref="E796">
    <cfRule type="cellIs" dxfId="3261" priority="1101" operator="between">
      <formula>1</formula>
      <formula>2</formula>
    </cfRule>
  </conditionalFormatting>
  <conditionalFormatting sqref="I796">
    <cfRule type="containsText" dxfId="3260" priority="1102" operator="containsText" text="BAJO">
      <formula>NOT(ISERROR(SEARCH(("BAJO"),(I796))))</formula>
    </cfRule>
  </conditionalFormatting>
  <conditionalFormatting sqref="I796">
    <cfRule type="containsText" dxfId="3259" priority="1103" operator="containsText" text="MEDIO">
      <formula>NOT(ISERROR(SEARCH(("MEDIO"),(I796))))</formula>
    </cfRule>
  </conditionalFormatting>
  <conditionalFormatting sqref="I796">
    <cfRule type="containsText" dxfId="3258" priority="1104" operator="containsText" text="ALTO">
      <formula>NOT(ISERROR(SEARCH(("ALTO"),(I796))))</formula>
    </cfRule>
  </conditionalFormatting>
  <conditionalFormatting sqref="I796">
    <cfRule type="cellIs" dxfId="3257" priority="1105" operator="between">
      <formula>5</formula>
      <formula>9</formula>
    </cfRule>
  </conditionalFormatting>
  <conditionalFormatting sqref="I796">
    <cfRule type="cellIs" dxfId="3256" priority="1106" operator="between">
      <formula>3</formula>
      <formula>4</formula>
    </cfRule>
  </conditionalFormatting>
  <conditionalFormatting sqref="I796">
    <cfRule type="cellIs" dxfId="3255" priority="1107" operator="between">
      <formula>1</formula>
      <formula>2</formula>
    </cfRule>
  </conditionalFormatting>
  <conditionalFormatting sqref="E805">
    <cfRule type="containsText" dxfId="3254" priority="1084" operator="containsText" text="BAJO">
      <formula>NOT(ISERROR(SEARCH(("BAJO"),(E805))))</formula>
    </cfRule>
  </conditionalFormatting>
  <conditionalFormatting sqref="E805">
    <cfRule type="containsText" dxfId="3253" priority="1085" operator="containsText" text="MEDIO">
      <formula>NOT(ISERROR(SEARCH(("MEDIO"),(E805))))</formula>
    </cfRule>
  </conditionalFormatting>
  <conditionalFormatting sqref="E805">
    <cfRule type="containsText" dxfId="3252" priority="1086" operator="containsText" text="ALTO">
      <formula>NOT(ISERROR(SEARCH(("ALTO"),(E805))))</formula>
    </cfRule>
  </conditionalFormatting>
  <conditionalFormatting sqref="E805">
    <cfRule type="cellIs" dxfId="3251" priority="1087" operator="between">
      <formula>5</formula>
      <formula>9</formula>
    </cfRule>
  </conditionalFormatting>
  <conditionalFormatting sqref="E805">
    <cfRule type="cellIs" dxfId="3250" priority="1088" operator="between">
      <formula>3</formula>
      <formula>4</formula>
    </cfRule>
  </conditionalFormatting>
  <conditionalFormatting sqref="E805">
    <cfRule type="cellIs" dxfId="3249" priority="1089" operator="between">
      <formula>1</formula>
      <formula>2</formula>
    </cfRule>
  </conditionalFormatting>
  <conditionalFormatting sqref="I805">
    <cfRule type="containsText" dxfId="3248" priority="1090" operator="containsText" text="BAJO">
      <formula>NOT(ISERROR(SEARCH(("BAJO"),(I805))))</formula>
    </cfRule>
  </conditionalFormatting>
  <conditionalFormatting sqref="I805">
    <cfRule type="containsText" dxfId="3247" priority="1091" operator="containsText" text="MEDIO">
      <formula>NOT(ISERROR(SEARCH(("MEDIO"),(I805))))</formula>
    </cfRule>
  </conditionalFormatting>
  <conditionalFormatting sqref="I805">
    <cfRule type="containsText" dxfId="3246" priority="1092" operator="containsText" text="ALTO">
      <formula>NOT(ISERROR(SEARCH(("ALTO"),(I805))))</formula>
    </cfRule>
  </conditionalFormatting>
  <conditionalFormatting sqref="I805">
    <cfRule type="cellIs" dxfId="3245" priority="1093" operator="between">
      <formula>5</formula>
      <formula>9</formula>
    </cfRule>
  </conditionalFormatting>
  <conditionalFormatting sqref="I805">
    <cfRule type="cellIs" dxfId="3244" priority="1094" operator="between">
      <formula>3</formula>
      <formula>4</formula>
    </cfRule>
  </conditionalFormatting>
  <conditionalFormatting sqref="I805">
    <cfRule type="cellIs" dxfId="3243" priority="1095" operator="between">
      <formula>1</formula>
      <formula>2</formula>
    </cfRule>
  </conditionalFormatting>
  <conditionalFormatting sqref="E814">
    <cfRule type="containsText" dxfId="3242" priority="1072" operator="containsText" text="BAJO">
      <formula>NOT(ISERROR(SEARCH(("BAJO"),(E814))))</formula>
    </cfRule>
  </conditionalFormatting>
  <conditionalFormatting sqref="E814">
    <cfRule type="containsText" dxfId="3241" priority="1073" operator="containsText" text="MEDIO">
      <formula>NOT(ISERROR(SEARCH(("MEDIO"),(E814))))</formula>
    </cfRule>
  </conditionalFormatting>
  <conditionalFormatting sqref="E814">
    <cfRule type="containsText" dxfId="3240" priority="1074" operator="containsText" text="ALTO">
      <formula>NOT(ISERROR(SEARCH(("ALTO"),(E814))))</formula>
    </cfRule>
  </conditionalFormatting>
  <conditionalFormatting sqref="E814">
    <cfRule type="cellIs" dxfId="3239" priority="1075" operator="between">
      <formula>5</formula>
      <formula>9</formula>
    </cfRule>
  </conditionalFormatting>
  <conditionalFormatting sqref="E814">
    <cfRule type="cellIs" dxfId="3238" priority="1076" operator="between">
      <formula>3</formula>
      <formula>4</formula>
    </cfRule>
  </conditionalFormatting>
  <conditionalFormatting sqref="E814">
    <cfRule type="cellIs" dxfId="3237" priority="1077" operator="between">
      <formula>1</formula>
      <formula>2</formula>
    </cfRule>
  </conditionalFormatting>
  <conditionalFormatting sqref="I814">
    <cfRule type="containsText" dxfId="3236" priority="1078" operator="containsText" text="BAJO">
      <formula>NOT(ISERROR(SEARCH(("BAJO"),(I814))))</formula>
    </cfRule>
  </conditionalFormatting>
  <conditionalFormatting sqref="I814">
    <cfRule type="containsText" dxfId="3235" priority="1079" operator="containsText" text="MEDIO">
      <formula>NOT(ISERROR(SEARCH(("MEDIO"),(I814))))</formula>
    </cfRule>
  </conditionalFormatting>
  <conditionalFormatting sqref="I814">
    <cfRule type="containsText" dxfId="3234" priority="1080" operator="containsText" text="ALTO">
      <formula>NOT(ISERROR(SEARCH(("ALTO"),(I814))))</formula>
    </cfRule>
  </conditionalFormatting>
  <conditionalFormatting sqref="I814">
    <cfRule type="cellIs" dxfId="3233" priority="1081" operator="between">
      <formula>5</formula>
      <formula>9</formula>
    </cfRule>
  </conditionalFormatting>
  <conditionalFormatting sqref="I814">
    <cfRule type="cellIs" dxfId="3232" priority="1082" operator="between">
      <formula>3</formula>
      <formula>4</formula>
    </cfRule>
  </conditionalFormatting>
  <conditionalFormatting sqref="I814">
    <cfRule type="cellIs" dxfId="3231" priority="1083" operator="between">
      <formula>1</formula>
      <formula>2</formula>
    </cfRule>
  </conditionalFormatting>
  <conditionalFormatting sqref="E825:E826 E820:E823">
    <cfRule type="containsText" dxfId="3230" priority="1060" operator="containsText" text="BAJO">
      <formula>NOT(ISERROR(SEARCH(("BAJO"),(E820))))</formula>
    </cfRule>
  </conditionalFormatting>
  <conditionalFormatting sqref="E825:E826 E820:E823">
    <cfRule type="containsText" dxfId="3229" priority="1061" operator="containsText" text="MEDIO">
      <formula>NOT(ISERROR(SEARCH(("MEDIO"),(E820))))</formula>
    </cfRule>
  </conditionalFormatting>
  <conditionalFormatting sqref="E825:E826 E820:E823">
    <cfRule type="containsText" dxfId="3228" priority="1062" operator="containsText" text="ALTO">
      <formula>NOT(ISERROR(SEARCH(("ALTO"),(E820))))</formula>
    </cfRule>
  </conditionalFormatting>
  <conditionalFormatting sqref="E825:E826 E820:E823">
    <cfRule type="cellIs" dxfId="3227" priority="1063" operator="between">
      <formula>5</formula>
      <formula>9</formula>
    </cfRule>
  </conditionalFormatting>
  <conditionalFormatting sqref="E825:E826 E820:E823">
    <cfRule type="cellIs" dxfId="3226" priority="1064" operator="between">
      <formula>3</formula>
      <formula>4</formula>
    </cfRule>
  </conditionalFormatting>
  <conditionalFormatting sqref="E825:E826 E820:E823">
    <cfRule type="cellIs" dxfId="3225" priority="1065" operator="between">
      <formula>1</formula>
      <formula>2</formula>
    </cfRule>
  </conditionalFormatting>
  <conditionalFormatting sqref="I825:I826 I820:I823">
    <cfRule type="containsText" dxfId="3224" priority="1066" operator="containsText" text="BAJO">
      <formula>NOT(ISERROR(SEARCH(("BAJO"),(I820))))</formula>
    </cfRule>
  </conditionalFormatting>
  <conditionalFormatting sqref="I825:I826 I820:I823">
    <cfRule type="containsText" dxfId="3223" priority="1067" operator="containsText" text="MEDIO">
      <formula>NOT(ISERROR(SEARCH(("MEDIO"),(I820))))</formula>
    </cfRule>
  </conditionalFormatting>
  <conditionalFormatting sqref="I825:I826 I820:I823">
    <cfRule type="containsText" dxfId="3222" priority="1068" operator="containsText" text="ALTO">
      <formula>NOT(ISERROR(SEARCH(("ALTO"),(I820))))</formula>
    </cfRule>
  </conditionalFormatting>
  <conditionalFormatting sqref="I825:I826 I820:I823">
    <cfRule type="cellIs" dxfId="3221" priority="1069" operator="between">
      <formula>5</formula>
      <formula>9</formula>
    </cfRule>
  </conditionalFormatting>
  <conditionalFormatting sqref="I825:I826 I820:I823">
    <cfRule type="cellIs" dxfId="3220" priority="1070" operator="between">
      <formula>3</formula>
      <formula>4</formula>
    </cfRule>
  </conditionalFormatting>
  <conditionalFormatting sqref="I825:I826 I820:I823">
    <cfRule type="cellIs" dxfId="3219" priority="1071" operator="between">
      <formula>1</formula>
      <formula>2</formula>
    </cfRule>
  </conditionalFormatting>
  <conditionalFormatting sqref="E824">
    <cfRule type="containsText" dxfId="3218" priority="1048" operator="containsText" text="BAJO">
      <formula>NOT(ISERROR(SEARCH(("BAJO"),(E824))))</formula>
    </cfRule>
  </conditionalFormatting>
  <conditionalFormatting sqref="E824">
    <cfRule type="containsText" dxfId="3217" priority="1049" operator="containsText" text="MEDIO">
      <formula>NOT(ISERROR(SEARCH(("MEDIO"),(E824))))</formula>
    </cfRule>
  </conditionalFormatting>
  <conditionalFormatting sqref="E824">
    <cfRule type="containsText" dxfId="3216" priority="1050" operator="containsText" text="ALTO">
      <formula>NOT(ISERROR(SEARCH(("ALTO"),(E824))))</formula>
    </cfRule>
  </conditionalFormatting>
  <conditionalFormatting sqref="E824">
    <cfRule type="cellIs" dxfId="3215" priority="1051" operator="between">
      <formula>5</formula>
      <formula>9</formula>
    </cfRule>
  </conditionalFormatting>
  <conditionalFormatting sqref="E824">
    <cfRule type="cellIs" dxfId="3214" priority="1052" operator="between">
      <formula>3</formula>
      <formula>4</formula>
    </cfRule>
  </conditionalFormatting>
  <conditionalFormatting sqref="E824">
    <cfRule type="cellIs" dxfId="3213" priority="1053" operator="between">
      <formula>1</formula>
      <formula>2</formula>
    </cfRule>
  </conditionalFormatting>
  <conditionalFormatting sqref="I824">
    <cfRule type="containsText" dxfId="3212" priority="1054" operator="containsText" text="BAJO">
      <formula>NOT(ISERROR(SEARCH(("BAJO"),(I824))))</formula>
    </cfRule>
  </conditionalFormatting>
  <conditionalFormatting sqref="I824">
    <cfRule type="containsText" dxfId="3211" priority="1055" operator="containsText" text="MEDIO">
      <formula>NOT(ISERROR(SEARCH(("MEDIO"),(I824))))</formula>
    </cfRule>
  </conditionalFormatting>
  <conditionalFormatting sqref="I824">
    <cfRule type="containsText" dxfId="3210" priority="1056" operator="containsText" text="ALTO">
      <formula>NOT(ISERROR(SEARCH(("ALTO"),(I824))))</formula>
    </cfRule>
  </conditionalFormatting>
  <conditionalFormatting sqref="I824">
    <cfRule type="cellIs" dxfId="3209" priority="1057" operator="between">
      <formula>5</formula>
      <formula>9</formula>
    </cfRule>
  </conditionalFormatting>
  <conditionalFormatting sqref="I824">
    <cfRule type="cellIs" dxfId="3208" priority="1058" operator="between">
      <formula>3</formula>
      <formula>4</formula>
    </cfRule>
  </conditionalFormatting>
  <conditionalFormatting sqref="I824">
    <cfRule type="cellIs" dxfId="3207" priority="1059" operator="between">
      <formula>1</formula>
      <formula>2</formula>
    </cfRule>
  </conditionalFormatting>
  <conditionalFormatting sqref="E829:E831 E834:E835">
    <cfRule type="containsText" dxfId="3206" priority="1036" operator="containsText" text="BAJO">
      <formula>NOT(ISERROR(SEARCH(("BAJO"),(E829))))</formula>
    </cfRule>
  </conditionalFormatting>
  <conditionalFormatting sqref="E829:E831 E834:E835">
    <cfRule type="containsText" dxfId="3205" priority="1037" operator="containsText" text="MEDIO">
      <formula>NOT(ISERROR(SEARCH(("MEDIO"),(E829))))</formula>
    </cfRule>
  </conditionalFormatting>
  <conditionalFormatting sqref="E829:E831 E834:E835">
    <cfRule type="containsText" dxfId="3204" priority="1038" operator="containsText" text="ALTO">
      <formula>NOT(ISERROR(SEARCH(("ALTO"),(E829))))</formula>
    </cfRule>
  </conditionalFormatting>
  <conditionalFormatting sqref="E829:E831 E834:E835">
    <cfRule type="cellIs" dxfId="3203" priority="1039" operator="between">
      <formula>5</formula>
      <formula>9</formula>
    </cfRule>
  </conditionalFormatting>
  <conditionalFormatting sqref="E829:E831 E834:E835">
    <cfRule type="cellIs" dxfId="3202" priority="1040" operator="between">
      <formula>3</formula>
      <formula>4</formula>
    </cfRule>
  </conditionalFormatting>
  <conditionalFormatting sqref="E829:E831 E834:E835">
    <cfRule type="cellIs" dxfId="3201" priority="1041" operator="between">
      <formula>1</formula>
      <formula>2</formula>
    </cfRule>
  </conditionalFormatting>
  <conditionalFormatting sqref="I829:I831 I834:I835">
    <cfRule type="containsText" dxfId="3200" priority="1042" operator="containsText" text="BAJO">
      <formula>NOT(ISERROR(SEARCH(("BAJO"),(I829))))</formula>
    </cfRule>
  </conditionalFormatting>
  <conditionalFormatting sqref="I829:I831 I834:I835">
    <cfRule type="containsText" dxfId="3199" priority="1043" operator="containsText" text="MEDIO">
      <formula>NOT(ISERROR(SEARCH(("MEDIO"),(I829))))</formula>
    </cfRule>
  </conditionalFormatting>
  <conditionalFormatting sqref="I829:I831 I834:I835">
    <cfRule type="containsText" dxfId="3198" priority="1044" operator="containsText" text="ALTO">
      <formula>NOT(ISERROR(SEARCH(("ALTO"),(I829))))</formula>
    </cfRule>
  </conditionalFormatting>
  <conditionalFormatting sqref="I829:I831 I834:I835">
    <cfRule type="cellIs" dxfId="3197" priority="1045" operator="between">
      <formula>5</formula>
      <formula>9</formula>
    </cfRule>
  </conditionalFormatting>
  <conditionalFormatting sqref="I829:I831 I834:I835">
    <cfRule type="cellIs" dxfId="3196" priority="1046" operator="between">
      <formula>3</formula>
      <formula>4</formula>
    </cfRule>
  </conditionalFormatting>
  <conditionalFormatting sqref="I829:I831 I834:I835">
    <cfRule type="cellIs" dxfId="3195" priority="1047" operator="between">
      <formula>1</formula>
      <formula>2</formula>
    </cfRule>
  </conditionalFormatting>
  <conditionalFormatting sqref="E833">
    <cfRule type="containsText" dxfId="3194" priority="1024" operator="containsText" text="BAJO">
      <formula>NOT(ISERROR(SEARCH(("BAJO"),(E833))))</formula>
    </cfRule>
  </conditionalFormatting>
  <conditionalFormatting sqref="E833">
    <cfRule type="containsText" dxfId="3193" priority="1025" operator="containsText" text="MEDIO">
      <formula>NOT(ISERROR(SEARCH(("MEDIO"),(E833))))</formula>
    </cfRule>
  </conditionalFormatting>
  <conditionalFormatting sqref="E833">
    <cfRule type="containsText" dxfId="3192" priority="1026" operator="containsText" text="ALTO">
      <formula>NOT(ISERROR(SEARCH(("ALTO"),(E833))))</formula>
    </cfRule>
  </conditionalFormatting>
  <conditionalFormatting sqref="E833">
    <cfRule type="cellIs" dxfId="3191" priority="1027" operator="between">
      <formula>5</formula>
      <formula>9</formula>
    </cfRule>
  </conditionalFormatting>
  <conditionalFormatting sqref="E833">
    <cfRule type="cellIs" dxfId="3190" priority="1028" operator="between">
      <formula>3</formula>
      <formula>4</formula>
    </cfRule>
  </conditionalFormatting>
  <conditionalFormatting sqref="E833">
    <cfRule type="cellIs" dxfId="3189" priority="1029" operator="between">
      <formula>1</formula>
      <formula>2</formula>
    </cfRule>
  </conditionalFormatting>
  <conditionalFormatting sqref="I833">
    <cfRule type="containsText" dxfId="3188" priority="1030" operator="containsText" text="BAJO">
      <formula>NOT(ISERROR(SEARCH(("BAJO"),(I833))))</formula>
    </cfRule>
  </conditionalFormatting>
  <conditionalFormatting sqref="I833">
    <cfRule type="containsText" dxfId="3187" priority="1031" operator="containsText" text="MEDIO">
      <formula>NOT(ISERROR(SEARCH(("MEDIO"),(I833))))</formula>
    </cfRule>
  </conditionalFormatting>
  <conditionalFormatting sqref="I833">
    <cfRule type="containsText" dxfId="3186" priority="1032" operator="containsText" text="ALTO">
      <formula>NOT(ISERROR(SEARCH(("ALTO"),(I833))))</formula>
    </cfRule>
  </conditionalFormatting>
  <conditionalFormatting sqref="I833">
    <cfRule type="cellIs" dxfId="3185" priority="1033" operator="between">
      <formula>5</formula>
      <formula>9</formula>
    </cfRule>
  </conditionalFormatting>
  <conditionalFormatting sqref="I833">
    <cfRule type="cellIs" dxfId="3184" priority="1034" operator="between">
      <formula>3</formula>
      <formula>4</formula>
    </cfRule>
  </conditionalFormatting>
  <conditionalFormatting sqref="I833">
    <cfRule type="cellIs" dxfId="3183" priority="1035" operator="between">
      <formula>1</formula>
      <formula>2</formula>
    </cfRule>
  </conditionalFormatting>
  <conditionalFormatting sqref="E838:E840 E843:E844">
    <cfRule type="containsText" dxfId="3182" priority="1012" operator="containsText" text="BAJO">
      <formula>NOT(ISERROR(SEARCH(("BAJO"),(E838))))</formula>
    </cfRule>
  </conditionalFormatting>
  <conditionalFormatting sqref="E838:E840 E843:E844">
    <cfRule type="containsText" dxfId="3181" priority="1013" operator="containsText" text="MEDIO">
      <formula>NOT(ISERROR(SEARCH(("MEDIO"),(E838))))</formula>
    </cfRule>
  </conditionalFormatting>
  <conditionalFormatting sqref="E838:E840 E843:E844">
    <cfRule type="containsText" dxfId="3180" priority="1014" operator="containsText" text="ALTO">
      <formula>NOT(ISERROR(SEARCH(("ALTO"),(E838))))</formula>
    </cfRule>
  </conditionalFormatting>
  <conditionalFormatting sqref="E838:E840 E843:E844">
    <cfRule type="cellIs" dxfId="3179" priority="1015" operator="between">
      <formula>5</formula>
      <formula>9</formula>
    </cfRule>
  </conditionalFormatting>
  <conditionalFormatting sqref="E838:E840 E843:E844">
    <cfRule type="cellIs" dxfId="3178" priority="1016" operator="between">
      <formula>3</formula>
      <formula>4</formula>
    </cfRule>
  </conditionalFormatting>
  <conditionalFormatting sqref="E838:E840 E843:E844">
    <cfRule type="cellIs" dxfId="3177" priority="1017" operator="between">
      <formula>1</formula>
      <formula>2</formula>
    </cfRule>
  </conditionalFormatting>
  <conditionalFormatting sqref="I838:I840 I843:I844">
    <cfRule type="containsText" dxfId="3176" priority="1018" operator="containsText" text="BAJO">
      <formula>NOT(ISERROR(SEARCH(("BAJO"),(I838))))</formula>
    </cfRule>
  </conditionalFormatting>
  <conditionalFormatting sqref="I838:I840 I843:I844">
    <cfRule type="containsText" dxfId="3175" priority="1019" operator="containsText" text="MEDIO">
      <formula>NOT(ISERROR(SEARCH(("MEDIO"),(I838))))</formula>
    </cfRule>
  </conditionalFormatting>
  <conditionalFormatting sqref="I838:I840 I843:I844">
    <cfRule type="containsText" dxfId="3174" priority="1020" operator="containsText" text="ALTO">
      <formula>NOT(ISERROR(SEARCH(("ALTO"),(I838))))</formula>
    </cfRule>
  </conditionalFormatting>
  <conditionalFormatting sqref="I838:I840 I843:I844">
    <cfRule type="cellIs" dxfId="3173" priority="1021" operator="between">
      <formula>5</formula>
      <formula>9</formula>
    </cfRule>
  </conditionalFormatting>
  <conditionalFormatting sqref="I838:I840 I843:I844">
    <cfRule type="cellIs" dxfId="3172" priority="1022" operator="between">
      <formula>3</formula>
      <formula>4</formula>
    </cfRule>
  </conditionalFormatting>
  <conditionalFormatting sqref="I838:I840 I843:I844">
    <cfRule type="cellIs" dxfId="3171" priority="1023" operator="between">
      <formula>1</formula>
      <formula>2</formula>
    </cfRule>
  </conditionalFormatting>
  <conditionalFormatting sqref="E842">
    <cfRule type="containsText" dxfId="3170" priority="1000" operator="containsText" text="BAJO">
      <formula>NOT(ISERROR(SEARCH(("BAJO"),(E842))))</formula>
    </cfRule>
  </conditionalFormatting>
  <conditionalFormatting sqref="E842">
    <cfRule type="containsText" dxfId="3169" priority="1001" operator="containsText" text="MEDIO">
      <formula>NOT(ISERROR(SEARCH(("MEDIO"),(E842))))</formula>
    </cfRule>
  </conditionalFormatting>
  <conditionalFormatting sqref="E842">
    <cfRule type="containsText" dxfId="3168" priority="1002" operator="containsText" text="ALTO">
      <formula>NOT(ISERROR(SEARCH(("ALTO"),(E842))))</formula>
    </cfRule>
  </conditionalFormatting>
  <conditionalFormatting sqref="E842">
    <cfRule type="cellIs" dxfId="3167" priority="1003" operator="between">
      <formula>5</formula>
      <formula>9</formula>
    </cfRule>
  </conditionalFormatting>
  <conditionalFormatting sqref="E842">
    <cfRule type="cellIs" dxfId="3166" priority="1004" operator="between">
      <formula>3</formula>
      <formula>4</formula>
    </cfRule>
  </conditionalFormatting>
  <conditionalFormatting sqref="E842">
    <cfRule type="cellIs" dxfId="3165" priority="1005" operator="between">
      <formula>1</formula>
      <formula>2</formula>
    </cfRule>
  </conditionalFormatting>
  <conditionalFormatting sqref="I842">
    <cfRule type="containsText" dxfId="3164" priority="1006" operator="containsText" text="BAJO">
      <formula>NOT(ISERROR(SEARCH(("BAJO"),(I842))))</formula>
    </cfRule>
  </conditionalFormatting>
  <conditionalFormatting sqref="I842">
    <cfRule type="containsText" dxfId="3163" priority="1007" operator="containsText" text="MEDIO">
      <formula>NOT(ISERROR(SEARCH(("MEDIO"),(I842))))</formula>
    </cfRule>
  </conditionalFormatting>
  <conditionalFormatting sqref="I842">
    <cfRule type="containsText" dxfId="3162" priority="1008" operator="containsText" text="ALTO">
      <formula>NOT(ISERROR(SEARCH(("ALTO"),(I842))))</formula>
    </cfRule>
  </conditionalFormatting>
  <conditionalFormatting sqref="I842">
    <cfRule type="cellIs" dxfId="3161" priority="1009" operator="between">
      <formula>5</formula>
      <formula>9</formula>
    </cfRule>
  </conditionalFormatting>
  <conditionalFormatting sqref="I842">
    <cfRule type="cellIs" dxfId="3160" priority="1010" operator="between">
      <formula>3</formula>
      <formula>4</formula>
    </cfRule>
  </conditionalFormatting>
  <conditionalFormatting sqref="I842">
    <cfRule type="cellIs" dxfId="3159" priority="1011" operator="between">
      <formula>1</formula>
      <formula>2</formula>
    </cfRule>
  </conditionalFormatting>
  <conditionalFormatting sqref="E847:E849 E852:E853">
    <cfRule type="containsText" dxfId="3158" priority="988" operator="containsText" text="BAJO">
      <formula>NOT(ISERROR(SEARCH(("BAJO"),(E847))))</formula>
    </cfRule>
  </conditionalFormatting>
  <conditionalFormatting sqref="E847:E849 E852:E853">
    <cfRule type="containsText" dxfId="3157" priority="989" operator="containsText" text="MEDIO">
      <formula>NOT(ISERROR(SEARCH(("MEDIO"),(E847))))</formula>
    </cfRule>
  </conditionalFormatting>
  <conditionalFormatting sqref="E847:E849 E852:E853">
    <cfRule type="containsText" dxfId="3156" priority="990" operator="containsText" text="ALTO">
      <formula>NOT(ISERROR(SEARCH(("ALTO"),(E847))))</formula>
    </cfRule>
  </conditionalFormatting>
  <conditionalFormatting sqref="E847:E849 E852:E853">
    <cfRule type="cellIs" dxfId="3155" priority="991" operator="between">
      <formula>5</formula>
      <formula>9</formula>
    </cfRule>
  </conditionalFormatting>
  <conditionalFormatting sqref="E847:E849 E852:E853">
    <cfRule type="cellIs" dxfId="3154" priority="992" operator="between">
      <formula>3</formula>
      <formula>4</formula>
    </cfRule>
  </conditionalFormatting>
  <conditionalFormatting sqref="E847:E849 E852:E853">
    <cfRule type="cellIs" dxfId="3153" priority="993" operator="between">
      <formula>1</formula>
      <formula>2</formula>
    </cfRule>
  </conditionalFormatting>
  <conditionalFormatting sqref="I847:I849 I852:I853">
    <cfRule type="containsText" dxfId="3152" priority="994" operator="containsText" text="BAJO">
      <formula>NOT(ISERROR(SEARCH(("BAJO"),(I847))))</formula>
    </cfRule>
  </conditionalFormatting>
  <conditionalFormatting sqref="I847:I849 I852:I853">
    <cfRule type="containsText" dxfId="3151" priority="995" operator="containsText" text="MEDIO">
      <formula>NOT(ISERROR(SEARCH(("MEDIO"),(I847))))</formula>
    </cfRule>
  </conditionalFormatting>
  <conditionalFormatting sqref="I847:I849 I852:I853">
    <cfRule type="containsText" dxfId="3150" priority="996" operator="containsText" text="ALTO">
      <formula>NOT(ISERROR(SEARCH(("ALTO"),(I847))))</formula>
    </cfRule>
  </conditionalFormatting>
  <conditionalFormatting sqref="I847:I849 I852:I853">
    <cfRule type="cellIs" dxfId="3149" priority="997" operator="between">
      <formula>5</formula>
      <formula>9</formula>
    </cfRule>
  </conditionalFormatting>
  <conditionalFormatting sqref="I847:I849 I852:I853">
    <cfRule type="cellIs" dxfId="3148" priority="998" operator="between">
      <formula>3</formula>
      <formula>4</formula>
    </cfRule>
  </conditionalFormatting>
  <conditionalFormatting sqref="I847:I849 I852:I853">
    <cfRule type="cellIs" dxfId="3147" priority="999" operator="between">
      <formula>1</formula>
      <formula>2</formula>
    </cfRule>
  </conditionalFormatting>
  <conditionalFormatting sqref="E851">
    <cfRule type="containsText" dxfId="3146" priority="976" operator="containsText" text="BAJO">
      <formula>NOT(ISERROR(SEARCH(("BAJO"),(E851))))</formula>
    </cfRule>
  </conditionalFormatting>
  <conditionalFormatting sqref="E851">
    <cfRule type="containsText" dxfId="3145" priority="977" operator="containsText" text="MEDIO">
      <formula>NOT(ISERROR(SEARCH(("MEDIO"),(E851))))</formula>
    </cfRule>
  </conditionalFormatting>
  <conditionalFormatting sqref="E851">
    <cfRule type="containsText" dxfId="3144" priority="978" operator="containsText" text="ALTO">
      <formula>NOT(ISERROR(SEARCH(("ALTO"),(E851))))</formula>
    </cfRule>
  </conditionalFormatting>
  <conditionalFormatting sqref="E851">
    <cfRule type="cellIs" dxfId="3143" priority="979" operator="between">
      <formula>5</formula>
      <formula>9</formula>
    </cfRule>
  </conditionalFormatting>
  <conditionalFormatting sqref="E851">
    <cfRule type="cellIs" dxfId="3142" priority="980" operator="between">
      <formula>3</formula>
      <formula>4</formula>
    </cfRule>
  </conditionalFormatting>
  <conditionalFormatting sqref="E851">
    <cfRule type="cellIs" dxfId="3141" priority="981" operator="between">
      <formula>1</formula>
      <formula>2</formula>
    </cfRule>
  </conditionalFormatting>
  <conditionalFormatting sqref="I851">
    <cfRule type="containsText" dxfId="3140" priority="982" operator="containsText" text="BAJO">
      <formula>NOT(ISERROR(SEARCH(("BAJO"),(I851))))</formula>
    </cfRule>
  </conditionalFormatting>
  <conditionalFormatting sqref="I851">
    <cfRule type="containsText" dxfId="3139" priority="983" operator="containsText" text="MEDIO">
      <formula>NOT(ISERROR(SEARCH(("MEDIO"),(I851))))</formula>
    </cfRule>
  </conditionalFormatting>
  <conditionalFormatting sqref="I851">
    <cfRule type="containsText" dxfId="3138" priority="984" operator="containsText" text="ALTO">
      <formula>NOT(ISERROR(SEARCH(("ALTO"),(I851))))</formula>
    </cfRule>
  </conditionalFormatting>
  <conditionalFormatting sqref="I851">
    <cfRule type="cellIs" dxfId="3137" priority="985" operator="between">
      <formula>5</formula>
      <formula>9</formula>
    </cfRule>
  </conditionalFormatting>
  <conditionalFormatting sqref="I851">
    <cfRule type="cellIs" dxfId="3136" priority="986" operator="between">
      <formula>3</formula>
      <formula>4</formula>
    </cfRule>
  </conditionalFormatting>
  <conditionalFormatting sqref="I851">
    <cfRule type="cellIs" dxfId="3135" priority="987" operator="between">
      <formula>1</formula>
      <formula>2</formula>
    </cfRule>
  </conditionalFormatting>
  <conditionalFormatting sqref="E856:E858 E861:E862">
    <cfRule type="containsText" dxfId="3134" priority="964" operator="containsText" text="BAJO">
      <formula>NOT(ISERROR(SEARCH(("BAJO"),(E856))))</formula>
    </cfRule>
  </conditionalFormatting>
  <conditionalFormatting sqref="E856:E858 E861:E862">
    <cfRule type="containsText" dxfId="3133" priority="965" operator="containsText" text="MEDIO">
      <formula>NOT(ISERROR(SEARCH(("MEDIO"),(E856))))</formula>
    </cfRule>
  </conditionalFormatting>
  <conditionalFormatting sqref="E856:E858 E861:E862">
    <cfRule type="containsText" dxfId="3132" priority="966" operator="containsText" text="ALTO">
      <formula>NOT(ISERROR(SEARCH(("ALTO"),(E856))))</formula>
    </cfRule>
  </conditionalFormatting>
  <conditionalFormatting sqref="E856:E858 E861:E862">
    <cfRule type="cellIs" dxfId="3131" priority="967" operator="between">
      <formula>5</formula>
      <formula>9</formula>
    </cfRule>
  </conditionalFormatting>
  <conditionalFormatting sqref="E856:E858 E861:E862">
    <cfRule type="cellIs" dxfId="3130" priority="968" operator="between">
      <formula>3</formula>
      <formula>4</formula>
    </cfRule>
  </conditionalFormatting>
  <conditionalFormatting sqref="E856:E858 E861:E862">
    <cfRule type="cellIs" dxfId="3129" priority="969" operator="between">
      <formula>1</formula>
      <formula>2</formula>
    </cfRule>
  </conditionalFormatting>
  <conditionalFormatting sqref="I856:I858 I861:I862">
    <cfRule type="containsText" dxfId="3128" priority="970" operator="containsText" text="BAJO">
      <formula>NOT(ISERROR(SEARCH(("BAJO"),(I856))))</formula>
    </cfRule>
  </conditionalFormatting>
  <conditionalFormatting sqref="I856:I858 I861:I862">
    <cfRule type="containsText" dxfId="3127" priority="971" operator="containsText" text="MEDIO">
      <formula>NOT(ISERROR(SEARCH(("MEDIO"),(I856))))</formula>
    </cfRule>
  </conditionalFormatting>
  <conditionalFormatting sqref="I856:I858 I861:I862">
    <cfRule type="containsText" dxfId="3126" priority="972" operator="containsText" text="ALTO">
      <formula>NOT(ISERROR(SEARCH(("ALTO"),(I856))))</formula>
    </cfRule>
  </conditionalFormatting>
  <conditionalFormatting sqref="I856:I858 I861:I862">
    <cfRule type="cellIs" dxfId="3125" priority="973" operator="between">
      <formula>5</formula>
      <formula>9</formula>
    </cfRule>
  </conditionalFormatting>
  <conditionalFormatting sqref="I856:I858 I861:I862">
    <cfRule type="cellIs" dxfId="3124" priority="974" operator="between">
      <formula>3</formula>
      <formula>4</formula>
    </cfRule>
  </conditionalFormatting>
  <conditionalFormatting sqref="I856:I858 I861:I862">
    <cfRule type="cellIs" dxfId="3123" priority="975" operator="between">
      <formula>1</formula>
      <formula>2</formula>
    </cfRule>
  </conditionalFormatting>
  <conditionalFormatting sqref="E860">
    <cfRule type="containsText" dxfId="3122" priority="952" operator="containsText" text="BAJO">
      <formula>NOT(ISERROR(SEARCH(("BAJO"),(E860))))</formula>
    </cfRule>
  </conditionalFormatting>
  <conditionalFormatting sqref="E860">
    <cfRule type="containsText" dxfId="3121" priority="953" operator="containsText" text="MEDIO">
      <formula>NOT(ISERROR(SEARCH(("MEDIO"),(E860))))</formula>
    </cfRule>
  </conditionalFormatting>
  <conditionalFormatting sqref="E860">
    <cfRule type="containsText" dxfId="3120" priority="954" operator="containsText" text="ALTO">
      <formula>NOT(ISERROR(SEARCH(("ALTO"),(E860))))</formula>
    </cfRule>
  </conditionalFormatting>
  <conditionalFormatting sqref="E860">
    <cfRule type="cellIs" dxfId="3119" priority="955" operator="between">
      <formula>5</formula>
      <formula>9</formula>
    </cfRule>
  </conditionalFormatting>
  <conditionalFormatting sqref="E860">
    <cfRule type="cellIs" dxfId="3118" priority="956" operator="between">
      <formula>3</formula>
      <formula>4</formula>
    </cfRule>
  </conditionalFormatting>
  <conditionalFormatting sqref="E860">
    <cfRule type="cellIs" dxfId="3117" priority="957" operator="between">
      <formula>1</formula>
      <formula>2</formula>
    </cfRule>
  </conditionalFormatting>
  <conditionalFormatting sqref="I860">
    <cfRule type="containsText" dxfId="3116" priority="958" operator="containsText" text="BAJO">
      <formula>NOT(ISERROR(SEARCH(("BAJO"),(I860))))</formula>
    </cfRule>
  </conditionalFormatting>
  <conditionalFormatting sqref="I860">
    <cfRule type="containsText" dxfId="3115" priority="959" operator="containsText" text="MEDIO">
      <formula>NOT(ISERROR(SEARCH(("MEDIO"),(I860))))</formula>
    </cfRule>
  </conditionalFormatting>
  <conditionalFormatting sqref="I860">
    <cfRule type="containsText" dxfId="3114" priority="960" operator="containsText" text="ALTO">
      <formula>NOT(ISERROR(SEARCH(("ALTO"),(I860))))</formula>
    </cfRule>
  </conditionalFormatting>
  <conditionalFormatting sqref="I860">
    <cfRule type="cellIs" dxfId="3113" priority="961" operator="between">
      <formula>5</formula>
      <formula>9</formula>
    </cfRule>
  </conditionalFormatting>
  <conditionalFormatting sqref="I860">
    <cfRule type="cellIs" dxfId="3112" priority="962" operator="between">
      <formula>3</formula>
      <formula>4</formula>
    </cfRule>
  </conditionalFormatting>
  <conditionalFormatting sqref="I860">
    <cfRule type="cellIs" dxfId="3111" priority="963" operator="between">
      <formula>1</formula>
      <formula>2</formula>
    </cfRule>
  </conditionalFormatting>
  <conditionalFormatting sqref="E865:E867 E870:E871">
    <cfRule type="containsText" dxfId="3110" priority="940" operator="containsText" text="BAJO">
      <formula>NOT(ISERROR(SEARCH(("BAJO"),(E865))))</formula>
    </cfRule>
  </conditionalFormatting>
  <conditionalFormatting sqref="E865:E867 E870:E871">
    <cfRule type="containsText" dxfId="3109" priority="941" operator="containsText" text="MEDIO">
      <formula>NOT(ISERROR(SEARCH(("MEDIO"),(E865))))</formula>
    </cfRule>
  </conditionalFormatting>
  <conditionalFormatting sqref="E865:E867 E870:E871">
    <cfRule type="containsText" dxfId="3108" priority="942" operator="containsText" text="ALTO">
      <formula>NOT(ISERROR(SEARCH(("ALTO"),(E865))))</formula>
    </cfRule>
  </conditionalFormatting>
  <conditionalFormatting sqref="E865:E867 E870:E871">
    <cfRule type="cellIs" dxfId="3107" priority="943" operator="between">
      <formula>5</formula>
      <formula>9</formula>
    </cfRule>
  </conditionalFormatting>
  <conditionalFormatting sqref="E865:E867 E870:E871">
    <cfRule type="cellIs" dxfId="3106" priority="944" operator="between">
      <formula>3</formula>
      <formula>4</formula>
    </cfRule>
  </conditionalFormatting>
  <conditionalFormatting sqref="E865:E867 E870:E871">
    <cfRule type="cellIs" dxfId="3105" priority="945" operator="between">
      <formula>1</formula>
      <formula>2</formula>
    </cfRule>
  </conditionalFormatting>
  <conditionalFormatting sqref="I865:I867 I870:I871">
    <cfRule type="containsText" dxfId="3104" priority="946" operator="containsText" text="BAJO">
      <formula>NOT(ISERROR(SEARCH(("BAJO"),(I865))))</formula>
    </cfRule>
  </conditionalFormatting>
  <conditionalFormatting sqref="I865:I867 I870:I871">
    <cfRule type="containsText" dxfId="3103" priority="947" operator="containsText" text="MEDIO">
      <formula>NOT(ISERROR(SEARCH(("MEDIO"),(I865))))</formula>
    </cfRule>
  </conditionalFormatting>
  <conditionalFormatting sqref="I865:I867 I870:I871">
    <cfRule type="containsText" dxfId="3102" priority="948" operator="containsText" text="ALTO">
      <formula>NOT(ISERROR(SEARCH(("ALTO"),(I865))))</formula>
    </cfRule>
  </conditionalFormatting>
  <conditionalFormatting sqref="I865:I867 I870:I871">
    <cfRule type="cellIs" dxfId="3101" priority="949" operator="between">
      <formula>5</formula>
      <formula>9</formula>
    </cfRule>
  </conditionalFormatting>
  <conditionalFormatting sqref="I865:I867 I870:I871">
    <cfRule type="cellIs" dxfId="3100" priority="950" operator="between">
      <formula>3</formula>
      <formula>4</formula>
    </cfRule>
  </conditionalFormatting>
  <conditionalFormatting sqref="I865:I867 I870:I871">
    <cfRule type="cellIs" dxfId="3099" priority="951" operator="between">
      <formula>1</formula>
      <formula>2</formula>
    </cfRule>
  </conditionalFormatting>
  <conditionalFormatting sqref="E869">
    <cfRule type="containsText" dxfId="3098" priority="928" operator="containsText" text="BAJO">
      <formula>NOT(ISERROR(SEARCH(("BAJO"),(E869))))</formula>
    </cfRule>
  </conditionalFormatting>
  <conditionalFormatting sqref="E869">
    <cfRule type="containsText" dxfId="3097" priority="929" operator="containsText" text="MEDIO">
      <formula>NOT(ISERROR(SEARCH(("MEDIO"),(E869))))</formula>
    </cfRule>
  </conditionalFormatting>
  <conditionalFormatting sqref="E869">
    <cfRule type="containsText" dxfId="3096" priority="930" operator="containsText" text="ALTO">
      <formula>NOT(ISERROR(SEARCH(("ALTO"),(E869))))</formula>
    </cfRule>
  </conditionalFormatting>
  <conditionalFormatting sqref="E869">
    <cfRule type="cellIs" dxfId="3095" priority="931" operator="between">
      <formula>5</formula>
      <formula>9</formula>
    </cfRule>
  </conditionalFormatting>
  <conditionalFormatting sqref="E869">
    <cfRule type="cellIs" dxfId="3094" priority="932" operator="between">
      <formula>3</formula>
      <formula>4</formula>
    </cfRule>
  </conditionalFormatting>
  <conditionalFormatting sqref="E869">
    <cfRule type="cellIs" dxfId="3093" priority="933" operator="between">
      <formula>1</formula>
      <formula>2</formula>
    </cfRule>
  </conditionalFormatting>
  <conditionalFormatting sqref="I869">
    <cfRule type="containsText" dxfId="3092" priority="934" operator="containsText" text="BAJO">
      <formula>NOT(ISERROR(SEARCH(("BAJO"),(I869))))</formula>
    </cfRule>
  </conditionalFormatting>
  <conditionalFormatting sqref="I869">
    <cfRule type="containsText" dxfId="3091" priority="935" operator="containsText" text="MEDIO">
      <formula>NOT(ISERROR(SEARCH(("MEDIO"),(I869))))</formula>
    </cfRule>
  </conditionalFormatting>
  <conditionalFormatting sqref="I869">
    <cfRule type="containsText" dxfId="3090" priority="936" operator="containsText" text="ALTO">
      <formula>NOT(ISERROR(SEARCH(("ALTO"),(I869))))</formula>
    </cfRule>
  </conditionalFormatting>
  <conditionalFormatting sqref="I869">
    <cfRule type="cellIs" dxfId="3089" priority="937" operator="between">
      <formula>5</formula>
      <formula>9</formula>
    </cfRule>
  </conditionalFormatting>
  <conditionalFormatting sqref="I869">
    <cfRule type="cellIs" dxfId="3088" priority="938" operator="between">
      <formula>3</formula>
      <formula>4</formula>
    </cfRule>
  </conditionalFormatting>
  <conditionalFormatting sqref="I869">
    <cfRule type="cellIs" dxfId="3087" priority="939" operator="between">
      <formula>1</formula>
      <formula>2</formula>
    </cfRule>
  </conditionalFormatting>
  <conditionalFormatting sqref="E874:E876 E879:E880">
    <cfRule type="containsText" dxfId="3086" priority="916" operator="containsText" text="BAJO">
      <formula>NOT(ISERROR(SEARCH(("BAJO"),(E874))))</formula>
    </cfRule>
  </conditionalFormatting>
  <conditionalFormatting sqref="E874:E876 E879:E880">
    <cfRule type="containsText" dxfId="3085" priority="917" operator="containsText" text="MEDIO">
      <formula>NOT(ISERROR(SEARCH(("MEDIO"),(E874))))</formula>
    </cfRule>
  </conditionalFormatting>
  <conditionalFormatting sqref="E874:E876 E879:E880">
    <cfRule type="containsText" dxfId="3084" priority="918" operator="containsText" text="ALTO">
      <formula>NOT(ISERROR(SEARCH(("ALTO"),(E874))))</formula>
    </cfRule>
  </conditionalFormatting>
  <conditionalFormatting sqref="E874:E876 E879:E880">
    <cfRule type="cellIs" dxfId="3083" priority="919" operator="between">
      <formula>5</formula>
      <formula>9</formula>
    </cfRule>
  </conditionalFormatting>
  <conditionalFormatting sqref="E874:E876 E879:E880">
    <cfRule type="cellIs" dxfId="3082" priority="920" operator="between">
      <formula>3</formula>
      <formula>4</formula>
    </cfRule>
  </conditionalFormatting>
  <conditionalFormatting sqref="E874:E876 E879:E880">
    <cfRule type="cellIs" dxfId="3081" priority="921" operator="between">
      <formula>1</formula>
      <formula>2</formula>
    </cfRule>
  </conditionalFormatting>
  <conditionalFormatting sqref="I874:I876 I879:I880">
    <cfRule type="containsText" dxfId="3080" priority="922" operator="containsText" text="BAJO">
      <formula>NOT(ISERROR(SEARCH(("BAJO"),(I874))))</formula>
    </cfRule>
  </conditionalFormatting>
  <conditionalFormatting sqref="I874:I876 I879:I880">
    <cfRule type="containsText" dxfId="3079" priority="923" operator="containsText" text="MEDIO">
      <formula>NOT(ISERROR(SEARCH(("MEDIO"),(I874))))</formula>
    </cfRule>
  </conditionalFormatting>
  <conditionalFormatting sqref="I874:I876 I879:I880">
    <cfRule type="containsText" dxfId="3078" priority="924" operator="containsText" text="ALTO">
      <formula>NOT(ISERROR(SEARCH(("ALTO"),(I874))))</formula>
    </cfRule>
  </conditionalFormatting>
  <conditionalFormatting sqref="I874:I876 I879:I880">
    <cfRule type="cellIs" dxfId="3077" priority="925" operator="between">
      <formula>5</formula>
      <formula>9</formula>
    </cfRule>
  </conditionalFormatting>
  <conditionalFormatting sqref="I874:I876 I879:I880">
    <cfRule type="cellIs" dxfId="3076" priority="926" operator="between">
      <formula>3</formula>
      <formula>4</formula>
    </cfRule>
  </conditionalFormatting>
  <conditionalFormatting sqref="I874:I876 I879:I880">
    <cfRule type="cellIs" dxfId="3075" priority="927" operator="between">
      <formula>1</formula>
      <formula>2</formula>
    </cfRule>
  </conditionalFormatting>
  <conditionalFormatting sqref="E878">
    <cfRule type="containsText" dxfId="3074" priority="904" operator="containsText" text="BAJO">
      <formula>NOT(ISERROR(SEARCH(("BAJO"),(E878))))</formula>
    </cfRule>
  </conditionalFormatting>
  <conditionalFormatting sqref="E878">
    <cfRule type="containsText" dxfId="3073" priority="905" operator="containsText" text="MEDIO">
      <formula>NOT(ISERROR(SEARCH(("MEDIO"),(E878))))</formula>
    </cfRule>
  </conditionalFormatting>
  <conditionalFormatting sqref="E878">
    <cfRule type="containsText" dxfId="3072" priority="906" operator="containsText" text="ALTO">
      <formula>NOT(ISERROR(SEARCH(("ALTO"),(E878))))</formula>
    </cfRule>
  </conditionalFormatting>
  <conditionalFormatting sqref="E878">
    <cfRule type="cellIs" dxfId="3071" priority="907" operator="between">
      <formula>5</formula>
      <formula>9</formula>
    </cfRule>
  </conditionalFormatting>
  <conditionalFormatting sqref="E878">
    <cfRule type="cellIs" dxfId="3070" priority="908" operator="between">
      <formula>3</formula>
      <formula>4</formula>
    </cfRule>
  </conditionalFormatting>
  <conditionalFormatting sqref="E878">
    <cfRule type="cellIs" dxfId="3069" priority="909" operator="between">
      <formula>1</formula>
      <formula>2</formula>
    </cfRule>
  </conditionalFormatting>
  <conditionalFormatting sqref="I878">
    <cfRule type="containsText" dxfId="3068" priority="910" operator="containsText" text="BAJO">
      <formula>NOT(ISERROR(SEARCH(("BAJO"),(I878))))</formula>
    </cfRule>
  </conditionalFormatting>
  <conditionalFormatting sqref="I878">
    <cfRule type="containsText" dxfId="3067" priority="911" operator="containsText" text="MEDIO">
      <formula>NOT(ISERROR(SEARCH(("MEDIO"),(I878))))</formula>
    </cfRule>
  </conditionalFormatting>
  <conditionalFormatting sqref="I878">
    <cfRule type="containsText" dxfId="3066" priority="912" operator="containsText" text="ALTO">
      <formula>NOT(ISERROR(SEARCH(("ALTO"),(I878))))</formula>
    </cfRule>
  </conditionalFormatting>
  <conditionalFormatting sqref="I878">
    <cfRule type="cellIs" dxfId="3065" priority="913" operator="between">
      <formula>5</formula>
      <formula>9</formula>
    </cfRule>
  </conditionalFormatting>
  <conditionalFormatting sqref="I878">
    <cfRule type="cellIs" dxfId="3064" priority="914" operator="between">
      <formula>3</formula>
      <formula>4</formula>
    </cfRule>
  </conditionalFormatting>
  <conditionalFormatting sqref="I878">
    <cfRule type="cellIs" dxfId="3063" priority="915" operator="between">
      <formula>1</formula>
      <formula>2</formula>
    </cfRule>
  </conditionalFormatting>
  <conditionalFormatting sqref="E883:E885 E888:E889">
    <cfRule type="containsText" dxfId="3062" priority="892" operator="containsText" text="BAJO">
      <formula>NOT(ISERROR(SEARCH(("BAJO"),(E883))))</formula>
    </cfRule>
  </conditionalFormatting>
  <conditionalFormatting sqref="E883:E885 E888:E889">
    <cfRule type="containsText" dxfId="3061" priority="893" operator="containsText" text="MEDIO">
      <formula>NOT(ISERROR(SEARCH(("MEDIO"),(E883))))</formula>
    </cfRule>
  </conditionalFormatting>
  <conditionalFormatting sqref="E883:E885 E888:E889">
    <cfRule type="containsText" dxfId="3060" priority="894" operator="containsText" text="ALTO">
      <formula>NOT(ISERROR(SEARCH(("ALTO"),(E883))))</formula>
    </cfRule>
  </conditionalFormatting>
  <conditionalFormatting sqref="E883:E885 E888:E889">
    <cfRule type="cellIs" dxfId="3059" priority="895" operator="between">
      <formula>5</formula>
      <formula>9</formula>
    </cfRule>
  </conditionalFormatting>
  <conditionalFormatting sqref="E883:E885 E888:E889">
    <cfRule type="cellIs" dxfId="3058" priority="896" operator="between">
      <formula>3</formula>
      <formula>4</formula>
    </cfRule>
  </conditionalFormatting>
  <conditionalFormatting sqref="E883:E885 E888:E889">
    <cfRule type="cellIs" dxfId="3057" priority="897" operator="between">
      <formula>1</formula>
      <formula>2</formula>
    </cfRule>
  </conditionalFormatting>
  <conditionalFormatting sqref="I883:I885 I888:I889">
    <cfRule type="containsText" dxfId="3056" priority="898" operator="containsText" text="BAJO">
      <formula>NOT(ISERROR(SEARCH(("BAJO"),(I883))))</formula>
    </cfRule>
  </conditionalFormatting>
  <conditionalFormatting sqref="I883:I885 I888:I889">
    <cfRule type="containsText" dxfId="3055" priority="899" operator="containsText" text="MEDIO">
      <formula>NOT(ISERROR(SEARCH(("MEDIO"),(I883))))</formula>
    </cfRule>
  </conditionalFormatting>
  <conditionalFormatting sqref="I883:I885 I888:I889">
    <cfRule type="containsText" dxfId="3054" priority="900" operator="containsText" text="ALTO">
      <formula>NOT(ISERROR(SEARCH(("ALTO"),(I883))))</formula>
    </cfRule>
  </conditionalFormatting>
  <conditionalFormatting sqref="I883:I885 I888:I889">
    <cfRule type="cellIs" dxfId="3053" priority="901" operator="between">
      <formula>5</formula>
      <formula>9</formula>
    </cfRule>
  </conditionalFormatting>
  <conditionalFormatting sqref="I883:I885 I888:I889">
    <cfRule type="cellIs" dxfId="3052" priority="902" operator="between">
      <formula>3</formula>
      <formula>4</formula>
    </cfRule>
  </conditionalFormatting>
  <conditionalFormatting sqref="I883:I885 I888:I889">
    <cfRule type="cellIs" dxfId="3051" priority="903" operator="between">
      <formula>1</formula>
      <formula>2</formula>
    </cfRule>
  </conditionalFormatting>
  <conditionalFormatting sqref="E887">
    <cfRule type="containsText" dxfId="3050" priority="880" operator="containsText" text="BAJO">
      <formula>NOT(ISERROR(SEARCH(("BAJO"),(E887))))</formula>
    </cfRule>
  </conditionalFormatting>
  <conditionalFormatting sqref="E887">
    <cfRule type="containsText" dxfId="3049" priority="881" operator="containsText" text="MEDIO">
      <formula>NOT(ISERROR(SEARCH(("MEDIO"),(E887))))</formula>
    </cfRule>
  </conditionalFormatting>
  <conditionalFormatting sqref="E887">
    <cfRule type="containsText" dxfId="3048" priority="882" operator="containsText" text="ALTO">
      <formula>NOT(ISERROR(SEARCH(("ALTO"),(E887))))</formula>
    </cfRule>
  </conditionalFormatting>
  <conditionalFormatting sqref="E887">
    <cfRule type="cellIs" dxfId="3047" priority="883" operator="between">
      <formula>5</formula>
      <formula>9</formula>
    </cfRule>
  </conditionalFormatting>
  <conditionalFormatting sqref="E887">
    <cfRule type="cellIs" dxfId="3046" priority="884" operator="between">
      <formula>3</formula>
      <formula>4</formula>
    </cfRule>
  </conditionalFormatting>
  <conditionalFormatting sqref="E887">
    <cfRule type="cellIs" dxfId="3045" priority="885" operator="between">
      <formula>1</formula>
      <formula>2</formula>
    </cfRule>
  </conditionalFormatting>
  <conditionalFormatting sqref="I887">
    <cfRule type="containsText" dxfId="3044" priority="886" operator="containsText" text="BAJO">
      <formula>NOT(ISERROR(SEARCH(("BAJO"),(I887))))</formula>
    </cfRule>
  </conditionalFormatting>
  <conditionalFormatting sqref="I887">
    <cfRule type="containsText" dxfId="3043" priority="887" operator="containsText" text="MEDIO">
      <formula>NOT(ISERROR(SEARCH(("MEDIO"),(I887))))</formula>
    </cfRule>
  </conditionalFormatting>
  <conditionalFormatting sqref="I887">
    <cfRule type="containsText" dxfId="3042" priority="888" operator="containsText" text="ALTO">
      <formula>NOT(ISERROR(SEARCH(("ALTO"),(I887))))</formula>
    </cfRule>
  </conditionalFormatting>
  <conditionalFormatting sqref="I887">
    <cfRule type="cellIs" dxfId="3041" priority="889" operator="between">
      <formula>5</formula>
      <formula>9</formula>
    </cfRule>
  </conditionalFormatting>
  <conditionalFormatting sqref="I887">
    <cfRule type="cellIs" dxfId="3040" priority="890" operator="between">
      <formula>3</formula>
      <formula>4</formula>
    </cfRule>
  </conditionalFormatting>
  <conditionalFormatting sqref="I887">
    <cfRule type="cellIs" dxfId="3039" priority="891" operator="between">
      <formula>1</formula>
      <formula>2</formula>
    </cfRule>
  </conditionalFormatting>
  <conditionalFormatting sqref="E892:E894 E897:E898">
    <cfRule type="containsText" dxfId="3038" priority="868" operator="containsText" text="BAJO">
      <formula>NOT(ISERROR(SEARCH(("BAJO"),(E892))))</formula>
    </cfRule>
  </conditionalFormatting>
  <conditionalFormatting sqref="E892:E894 E897:E898">
    <cfRule type="containsText" dxfId="3037" priority="869" operator="containsText" text="MEDIO">
      <formula>NOT(ISERROR(SEARCH(("MEDIO"),(E892))))</formula>
    </cfRule>
  </conditionalFormatting>
  <conditionalFormatting sqref="E892:E894 E897:E898">
    <cfRule type="containsText" dxfId="3036" priority="870" operator="containsText" text="ALTO">
      <formula>NOT(ISERROR(SEARCH(("ALTO"),(E892))))</formula>
    </cfRule>
  </conditionalFormatting>
  <conditionalFormatting sqref="E892:E894 E897:E898">
    <cfRule type="cellIs" dxfId="3035" priority="871" operator="between">
      <formula>5</formula>
      <formula>9</formula>
    </cfRule>
  </conditionalFormatting>
  <conditionalFormatting sqref="E892:E894 E897:E898">
    <cfRule type="cellIs" dxfId="3034" priority="872" operator="between">
      <formula>3</formula>
      <formula>4</formula>
    </cfRule>
  </conditionalFormatting>
  <conditionalFormatting sqref="E892:E894 E897:E898">
    <cfRule type="cellIs" dxfId="3033" priority="873" operator="between">
      <formula>1</formula>
      <formula>2</formula>
    </cfRule>
  </conditionalFormatting>
  <conditionalFormatting sqref="I892:I894 I897:I898">
    <cfRule type="containsText" dxfId="3032" priority="874" operator="containsText" text="BAJO">
      <formula>NOT(ISERROR(SEARCH(("BAJO"),(I892))))</formula>
    </cfRule>
  </conditionalFormatting>
  <conditionalFormatting sqref="I892:I894 I897:I898">
    <cfRule type="containsText" dxfId="3031" priority="875" operator="containsText" text="MEDIO">
      <formula>NOT(ISERROR(SEARCH(("MEDIO"),(I892))))</formula>
    </cfRule>
  </conditionalFormatting>
  <conditionalFormatting sqref="I892:I894 I897:I898">
    <cfRule type="containsText" dxfId="3030" priority="876" operator="containsText" text="ALTO">
      <formula>NOT(ISERROR(SEARCH(("ALTO"),(I892))))</formula>
    </cfRule>
  </conditionalFormatting>
  <conditionalFormatting sqref="I892:I894 I897:I898">
    <cfRule type="cellIs" dxfId="3029" priority="877" operator="between">
      <formula>5</formula>
      <formula>9</formula>
    </cfRule>
  </conditionalFormatting>
  <conditionalFormatting sqref="I892:I894 I897:I898">
    <cfRule type="cellIs" dxfId="3028" priority="878" operator="between">
      <formula>3</formula>
      <formula>4</formula>
    </cfRule>
  </conditionalFormatting>
  <conditionalFormatting sqref="I892:I894 I897:I898">
    <cfRule type="cellIs" dxfId="3027" priority="879" operator="between">
      <formula>1</formula>
      <formula>2</formula>
    </cfRule>
  </conditionalFormatting>
  <conditionalFormatting sqref="E896">
    <cfRule type="containsText" dxfId="3026" priority="856" operator="containsText" text="BAJO">
      <formula>NOT(ISERROR(SEARCH(("BAJO"),(E896))))</formula>
    </cfRule>
  </conditionalFormatting>
  <conditionalFormatting sqref="E896">
    <cfRule type="containsText" dxfId="3025" priority="857" operator="containsText" text="MEDIO">
      <formula>NOT(ISERROR(SEARCH(("MEDIO"),(E896))))</formula>
    </cfRule>
  </conditionalFormatting>
  <conditionalFormatting sqref="E896">
    <cfRule type="containsText" dxfId="3024" priority="858" operator="containsText" text="ALTO">
      <formula>NOT(ISERROR(SEARCH(("ALTO"),(E896))))</formula>
    </cfRule>
  </conditionalFormatting>
  <conditionalFormatting sqref="E896">
    <cfRule type="cellIs" dxfId="3023" priority="859" operator="between">
      <formula>5</formula>
      <formula>9</formula>
    </cfRule>
  </conditionalFormatting>
  <conditionalFormatting sqref="E896">
    <cfRule type="cellIs" dxfId="3022" priority="860" operator="between">
      <formula>3</formula>
      <formula>4</formula>
    </cfRule>
  </conditionalFormatting>
  <conditionalFormatting sqref="E896">
    <cfRule type="cellIs" dxfId="3021" priority="861" operator="between">
      <formula>1</formula>
      <formula>2</formula>
    </cfRule>
  </conditionalFormatting>
  <conditionalFormatting sqref="I896">
    <cfRule type="containsText" dxfId="3020" priority="862" operator="containsText" text="BAJO">
      <formula>NOT(ISERROR(SEARCH(("BAJO"),(I896))))</formula>
    </cfRule>
  </conditionalFormatting>
  <conditionalFormatting sqref="I896">
    <cfRule type="containsText" dxfId="3019" priority="863" operator="containsText" text="MEDIO">
      <formula>NOT(ISERROR(SEARCH(("MEDIO"),(I896))))</formula>
    </cfRule>
  </conditionalFormatting>
  <conditionalFormatting sqref="I896">
    <cfRule type="containsText" dxfId="3018" priority="864" operator="containsText" text="ALTO">
      <formula>NOT(ISERROR(SEARCH(("ALTO"),(I896))))</formula>
    </cfRule>
  </conditionalFormatting>
  <conditionalFormatting sqref="I896">
    <cfRule type="cellIs" dxfId="3017" priority="865" operator="between">
      <formula>5</formula>
      <formula>9</formula>
    </cfRule>
  </conditionalFormatting>
  <conditionalFormatting sqref="I896">
    <cfRule type="cellIs" dxfId="3016" priority="866" operator="between">
      <formula>3</formula>
      <formula>4</formula>
    </cfRule>
  </conditionalFormatting>
  <conditionalFormatting sqref="I896">
    <cfRule type="cellIs" dxfId="3015" priority="867" operator="between">
      <formula>1</formula>
      <formula>2</formula>
    </cfRule>
  </conditionalFormatting>
  <conditionalFormatting sqref="E901:E903 E906:E907">
    <cfRule type="containsText" dxfId="3014" priority="844" operator="containsText" text="BAJO">
      <formula>NOT(ISERROR(SEARCH(("BAJO"),(E901))))</formula>
    </cfRule>
  </conditionalFormatting>
  <conditionalFormatting sqref="E901:E903 E906:E907">
    <cfRule type="containsText" dxfId="3013" priority="845" operator="containsText" text="MEDIO">
      <formula>NOT(ISERROR(SEARCH(("MEDIO"),(E901))))</formula>
    </cfRule>
  </conditionalFormatting>
  <conditionalFormatting sqref="E901:E903 E906:E907">
    <cfRule type="containsText" dxfId="3012" priority="846" operator="containsText" text="ALTO">
      <formula>NOT(ISERROR(SEARCH(("ALTO"),(E901))))</formula>
    </cfRule>
  </conditionalFormatting>
  <conditionalFormatting sqref="E901:E903 E906:E907">
    <cfRule type="cellIs" dxfId="3011" priority="847" operator="between">
      <formula>5</formula>
      <formula>9</formula>
    </cfRule>
  </conditionalFormatting>
  <conditionalFormatting sqref="E901:E903 E906:E907">
    <cfRule type="cellIs" dxfId="3010" priority="848" operator="between">
      <formula>3</formula>
      <formula>4</formula>
    </cfRule>
  </conditionalFormatting>
  <conditionalFormatting sqref="E901:E903 E906:E907">
    <cfRule type="cellIs" dxfId="3009" priority="849" operator="between">
      <formula>1</formula>
      <formula>2</formula>
    </cfRule>
  </conditionalFormatting>
  <conditionalFormatting sqref="I901:I903 I906:I907">
    <cfRule type="containsText" dxfId="3008" priority="850" operator="containsText" text="BAJO">
      <formula>NOT(ISERROR(SEARCH(("BAJO"),(I901))))</formula>
    </cfRule>
  </conditionalFormatting>
  <conditionalFormatting sqref="I901:I903 I906:I907">
    <cfRule type="containsText" dxfId="3007" priority="851" operator="containsText" text="MEDIO">
      <formula>NOT(ISERROR(SEARCH(("MEDIO"),(I901))))</formula>
    </cfRule>
  </conditionalFormatting>
  <conditionalFormatting sqref="I901:I903 I906:I907">
    <cfRule type="containsText" dxfId="3006" priority="852" operator="containsText" text="ALTO">
      <formula>NOT(ISERROR(SEARCH(("ALTO"),(I901))))</formula>
    </cfRule>
  </conditionalFormatting>
  <conditionalFormatting sqref="I901:I903 I906:I907">
    <cfRule type="cellIs" dxfId="3005" priority="853" operator="between">
      <formula>5</formula>
      <formula>9</formula>
    </cfRule>
  </conditionalFormatting>
  <conditionalFormatting sqref="I901:I903 I906:I907">
    <cfRule type="cellIs" dxfId="3004" priority="854" operator="between">
      <formula>3</formula>
      <formula>4</formula>
    </cfRule>
  </conditionalFormatting>
  <conditionalFormatting sqref="I901:I903 I906:I907">
    <cfRule type="cellIs" dxfId="3003" priority="855" operator="between">
      <formula>1</formula>
      <formula>2</formula>
    </cfRule>
  </conditionalFormatting>
  <conditionalFormatting sqref="E905">
    <cfRule type="containsText" dxfId="3002" priority="832" operator="containsText" text="BAJO">
      <formula>NOT(ISERROR(SEARCH(("BAJO"),(E905))))</formula>
    </cfRule>
  </conditionalFormatting>
  <conditionalFormatting sqref="E905">
    <cfRule type="containsText" dxfId="3001" priority="833" operator="containsText" text="MEDIO">
      <formula>NOT(ISERROR(SEARCH(("MEDIO"),(E905))))</formula>
    </cfRule>
  </conditionalFormatting>
  <conditionalFormatting sqref="E905">
    <cfRule type="containsText" dxfId="3000" priority="834" operator="containsText" text="ALTO">
      <formula>NOT(ISERROR(SEARCH(("ALTO"),(E905))))</formula>
    </cfRule>
  </conditionalFormatting>
  <conditionalFormatting sqref="E905">
    <cfRule type="cellIs" dxfId="2999" priority="835" operator="between">
      <formula>5</formula>
      <formula>9</formula>
    </cfRule>
  </conditionalFormatting>
  <conditionalFormatting sqref="E905">
    <cfRule type="cellIs" dxfId="2998" priority="836" operator="between">
      <formula>3</formula>
      <formula>4</formula>
    </cfRule>
  </conditionalFormatting>
  <conditionalFormatting sqref="E905">
    <cfRule type="cellIs" dxfId="2997" priority="837" operator="between">
      <formula>1</formula>
      <formula>2</formula>
    </cfRule>
  </conditionalFormatting>
  <conditionalFormatting sqref="I905">
    <cfRule type="containsText" dxfId="2996" priority="838" operator="containsText" text="BAJO">
      <formula>NOT(ISERROR(SEARCH(("BAJO"),(I905))))</formula>
    </cfRule>
  </conditionalFormatting>
  <conditionalFormatting sqref="I905">
    <cfRule type="containsText" dxfId="2995" priority="839" operator="containsText" text="MEDIO">
      <formula>NOT(ISERROR(SEARCH(("MEDIO"),(I905))))</formula>
    </cfRule>
  </conditionalFormatting>
  <conditionalFormatting sqref="I905">
    <cfRule type="containsText" dxfId="2994" priority="840" operator="containsText" text="ALTO">
      <formula>NOT(ISERROR(SEARCH(("ALTO"),(I905))))</formula>
    </cfRule>
  </conditionalFormatting>
  <conditionalFormatting sqref="I905">
    <cfRule type="cellIs" dxfId="2993" priority="841" operator="between">
      <formula>5</formula>
      <formula>9</formula>
    </cfRule>
  </conditionalFormatting>
  <conditionalFormatting sqref="I905">
    <cfRule type="cellIs" dxfId="2992" priority="842" operator="between">
      <formula>3</formula>
      <formula>4</formula>
    </cfRule>
  </conditionalFormatting>
  <conditionalFormatting sqref="I905">
    <cfRule type="cellIs" dxfId="2991" priority="843" operator="between">
      <formula>1</formula>
      <formula>2</formula>
    </cfRule>
  </conditionalFormatting>
  <conditionalFormatting sqref="E910:E912 E915:E916">
    <cfRule type="containsText" dxfId="2990" priority="820" operator="containsText" text="BAJO">
      <formula>NOT(ISERROR(SEARCH(("BAJO"),(E910))))</formula>
    </cfRule>
  </conditionalFormatting>
  <conditionalFormatting sqref="E910:E912 E915:E916">
    <cfRule type="containsText" dxfId="2989" priority="821" operator="containsText" text="MEDIO">
      <formula>NOT(ISERROR(SEARCH(("MEDIO"),(E910))))</formula>
    </cfRule>
  </conditionalFormatting>
  <conditionalFormatting sqref="E910:E912 E915:E916">
    <cfRule type="containsText" dxfId="2988" priority="822" operator="containsText" text="ALTO">
      <formula>NOT(ISERROR(SEARCH(("ALTO"),(E910))))</formula>
    </cfRule>
  </conditionalFormatting>
  <conditionalFormatting sqref="E910:E912 E915:E916">
    <cfRule type="cellIs" dxfId="2987" priority="823" operator="between">
      <formula>5</formula>
      <formula>9</formula>
    </cfRule>
  </conditionalFormatting>
  <conditionalFormatting sqref="E910:E912 E915:E916">
    <cfRule type="cellIs" dxfId="2986" priority="824" operator="between">
      <formula>3</formula>
      <formula>4</formula>
    </cfRule>
  </conditionalFormatting>
  <conditionalFormatting sqref="E910:E912 E915:E916">
    <cfRule type="cellIs" dxfId="2985" priority="825" operator="between">
      <formula>1</formula>
      <formula>2</formula>
    </cfRule>
  </conditionalFormatting>
  <conditionalFormatting sqref="I910:I912 I915:I916">
    <cfRule type="containsText" dxfId="2984" priority="826" operator="containsText" text="BAJO">
      <formula>NOT(ISERROR(SEARCH(("BAJO"),(I910))))</formula>
    </cfRule>
  </conditionalFormatting>
  <conditionalFormatting sqref="I910:I912 I915:I916">
    <cfRule type="containsText" dxfId="2983" priority="827" operator="containsText" text="MEDIO">
      <formula>NOT(ISERROR(SEARCH(("MEDIO"),(I910))))</formula>
    </cfRule>
  </conditionalFormatting>
  <conditionalFormatting sqref="I910:I912 I915:I916">
    <cfRule type="containsText" dxfId="2982" priority="828" operator="containsText" text="ALTO">
      <formula>NOT(ISERROR(SEARCH(("ALTO"),(I910))))</formula>
    </cfRule>
  </conditionalFormatting>
  <conditionalFormatting sqref="I910:I912 I915:I916">
    <cfRule type="cellIs" dxfId="2981" priority="829" operator="between">
      <formula>5</formula>
      <formula>9</formula>
    </cfRule>
  </conditionalFormatting>
  <conditionalFormatting sqref="I910:I912 I915:I916">
    <cfRule type="cellIs" dxfId="2980" priority="830" operator="between">
      <formula>3</formula>
      <formula>4</formula>
    </cfRule>
  </conditionalFormatting>
  <conditionalFormatting sqref="I910:I912 I915:I916">
    <cfRule type="cellIs" dxfId="2979" priority="831" operator="between">
      <formula>1</formula>
      <formula>2</formula>
    </cfRule>
  </conditionalFormatting>
  <conditionalFormatting sqref="E914">
    <cfRule type="containsText" dxfId="2978" priority="808" operator="containsText" text="BAJO">
      <formula>NOT(ISERROR(SEARCH(("BAJO"),(E914))))</formula>
    </cfRule>
  </conditionalFormatting>
  <conditionalFormatting sqref="E914">
    <cfRule type="containsText" dxfId="2977" priority="809" operator="containsText" text="MEDIO">
      <formula>NOT(ISERROR(SEARCH(("MEDIO"),(E914))))</formula>
    </cfRule>
  </conditionalFormatting>
  <conditionalFormatting sqref="E914">
    <cfRule type="containsText" dxfId="2976" priority="810" operator="containsText" text="ALTO">
      <formula>NOT(ISERROR(SEARCH(("ALTO"),(E914))))</formula>
    </cfRule>
  </conditionalFormatting>
  <conditionalFormatting sqref="E914">
    <cfRule type="cellIs" dxfId="2975" priority="811" operator="between">
      <formula>5</formula>
      <formula>9</formula>
    </cfRule>
  </conditionalFormatting>
  <conditionalFormatting sqref="E914">
    <cfRule type="cellIs" dxfId="2974" priority="812" operator="between">
      <formula>3</formula>
      <formula>4</formula>
    </cfRule>
  </conditionalFormatting>
  <conditionalFormatting sqref="E914">
    <cfRule type="cellIs" dxfId="2973" priority="813" operator="between">
      <formula>1</formula>
      <formula>2</formula>
    </cfRule>
  </conditionalFormatting>
  <conditionalFormatting sqref="I914">
    <cfRule type="containsText" dxfId="2972" priority="814" operator="containsText" text="BAJO">
      <formula>NOT(ISERROR(SEARCH(("BAJO"),(I914))))</formula>
    </cfRule>
  </conditionalFormatting>
  <conditionalFormatting sqref="I914">
    <cfRule type="containsText" dxfId="2971" priority="815" operator="containsText" text="MEDIO">
      <formula>NOT(ISERROR(SEARCH(("MEDIO"),(I914))))</formula>
    </cfRule>
  </conditionalFormatting>
  <conditionalFormatting sqref="I914">
    <cfRule type="containsText" dxfId="2970" priority="816" operator="containsText" text="ALTO">
      <formula>NOT(ISERROR(SEARCH(("ALTO"),(I914))))</formula>
    </cfRule>
  </conditionalFormatting>
  <conditionalFormatting sqref="I914">
    <cfRule type="cellIs" dxfId="2969" priority="817" operator="between">
      <formula>5</formula>
      <formula>9</formula>
    </cfRule>
  </conditionalFormatting>
  <conditionalFormatting sqref="I914">
    <cfRule type="cellIs" dxfId="2968" priority="818" operator="between">
      <formula>3</formula>
      <formula>4</formula>
    </cfRule>
  </conditionalFormatting>
  <conditionalFormatting sqref="I914">
    <cfRule type="cellIs" dxfId="2967" priority="819" operator="between">
      <formula>1</formula>
      <formula>2</formula>
    </cfRule>
  </conditionalFormatting>
  <conditionalFormatting sqref="E919:E921 E924:E925">
    <cfRule type="containsText" dxfId="2966" priority="796" operator="containsText" text="BAJO">
      <formula>NOT(ISERROR(SEARCH(("BAJO"),(E919))))</formula>
    </cfRule>
  </conditionalFormatting>
  <conditionalFormatting sqref="E919:E921 E924:E925">
    <cfRule type="containsText" dxfId="2965" priority="797" operator="containsText" text="MEDIO">
      <formula>NOT(ISERROR(SEARCH(("MEDIO"),(E919))))</formula>
    </cfRule>
  </conditionalFormatting>
  <conditionalFormatting sqref="E919:E921 E924:E925">
    <cfRule type="containsText" dxfId="2964" priority="798" operator="containsText" text="ALTO">
      <formula>NOT(ISERROR(SEARCH(("ALTO"),(E919))))</formula>
    </cfRule>
  </conditionalFormatting>
  <conditionalFormatting sqref="E919:E921 E924:E925">
    <cfRule type="cellIs" dxfId="2963" priority="799" operator="between">
      <formula>5</formula>
      <formula>9</formula>
    </cfRule>
  </conditionalFormatting>
  <conditionalFormatting sqref="E919:E921 E924:E925">
    <cfRule type="cellIs" dxfId="2962" priority="800" operator="between">
      <formula>3</formula>
      <formula>4</formula>
    </cfRule>
  </conditionalFormatting>
  <conditionalFormatting sqref="E919:E921 E924:E925">
    <cfRule type="cellIs" dxfId="2961" priority="801" operator="between">
      <formula>1</formula>
      <formula>2</formula>
    </cfRule>
  </conditionalFormatting>
  <conditionalFormatting sqref="I919:I921 I924:I925">
    <cfRule type="containsText" dxfId="2960" priority="802" operator="containsText" text="BAJO">
      <formula>NOT(ISERROR(SEARCH(("BAJO"),(I919))))</formula>
    </cfRule>
  </conditionalFormatting>
  <conditionalFormatting sqref="I919:I921 I924:I925">
    <cfRule type="containsText" dxfId="2959" priority="803" operator="containsText" text="MEDIO">
      <formula>NOT(ISERROR(SEARCH(("MEDIO"),(I919))))</formula>
    </cfRule>
  </conditionalFormatting>
  <conditionalFormatting sqref="I919:I921 I924:I925">
    <cfRule type="containsText" dxfId="2958" priority="804" operator="containsText" text="ALTO">
      <formula>NOT(ISERROR(SEARCH(("ALTO"),(I919))))</formula>
    </cfRule>
  </conditionalFormatting>
  <conditionalFormatting sqref="I919:I921 I924:I925">
    <cfRule type="cellIs" dxfId="2957" priority="805" operator="between">
      <formula>5</formula>
      <formula>9</formula>
    </cfRule>
  </conditionalFormatting>
  <conditionalFormatting sqref="I919:I921 I924:I925">
    <cfRule type="cellIs" dxfId="2956" priority="806" operator="between">
      <formula>3</formula>
      <formula>4</formula>
    </cfRule>
  </conditionalFormatting>
  <conditionalFormatting sqref="I919:I921 I924:I925">
    <cfRule type="cellIs" dxfId="2955" priority="807" operator="between">
      <formula>1</formula>
      <formula>2</formula>
    </cfRule>
  </conditionalFormatting>
  <conditionalFormatting sqref="E923">
    <cfRule type="containsText" dxfId="2954" priority="784" operator="containsText" text="BAJO">
      <formula>NOT(ISERROR(SEARCH(("BAJO"),(E923))))</formula>
    </cfRule>
  </conditionalFormatting>
  <conditionalFormatting sqref="E923">
    <cfRule type="containsText" dxfId="2953" priority="785" operator="containsText" text="MEDIO">
      <formula>NOT(ISERROR(SEARCH(("MEDIO"),(E923))))</formula>
    </cfRule>
  </conditionalFormatting>
  <conditionalFormatting sqref="E923">
    <cfRule type="containsText" dxfId="2952" priority="786" operator="containsText" text="ALTO">
      <formula>NOT(ISERROR(SEARCH(("ALTO"),(E923))))</formula>
    </cfRule>
  </conditionalFormatting>
  <conditionalFormatting sqref="E923">
    <cfRule type="cellIs" dxfId="2951" priority="787" operator="between">
      <formula>5</formula>
      <formula>9</formula>
    </cfRule>
  </conditionalFormatting>
  <conditionalFormatting sqref="E923">
    <cfRule type="cellIs" dxfId="2950" priority="788" operator="between">
      <formula>3</formula>
      <formula>4</formula>
    </cfRule>
  </conditionalFormatting>
  <conditionalFormatting sqref="E923">
    <cfRule type="cellIs" dxfId="2949" priority="789" operator="between">
      <formula>1</formula>
      <formula>2</formula>
    </cfRule>
  </conditionalFormatting>
  <conditionalFormatting sqref="I923">
    <cfRule type="containsText" dxfId="2948" priority="790" operator="containsText" text="BAJO">
      <formula>NOT(ISERROR(SEARCH(("BAJO"),(I923))))</formula>
    </cfRule>
  </conditionalFormatting>
  <conditionalFormatting sqref="I923">
    <cfRule type="containsText" dxfId="2947" priority="791" operator="containsText" text="MEDIO">
      <formula>NOT(ISERROR(SEARCH(("MEDIO"),(I923))))</formula>
    </cfRule>
  </conditionalFormatting>
  <conditionalFormatting sqref="I923">
    <cfRule type="containsText" dxfId="2946" priority="792" operator="containsText" text="ALTO">
      <formula>NOT(ISERROR(SEARCH(("ALTO"),(I923))))</formula>
    </cfRule>
  </conditionalFormatting>
  <conditionalFormatting sqref="I923">
    <cfRule type="cellIs" dxfId="2945" priority="793" operator="between">
      <formula>5</formula>
      <formula>9</formula>
    </cfRule>
  </conditionalFormatting>
  <conditionalFormatting sqref="I923">
    <cfRule type="cellIs" dxfId="2944" priority="794" operator="between">
      <formula>3</formula>
      <formula>4</formula>
    </cfRule>
  </conditionalFormatting>
  <conditionalFormatting sqref="I923">
    <cfRule type="cellIs" dxfId="2943" priority="795" operator="between">
      <formula>1</formula>
      <formula>2</formula>
    </cfRule>
  </conditionalFormatting>
  <conditionalFormatting sqref="E928:E930 E933:E934">
    <cfRule type="containsText" dxfId="2942" priority="772" operator="containsText" text="BAJO">
      <formula>NOT(ISERROR(SEARCH(("BAJO"),(E928))))</formula>
    </cfRule>
  </conditionalFormatting>
  <conditionalFormatting sqref="E928:E930 E933:E934">
    <cfRule type="containsText" dxfId="2941" priority="773" operator="containsText" text="MEDIO">
      <formula>NOT(ISERROR(SEARCH(("MEDIO"),(E928))))</formula>
    </cfRule>
  </conditionalFormatting>
  <conditionalFormatting sqref="E928:E930 E933:E934">
    <cfRule type="containsText" dxfId="2940" priority="774" operator="containsText" text="ALTO">
      <formula>NOT(ISERROR(SEARCH(("ALTO"),(E928))))</formula>
    </cfRule>
  </conditionalFormatting>
  <conditionalFormatting sqref="E928:E930 E933:E934">
    <cfRule type="cellIs" dxfId="2939" priority="775" operator="between">
      <formula>5</formula>
      <formula>9</formula>
    </cfRule>
  </conditionalFormatting>
  <conditionalFormatting sqref="E928:E930 E933:E934">
    <cfRule type="cellIs" dxfId="2938" priority="776" operator="between">
      <formula>3</formula>
      <formula>4</formula>
    </cfRule>
  </conditionalFormatting>
  <conditionalFormatting sqref="E928:E930 E933:E934">
    <cfRule type="cellIs" dxfId="2937" priority="777" operator="between">
      <formula>1</formula>
      <formula>2</formula>
    </cfRule>
  </conditionalFormatting>
  <conditionalFormatting sqref="I928:I930 I933:I934">
    <cfRule type="containsText" dxfId="2936" priority="778" operator="containsText" text="BAJO">
      <formula>NOT(ISERROR(SEARCH(("BAJO"),(I928))))</formula>
    </cfRule>
  </conditionalFormatting>
  <conditionalFormatting sqref="I928:I930 I933:I934">
    <cfRule type="containsText" dxfId="2935" priority="779" operator="containsText" text="MEDIO">
      <formula>NOT(ISERROR(SEARCH(("MEDIO"),(I928))))</formula>
    </cfRule>
  </conditionalFormatting>
  <conditionalFormatting sqref="I928:I930 I933:I934">
    <cfRule type="containsText" dxfId="2934" priority="780" operator="containsText" text="ALTO">
      <formula>NOT(ISERROR(SEARCH(("ALTO"),(I928))))</formula>
    </cfRule>
  </conditionalFormatting>
  <conditionalFormatting sqref="I928:I930 I933:I934">
    <cfRule type="cellIs" dxfId="2933" priority="781" operator="between">
      <formula>5</formula>
      <formula>9</formula>
    </cfRule>
  </conditionalFormatting>
  <conditionalFormatting sqref="I928:I930 I933:I934">
    <cfRule type="cellIs" dxfId="2932" priority="782" operator="between">
      <formula>3</formula>
      <formula>4</formula>
    </cfRule>
  </conditionalFormatting>
  <conditionalFormatting sqref="I928:I930 I933:I934">
    <cfRule type="cellIs" dxfId="2931" priority="783" operator="between">
      <formula>1</formula>
      <formula>2</formula>
    </cfRule>
  </conditionalFormatting>
  <conditionalFormatting sqref="E932">
    <cfRule type="containsText" dxfId="2930" priority="760" operator="containsText" text="BAJO">
      <formula>NOT(ISERROR(SEARCH(("BAJO"),(E932))))</formula>
    </cfRule>
  </conditionalFormatting>
  <conditionalFormatting sqref="E932">
    <cfRule type="containsText" dxfId="2929" priority="761" operator="containsText" text="MEDIO">
      <formula>NOT(ISERROR(SEARCH(("MEDIO"),(E932))))</formula>
    </cfRule>
  </conditionalFormatting>
  <conditionalFormatting sqref="E932">
    <cfRule type="containsText" dxfId="2928" priority="762" operator="containsText" text="ALTO">
      <formula>NOT(ISERROR(SEARCH(("ALTO"),(E932))))</formula>
    </cfRule>
  </conditionalFormatting>
  <conditionalFormatting sqref="E932">
    <cfRule type="cellIs" dxfId="2927" priority="763" operator="between">
      <formula>5</formula>
      <formula>9</formula>
    </cfRule>
  </conditionalFormatting>
  <conditionalFormatting sqref="E932">
    <cfRule type="cellIs" dxfId="2926" priority="764" operator="between">
      <formula>3</formula>
      <formula>4</formula>
    </cfRule>
  </conditionalFormatting>
  <conditionalFormatting sqref="E932">
    <cfRule type="cellIs" dxfId="2925" priority="765" operator="between">
      <formula>1</formula>
      <formula>2</formula>
    </cfRule>
  </conditionalFormatting>
  <conditionalFormatting sqref="I932">
    <cfRule type="containsText" dxfId="2924" priority="766" operator="containsText" text="BAJO">
      <formula>NOT(ISERROR(SEARCH(("BAJO"),(I932))))</formula>
    </cfRule>
  </conditionalFormatting>
  <conditionalFormatting sqref="I932">
    <cfRule type="containsText" dxfId="2923" priority="767" operator="containsText" text="MEDIO">
      <formula>NOT(ISERROR(SEARCH(("MEDIO"),(I932))))</formula>
    </cfRule>
  </conditionalFormatting>
  <conditionalFormatting sqref="I932">
    <cfRule type="containsText" dxfId="2922" priority="768" operator="containsText" text="ALTO">
      <formula>NOT(ISERROR(SEARCH(("ALTO"),(I932))))</formula>
    </cfRule>
  </conditionalFormatting>
  <conditionalFormatting sqref="I932">
    <cfRule type="cellIs" dxfId="2921" priority="769" operator="between">
      <formula>5</formula>
      <formula>9</formula>
    </cfRule>
  </conditionalFormatting>
  <conditionalFormatting sqref="I932">
    <cfRule type="cellIs" dxfId="2920" priority="770" operator="between">
      <formula>3</formula>
      <formula>4</formula>
    </cfRule>
  </conditionalFormatting>
  <conditionalFormatting sqref="I932">
    <cfRule type="cellIs" dxfId="2919" priority="771" operator="between">
      <formula>1</formula>
      <formula>2</formula>
    </cfRule>
  </conditionalFormatting>
  <conditionalFormatting sqref="E937:E939 E942:E943">
    <cfRule type="containsText" dxfId="2918" priority="748" operator="containsText" text="BAJO">
      <formula>NOT(ISERROR(SEARCH(("BAJO"),(E937))))</formula>
    </cfRule>
  </conditionalFormatting>
  <conditionalFormatting sqref="E937:E939 E942:E943">
    <cfRule type="containsText" dxfId="2917" priority="749" operator="containsText" text="MEDIO">
      <formula>NOT(ISERROR(SEARCH(("MEDIO"),(E937))))</formula>
    </cfRule>
  </conditionalFormatting>
  <conditionalFormatting sqref="E937:E939 E942:E943">
    <cfRule type="containsText" dxfId="2916" priority="750" operator="containsText" text="ALTO">
      <formula>NOT(ISERROR(SEARCH(("ALTO"),(E937))))</formula>
    </cfRule>
  </conditionalFormatting>
  <conditionalFormatting sqref="E937:E939 E942:E943">
    <cfRule type="cellIs" dxfId="2915" priority="751" operator="between">
      <formula>5</formula>
      <formula>9</formula>
    </cfRule>
  </conditionalFormatting>
  <conditionalFormatting sqref="E937:E939 E942:E943">
    <cfRule type="cellIs" dxfId="2914" priority="752" operator="between">
      <formula>3</formula>
      <formula>4</formula>
    </cfRule>
  </conditionalFormatting>
  <conditionalFormatting sqref="E937:E939 E942:E943">
    <cfRule type="cellIs" dxfId="2913" priority="753" operator="between">
      <formula>1</formula>
      <formula>2</formula>
    </cfRule>
  </conditionalFormatting>
  <conditionalFormatting sqref="I937:I939 I942:I943">
    <cfRule type="containsText" dxfId="2912" priority="754" operator="containsText" text="BAJO">
      <formula>NOT(ISERROR(SEARCH(("BAJO"),(I937))))</formula>
    </cfRule>
  </conditionalFormatting>
  <conditionalFormatting sqref="I937:I939 I942:I943">
    <cfRule type="containsText" dxfId="2911" priority="755" operator="containsText" text="MEDIO">
      <formula>NOT(ISERROR(SEARCH(("MEDIO"),(I937))))</formula>
    </cfRule>
  </conditionalFormatting>
  <conditionalFormatting sqref="I937:I939 I942:I943">
    <cfRule type="containsText" dxfId="2910" priority="756" operator="containsText" text="ALTO">
      <formula>NOT(ISERROR(SEARCH(("ALTO"),(I937))))</formula>
    </cfRule>
  </conditionalFormatting>
  <conditionalFormatting sqref="I937:I939 I942:I943">
    <cfRule type="cellIs" dxfId="2909" priority="757" operator="between">
      <formula>5</formula>
      <formula>9</formula>
    </cfRule>
  </conditionalFormatting>
  <conditionalFormatting sqref="I937:I939 I942:I943">
    <cfRule type="cellIs" dxfId="2908" priority="758" operator="between">
      <formula>3</formula>
      <formula>4</formula>
    </cfRule>
  </conditionalFormatting>
  <conditionalFormatting sqref="I937:I939 I942:I943">
    <cfRule type="cellIs" dxfId="2907" priority="759" operator="between">
      <formula>1</formula>
      <formula>2</formula>
    </cfRule>
  </conditionalFormatting>
  <conditionalFormatting sqref="E941">
    <cfRule type="containsText" dxfId="2906" priority="736" operator="containsText" text="BAJO">
      <formula>NOT(ISERROR(SEARCH(("BAJO"),(E941))))</formula>
    </cfRule>
  </conditionalFormatting>
  <conditionalFormatting sqref="E941">
    <cfRule type="containsText" dxfId="2905" priority="737" operator="containsText" text="MEDIO">
      <formula>NOT(ISERROR(SEARCH(("MEDIO"),(E941))))</formula>
    </cfRule>
  </conditionalFormatting>
  <conditionalFormatting sqref="E941">
    <cfRule type="containsText" dxfId="2904" priority="738" operator="containsText" text="ALTO">
      <formula>NOT(ISERROR(SEARCH(("ALTO"),(E941))))</formula>
    </cfRule>
  </conditionalFormatting>
  <conditionalFormatting sqref="E941">
    <cfRule type="cellIs" dxfId="2903" priority="739" operator="between">
      <formula>5</formula>
      <formula>9</formula>
    </cfRule>
  </conditionalFormatting>
  <conditionalFormatting sqref="E941">
    <cfRule type="cellIs" dxfId="2902" priority="740" operator="between">
      <formula>3</formula>
      <formula>4</formula>
    </cfRule>
  </conditionalFormatting>
  <conditionalFormatting sqref="E941">
    <cfRule type="cellIs" dxfId="2901" priority="741" operator="between">
      <formula>1</formula>
      <formula>2</formula>
    </cfRule>
  </conditionalFormatting>
  <conditionalFormatting sqref="I941">
    <cfRule type="containsText" dxfId="2900" priority="742" operator="containsText" text="BAJO">
      <formula>NOT(ISERROR(SEARCH(("BAJO"),(I941))))</formula>
    </cfRule>
  </conditionalFormatting>
  <conditionalFormatting sqref="I941">
    <cfRule type="containsText" dxfId="2899" priority="743" operator="containsText" text="MEDIO">
      <formula>NOT(ISERROR(SEARCH(("MEDIO"),(I941))))</formula>
    </cfRule>
  </conditionalFormatting>
  <conditionalFormatting sqref="I941">
    <cfRule type="containsText" dxfId="2898" priority="744" operator="containsText" text="ALTO">
      <formula>NOT(ISERROR(SEARCH(("ALTO"),(I941))))</formula>
    </cfRule>
  </conditionalFormatting>
  <conditionalFormatting sqref="I941">
    <cfRule type="cellIs" dxfId="2897" priority="745" operator="between">
      <formula>5</formula>
      <formula>9</formula>
    </cfRule>
  </conditionalFormatting>
  <conditionalFormatting sqref="I941">
    <cfRule type="cellIs" dxfId="2896" priority="746" operator="between">
      <formula>3</formula>
      <formula>4</formula>
    </cfRule>
  </conditionalFormatting>
  <conditionalFormatting sqref="I941">
    <cfRule type="cellIs" dxfId="2895" priority="747" operator="between">
      <formula>1</formula>
      <formula>2</formula>
    </cfRule>
  </conditionalFormatting>
  <conditionalFormatting sqref="E946:E948 E951:E952">
    <cfRule type="containsText" dxfId="2894" priority="724" operator="containsText" text="BAJO">
      <formula>NOT(ISERROR(SEARCH(("BAJO"),(E946))))</formula>
    </cfRule>
  </conditionalFormatting>
  <conditionalFormatting sqref="E946:E948 E951:E952">
    <cfRule type="containsText" dxfId="2893" priority="725" operator="containsText" text="MEDIO">
      <formula>NOT(ISERROR(SEARCH(("MEDIO"),(E946))))</formula>
    </cfRule>
  </conditionalFormatting>
  <conditionalFormatting sqref="E946:E948 E951:E952">
    <cfRule type="containsText" dxfId="2892" priority="726" operator="containsText" text="ALTO">
      <formula>NOT(ISERROR(SEARCH(("ALTO"),(E946))))</formula>
    </cfRule>
  </conditionalFormatting>
  <conditionalFormatting sqref="E946:E948 E951:E952">
    <cfRule type="cellIs" dxfId="2891" priority="727" operator="between">
      <formula>5</formula>
      <formula>9</formula>
    </cfRule>
  </conditionalFormatting>
  <conditionalFormatting sqref="E946:E948 E951:E952">
    <cfRule type="cellIs" dxfId="2890" priority="728" operator="between">
      <formula>3</formula>
      <formula>4</formula>
    </cfRule>
  </conditionalFormatting>
  <conditionalFormatting sqref="E946:E948 E951:E952">
    <cfRule type="cellIs" dxfId="2889" priority="729" operator="between">
      <formula>1</formula>
      <formula>2</formula>
    </cfRule>
  </conditionalFormatting>
  <conditionalFormatting sqref="I946:I948 I951:I952">
    <cfRule type="containsText" dxfId="2888" priority="730" operator="containsText" text="BAJO">
      <formula>NOT(ISERROR(SEARCH(("BAJO"),(I946))))</formula>
    </cfRule>
  </conditionalFormatting>
  <conditionalFormatting sqref="I946:I948 I951:I952">
    <cfRule type="containsText" dxfId="2887" priority="731" operator="containsText" text="MEDIO">
      <formula>NOT(ISERROR(SEARCH(("MEDIO"),(I946))))</formula>
    </cfRule>
  </conditionalFormatting>
  <conditionalFormatting sqref="I946:I948 I951:I952">
    <cfRule type="containsText" dxfId="2886" priority="732" operator="containsText" text="ALTO">
      <formula>NOT(ISERROR(SEARCH(("ALTO"),(I946))))</formula>
    </cfRule>
  </conditionalFormatting>
  <conditionalFormatting sqref="I946:I948 I951:I952">
    <cfRule type="cellIs" dxfId="2885" priority="733" operator="between">
      <formula>5</formula>
      <formula>9</formula>
    </cfRule>
  </conditionalFormatting>
  <conditionalFormatting sqref="I946:I948 I951:I952">
    <cfRule type="cellIs" dxfId="2884" priority="734" operator="between">
      <formula>3</formula>
      <formula>4</formula>
    </cfRule>
  </conditionalFormatting>
  <conditionalFormatting sqref="I946:I948 I951:I952">
    <cfRule type="cellIs" dxfId="2883" priority="735" operator="between">
      <formula>1</formula>
      <formula>2</formula>
    </cfRule>
  </conditionalFormatting>
  <conditionalFormatting sqref="E950">
    <cfRule type="containsText" dxfId="2882" priority="712" operator="containsText" text="BAJO">
      <formula>NOT(ISERROR(SEARCH(("BAJO"),(E950))))</formula>
    </cfRule>
  </conditionalFormatting>
  <conditionalFormatting sqref="E950">
    <cfRule type="containsText" dxfId="2881" priority="713" operator="containsText" text="MEDIO">
      <formula>NOT(ISERROR(SEARCH(("MEDIO"),(E950))))</formula>
    </cfRule>
  </conditionalFormatting>
  <conditionalFormatting sqref="E950">
    <cfRule type="containsText" dxfId="2880" priority="714" operator="containsText" text="ALTO">
      <formula>NOT(ISERROR(SEARCH(("ALTO"),(E950))))</formula>
    </cfRule>
  </conditionalFormatting>
  <conditionalFormatting sqref="E950">
    <cfRule type="cellIs" dxfId="2879" priority="715" operator="between">
      <formula>5</formula>
      <formula>9</formula>
    </cfRule>
  </conditionalFormatting>
  <conditionalFormatting sqref="E950">
    <cfRule type="cellIs" dxfId="2878" priority="716" operator="between">
      <formula>3</formula>
      <formula>4</formula>
    </cfRule>
  </conditionalFormatting>
  <conditionalFormatting sqref="E950">
    <cfRule type="cellIs" dxfId="2877" priority="717" operator="between">
      <formula>1</formula>
      <formula>2</formula>
    </cfRule>
  </conditionalFormatting>
  <conditionalFormatting sqref="I950">
    <cfRule type="containsText" dxfId="2876" priority="718" operator="containsText" text="BAJO">
      <formula>NOT(ISERROR(SEARCH(("BAJO"),(I950))))</formula>
    </cfRule>
  </conditionalFormatting>
  <conditionalFormatting sqref="I950">
    <cfRule type="containsText" dxfId="2875" priority="719" operator="containsText" text="MEDIO">
      <formula>NOT(ISERROR(SEARCH(("MEDIO"),(I950))))</formula>
    </cfRule>
  </conditionalFormatting>
  <conditionalFormatting sqref="I950">
    <cfRule type="containsText" dxfId="2874" priority="720" operator="containsText" text="ALTO">
      <formula>NOT(ISERROR(SEARCH(("ALTO"),(I950))))</formula>
    </cfRule>
  </conditionalFormatting>
  <conditionalFormatting sqref="I950">
    <cfRule type="cellIs" dxfId="2873" priority="721" operator="between">
      <formula>5</formula>
      <formula>9</formula>
    </cfRule>
  </conditionalFormatting>
  <conditionalFormatting sqref="I950">
    <cfRule type="cellIs" dxfId="2872" priority="722" operator="between">
      <formula>3</formula>
      <formula>4</formula>
    </cfRule>
  </conditionalFormatting>
  <conditionalFormatting sqref="I950">
    <cfRule type="cellIs" dxfId="2871" priority="723" operator="between">
      <formula>1</formula>
      <formula>2</formula>
    </cfRule>
  </conditionalFormatting>
  <conditionalFormatting sqref="E955:E957 E960:E961">
    <cfRule type="containsText" dxfId="2870" priority="700" operator="containsText" text="BAJO">
      <formula>NOT(ISERROR(SEARCH(("BAJO"),(E955))))</formula>
    </cfRule>
  </conditionalFormatting>
  <conditionalFormatting sqref="E955:E957 E960:E961">
    <cfRule type="containsText" dxfId="2869" priority="701" operator="containsText" text="MEDIO">
      <formula>NOT(ISERROR(SEARCH(("MEDIO"),(E955))))</formula>
    </cfRule>
  </conditionalFormatting>
  <conditionalFormatting sqref="E955:E957 E960:E961">
    <cfRule type="containsText" dxfId="2868" priority="702" operator="containsText" text="ALTO">
      <formula>NOT(ISERROR(SEARCH(("ALTO"),(E955))))</formula>
    </cfRule>
  </conditionalFormatting>
  <conditionalFormatting sqref="E955:E957 E960:E961">
    <cfRule type="cellIs" dxfId="2867" priority="703" operator="between">
      <formula>5</formula>
      <formula>9</formula>
    </cfRule>
  </conditionalFormatting>
  <conditionalFormatting sqref="E955:E957 E960:E961">
    <cfRule type="cellIs" dxfId="2866" priority="704" operator="between">
      <formula>3</formula>
      <formula>4</formula>
    </cfRule>
  </conditionalFormatting>
  <conditionalFormatting sqref="E955:E957 E960:E961">
    <cfRule type="cellIs" dxfId="2865" priority="705" operator="between">
      <formula>1</formula>
      <formula>2</formula>
    </cfRule>
  </conditionalFormatting>
  <conditionalFormatting sqref="I955:I957 I960:I961">
    <cfRule type="containsText" dxfId="2864" priority="706" operator="containsText" text="BAJO">
      <formula>NOT(ISERROR(SEARCH(("BAJO"),(I955))))</formula>
    </cfRule>
  </conditionalFormatting>
  <conditionalFormatting sqref="I955:I957 I960:I961">
    <cfRule type="containsText" dxfId="2863" priority="707" operator="containsText" text="MEDIO">
      <formula>NOT(ISERROR(SEARCH(("MEDIO"),(I955))))</formula>
    </cfRule>
  </conditionalFormatting>
  <conditionalFormatting sqref="I955:I957 I960:I961">
    <cfRule type="containsText" dxfId="2862" priority="708" operator="containsText" text="ALTO">
      <formula>NOT(ISERROR(SEARCH(("ALTO"),(I955))))</formula>
    </cfRule>
  </conditionalFormatting>
  <conditionalFormatting sqref="I955:I957 I960:I961">
    <cfRule type="cellIs" dxfId="2861" priority="709" operator="between">
      <formula>5</formula>
      <formula>9</formula>
    </cfRule>
  </conditionalFormatting>
  <conditionalFormatting sqref="I955:I957 I960:I961">
    <cfRule type="cellIs" dxfId="2860" priority="710" operator="between">
      <formula>3</formula>
      <formula>4</formula>
    </cfRule>
  </conditionalFormatting>
  <conditionalFormatting sqref="I955:I957 I960:I961">
    <cfRule type="cellIs" dxfId="2859" priority="711" operator="between">
      <formula>1</formula>
      <formula>2</formula>
    </cfRule>
  </conditionalFormatting>
  <conditionalFormatting sqref="E959">
    <cfRule type="containsText" dxfId="2858" priority="688" operator="containsText" text="BAJO">
      <formula>NOT(ISERROR(SEARCH(("BAJO"),(E959))))</formula>
    </cfRule>
  </conditionalFormatting>
  <conditionalFormatting sqref="E959">
    <cfRule type="containsText" dxfId="2857" priority="689" operator="containsText" text="MEDIO">
      <formula>NOT(ISERROR(SEARCH(("MEDIO"),(E959))))</formula>
    </cfRule>
  </conditionalFormatting>
  <conditionalFormatting sqref="E959">
    <cfRule type="containsText" dxfId="2856" priority="690" operator="containsText" text="ALTO">
      <formula>NOT(ISERROR(SEARCH(("ALTO"),(E959))))</formula>
    </cfRule>
  </conditionalFormatting>
  <conditionalFormatting sqref="E959">
    <cfRule type="cellIs" dxfId="2855" priority="691" operator="between">
      <formula>5</formula>
      <formula>9</formula>
    </cfRule>
  </conditionalFormatting>
  <conditionalFormatting sqref="E959">
    <cfRule type="cellIs" dxfId="2854" priority="692" operator="between">
      <formula>3</formula>
      <formula>4</formula>
    </cfRule>
  </conditionalFormatting>
  <conditionalFormatting sqref="E959">
    <cfRule type="cellIs" dxfId="2853" priority="693" operator="between">
      <formula>1</formula>
      <formula>2</formula>
    </cfRule>
  </conditionalFormatting>
  <conditionalFormatting sqref="I959">
    <cfRule type="containsText" dxfId="2852" priority="694" operator="containsText" text="BAJO">
      <formula>NOT(ISERROR(SEARCH(("BAJO"),(I959))))</formula>
    </cfRule>
  </conditionalFormatting>
  <conditionalFormatting sqref="I959">
    <cfRule type="containsText" dxfId="2851" priority="695" operator="containsText" text="MEDIO">
      <formula>NOT(ISERROR(SEARCH(("MEDIO"),(I959))))</formula>
    </cfRule>
  </conditionalFormatting>
  <conditionalFormatting sqref="I959">
    <cfRule type="containsText" dxfId="2850" priority="696" operator="containsText" text="ALTO">
      <formula>NOT(ISERROR(SEARCH(("ALTO"),(I959))))</formula>
    </cfRule>
  </conditionalFormatting>
  <conditionalFormatting sqref="I959">
    <cfRule type="cellIs" dxfId="2849" priority="697" operator="between">
      <formula>5</formula>
      <formula>9</formula>
    </cfRule>
  </conditionalFormatting>
  <conditionalFormatting sqref="I959">
    <cfRule type="cellIs" dxfId="2848" priority="698" operator="between">
      <formula>3</formula>
      <formula>4</formula>
    </cfRule>
  </conditionalFormatting>
  <conditionalFormatting sqref="I959">
    <cfRule type="cellIs" dxfId="2847" priority="699" operator="between">
      <formula>1</formula>
      <formula>2</formula>
    </cfRule>
  </conditionalFormatting>
  <conditionalFormatting sqref="E964:E966 E969:E970">
    <cfRule type="containsText" dxfId="2846" priority="676" operator="containsText" text="BAJO">
      <formula>NOT(ISERROR(SEARCH(("BAJO"),(E964))))</formula>
    </cfRule>
  </conditionalFormatting>
  <conditionalFormatting sqref="E964:E966 E969:E970">
    <cfRule type="containsText" dxfId="2845" priority="677" operator="containsText" text="MEDIO">
      <formula>NOT(ISERROR(SEARCH(("MEDIO"),(E964))))</formula>
    </cfRule>
  </conditionalFormatting>
  <conditionalFormatting sqref="E964:E966 E969:E970">
    <cfRule type="containsText" dxfId="2844" priority="678" operator="containsText" text="ALTO">
      <formula>NOT(ISERROR(SEARCH(("ALTO"),(E964))))</formula>
    </cfRule>
  </conditionalFormatting>
  <conditionalFormatting sqref="E964:E966 E969:E970">
    <cfRule type="cellIs" dxfId="2843" priority="679" operator="between">
      <formula>5</formula>
      <formula>9</formula>
    </cfRule>
  </conditionalFormatting>
  <conditionalFormatting sqref="E964:E966 E969:E970">
    <cfRule type="cellIs" dxfId="2842" priority="680" operator="between">
      <formula>3</formula>
      <formula>4</formula>
    </cfRule>
  </conditionalFormatting>
  <conditionalFormatting sqref="E964:E966 E969:E970">
    <cfRule type="cellIs" dxfId="2841" priority="681" operator="between">
      <formula>1</formula>
      <formula>2</formula>
    </cfRule>
  </conditionalFormatting>
  <conditionalFormatting sqref="I964:I966 I969:I970">
    <cfRule type="containsText" dxfId="2840" priority="682" operator="containsText" text="BAJO">
      <formula>NOT(ISERROR(SEARCH(("BAJO"),(I964))))</formula>
    </cfRule>
  </conditionalFormatting>
  <conditionalFormatting sqref="I964:I966 I969:I970">
    <cfRule type="containsText" dxfId="2839" priority="683" operator="containsText" text="MEDIO">
      <formula>NOT(ISERROR(SEARCH(("MEDIO"),(I964))))</formula>
    </cfRule>
  </conditionalFormatting>
  <conditionalFormatting sqref="I964:I966 I969:I970">
    <cfRule type="containsText" dxfId="2838" priority="684" operator="containsText" text="ALTO">
      <formula>NOT(ISERROR(SEARCH(("ALTO"),(I964))))</formula>
    </cfRule>
  </conditionalFormatting>
  <conditionalFormatting sqref="I964:I966 I969:I970">
    <cfRule type="cellIs" dxfId="2837" priority="685" operator="between">
      <formula>5</formula>
      <formula>9</formula>
    </cfRule>
  </conditionalFormatting>
  <conditionalFormatting sqref="I964:I966 I969:I970">
    <cfRule type="cellIs" dxfId="2836" priority="686" operator="between">
      <formula>3</formula>
      <formula>4</formula>
    </cfRule>
  </conditionalFormatting>
  <conditionalFormatting sqref="I964:I966 I969:I970">
    <cfRule type="cellIs" dxfId="2835" priority="687" operator="between">
      <formula>1</formula>
      <formula>2</formula>
    </cfRule>
  </conditionalFormatting>
  <conditionalFormatting sqref="E968">
    <cfRule type="containsText" dxfId="2834" priority="664" operator="containsText" text="BAJO">
      <formula>NOT(ISERROR(SEARCH(("BAJO"),(E968))))</formula>
    </cfRule>
  </conditionalFormatting>
  <conditionalFormatting sqref="E968">
    <cfRule type="containsText" dxfId="2833" priority="665" operator="containsText" text="MEDIO">
      <formula>NOT(ISERROR(SEARCH(("MEDIO"),(E968))))</formula>
    </cfRule>
  </conditionalFormatting>
  <conditionalFormatting sqref="E968">
    <cfRule type="containsText" dxfId="2832" priority="666" operator="containsText" text="ALTO">
      <formula>NOT(ISERROR(SEARCH(("ALTO"),(E968))))</formula>
    </cfRule>
  </conditionalFormatting>
  <conditionalFormatting sqref="E968">
    <cfRule type="cellIs" dxfId="2831" priority="667" operator="between">
      <formula>5</formula>
      <formula>9</formula>
    </cfRule>
  </conditionalFormatting>
  <conditionalFormatting sqref="E968">
    <cfRule type="cellIs" dxfId="2830" priority="668" operator="between">
      <formula>3</formula>
      <formula>4</formula>
    </cfRule>
  </conditionalFormatting>
  <conditionalFormatting sqref="E968">
    <cfRule type="cellIs" dxfId="2829" priority="669" operator="between">
      <formula>1</formula>
      <formula>2</formula>
    </cfRule>
  </conditionalFormatting>
  <conditionalFormatting sqref="I968">
    <cfRule type="containsText" dxfId="2828" priority="670" operator="containsText" text="BAJO">
      <formula>NOT(ISERROR(SEARCH(("BAJO"),(I968))))</formula>
    </cfRule>
  </conditionalFormatting>
  <conditionalFormatting sqref="I968">
    <cfRule type="containsText" dxfId="2827" priority="671" operator="containsText" text="MEDIO">
      <formula>NOT(ISERROR(SEARCH(("MEDIO"),(I968))))</formula>
    </cfRule>
  </conditionalFormatting>
  <conditionalFormatting sqref="I968">
    <cfRule type="containsText" dxfId="2826" priority="672" operator="containsText" text="ALTO">
      <formula>NOT(ISERROR(SEARCH(("ALTO"),(I968))))</formula>
    </cfRule>
  </conditionalFormatting>
  <conditionalFormatting sqref="I968">
    <cfRule type="cellIs" dxfId="2825" priority="673" operator="between">
      <formula>5</formula>
      <formula>9</formula>
    </cfRule>
  </conditionalFormatting>
  <conditionalFormatting sqref="I968">
    <cfRule type="cellIs" dxfId="2824" priority="674" operator="between">
      <formula>3</formula>
      <formula>4</formula>
    </cfRule>
  </conditionalFormatting>
  <conditionalFormatting sqref="I968">
    <cfRule type="cellIs" dxfId="2823" priority="675" operator="between">
      <formula>1</formula>
      <formula>2</formula>
    </cfRule>
  </conditionalFormatting>
  <conditionalFormatting sqref="E973:E975 E978:E979">
    <cfRule type="containsText" dxfId="2822" priority="652" operator="containsText" text="BAJO">
      <formula>NOT(ISERROR(SEARCH(("BAJO"),(E973))))</formula>
    </cfRule>
  </conditionalFormatting>
  <conditionalFormatting sqref="E973:E975 E978:E979">
    <cfRule type="containsText" dxfId="2821" priority="653" operator="containsText" text="MEDIO">
      <formula>NOT(ISERROR(SEARCH(("MEDIO"),(E973))))</formula>
    </cfRule>
  </conditionalFormatting>
  <conditionalFormatting sqref="E973:E975 E978:E979">
    <cfRule type="containsText" dxfId="2820" priority="654" operator="containsText" text="ALTO">
      <formula>NOT(ISERROR(SEARCH(("ALTO"),(E973))))</formula>
    </cfRule>
  </conditionalFormatting>
  <conditionalFormatting sqref="E973:E975 E978:E979">
    <cfRule type="cellIs" dxfId="2819" priority="655" operator="between">
      <formula>5</formula>
      <formula>9</formula>
    </cfRule>
  </conditionalFormatting>
  <conditionalFormatting sqref="E973:E975 E978:E979">
    <cfRule type="cellIs" dxfId="2818" priority="656" operator="between">
      <formula>3</formula>
      <formula>4</formula>
    </cfRule>
  </conditionalFormatting>
  <conditionalFormatting sqref="E973:E975 E978:E979">
    <cfRule type="cellIs" dxfId="2817" priority="657" operator="between">
      <formula>1</formula>
      <formula>2</formula>
    </cfRule>
  </conditionalFormatting>
  <conditionalFormatting sqref="I973:I975 I978:I979">
    <cfRule type="containsText" dxfId="2816" priority="658" operator="containsText" text="BAJO">
      <formula>NOT(ISERROR(SEARCH(("BAJO"),(I973))))</formula>
    </cfRule>
  </conditionalFormatting>
  <conditionalFormatting sqref="I973:I975 I978:I979">
    <cfRule type="containsText" dxfId="2815" priority="659" operator="containsText" text="MEDIO">
      <formula>NOT(ISERROR(SEARCH(("MEDIO"),(I973))))</formula>
    </cfRule>
  </conditionalFormatting>
  <conditionalFormatting sqref="I973:I975 I978:I979">
    <cfRule type="containsText" dxfId="2814" priority="660" operator="containsText" text="ALTO">
      <formula>NOT(ISERROR(SEARCH(("ALTO"),(I973))))</formula>
    </cfRule>
  </conditionalFormatting>
  <conditionalFormatting sqref="I973:I975 I978:I979">
    <cfRule type="cellIs" dxfId="2813" priority="661" operator="between">
      <formula>5</formula>
      <formula>9</formula>
    </cfRule>
  </conditionalFormatting>
  <conditionalFormatting sqref="I973:I975 I978:I979">
    <cfRule type="cellIs" dxfId="2812" priority="662" operator="between">
      <formula>3</formula>
      <formula>4</formula>
    </cfRule>
  </conditionalFormatting>
  <conditionalFormatting sqref="I973:I975 I978:I979">
    <cfRule type="cellIs" dxfId="2811" priority="663" operator="between">
      <formula>1</formula>
      <formula>2</formula>
    </cfRule>
  </conditionalFormatting>
  <conditionalFormatting sqref="E977">
    <cfRule type="containsText" dxfId="2810" priority="640" operator="containsText" text="BAJO">
      <formula>NOT(ISERROR(SEARCH(("BAJO"),(E977))))</formula>
    </cfRule>
  </conditionalFormatting>
  <conditionalFormatting sqref="E977">
    <cfRule type="containsText" dxfId="2809" priority="641" operator="containsText" text="MEDIO">
      <formula>NOT(ISERROR(SEARCH(("MEDIO"),(E977))))</formula>
    </cfRule>
  </conditionalFormatting>
  <conditionalFormatting sqref="E977">
    <cfRule type="containsText" dxfId="2808" priority="642" operator="containsText" text="ALTO">
      <formula>NOT(ISERROR(SEARCH(("ALTO"),(E977))))</formula>
    </cfRule>
  </conditionalFormatting>
  <conditionalFormatting sqref="E977">
    <cfRule type="cellIs" dxfId="2807" priority="643" operator="between">
      <formula>5</formula>
      <formula>9</formula>
    </cfRule>
  </conditionalFormatting>
  <conditionalFormatting sqref="E977">
    <cfRule type="cellIs" dxfId="2806" priority="644" operator="between">
      <formula>3</formula>
      <formula>4</formula>
    </cfRule>
  </conditionalFormatting>
  <conditionalFormatting sqref="E977">
    <cfRule type="cellIs" dxfId="2805" priority="645" operator="between">
      <formula>1</formula>
      <formula>2</formula>
    </cfRule>
  </conditionalFormatting>
  <conditionalFormatting sqref="I977">
    <cfRule type="containsText" dxfId="2804" priority="646" operator="containsText" text="BAJO">
      <formula>NOT(ISERROR(SEARCH(("BAJO"),(I977))))</formula>
    </cfRule>
  </conditionalFormatting>
  <conditionalFormatting sqref="I977">
    <cfRule type="containsText" dxfId="2803" priority="647" operator="containsText" text="MEDIO">
      <formula>NOT(ISERROR(SEARCH(("MEDIO"),(I977))))</formula>
    </cfRule>
  </conditionalFormatting>
  <conditionalFormatting sqref="I977">
    <cfRule type="containsText" dxfId="2802" priority="648" operator="containsText" text="ALTO">
      <formula>NOT(ISERROR(SEARCH(("ALTO"),(I977))))</formula>
    </cfRule>
  </conditionalFormatting>
  <conditionalFormatting sqref="I977">
    <cfRule type="cellIs" dxfId="2801" priority="649" operator="between">
      <formula>5</formula>
      <formula>9</formula>
    </cfRule>
  </conditionalFormatting>
  <conditionalFormatting sqref="I977">
    <cfRule type="cellIs" dxfId="2800" priority="650" operator="between">
      <formula>3</formula>
      <formula>4</formula>
    </cfRule>
  </conditionalFormatting>
  <conditionalFormatting sqref="I977">
    <cfRule type="cellIs" dxfId="2799" priority="651" operator="between">
      <formula>1</formula>
      <formula>2</formula>
    </cfRule>
  </conditionalFormatting>
  <conditionalFormatting sqref="E982:E984 E987:E988">
    <cfRule type="containsText" dxfId="2798" priority="628" operator="containsText" text="BAJO">
      <formula>NOT(ISERROR(SEARCH(("BAJO"),(E982))))</formula>
    </cfRule>
  </conditionalFormatting>
  <conditionalFormatting sqref="E982:E984 E987:E988">
    <cfRule type="containsText" dxfId="2797" priority="629" operator="containsText" text="MEDIO">
      <formula>NOT(ISERROR(SEARCH(("MEDIO"),(E982))))</formula>
    </cfRule>
  </conditionalFormatting>
  <conditionalFormatting sqref="E982:E984 E987:E988">
    <cfRule type="containsText" dxfId="2796" priority="630" operator="containsText" text="ALTO">
      <formula>NOT(ISERROR(SEARCH(("ALTO"),(E982))))</formula>
    </cfRule>
  </conditionalFormatting>
  <conditionalFormatting sqref="E982:E984 E987:E988">
    <cfRule type="cellIs" dxfId="2795" priority="631" operator="between">
      <formula>5</formula>
      <formula>9</formula>
    </cfRule>
  </conditionalFormatting>
  <conditionalFormatting sqref="E982:E984 E987:E988">
    <cfRule type="cellIs" dxfId="2794" priority="632" operator="between">
      <formula>3</formula>
      <formula>4</formula>
    </cfRule>
  </conditionalFormatting>
  <conditionalFormatting sqref="E982:E984 E987:E988">
    <cfRule type="cellIs" dxfId="2793" priority="633" operator="between">
      <formula>1</formula>
      <formula>2</formula>
    </cfRule>
  </conditionalFormatting>
  <conditionalFormatting sqref="I982:I984 I987:I988">
    <cfRule type="containsText" dxfId="2792" priority="634" operator="containsText" text="BAJO">
      <formula>NOT(ISERROR(SEARCH(("BAJO"),(I982))))</formula>
    </cfRule>
  </conditionalFormatting>
  <conditionalFormatting sqref="I982:I984 I987:I988">
    <cfRule type="containsText" dxfId="2791" priority="635" operator="containsText" text="MEDIO">
      <formula>NOT(ISERROR(SEARCH(("MEDIO"),(I982))))</formula>
    </cfRule>
  </conditionalFormatting>
  <conditionalFormatting sqref="I982:I984 I987:I988">
    <cfRule type="containsText" dxfId="2790" priority="636" operator="containsText" text="ALTO">
      <formula>NOT(ISERROR(SEARCH(("ALTO"),(I982))))</formula>
    </cfRule>
  </conditionalFormatting>
  <conditionalFormatting sqref="I982:I984 I987:I988">
    <cfRule type="cellIs" dxfId="2789" priority="637" operator="between">
      <formula>5</formula>
      <formula>9</formula>
    </cfRule>
  </conditionalFormatting>
  <conditionalFormatting sqref="I982:I984 I987:I988">
    <cfRule type="cellIs" dxfId="2788" priority="638" operator="between">
      <formula>3</formula>
      <formula>4</formula>
    </cfRule>
  </conditionalFormatting>
  <conditionalFormatting sqref="I982:I984 I987:I988">
    <cfRule type="cellIs" dxfId="2787" priority="639" operator="between">
      <formula>1</formula>
      <formula>2</formula>
    </cfRule>
  </conditionalFormatting>
  <conditionalFormatting sqref="E986">
    <cfRule type="containsText" dxfId="2786" priority="616" operator="containsText" text="BAJO">
      <formula>NOT(ISERROR(SEARCH(("BAJO"),(E986))))</formula>
    </cfRule>
  </conditionalFormatting>
  <conditionalFormatting sqref="E986">
    <cfRule type="containsText" dxfId="2785" priority="617" operator="containsText" text="MEDIO">
      <formula>NOT(ISERROR(SEARCH(("MEDIO"),(E986))))</formula>
    </cfRule>
  </conditionalFormatting>
  <conditionalFormatting sqref="E986">
    <cfRule type="containsText" dxfId="2784" priority="618" operator="containsText" text="ALTO">
      <formula>NOT(ISERROR(SEARCH(("ALTO"),(E986))))</formula>
    </cfRule>
  </conditionalFormatting>
  <conditionalFormatting sqref="E986">
    <cfRule type="cellIs" dxfId="2783" priority="619" operator="between">
      <formula>5</formula>
      <formula>9</formula>
    </cfRule>
  </conditionalFormatting>
  <conditionalFormatting sqref="E986">
    <cfRule type="cellIs" dxfId="2782" priority="620" operator="between">
      <formula>3</formula>
      <formula>4</formula>
    </cfRule>
  </conditionalFormatting>
  <conditionalFormatting sqref="E986">
    <cfRule type="cellIs" dxfId="2781" priority="621" operator="between">
      <formula>1</formula>
      <formula>2</formula>
    </cfRule>
  </conditionalFormatting>
  <conditionalFormatting sqref="I986">
    <cfRule type="containsText" dxfId="2780" priority="622" operator="containsText" text="BAJO">
      <formula>NOT(ISERROR(SEARCH(("BAJO"),(I986))))</formula>
    </cfRule>
  </conditionalFormatting>
  <conditionalFormatting sqref="I986">
    <cfRule type="containsText" dxfId="2779" priority="623" operator="containsText" text="MEDIO">
      <formula>NOT(ISERROR(SEARCH(("MEDIO"),(I986))))</formula>
    </cfRule>
  </conditionalFormatting>
  <conditionalFormatting sqref="I986">
    <cfRule type="containsText" dxfId="2778" priority="624" operator="containsText" text="ALTO">
      <formula>NOT(ISERROR(SEARCH(("ALTO"),(I986))))</formula>
    </cfRule>
  </conditionalFormatting>
  <conditionalFormatting sqref="I986">
    <cfRule type="cellIs" dxfId="2777" priority="625" operator="between">
      <formula>5</formula>
      <formula>9</formula>
    </cfRule>
  </conditionalFormatting>
  <conditionalFormatting sqref="I986">
    <cfRule type="cellIs" dxfId="2776" priority="626" operator="between">
      <formula>3</formula>
      <formula>4</formula>
    </cfRule>
  </conditionalFormatting>
  <conditionalFormatting sqref="I986">
    <cfRule type="cellIs" dxfId="2775" priority="627" operator="between">
      <formula>1</formula>
      <formula>2</formula>
    </cfRule>
  </conditionalFormatting>
  <conditionalFormatting sqref="E991:E993 E996:E997">
    <cfRule type="containsText" dxfId="2774" priority="604" operator="containsText" text="BAJO">
      <formula>NOT(ISERROR(SEARCH(("BAJO"),(E991))))</formula>
    </cfRule>
  </conditionalFormatting>
  <conditionalFormatting sqref="E991:E993 E996:E997">
    <cfRule type="containsText" dxfId="2773" priority="605" operator="containsText" text="MEDIO">
      <formula>NOT(ISERROR(SEARCH(("MEDIO"),(E991))))</formula>
    </cfRule>
  </conditionalFormatting>
  <conditionalFormatting sqref="E991:E993 E996:E997">
    <cfRule type="containsText" dxfId="2772" priority="606" operator="containsText" text="ALTO">
      <formula>NOT(ISERROR(SEARCH(("ALTO"),(E991))))</formula>
    </cfRule>
  </conditionalFormatting>
  <conditionalFormatting sqref="E991:E993 E996:E997">
    <cfRule type="cellIs" dxfId="2771" priority="607" operator="between">
      <formula>5</formula>
      <formula>9</formula>
    </cfRule>
  </conditionalFormatting>
  <conditionalFormatting sqref="E991:E993 E996:E997">
    <cfRule type="cellIs" dxfId="2770" priority="608" operator="between">
      <formula>3</formula>
      <formula>4</formula>
    </cfRule>
  </conditionalFormatting>
  <conditionalFormatting sqref="E991:E993 E996:E997">
    <cfRule type="cellIs" dxfId="2769" priority="609" operator="between">
      <formula>1</formula>
      <formula>2</formula>
    </cfRule>
  </conditionalFormatting>
  <conditionalFormatting sqref="I991:I993 I996:I997">
    <cfRule type="containsText" dxfId="2768" priority="610" operator="containsText" text="BAJO">
      <formula>NOT(ISERROR(SEARCH(("BAJO"),(I991))))</formula>
    </cfRule>
  </conditionalFormatting>
  <conditionalFormatting sqref="I991:I993 I996:I997">
    <cfRule type="containsText" dxfId="2767" priority="611" operator="containsText" text="MEDIO">
      <formula>NOT(ISERROR(SEARCH(("MEDIO"),(I991))))</formula>
    </cfRule>
  </conditionalFormatting>
  <conditionalFormatting sqref="I991:I993 I996:I997">
    <cfRule type="containsText" dxfId="2766" priority="612" operator="containsText" text="ALTO">
      <formula>NOT(ISERROR(SEARCH(("ALTO"),(I991))))</formula>
    </cfRule>
  </conditionalFormatting>
  <conditionalFormatting sqref="I991:I993 I996:I997">
    <cfRule type="cellIs" dxfId="2765" priority="613" operator="between">
      <formula>5</formula>
      <formula>9</formula>
    </cfRule>
  </conditionalFormatting>
  <conditionalFormatting sqref="I991:I993 I996:I997">
    <cfRule type="cellIs" dxfId="2764" priority="614" operator="between">
      <formula>3</formula>
      <formula>4</formula>
    </cfRule>
  </conditionalFormatting>
  <conditionalFormatting sqref="I991:I993 I996:I997">
    <cfRule type="cellIs" dxfId="2763" priority="615" operator="between">
      <formula>1</formula>
      <formula>2</formula>
    </cfRule>
  </conditionalFormatting>
  <conditionalFormatting sqref="E995">
    <cfRule type="containsText" dxfId="2762" priority="592" operator="containsText" text="BAJO">
      <formula>NOT(ISERROR(SEARCH(("BAJO"),(E995))))</formula>
    </cfRule>
  </conditionalFormatting>
  <conditionalFormatting sqref="E995">
    <cfRule type="containsText" dxfId="2761" priority="593" operator="containsText" text="MEDIO">
      <formula>NOT(ISERROR(SEARCH(("MEDIO"),(E995))))</formula>
    </cfRule>
  </conditionalFormatting>
  <conditionalFormatting sqref="E995">
    <cfRule type="containsText" dxfId="2760" priority="594" operator="containsText" text="ALTO">
      <formula>NOT(ISERROR(SEARCH(("ALTO"),(E995))))</formula>
    </cfRule>
  </conditionalFormatting>
  <conditionalFormatting sqref="E995">
    <cfRule type="cellIs" dxfId="2759" priority="595" operator="between">
      <formula>5</formula>
      <formula>9</formula>
    </cfRule>
  </conditionalFormatting>
  <conditionalFormatting sqref="E995">
    <cfRule type="cellIs" dxfId="2758" priority="596" operator="between">
      <formula>3</formula>
      <formula>4</formula>
    </cfRule>
  </conditionalFormatting>
  <conditionalFormatting sqref="E995">
    <cfRule type="cellIs" dxfId="2757" priority="597" operator="between">
      <formula>1</formula>
      <formula>2</formula>
    </cfRule>
  </conditionalFormatting>
  <conditionalFormatting sqref="I995">
    <cfRule type="containsText" dxfId="2756" priority="598" operator="containsText" text="BAJO">
      <formula>NOT(ISERROR(SEARCH(("BAJO"),(I995))))</formula>
    </cfRule>
  </conditionalFormatting>
  <conditionalFormatting sqref="I995">
    <cfRule type="containsText" dxfId="2755" priority="599" operator="containsText" text="MEDIO">
      <formula>NOT(ISERROR(SEARCH(("MEDIO"),(I995))))</formula>
    </cfRule>
  </conditionalFormatting>
  <conditionalFormatting sqref="I995">
    <cfRule type="containsText" dxfId="2754" priority="600" operator="containsText" text="ALTO">
      <formula>NOT(ISERROR(SEARCH(("ALTO"),(I995))))</formula>
    </cfRule>
  </conditionalFormatting>
  <conditionalFormatting sqref="I995">
    <cfRule type="cellIs" dxfId="2753" priority="601" operator="between">
      <formula>5</formula>
      <formula>9</formula>
    </cfRule>
  </conditionalFormatting>
  <conditionalFormatting sqref="I995">
    <cfRule type="cellIs" dxfId="2752" priority="602" operator="between">
      <formula>3</formula>
      <formula>4</formula>
    </cfRule>
  </conditionalFormatting>
  <conditionalFormatting sqref="I995">
    <cfRule type="cellIs" dxfId="2751" priority="603" operator="between">
      <formula>1</formula>
      <formula>2</formula>
    </cfRule>
  </conditionalFormatting>
  <conditionalFormatting sqref="E1000:E1002 E1005:E1006">
    <cfRule type="containsText" dxfId="2750" priority="580" operator="containsText" text="BAJO">
      <formula>NOT(ISERROR(SEARCH(("BAJO"),(E1000))))</formula>
    </cfRule>
  </conditionalFormatting>
  <conditionalFormatting sqref="E1000:E1002 E1005:E1006">
    <cfRule type="containsText" dxfId="2749" priority="581" operator="containsText" text="MEDIO">
      <formula>NOT(ISERROR(SEARCH(("MEDIO"),(E1000))))</formula>
    </cfRule>
  </conditionalFormatting>
  <conditionalFormatting sqref="E1000:E1002 E1005:E1006">
    <cfRule type="containsText" dxfId="2748" priority="582" operator="containsText" text="ALTO">
      <formula>NOT(ISERROR(SEARCH(("ALTO"),(E1000))))</formula>
    </cfRule>
  </conditionalFormatting>
  <conditionalFormatting sqref="E1000:E1002 E1005:E1006">
    <cfRule type="cellIs" dxfId="2747" priority="583" operator="between">
      <formula>5</formula>
      <formula>9</formula>
    </cfRule>
  </conditionalFormatting>
  <conditionalFormatting sqref="E1000:E1002 E1005:E1006">
    <cfRule type="cellIs" dxfId="2746" priority="584" operator="between">
      <formula>3</formula>
      <formula>4</formula>
    </cfRule>
  </conditionalFormatting>
  <conditionalFormatting sqref="E1000:E1002 E1005:E1006">
    <cfRule type="cellIs" dxfId="2745" priority="585" operator="between">
      <formula>1</formula>
      <formula>2</formula>
    </cfRule>
  </conditionalFormatting>
  <conditionalFormatting sqref="I1000:I1002 I1005:I1006">
    <cfRule type="containsText" dxfId="2744" priority="586" operator="containsText" text="BAJO">
      <formula>NOT(ISERROR(SEARCH(("BAJO"),(I1000))))</formula>
    </cfRule>
  </conditionalFormatting>
  <conditionalFormatting sqref="I1000:I1002 I1005:I1006">
    <cfRule type="containsText" dxfId="2743" priority="587" operator="containsText" text="MEDIO">
      <formula>NOT(ISERROR(SEARCH(("MEDIO"),(I1000))))</formula>
    </cfRule>
  </conditionalFormatting>
  <conditionalFormatting sqref="I1000:I1002 I1005:I1006">
    <cfRule type="containsText" dxfId="2742" priority="588" operator="containsText" text="ALTO">
      <formula>NOT(ISERROR(SEARCH(("ALTO"),(I1000))))</formula>
    </cfRule>
  </conditionalFormatting>
  <conditionalFormatting sqref="I1000:I1002 I1005:I1006">
    <cfRule type="cellIs" dxfId="2741" priority="589" operator="between">
      <formula>5</formula>
      <formula>9</formula>
    </cfRule>
  </conditionalFormatting>
  <conditionalFormatting sqref="I1000:I1002 I1005:I1006">
    <cfRule type="cellIs" dxfId="2740" priority="590" operator="between">
      <formula>3</formula>
      <formula>4</formula>
    </cfRule>
  </conditionalFormatting>
  <conditionalFormatting sqref="I1000:I1002 I1005:I1006">
    <cfRule type="cellIs" dxfId="2739" priority="591" operator="between">
      <formula>1</formula>
      <formula>2</formula>
    </cfRule>
  </conditionalFormatting>
  <conditionalFormatting sqref="E1004">
    <cfRule type="containsText" dxfId="2738" priority="568" operator="containsText" text="BAJO">
      <formula>NOT(ISERROR(SEARCH(("BAJO"),(E1004))))</formula>
    </cfRule>
  </conditionalFormatting>
  <conditionalFormatting sqref="E1004">
    <cfRule type="containsText" dxfId="2737" priority="569" operator="containsText" text="MEDIO">
      <formula>NOT(ISERROR(SEARCH(("MEDIO"),(E1004))))</formula>
    </cfRule>
  </conditionalFormatting>
  <conditionalFormatting sqref="E1004">
    <cfRule type="containsText" dxfId="2736" priority="570" operator="containsText" text="ALTO">
      <formula>NOT(ISERROR(SEARCH(("ALTO"),(E1004))))</formula>
    </cfRule>
  </conditionalFormatting>
  <conditionalFormatting sqref="E1004">
    <cfRule type="cellIs" dxfId="2735" priority="571" operator="between">
      <formula>5</formula>
      <formula>9</formula>
    </cfRule>
  </conditionalFormatting>
  <conditionalFormatting sqref="E1004">
    <cfRule type="cellIs" dxfId="2734" priority="572" operator="between">
      <formula>3</formula>
      <formula>4</formula>
    </cfRule>
  </conditionalFormatting>
  <conditionalFormatting sqref="E1004">
    <cfRule type="cellIs" dxfId="2733" priority="573" operator="between">
      <formula>1</formula>
      <formula>2</formula>
    </cfRule>
  </conditionalFormatting>
  <conditionalFormatting sqref="I1004">
    <cfRule type="containsText" dxfId="2732" priority="574" operator="containsText" text="BAJO">
      <formula>NOT(ISERROR(SEARCH(("BAJO"),(I1004))))</formula>
    </cfRule>
  </conditionalFormatting>
  <conditionalFormatting sqref="I1004">
    <cfRule type="containsText" dxfId="2731" priority="575" operator="containsText" text="MEDIO">
      <formula>NOT(ISERROR(SEARCH(("MEDIO"),(I1004))))</formula>
    </cfRule>
  </conditionalFormatting>
  <conditionalFormatting sqref="I1004">
    <cfRule type="containsText" dxfId="2730" priority="576" operator="containsText" text="ALTO">
      <formula>NOT(ISERROR(SEARCH(("ALTO"),(I1004))))</formula>
    </cfRule>
  </conditionalFormatting>
  <conditionalFormatting sqref="I1004">
    <cfRule type="cellIs" dxfId="2729" priority="577" operator="between">
      <formula>5</formula>
      <formula>9</formula>
    </cfRule>
  </conditionalFormatting>
  <conditionalFormatting sqref="I1004">
    <cfRule type="cellIs" dxfId="2728" priority="578" operator="between">
      <formula>3</formula>
      <formula>4</formula>
    </cfRule>
  </conditionalFormatting>
  <conditionalFormatting sqref="I1004">
    <cfRule type="cellIs" dxfId="2727" priority="579" operator="between">
      <formula>1</formula>
      <formula>2</formula>
    </cfRule>
  </conditionalFormatting>
  <conditionalFormatting sqref="E1009:E1011 E1014:E1015">
    <cfRule type="containsText" dxfId="2726" priority="556" operator="containsText" text="BAJO">
      <formula>NOT(ISERROR(SEARCH(("BAJO"),(E1009))))</formula>
    </cfRule>
  </conditionalFormatting>
  <conditionalFormatting sqref="E1009:E1011 E1014:E1015">
    <cfRule type="containsText" dxfId="2725" priority="557" operator="containsText" text="MEDIO">
      <formula>NOT(ISERROR(SEARCH(("MEDIO"),(E1009))))</formula>
    </cfRule>
  </conditionalFormatting>
  <conditionalFormatting sqref="E1009:E1011 E1014:E1015">
    <cfRule type="containsText" dxfId="2724" priority="558" operator="containsText" text="ALTO">
      <formula>NOT(ISERROR(SEARCH(("ALTO"),(E1009))))</formula>
    </cfRule>
  </conditionalFormatting>
  <conditionalFormatting sqref="E1009:E1011 E1014:E1015">
    <cfRule type="cellIs" dxfId="2723" priority="559" operator="between">
      <formula>5</formula>
      <formula>9</formula>
    </cfRule>
  </conditionalFormatting>
  <conditionalFormatting sqref="E1009:E1011 E1014:E1015">
    <cfRule type="cellIs" dxfId="2722" priority="560" operator="between">
      <formula>3</formula>
      <formula>4</formula>
    </cfRule>
  </conditionalFormatting>
  <conditionalFormatting sqref="E1009:E1011 E1014:E1015">
    <cfRule type="cellIs" dxfId="2721" priority="561" operator="between">
      <formula>1</formula>
      <formula>2</formula>
    </cfRule>
  </conditionalFormatting>
  <conditionalFormatting sqref="I1009:I1011 I1014:I1015">
    <cfRule type="containsText" dxfId="2720" priority="562" operator="containsText" text="BAJO">
      <formula>NOT(ISERROR(SEARCH(("BAJO"),(I1009))))</formula>
    </cfRule>
  </conditionalFormatting>
  <conditionalFormatting sqref="I1009:I1011 I1014:I1015">
    <cfRule type="containsText" dxfId="2719" priority="563" operator="containsText" text="MEDIO">
      <formula>NOT(ISERROR(SEARCH(("MEDIO"),(I1009))))</formula>
    </cfRule>
  </conditionalFormatting>
  <conditionalFormatting sqref="I1009:I1011 I1014:I1015">
    <cfRule type="containsText" dxfId="2718" priority="564" operator="containsText" text="ALTO">
      <formula>NOT(ISERROR(SEARCH(("ALTO"),(I1009))))</formula>
    </cfRule>
  </conditionalFormatting>
  <conditionalFormatting sqref="I1009:I1011 I1014:I1015">
    <cfRule type="cellIs" dxfId="2717" priority="565" operator="between">
      <formula>5</formula>
      <formula>9</formula>
    </cfRule>
  </conditionalFormatting>
  <conditionalFormatting sqref="I1009:I1011 I1014:I1015">
    <cfRule type="cellIs" dxfId="2716" priority="566" operator="between">
      <formula>3</formula>
      <formula>4</formula>
    </cfRule>
  </conditionalFormatting>
  <conditionalFormatting sqref="I1009:I1011 I1014:I1015">
    <cfRule type="cellIs" dxfId="2715" priority="567" operator="between">
      <formula>1</formula>
      <formula>2</formula>
    </cfRule>
  </conditionalFormatting>
  <conditionalFormatting sqref="E1013">
    <cfRule type="containsText" dxfId="2714" priority="544" operator="containsText" text="BAJO">
      <formula>NOT(ISERROR(SEARCH(("BAJO"),(E1013))))</formula>
    </cfRule>
  </conditionalFormatting>
  <conditionalFormatting sqref="E1013">
    <cfRule type="containsText" dxfId="2713" priority="545" operator="containsText" text="MEDIO">
      <formula>NOT(ISERROR(SEARCH(("MEDIO"),(E1013))))</formula>
    </cfRule>
  </conditionalFormatting>
  <conditionalFormatting sqref="E1013">
    <cfRule type="containsText" dxfId="2712" priority="546" operator="containsText" text="ALTO">
      <formula>NOT(ISERROR(SEARCH(("ALTO"),(E1013))))</formula>
    </cfRule>
  </conditionalFormatting>
  <conditionalFormatting sqref="E1013">
    <cfRule type="cellIs" dxfId="2711" priority="547" operator="between">
      <formula>5</formula>
      <formula>9</formula>
    </cfRule>
  </conditionalFormatting>
  <conditionalFormatting sqref="E1013">
    <cfRule type="cellIs" dxfId="2710" priority="548" operator="between">
      <formula>3</formula>
      <formula>4</formula>
    </cfRule>
  </conditionalFormatting>
  <conditionalFormatting sqref="E1013">
    <cfRule type="cellIs" dxfId="2709" priority="549" operator="between">
      <formula>1</formula>
      <formula>2</formula>
    </cfRule>
  </conditionalFormatting>
  <conditionalFormatting sqref="I1013">
    <cfRule type="containsText" dxfId="2708" priority="550" operator="containsText" text="BAJO">
      <formula>NOT(ISERROR(SEARCH(("BAJO"),(I1013))))</formula>
    </cfRule>
  </conditionalFormatting>
  <conditionalFormatting sqref="I1013">
    <cfRule type="containsText" dxfId="2707" priority="551" operator="containsText" text="MEDIO">
      <formula>NOT(ISERROR(SEARCH(("MEDIO"),(I1013))))</formula>
    </cfRule>
  </conditionalFormatting>
  <conditionalFormatting sqref="I1013">
    <cfRule type="containsText" dxfId="2706" priority="552" operator="containsText" text="ALTO">
      <formula>NOT(ISERROR(SEARCH(("ALTO"),(I1013))))</formula>
    </cfRule>
  </conditionalFormatting>
  <conditionalFormatting sqref="I1013">
    <cfRule type="cellIs" dxfId="2705" priority="553" operator="between">
      <formula>5</formula>
      <formula>9</formula>
    </cfRule>
  </conditionalFormatting>
  <conditionalFormatting sqref="I1013">
    <cfRule type="cellIs" dxfId="2704" priority="554" operator="between">
      <formula>3</formula>
      <formula>4</formula>
    </cfRule>
  </conditionalFormatting>
  <conditionalFormatting sqref="I1013">
    <cfRule type="cellIs" dxfId="2703" priority="555" operator="between">
      <formula>1</formula>
      <formula>2</formula>
    </cfRule>
  </conditionalFormatting>
  <conditionalFormatting sqref="E1018:E1020 E1023:E1024">
    <cfRule type="containsText" dxfId="2702" priority="532" operator="containsText" text="BAJO">
      <formula>NOT(ISERROR(SEARCH(("BAJO"),(E1018))))</formula>
    </cfRule>
  </conditionalFormatting>
  <conditionalFormatting sqref="E1018:E1020 E1023:E1024">
    <cfRule type="containsText" dxfId="2701" priority="533" operator="containsText" text="MEDIO">
      <formula>NOT(ISERROR(SEARCH(("MEDIO"),(E1018))))</formula>
    </cfRule>
  </conditionalFormatting>
  <conditionalFormatting sqref="E1018:E1020 E1023:E1024">
    <cfRule type="containsText" dxfId="2700" priority="534" operator="containsText" text="ALTO">
      <formula>NOT(ISERROR(SEARCH(("ALTO"),(E1018))))</formula>
    </cfRule>
  </conditionalFormatting>
  <conditionalFormatting sqref="E1018:E1020 E1023:E1024">
    <cfRule type="cellIs" dxfId="2699" priority="535" operator="between">
      <formula>5</formula>
      <formula>9</formula>
    </cfRule>
  </conditionalFormatting>
  <conditionalFormatting sqref="E1018:E1020 E1023:E1024">
    <cfRule type="cellIs" dxfId="2698" priority="536" operator="between">
      <formula>3</formula>
      <formula>4</formula>
    </cfRule>
  </conditionalFormatting>
  <conditionalFormatting sqref="E1018:E1020 E1023:E1024">
    <cfRule type="cellIs" dxfId="2697" priority="537" operator="between">
      <formula>1</formula>
      <formula>2</formula>
    </cfRule>
  </conditionalFormatting>
  <conditionalFormatting sqref="I1018:I1020 I1023:I1024">
    <cfRule type="containsText" dxfId="2696" priority="538" operator="containsText" text="BAJO">
      <formula>NOT(ISERROR(SEARCH(("BAJO"),(I1018))))</formula>
    </cfRule>
  </conditionalFormatting>
  <conditionalFormatting sqref="I1018:I1020 I1023:I1024">
    <cfRule type="containsText" dxfId="2695" priority="539" operator="containsText" text="MEDIO">
      <formula>NOT(ISERROR(SEARCH(("MEDIO"),(I1018))))</formula>
    </cfRule>
  </conditionalFormatting>
  <conditionalFormatting sqref="I1018:I1020 I1023:I1024">
    <cfRule type="containsText" dxfId="2694" priority="540" operator="containsText" text="ALTO">
      <formula>NOT(ISERROR(SEARCH(("ALTO"),(I1018))))</formula>
    </cfRule>
  </conditionalFormatting>
  <conditionalFormatting sqref="I1018:I1020 I1023:I1024">
    <cfRule type="cellIs" dxfId="2693" priority="541" operator="between">
      <formula>5</formula>
      <formula>9</formula>
    </cfRule>
  </conditionalFormatting>
  <conditionalFormatting sqref="I1018:I1020 I1023:I1024">
    <cfRule type="cellIs" dxfId="2692" priority="542" operator="between">
      <formula>3</formula>
      <formula>4</formula>
    </cfRule>
  </conditionalFormatting>
  <conditionalFormatting sqref="I1018:I1020 I1023:I1024">
    <cfRule type="cellIs" dxfId="2691" priority="543" operator="between">
      <formula>1</formula>
      <formula>2</formula>
    </cfRule>
  </conditionalFormatting>
  <conditionalFormatting sqref="E1022">
    <cfRule type="containsText" dxfId="2690" priority="520" operator="containsText" text="BAJO">
      <formula>NOT(ISERROR(SEARCH(("BAJO"),(E1022))))</formula>
    </cfRule>
  </conditionalFormatting>
  <conditionalFormatting sqref="E1022">
    <cfRule type="containsText" dxfId="2689" priority="521" operator="containsText" text="MEDIO">
      <formula>NOT(ISERROR(SEARCH(("MEDIO"),(E1022))))</formula>
    </cfRule>
  </conditionalFormatting>
  <conditionalFormatting sqref="E1022">
    <cfRule type="containsText" dxfId="2688" priority="522" operator="containsText" text="ALTO">
      <formula>NOT(ISERROR(SEARCH(("ALTO"),(E1022))))</formula>
    </cfRule>
  </conditionalFormatting>
  <conditionalFormatting sqref="E1022">
    <cfRule type="cellIs" dxfId="2687" priority="523" operator="between">
      <formula>5</formula>
      <formula>9</formula>
    </cfRule>
  </conditionalFormatting>
  <conditionalFormatting sqref="E1022">
    <cfRule type="cellIs" dxfId="2686" priority="524" operator="between">
      <formula>3</formula>
      <formula>4</formula>
    </cfRule>
  </conditionalFormatting>
  <conditionalFormatting sqref="E1022">
    <cfRule type="cellIs" dxfId="2685" priority="525" operator="between">
      <formula>1</formula>
      <formula>2</formula>
    </cfRule>
  </conditionalFormatting>
  <conditionalFormatting sqref="I1022">
    <cfRule type="containsText" dxfId="2684" priority="526" operator="containsText" text="BAJO">
      <formula>NOT(ISERROR(SEARCH(("BAJO"),(I1022))))</formula>
    </cfRule>
  </conditionalFormatting>
  <conditionalFormatting sqref="I1022">
    <cfRule type="containsText" dxfId="2683" priority="527" operator="containsText" text="MEDIO">
      <formula>NOT(ISERROR(SEARCH(("MEDIO"),(I1022))))</formula>
    </cfRule>
  </conditionalFormatting>
  <conditionalFormatting sqref="I1022">
    <cfRule type="containsText" dxfId="2682" priority="528" operator="containsText" text="ALTO">
      <formula>NOT(ISERROR(SEARCH(("ALTO"),(I1022))))</formula>
    </cfRule>
  </conditionalFormatting>
  <conditionalFormatting sqref="I1022">
    <cfRule type="cellIs" dxfId="2681" priority="529" operator="between">
      <formula>5</formula>
      <formula>9</formula>
    </cfRule>
  </conditionalFormatting>
  <conditionalFormatting sqref="I1022">
    <cfRule type="cellIs" dxfId="2680" priority="530" operator="between">
      <formula>3</formula>
      <formula>4</formula>
    </cfRule>
  </conditionalFormatting>
  <conditionalFormatting sqref="I1022">
    <cfRule type="cellIs" dxfId="2679" priority="531" operator="between">
      <formula>1</formula>
      <formula>2</formula>
    </cfRule>
  </conditionalFormatting>
  <conditionalFormatting sqref="E1027:E1029 E1032:E1033">
    <cfRule type="containsText" dxfId="2678" priority="508" operator="containsText" text="BAJO">
      <formula>NOT(ISERROR(SEARCH(("BAJO"),(E1027))))</formula>
    </cfRule>
  </conditionalFormatting>
  <conditionalFormatting sqref="E1027:E1029 E1032:E1033">
    <cfRule type="containsText" dxfId="2677" priority="509" operator="containsText" text="MEDIO">
      <formula>NOT(ISERROR(SEARCH(("MEDIO"),(E1027))))</formula>
    </cfRule>
  </conditionalFormatting>
  <conditionalFormatting sqref="E1027:E1029 E1032:E1033">
    <cfRule type="containsText" dxfId="2676" priority="510" operator="containsText" text="ALTO">
      <formula>NOT(ISERROR(SEARCH(("ALTO"),(E1027))))</formula>
    </cfRule>
  </conditionalFormatting>
  <conditionalFormatting sqref="E1027:E1029 E1032:E1033">
    <cfRule type="cellIs" dxfId="2675" priority="511" operator="between">
      <formula>5</formula>
      <formula>9</formula>
    </cfRule>
  </conditionalFormatting>
  <conditionalFormatting sqref="E1027:E1029 E1032:E1033">
    <cfRule type="cellIs" dxfId="2674" priority="512" operator="between">
      <formula>3</formula>
      <formula>4</formula>
    </cfRule>
  </conditionalFormatting>
  <conditionalFormatting sqref="E1027:E1029 E1032:E1033">
    <cfRule type="cellIs" dxfId="2673" priority="513" operator="between">
      <formula>1</formula>
      <formula>2</formula>
    </cfRule>
  </conditionalFormatting>
  <conditionalFormatting sqref="I1027:I1029 I1032:I1033">
    <cfRule type="containsText" dxfId="2672" priority="514" operator="containsText" text="BAJO">
      <formula>NOT(ISERROR(SEARCH(("BAJO"),(I1027))))</formula>
    </cfRule>
  </conditionalFormatting>
  <conditionalFormatting sqref="I1027:I1029 I1032:I1033">
    <cfRule type="containsText" dxfId="2671" priority="515" operator="containsText" text="MEDIO">
      <formula>NOT(ISERROR(SEARCH(("MEDIO"),(I1027))))</formula>
    </cfRule>
  </conditionalFormatting>
  <conditionalFormatting sqref="I1027:I1029 I1032:I1033">
    <cfRule type="containsText" dxfId="2670" priority="516" operator="containsText" text="ALTO">
      <formula>NOT(ISERROR(SEARCH(("ALTO"),(I1027))))</formula>
    </cfRule>
  </conditionalFormatting>
  <conditionalFormatting sqref="I1027:I1029 I1032:I1033">
    <cfRule type="cellIs" dxfId="2669" priority="517" operator="between">
      <formula>5</formula>
      <formula>9</formula>
    </cfRule>
  </conditionalFormatting>
  <conditionalFormatting sqref="I1027:I1029 I1032:I1033">
    <cfRule type="cellIs" dxfId="2668" priority="518" operator="between">
      <formula>3</formula>
      <formula>4</formula>
    </cfRule>
  </conditionalFormatting>
  <conditionalFormatting sqref="I1027:I1029 I1032:I1033">
    <cfRule type="cellIs" dxfId="2667" priority="519" operator="between">
      <formula>1</formula>
      <formula>2</formula>
    </cfRule>
  </conditionalFormatting>
  <conditionalFormatting sqref="E1031">
    <cfRule type="containsText" dxfId="2666" priority="496" operator="containsText" text="BAJO">
      <formula>NOT(ISERROR(SEARCH(("BAJO"),(E1031))))</formula>
    </cfRule>
  </conditionalFormatting>
  <conditionalFormatting sqref="E1031">
    <cfRule type="containsText" dxfId="2665" priority="497" operator="containsText" text="MEDIO">
      <formula>NOT(ISERROR(SEARCH(("MEDIO"),(E1031))))</formula>
    </cfRule>
  </conditionalFormatting>
  <conditionalFormatting sqref="E1031">
    <cfRule type="containsText" dxfId="2664" priority="498" operator="containsText" text="ALTO">
      <formula>NOT(ISERROR(SEARCH(("ALTO"),(E1031))))</formula>
    </cfRule>
  </conditionalFormatting>
  <conditionalFormatting sqref="E1031">
    <cfRule type="cellIs" dxfId="2663" priority="499" operator="between">
      <formula>5</formula>
      <formula>9</formula>
    </cfRule>
  </conditionalFormatting>
  <conditionalFormatting sqref="E1031">
    <cfRule type="cellIs" dxfId="2662" priority="500" operator="between">
      <formula>3</formula>
      <formula>4</formula>
    </cfRule>
  </conditionalFormatting>
  <conditionalFormatting sqref="E1031">
    <cfRule type="cellIs" dxfId="2661" priority="501" operator="between">
      <formula>1</formula>
      <formula>2</formula>
    </cfRule>
  </conditionalFormatting>
  <conditionalFormatting sqref="I1031">
    <cfRule type="containsText" dxfId="2660" priority="502" operator="containsText" text="BAJO">
      <formula>NOT(ISERROR(SEARCH(("BAJO"),(I1031))))</formula>
    </cfRule>
  </conditionalFormatting>
  <conditionalFormatting sqref="I1031">
    <cfRule type="containsText" dxfId="2659" priority="503" operator="containsText" text="MEDIO">
      <formula>NOT(ISERROR(SEARCH(("MEDIO"),(I1031))))</formula>
    </cfRule>
  </conditionalFormatting>
  <conditionalFormatting sqref="I1031">
    <cfRule type="containsText" dxfId="2658" priority="504" operator="containsText" text="ALTO">
      <formula>NOT(ISERROR(SEARCH(("ALTO"),(I1031))))</formula>
    </cfRule>
  </conditionalFormatting>
  <conditionalFormatting sqref="I1031">
    <cfRule type="cellIs" dxfId="2657" priority="505" operator="between">
      <formula>5</formula>
      <formula>9</formula>
    </cfRule>
  </conditionalFormatting>
  <conditionalFormatting sqref="I1031">
    <cfRule type="cellIs" dxfId="2656" priority="506" operator="between">
      <formula>3</formula>
      <formula>4</formula>
    </cfRule>
  </conditionalFormatting>
  <conditionalFormatting sqref="I1031">
    <cfRule type="cellIs" dxfId="2655" priority="507" operator="between">
      <formula>1</formula>
      <formula>2</formula>
    </cfRule>
  </conditionalFormatting>
  <conditionalFormatting sqref="E1036:E1038 E1041:E1042">
    <cfRule type="containsText" dxfId="2654" priority="484" operator="containsText" text="BAJO">
      <formula>NOT(ISERROR(SEARCH(("BAJO"),(E1036))))</formula>
    </cfRule>
  </conditionalFormatting>
  <conditionalFormatting sqref="E1036:E1038 E1041:E1042">
    <cfRule type="containsText" dxfId="2653" priority="485" operator="containsText" text="MEDIO">
      <formula>NOT(ISERROR(SEARCH(("MEDIO"),(E1036))))</formula>
    </cfRule>
  </conditionalFormatting>
  <conditionalFormatting sqref="E1036:E1038 E1041:E1042">
    <cfRule type="containsText" dxfId="2652" priority="486" operator="containsText" text="ALTO">
      <formula>NOT(ISERROR(SEARCH(("ALTO"),(E1036))))</formula>
    </cfRule>
  </conditionalFormatting>
  <conditionalFormatting sqref="E1036:E1038 E1041:E1042">
    <cfRule type="cellIs" dxfId="2651" priority="487" operator="between">
      <formula>5</formula>
      <formula>9</formula>
    </cfRule>
  </conditionalFormatting>
  <conditionalFormatting sqref="E1036:E1038 E1041:E1042">
    <cfRule type="cellIs" dxfId="2650" priority="488" operator="between">
      <formula>3</formula>
      <formula>4</formula>
    </cfRule>
  </conditionalFormatting>
  <conditionalFormatting sqref="E1036:E1038 E1041:E1042">
    <cfRule type="cellIs" dxfId="2649" priority="489" operator="between">
      <formula>1</formula>
      <formula>2</formula>
    </cfRule>
  </conditionalFormatting>
  <conditionalFormatting sqref="I1036:I1038 I1041:I1042">
    <cfRule type="containsText" dxfId="2648" priority="490" operator="containsText" text="BAJO">
      <formula>NOT(ISERROR(SEARCH(("BAJO"),(I1036))))</formula>
    </cfRule>
  </conditionalFormatting>
  <conditionalFormatting sqref="I1036:I1038 I1041:I1042">
    <cfRule type="containsText" dxfId="2647" priority="491" operator="containsText" text="MEDIO">
      <formula>NOT(ISERROR(SEARCH(("MEDIO"),(I1036))))</formula>
    </cfRule>
  </conditionalFormatting>
  <conditionalFormatting sqref="I1036:I1038 I1041:I1042">
    <cfRule type="containsText" dxfId="2646" priority="492" operator="containsText" text="ALTO">
      <formula>NOT(ISERROR(SEARCH(("ALTO"),(I1036))))</formula>
    </cfRule>
  </conditionalFormatting>
  <conditionalFormatting sqref="I1036:I1038 I1041:I1042">
    <cfRule type="cellIs" dxfId="2645" priority="493" operator="between">
      <formula>5</formula>
      <formula>9</formula>
    </cfRule>
  </conditionalFormatting>
  <conditionalFormatting sqref="I1036:I1038 I1041:I1042">
    <cfRule type="cellIs" dxfId="2644" priority="494" operator="between">
      <formula>3</formula>
      <formula>4</formula>
    </cfRule>
  </conditionalFormatting>
  <conditionalFormatting sqref="I1036:I1038 I1041:I1042">
    <cfRule type="cellIs" dxfId="2643" priority="495" operator="between">
      <formula>1</formula>
      <formula>2</formula>
    </cfRule>
  </conditionalFormatting>
  <conditionalFormatting sqref="E1040">
    <cfRule type="containsText" dxfId="2642" priority="472" operator="containsText" text="BAJO">
      <formula>NOT(ISERROR(SEARCH(("BAJO"),(E1040))))</formula>
    </cfRule>
  </conditionalFormatting>
  <conditionalFormatting sqref="E1040">
    <cfRule type="containsText" dxfId="2641" priority="473" operator="containsText" text="MEDIO">
      <formula>NOT(ISERROR(SEARCH(("MEDIO"),(E1040))))</formula>
    </cfRule>
  </conditionalFormatting>
  <conditionalFormatting sqref="E1040">
    <cfRule type="containsText" dxfId="2640" priority="474" operator="containsText" text="ALTO">
      <formula>NOT(ISERROR(SEARCH(("ALTO"),(E1040))))</formula>
    </cfRule>
  </conditionalFormatting>
  <conditionalFormatting sqref="E1040">
    <cfRule type="cellIs" dxfId="2639" priority="475" operator="between">
      <formula>5</formula>
      <formula>9</formula>
    </cfRule>
  </conditionalFormatting>
  <conditionalFormatting sqref="E1040">
    <cfRule type="cellIs" dxfId="2638" priority="476" operator="between">
      <formula>3</formula>
      <formula>4</formula>
    </cfRule>
  </conditionalFormatting>
  <conditionalFormatting sqref="E1040">
    <cfRule type="cellIs" dxfId="2637" priority="477" operator="between">
      <formula>1</formula>
      <formula>2</formula>
    </cfRule>
  </conditionalFormatting>
  <conditionalFormatting sqref="I1040">
    <cfRule type="containsText" dxfId="2636" priority="478" operator="containsText" text="BAJO">
      <formula>NOT(ISERROR(SEARCH(("BAJO"),(I1040))))</formula>
    </cfRule>
  </conditionalFormatting>
  <conditionalFormatting sqref="I1040">
    <cfRule type="containsText" dxfId="2635" priority="479" operator="containsText" text="MEDIO">
      <formula>NOT(ISERROR(SEARCH(("MEDIO"),(I1040))))</formula>
    </cfRule>
  </conditionalFormatting>
  <conditionalFormatting sqref="I1040">
    <cfRule type="containsText" dxfId="2634" priority="480" operator="containsText" text="ALTO">
      <formula>NOT(ISERROR(SEARCH(("ALTO"),(I1040))))</formula>
    </cfRule>
  </conditionalFormatting>
  <conditionalFormatting sqref="I1040">
    <cfRule type="cellIs" dxfId="2633" priority="481" operator="between">
      <formula>5</formula>
      <formula>9</formula>
    </cfRule>
  </conditionalFormatting>
  <conditionalFormatting sqref="I1040">
    <cfRule type="cellIs" dxfId="2632" priority="482" operator="between">
      <formula>3</formula>
      <formula>4</formula>
    </cfRule>
  </conditionalFormatting>
  <conditionalFormatting sqref="I1040">
    <cfRule type="cellIs" dxfId="2631" priority="483" operator="between">
      <formula>1</formula>
      <formula>2</formula>
    </cfRule>
  </conditionalFormatting>
  <conditionalFormatting sqref="E1045:E1047 E1050:E1051">
    <cfRule type="containsText" dxfId="2630" priority="460" operator="containsText" text="BAJO">
      <formula>NOT(ISERROR(SEARCH(("BAJO"),(E1045))))</formula>
    </cfRule>
  </conditionalFormatting>
  <conditionalFormatting sqref="E1045:E1047 E1050:E1051">
    <cfRule type="containsText" dxfId="2629" priority="461" operator="containsText" text="MEDIO">
      <formula>NOT(ISERROR(SEARCH(("MEDIO"),(E1045))))</formula>
    </cfRule>
  </conditionalFormatting>
  <conditionalFormatting sqref="E1045:E1047 E1050:E1051">
    <cfRule type="containsText" dxfId="2628" priority="462" operator="containsText" text="ALTO">
      <formula>NOT(ISERROR(SEARCH(("ALTO"),(E1045))))</formula>
    </cfRule>
  </conditionalFormatting>
  <conditionalFormatting sqref="E1045:E1047 E1050:E1051">
    <cfRule type="cellIs" dxfId="2627" priority="463" operator="between">
      <formula>5</formula>
      <formula>9</formula>
    </cfRule>
  </conditionalFormatting>
  <conditionalFormatting sqref="E1045:E1047 E1050:E1051">
    <cfRule type="cellIs" dxfId="2626" priority="464" operator="between">
      <formula>3</formula>
      <formula>4</formula>
    </cfRule>
  </conditionalFormatting>
  <conditionalFormatting sqref="E1045:E1047 E1050:E1051">
    <cfRule type="cellIs" dxfId="2625" priority="465" operator="between">
      <formula>1</formula>
      <formula>2</formula>
    </cfRule>
  </conditionalFormatting>
  <conditionalFormatting sqref="I1045:I1047 I1050:I1051">
    <cfRule type="containsText" dxfId="2624" priority="466" operator="containsText" text="BAJO">
      <formula>NOT(ISERROR(SEARCH(("BAJO"),(I1045))))</formula>
    </cfRule>
  </conditionalFormatting>
  <conditionalFormatting sqref="I1045:I1047 I1050:I1051">
    <cfRule type="containsText" dxfId="2623" priority="467" operator="containsText" text="MEDIO">
      <formula>NOT(ISERROR(SEARCH(("MEDIO"),(I1045))))</formula>
    </cfRule>
  </conditionalFormatting>
  <conditionalFormatting sqref="I1045:I1047 I1050:I1051">
    <cfRule type="containsText" dxfId="2622" priority="468" operator="containsText" text="ALTO">
      <formula>NOT(ISERROR(SEARCH(("ALTO"),(I1045))))</formula>
    </cfRule>
  </conditionalFormatting>
  <conditionalFormatting sqref="I1045:I1047 I1050:I1051">
    <cfRule type="cellIs" dxfId="2621" priority="469" operator="between">
      <formula>5</formula>
      <formula>9</formula>
    </cfRule>
  </conditionalFormatting>
  <conditionalFormatting sqref="I1045:I1047 I1050:I1051">
    <cfRule type="cellIs" dxfId="2620" priority="470" operator="between">
      <formula>3</formula>
      <formula>4</formula>
    </cfRule>
  </conditionalFormatting>
  <conditionalFormatting sqref="I1045:I1047 I1050:I1051">
    <cfRule type="cellIs" dxfId="2619" priority="471" operator="between">
      <formula>1</formula>
      <formula>2</formula>
    </cfRule>
  </conditionalFormatting>
  <conditionalFormatting sqref="E1049">
    <cfRule type="containsText" dxfId="2618" priority="448" operator="containsText" text="BAJO">
      <formula>NOT(ISERROR(SEARCH(("BAJO"),(E1049))))</formula>
    </cfRule>
  </conditionalFormatting>
  <conditionalFormatting sqref="E1049">
    <cfRule type="containsText" dxfId="2617" priority="449" operator="containsText" text="MEDIO">
      <formula>NOT(ISERROR(SEARCH(("MEDIO"),(E1049))))</formula>
    </cfRule>
  </conditionalFormatting>
  <conditionalFormatting sqref="E1049">
    <cfRule type="containsText" dxfId="2616" priority="450" operator="containsText" text="ALTO">
      <formula>NOT(ISERROR(SEARCH(("ALTO"),(E1049))))</formula>
    </cfRule>
  </conditionalFormatting>
  <conditionalFormatting sqref="E1049">
    <cfRule type="cellIs" dxfId="2615" priority="451" operator="between">
      <formula>5</formula>
      <formula>9</formula>
    </cfRule>
  </conditionalFormatting>
  <conditionalFormatting sqref="E1049">
    <cfRule type="cellIs" dxfId="2614" priority="452" operator="between">
      <formula>3</formula>
      <formula>4</formula>
    </cfRule>
  </conditionalFormatting>
  <conditionalFormatting sqref="E1049">
    <cfRule type="cellIs" dxfId="2613" priority="453" operator="between">
      <formula>1</formula>
      <formula>2</formula>
    </cfRule>
  </conditionalFormatting>
  <conditionalFormatting sqref="I1049">
    <cfRule type="containsText" dxfId="2612" priority="454" operator="containsText" text="BAJO">
      <formula>NOT(ISERROR(SEARCH(("BAJO"),(I1049))))</formula>
    </cfRule>
  </conditionalFormatting>
  <conditionalFormatting sqref="I1049">
    <cfRule type="containsText" dxfId="2611" priority="455" operator="containsText" text="MEDIO">
      <formula>NOT(ISERROR(SEARCH(("MEDIO"),(I1049))))</formula>
    </cfRule>
  </conditionalFormatting>
  <conditionalFormatting sqref="I1049">
    <cfRule type="containsText" dxfId="2610" priority="456" operator="containsText" text="ALTO">
      <formula>NOT(ISERROR(SEARCH(("ALTO"),(I1049))))</formula>
    </cfRule>
  </conditionalFormatting>
  <conditionalFormatting sqref="I1049">
    <cfRule type="cellIs" dxfId="2609" priority="457" operator="between">
      <formula>5</formula>
      <formula>9</formula>
    </cfRule>
  </conditionalFormatting>
  <conditionalFormatting sqref="I1049">
    <cfRule type="cellIs" dxfId="2608" priority="458" operator="between">
      <formula>3</formula>
      <formula>4</formula>
    </cfRule>
  </conditionalFormatting>
  <conditionalFormatting sqref="I1049">
    <cfRule type="cellIs" dxfId="2607" priority="459" operator="between">
      <formula>1</formula>
      <formula>2</formula>
    </cfRule>
  </conditionalFormatting>
  <conditionalFormatting sqref="E1054:E1056 E1059:E1060">
    <cfRule type="containsText" dxfId="2606" priority="436" operator="containsText" text="BAJO">
      <formula>NOT(ISERROR(SEARCH(("BAJO"),(E1054))))</formula>
    </cfRule>
  </conditionalFormatting>
  <conditionalFormatting sqref="E1054:E1056 E1059:E1060">
    <cfRule type="containsText" dxfId="2605" priority="437" operator="containsText" text="MEDIO">
      <formula>NOT(ISERROR(SEARCH(("MEDIO"),(E1054))))</formula>
    </cfRule>
  </conditionalFormatting>
  <conditionalFormatting sqref="E1054:E1056 E1059:E1060">
    <cfRule type="containsText" dxfId="2604" priority="438" operator="containsText" text="ALTO">
      <formula>NOT(ISERROR(SEARCH(("ALTO"),(E1054))))</formula>
    </cfRule>
  </conditionalFormatting>
  <conditionalFormatting sqref="E1054:E1056 E1059:E1060">
    <cfRule type="cellIs" dxfId="2603" priority="439" operator="between">
      <formula>5</formula>
      <formula>9</formula>
    </cfRule>
  </conditionalFormatting>
  <conditionalFormatting sqref="E1054:E1056 E1059:E1060">
    <cfRule type="cellIs" dxfId="2602" priority="440" operator="between">
      <formula>3</formula>
      <formula>4</formula>
    </cfRule>
  </conditionalFormatting>
  <conditionalFormatting sqref="E1054:E1056 E1059:E1060">
    <cfRule type="cellIs" dxfId="2601" priority="441" operator="between">
      <formula>1</formula>
      <formula>2</formula>
    </cfRule>
  </conditionalFormatting>
  <conditionalFormatting sqref="I1054:I1056 I1059:I1060">
    <cfRule type="containsText" dxfId="2600" priority="442" operator="containsText" text="BAJO">
      <formula>NOT(ISERROR(SEARCH(("BAJO"),(I1054))))</formula>
    </cfRule>
  </conditionalFormatting>
  <conditionalFormatting sqref="I1054:I1056 I1059:I1060">
    <cfRule type="containsText" dxfId="2599" priority="443" operator="containsText" text="MEDIO">
      <formula>NOT(ISERROR(SEARCH(("MEDIO"),(I1054))))</formula>
    </cfRule>
  </conditionalFormatting>
  <conditionalFormatting sqref="I1054:I1056 I1059:I1060">
    <cfRule type="containsText" dxfId="2598" priority="444" operator="containsText" text="ALTO">
      <formula>NOT(ISERROR(SEARCH(("ALTO"),(I1054))))</formula>
    </cfRule>
  </conditionalFormatting>
  <conditionalFormatting sqref="I1054:I1056 I1059:I1060">
    <cfRule type="cellIs" dxfId="2597" priority="445" operator="between">
      <formula>5</formula>
      <formula>9</formula>
    </cfRule>
  </conditionalFormatting>
  <conditionalFormatting sqref="I1054:I1056 I1059:I1060">
    <cfRule type="cellIs" dxfId="2596" priority="446" operator="between">
      <formula>3</formula>
      <formula>4</formula>
    </cfRule>
  </conditionalFormatting>
  <conditionalFormatting sqref="I1054:I1056 I1059:I1060">
    <cfRule type="cellIs" dxfId="2595" priority="447" operator="between">
      <formula>1</formula>
      <formula>2</formula>
    </cfRule>
  </conditionalFormatting>
  <conditionalFormatting sqref="E1058">
    <cfRule type="containsText" dxfId="2594" priority="424" operator="containsText" text="BAJO">
      <formula>NOT(ISERROR(SEARCH(("BAJO"),(E1058))))</formula>
    </cfRule>
  </conditionalFormatting>
  <conditionalFormatting sqref="E1058">
    <cfRule type="containsText" dxfId="2593" priority="425" operator="containsText" text="MEDIO">
      <formula>NOT(ISERROR(SEARCH(("MEDIO"),(E1058))))</formula>
    </cfRule>
  </conditionalFormatting>
  <conditionalFormatting sqref="E1058">
    <cfRule type="containsText" dxfId="2592" priority="426" operator="containsText" text="ALTO">
      <formula>NOT(ISERROR(SEARCH(("ALTO"),(E1058))))</formula>
    </cfRule>
  </conditionalFormatting>
  <conditionalFormatting sqref="E1058">
    <cfRule type="cellIs" dxfId="2591" priority="427" operator="between">
      <formula>5</formula>
      <formula>9</formula>
    </cfRule>
  </conditionalFormatting>
  <conditionalFormatting sqref="E1058">
    <cfRule type="cellIs" dxfId="2590" priority="428" operator="between">
      <formula>3</formula>
      <formula>4</formula>
    </cfRule>
  </conditionalFormatting>
  <conditionalFormatting sqref="E1058">
    <cfRule type="cellIs" dxfId="2589" priority="429" operator="between">
      <formula>1</formula>
      <formula>2</formula>
    </cfRule>
  </conditionalFormatting>
  <conditionalFormatting sqref="I1058">
    <cfRule type="containsText" dxfId="2588" priority="430" operator="containsText" text="BAJO">
      <formula>NOT(ISERROR(SEARCH(("BAJO"),(I1058))))</formula>
    </cfRule>
  </conditionalFormatting>
  <conditionalFormatting sqref="I1058">
    <cfRule type="containsText" dxfId="2587" priority="431" operator="containsText" text="MEDIO">
      <formula>NOT(ISERROR(SEARCH(("MEDIO"),(I1058))))</formula>
    </cfRule>
  </conditionalFormatting>
  <conditionalFormatting sqref="I1058">
    <cfRule type="containsText" dxfId="2586" priority="432" operator="containsText" text="ALTO">
      <formula>NOT(ISERROR(SEARCH(("ALTO"),(I1058))))</formula>
    </cfRule>
  </conditionalFormatting>
  <conditionalFormatting sqref="I1058">
    <cfRule type="cellIs" dxfId="2585" priority="433" operator="between">
      <formula>5</formula>
      <formula>9</formula>
    </cfRule>
  </conditionalFormatting>
  <conditionalFormatting sqref="I1058">
    <cfRule type="cellIs" dxfId="2584" priority="434" operator="between">
      <formula>3</formula>
      <formula>4</formula>
    </cfRule>
  </conditionalFormatting>
  <conditionalFormatting sqref="I1058">
    <cfRule type="cellIs" dxfId="2583" priority="435" operator="between">
      <formula>1</formula>
      <formula>2</formula>
    </cfRule>
  </conditionalFormatting>
  <conditionalFormatting sqref="E1063:E1065 E1068:E1069">
    <cfRule type="containsText" dxfId="2582" priority="412" operator="containsText" text="BAJO">
      <formula>NOT(ISERROR(SEARCH(("BAJO"),(E1063))))</formula>
    </cfRule>
  </conditionalFormatting>
  <conditionalFormatting sqref="E1063:E1065 E1068:E1069">
    <cfRule type="containsText" dxfId="2581" priority="413" operator="containsText" text="MEDIO">
      <formula>NOT(ISERROR(SEARCH(("MEDIO"),(E1063))))</formula>
    </cfRule>
  </conditionalFormatting>
  <conditionalFormatting sqref="E1063:E1065 E1068:E1069">
    <cfRule type="containsText" dxfId="2580" priority="414" operator="containsText" text="ALTO">
      <formula>NOT(ISERROR(SEARCH(("ALTO"),(E1063))))</formula>
    </cfRule>
  </conditionalFormatting>
  <conditionalFormatting sqref="E1063:E1065 E1068:E1069">
    <cfRule type="cellIs" dxfId="2579" priority="415" operator="between">
      <formula>5</formula>
      <formula>9</formula>
    </cfRule>
  </conditionalFormatting>
  <conditionalFormatting sqref="E1063:E1065 E1068:E1069">
    <cfRule type="cellIs" dxfId="2578" priority="416" operator="between">
      <formula>3</formula>
      <formula>4</formula>
    </cfRule>
  </conditionalFormatting>
  <conditionalFormatting sqref="E1063:E1065 E1068:E1069">
    <cfRule type="cellIs" dxfId="2577" priority="417" operator="between">
      <formula>1</formula>
      <formula>2</formula>
    </cfRule>
  </conditionalFormatting>
  <conditionalFormatting sqref="I1063:I1065 I1068:I1069">
    <cfRule type="containsText" dxfId="2576" priority="418" operator="containsText" text="BAJO">
      <formula>NOT(ISERROR(SEARCH(("BAJO"),(I1063))))</formula>
    </cfRule>
  </conditionalFormatting>
  <conditionalFormatting sqref="I1063:I1065 I1068:I1069">
    <cfRule type="containsText" dxfId="2575" priority="419" operator="containsText" text="MEDIO">
      <formula>NOT(ISERROR(SEARCH(("MEDIO"),(I1063))))</formula>
    </cfRule>
  </conditionalFormatting>
  <conditionalFormatting sqref="I1063:I1065 I1068:I1069">
    <cfRule type="containsText" dxfId="2574" priority="420" operator="containsText" text="ALTO">
      <formula>NOT(ISERROR(SEARCH(("ALTO"),(I1063))))</formula>
    </cfRule>
  </conditionalFormatting>
  <conditionalFormatting sqref="I1063:I1065 I1068:I1069">
    <cfRule type="cellIs" dxfId="2573" priority="421" operator="between">
      <formula>5</formula>
      <formula>9</formula>
    </cfRule>
  </conditionalFormatting>
  <conditionalFormatting sqref="I1063:I1065 I1068:I1069">
    <cfRule type="cellIs" dxfId="2572" priority="422" operator="between">
      <formula>3</formula>
      <formula>4</formula>
    </cfRule>
  </conditionalFormatting>
  <conditionalFormatting sqref="I1063:I1065 I1068:I1069">
    <cfRule type="cellIs" dxfId="2571" priority="423" operator="between">
      <formula>1</formula>
      <formula>2</formula>
    </cfRule>
  </conditionalFormatting>
  <conditionalFormatting sqref="E1067">
    <cfRule type="containsText" dxfId="2570" priority="400" operator="containsText" text="BAJO">
      <formula>NOT(ISERROR(SEARCH(("BAJO"),(E1067))))</formula>
    </cfRule>
  </conditionalFormatting>
  <conditionalFormatting sqref="E1067">
    <cfRule type="containsText" dxfId="2569" priority="401" operator="containsText" text="MEDIO">
      <formula>NOT(ISERROR(SEARCH(("MEDIO"),(E1067))))</formula>
    </cfRule>
  </conditionalFormatting>
  <conditionalFormatting sqref="E1067">
    <cfRule type="containsText" dxfId="2568" priority="402" operator="containsText" text="ALTO">
      <formula>NOT(ISERROR(SEARCH(("ALTO"),(E1067))))</formula>
    </cfRule>
  </conditionalFormatting>
  <conditionalFormatting sqref="E1067">
    <cfRule type="cellIs" dxfId="2567" priority="403" operator="between">
      <formula>5</formula>
      <formula>9</formula>
    </cfRule>
  </conditionalFormatting>
  <conditionalFormatting sqref="E1067">
    <cfRule type="cellIs" dxfId="2566" priority="404" operator="between">
      <formula>3</formula>
      <formula>4</formula>
    </cfRule>
  </conditionalFormatting>
  <conditionalFormatting sqref="E1067">
    <cfRule type="cellIs" dxfId="2565" priority="405" operator="between">
      <formula>1</formula>
      <formula>2</formula>
    </cfRule>
  </conditionalFormatting>
  <conditionalFormatting sqref="I1067">
    <cfRule type="containsText" dxfId="2564" priority="406" operator="containsText" text="BAJO">
      <formula>NOT(ISERROR(SEARCH(("BAJO"),(I1067))))</formula>
    </cfRule>
  </conditionalFormatting>
  <conditionalFormatting sqref="I1067">
    <cfRule type="containsText" dxfId="2563" priority="407" operator="containsText" text="MEDIO">
      <formula>NOT(ISERROR(SEARCH(("MEDIO"),(I1067))))</formula>
    </cfRule>
  </conditionalFormatting>
  <conditionalFormatting sqref="I1067">
    <cfRule type="containsText" dxfId="2562" priority="408" operator="containsText" text="ALTO">
      <formula>NOT(ISERROR(SEARCH(("ALTO"),(I1067))))</formula>
    </cfRule>
  </conditionalFormatting>
  <conditionalFormatting sqref="I1067">
    <cfRule type="cellIs" dxfId="2561" priority="409" operator="between">
      <formula>5</formula>
      <formula>9</formula>
    </cfRule>
  </conditionalFormatting>
  <conditionalFormatting sqref="I1067">
    <cfRule type="cellIs" dxfId="2560" priority="410" operator="between">
      <formula>3</formula>
      <formula>4</formula>
    </cfRule>
  </conditionalFormatting>
  <conditionalFormatting sqref="I1067">
    <cfRule type="cellIs" dxfId="2559" priority="411" operator="between">
      <formula>1</formula>
      <formula>2</formula>
    </cfRule>
  </conditionalFormatting>
  <conditionalFormatting sqref="E1072:E1074 E1077:E1078">
    <cfRule type="containsText" dxfId="2558" priority="388" operator="containsText" text="BAJO">
      <formula>NOT(ISERROR(SEARCH(("BAJO"),(E1072))))</formula>
    </cfRule>
  </conditionalFormatting>
  <conditionalFormatting sqref="E1072:E1074 E1077:E1078">
    <cfRule type="containsText" dxfId="2557" priority="389" operator="containsText" text="MEDIO">
      <formula>NOT(ISERROR(SEARCH(("MEDIO"),(E1072))))</formula>
    </cfRule>
  </conditionalFormatting>
  <conditionalFormatting sqref="E1072:E1074 E1077:E1078">
    <cfRule type="containsText" dxfId="2556" priority="390" operator="containsText" text="ALTO">
      <formula>NOT(ISERROR(SEARCH(("ALTO"),(E1072))))</formula>
    </cfRule>
  </conditionalFormatting>
  <conditionalFormatting sqref="E1072:E1074 E1077:E1078">
    <cfRule type="cellIs" dxfId="2555" priority="391" operator="between">
      <formula>5</formula>
      <formula>9</formula>
    </cfRule>
  </conditionalFormatting>
  <conditionalFormatting sqref="E1072:E1074 E1077:E1078">
    <cfRule type="cellIs" dxfId="2554" priority="392" operator="between">
      <formula>3</formula>
      <formula>4</formula>
    </cfRule>
  </conditionalFormatting>
  <conditionalFormatting sqref="E1072:E1074 E1077:E1078">
    <cfRule type="cellIs" dxfId="2553" priority="393" operator="between">
      <formula>1</formula>
      <formula>2</formula>
    </cfRule>
  </conditionalFormatting>
  <conditionalFormatting sqref="I1072:I1074 I1077:I1078">
    <cfRule type="containsText" dxfId="2552" priority="394" operator="containsText" text="BAJO">
      <formula>NOT(ISERROR(SEARCH(("BAJO"),(I1072))))</formula>
    </cfRule>
  </conditionalFormatting>
  <conditionalFormatting sqref="I1072:I1074 I1077:I1078">
    <cfRule type="containsText" dxfId="2551" priority="395" operator="containsText" text="MEDIO">
      <formula>NOT(ISERROR(SEARCH(("MEDIO"),(I1072))))</formula>
    </cfRule>
  </conditionalFormatting>
  <conditionalFormatting sqref="I1072:I1074 I1077:I1078">
    <cfRule type="containsText" dxfId="2550" priority="396" operator="containsText" text="ALTO">
      <formula>NOT(ISERROR(SEARCH(("ALTO"),(I1072))))</formula>
    </cfRule>
  </conditionalFormatting>
  <conditionalFormatting sqref="I1072:I1074 I1077:I1078">
    <cfRule type="cellIs" dxfId="2549" priority="397" operator="between">
      <formula>5</formula>
      <formula>9</formula>
    </cfRule>
  </conditionalFormatting>
  <conditionalFormatting sqref="I1072:I1074 I1077:I1078">
    <cfRule type="cellIs" dxfId="2548" priority="398" operator="between">
      <formula>3</formula>
      <formula>4</formula>
    </cfRule>
  </conditionalFormatting>
  <conditionalFormatting sqref="I1072:I1074 I1077:I1078">
    <cfRule type="cellIs" dxfId="2547" priority="399" operator="between">
      <formula>1</formula>
      <formula>2</formula>
    </cfRule>
  </conditionalFormatting>
  <conditionalFormatting sqref="E1076">
    <cfRule type="containsText" dxfId="2546" priority="376" operator="containsText" text="BAJO">
      <formula>NOT(ISERROR(SEARCH(("BAJO"),(E1076))))</formula>
    </cfRule>
  </conditionalFormatting>
  <conditionalFormatting sqref="E1076">
    <cfRule type="containsText" dxfId="2545" priority="377" operator="containsText" text="MEDIO">
      <formula>NOT(ISERROR(SEARCH(("MEDIO"),(E1076))))</formula>
    </cfRule>
  </conditionalFormatting>
  <conditionalFormatting sqref="E1076">
    <cfRule type="containsText" dxfId="2544" priority="378" operator="containsText" text="ALTO">
      <formula>NOT(ISERROR(SEARCH(("ALTO"),(E1076))))</formula>
    </cfRule>
  </conditionalFormatting>
  <conditionalFormatting sqref="E1076">
    <cfRule type="cellIs" dxfId="2543" priority="379" operator="between">
      <formula>5</formula>
      <formula>9</formula>
    </cfRule>
  </conditionalFormatting>
  <conditionalFormatting sqref="E1076">
    <cfRule type="cellIs" dxfId="2542" priority="380" operator="between">
      <formula>3</formula>
      <formula>4</formula>
    </cfRule>
  </conditionalFormatting>
  <conditionalFormatting sqref="E1076">
    <cfRule type="cellIs" dxfId="2541" priority="381" operator="between">
      <formula>1</formula>
      <formula>2</formula>
    </cfRule>
  </conditionalFormatting>
  <conditionalFormatting sqref="I1076">
    <cfRule type="containsText" dxfId="2540" priority="382" operator="containsText" text="BAJO">
      <formula>NOT(ISERROR(SEARCH(("BAJO"),(I1076))))</formula>
    </cfRule>
  </conditionalFormatting>
  <conditionalFormatting sqref="I1076">
    <cfRule type="containsText" dxfId="2539" priority="383" operator="containsText" text="MEDIO">
      <formula>NOT(ISERROR(SEARCH(("MEDIO"),(I1076))))</formula>
    </cfRule>
  </conditionalFormatting>
  <conditionalFormatting sqref="I1076">
    <cfRule type="containsText" dxfId="2538" priority="384" operator="containsText" text="ALTO">
      <formula>NOT(ISERROR(SEARCH(("ALTO"),(I1076))))</formula>
    </cfRule>
  </conditionalFormatting>
  <conditionalFormatting sqref="I1076">
    <cfRule type="cellIs" dxfId="2537" priority="385" operator="between">
      <formula>5</formula>
      <formula>9</formula>
    </cfRule>
  </conditionalFormatting>
  <conditionalFormatting sqref="I1076">
    <cfRule type="cellIs" dxfId="2536" priority="386" operator="between">
      <formula>3</formula>
      <formula>4</formula>
    </cfRule>
  </conditionalFormatting>
  <conditionalFormatting sqref="I1076">
    <cfRule type="cellIs" dxfId="2535" priority="387" operator="between">
      <formula>1</formula>
      <formula>2</formula>
    </cfRule>
  </conditionalFormatting>
  <conditionalFormatting sqref="E1081:E1083 E1086:E1087">
    <cfRule type="containsText" dxfId="2534" priority="364" operator="containsText" text="BAJO">
      <formula>NOT(ISERROR(SEARCH(("BAJO"),(E1081))))</formula>
    </cfRule>
  </conditionalFormatting>
  <conditionalFormatting sqref="E1081:E1083 E1086:E1087">
    <cfRule type="containsText" dxfId="2533" priority="365" operator="containsText" text="MEDIO">
      <formula>NOT(ISERROR(SEARCH(("MEDIO"),(E1081))))</formula>
    </cfRule>
  </conditionalFormatting>
  <conditionalFormatting sqref="E1081:E1083 E1086:E1087">
    <cfRule type="containsText" dxfId="2532" priority="366" operator="containsText" text="ALTO">
      <formula>NOT(ISERROR(SEARCH(("ALTO"),(E1081))))</formula>
    </cfRule>
  </conditionalFormatting>
  <conditionalFormatting sqref="E1081:E1083 E1086:E1087">
    <cfRule type="cellIs" dxfId="2531" priority="367" operator="between">
      <formula>5</formula>
      <formula>9</formula>
    </cfRule>
  </conditionalFormatting>
  <conditionalFormatting sqref="E1081:E1083 E1086:E1087">
    <cfRule type="cellIs" dxfId="2530" priority="368" operator="between">
      <formula>3</formula>
      <formula>4</formula>
    </cfRule>
  </conditionalFormatting>
  <conditionalFormatting sqref="E1081:E1083 E1086:E1087">
    <cfRule type="cellIs" dxfId="2529" priority="369" operator="between">
      <formula>1</formula>
      <formula>2</formula>
    </cfRule>
  </conditionalFormatting>
  <conditionalFormatting sqref="I1081:I1083 I1086:I1087">
    <cfRule type="containsText" dxfId="2528" priority="370" operator="containsText" text="BAJO">
      <formula>NOT(ISERROR(SEARCH(("BAJO"),(I1081))))</formula>
    </cfRule>
  </conditionalFormatting>
  <conditionalFormatting sqref="I1081:I1083 I1086:I1087">
    <cfRule type="containsText" dxfId="2527" priority="371" operator="containsText" text="MEDIO">
      <formula>NOT(ISERROR(SEARCH(("MEDIO"),(I1081))))</formula>
    </cfRule>
  </conditionalFormatting>
  <conditionalFormatting sqref="I1081:I1083 I1086:I1087">
    <cfRule type="containsText" dxfId="2526" priority="372" operator="containsText" text="ALTO">
      <formula>NOT(ISERROR(SEARCH(("ALTO"),(I1081))))</formula>
    </cfRule>
  </conditionalFormatting>
  <conditionalFormatting sqref="I1081:I1083 I1086:I1087">
    <cfRule type="cellIs" dxfId="2525" priority="373" operator="between">
      <formula>5</formula>
      <formula>9</formula>
    </cfRule>
  </conditionalFormatting>
  <conditionalFormatting sqref="I1081:I1083 I1086:I1087">
    <cfRule type="cellIs" dxfId="2524" priority="374" operator="between">
      <formula>3</formula>
      <formula>4</formula>
    </cfRule>
  </conditionalFormatting>
  <conditionalFormatting sqref="I1081:I1083 I1086:I1087">
    <cfRule type="cellIs" dxfId="2523" priority="375" operator="between">
      <formula>1</formula>
      <formula>2</formula>
    </cfRule>
  </conditionalFormatting>
  <conditionalFormatting sqref="E1085">
    <cfRule type="containsText" dxfId="2522" priority="352" operator="containsText" text="BAJO">
      <formula>NOT(ISERROR(SEARCH(("BAJO"),(E1085))))</formula>
    </cfRule>
  </conditionalFormatting>
  <conditionalFormatting sqref="E1085">
    <cfRule type="containsText" dxfId="2521" priority="353" operator="containsText" text="MEDIO">
      <formula>NOT(ISERROR(SEARCH(("MEDIO"),(E1085))))</formula>
    </cfRule>
  </conditionalFormatting>
  <conditionalFormatting sqref="E1085">
    <cfRule type="containsText" dxfId="2520" priority="354" operator="containsText" text="ALTO">
      <formula>NOT(ISERROR(SEARCH(("ALTO"),(E1085))))</formula>
    </cfRule>
  </conditionalFormatting>
  <conditionalFormatting sqref="E1085">
    <cfRule type="cellIs" dxfId="2519" priority="355" operator="between">
      <formula>5</formula>
      <formula>9</formula>
    </cfRule>
  </conditionalFormatting>
  <conditionalFormatting sqref="E1085">
    <cfRule type="cellIs" dxfId="2518" priority="356" operator="between">
      <formula>3</formula>
      <formula>4</formula>
    </cfRule>
  </conditionalFormatting>
  <conditionalFormatting sqref="E1085">
    <cfRule type="cellIs" dxfId="2517" priority="357" operator="between">
      <formula>1</formula>
      <formula>2</formula>
    </cfRule>
  </conditionalFormatting>
  <conditionalFormatting sqref="I1085">
    <cfRule type="containsText" dxfId="2516" priority="358" operator="containsText" text="BAJO">
      <formula>NOT(ISERROR(SEARCH(("BAJO"),(I1085))))</formula>
    </cfRule>
  </conditionalFormatting>
  <conditionalFormatting sqref="I1085">
    <cfRule type="containsText" dxfId="2515" priority="359" operator="containsText" text="MEDIO">
      <formula>NOT(ISERROR(SEARCH(("MEDIO"),(I1085))))</formula>
    </cfRule>
  </conditionalFormatting>
  <conditionalFormatting sqref="I1085">
    <cfRule type="containsText" dxfId="2514" priority="360" operator="containsText" text="ALTO">
      <formula>NOT(ISERROR(SEARCH(("ALTO"),(I1085))))</formula>
    </cfRule>
  </conditionalFormatting>
  <conditionalFormatting sqref="I1085">
    <cfRule type="cellIs" dxfId="2513" priority="361" operator="between">
      <formula>5</formula>
      <formula>9</formula>
    </cfRule>
  </conditionalFormatting>
  <conditionalFormatting sqref="I1085">
    <cfRule type="cellIs" dxfId="2512" priority="362" operator="between">
      <formula>3</formula>
      <formula>4</formula>
    </cfRule>
  </conditionalFormatting>
  <conditionalFormatting sqref="I1085">
    <cfRule type="cellIs" dxfId="2511" priority="363" operator="between">
      <formula>1</formula>
      <formula>2</formula>
    </cfRule>
  </conditionalFormatting>
  <conditionalFormatting sqref="E832">
    <cfRule type="containsText" dxfId="2510" priority="340" operator="containsText" text="BAJO">
      <formula>NOT(ISERROR(SEARCH(("BAJO"),(E832))))</formula>
    </cfRule>
  </conditionalFormatting>
  <conditionalFormatting sqref="E832">
    <cfRule type="containsText" dxfId="2509" priority="341" operator="containsText" text="MEDIO">
      <formula>NOT(ISERROR(SEARCH(("MEDIO"),(E832))))</formula>
    </cfRule>
  </conditionalFormatting>
  <conditionalFormatting sqref="E832">
    <cfRule type="containsText" dxfId="2508" priority="342" operator="containsText" text="ALTO">
      <formula>NOT(ISERROR(SEARCH(("ALTO"),(E832))))</formula>
    </cfRule>
  </conditionalFormatting>
  <conditionalFormatting sqref="E832">
    <cfRule type="cellIs" dxfId="2507" priority="343" operator="between">
      <formula>5</formula>
      <formula>9</formula>
    </cfRule>
  </conditionalFormatting>
  <conditionalFormatting sqref="E832">
    <cfRule type="cellIs" dxfId="2506" priority="344" operator="between">
      <formula>3</formula>
      <formula>4</formula>
    </cfRule>
  </conditionalFormatting>
  <conditionalFormatting sqref="E832">
    <cfRule type="cellIs" dxfId="2505" priority="345" operator="between">
      <formula>1</formula>
      <formula>2</formula>
    </cfRule>
  </conditionalFormatting>
  <conditionalFormatting sqref="I832">
    <cfRule type="containsText" dxfId="2504" priority="346" operator="containsText" text="BAJO">
      <formula>NOT(ISERROR(SEARCH(("BAJO"),(I832))))</formula>
    </cfRule>
  </conditionalFormatting>
  <conditionalFormatting sqref="I832">
    <cfRule type="containsText" dxfId="2503" priority="347" operator="containsText" text="MEDIO">
      <formula>NOT(ISERROR(SEARCH(("MEDIO"),(I832))))</formula>
    </cfRule>
  </conditionalFormatting>
  <conditionalFormatting sqref="I832">
    <cfRule type="containsText" dxfId="2502" priority="348" operator="containsText" text="ALTO">
      <formula>NOT(ISERROR(SEARCH(("ALTO"),(I832))))</formula>
    </cfRule>
  </conditionalFormatting>
  <conditionalFormatting sqref="I832">
    <cfRule type="cellIs" dxfId="2501" priority="349" operator="between">
      <formula>5</formula>
      <formula>9</formula>
    </cfRule>
  </conditionalFormatting>
  <conditionalFormatting sqref="I832">
    <cfRule type="cellIs" dxfId="2500" priority="350" operator="between">
      <formula>3</formula>
      <formula>4</formula>
    </cfRule>
  </conditionalFormatting>
  <conditionalFormatting sqref="I832">
    <cfRule type="cellIs" dxfId="2499" priority="351" operator="between">
      <formula>1</formula>
      <formula>2</formula>
    </cfRule>
  </conditionalFormatting>
  <conditionalFormatting sqref="E841">
    <cfRule type="containsText" dxfId="2498" priority="328" operator="containsText" text="BAJO">
      <formula>NOT(ISERROR(SEARCH(("BAJO"),(E841))))</formula>
    </cfRule>
  </conditionalFormatting>
  <conditionalFormatting sqref="E841">
    <cfRule type="containsText" dxfId="2497" priority="329" operator="containsText" text="MEDIO">
      <formula>NOT(ISERROR(SEARCH(("MEDIO"),(E841))))</formula>
    </cfRule>
  </conditionalFormatting>
  <conditionalFormatting sqref="E841">
    <cfRule type="containsText" dxfId="2496" priority="330" operator="containsText" text="ALTO">
      <formula>NOT(ISERROR(SEARCH(("ALTO"),(E841))))</formula>
    </cfRule>
  </conditionalFormatting>
  <conditionalFormatting sqref="E841">
    <cfRule type="cellIs" dxfId="2495" priority="331" operator="between">
      <formula>5</formula>
      <formula>9</formula>
    </cfRule>
  </conditionalFormatting>
  <conditionalFormatting sqref="E841">
    <cfRule type="cellIs" dxfId="2494" priority="332" operator="between">
      <formula>3</formula>
      <formula>4</formula>
    </cfRule>
  </conditionalFormatting>
  <conditionalFormatting sqref="E841">
    <cfRule type="cellIs" dxfId="2493" priority="333" operator="between">
      <formula>1</formula>
      <formula>2</formula>
    </cfRule>
  </conditionalFormatting>
  <conditionalFormatting sqref="I841">
    <cfRule type="containsText" dxfId="2492" priority="334" operator="containsText" text="BAJO">
      <formula>NOT(ISERROR(SEARCH(("BAJO"),(I841))))</formula>
    </cfRule>
  </conditionalFormatting>
  <conditionalFormatting sqref="I841">
    <cfRule type="containsText" dxfId="2491" priority="335" operator="containsText" text="MEDIO">
      <formula>NOT(ISERROR(SEARCH(("MEDIO"),(I841))))</formula>
    </cfRule>
  </conditionalFormatting>
  <conditionalFormatting sqref="I841">
    <cfRule type="containsText" dxfId="2490" priority="336" operator="containsText" text="ALTO">
      <formula>NOT(ISERROR(SEARCH(("ALTO"),(I841))))</formula>
    </cfRule>
  </conditionalFormatting>
  <conditionalFormatting sqref="I841">
    <cfRule type="cellIs" dxfId="2489" priority="337" operator="between">
      <formula>5</formula>
      <formula>9</formula>
    </cfRule>
  </conditionalFormatting>
  <conditionalFormatting sqref="I841">
    <cfRule type="cellIs" dxfId="2488" priority="338" operator="between">
      <formula>3</formula>
      <formula>4</formula>
    </cfRule>
  </conditionalFormatting>
  <conditionalFormatting sqref="I841">
    <cfRule type="cellIs" dxfId="2487" priority="339" operator="between">
      <formula>1</formula>
      <formula>2</formula>
    </cfRule>
  </conditionalFormatting>
  <conditionalFormatting sqref="E850">
    <cfRule type="containsText" dxfId="2486" priority="316" operator="containsText" text="BAJO">
      <formula>NOT(ISERROR(SEARCH(("BAJO"),(E850))))</formula>
    </cfRule>
  </conditionalFormatting>
  <conditionalFormatting sqref="E850">
    <cfRule type="containsText" dxfId="2485" priority="317" operator="containsText" text="MEDIO">
      <formula>NOT(ISERROR(SEARCH(("MEDIO"),(E850))))</formula>
    </cfRule>
  </conditionalFormatting>
  <conditionalFormatting sqref="E850">
    <cfRule type="containsText" dxfId="2484" priority="318" operator="containsText" text="ALTO">
      <formula>NOT(ISERROR(SEARCH(("ALTO"),(E850))))</formula>
    </cfRule>
  </conditionalFormatting>
  <conditionalFormatting sqref="E850">
    <cfRule type="cellIs" dxfId="2483" priority="319" operator="between">
      <formula>5</formula>
      <formula>9</formula>
    </cfRule>
  </conditionalFormatting>
  <conditionalFormatting sqref="E850">
    <cfRule type="cellIs" dxfId="2482" priority="320" operator="between">
      <formula>3</formula>
      <formula>4</formula>
    </cfRule>
  </conditionalFormatting>
  <conditionalFormatting sqref="E850">
    <cfRule type="cellIs" dxfId="2481" priority="321" operator="between">
      <formula>1</formula>
      <formula>2</formula>
    </cfRule>
  </conditionalFormatting>
  <conditionalFormatting sqref="I850">
    <cfRule type="containsText" dxfId="2480" priority="322" operator="containsText" text="BAJO">
      <formula>NOT(ISERROR(SEARCH(("BAJO"),(I850))))</formula>
    </cfRule>
  </conditionalFormatting>
  <conditionalFormatting sqref="I850">
    <cfRule type="containsText" dxfId="2479" priority="323" operator="containsText" text="MEDIO">
      <formula>NOT(ISERROR(SEARCH(("MEDIO"),(I850))))</formula>
    </cfRule>
  </conditionalFormatting>
  <conditionalFormatting sqref="I850">
    <cfRule type="containsText" dxfId="2478" priority="324" operator="containsText" text="ALTO">
      <formula>NOT(ISERROR(SEARCH(("ALTO"),(I850))))</formula>
    </cfRule>
  </conditionalFormatting>
  <conditionalFormatting sqref="I850">
    <cfRule type="cellIs" dxfId="2477" priority="325" operator="between">
      <formula>5</formula>
      <formula>9</formula>
    </cfRule>
  </conditionalFormatting>
  <conditionalFormatting sqref="I850">
    <cfRule type="cellIs" dxfId="2476" priority="326" operator="between">
      <formula>3</formula>
      <formula>4</formula>
    </cfRule>
  </conditionalFormatting>
  <conditionalFormatting sqref="I850">
    <cfRule type="cellIs" dxfId="2475" priority="327" operator="between">
      <formula>1</formula>
      <formula>2</formula>
    </cfRule>
  </conditionalFormatting>
  <conditionalFormatting sqref="E859">
    <cfRule type="containsText" dxfId="2474" priority="304" operator="containsText" text="BAJO">
      <formula>NOT(ISERROR(SEARCH(("BAJO"),(E859))))</formula>
    </cfRule>
  </conditionalFormatting>
  <conditionalFormatting sqref="E859">
    <cfRule type="containsText" dxfId="2473" priority="305" operator="containsText" text="MEDIO">
      <formula>NOT(ISERROR(SEARCH(("MEDIO"),(E859))))</formula>
    </cfRule>
  </conditionalFormatting>
  <conditionalFormatting sqref="E859">
    <cfRule type="containsText" dxfId="2472" priority="306" operator="containsText" text="ALTO">
      <formula>NOT(ISERROR(SEARCH(("ALTO"),(E859))))</formula>
    </cfRule>
  </conditionalFormatting>
  <conditionalFormatting sqref="E859">
    <cfRule type="cellIs" dxfId="2471" priority="307" operator="between">
      <formula>5</formula>
      <formula>9</formula>
    </cfRule>
  </conditionalFormatting>
  <conditionalFormatting sqref="E859">
    <cfRule type="cellIs" dxfId="2470" priority="308" operator="between">
      <formula>3</formula>
      <formula>4</formula>
    </cfRule>
  </conditionalFormatting>
  <conditionalFormatting sqref="E859">
    <cfRule type="cellIs" dxfId="2469" priority="309" operator="between">
      <formula>1</formula>
      <formula>2</formula>
    </cfRule>
  </conditionalFormatting>
  <conditionalFormatting sqref="I859">
    <cfRule type="containsText" dxfId="2468" priority="310" operator="containsText" text="BAJO">
      <formula>NOT(ISERROR(SEARCH(("BAJO"),(I859))))</formula>
    </cfRule>
  </conditionalFormatting>
  <conditionalFormatting sqref="I859">
    <cfRule type="containsText" dxfId="2467" priority="311" operator="containsText" text="MEDIO">
      <formula>NOT(ISERROR(SEARCH(("MEDIO"),(I859))))</formula>
    </cfRule>
  </conditionalFormatting>
  <conditionalFormatting sqref="I859">
    <cfRule type="containsText" dxfId="2466" priority="312" operator="containsText" text="ALTO">
      <formula>NOT(ISERROR(SEARCH(("ALTO"),(I859))))</formula>
    </cfRule>
  </conditionalFormatting>
  <conditionalFormatting sqref="I859">
    <cfRule type="cellIs" dxfId="2465" priority="313" operator="between">
      <formula>5</formula>
      <formula>9</formula>
    </cfRule>
  </conditionalFormatting>
  <conditionalFormatting sqref="I859">
    <cfRule type="cellIs" dxfId="2464" priority="314" operator="between">
      <formula>3</formula>
      <formula>4</formula>
    </cfRule>
  </conditionalFormatting>
  <conditionalFormatting sqref="I859">
    <cfRule type="cellIs" dxfId="2463" priority="315" operator="between">
      <formula>1</formula>
      <formula>2</formula>
    </cfRule>
  </conditionalFormatting>
  <conditionalFormatting sqref="E868">
    <cfRule type="containsText" dxfId="2462" priority="292" operator="containsText" text="BAJO">
      <formula>NOT(ISERROR(SEARCH(("BAJO"),(E868))))</formula>
    </cfRule>
  </conditionalFormatting>
  <conditionalFormatting sqref="E868">
    <cfRule type="containsText" dxfId="2461" priority="293" operator="containsText" text="MEDIO">
      <formula>NOT(ISERROR(SEARCH(("MEDIO"),(E868))))</formula>
    </cfRule>
  </conditionalFormatting>
  <conditionalFormatting sqref="E868">
    <cfRule type="containsText" dxfId="2460" priority="294" operator="containsText" text="ALTO">
      <formula>NOT(ISERROR(SEARCH(("ALTO"),(E868))))</formula>
    </cfRule>
  </conditionalFormatting>
  <conditionalFormatting sqref="E868">
    <cfRule type="cellIs" dxfId="2459" priority="295" operator="between">
      <formula>5</formula>
      <formula>9</formula>
    </cfRule>
  </conditionalFormatting>
  <conditionalFormatting sqref="E868">
    <cfRule type="cellIs" dxfId="2458" priority="296" operator="between">
      <formula>3</formula>
      <formula>4</formula>
    </cfRule>
  </conditionalFormatting>
  <conditionalFormatting sqref="E868">
    <cfRule type="cellIs" dxfId="2457" priority="297" operator="between">
      <formula>1</formula>
      <formula>2</formula>
    </cfRule>
  </conditionalFormatting>
  <conditionalFormatting sqref="I868">
    <cfRule type="containsText" dxfId="2456" priority="298" operator="containsText" text="BAJO">
      <formula>NOT(ISERROR(SEARCH(("BAJO"),(I868))))</formula>
    </cfRule>
  </conditionalFormatting>
  <conditionalFormatting sqref="I868">
    <cfRule type="containsText" dxfId="2455" priority="299" operator="containsText" text="MEDIO">
      <formula>NOT(ISERROR(SEARCH(("MEDIO"),(I868))))</formula>
    </cfRule>
  </conditionalFormatting>
  <conditionalFormatting sqref="I868">
    <cfRule type="containsText" dxfId="2454" priority="300" operator="containsText" text="ALTO">
      <formula>NOT(ISERROR(SEARCH(("ALTO"),(I868))))</formula>
    </cfRule>
  </conditionalFormatting>
  <conditionalFormatting sqref="I868">
    <cfRule type="cellIs" dxfId="2453" priority="301" operator="between">
      <formula>5</formula>
      <formula>9</formula>
    </cfRule>
  </conditionalFormatting>
  <conditionalFormatting sqref="I868">
    <cfRule type="cellIs" dxfId="2452" priority="302" operator="between">
      <formula>3</formula>
      <formula>4</formula>
    </cfRule>
  </conditionalFormatting>
  <conditionalFormatting sqref="I868">
    <cfRule type="cellIs" dxfId="2451" priority="303" operator="between">
      <formula>1</formula>
      <formula>2</formula>
    </cfRule>
  </conditionalFormatting>
  <conditionalFormatting sqref="E877">
    <cfRule type="containsText" dxfId="2450" priority="280" operator="containsText" text="BAJO">
      <formula>NOT(ISERROR(SEARCH(("BAJO"),(E877))))</formula>
    </cfRule>
  </conditionalFormatting>
  <conditionalFormatting sqref="E877">
    <cfRule type="containsText" dxfId="2449" priority="281" operator="containsText" text="MEDIO">
      <formula>NOT(ISERROR(SEARCH(("MEDIO"),(E877))))</formula>
    </cfRule>
  </conditionalFormatting>
  <conditionalFormatting sqref="E877">
    <cfRule type="containsText" dxfId="2448" priority="282" operator="containsText" text="ALTO">
      <formula>NOT(ISERROR(SEARCH(("ALTO"),(E877))))</formula>
    </cfRule>
  </conditionalFormatting>
  <conditionalFormatting sqref="E877">
    <cfRule type="cellIs" dxfId="2447" priority="283" operator="between">
      <formula>5</formula>
      <formula>9</formula>
    </cfRule>
  </conditionalFormatting>
  <conditionalFormatting sqref="E877">
    <cfRule type="cellIs" dxfId="2446" priority="284" operator="between">
      <formula>3</formula>
      <formula>4</formula>
    </cfRule>
  </conditionalFormatting>
  <conditionalFormatting sqref="E877">
    <cfRule type="cellIs" dxfId="2445" priority="285" operator="between">
      <formula>1</formula>
      <formula>2</formula>
    </cfRule>
  </conditionalFormatting>
  <conditionalFormatting sqref="I877">
    <cfRule type="containsText" dxfId="2444" priority="286" operator="containsText" text="BAJO">
      <formula>NOT(ISERROR(SEARCH(("BAJO"),(I877))))</formula>
    </cfRule>
  </conditionalFormatting>
  <conditionalFormatting sqref="I877">
    <cfRule type="containsText" dxfId="2443" priority="287" operator="containsText" text="MEDIO">
      <formula>NOT(ISERROR(SEARCH(("MEDIO"),(I877))))</formula>
    </cfRule>
  </conditionalFormatting>
  <conditionalFormatting sqref="I877">
    <cfRule type="containsText" dxfId="2442" priority="288" operator="containsText" text="ALTO">
      <formula>NOT(ISERROR(SEARCH(("ALTO"),(I877))))</formula>
    </cfRule>
  </conditionalFormatting>
  <conditionalFormatting sqref="I877">
    <cfRule type="cellIs" dxfId="2441" priority="289" operator="between">
      <formula>5</formula>
      <formula>9</formula>
    </cfRule>
  </conditionalFormatting>
  <conditionalFormatting sqref="I877">
    <cfRule type="cellIs" dxfId="2440" priority="290" operator="between">
      <formula>3</formula>
      <formula>4</formula>
    </cfRule>
  </conditionalFormatting>
  <conditionalFormatting sqref="I877">
    <cfRule type="cellIs" dxfId="2439" priority="291" operator="between">
      <formula>1</formula>
      <formula>2</formula>
    </cfRule>
  </conditionalFormatting>
  <conditionalFormatting sqref="E886">
    <cfRule type="containsText" dxfId="2438" priority="268" operator="containsText" text="BAJO">
      <formula>NOT(ISERROR(SEARCH(("BAJO"),(E886))))</formula>
    </cfRule>
  </conditionalFormatting>
  <conditionalFormatting sqref="E886">
    <cfRule type="containsText" dxfId="2437" priority="269" operator="containsText" text="MEDIO">
      <formula>NOT(ISERROR(SEARCH(("MEDIO"),(E886))))</formula>
    </cfRule>
  </conditionalFormatting>
  <conditionalFormatting sqref="E886">
    <cfRule type="containsText" dxfId="2436" priority="270" operator="containsText" text="ALTO">
      <formula>NOT(ISERROR(SEARCH(("ALTO"),(E886))))</formula>
    </cfRule>
  </conditionalFormatting>
  <conditionalFormatting sqref="E886">
    <cfRule type="cellIs" dxfId="2435" priority="271" operator="between">
      <formula>5</formula>
      <formula>9</formula>
    </cfRule>
  </conditionalFormatting>
  <conditionalFormatting sqref="E886">
    <cfRule type="cellIs" dxfId="2434" priority="272" operator="between">
      <formula>3</formula>
      <formula>4</formula>
    </cfRule>
  </conditionalFormatting>
  <conditionalFormatting sqref="E886">
    <cfRule type="cellIs" dxfId="2433" priority="273" operator="between">
      <formula>1</formula>
      <formula>2</formula>
    </cfRule>
  </conditionalFormatting>
  <conditionalFormatting sqref="I886">
    <cfRule type="containsText" dxfId="2432" priority="274" operator="containsText" text="BAJO">
      <formula>NOT(ISERROR(SEARCH(("BAJO"),(I886))))</formula>
    </cfRule>
  </conditionalFormatting>
  <conditionalFormatting sqref="I886">
    <cfRule type="containsText" dxfId="2431" priority="275" operator="containsText" text="MEDIO">
      <formula>NOT(ISERROR(SEARCH(("MEDIO"),(I886))))</formula>
    </cfRule>
  </conditionalFormatting>
  <conditionalFormatting sqref="I886">
    <cfRule type="containsText" dxfId="2430" priority="276" operator="containsText" text="ALTO">
      <formula>NOT(ISERROR(SEARCH(("ALTO"),(I886))))</formula>
    </cfRule>
  </conditionalFormatting>
  <conditionalFormatting sqref="I886">
    <cfRule type="cellIs" dxfId="2429" priority="277" operator="between">
      <formula>5</formula>
      <formula>9</formula>
    </cfRule>
  </conditionalFormatting>
  <conditionalFormatting sqref="I886">
    <cfRule type="cellIs" dxfId="2428" priority="278" operator="between">
      <formula>3</formula>
      <formula>4</formula>
    </cfRule>
  </conditionalFormatting>
  <conditionalFormatting sqref="I886">
    <cfRule type="cellIs" dxfId="2427" priority="279" operator="between">
      <formula>1</formula>
      <formula>2</formula>
    </cfRule>
  </conditionalFormatting>
  <conditionalFormatting sqref="E895">
    <cfRule type="containsText" dxfId="2426" priority="256" operator="containsText" text="BAJO">
      <formula>NOT(ISERROR(SEARCH(("BAJO"),(E895))))</formula>
    </cfRule>
  </conditionalFormatting>
  <conditionalFormatting sqref="E895">
    <cfRule type="containsText" dxfId="2425" priority="257" operator="containsText" text="MEDIO">
      <formula>NOT(ISERROR(SEARCH(("MEDIO"),(E895))))</formula>
    </cfRule>
  </conditionalFormatting>
  <conditionalFormatting sqref="E895">
    <cfRule type="containsText" dxfId="2424" priority="258" operator="containsText" text="ALTO">
      <formula>NOT(ISERROR(SEARCH(("ALTO"),(E895))))</formula>
    </cfRule>
  </conditionalFormatting>
  <conditionalFormatting sqref="E895">
    <cfRule type="cellIs" dxfId="2423" priority="259" operator="between">
      <formula>5</formula>
      <formula>9</formula>
    </cfRule>
  </conditionalFormatting>
  <conditionalFormatting sqref="E895">
    <cfRule type="cellIs" dxfId="2422" priority="260" operator="between">
      <formula>3</formula>
      <formula>4</formula>
    </cfRule>
  </conditionalFormatting>
  <conditionalFormatting sqref="E895">
    <cfRule type="cellIs" dxfId="2421" priority="261" operator="between">
      <formula>1</formula>
      <formula>2</formula>
    </cfRule>
  </conditionalFormatting>
  <conditionalFormatting sqref="I895">
    <cfRule type="containsText" dxfId="2420" priority="262" operator="containsText" text="BAJO">
      <formula>NOT(ISERROR(SEARCH(("BAJO"),(I895))))</formula>
    </cfRule>
  </conditionalFormatting>
  <conditionalFormatting sqref="I895">
    <cfRule type="containsText" dxfId="2419" priority="263" operator="containsText" text="MEDIO">
      <formula>NOT(ISERROR(SEARCH(("MEDIO"),(I895))))</formula>
    </cfRule>
  </conditionalFormatting>
  <conditionalFormatting sqref="I895">
    <cfRule type="containsText" dxfId="2418" priority="264" operator="containsText" text="ALTO">
      <formula>NOT(ISERROR(SEARCH(("ALTO"),(I895))))</formula>
    </cfRule>
  </conditionalFormatting>
  <conditionalFormatting sqref="I895">
    <cfRule type="cellIs" dxfId="2417" priority="265" operator="between">
      <formula>5</formula>
      <formula>9</formula>
    </cfRule>
  </conditionalFormatting>
  <conditionalFormatting sqref="I895">
    <cfRule type="cellIs" dxfId="2416" priority="266" operator="between">
      <formula>3</formula>
      <formula>4</formula>
    </cfRule>
  </conditionalFormatting>
  <conditionalFormatting sqref="I895">
    <cfRule type="cellIs" dxfId="2415" priority="267" operator="between">
      <formula>1</formula>
      <formula>2</formula>
    </cfRule>
  </conditionalFormatting>
  <conditionalFormatting sqref="E904">
    <cfRule type="containsText" dxfId="2414" priority="244" operator="containsText" text="BAJO">
      <formula>NOT(ISERROR(SEARCH(("BAJO"),(E904))))</formula>
    </cfRule>
  </conditionalFormatting>
  <conditionalFormatting sqref="E904">
    <cfRule type="containsText" dxfId="2413" priority="245" operator="containsText" text="MEDIO">
      <formula>NOT(ISERROR(SEARCH(("MEDIO"),(E904))))</formula>
    </cfRule>
  </conditionalFormatting>
  <conditionalFormatting sqref="E904">
    <cfRule type="containsText" dxfId="2412" priority="246" operator="containsText" text="ALTO">
      <formula>NOT(ISERROR(SEARCH(("ALTO"),(E904))))</formula>
    </cfRule>
  </conditionalFormatting>
  <conditionalFormatting sqref="E904">
    <cfRule type="cellIs" dxfId="2411" priority="247" operator="between">
      <formula>5</formula>
      <formula>9</formula>
    </cfRule>
  </conditionalFormatting>
  <conditionalFormatting sqref="E904">
    <cfRule type="cellIs" dxfId="2410" priority="248" operator="between">
      <formula>3</formula>
      <formula>4</formula>
    </cfRule>
  </conditionalFormatting>
  <conditionalFormatting sqref="E904">
    <cfRule type="cellIs" dxfId="2409" priority="249" operator="between">
      <formula>1</formula>
      <formula>2</formula>
    </cfRule>
  </conditionalFormatting>
  <conditionalFormatting sqref="I904">
    <cfRule type="containsText" dxfId="2408" priority="250" operator="containsText" text="BAJO">
      <formula>NOT(ISERROR(SEARCH(("BAJO"),(I904))))</formula>
    </cfRule>
  </conditionalFormatting>
  <conditionalFormatting sqref="I904">
    <cfRule type="containsText" dxfId="2407" priority="251" operator="containsText" text="MEDIO">
      <formula>NOT(ISERROR(SEARCH(("MEDIO"),(I904))))</formula>
    </cfRule>
  </conditionalFormatting>
  <conditionalFormatting sqref="I904">
    <cfRule type="containsText" dxfId="2406" priority="252" operator="containsText" text="ALTO">
      <formula>NOT(ISERROR(SEARCH(("ALTO"),(I904))))</formula>
    </cfRule>
  </conditionalFormatting>
  <conditionalFormatting sqref="I904">
    <cfRule type="cellIs" dxfId="2405" priority="253" operator="between">
      <formula>5</formula>
      <formula>9</formula>
    </cfRule>
  </conditionalFormatting>
  <conditionalFormatting sqref="I904">
    <cfRule type="cellIs" dxfId="2404" priority="254" operator="between">
      <formula>3</formula>
      <formula>4</formula>
    </cfRule>
  </conditionalFormatting>
  <conditionalFormatting sqref="I904">
    <cfRule type="cellIs" dxfId="2403" priority="255" operator="between">
      <formula>1</formula>
      <formula>2</formula>
    </cfRule>
  </conditionalFormatting>
  <conditionalFormatting sqref="E913">
    <cfRule type="containsText" dxfId="2402" priority="232" operator="containsText" text="BAJO">
      <formula>NOT(ISERROR(SEARCH(("BAJO"),(E913))))</formula>
    </cfRule>
  </conditionalFormatting>
  <conditionalFormatting sqref="E913">
    <cfRule type="containsText" dxfId="2401" priority="233" operator="containsText" text="MEDIO">
      <formula>NOT(ISERROR(SEARCH(("MEDIO"),(E913))))</formula>
    </cfRule>
  </conditionalFormatting>
  <conditionalFormatting sqref="E913">
    <cfRule type="containsText" dxfId="2400" priority="234" operator="containsText" text="ALTO">
      <formula>NOT(ISERROR(SEARCH(("ALTO"),(E913))))</formula>
    </cfRule>
  </conditionalFormatting>
  <conditionalFormatting sqref="E913">
    <cfRule type="cellIs" dxfId="2399" priority="235" operator="between">
      <formula>5</formula>
      <formula>9</formula>
    </cfRule>
  </conditionalFormatting>
  <conditionalFormatting sqref="E913">
    <cfRule type="cellIs" dxfId="2398" priority="236" operator="between">
      <formula>3</formula>
      <formula>4</formula>
    </cfRule>
  </conditionalFormatting>
  <conditionalFormatting sqref="E913">
    <cfRule type="cellIs" dxfId="2397" priority="237" operator="between">
      <formula>1</formula>
      <formula>2</formula>
    </cfRule>
  </conditionalFormatting>
  <conditionalFormatting sqref="I913">
    <cfRule type="containsText" dxfId="2396" priority="238" operator="containsText" text="BAJO">
      <formula>NOT(ISERROR(SEARCH(("BAJO"),(I913))))</formula>
    </cfRule>
  </conditionalFormatting>
  <conditionalFormatting sqref="I913">
    <cfRule type="containsText" dxfId="2395" priority="239" operator="containsText" text="MEDIO">
      <formula>NOT(ISERROR(SEARCH(("MEDIO"),(I913))))</formula>
    </cfRule>
  </conditionalFormatting>
  <conditionalFormatting sqref="I913">
    <cfRule type="containsText" dxfId="2394" priority="240" operator="containsText" text="ALTO">
      <formula>NOT(ISERROR(SEARCH(("ALTO"),(I913))))</formula>
    </cfRule>
  </conditionalFormatting>
  <conditionalFormatting sqref="I913">
    <cfRule type="cellIs" dxfId="2393" priority="241" operator="between">
      <formula>5</formula>
      <formula>9</formula>
    </cfRule>
  </conditionalFormatting>
  <conditionalFormatting sqref="I913">
    <cfRule type="cellIs" dxfId="2392" priority="242" operator="between">
      <formula>3</formula>
      <formula>4</formula>
    </cfRule>
  </conditionalFormatting>
  <conditionalFormatting sqref="I913">
    <cfRule type="cellIs" dxfId="2391" priority="243" operator="between">
      <formula>1</formula>
      <formula>2</formula>
    </cfRule>
  </conditionalFormatting>
  <conditionalFormatting sqref="E922">
    <cfRule type="containsText" dxfId="2390" priority="220" operator="containsText" text="BAJO">
      <formula>NOT(ISERROR(SEARCH(("BAJO"),(E922))))</formula>
    </cfRule>
  </conditionalFormatting>
  <conditionalFormatting sqref="E922">
    <cfRule type="containsText" dxfId="2389" priority="221" operator="containsText" text="MEDIO">
      <formula>NOT(ISERROR(SEARCH(("MEDIO"),(E922))))</formula>
    </cfRule>
  </conditionalFormatting>
  <conditionalFormatting sqref="E922">
    <cfRule type="containsText" dxfId="2388" priority="222" operator="containsText" text="ALTO">
      <formula>NOT(ISERROR(SEARCH(("ALTO"),(E922))))</formula>
    </cfRule>
  </conditionalFormatting>
  <conditionalFormatting sqref="E922">
    <cfRule type="cellIs" dxfId="2387" priority="223" operator="between">
      <formula>5</formula>
      <formula>9</formula>
    </cfRule>
  </conditionalFormatting>
  <conditionalFormatting sqref="E922">
    <cfRule type="cellIs" dxfId="2386" priority="224" operator="between">
      <formula>3</formula>
      <formula>4</formula>
    </cfRule>
  </conditionalFormatting>
  <conditionalFormatting sqref="E922">
    <cfRule type="cellIs" dxfId="2385" priority="225" operator="between">
      <formula>1</formula>
      <formula>2</formula>
    </cfRule>
  </conditionalFormatting>
  <conditionalFormatting sqref="I922">
    <cfRule type="containsText" dxfId="2384" priority="226" operator="containsText" text="BAJO">
      <formula>NOT(ISERROR(SEARCH(("BAJO"),(I922))))</formula>
    </cfRule>
  </conditionalFormatting>
  <conditionalFormatting sqref="I922">
    <cfRule type="containsText" dxfId="2383" priority="227" operator="containsText" text="MEDIO">
      <formula>NOT(ISERROR(SEARCH(("MEDIO"),(I922))))</formula>
    </cfRule>
  </conditionalFormatting>
  <conditionalFormatting sqref="I922">
    <cfRule type="containsText" dxfId="2382" priority="228" operator="containsText" text="ALTO">
      <formula>NOT(ISERROR(SEARCH(("ALTO"),(I922))))</formula>
    </cfRule>
  </conditionalFormatting>
  <conditionalFormatting sqref="I922">
    <cfRule type="cellIs" dxfId="2381" priority="229" operator="between">
      <formula>5</formula>
      <formula>9</formula>
    </cfRule>
  </conditionalFormatting>
  <conditionalFormatting sqref="I922">
    <cfRule type="cellIs" dxfId="2380" priority="230" operator="between">
      <formula>3</formula>
      <formula>4</formula>
    </cfRule>
  </conditionalFormatting>
  <conditionalFormatting sqref="I922">
    <cfRule type="cellIs" dxfId="2379" priority="231" operator="between">
      <formula>1</formula>
      <formula>2</formula>
    </cfRule>
  </conditionalFormatting>
  <conditionalFormatting sqref="E931">
    <cfRule type="containsText" dxfId="2378" priority="208" operator="containsText" text="BAJO">
      <formula>NOT(ISERROR(SEARCH(("BAJO"),(E931))))</formula>
    </cfRule>
  </conditionalFormatting>
  <conditionalFormatting sqref="E931">
    <cfRule type="containsText" dxfId="2377" priority="209" operator="containsText" text="MEDIO">
      <formula>NOT(ISERROR(SEARCH(("MEDIO"),(E931))))</formula>
    </cfRule>
  </conditionalFormatting>
  <conditionalFormatting sqref="E931">
    <cfRule type="containsText" dxfId="2376" priority="210" operator="containsText" text="ALTO">
      <formula>NOT(ISERROR(SEARCH(("ALTO"),(E931))))</formula>
    </cfRule>
  </conditionalFormatting>
  <conditionalFormatting sqref="E931">
    <cfRule type="cellIs" dxfId="2375" priority="211" operator="between">
      <formula>5</formula>
      <formula>9</formula>
    </cfRule>
  </conditionalFormatting>
  <conditionalFormatting sqref="E931">
    <cfRule type="cellIs" dxfId="2374" priority="212" operator="between">
      <formula>3</formula>
      <formula>4</formula>
    </cfRule>
  </conditionalFormatting>
  <conditionalFormatting sqref="E931">
    <cfRule type="cellIs" dxfId="2373" priority="213" operator="between">
      <formula>1</formula>
      <formula>2</formula>
    </cfRule>
  </conditionalFormatting>
  <conditionalFormatting sqref="I931">
    <cfRule type="containsText" dxfId="2372" priority="214" operator="containsText" text="BAJO">
      <formula>NOT(ISERROR(SEARCH(("BAJO"),(I931))))</formula>
    </cfRule>
  </conditionalFormatting>
  <conditionalFormatting sqref="I931">
    <cfRule type="containsText" dxfId="2371" priority="215" operator="containsText" text="MEDIO">
      <formula>NOT(ISERROR(SEARCH(("MEDIO"),(I931))))</formula>
    </cfRule>
  </conditionalFormatting>
  <conditionalFormatting sqref="I931">
    <cfRule type="containsText" dxfId="2370" priority="216" operator="containsText" text="ALTO">
      <formula>NOT(ISERROR(SEARCH(("ALTO"),(I931))))</formula>
    </cfRule>
  </conditionalFormatting>
  <conditionalFormatting sqref="I931">
    <cfRule type="cellIs" dxfId="2369" priority="217" operator="between">
      <formula>5</formula>
      <formula>9</formula>
    </cfRule>
  </conditionalFormatting>
  <conditionalFormatting sqref="I931">
    <cfRule type="cellIs" dxfId="2368" priority="218" operator="between">
      <formula>3</formula>
      <formula>4</formula>
    </cfRule>
  </conditionalFormatting>
  <conditionalFormatting sqref="I931">
    <cfRule type="cellIs" dxfId="2367" priority="219" operator="between">
      <formula>1</formula>
      <formula>2</formula>
    </cfRule>
  </conditionalFormatting>
  <conditionalFormatting sqref="E940">
    <cfRule type="containsText" dxfId="2366" priority="196" operator="containsText" text="BAJO">
      <formula>NOT(ISERROR(SEARCH(("BAJO"),(E940))))</formula>
    </cfRule>
  </conditionalFormatting>
  <conditionalFormatting sqref="E940">
    <cfRule type="containsText" dxfId="2365" priority="197" operator="containsText" text="MEDIO">
      <formula>NOT(ISERROR(SEARCH(("MEDIO"),(E940))))</formula>
    </cfRule>
  </conditionalFormatting>
  <conditionalFormatting sqref="E940">
    <cfRule type="containsText" dxfId="2364" priority="198" operator="containsText" text="ALTO">
      <formula>NOT(ISERROR(SEARCH(("ALTO"),(E940))))</formula>
    </cfRule>
  </conditionalFormatting>
  <conditionalFormatting sqref="E940">
    <cfRule type="cellIs" dxfId="2363" priority="199" operator="between">
      <formula>5</formula>
      <formula>9</formula>
    </cfRule>
  </conditionalFormatting>
  <conditionalFormatting sqref="E940">
    <cfRule type="cellIs" dxfId="2362" priority="200" operator="between">
      <formula>3</formula>
      <formula>4</formula>
    </cfRule>
  </conditionalFormatting>
  <conditionalFormatting sqref="E940">
    <cfRule type="cellIs" dxfId="2361" priority="201" operator="between">
      <formula>1</formula>
      <formula>2</formula>
    </cfRule>
  </conditionalFormatting>
  <conditionalFormatting sqref="I940">
    <cfRule type="containsText" dxfId="2360" priority="202" operator="containsText" text="BAJO">
      <formula>NOT(ISERROR(SEARCH(("BAJO"),(I940))))</formula>
    </cfRule>
  </conditionalFormatting>
  <conditionalFormatting sqref="I940">
    <cfRule type="containsText" dxfId="2359" priority="203" operator="containsText" text="MEDIO">
      <formula>NOT(ISERROR(SEARCH(("MEDIO"),(I940))))</formula>
    </cfRule>
  </conditionalFormatting>
  <conditionalFormatting sqref="I940">
    <cfRule type="containsText" dxfId="2358" priority="204" operator="containsText" text="ALTO">
      <formula>NOT(ISERROR(SEARCH(("ALTO"),(I940))))</formula>
    </cfRule>
  </conditionalFormatting>
  <conditionalFormatting sqref="I940">
    <cfRule type="cellIs" dxfId="2357" priority="205" operator="between">
      <formula>5</formula>
      <formula>9</formula>
    </cfRule>
  </conditionalFormatting>
  <conditionalFormatting sqref="I940">
    <cfRule type="cellIs" dxfId="2356" priority="206" operator="between">
      <formula>3</formula>
      <formula>4</formula>
    </cfRule>
  </conditionalFormatting>
  <conditionalFormatting sqref="I940">
    <cfRule type="cellIs" dxfId="2355" priority="207" operator="between">
      <formula>1</formula>
      <formula>2</formula>
    </cfRule>
  </conditionalFormatting>
  <conditionalFormatting sqref="E949">
    <cfRule type="containsText" dxfId="2354" priority="184" operator="containsText" text="BAJO">
      <formula>NOT(ISERROR(SEARCH(("BAJO"),(E949))))</formula>
    </cfRule>
  </conditionalFormatting>
  <conditionalFormatting sqref="E949">
    <cfRule type="containsText" dxfId="2353" priority="185" operator="containsText" text="MEDIO">
      <formula>NOT(ISERROR(SEARCH(("MEDIO"),(E949))))</formula>
    </cfRule>
  </conditionalFormatting>
  <conditionalFormatting sqref="E949">
    <cfRule type="containsText" dxfId="2352" priority="186" operator="containsText" text="ALTO">
      <formula>NOT(ISERROR(SEARCH(("ALTO"),(E949))))</formula>
    </cfRule>
  </conditionalFormatting>
  <conditionalFormatting sqref="E949">
    <cfRule type="cellIs" dxfId="2351" priority="187" operator="between">
      <formula>5</formula>
      <formula>9</formula>
    </cfRule>
  </conditionalFormatting>
  <conditionalFormatting sqref="E949">
    <cfRule type="cellIs" dxfId="2350" priority="188" operator="between">
      <formula>3</formula>
      <formula>4</formula>
    </cfRule>
  </conditionalFormatting>
  <conditionalFormatting sqref="E949">
    <cfRule type="cellIs" dxfId="2349" priority="189" operator="between">
      <formula>1</formula>
      <formula>2</formula>
    </cfRule>
  </conditionalFormatting>
  <conditionalFormatting sqref="I949">
    <cfRule type="containsText" dxfId="2348" priority="190" operator="containsText" text="BAJO">
      <formula>NOT(ISERROR(SEARCH(("BAJO"),(I949))))</formula>
    </cfRule>
  </conditionalFormatting>
  <conditionalFormatting sqref="I949">
    <cfRule type="containsText" dxfId="2347" priority="191" operator="containsText" text="MEDIO">
      <formula>NOT(ISERROR(SEARCH(("MEDIO"),(I949))))</formula>
    </cfRule>
  </conditionalFormatting>
  <conditionalFormatting sqref="I949">
    <cfRule type="containsText" dxfId="2346" priority="192" operator="containsText" text="ALTO">
      <formula>NOT(ISERROR(SEARCH(("ALTO"),(I949))))</formula>
    </cfRule>
  </conditionalFormatting>
  <conditionalFormatting sqref="I949">
    <cfRule type="cellIs" dxfId="2345" priority="193" operator="between">
      <formula>5</formula>
      <formula>9</formula>
    </cfRule>
  </conditionalFormatting>
  <conditionalFormatting sqref="I949">
    <cfRule type="cellIs" dxfId="2344" priority="194" operator="between">
      <formula>3</formula>
      <formula>4</formula>
    </cfRule>
  </conditionalFormatting>
  <conditionalFormatting sqref="I949">
    <cfRule type="cellIs" dxfId="2343" priority="195" operator="between">
      <formula>1</formula>
      <formula>2</formula>
    </cfRule>
  </conditionalFormatting>
  <conditionalFormatting sqref="E958">
    <cfRule type="containsText" dxfId="2342" priority="172" operator="containsText" text="BAJO">
      <formula>NOT(ISERROR(SEARCH(("BAJO"),(E958))))</formula>
    </cfRule>
  </conditionalFormatting>
  <conditionalFormatting sqref="E958">
    <cfRule type="containsText" dxfId="2341" priority="173" operator="containsText" text="MEDIO">
      <formula>NOT(ISERROR(SEARCH(("MEDIO"),(E958))))</formula>
    </cfRule>
  </conditionalFormatting>
  <conditionalFormatting sqref="E958">
    <cfRule type="containsText" dxfId="2340" priority="174" operator="containsText" text="ALTO">
      <formula>NOT(ISERROR(SEARCH(("ALTO"),(E958))))</formula>
    </cfRule>
  </conditionalFormatting>
  <conditionalFormatting sqref="E958">
    <cfRule type="cellIs" dxfId="2339" priority="175" operator="between">
      <formula>5</formula>
      <formula>9</formula>
    </cfRule>
  </conditionalFormatting>
  <conditionalFormatting sqref="E958">
    <cfRule type="cellIs" dxfId="2338" priority="176" operator="between">
      <formula>3</formula>
      <formula>4</formula>
    </cfRule>
  </conditionalFormatting>
  <conditionalFormatting sqref="E958">
    <cfRule type="cellIs" dxfId="2337" priority="177" operator="between">
      <formula>1</formula>
      <formula>2</formula>
    </cfRule>
  </conditionalFormatting>
  <conditionalFormatting sqref="I958">
    <cfRule type="containsText" dxfId="2336" priority="178" operator="containsText" text="BAJO">
      <formula>NOT(ISERROR(SEARCH(("BAJO"),(I958))))</formula>
    </cfRule>
  </conditionalFormatting>
  <conditionalFormatting sqref="I958">
    <cfRule type="containsText" dxfId="2335" priority="179" operator="containsText" text="MEDIO">
      <formula>NOT(ISERROR(SEARCH(("MEDIO"),(I958))))</formula>
    </cfRule>
  </conditionalFormatting>
  <conditionalFormatting sqref="I958">
    <cfRule type="containsText" dxfId="2334" priority="180" operator="containsText" text="ALTO">
      <formula>NOT(ISERROR(SEARCH(("ALTO"),(I958))))</formula>
    </cfRule>
  </conditionalFormatting>
  <conditionalFormatting sqref="I958">
    <cfRule type="cellIs" dxfId="2333" priority="181" operator="between">
      <formula>5</formula>
      <formula>9</formula>
    </cfRule>
  </conditionalFormatting>
  <conditionalFormatting sqref="I958">
    <cfRule type="cellIs" dxfId="2332" priority="182" operator="between">
      <formula>3</formula>
      <formula>4</formula>
    </cfRule>
  </conditionalFormatting>
  <conditionalFormatting sqref="I958">
    <cfRule type="cellIs" dxfId="2331" priority="183" operator="between">
      <formula>1</formula>
      <formula>2</formula>
    </cfRule>
  </conditionalFormatting>
  <conditionalFormatting sqref="E967">
    <cfRule type="containsText" dxfId="2330" priority="160" operator="containsText" text="BAJO">
      <formula>NOT(ISERROR(SEARCH(("BAJO"),(E967))))</formula>
    </cfRule>
  </conditionalFormatting>
  <conditionalFormatting sqref="E967">
    <cfRule type="containsText" dxfId="2329" priority="161" operator="containsText" text="MEDIO">
      <formula>NOT(ISERROR(SEARCH(("MEDIO"),(E967))))</formula>
    </cfRule>
  </conditionalFormatting>
  <conditionalFormatting sqref="E967">
    <cfRule type="containsText" dxfId="2328" priority="162" operator="containsText" text="ALTO">
      <formula>NOT(ISERROR(SEARCH(("ALTO"),(E967))))</formula>
    </cfRule>
  </conditionalFormatting>
  <conditionalFormatting sqref="E967">
    <cfRule type="cellIs" dxfId="2327" priority="163" operator="between">
      <formula>5</formula>
      <formula>9</formula>
    </cfRule>
  </conditionalFormatting>
  <conditionalFormatting sqref="E967">
    <cfRule type="cellIs" dxfId="2326" priority="164" operator="between">
      <formula>3</formula>
      <formula>4</formula>
    </cfRule>
  </conditionalFormatting>
  <conditionalFormatting sqref="E967">
    <cfRule type="cellIs" dxfId="2325" priority="165" operator="between">
      <formula>1</formula>
      <formula>2</formula>
    </cfRule>
  </conditionalFormatting>
  <conditionalFormatting sqref="I967">
    <cfRule type="containsText" dxfId="2324" priority="166" operator="containsText" text="BAJO">
      <formula>NOT(ISERROR(SEARCH(("BAJO"),(I967))))</formula>
    </cfRule>
  </conditionalFormatting>
  <conditionalFormatting sqref="I967">
    <cfRule type="containsText" dxfId="2323" priority="167" operator="containsText" text="MEDIO">
      <formula>NOT(ISERROR(SEARCH(("MEDIO"),(I967))))</formula>
    </cfRule>
  </conditionalFormatting>
  <conditionalFormatting sqref="I967">
    <cfRule type="containsText" dxfId="2322" priority="168" operator="containsText" text="ALTO">
      <formula>NOT(ISERROR(SEARCH(("ALTO"),(I967))))</formula>
    </cfRule>
  </conditionalFormatting>
  <conditionalFormatting sqref="I967">
    <cfRule type="cellIs" dxfId="2321" priority="169" operator="between">
      <formula>5</formula>
      <formula>9</formula>
    </cfRule>
  </conditionalFormatting>
  <conditionalFormatting sqref="I967">
    <cfRule type="cellIs" dxfId="2320" priority="170" operator="between">
      <formula>3</formula>
      <formula>4</formula>
    </cfRule>
  </conditionalFormatting>
  <conditionalFormatting sqref="I967">
    <cfRule type="cellIs" dxfId="2319" priority="171" operator="between">
      <formula>1</formula>
      <formula>2</formula>
    </cfRule>
  </conditionalFormatting>
  <conditionalFormatting sqref="E976">
    <cfRule type="containsText" dxfId="2318" priority="148" operator="containsText" text="BAJO">
      <formula>NOT(ISERROR(SEARCH(("BAJO"),(E976))))</formula>
    </cfRule>
  </conditionalFormatting>
  <conditionalFormatting sqref="E976">
    <cfRule type="containsText" dxfId="2317" priority="149" operator="containsText" text="MEDIO">
      <formula>NOT(ISERROR(SEARCH(("MEDIO"),(E976))))</formula>
    </cfRule>
  </conditionalFormatting>
  <conditionalFormatting sqref="E976">
    <cfRule type="containsText" dxfId="2316" priority="150" operator="containsText" text="ALTO">
      <formula>NOT(ISERROR(SEARCH(("ALTO"),(E976))))</formula>
    </cfRule>
  </conditionalFormatting>
  <conditionalFormatting sqref="E976">
    <cfRule type="cellIs" dxfId="2315" priority="151" operator="between">
      <formula>5</formula>
      <formula>9</formula>
    </cfRule>
  </conditionalFormatting>
  <conditionalFormatting sqref="E976">
    <cfRule type="cellIs" dxfId="2314" priority="152" operator="between">
      <formula>3</formula>
      <formula>4</formula>
    </cfRule>
  </conditionalFormatting>
  <conditionalFormatting sqref="E976">
    <cfRule type="cellIs" dxfId="2313" priority="153" operator="between">
      <formula>1</formula>
      <formula>2</formula>
    </cfRule>
  </conditionalFormatting>
  <conditionalFormatting sqref="I976">
    <cfRule type="containsText" dxfId="2312" priority="154" operator="containsText" text="BAJO">
      <formula>NOT(ISERROR(SEARCH(("BAJO"),(I976))))</formula>
    </cfRule>
  </conditionalFormatting>
  <conditionalFormatting sqref="I976">
    <cfRule type="containsText" dxfId="2311" priority="155" operator="containsText" text="MEDIO">
      <formula>NOT(ISERROR(SEARCH(("MEDIO"),(I976))))</formula>
    </cfRule>
  </conditionalFormatting>
  <conditionalFormatting sqref="I976">
    <cfRule type="containsText" dxfId="2310" priority="156" operator="containsText" text="ALTO">
      <formula>NOT(ISERROR(SEARCH(("ALTO"),(I976))))</formula>
    </cfRule>
  </conditionalFormatting>
  <conditionalFormatting sqref="I976">
    <cfRule type="cellIs" dxfId="2309" priority="157" operator="between">
      <formula>5</formula>
      <formula>9</formula>
    </cfRule>
  </conditionalFormatting>
  <conditionalFormatting sqref="I976">
    <cfRule type="cellIs" dxfId="2308" priority="158" operator="between">
      <formula>3</formula>
      <formula>4</formula>
    </cfRule>
  </conditionalFormatting>
  <conditionalFormatting sqref="I976">
    <cfRule type="cellIs" dxfId="2307" priority="159" operator="between">
      <formula>1</formula>
      <formula>2</formula>
    </cfRule>
  </conditionalFormatting>
  <conditionalFormatting sqref="E985">
    <cfRule type="containsText" dxfId="2306" priority="136" operator="containsText" text="BAJO">
      <formula>NOT(ISERROR(SEARCH(("BAJO"),(E985))))</formula>
    </cfRule>
  </conditionalFormatting>
  <conditionalFormatting sqref="E985">
    <cfRule type="containsText" dxfId="2305" priority="137" operator="containsText" text="MEDIO">
      <formula>NOT(ISERROR(SEARCH(("MEDIO"),(E985))))</formula>
    </cfRule>
  </conditionalFormatting>
  <conditionalFormatting sqref="E985">
    <cfRule type="containsText" dxfId="2304" priority="138" operator="containsText" text="ALTO">
      <formula>NOT(ISERROR(SEARCH(("ALTO"),(E985))))</formula>
    </cfRule>
  </conditionalFormatting>
  <conditionalFormatting sqref="E985">
    <cfRule type="cellIs" dxfId="2303" priority="139" operator="between">
      <formula>5</formula>
      <formula>9</formula>
    </cfRule>
  </conditionalFormatting>
  <conditionalFormatting sqref="E985">
    <cfRule type="cellIs" dxfId="2302" priority="140" operator="between">
      <formula>3</formula>
      <formula>4</formula>
    </cfRule>
  </conditionalFormatting>
  <conditionalFormatting sqref="E985">
    <cfRule type="cellIs" dxfId="2301" priority="141" operator="between">
      <formula>1</formula>
      <formula>2</formula>
    </cfRule>
  </conditionalFormatting>
  <conditionalFormatting sqref="I985">
    <cfRule type="containsText" dxfId="2300" priority="142" operator="containsText" text="BAJO">
      <formula>NOT(ISERROR(SEARCH(("BAJO"),(I985))))</formula>
    </cfRule>
  </conditionalFormatting>
  <conditionalFormatting sqref="I985">
    <cfRule type="containsText" dxfId="2299" priority="143" operator="containsText" text="MEDIO">
      <formula>NOT(ISERROR(SEARCH(("MEDIO"),(I985))))</formula>
    </cfRule>
  </conditionalFormatting>
  <conditionalFormatting sqref="I985">
    <cfRule type="containsText" dxfId="2298" priority="144" operator="containsText" text="ALTO">
      <formula>NOT(ISERROR(SEARCH(("ALTO"),(I985))))</formula>
    </cfRule>
  </conditionalFormatting>
  <conditionalFormatting sqref="I985">
    <cfRule type="cellIs" dxfId="2297" priority="145" operator="between">
      <formula>5</formula>
      <formula>9</formula>
    </cfRule>
  </conditionalFormatting>
  <conditionalFormatting sqref="I985">
    <cfRule type="cellIs" dxfId="2296" priority="146" operator="between">
      <formula>3</formula>
      <formula>4</formula>
    </cfRule>
  </conditionalFormatting>
  <conditionalFormatting sqref="I985">
    <cfRule type="cellIs" dxfId="2295" priority="147" operator="between">
      <formula>1</formula>
      <formula>2</formula>
    </cfRule>
  </conditionalFormatting>
  <conditionalFormatting sqref="E994">
    <cfRule type="containsText" dxfId="2294" priority="124" operator="containsText" text="BAJO">
      <formula>NOT(ISERROR(SEARCH(("BAJO"),(E994))))</formula>
    </cfRule>
  </conditionalFormatting>
  <conditionalFormatting sqref="E994">
    <cfRule type="containsText" dxfId="2293" priority="125" operator="containsText" text="MEDIO">
      <formula>NOT(ISERROR(SEARCH(("MEDIO"),(E994))))</formula>
    </cfRule>
  </conditionalFormatting>
  <conditionalFormatting sqref="E994">
    <cfRule type="containsText" dxfId="2292" priority="126" operator="containsText" text="ALTO">
      <formula>NOT(ISERROR(SEARCH(("ALTO"),(E994))))</formula>
    </cfRule>
  </conditionalFormatting>
  <conditionalFormatting sqref="E994">
    <cfRule type="cellIs" dxfId="2291" priority="127" operator="between">
      <formula>5</formula>
      <formula>9</formula>
    </cfRule>
  </conditionalFormatting>
  <conditionalFormatting sqref="E994">
    <cfRule type="cellIs" dxfId="2290" priority="128" operator="between">
      <formula>3</formula>
      <formula>4</formula>
    </cfRule>
  </conditionalFormatting>
  <conditionalFormatting sqref="E994">
    <cfRule type="cellIs" dxfId="2289" priority="129" operator="between">
      <formula>1</formula>
      <formula>2</formula>
    </cfRule>
  </conditionalFormatting>
  <conditionalFormatting sqref="I994">
    <cfRule type="containsText" dxfId="2288" priority="130" operator="containsText" text="BAJO">
      <formula>NOT(ISERROR(SEARCH(("BAJO"),(I994))))</formula>
    </cfRule>
  </conditionalFormatting>
  <conditionalFormatting sqref="I994">
    <cfRule type="containsText" dxfId="2287" priority="131" operator="containsText" text="MEDIO">
      <formula>NOT(ISERROR(SEARCH(("MEDIO"),(I994))))</formula>
    </cfRule>
  </conditionalFormatting>
  <conditionalFormatting sqref="I994">
    <cfRule type="containsText" dxfId="2286" priority="132" operator="containsText" text="ALTO">
      <formula>NOT(ISERROR(SEARCH(("ALTO"),(I994))))</formula>
    </cfRule>
  </conditionalFormatting>
  <conditionalFormatting sqref="I994">
    <cfRule type="cellIs" dxfId="2285" priority="133" operator="between">
      <formula>5</formula>
      <formula>9</formula>
    </cfRule>
  </conditionalFormatting>
  <conditionalFormatting sqref="I994">
    <cfRule type="cellIs" dxfId="2284" priority="134" operator="between">
      <formula>3</formula>
      <formula>4</formula>
    </cfRule>
  </conditionalFormatting>
  <conditionalFormatting sqref="I994">
    <cfRule type="cellIs" dxfId="2283" priority="135" operator="between">
      <formula>1</formula>
      <formula>2</formula>
    </cfRule>
  </conditionalFormatting>
  <conditionalFormatting sqref="E1003">
    <cfRule type="containsText" dxfId="2282" priority="112" operator="containsText" text="BAJO">
      <formula>NOT(ISERROR(SEARCH(("BAJO"),(E1003))))</formula>
    </cfRule>
  </conditionalFormatting>
  <conditionalFormatting sqref="E1003">
    <cfRule type="containsText" dxfId="2281" priority="113" operator="containsText" text="MEDIO">
      <formula>NOT(ISERROR(SEARCH(("MEDIO"),(E1003))))</formula>
    </cfRule>
  </conditionalFormatting>
  <conditionalFormatting sqref="E1003">
    <cfRule type="containsText" dxfId="2280" priority="114" operator="containsText" text="ALTO">
      <formula>NOT(ISERROR(SEARCH(("ALTO"),(E1003))))</formula>
    </cfRule>
  </conditionalFormatting>
  <conditionalFormatting sqref="E1003">
    <cfRule type="cellIs" dxfId="2279" priority="115" operator="between">
      <formula>5</formula>
      <formula>9</formula>
    </cfRule>
  </conditionalFormatting>
  <conditionalFormatting sqref="E1003">
    <cfRule type="cellIs" dxfId="2278" priority="116" operator="between">
      <formula>3</formula>
      <formula>4</formula>
    </cfRule>
  </conditionalFormatting>
  <conditionalFormatting sqref="E1003">
    <cfRule type="cellIs" dxfId="2277" priority="117" operator="between">
      <formula>1</formula>
      <formula>2</formula>
    </cfRule>
  </conditionalFormatting>
  <conditionalFormatting sqref="I1003">
    <cfRule type="containsText" dxfId="2276" priority="118" operator="containsText" text="BAJO">
      <formula>NOT(ISERROR(SEARCH(("BAJO"),(I1003))))</formula>
    </cfRule>
  </conditionalFormatting>
  <conditionalFormatting sqref="I1003">
    <cfRule type="containsText" dxfId="2275" priority="119" operator="containsText" text="MEDIO">
      <formula>NOT(ISERROR(SEARCH(("MEDIO"),(I1003))))</formula>
    </cfRule>
  </conditionalFormatting>
  <conditionalFormatting sqref="I1003">
    <cfRule type="containsText" dxfId="2274" priority="120" operator="containsText" text="ALTO">
      <formula>NOT(ISERROR(SEARCH(("ALTO"),(I1003))))</formula>
    </cfRule>
  </conditionalFormatting>
  <conditionalFormatting sqref="I1003">
    <cfRule type="cellIs" dxfId="2273" priority="121" operator="between">
      <formula>5</formula>
      <formula>9</formula>
    </cfRule>
  </conditionalFormatting>
  <conditionalFormatting sqref="I1003">
    <cfRule type="cellIs" dxfId="2272" priority="122" operator="between">
      <formula>3</formula>
      <formula>4</formula>
    </cfRule>
  </conditionalFormatting>
  <conditionalFormatting sqref="I1003">
    <cfRule type="cellIs" dxfId="2271" priority="123" operator="between">
      <formula>1</formula>
      <formula>2</formula>
    </cfRule>
  </conditionalFormatting>
  <conditionalFormatting sqref="E1012">
    <cfRule type="containsText" dxfId="2270" priority="100" operator="containsText" text="BAJO">
      <formula>NOT(ISERROR(SEARCH(("BAJO"),(E1012))))</formula>
    </cfRule>
  </conditionalFormatting>
  <conditionalFormatting sqref="E1012">
    <cfRule type="containsText" dxfId="2269" priority="101" operator="containsText" text="MEDIO">
      <formula>NOT(ISERROR(SEARCH(("MEDIO"),(E1012))))</formula>
    </cfRule>
  </conditionalFormatting>
  <conditionalFormatting sqref="E1012">
    <cfRule type="containsText" dxfId="2268" priority="102" operator="containsText" text="ALTO">
      <formula>NOT(ISERROR(SEARCH(("ALTO"),(E1012))))</formula>
    </cfRule>
  </conditionalFormatting>
  <conditionalFormatting sqref="E1012">
    <cfRule type="cellIs" dxfId="2267" priority="103" operator="between">
      <formula>5</formula>
      <formula>9</formula>
    </cfRule>
  </conditionalFormatting>
  <conditionalFormatting sqref="E1012">
    <cfRule type="cellIs" dxfId="2266" priority="104" operator="between">
      <formula>3</formula>
      <formula>4</formula>
    </cfRule>
  </conditionalFormatting>
  <conditionalFormatting sqref="E1012">
    <cfRule type="cellIs" dxfId="2265" priority="105" operator="between">
      <formula>1</formula>
      <formula>2</formula>
    </cfRule>
  </conditionalFormatting>
  <conditionalFormatting sqref="I1012">
    <cfRule type="containsText" dxfId="2264" priority="106" operator="containsText" text="BAJO">
      <formula>NOT(ISERROR(SEARCH(("BAJO"),(I1012))))</formula>
    </cfRule>
  </conditionalFormatting>
  <conditionalFormatting sqref="I1012">
    <cfRule type="containsText" dxfId="2263" priority="107" operator="containsText" text="MEDIO">
      <formula>NOT(ISERROR(SEARCH(("MEDIO"),(I1012))))</formula>
    </cfRule>
  </conditionalFormatting>
  <conditionalFormatting sqref="I1012">
    <cfRule type="containsText" dxfId="2262" priority="108" operator="containsText" text="ALTO">
      <formula>NOT(ISERROR(SEARCH(("ALTO"),(I1012))))</formula>
    </cfRule>
  </conditionalFormatting>
  <conditionalFormatting sqref="I1012">
    <cfRule type="cellIs" dxfId="2261" priority="109" operator="between">
      <formula>5</formula>
      <formula>9</formula>
    </cfRule>
  </conditionalFormatting>
  <conditionalFormatting sqref="I1012">
    <cfRule type="cellIs" dxfId="2260" priority="110" operator="between">
      <formula>3</formula>
      <formula>4</formula>
    </cfRule>
  </conditionalFormatting>
  <conditionalFormatting sqref="I1012">
    <cfRule type="cellIs" dxfId="2259" priority="111" operator="between">
      <formula>1</formula>
      <formula>2</formula>
    </cfRule>
  </conditionalFormatting>
  <conditionalFormatting sqref="E1021">
    <cfRule type="containsText" dxfId="2258" priority="88" operator="containsText" text="BAJO">
      <formula>NOT(ISERROR(SEARCH(("BAJO"),(E1021))))</formula>
    </cfRule>
  </conditionalFormatting>
  <conditionalFormatting sqref="E1021">
    <cfRule type="containsText" dxfId="2257" priority="89" operator="containsText" text="MEDIO">
      <formula>NOT(ISERROR(SEARCH(("MEDIO"),(E1021))))</formula>
    </cfRule>
  </conditionalFormatting>
  <conditionalFormatting sqref="E1021">
    <cfRule type="containsText" dxfId="2256" priority="90" operator="containsText" text="ALTO">
      <formula>NOT(ISERROR(SEARCH(("ALTO"),(E1021))))</formula>
    </cfRule>
  </conditionalFormatting>
  <conditionalFormatting sqref="E1021">
    <cfRule type="cellIs" dxfId="2255" priority="91" operator="between">
      <formula>5</formula>
      <formula>9</formula>
    </cfRule>
  </conditionalFormatting>
  <conditionalFormatting sqref="E1021">
    <cfRule type="cellIs" dxfId="2254" priority="92" operator="between">
      <formula>3</formula>
      <formula>4</formula>
    </cfRule>
  </conditionalFormatting>
  <conditionalFormatting sqref="E1021">
    <cfRule type="cellIs" dxfId="2253" priority="93" operator="between">
      <formula>1</formula>
      <formula>2</formula>
    </cfRule>
  </conditionalFormatting>
  <conditionalFormatting sqref="I1021">
    <cfRule type="containsText" dxfId="2252" priority="94" operator="containsText" text="BAJO">
      <formula>NOT(ISERROR(SEARCH(("BAJO"),(I1021))))</formula>
    </cfRule>
  </conditionalFormatting>
  <conditionalFormatting sqref="I1021">
    <cfRule type="containsText" dxfId="2251" priority="95" operator="containsText" text="MEDIO">
      <formula>NOT(ISERROR(SEARCH(("MEDIO"),(I1021))))</formula>
    </cfRule>
  </conditionalFormatting>
  <conditionalFormatting sqref="I1021">
    <cfRule type="containsText" dxfId="2250" priority="96" operator="containsText" text="ALTO">
      <formula>NOT(ISERROR(SEARCH(("ALTO"),(I1021))))</formula>
    </cfRule>
  </conditionalFormatting>
  <conditionalFormatting sqref="I1021">
    <cfRule type="cellIs" dxfId="2249" priority="97" operator="between">
      <formula>5</formula>
      <formula>9</formula>
    </cfRule>
  </conditionalFormatting>
  <conditionalFormatting sqref="I1021">
    <cfRule type="cellIs" dxfId="2248" priority="98" operator="between">
      <formula>3</formula>
      <formula>4</formula>
    </cfRule>
  </conditionalFormatting>
  <conditionalFormatting sqref="I1021">
    <cfRule type="cellIs" dxfId="2247" priority="99" operator="between">
      <formula>1</formula>
      <formula>2</formula>
    </cfRule>
  </conditionalFormatting>
  <conditionalFormatting sqref="E1030">
    <cfRule type="containsText" dxfId="2246" priority="76" operator="containsText" text="BAJO">
      <formula>NOT(ISERROR(SEARCH(("BAJO"),(E1030))))</formula>
    </cfRule>
  </conditionalFormatting>
  <conditionalFormatting sqref="E1030">
    <cfRule type="containsText" dxfId="2245" priority="77" operator="containsText" text="MEDIO">
      <formula>NOT(ISERROR(SEARCH(("MEDIO"),(E1030))))</formula>
    </cfRule>
  </conditionalFormatting>
  <conditionalFormatting sqref="E1030">
    <cfRule type="containsText" dxfId="2244" priority="78" operator="containsText" text="ALTO">
      <formula>NOT(ISERROR(SEARCH(("ALTO"),(E1030))))</formula>
    </cfRule>
  </conditionalFormatting>
  <conditionalFormatting sqref="E1030">
    <cfRule type="cellIs" dxfId="2243" priority="79" operator="between">
      <formula>5</formula>
      <formula>9</formula>
    </cfRule>
  </conditionalFormatting>
  <conditionalFormatting sqref="E1030">
    <cfRule type="cellIs" dxfId="2242" priority="80" operator="between">
      <formula>3</formula>
      <formula>4</formula>
    </cfRule>
  </conditionalFormatting>
  <conditionalFormatting sqref="E1030">
    <cfRule type="cellIs" dxfId="2241" priority="81" operator="between">
      <formula>1</formula>
      <formula>2</formula>
    </cfRule>
  </conditionalFormatting>
  <conditionalFormatting sqref="I1030">
    <cfRule type="containsText" dxfId="2240" priority="82" operator="containsText" text="BAJO">
      <formula>NOT(ISERROR(SEARCH(("BAJO"),(I1030))))</formula>
    </cfRule>
  </conditionalFormatting>
  <conditionalFormatting sqref="I1030">
    <cfRule type="containsText" dxfId="2239" priority="83" operator="containsText" text="MEDIO">
      <formula>NOT(ISERROR(SEARCH(("MEDIO"),(I1030))))</formula>
    </cfRule>
  </conditionalFormatting>
  <conditionalFormatting sqref="I1030">
    <cfRule type="containsText" dxfId="2238" priority="84" operator="containsText" text="ALTO">
      <formula>NOT(ISERROR(SEARCH(("ALTO"),(I1030))))</formula>
    </cfRule>
  </conditionalFormatting>
  <conditionalFormatting sqref="I1030">
    <cfRule type="cellIs" dxfId="2237" priority="85" operator="between">
      <formula>5</formula>
      <formula>9</formula>
    </cfRule>
  </conditionalFormatting>
  <conditionalFormatting sqref="I1030">
    <cfRule type="cellIs" dxfId="2236" priority="86" operator="between">
      <formula>3</formula>
      <formula>4</formula>
    </cfRule>
  </conditionalFormatting>
  <conditionalFormatting sqref="I1030">
    <cfRule type="cellIs" dxfId="2235" priority="87" operator="between">
      <formula>1</formula>
      <formula>2</formula>
    </cfRule>
  </conditionalFormatting>
  <conditionalFormatting sqref="E1039">
    <cfRule type="containsText" dxfId="2234" priority="64" operator="containsText" text="BAJO">
      <formula>NOT(ISERROR(SEARCH(("BAJO"),(E1039))))</formula>
    </cfRule>
  </conditionalFormatting>
  <conditionalFormatting sqref="E1039">
    <cfRule type="containsText" dxfId="2233" priority="65" operator="containsText" text="MEDIO">
      <formula>NOT(ISERROR(SEARCH(("MEDIO"),(E1039))))</formula>
    </cfRule>
  </conditionalFormatting>
  <conditionalFormatting sqref="E1039">
    <cfRule type="containsText" dxfId="2232" priority="66" operator="containsText" text="ALTO">
      <formula>NOT(ISERROR(SEARCH(("ALTO"),(E1039))))</formula>
    </cfRule>
  </conditionalFormatting>
  <conditionalFormatting sqref="E1039">
    <cfRule type="cellIs" dxfId="2231" priority="67" operator="between">
      <formula>5</formula>
      <formula>9</formula>
    </cfRule>
  </conditionalFormatting>
  <conditionalFormatting sqref="E1039">
    <cfRule type="cellIs" dxfId="2230" priority="68" operator="between">
      <formula>3</formula>
      <formula>4</formula>
    </cfRule>
  </conditionalFormatting>
  <conditionalFormatting sqref="E1039">
    <cfRule type="cellIs" dxfId="2229" priority="69" operator="between">
      <formula>1</formula>
      <formula>2</formula>
    </cfRule>
  </conditionalFormatting>
  <conditionalFormatting sqref="I1039">
    <cfRule type="containsText" dxfId="2228" priority="70" operator="containsText" text="BAJO">
      <formula>NOT(ISERROR(SEARCH(("BAJO"),(I1039))))</formula>
    </cfRule>
  </conditionalFormatting>
  <conditionalFormatting sqref="I1039">
    <cfRule type="containsText" dxfId="2227" priority="71" operator="containsText" text="MEDIO">
      <formula>NOT(ISERROR(SEARCH(("MEDIO"),(I1039))))</formula>
    </cfRule>
  </conditionalFormatting>
  <conditionalFormatting sqref="I1039">
    <cfRule type="containsText" dxfId="2226" priority="72" operator="containsText" text="ALTO">
      <formula>NOT(ISERROR(SEARCH(("ALTO"),(I1039))))</formula>
    </cfRule>
  </conditionalFormatting>
  <conditionalFormatting sqref="I1039">
    <cfRule type="cellIs" dxfId="2225" priority="73" operator="between">
      <formula>5</formula>
      <formula>9</formula>
    </cfRule>
  </conditionalFormatting>
  <conditionalFormatting sqref="I1039">
    <cfRule type="cellIs" dxfId="2224" priority="74" operator="between">
      <formula>3</formula>
      <formula>4</formula>
    </cfRule>
  </conditionalFormatting>
  <conditionalFormatting sqref="I1039">
    <cfRule type="cellIs" dxfId="2223" priority="75" operator="between">
      <formula>1</formula>
      <formula>2</formula>
    </cfRule>
  </conditionalFormatting>
  <conditionalFormatting sqref="E1048">
    <cfRule type="containsText" dxfId="2222" priority="52" operator="containsText" text="BAJO">
      <formula>NOT(ISERROR(SEARCH(("BAJO"),(E1048))))</formula>
    </cfRule>
  </conditionalFormatting>
  <conditionalFormatting sqref="E1048">
    <cfRule type="containsText" dxfId="2221" priority="53" operator="containsText" text="MEDIO">
      <formula>NOT(ISERROR(SEARCH(("MEDIO"),(E1048))))</formula>
    </cfRule>
  </conditionalFormatting>
  <conditionalFormatting sqref="E1048">
    <cfRule type="containsText" dxfId="2220" priority="54" operator="containsText" text="ALTO">
      <formula>NOT(ISERROR(SEARCH(("ALTO"),(E1048))))</formula>
    </cfRule>
  </conditionalFormatting>
  <conditionalFormatting sqref="E1048">
    <cfRule type="cellIs" dxfId="2219" priority="55" operator="between">
      <formula>5</formula>
      <formula>9</formula>
    </cfRule>
  </conditionalFormatting>
  <conditionalFormatting sqref="E1048">
    <cfRule type="cellIs" dxfId="2218" priority="56" operator="between">
      <formula>3</formula>
      <formula>4</formula>
    </cfRule>
  </conditionalFormatting>
  <conditionalFormatting sqref="E1048">
    <cfRule type="cellIs" dxfId="2217" priority="57" operator="between">
      <formula>1</formula>
      <formula>2</formula>
    </cfRule>
  </conditionalFormatting>
  <conditionalFormatting sqref="I1048">
    <cfRule type="containsText" dxfId="2216" priority="58" operator="containsText" text="BAJO">
      <formula>NOT(ISERROR(SEARCH(("BAJO"),(I1048))))</formula>
    </cfRule>
  </conditionalFormatting>
  <conditionalFormatting sqref="I1048">
    <cfRule type="containsText" dxfId="2215" priority="59" operator="containsText" text="MEDIO">
      <formula>NOT(ISERROR(SEARCH(("MEDIO"),(I1048))))</formula>
    </cfRule>
  </conditionalFormatting>
  <conditionalFormatting sqref="I1048">
    <cfRule type="containsText" dxfId="2214" priority="60" operator="containsText" text="ALTO">
      <formula>NOT(ISERROR(SEARCH(("ALTO"),(I1048))))</formula>
    </cfRule>
  </conditionalFormatting>
  <conditionalFormatting sqref="I1048">
    <cfRule type="cellIs" dxfId="2213" priority="61" operator="between">
      <formula>5</formula>
      <formula>9</formula>
    </cfRule>
  </conditionalFormatting>
  <conditionalFormatting sqref="I1048">
    <cfRule type="cellIs" dxfId="2212" priority="62" operator="between">
      <formula>3</formula>
      <formula>4</formula>
    </cfRule>
  </conditionalFormatting>
  <conditionalFormatting sqref="I1048">
    <cfRule type="cellIs" dxfId="2211" priority="63" operator="between">
      <formula>1</formula>
      <formula>2</formula>
    </cfRule>
  </conditionalFormatting>
  <conditionalFormatting sqref="E1057">
    <cfRule type="containsText" dxfId="2210" priority="40" operator="containsText" text="BAJO">
      <formula>NOT(ISERROR(SEARCH(("BAJO"),(E1057))))</formula>
    </cfRule>
  </conditionalFormatting>
  <conditionalFormatting sqref="E1057">
    <cfRule type="containsText" dxfId="2209" priority="41" operator="containsText" text="MEDIO">
      <formula>NOT(ISERROR(SEARCH(("MEDIO"),(E1057))))</formula>
    </cfRule>
  </conditionalFormatting>
  <conditionalFormatting sqref="E1057">
    <cfRule type="containsText" dxfId="2208" priority="42" operator="containsText" text="ALTO">
      <formula>NOT(ISERROR(SEARCH(("ALTO"),(E1057))))</formula>
    </cfRule>
  </conditionalFormatting>
  <conditionalFormatting sqref="E1057">
    <cfRule type="cellIs" dxfId="2207" priority="43" operator="between">
      <formula>5</formula>
      <formula>9</formula>
    </cfRule>
  </conditionalFormatting>
  <conditionalFormatting sqref="E1057">
    <cfRule type="cellIs" dxfId="2206" priority="44" operator="between">
      <formula>3</formula>
      <formula>4</formula>
    </cfRule>
  </conditionalFormatting>
  <conditionalFormatting sqref="E1057">
    <cfRule type="cellIs" dxfId="2205" priority="45" operator="between">
      <formula>1</formula>
      <formula>2</formula>
    </cfRule>
  </conditionalFormatting>
  <conditionalFormatting sqref="I1057">
    <cfRule type="containsText" dxfId="2204" priority="46" operator="containsText" text="BAJO">
      <formula>NOT(ISERROR(SEARCH(("BAJO"),(I1057))))</formula>
    </cfRule>
  </conditionalFormatting>
  <conditionalFormatting sqref="I1057">
    <cfRule type="containsText" dxfId="2203" priority="47" operator="containsText" text="MEDIO">
      <formula>NOT(ISERROR(SEARCH(("MEDIO"),(I1057))))</formula>
    </cfRule>
  </conditionalFormatting>
  <conditionalFormatting sqref="I1057">
    <cfRule type="containsText" dxfId="2202" priority="48" operator="containsText" text="ALTO">
      <formula>NOT(ISERROR(SEARCH(("ALTO"),(I1057))))</formula>
    </cfRule>
  </conditionalFormatting>
  <conditionalFormatting sqref="I1057">
    <cfRule type="cellIs" dxfId="2201" priority="49" operator="between">
      <formula>5</formula>
      <formula>9</formula>
    </cfRule>
  </conditionalFormatting>
  <conditionalFormatting sqref="I1057">
    <cfRule type="cellIs" dxfId="2200" priority="50" operator="between">
      <formula>3</formula>
      <formula>4</formula>
    </cfRule>
  </conditionalFormatting>
  <conditionalFormatting sqref="I1057">
    <cfRule type="cellIs" dxfId="2199" priority="51" operator="between">
      <formula>1</formula>
      <formula>2</formula>
    </cfRule>
  </conditionalFormatting>
  <conditionalFormatting sqref="E1066">
    <cfRule type="containsText" dxfId="2198" priority="28" operator="containsText" text="BAJO">
      <formula>NOT(ISERROR(SEARCH(("BAJO"),(E1066))))</formula>
    </cfRule>
  </conditionalFormatting>
  <conditionalFormatting sqref="E1066">
    <cfRule type="containsText" dxfId="2197" priority="29" operator="containsText" text="MEDIO">
      <formula>NOT(ISERROR(SEARCH(("MEDIO"),(E1066))))</formula>
    </cfRule>
  </conditionalFormatting>
  <conditionalFormatting sqref="E1066">
    <cfRule type="containsText" dxfId="2196" priority="30" operator="containsText" text="ALTO">
      <formula>NOT(ISERROR(SEARCH(("ALTO"),(E1066))))</formula>
    </cfRule>
  </conditionalFormatting>
  <conditionalFormatting sqref="E1066">
    <cfRule type="cellIs" dxfId="2195" priority="31" operator="between">
      <formula>5</formula>
      <formula>9</formula>
    </cfRule>
  </conditionalFormatting>
  <conditionalFormatting sqref="E1066">
    <cfRule type="cellIs" dxfId="2194" priority="32" operator="between">
      <formula>3</formula>
      <formula>4</formula>
    </cfRule>
  </conditionalFormatting>
  <conditionalFormatting sqref="E1066">
    <cfRule type="cellIs" dxfId="2193" priority="33" operator="between">
      <formula>1</formula>
      <formula>2</formula>
    </cfRule>
  </conditionalFormatting>
  <conditionalFormatting sqref="I1066">
    <cfRule type="containsText" dxfId="2192" priority="34" operator="containsText" text="BAJO">
      <formula>NOT(ISERROR(SEARCH(("BAJO"),(I1066))))</formula>
    </cfRule>
  </conditionalFormatting>
  <conditionalFormatting sqref="I1066">
    <cfRule type="containsText" dxfId="2191" priority="35" operator="containsText" text="MEDIO">
      <formula>NOT(ISERROR(SEARCH(("MEDIO"),(I1066))))</formula>
    </cfRule>
  </conditionalFormatting>
  <conditionalFormatting sqref="I1066">
    <cfRule type="containsText" dxfId="2190" priority="36" operator="containsText" text="ALTO">
      <formula>NOT(ISERROR(SEARCH(("ALTO"),(I1066))))</formula>
    </cfRule>
  </conditionalFormatting>
  <conditionalFormatting sqref="I1066">
    <cfRule type="cellIs" dxfId="2189" priority="37" operator="between">
      <formula>5</formula>
      <formula>9</formula>
    </cfRule>
  </conditionalFormatting>
  <conditionalFormatting sqref="I1066">
    <cfRule type="cellIs" dxfId="2188" priority="38" operator="between">
      <formula>3</formula>
      <formula>4</formula>
    </cfRule>
  </conditionalFormatting>
  <conditionalFormatting sqref="I1066">
    <cfRule type="cellIs" dxfId="2187" priority="39" operator="between">
      <formula>1</formula>
      <formula>2</formula>
    </cfRule>
  </conditionalFormatting>
  <conditionalFormatting sqref="E1075">
    <cfRule type="containsText" dxfId="2186" priority="16" operator="containsText" text="BAJO">
      <formula>NOT(ISERROR(SEARCH(("BAJO"),(E1075))))</formula>
    </cfRule>
  </conditionalFormatting>
  <conditionalFormatting sqref="E1075">
    <cfRule type="containsText" dxfId="2185" priority="17" operator="containsText" text="MEDIO">
      <formula>NOT(ISERROR(SEARCH(("MEDIO"),(E1075))))</formula>
    </cfRule>
  </conditionalFormatting>
  <conditionalFormatting sqref="E1075">
    <cfRule type="containsText" dxfId="2184" priority="18" operator="containsText" text="ALTO">
      <formula>NOT(ISERROR(SEARCH(("ALTO"),(E1075))))</formula>
    </cfRule>
  </conditionalFormatting>
  <conditionalFormatting sqref="E1075">
    <cfRule type="cellIs" dxfId="2183" priority="19" operator="between">
      <formula>5</formula>
      <formula>9</formula>
    </cfRule>
  </conditionalFormatting>
  <conditionalFormatting sqref="E1075">
    <cfRule type="cellIs" dxfId="2182" priority="20" operator="between">
      <formula>3</formula>
      <formula>4</formula>
    </cfRule>
  </conditionalFormatting>
  <conditionalFormatting sqref="E1075">
    <cfRule type="cellIs" dxfId="2181" priority="21" operator="between">
      <formula>1</formula>
      <formula>2</formula>
    </cfRule>
  </conditionalFormatting>
  <conditionalFormatting sqref="I1075">
    <cfRule type="containsText" dxfId="2180" priority="22" operator="containsText" text="BAJO">
      <formula>NOT(ISERROR(SEARCH(("BAJO"),(I1075))))</formula>
    </cfRule>
  </conditionalFormatting>
  <conditionalFormatting sqref="I1075">
    <cfRule type="containsText" dxfId="2179" priority="23" operator="containsText" text="MEDIO">
      <formula>NOT(ISERROR(SEARCH(("MEDIO"),(I1075))))</formula>
    </cfRule>
  </conditionalFormatting>
  <conditionalFormatting sqref="I1075">
    <cfRule type="containsText" dxfId="2178" priority="24" operator="containsText" text="ALTO">
      <formula>NOT(ISERROR(SEARCH(("ALTO"),(I1075))))</formula>
    </cfRule>
  </conditionalFormatting>
  <conditionalFormatting sqref="I1075">
    <cfRule type="cellIs" dxfId="2177" priority="25" operator="between">
      <formula>5</formula>
      <formula>9</formula>
    </cfRule>
  </conditionalFormatting>
  <conditionalFormatting sqref="I1075">
    <cfRule type="cellIs" dxfId="2176" priority="26" operator="between">
      <formula>3</formula>
      <formula>4</formula>
    </cfRule>
  </conditionalFormatting>
  <conditionalFormatting sqref="I1075">
    <cfRule type="cellIs" dxfId="2175" priority="27" operator="between">
      <formula>1</formula>
      <formula>2</formula>
    </cfRule>
  </conditionalFormatting>
  <conditionalFormatting sqref="E1084">
    <cfRule type="containsText" dxfId="2174" priority="4" operator="containsText" text="BAJO">
      <formula>NOT(ISERROR(SEARCH(("BAJO"),(E1084))))</formula>
    </cfRule>
  </conditionalFormatting>
  <conditionalFormatting sqref="E1084">
    <cfRule type="containsText" dxfId="2173" priority="5" operator="containsText" text="MEDIO">
      <formula>NOT(ISERROR(SEARCH(("MEDIO"),(E1084))))</formula>
    </cfRule>
  </conditionalFormatting>
  <conditionalFormatting sqref="E1084">
    <cfRule type="containsText" dxfId="2172" priority="6" operator="containsText" text="ALTO">
      <formula>NOT(ISERROR(SEARCH(("ALTO"),(E1084))))</formula>
    </cfRule>
  </conditionalFormatting>
  <conditionalFormatting sqref="E1084">
    <cfRule type="cellIs" dxfId="2171" priority="7" operator="between">
      <formula>5</formula>
      <formula>9</formula>
    </cfRule>
  </conditionalFormatting>
  <conditionalFormatting sqref="E1084">
    <cfRule type="cellIs" dxfId="2170" priority="8" operator="between">
      <formula>3</formula>
      <formula>4</formula>
    </cfRule>
  </conditionalFormatting>
  <conditionalFormatting sqref="E1084">
    <cfRule type="cellIs" dxfId="2169" priority="9" operator="between">
      <formula>1</formula>
      <formula>2</formula>
    </cfRule>
  </conditionalFormatting>
  <conditionalFormatting sqref="I1084">
    <cfRule type="containsText" dxfId="2168" priority="10" operator="containsText" text="BAJO">
      <formula>NOT(ISERROR(SEARCH(("BAJO"),(I1084))))</formula>
    </cfRule>
  </conditionalFormatting>
  <conditionalFormatting sqref="I1084">
    <cfRule type="containsText" dxfId="2167" priority="11" operator="containsText" text="MEDIO">
      <formula>NOT(ISERROR(SEARCH(("MEDIO"),(I1084))))</formula>
    </cfRule>
  </conditionalFormatting>
  <conditionalFormatting sqref="I1084">
    <cfRule type="containsText" dxfId="2166" priority="12" operator="containsText" text="ALTO">
      <formula>NOT(ISERROR(SEARCH(("ALTO"),(I1084))))</formula>
    </cfRule>
  </conditionalFormatting>
  <conditionalFormatting sqref="I1084">
    <cfRule type="cellIs" dxfId="2165" priority="13" operator="between">
      <formula>5</formula>
      <formula>9</formula>
    </cfRule>
  </conditionalFormatting>
  <conditionalFormatting sqref="I1084">
    <cfRule type="cellIs" dxfId="2164" priority="14" operator="between">
      <formula>3</formula>
      <formula>4</formula>
    </cfRule>
  </conditionalFormatting>
  <conditionalFormatting sqref="I1084">
    <cfRule type="cellIs" dxfId="2163" priority="15" operator="between">
      <formula>1</formula>
      <formula>2</formula>
    </cfRule>
  </conditionalFormatting>
  <conditionalFormatting sqref="M14">
    <cfRule type="cellIs" dxfId="2162" priority="1" operator="equal">
      <formula>0</formula>
    </cfRule>
    <cfRule type="cellIs" dxfId="2161" priority="2" operator="lessThan">
      <formula>0</formula>
    </cfRule>
    <cfRule type="cellIs" dxfId="2160" priority="3" operator="greaterThan">
      <formula>0</formula>
    </cfRule>
  </conditionalFormatting>
  <printOptions horizontalCentered="1"/>
  <pageMargins left="0.59055118110236227" right="0.59055118110236227" top="0.74803149606299213" bottom="0.74803149606299213" header="0" footer="0"/>
  <pageSetup scale="51" orientation="landscape"/>
  <headerFooter>
    <oddFooter>&amp;CPágina &amp;P de</oddFooter>
  </headerFooter>
  <extLst>
    <ext xmlns:x14="http://schemas.microsoft.com/office/spreadsheetml/2009/9/main" uri="{CCE6A557-97BC-4b89-ADB6-D9C93CAAB3DF}">
      <x14:dataValidations xmlns:xm="http://schemas.microsoft.com/office/excel/2006/main" xWindow="827" yWindow="648" count="2">
        <x14:dataValidation type="list" allowBlank="1" showInputMessage="1" showErrorMessage="1" prompt="Probabilidad - Esta es la medida o descripción de la posibilidad de ocurrencia de un evento" xr:uid="{00000000-0002-0000-0500-000000000000}">
          <x14:formula1>
            <xm:f>'Tabla 2-3-4-5'!$B$10:$B$12</xm:f>
          </x14:formula1>
          <xm:sqref>C10:C16 C1081:C1087 G19:G25 C28:C34 C37:C43 C46:C52 G55:G61 C64:C70 G73:G79 C82:C88 C91:C97 C100:C106 C109:C115 C118:C124 G127:G133 C136:C142 C145:C151 C154:C160 G163:G169 C172:C178 G181:G187 C190:C196 C199:C205 C208:C214 C217:C223 C226:C232 G235:G241 C244:C250 C253:C259 C262:C268 C19:C25 G28:G34 G37:G43 G46:G52 C55:C61 G64:G70 C73:C79 G82:G88 G91:G97 G100:G106 G109:G115 G118:G124 C127:C133 G136:G142 G145:G151 G154:G160 C163:C169 G172:G178 C181:C187 G190:G196 G199:G205 G208:G214 G217:G223 G226:G232 C235:C241 G244:G250 G253:G259 G262:G268 G271:G277 C271:C277 C280:C286 G280:G286 G289:G295 C298:C304 C307:C313 C316:C322 G325:G331 C334:C340 G343:G349 C352:C358 C361:C367 C370:C376 C379:C385 C388:C394 G397:G403 C406:C412 C415:C421 C424:C430 G433:G439 C442:C448 G451:G457 C460:C466 C469:C475 C478:C484 C487:C493 C496:C502 G505:G511 C514:C520 C523:C529 C532:C538 C289:C295 G298:G304 G307:G313 G316:G322 C325:C331 G334:G340 C343:C349 G352:G358 G361:G367 G370:G376 G379:G385 G388:G394 C397:C403 G406:G412 G415:G421 G424:G430 C433:C439 G442:G448 C451:C457 G460:G466 G469:G475 G478:G484 G487:G493 G496:G502 C505:C511 G514:G520 G523:G529 G532:G538 C541:C547 G541:G547 C550:C556 G550:G556 G559:G565 C568:C574 C577:C583 C586:C592 G595:G601 C604:C610 G613:G619 C622:C628 C631:C637 C640:C646 C649:C655 C658:C664 G667:G673 C676:C682 C685:C691 C694:C700 G703:G709 C712:C718 G721:G727 C730:C736 C739:C745 C748:C754 C757:C763 C766:C772 G775:G781 C784:C790 C793:C799 C802:C808 C559:C565 G568:G574 G577:G583 G586:G592 C595:C601 G604:G610 C613:C619 G622:G628 G631:G637 G640:G646 G649:G655 G658:G664 C667:C673 G676:G682 G685:G691 G694:G700 C703:C709 G712:G718 C721:C727 G730:G736 G739:G745 G748:G754 G757:G763 G766:G772 C775:C781 G784:G790 G793:G799 G802:G808 G811:G817 C811:C817 C820:C826 G820:G826 G829:G835 C838:C844 C847:C853 C856:C862 G865:G871 C874:C880 G883:G889 C892:C898 C901:C907 C910:C916 C919:C925 C928:C934 G937:G943 C946:C952 C955:C961 C964:C970 G973:G979 C982:C988 G991:G997 C1000:C1006 C1009:C1015 C1018:C1024 C1027:C1033 C1036:C1042 G1045:G1051 C1054:C1060 C1063:C1069 C1072:C1078 C829:C835 G838:G844 G847:G853 G856:G862 C865:C871 G874:G880 C883:C889 G892:G898 G901:G907 G910:G916 G919:G925 G928:G934 C937:C943 G946:G952 G955:G961 G964:G970 C973:C979 G982:G988 C991:C997 G1000:G1006 G1009:G1015 G1018:G1024 G1027:G1033 G1036:G1042 C1045:C1051 G1054:G1060 G1063:G1069 G1072:G1078 G1081:G1087 G10:G16</xm:sqref>
        </x14:dataValidation>
        <x14:dataValidation type="list" allowBlank="1" showInputMessage="1" showErrorMessage="1" prompt="Magnitud del riesgo - Selecciones el nivel de magnitud (impacto) en caso de materializarse el riesgo. " xr:uid="{00000000-0002-0000-0500-000001000000}">
          <x14:formula1>
            <xm:f>'Tabla 2-3-4-5'!$G$4:$G$6</xm:f>
          </x14:formula1>
          <xm:sqref>D10:D16 D1081:D1087 H19:H25 D28:D34 D37:D43 D46:D52 H55:H61 D64:D70 H73:H79 D82:D88 D91:D97 D100:D106 D109:D115 D118:D124 H127:H133 D136:D142 D145:D151 D154:D160 H163:H169 D172:D178 H181:H187 D190:D196 D199:D205 D208:D214 D217:D223 D226:D232 H235:H241 D244:D250 D253:D259 D262:D268 D19:D25 H28:H34 H37:H43 H46:H52 D55:D61 H64:H70 D73:D79 H82:H88 H91:H97 H100:H106 H109:H115 H118:H124 D127:D133 H136:H142 H145:H151 H154:H160 D163:D169 H172:H178 D181:D187 H190:H196 H199:H205 H208:H214 H217:H223 H226:H232 D235:D241 H244:H250 H253:H259 H262:H268 H271:H277 D271:D277 D280:D286 H280:H286 H289:H295 D298:D304 D307:D313 D316:D322 H325:H331 D334:D340 H343:H349 D352:D358 D361:D367 D370:D376 D379:D385 D388:D394 H397:H403 D406:D412 D415:D421 D424:D430 H433:H439 D442:D448 H451:H457 D460:D466 D469:D475 D478:D484 D487:D493 D496:D502 H505:H511 D514:D520 D523:D529 D532:D538 D289:D295 H298:H304 H307:H313 H316:H322 D325:D331 H334:H340 D343:D349 H352:H358 H361:H367 H370:H376 H379:H385 H388:H394 D397:D403 H406:H412 H415:H421 H424:H430 D433:D439 H442:H448 D451:D457 H460:H466 H469:H475 H478:H484 H487:H493 H496:H502 D505:D511 H514:H520 H523:H529 H532:H538 D541:D547 H541:H547 D550:D556 H550:H556 H559:H565 D568:D574 D577:D583 D586:D592 H595:H601 D604:D610 H613:H619 D622:D628 D631:D637 D640:D646 D649:D655 D658:D664 H667:H673 D676:D682 D685:D691 D694:D700 H703:H709 D712:D718 H721:H727 D730:D736 D739:D745 D748:D754 D757:D763 D766:D772 H775:H781 D784:D790 D793:D799 D802:D808 D559:D565 H568:H574 H577:H583 H586:H592 D595:D601 H604:H610 D613:D619 H622:H628 H631:H637 H640:H646 H649:H655 H658:H664 D667:D673 H676:H682 H685:H691 H694:H700 D703:D709 H712:H718 D721:D727 H730:H736 H739:H745 H748:H754 H757:H763 H766:H772 D775:D781 H784:H790 H793:H799 H802:H808 H811:H817 D811:D817 D820:D826 H820:H826 H829:H835 D838:D844 D847:D853 D856:D862 H865:H871 D874:D880 H883:H889 D892:D898 D901:D907 D910:D916 D919:D925 D928:D934 H937:H943 D946:D952 D955:D961 D964:D970 H973:H979 D982:D988 H991:H997 D1000:D1006 D1009:D1015 D1018:D1024 D1027:D1033 D1036:D1042 H1045:H1051 D1054:D1060 D1063:D1069 D1072:D1078 D829:D835 H838:H844 H847:H853 H856:H862 D865:D871 H874:H880 D883:D889 H892:H898 H901:H907 H910:H916 H919:H925 H928:H934 D937:D943 H946:H952 H955:H961 H964:H970 D973:D979 H982:H988 D991:D997 H1000:H1006 H1009:H1015 H1018:H1024 H1027:H1033 H1036:H1042 D1045:D1051 H1054:H1060 H1063:H1069 H1072:H1078 H1081:H1087 H10:H16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000"/>
  <sheetViews>
    <sheetView showGridLines="0" topLeftCell="C6" workbookViewId="0">
      <selection sqref="A1:L12"/>
    </sheetView>
  </sheetViews>
  <sheetFormatPr baseColWidth="10" defaultColWidth="14.44140625" defaultRowHeight="15" customHeight="1" x14ac:dyDescent="0.3"/>
  <cols>
    <col min="1" max="1" width="28" customWidth="1"/>
    <col min="2" max="2" width="24.5546875" customWidth="1"/>
    <col min="3" max="3" width="5.88671875" customWidth="1"/>
    <col min="4" max="4" width="26.33203125" customWidth="1"/>
    <col min="5" max="5" width="25.6640625" customWidth="1"/>
    <col min="6" max="6" width="5.44140625" customWidth="1"/>
    <col min="7" max="8" width="28" customWidth="1"/>
    <col min="9" max="9" width="6.5546875" customWidth="1"/>
    <col min="10" max="10" width="28" customWidth="1"/>
    <col min="11" max="11" width="32.88671875" customWidth="1"/>
    <col min="12" max="12" width="28" customWidth="1"/>
  </cols>
  <sheetData>
    <row r="1" spans="1:12" ht="46.5" customHeight="1" x14ac:dyDescent="0.3">
      <c r="A1" s="393" t="s">
        <v>81</v>
      </c>
      <c r="B1" s="394"/>
      <c r="D1" s="393" t="s">
        <v>82</v>
      </c>
      <c r="E1" s="394"/>
      <c r="G1" s="393" t="s">
        <v>83</v>
      </c>
      <c r="H1" s="394"/>
      <c r="J1" s="393" t="s">
        <v>84</v>
      </c>
      <c r="K1" s="277"/>
      <c r="L1" s="394"/>
    </row>
    <row r="2" spans="1:12" ht="46.5" customHeight="1" x14ac:dyDescent="0.3">
      <c r="A2" s="393" t="s">
        <v>85</v>
      </c>
      <c r="B2" s="394"/>
      <c r="D2" s="393" t="s">
        <v>86</v>
      </c>
      <c r="E2" s="394"/>
      <c r="G2" s="393" t="s">
        <v>87</v>
      </c>
      <c r="H2" s="394"/>
      <c r="J2" s="393" t="s">
        <v>88</v>
      </c>
      <c r="K2" s="277"/>
      <c r="L2" s="394"/>
    </row>
    <row r="3" spans="1:12" ht="46.5" customHeight="1" x14ac:dyDescent="0.3">
      <c r="A3" s="15" t="s">
        <v>89</v>
      </c>
      <c r="B3" s="137" t="s">
        <v>90</v>
      </c>
      <c r="D3" s="15" t="s">
        <v>90</v>
      </c>
      <c r="E3" s="83" t="s">
        <v>89</v>
      </c>
      <c r="G3" s="14" t="s">
        <v>90</v>
      </c>
      <c r="H3" s="33" t="s">
        <v>89</v>
      </c>
      <c r="J3" s="18" t="s">
        <v>90</v>
      </c>
      <c r="K3" s="137" t="s">
        <v>91</v>
      </c>
      <c r="L3" s="137" t="s">
        <v>92</v>
      </c>
    </row>
    <row r="4" spans="1:12" ht="67.5" customHeight="1" x14ac:dyDescent="0.3">
      <c r="A4" s="34" t="s">
        <v>93</v>
      </c>
      <c r="B4" s="35" t="s">
        <v>94</v>
      </c>
      <c r="D4" s="15">
        <v>3</v>
      </c>
      <c r="E4" s="138" t="s">
        <v>95</v>
      </c>
      <c r="G4" s="15" t="s">
        <v>94</v>
      </c>
      <c r="H4" s="138" t="s">
        <v>96</v>
      </c>
      <c r="J4" s="131">
        <v>3</v>
      </c>
      <c r="K4" s="17" t="s">
        <v>97</v>
      </c>
      <c r="L4" s="17" t="s">
        <v>98</v>
      </c>
    </row>
    <row r="5" spans="1:12" ht="78.75" customHeight="1" thickBot="1" x14ac:dyDescent="0.35">
      <c r="A5" s="34" t="s">
        <v>99</v>
      </c>
      <c r="B5" s="35" t="s">
        <v>94</v>
      </c>
      <c r="D5" s="15">
        <v>2</v>
      </c>
      <c r="E5" s="138" t="s">
        <v>100</v>
      </c>
      <c r="G5" s="131" t="s">
        <v>101</v>
      </c>
      <c r="H5" s="17" t="s">
        <v>102</v>
      </c>
      <c r="J5" s="131">
        <v>2</v>
      </c>
      <c r="K5" s="17" t="s">
        <v>103</v>
      </c>
      <c r="L5" s="17" t="s">
        <v>104</v>
      </c>
    </row>
    <row r="6" spans="1:12" ht="90" customHeight="1" thickBot="1" x14ac:dyDescent="0.35">
      <c r="A6" s="34" t="s">
        <v>105</v>
      </c>
      <c r="B6" s="35" t="s">
        <v>101</v>
      </c>
      <c r="D6" s="15">
        <v>1</v>
      </c>
      <c r="E6" s="138" t="s">
        <v>106</v>
      </c>
      <c r="G6" s="14" t="s">
        <v>107</v>
      </c>
      <c r="H6" s="34" t="s">
        <v>108</v>
      </c>
      <c r="J6" s="77">
        <v>1</v>
      </c>
      <c r="K6" s="78" t="s">
        <v>109</v>
      </c>
      <c r="L6" s="78" t="s">
        <v>110</v>
      </c>
    </row>
    <row r="7" spans="1:12" ht="46.5" customHeight="1" thickBot="1" x14ac:dyDescent="0.35">
      <c r="A7" s="34" t="s">
        <v>111</v>
      </c>
      <c r="B7" s="35" t="s">
        <v>101</v>
      </c>
    </row>
    <row r="8" spans="1:12" ht="46.5" customHeight="1" x14ac:dyDescent="0.3">
      <c r="A8" s="34" t="s">
        <v>112</v>
      </c>
      <c r="B8" s="35" t="s">
        <v>107</v>
      </c>
    </row>
    <row r="9" spans="1:12" ht="46.5" customHeight="1" x14ac:dyDescent="0.3">
      <c r="A9" s="34" t="s">
        <v>113</v>
      </c>
      <c r="B9" s="36" t="s">
        <v>107</v>
      </c>
    </row>
    <row r="10" spans="1:12" ht="46.5" customHeight="1" x14ac:dyDescent="0.3">
      <c r="B10" s="14" t="s">
        <v>94</v>
      </c>
      <c r="C10" s="14">
        <v>3</v>
      </c>
    </row>
    <row r="11" spans="1:12" ht="46.5" customHeight="1" x14ac:dyDescent="0.3">
      <c r="B11" s="14" t="s">
        <v>101</v>
      </c>
      <c r="C11" s="14">
        <v>2</v>
      </c>
    </row>
    <row r="12" spans="1:12" ht="46.5" customHeight="1" x14ac:dyDescent="0.3">
      <c r="B12" s="14" t="s">
        <v>107</v>
      </c>
      <c r="C12" s="14">
        <v>1</v>
      </c>
    </row>
    <row r="13" spans="1:12" ht="46.5" customHeight="1" x14ac:dyDescent="0.3"/>
    <row r="14" spans="1:12" ht="46.5" customHeight="1" x14ac:dyDescent="0.3"/>
    <row r="15" spans="1:12" ht="46.5" customHeight="1" x14ac:dyDescent="0.3"/>
    <row r="16" spans="1:12" ht="46.5" customHeight="1" x14ac:dyDescent="0.3"/>
    <row r="17" ht="46.5" customHeight="1" x14ac:dyDescent="0.3"/>
    <row r="18" ht="46.5" customHeight="1" x14ac:dyDescent="0.3"/>
    <row r="19" ht="46.5" customHeight="1" x14ac:dyDescent="0.3"/>
    <row r="20" ht="46.5" customHeight="1" x14ac:dyDescent="0.3"/>
    <row r="21" ht="46.5" customHeight="1" x14ac:dyDescent="0.3"/>
    <row r="22" ht="46.5" customHeight="1" x14ac:dyDescent="0.3"/>
    <row r="23" ht="46.5" customHeight="1" x14ac:dyDescent="0.3"/>
    <row r="24" ht="46.5" customHeight="1" x14ac:dyDescent="0.3"/>
    <row r="25" ht="46.5" customHeight="1" x14ac:dyDescent="0.3"/>
    <row r="26" ht="46.5" customHeight="1" x14ac:dyDescent="0.3"/>
    <row r="27" ht="46.5" customHeight="1" x14ac:dyDescent="0.3"/>
    <row r="28" ht="46.5" customHeight="1" x14ac:dyDescent="0.3"/>
    <row r="29" ht="46.5" customHeight="1" x14ac:dyDescent="0.3"/>
    <row r="30" ht="46.5" customHeight="1" x14ac:dyDescent="0.3"/>
    <row r="31" ht="46.5" customHeight="1" x14ac:dyDescent="0.3"/>
    <row r="32" ht="46.5" customHeight="1" x14ac:dyDescent="0.3"/>
    <row r="33" ht="46.5" customHeight="1" x14ac:dyDescent="0.3"/>
    <row r="34" ht="46.5" customHeight="1" x14ac:dyDescent="0.3"/>
    <row r="35" ht="46.5" customHeight="1" x14ac:dyDescent="0.3"/>
    <row r="36" ht="46.5" customHeight="1" x14ac:dyDescent="0.3"/>
    <row r="37" ht="46.5" customHeight="1" x14ac:dyDescent="0.3"/>
    <row r="38" ht="46.5" customHeight="1" x14ac:dyDescent="0.3"/>
    <row r="39" ht="46.5" customHeight="1" x14ac:dyDescent="0.3"/>
    <row r="40" ht="46.5" customHeight="1" x14ac:dyDescent="0.3"/>
    <row r="41" ht="46.5" customHeight="1" x14ac:dyDescent="0.3"/>
    <row r="42" ht="46.5" customHeight="1" x14ac:dyDescent="0.3"/>
    <row r="43" ht="46.5" customHeight="1" x14ac:dyDescent="0.3"/>
    <row r="44" ht="46.5" customHeight="1" x14ac:dyDescent="0.3"/>
    <row r="45" ht="46.5" customHeight="1" x14ac:dyDescent="0.3"/>
    <row r="46" ht="46.5" customHeight="1" x14ac:dyDescent="0.3"/>
    <row r="47" ht="46.5" customHeight="1" x14ac:dyDescent="0.3"/>
    <row r="48" ht="46.5" customHeight="1" x14ac:dyDescent="0.3"/>
    <row r="49" ht="46.5" customHeight="1" x14ac:dyDescent="0.3"/>
    <row r="50" ht="46.5" customHeight="1" x14ac:dyDescent="0.3"/>
    <row r="51" ht="46.5" customHeight="1" x14ac:dyDescent="0.3"/>
    <row r="52" ht="46.5" customHeight="1" x14ac:dyDescent="0.3"/>
    <row r="53" ht="46.5" customHeight="1" x14ac:dyDescent="0.3"/>
    <row r="54" ht="46.5" customHeight="1" x14ac:dyDescent="0.3"/>
    <row r="55" ht="46.5" customHeight="1" x14ac:dyDescent="0.3"/>
    <row r="56" ht="46.5" customHeight="1" x14ac:dyDescent="0.3"/>
    <row r="57" ht="46.5" customHeight="1" x14ac:dyDescent="0.3"/>
    <row r="58" ht="46.5" customHeight="1" x14ac:dyDescent="0.3"/>
    <row r="59" ht="46.5" customHeight="1" x14ac:dyDescent="0.3"/>
    <row r="60" ht="46.5" customHeight="1" x14ac:dyDescent="0.3"/>
    <row r="61" ht="46.5" customHeight="1" x14ac:dyDescent="0.3"/>
    <row r="62" ht="46.5" customHeight="1" x14ac:dyDescent="0.3"/>
    <row r="63" ht="46.5" customHeight="1" x14ac:dyDescent="0.3"/>
    <row r="64" ht="46.5" customHeight="1" x14ac:dyDescent="0.3"/>
    <row r="65" ht="46.5" customHeight="1" x14ac:dyDescent="0.3"/>
    <row r="66" ht="46.5" customHeight="1" x14ac:dyDescent="0.3"/>
    <row r="67" ht="46.5" customHeight="1" x14ac:dyDescent="0.3"/>
    <row r="68" ht="46.5" customHeight="1" x14ac:dyDescent="0.3"/>
    <row r="69" ht="46.5" customHeight="1" x14ac:dyDescent="0.3"/>
    <row r="70" ht="46.5" customHeight="1" x14ac:dyDescent="0.3"/>
    <row r="71" ht="46.5" customHeight="1" x14ac:dyDescent="0.3"/>
    <row r="72" ht="46.5" customHeight="1" x14ac:dyDescent="0.3"/>
    <row r="73" ht="46.5" customHeight="1" x14ac:dyDescent="0.3"/>
    <row r="74" ht="46.5" customHeight="1" x14ac:dyDescent="0.3"/>
    <row r="75" ht="46.5" customHeight="1" x14ac:dyDescent="0.3"/>
    <row r="76" ht="46.5" customHeight="1" x14ac:dyDescent="0.3"/>
    <row r="77" ht="46.5" customHeight="1" x14ac:dyDescent="0.3"/>
    <row r="78" ht="46.5" customHeight="1" x14ac:dyDescent="0.3"/>
    <row r="79" ht="46.5" customHeight="1" x14ac:dyDescent="0.3"/>
    <row r="80" ht="46.5" customHeight="1" x14ac:dyDescent="0.3"/>
    <row r="81" ht="46.5" customHeight="1" x14ac:dyDescent="0.3"/>
    <row r="82" ht="46.5" customHeight="1" x14ac:dyDescent="0.3"/>
    <row r="83" ht="46.5" customHeight="1" x14ac:dyDescent="0.3"/>
    <row r="84" ht="46.5" customHeight="1" x14ac:dyDescent="0.3"/>
    <row r="85" ht="46.5" customHeight="1" x14ac:dyDescent="0.3"/>
    <row r="86" ht="46.5" customHeight="1" x14ac:dyDescent="0.3"/>
    <row r="87" ht="46.5" customHeight="1" x14ac:dyDescent="0.3"/>
    <row r="88" ht="46.5" customHeight="1" x14ac:dyDescent="0.3"/>
    <row r="89" ht="46.5" customHeight="1" x14ac:dyDescent="0.3"/>
    <row r="90" ht="46.5" customHeight="1" x14ac:dyDescent="0.3"/>
    <row r="91" ht="46.5" customHeight="1" x14ac:dyDescent="0.3"/>
    <row r="92" ht="46.5" customHeight="1" x14ac:dyDescent="0.3"/>
    <row r="93" ht="46.5" customHeight="1" x14ac:dyDescent="0.3"/>
    <row r="94" ht="46.5" customHeight="1" x14ac:dyDescent="0.3"/>
    <row r="95" ht="46.5" customHeight="1" x14ac:dyDescent="0.3"/>
    <row r="96" ht="46.5" customHeight="1" x14ac:dyDescent="0.3"/>
    <row r="97" ht="46.5" customHeight="1" x14ac:dyDescent="0.3"/>
    <row r="98" ht="46.5" customHeight="1" x14ac:dyDescent="0.3"/>
    <row r="99" ht="46.5" customHeight="1" x14ac:dyDescent="0.3"/>
    <row r="100" ht="46.5" customHeight="1" x14ac:dyDescent="0.3"/>
    <row r="101" ht="46.5" customHeight="1" x14ac:dyDescent="0.3"/>
    <row r="102" ht="46.5" customHeight="1" x14ac:dyDescent="0.3"/>
    <row r="103" ht="46.5" customHeight="1" x14ac:dyDescent="0.3"/>
    <row r="104" ht="46.5" customHeight="1" x14ac:dyDescent="0.3"/>
    <row r="105" ht="46.5" customHeight="1" x14ac:dyDescent="0.3"/>
    <row r="106" ht="46.5" customHeight="1" x14ac:dyDescent="0.3"/>
    <row r="107" ht="46.5" customHeight="1" x14ac:dyDescent="0.3"/>
    <row r="108" ht="46.5" customHeight="1" x14ac:dyDescent="0.3"/>
    <row r="109" ht="46.5" customHeight="1" x14ac:dyDescent="0.3"/>
    <row r="110" ht="46.5" customHeight="1" x14ac:dyDescent="0.3"/>
    <row r="111" ht="46.5" customHeight="1" x14ac:dyDescent="0.3"/>
    <row r="112" ht="46.5" customHeight="1" x14ac:dyDescent="0.3"/>
    <row r="113" ht="46.5" customHeight="1" x14ac:dyDescent="0.3"/>
    <row r="114" ht="46.5" customHeight="1" x14ac:dyDescent="0.3"/>
    <row r="115" ht="46.5" customHeight="1" x14ac:dyDescent="0.3"/>
    <row r="116" ht="46.5" customHeight="1" x14ac:dyDescent="0.3"/>
    <row r="117" ht="46.5" customHeight="1" x14ac:dyDescent="0.3"/>
    <row r="118" ht="46.5" customHeight="1" x14ac:dyDescent="0.3"/>
    <row r="119" ht="46.5" customHeight="1" x14ac:dyDescent="0.3"/>
    <row r="120" ht="46.5" customHeight="1" x14ac:dyDescent="0.3"/>
    <row r="121" ht="46.5" customHeight="1" x14ac:dyDescent="0.3"/>
    <row r="122" ht="46.5" customHeight="1" x14ac:dyDescent="0.3"/>
    <row r="123" ht="46.5" customHeight="1" x14ac:dyDescent="0.3"/>
    <row r="124" ht="46.5" customHeight="1" x14ac:dyDescent="0.3"/>
    <row r="125" ht="46.5" customHeight="1" x14ac:dyDescent="0.3"/>
    <row r="126" ht="46.5" customHeight="1" x14ac:dyDescent="0.3"/>
    <row r="127" ht="46.5" customHeight="1" x14ac:dyDescent="0.3"/>
    <row r="128" ht="46.5" customHeight="1" x14ac:dyDescent="0.3"/>
    <row r="129" ht="46.5" customHeight="1" x14ac:dyDescent="0.3"/>
    <row r="130" ht="46.5" customHeight="1" x14ac:dyDescent="0.3"/>
    <row r="131" ht="46.5" customHeight="1" x14ac:dyDescent="0.3"/>
    <row r="132" ht="46.5" customHeight="1" x14ac:dyDescent="0.3"/>
    <row r="133" ht="46.5" customHeight="1" x14ac:dyDescent="0.3"/>
    <row r="134" ht="46.5" customHeight="1" x14ac:dyDescent="0.3"/>
    <row r="135" ht="46.5" customHeight="1" x14ac:dyDescent="0.3"/>
    <row r="136" ht="46.5" customHeight="1" x14ac:dyDescent="0.3"/>
    <row r="137" ht="46.5" customHeight="1" x14ac:dyDescent="0.3"/>
    <row r="138" ht="46.5" customHeight="1" x14ac:dyDescent="0.3"/>
    <row r="139" ht="46.5" customHeight="1" x14ac:dyDescent="0.3"/>
    <row r="140" ht="46.5" customHeight="1" x14ac:dyDescent="0.3"/>
    <row r="141" ht="46.5" customHeight="1" x14ac:dyDescent="0.3"/>
    <row r="142" ht="46.5" customHeight="1" x14ac:dyDescent="0.3"/>
    <row r="143" ht="46.5" customHeight="1" x14ac:dyDescent="0.3"/>
    <row r="144" ht="46.5" customHeight="1" x14ac:dyDescent="0.3"/>
    <row r="145" ht="46.5" customHeight="1" x14ac:dyDescent="0.3"/>
    <row r="146" ht="46.5" customHeight="1" x14ac:dyDescent="0.3"/>
    <row r="147" ht="46.5" customHeight="1" x14ac:dyDescent="0.3"/>
    <row r="148" ht="46.5" customHeight="1" x14ac:dyDescent="0.3"/>
    <row r="149" ht="46.5" customHeight="1" x14ac:dyDescent="0.3"/>
    <row r="150" ht="46.5" customHeight="1" x14ac:dyDescent="0.3"/>
    <row r="151" ht="46.5" customHeight="1" x14ac:dyDescent="0.3"/>
    <row r="152" ht="46.5" customHeight="1" x14ac:dyDescent="0.3"/>
    <row r="153" ht="46.5" customHeight="1" x14ac:dyDescent="0.3"/>
    <row r="154" ht="46.5" customHeight="1" x14ac:dyDescent="0.3"/>
    <row r="155" ht="46.5" customHeight="1" x14ac:dyDescent="0.3"/>
    <row r="156" ht="46.5" customHeight="1" x14ac:dyDescent="0.3"/>
    <row r="157" ht="46.5" customHeight="1" x14ac:dyDescent="0.3"/>
    <row r="158" ht="46.5" customHeight="1" x14ac:dyDescent="0.3"/>
    <row r="159" ht="46.5" customHeight="1" x14ac:dyDescent="0.3"/>
    <row r="160" ht="46.5" customHeight="1" x14ac:dyDescent="0.3"/>
    <row r="161" ht="46.5" customHeight="1" x14ac:dyDescent="0.3"/>
    <row r="162" ht="46.5" customHeight="1" x14ac:dyDescent="0.3"/>
    <row r="163" ht="46.5" customHeight="1" x14ac:dyDescent="0.3"/>
    <row r="164" ht="46.5" customHeight="1" x14ac:dyDescent="0.3"/>
    <row r="165" ht="46.5" customHeight="1" x14ac:dyDescent="0.3"/>
    <row r="166" ht="46.5" customHeight="1" x14ac:dyDescent="0.3"/>
    <row r="167" ht="46.5" customHeight="1" x14ac:dyDescent="0.3"/>
    <row r="168" ht="46.5" customHeight="1" x14ac:dyDescent="0.3"/>
    <row r="169" ht="46.5" customHeight="1" x14ac:dyDescent="0.3"/>
    <row r="170" ht="46.5" customHeight="1" x14ac:dyDescent="0.3"/>
    <row r="171" ht="46.5" customHeight="1" x14ac:dyDescent="0.3"/>
    <row r="172" ht="46.5" customHeight="1" x14ac:dyDescent="0.3"/>
    <row r="173" ht="46.5" customHeight="1" x14ac:dyDescent="0.3"/>
    <row r="174" ht="46.5" customHeight="1" x14ac:dyDescent="0.3"/>
    <row r="175" ht="46.5" customHeight="1" x14ac:dyDescent="0.3"/>
    <row r="176" ht="46.5" customHeight="1" x14ac:dyDescent="0.3"/>
    <row r="177" ht="46.5" customHeight="1" x14ac:dyDescent="0.3"/>
    <row r="178" ht="46.5" customHeight="1" x14ac:dyDescent="0.3"/>
    <row r="179" ht="46.5" customHeight="1" x14ac:dyDescent="0.3"/>
    <row r="180" ht="46.5" customHeight="1" x14ac:dyDescent="0.3"/>
    <row r="181" ht="46.5" customHeight="1" x14ac:dyDescent="0.3"/>
    <row r="182" ht="46.5" customHeight="1" x14ac:dyDescent="0.3"/>
    <row r="183" ht="46.5" customHeight="1" x14ac:dyDescent="0.3"/>
    <row r="184" ht="46.5" customHeight="1" x14ac:dyDescent="0.3"/>
    <row r="185" ht="46.5" customHeight="1" x14ac:dyDescent="0.3"/>
    <row r="186" ht="46.5" customHeight="1" x14ac:dyDescent="0.3"/>
    <row r="187" ht="46.5" customHeight="1" x14ac:dyDescent="0.3"/>
    <row r="188" ht="46.5" customHeight="1" x14ac:dyDescent="0.3"/>
    <row r="189" ht="46.5" customHeight="1" x14ac:dyDescent="0.3"/>
    <row r="190" ht="46.5" customHeight="1" x14ac:dyDescent="0.3"/>
    <row r="191" ht="46.5" customHeight="1" x14ac:dyDescent="0.3"/>
    <row r="192" ht="46.5" customHeight="1" x14ac:dyDescent="0.3"/>
    <row r="193" ht="46.5" customHeight="1" x14ac:dyDescent="0.3"/>
    <row r="194" ht="46.5" customHeight="1" x14ac:dyDescent="0.3"/>
    <row r="195" ht="46.5" customHeight="1" x14ac:dyDescent="0.3"/>
    <row r="196" ht="46.5" customHeight="1" x14ac:dyDescent="0.3"/>
    <row r="197" ht="46.5" customHeight="1" x14ac:dyDescent="0.3"/>
    <row r="198" ht="46.5" customHeight="1" x14ac:dyDescent="0.3"/>
    <row r="199" ht="46.5" customHeight="1" x14ac:dyDescent="0.3"/>
    <row r="200" ht="46.5" customHeight="1" x14ac:dyDescent="0.3"/>
    <row r="201" ht="46.5" customHeight="1" x14ac:dyDescent="0.3"/>
    <row r="202" ht="46.5" customHeight="1" x14ac:dyDescent="0.3"/>
    <row r="203" ht="46.5" customHeight="1" x14ac:dyDescent="0.3"/>
    <row r="204" ht="46.5" customHeight="1" x14ac:dyDescent="0.3"/>
    <row r="205" ht="46.5" customHeight="1" x14ac:dyDescent="0.3"/>
    <row r="206" ht="46.5" customHeight="1" x14ac:dyDescent="0.3"/>
    <row r="207" ht="46.5" customHeight="1" x14ac:dyDescent="0.3"/>
    <row r="208" ht="46.5" customHeight="1" x14ac:dyDescent="0.3"/>
    <row r="209" ht="46.5" customHeight="1" x14ac:dyDescent="0.3"/>
    <row r="210" ht="46.5" customHeight="1" x14ac:dyDescent="0.3"/>
    <row r="211" ht="46.5" customHeight="1" x14ac:dyDescent="0.3"/>
    <row r="212" ht="46.5" customHeight="1" x14ac:dyDescent="0.3"/>
    <row r="213" ht="46.5" customHeight="1" x14ac:dyDescent="0.3"/>
    <row r="214" ht="46.5" customHeight="1" x14ac:dyDescent="0.3"/>
    <row r="215" ht="46.5" customHeight="1" x14ac:dyDescent="0.3"/>
    <row r="216" ht="46.5" customHeight="1" x14ac:dyDescent="0.3"/>
    <row r="217" ht="46.5" customHeight="1" x14ac:dyDescent="0.3"/>
    <row r="218" ht="46.5" customHeight="1" x14ac:dyDescent="0.3"/>
    <row r="219" ht="46.5" customHeight="1" x14ac:dyDescent="0.3"/>
    <row r="220" ht="46.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8">
    <mergeCell ref="A1:B1"/>
    <mergeCell ref="D1:E1"/>
    <mergeCell ref="G1:H1"/>
    <mergeCell ref="J1:L1"/>
    <mergeCell ref="A2:B2"/>
    <mergeCell ref="D2:E2"/>
    <mergeCell ref="G2:H2"/>
    <mergeCell ref="J2:L2"/>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024"/>
  <sheetViews>
    <sheetView showGridLines="0" zoomScale="80" zoomScaleNormal="80" workbookViewId="0">
      <pane ySplit="7" topLeftCell="A8" activePane="bottomLeft" state="frozen"/>
      <selection pane="bottomLeft" activeCell="I12" sqref="I12"/>
    </sheetView>
  </sheetViews>
  <sheetFormatPr baseColWidth="10" defaultColWidth="14.44140625" defaultRowHeight="15" customHeight="1" x14ac:dyDescent="0.3"/>
  <cols>
    <col min="1" max="1" width="23.44140625" customWidth="1"/>
    <col min="2" max="2" width="26.33203125" customWidth="1"/>
    <col min="3" max="3" width="12.44140625" customWidth="1"/>
    <col min="4" max="4" width="22.33203125" customWidth="1"/>
    <col min="5" max="5" width="20.88671875" customWidth="1"/>
    <col min="6" max="6" width="15.88671875" customWidth="1"/>
    <col min="7" max="7" width="13.5546875" customWidth="1"/>
    <col min="8" max="8" width="14" customWidth="1"/>
    <col min="9" max="9" width="19.44140625" customWidth="1"/>
    <col min="10" max="10" width="22.109375" customWidth="1"/>
    <col min="11" max="11" width="11.44140625" customWidth="1"/>
    <col min="12" max="12" width="20.88671875" hidden="1" customWidth="1"/>
    <col min="13" max="13" width="20.6640625" style="1" hidden="1" customWidth="1"/>
    <col min="14" max="14" width="19.33203125" hidden="1" customWidth="1"/>
    <col min="15" max="15" width="21.44140625" hidden="1" customWidth="1"/>
    <col min="16" max="18" width="11.44140625" hidden="1" customWidth="1"/>
    <col min="19" max="19" width="36.44140625" hidden="1" customWidth="1"/>
    <col min="20" max="20" width="19.6640625" hidden="1" customWidth="1"/>
    <col min="21" max="21" width="12.6640625" hidden="1" customWidth="1"/>
    <col min="22" max="22" width="14.44140625" hidden="1" customWidth="1"/>
    <col min="23" max="23" width="7.33203125" hidden="1" customWidth="1"/>
    <col min="24" max="24" width="11.44140625" hidden="1" customWidth="1"/>
    <col min="25" max="29" width="11.44140625" customWidth="1"/>
  </cols>
  <sheetData>
    <row r="1" spans="1:29" ht="14.4" x14ac:dyDescent="0.3">
      <c r="A1" s="403" t="str">
        <f>+'Matriz Nº1 Identificación'!A1:H1</f>
        <v>MINISTERIO DE GOBERNACIÓN Y POLICÍA</v>
      </c>
      <c r="B1" s="381"/>
      <c r="C1" s="381"/>
      <c r="D1" s="381"/>
      <c r="E1" s="381"/>
      <c r="F1" s="381"/>
      <c r="G1" s="381"/>
      <c r="H1" s="381"/>
      <c r="I1" s="381"/>
      <c r="J1" s="382"/>
    </row>
    <row r="2" spans="1:29" ht="14.4" x14ac:dyDescent="0.3">
      <c r="A2" s="366" t="str">
        <f>+'Matriz Nº1 Identificación'!A2:H2</f>
        <v>SISTEMA ESPECÍFICO DE VALORACIÓN DE RIESGO INSTITUCIONAL</v>
      </c>
      <c r="B2" s="384"/>
      <c r="C2" s="384"/>
      <c r="D2" s="384"/>
      <c r="E2" s="384"/>
      <c r="F2" s="384"/>
      <c r="G2" s="384"/>
      <c r="H2" s="384"/>
      <c r="I2" s="384"/>
      <c r="J2" s="385"/>
    </row>
    <row r="3" spans="1:29" ht="14.4" x14ac:dyDescent="0.3">
      <c r="A3" s="366" t="str">
        <f>+'Matriz Nº1 Identificación'!A3:H3</f>
        <v>Imprenta Nacional</v>
      </c>
      <c r="B3" s="384"/>
      <c r="C3" s="384"/>
      <c r="D3" s="384"/>
      <c r="E3" s="384"/>
      <c r="F3" s="384"/>
      <c r="G3" s="384"/>
      <c r="H3" s="384"/>
      <c r="I3" s="384"/>
      <c r="J3" s="385"/>
    </row>
    <row r="4" spans="1:29" ht="15.75" customHeight="1" x14ac:dyDescent="0.3">
      <c r="A4" s="404" t="s">
        <v>114</v>
      </c>
      <c r="B4" s="384"/>
      <c r="C4" s="384"/>
      <c r="D4" s="384"/>
      <c r="E4" s="384"/>
      <c r="F4" s="384"/>
      <c r="G4" s="384"/>
      <c r="H4" s="384"/>
      <c r="I4" s="384"/>
      <c r="J4" s="385"/>
    </row>
    <row r="5" spans="1:29" ht="15.75" customHeight="1" thickBot="1" x14ac:dyDescent="0.35">
      <c r="A5" s="405" t="s">
        <v>115</v>
      </c>
      <c r="B5" s="387"/>
      <c r="C5" s="387"/>
      <c r="D5" s="387"/>
      <c r="E5" s="387"/>
      <c r="F5" s="387"/>
      <c r="G5" s="387"/>
      <c r="H5" s="387"/>
      <c r="I5" s="387"/>
      <c r="J5" s="388"/>
    </row>
    <row r="6" spans="1:29" ht="46.5" customHeight="1" thickBot="1" x14ac:dyDescent="0.35">
      <c r="A6" s="357" t="s">
        <v>67</v>
      </c>
      <c r="B6" s="357" t="s">
        <v>116</v>
      </c>
      <c r="C6" s="389" t="s">
        <v>117</v>
      </c>
      <c r="D6" s="388"/>
      <c r="E6" s="357" t="s">
        <v>118</v>
      </c>
      <c r="F6" s="357" t="s">
        <v>119</v>
      </c>
      <c r="G6" s="389" t="s">
        <v>120</v>
      </c>
      <c r="H6" s="388"/>
      <c r="I6" s="357" t="s">
        <v>121</v>
      </c>
      <c r="J6" s="357" t="s">
        <v>122</v>
      </c>
      <c r="K6" s="11"/>
      <c r="L6" s="11"/>
      <c r="M6" s="188"/>
      <c r="N6" s="11"/>
      <c r="O6" s="11"/>
      <c r="P6" s="11"/>
      <c r="Q6" s="11"/>
      <c r="R6" s="11"/>
      <c r="S6" s="11"/>
      <c r="T6" s="11"/>
      <c r="U6" s="11"/>
      <c r="V6" s="11"/>
      <c r="W6" s="11"/>
      <c r="X6" s="11"/>
      <c r="Y6" s="11"/>
      <c r="Z6" s="11"/>
      <c r="AA6" s="11"/>
      <c r="AB6" s="11"/>
      <c r="AC6" s="11"/>
    </row>
    <row r="7" spans="1:29" ht="57.75" customHeight="1" thickBot="1" x14ac:dyDescent="0.35">
      <c r="A7" s="415"/>
      <c r="B7" s="415"/>
      <c r="C7" s="3" t="s">
        <v>123</v>
      </c>
      <c r="D7" s="3" t="s">
        <v>124</v>
      </c>
      <c r="E7" s="415"/>
      <c r="F7" s="415"/>
      <c r="G7" s="3" t="s">
        <v>125</v>
      </c>
      <c r="H7" s="3" t="s">
        <v>126</v>
      </c>
      <c r="I7" s="415"/>
      <c r="J7" s="415"/>
      <c r="K7" s="10"/>
      <c r="L7" s="10"/>
      <c r="M7" s="9"/>
      <c r="N7" s="10"/>
      <c r="O7" s="10"/>
      <c r="P7" s="10"/>
      <c r="Q7" s="10"/>
      <c r="R7" s="10"/>
      <c r="S7" s="10"/>
      <c r="T7" s="10"/>
      <c r="U7" s="10"/>
      <c r="V7" s="10"/>
      <c r="W7" s="10"/>
      <c r="X7" s="10"/>
      <c r="Y7" s="10"/>
      <c r="Z7" s="10"/>
      <c r="AA7" s="10"/>
      <c r="AB7" s="10"/>
      <c r="AC7" s="10"/>
    </row>
    <row r="8" spans="1:29" ht="34.5" customHeight="1" thickBot="1" x14ac:dyDescent="0.35">
      <c r="A8" s="73" t="str">
        <f>'Matriz Nº1 Identificación'!A8</f>
        <v xml:space="preserve">Objetivo Estratégico: </v>
      </c>
      <c r="B8" s="406">
        <f>+'Matriz Nº1 Identificación'!B8:H8</f>
        <v>0</v>
      </c>
      <c r="C8" s="407"/>
      <c r="D8" s="407"/>
      <c r="E8" s="407"/>
      <c r="F8" s="407"/>
      <c r="G8" s="407"/>
      <c r="H8" s="407"/>
      <c r="I8" s="407"/>
      <c r="J8" s="407"/>
    </row>
    <row r="9" spans="1:29" ht="34.5" customHeight="1" x14ac:dyDescent="0.3">
      <c r="A9" s="12" t="str">
        <f>'Matriz Nº1 Identificación'!A9</f>
        <v>Objetivo táctico</v>
      </c>
      <c r="B9" s="408" t="str">
        <f>+'Matriz Nº1 Identificación'!B9:H9</f>
        <v>1. Contar con  recursos que nos permitan efectuar el cambio o reparación del montacargas en forma expedita cuando este sufra algun tipo de problema que le impida un normal funcionamiento.</v>
      </c>
      <c r="C9" s="409"/>
      <c r="D9" s="409"/>
      <c r="E9" s="409"/>
      <c r="F9" s="410"/>
      <c r="G9" s="410"/>
      <c r="H9" s="410"/>
      <c r="I9" s="410"/>
      <c r="J9" s="411"/>
      <c r="L9" s="109" t="s">
        <v>127</v>
      </c>
      <c r="M9" s="1">
        <f>COUNTIF($B$8:$B$1087, L10)</f>
        <v>0</v>
      </c>
      <c r="N9" s="144" t="s">
        <v>128</v>
      </c>
      <c r="O9" s="144" t="s">
        <v>129</v>
      </c>
      <c r="P9" s="109" t="s">
        <v>130</v>
      </c>
      <c r="S9" s="109" t="s">
        <v>127</v>
      </c>
      <c r="T9">
        <f>COUNTIF($B$8:$B$1087, "1. Lograr una estructura orgánica robusta que visualice la razón de ser de la institución")</f>
        <v>0</v>
      </c>
      <c r="U9" s="189" t="s">
        <v>128</v>
      </c>
      <c r="V9" s="189" t="s">
        <v>129</v>
      </c>
      <c r="W9" s="109" t="s">
        <v>130</v>
      </c>
    </row>
    <row r="10" spans="1:29" ht="50.25" customHeight="1" x14ac:dyDescent="0.3">
      <c r="A10" s="4" t="str">
        <f>'Matriz Nº2 Análisis'!A10</f>
        <v>1. 1</v>
      </c>
      <c r="B10" s="13" t="str">
        <f>IF(A10&lt;1,'Matriz Nº1 Identificación'!F10,'Matriz Nº2 Análisis'!B10)</f>
        <v>R003 Operativo</v>
      </c>
      <c r="C10" s="13" t="str">
        <f>IFERROR(IF(A10&lt;1,'Matriz Nº1 Identificación'!B10,'Matriz Nº2 Análisis'!E10)," ")</f>
        <v>ALTO</v>
      </c>
      <c r="D10" s="13" t="str">
        <f>IF(A10&lt;1,'Matriz Nº1 Identificación'!B10,'Matriz Nº2 Análisis'!I10)</f>
        <v>MEDIO</v>
      </c>
      <c r="E10" s="102" t="s">
        <v>101</v>
      </c>
      <c r="F10" s="103" t="s">
        <v>101</v>
      </c>
      <c r="G10" s="103" t="s">
        <v>168</v>
      </c>
      <c r="H10" s="103" t="s">
        <v>164</v>
      </c>
      <c r="I10" s="96" t="str">
        <f>IFERROR(VLOOKUP(D10,'Tabla 12'!$B$4:$E$6,3,FALSE)," ")</f>
        <v>ACEPTABLE</v>
      </c>
      <c r="J10" s="95" t="str">
        <f>IFERROR(VLOOKUP(I10,'Tabla 12'!$D$5:$E$6,2,FALSE)," ")</f>
        <v xml:space="preserve">NO ADMINISTRAR </v>
      </c>
      <c r="K10" s="10"/>
      <c r="L10" s="412" t="str">
        <f>'Datos Validaciones PAO'!A2</f>
        <v xml:space="preserve">MGP-TAM-OCP 1. Fortalecer la articulación presupuestaria y controlar la ejecución de los recursos asignados.	</v>
      </c>
      <c r="M10" s="143" t="s">
        <v>131</v>
      </c>
      <c r="N10" s="145">
        <f>+COUNTIFS($B$10:$B$1087,$M10,$J$10:$J$1087,N$9)</f>
        <v>0</v>
      </c>
      <c r="O10" s="145">
        <f>+COUNTIFS($B$10:$B$1087,$M10,$J$10:$J$1087,O$9)</f>
        <v>6</v>
      </c>
      <c r="P10" s="145"/>
      <c r="Q10" s="10"/>
      <c r="R10" s="10"/>
      <c r="S10" s="400" t="str">
        <f>'Datos Validaciones PAO'!A7</f>
        <v xml:space="preserve">MGP-TAM-OCP 6. Reglamentar las leyes que amparan los servicios que brinda el MGP en concordancia con el marco normativo.	</v>
      </c>
      <c r="T10" s="143" t="s">
        <v>131</v>
      </c>
      <c r="U10" s="145">
        <f>+COUNTIFS($B$10:$B$1087,$M10,$J$10:$J$1087,U$9)</f>
        <v>0</v>
      </c>
      <c r="V10" s="145">
        <f>+COUNTIFS($B$10:$B$1087,$M10,$J$10:$J$1087,V$9)</f>
        <v>6</v>
      </c>
      <c r="W10" s="145"/>
      <c r="X10" s="10"/>
      <c r="Y10" s="10"/>
      <c r="Z10" s="10"/>
      <c r="AA10" s="10"/>
      <c r="AB10" s="10"/>
      <c r="AC10" s="10"/>
    </row>
    <row r="11" spans="1:29" ht="39" customHeight="1" x14ac:dyDescent="0.3">
      <c r="A11" s="4" t="str">
        <f>'Matriz Nº2 Análisis'!A11</f>
        <v>1. 2</v>
      </c>
      <c r="B11" s="13" t="str">
        <f>IF(A11&lt;1,'Matriz Nº1 Identificación'!F11,'Matriz Nº2 Análisis'!B11)</f>
        <v xml:space="preserve"> </v>
      </c>
      <c r="C11" s="13" t="str">
        <f>IFERROR(IF(A11&lt;1,'Matriz Nº1 Identificación'!B11,'Matriz Nº2 Análisis'!E11)," ")</f>
        <v xml:space="preserve"> </v>
      </c>
      <c r="D11" s="13" t="str">
        <f>IF(A11&lt;1,'Matriz Nº1 Identificación'!B11,'Matriz Nº2 Análisis'!I11)</f>
        <v xml:space="preserve"> </v>
      </c>
      <c r="E11" s="102"/>
      <c r="F11" s="103"/>
      <c r="G11" s="103"/>
      <c r="H11" s="103"/>
      <c r="I11" s="96" t="str">
        <f>IFERROR(VLOOKUP(D11,'Tabla 12'!$B$4:$E$6,3,FALSE)," ")</f>
        <v xml:space="preserve"> </v>
      </c>
      <c r="J11" s="95" t="str">
        <f>IFERROR(VLOOKUP(I11,'Tabla 12'!$D$5:$E$6,2,FALSE)," ")</f>
        <v xml:space="preserve"> </v>
      </c>
      <c r="K11" s="10"/>
      <c r="L11" s="413"/>
      <c r="M11" s="143" t="s">
        <v>132</v>
      </c>
      <c r="N11" s="145">
        <f t="shared" ref="N11:O24" si="0">+COUNTIFS($B$10:$B$1087,$M11,$J$10:$J$1087,N$9)</f>
        <v>0</v>
      </c>
      <c r="O11" s="145">
        <f t="shared" si="0"/>
        <v>1</v>
      </c>
      <c r="P11" s="145"/>
      <c r="Q11" s="10"/>
      <c r="R11" s="10"/>
      <c r="S11" s="401"/>
      <c r="T11" s="143" t="s">
        <v>132</v>
      </c>
      <c r="U11" s="145">
        <f t="shared" ref="U11:V24" si="1">+COUNTIFS($B$10:$B$1087,$M11,$J$10:$J$1087,U$9)</f>
        <v>0</v>
      </c>
      <c r="V11" s="145">
        <f t="shared" si="1"/>
        <v>1</v>
      </c>
      <c r="W11" s="145"/>
      <c r="X11" s="10"/>
      <c r="Y11" s="10"/>
      <c r="Z11" s="10"/>
      <c r="AA11" s="10"/>
      <c r="AB11" s="10"/>
      <c r="AC11" s="10"/>
    </row>
    <row r="12" spans="1:29" ht="50.25" customHeight="1" x14ac:dyDescent="0.3">
      <c r="A12" s="4" t="str">
        <f>'Matriz Nº2 Análisis'!A12</f>
        <v>1. 3</v>
      </c>
      <c r="B12" s="13" t="str">
        <f>IF(A12&lt;1,'Matriz Nº1 Identificación'!F12,'Matriz Nº2 Análisis'!B12)</f>
        <v xml:space="preserve"> </v>
      </c>
      <c r="C12" s="13" t="str">
        <f>IFERROR(IF(A12&lt;1,'Matriz Nº1 Identificación'!B12,'Matriz Nº2 Análisis'!E12)," ")</f>
        <v xml:space="preserve"> </v>
      </c>
      <c r="D12" s="13" t="str">
        <f>IF(A12&lt;1,'Matriz Nº1 Identificación'!B12,'Matriz Nº2 Análisis'!I12)</f>
        <v xml:space="preserve"> </v>
      </c>
      <c r="E12" s="102"/>
      <c r="F12" s="103"/>
      <c r="G12" s="103"/>
      <c r="H12" s="103"/>
      <c r="I12" s="96" t="str">
        <f>IFERROR(VLOOKUP(D12,'Tabla 12'!$B$4:$E$6,3,FALSE)," ")</f>
        <v xml:space="preserve"> </v>
      </c>
      <c r="J12" s="95" t="str">
        <f>IFERROR(VLOOKUP(I12,'Tabla 12'!$D$5:$E$6,2,FALSE)," ")</f>
        <v xml:space="preserve"> </v>
      </c>
      <c r="K12" s="10"/>
      <c r="L12" s="413"/>
      <c r="M12" s="143" t="s">
        <v>133</v>
      </c>
      <c r="N12" s="145">
        <f t="shared" si="0"/>
        <v>0</v>
      </c>
      <c r="O12" s="145">
        <f t="shared" si="0"/>
        <v>5</v>
      </c>
      <c r="P12" s="145"/>
      <c r="Q12" s="10"/>
      <c r="R12" s="10"/>
      <c r="S12" s="401"/>
      <c r="T12" s="143" t="s">
        <v>133</v>
      </c>
      <c r="U12" s="145">
        <f t="shared" si="1"/>
        <v>0</v>
      </c>
      <c r="V12" s="145">
        <f t="shared" si="1"/>
        <v>5</v>
      </c>
      <c r="W12" s="145"/>
      <c r="X12" s="10"/>
      <c r="Y12" s="10"/>
      <c r="Z12" s="10"/>
      <c r="AA12" s="10"/>
      <c r="AB12" s="10"/>
      <c r="AC12" s="10"/>
    </row>
    <row r="13" spans="1:29" ht="36.75" customHeight="1" x14ac:dyDescent="0.3">
      <c r="A13" s="4" t="str">
        <f>'Matriz Nº2 Análisis'!A13</f>
        <v>1. 4</v>
      </c>
      <c r="B13" s="13" t="str">
        <f>IF(A13&lt;1,'Matriz Nº1 Identificación'!F13,'Matriz Nº2 Análisis'!B13)</f>
        <v xml:space="preserve"> </v>
      </c>
      <c r="C13" s="13" t="str">
        <f>IFERROR(IF(A13&lt;1,'Matriz Nº1 Identificación'!B13,'Matriz Nº2 Análisis'!E13)," ")</f>
        <v xml:space="preserve"> </v>
      </c>
      <c r="D13" s="13" t="str">
        <f>IF(A13&lt;1,'Matriz Nº1 Identificación'!B13,'Matriz Nº2 Análisis'!I13)</f>
        <v xml:space="preserve"> </v>
      </c>
      <c r="E13" s="102"/>
      <c r="F13" s="103"/>
      <c r="G13" s="103"/>
      <c r="H13" s="103"/>
      <c r="I13" s="96" t="str">
        <f>IFERROR(VLOOKUP(D13,'Tabla 12'!$B$4:$E$6,3,FALSE)," ")</f>
        <v xml:space="preserve"> </v>
      </c>
      <c r="J13" s="95" t="str">
        <f>IFERROR(VLOOKUP(I13,'Tabla 12'!$D$5:$E$6,2,FALSE)," ")</f>
        <v xml:space="preserve"> </v>
      </c>
      <c r="K13" s="10"/>
      <c r="L13" s="413"/>
      <c r="M13" s="143" t="s">
        <v>134</v>
      </c>
      <c r="N13" s="145">
        <f t="shared" si="0"/>
        <v>0</v>
      </c>
      <c r="O13" s="145">
        <f t="shared" si="0"/>
        <v>2</v>
      </c>
      <c r="P13" s="145"/>
      <c r="Q13" s="10"/>
      <c r="R13" s="10"/>
      <c r="S13" s="401"/>
      <c r="T13" s="143" t="s">
        <v>134</v>
      </c>
      <c r="U13" s="145">
        <f t="shared" si="1"/>
        <v>0</v>
      </c>
      <c r="V13" s="145">
        <f t="shared" si="1"/>
        <v>2</v>
      </c>
      <c r="W13" s="145"/>
      <c r="X13" s="10"/>
      <c r="Y13" s="10"/>
      <c r="Z13" s="10"/>
      <c r="AA13" s="10"/>
      <c r="AB13" s="10"/>
      <c r="AC13" s="10"/>
    </row>
    <row r="14" spans="1:29" ht="36.75" customHeight="1" x14ac:dyDescent="0.3">
      <c r="A14" s="4" t="str">
        <f>'Matriz Nº2 Análisis'!A14</f>
        <v>1. 5</v>
      </c>
      <c r="B14" s="13" t="str">
        <f>IF(A14&lt;1,'Matriz Nº1 Identificación'!F14,'Matriz Nº2 Análisis'!B14)</f>
        <v xml:space="preserve"> </v>
      </c>
      <c r="C14" s="13" t="str">
        <f>IFERROR(IF(A14&lt;1,'Matriz Nº1 Identificación'!B14,'Matriz Nº2 Análisis'!E14)," ")</f>
        <v xml:space="preserve"> </v>
      </c>
      <c r="D14" s="13" t="str">
        <f>IF(A14&lt;1,'Matriz Nº1 Identificación'!B14,'Matriz Nº2 Análisis'!I14)</f>
        <v xml:space="preserve"> </v>
      </c>
      <c r="E14" s="102"/>
      <c r="F14" s="103"/>
      <c r="G14" s="103"/>
      <c r="H14" s="103"/>
      <c r="I14" s="96" t="str">
        <f>IFERROR(VLOOKUP(D14,'Tabla 12'!$B$4:$E$6,3,FALSE)," ")</f>
        <v xml:space="preserve"> </v>
      </c>
      <c r="J14" s="95" t="str">
        <f>IFERROR(VLOOKUP(I14,'Tabla 12'!$D$5:$E$6,2,FALSE)," ")</f>
        <v xml:space="preserve"> </v>
      </c>
      <c r="K14" s="10"/>
      <c r="L14" s="413"/>
      <c r="M14" s="143" t="s">
        <v>135</v>
      </c>
      <c r="N14" s="145">
        <f t="shared" si="0"/>
        <v>0</v>
      </c>
      <c r="O14" s="145">
        <f t="shared" si="0"/>
        <v>8</v>
      </c>
      <c r="P14" s="145"/>
      <c r="Q14" s="10"/>
      <c r="R14" s="10"/>
      <c r="S14" s="401"/>
      <c r="T14" s="143" t="s">
        <v>135</v>
      </c>
      <c r="U14" s="145">
        <f t="shared" si="1"/>
        <v>0</v>
      </c>
      <c r="V14" s="145">
        <f t="shared" si="1"/>
        <v>8</v>
      </c>
      <c r="W14" s="145"/>
      <c r="X14" s="10"/>
      <c r="Y14" s="10"/>
      <c r="Z14" s="10"/>
      <c r="AA14" s="10"/>
      <c r="AB14" s="10"/>
      <c r="AC14" s="10"/>
    </row>
    <row r="15" spans="1:29" ht="36.75" customHeight="1" x14ac:dyDescent="0.3">
      <c r="A15" s="4" t="str">
        <f>'Matriz Nº2 Análisis'!A15</f>
        <v>1. 6</v>
      </c>
      <c r="B15" s="13" t="str">
        <f>IF(A15&lt;1,'Matriz Nº1 Identificación'!F15,'Matriz Nº2 Análisis'!B15)</f>
        <v xml:space="preserve"> </v>
      </c>
      <c r="C15" s="13" t="str">
        <f>IFERROR(IF(A15&lt;1,'Matriz Nº1 Identificación'!B15,'Matriz Nº2 Análisis'!E15)," ")</f>
        <v xml:space="preserve"> </v>
      </c>
      <c r="D15" s="13" t="str">
        <f>IF(A15&lt;1,'Matriz Nº1 Identificación'!B15,'Matriz Nº2 Análisis'!I15)</f>
        <v xml:space="preserve"> </v>
      </c>
      <c r="E15" s="102"/>
      <c r="F15" s="103"/>
      <c r="G15" s="103"/>
      <c r="H15" s="103"/>
      <c r="I15" s="96" t="str">
        <f>IFERROR(VLOOKUP(D15,'Tabla 12'!$B$4:$E$6,3,FALSE)," ")</f>
        <v xml:space="preserve"> </v>
      </c>
      <c r="J15" s="95" t="str">
        <f>IFERROR(VLOOKUP(I15,'Tabla 12'!$D$5:$E$6,2,FALSE)," ")</f>
        <v xml:space="preserve"> </v>
      </c>
      <c r="K15" s="10"/>
      <c r="L15" s="413"/>
      <c r="M15" s="143" t="s">
        <v>136</v>
      </c>
      <c r="N15" s="145">
        <f t="shared" si="0"/>
        <v>0</v>
      </c>
      <c r="O15" s="145">
        <f t="shared" si="0"/>
        <v>1</v>
      </c>
      <c r="P15" s="145"/>
      <c r="Q15" s="10"/>
      <c r="R15" s="10"/>
      <c r="S15" s="401"/>
      <c r="T15" s="143" t="s">
        <v>136</v>
      </c>
      <c r="U15" s="145">
        <f t="shared" si="1"/>
        <v>0</v>
      </c>
      <c r="V15" s="145">
        <f t="shared" si="1"/>
        <v>1</v>
      </c>
      <c r="W15" s="145"/>
      <c r="X15" s="10"/>
      <c r="Y15" s="10"/>
      <c r="Z15" s="10"/>
      <c r="AA15" s="10"/>
      <c r="AB15" s="10"/>
      <c r="AC15" s="10"/>
    </row>
    <row r="16" spans="1:29" ht="36.75" customHeight="1" thickBot="1" x14ac:dyDescent="0.35">
      <c r="A16" s="4" t="str">
        <f>'Matriz Nº2 Análisis'!A16</f>
        <v>1. 7</v>
      </c>
      <c r="B16" s="13" t="str">
        <f>IF(A16&lt;1,'Matriz Nº1 Identificación'!F16,'Matriz Nº2 Análisis'!B16)</f>
        <v xml:space="preserve"> </v>
      </c>
      <c r="C16" s="13" t="str">
        <f>IFERROR(IF(A16&lt;1,'Matriz Nº1 Identificación'!B16,'Matriz Nº2 Análisis'!E16)," ")</f>
        <v xml:space="preserve"> </v>
      </c>
      <c r="D16" s="13" t="str">
        <f>IF(A16&lt;1,'Matriz Nº1 Identificación'!B16,'Matriz Nº2 Análisis'!I16)</f>
        <v xml:space="preserve"> </v>
      </c>
      <c r="E16" s="102"/>
      <c r="F16" s="103"/>
      <c r="G16" s="103"/>
      <c r="H16" s="103"/>
      <c r="I16" s="96" t="str">
        <f>IFERROR(VLOOKUP(D16,'Tabla 12'!$B$4:$E$6,3,FALSE)," ")</f>
        <v xml:space="preserve"> </v>
      </c>
      <c r="J16" s="95" t="str">
        <f>IFERROR(VLOOKUP(I16,'Tabla 12'!$D$5:$E$6,2,FALSE)," ")</f>
        <v xml:space="preserve"> </v>
      </c>
      <c r="K16" s="10"/>
      <c r="L16" s="413"/>
      <c r="M16" s="143" t="s">
        <v>137</v>
      </c>
      <c r="N16" s="145">
        <f t="shared" si="0"/>
        <v>1</v>
      </c>
      <c r="O16" s="145">
        <f t="shared" si="0"/>
        <v>1</v>
      </c>
      <c r="P16" s="145"/>
      <c r="Q16" s="10"/>
      <c r="R16" s="10"/>
      <c r="S16" s="401"/>
      <c r="T16" s="143" t="s">
        <v>137</v>
      </c>
      <c r="U16" s="145">
        <f t="shared" si="1"/>
        <v>1</v>
      </c>
      <c r="V16" s="145">
        <f t="shared" si="1"/>
        <v>1</v>
      </c>
      <c r="W16" s="145"/>
      <c r="X16" s="10"/>
      <c r="Y16" s="10"/>
      <c r="Z16" s="10"/>
      <c r="AA16" s="10"/>
      <c r="AB16" s="10"/>
      <c r="AC16" s="10"/>
    </row>
    <row r="17" spans="1:29" ht="34.5" customHeight="1" thickBot="1" x14ac:dyDescent="0.35">
      <c r="A17" s="73" t="str">
        <f>'Matriz Nº1 Identificación'!A17</f>
        <v xml:space="preserve">Objetivo Estratégico: </v>
      </c>
      <c r="B17" s="395">
        <f>+'Matriz Nº1 Identificación'!B17:H17</f>
        <v>0</v>
      </c>
      <c r="C17" s="396"/>
      <c r="D17" s="396"/>
      <c r="E17" s="396"/>
      <c r="F17" s="396"/>
      <c r="G17" s="396"/>
      <c r="H17" s="396"/>
      <c r="I17" s="396"/>
      <c r="J17" s="396"/>
      <c r="L17" s="413"/>
      <c r="M17" s="143" t="s">
        <v>138</v>
      </c>
      <c r="N17" s="145">
        <f t="shared" si="0"/>
        <v>0</v>
      </c>
      <c r="O17" s="145">
        <f t="shared" si="0"/>
        <v>0</v>
      </c>
      <c r="P17" s="146"/>
      <c r="S17" s="401"/>
      <c r="T17" s="143" t="s">
        <v>138</v>
      </c>
      <c r="U17" s="145">
        <f t="shared" si="1"/>
        <v>0</v>
      </c>
      <c r="V17" s="145">
        <f t="shared" si="1"/>
        <v>0</v>
      </c>
      <c r="W17" s="146"/>
    </row>
    <row r="18" spans="1:29" ht="34.5" customHeight="1" x14ac:dyDescent="0.3">
      <c r="A18" s="12" t="str">
        <f>'Matriz Nº1 Identificación'!A18</f>
        <v>Objetivo táctico</v>
      </c>
      <c r="B18" s="397" t="str">
        <f>+'Matriz Nº1 Identificación'!B18:H18</f>
        <v>2. Realizar las gestiones para obtener el derecho de circulación del montacargas</v>
      </c>
      <c r="C18" s="398"/>
      <c r="D18" s="398"/>
      <c r="E18" s="398"/>
      <c r="F18" s="398"/>
      <c r="G18" s="398"/>
      <c r="H18" s="398"/>
      <c r="I18" s="398"/>
      <c r="J18" s="399"/>
      <c r="L18" s="413"/>
      <c r="M18" s="143" t="s">
        <v>139</v>
      </c>
      <c r="N18" s="145">
        <f t="shared" si="0"/>
        <v>0</v>
      </c>
      <c r="O18" s="145">
        <f t="shared" si="0"/>
        <v>0</v>
      </c>
      <c r="P18" s="146"/>
      <c r="S18" s="401"/>
      <c r="T18" s="143" t="s">
        <v>139</v>
      </c>
      <c r="U18" s="145">
        <f t="shared" si="1"/>
        <v>0</v>
      </c>
      <c r="V18" s="145">
        <f t="shared" si="1"/>
        <v>0</v>
      </c>
      <c r="W18" s="146"/>
    </row>
    <row r="19" spans="1:29" ht="36.75" customHeight="1" x14ac:dyDescent="0.3">
      <c r="A19" s="4" t="str">
        <f>'Matriz Nº2 Análisis'!A19</f>
        <v>2. 1</v>
      </c>
      <c r="B19" s="13" t="str">
        <f>IF(A19&lt;1,'Matriz Nº1 Identificación'!F19,'Matriz Nº2 Análisis'!B19)</f>
        <v>R003 Operativo</v>
      </c>
      <c r="C19" s="13" t="str">
        <f>IFERROR(IF(A19&lt;1,'Matriz Nº1 Identificación'!B19,'Matriz Nº2 Análisis'!E19)," ")</f>
        <v>ALTO</v>
      </c>
      <c r="D19" s="13" t="str">
        <f>IF(A19&lt;1,'Matriz Nº1 Identificación'!B19,'Matriz Nº2 Análisis'!I19)</f>
        <v>MEDIO</v>
      </c>
      <c r="E19" s="102" t="s">
        <v>101</v>
      </c>
      <c r="F19" s="213" t="s">
        <v>101</v>
      </c>
      <c r="G19" s="213" t="s">
        <v>168</v>
      </c>
      <c r="H19" s="213" t="s">
        <v>164</v>
      </c>
      <c r="I19" s="214" t="str">
        <f>IFERROR(VLOOKUP(D19,'Tabla 12'!$B$4:$E$6,3,FALSE)," ")</f>
        <v>ACEPTABLE</v>
      </c>
      <c r="J19" s="215" t="str">
        <f>IFERROR(VLOOKUP(I19,'Tabla 12'!$D$5:$E$6,2,FALSE)," ")</f>
        <v xml:space="preserve">NO ADMINISTRAR </v>
      </c>
      <c r="K19" s="10"/>
      <c r="L19" s="413"/>
      <c r="M19" s="143" t="s">
        <v>140</v>
      </c>
      <c r="N19" s="145">
        <f t="shared" si="0"/>
        <v>0</v>
      </c>
      <c r="O19" s="145">
        <f t="shared" si="0"/>
        <v>0</v>
      </c>
      <c r="P19" s="145"/>
      <c r="Q19" s="10"/>
      <c r="R19" s="10"/>
      <c r="S19" s="401"/>
      <c r="T19" s="143" t="s">
        <v>140</v>
      </c>
      <c r="U19" s="145">
        <f t="shared" si="1"/>
        <v>0</v>
      </c>
      <c r="V19" s="145">
        <f t="shared" si="1"/>
        <v>0</v>
      </c>
      <c r="W19" s="145"/>
      <c r="X19" s="10"/>
      <c r="Y19" s="10"/>
      <c r="Z19" s="10"/>
      <c r="AA19" s="10"/>
      <c r="AB19" s="10"/>
      <c r="AC19" s="10"/>
    </row>
    <row r="20" spans="1:29" ht="36.75" customHeight="1" x14ac:dyDescent="0.3">
      <c r="A20" s="4" t="str">
        <f>'Matriz Nº2 Análisis'!A20</f>
        <v>2. 2</v>
      </c>
      <c r="B20" s="13" t="str">
        <f>IF(A20&lt;1,'Matriz Nº1 Identificación'!F20,'Matriz Nº2 Análisis'!B20)</f>
        <v xml:space="preserve"> </v>
      </c>
      <c r="C20" s="13" t="str">
        <f>IFERROR(IF(A20&lt;1,'Matriz Nº1 Identificación'!B20,'Matriz Nº2 Análisis'!E20)," ")</f>
        <v xml:space="preserve"> </v>
      </c>
      <c r="D20" s="13" t="str">
        <f>IF(A20&lt;1,'Matriz Nº1 Identificación'!B20,'Matriz Nº2 Análisis'!I20)</f>
        <v xml:space="preserve"> </v>
      </c>
      <c r="E20" s="102"/>
      <c r="F20" s="103"/>
      <c r="G20" s="103"/>
      <c r="H20" s="103"/>
      <c r="I20" s="96" t="str">
        <f>IFERROR(VLOOKUP(D20,'Tabla 12'!$B$4:$E$6,3,FALSE)," ")</f>
        <v xml:space="preserve"> </v>
      </c>
      <c r="J20" s="95" t="str">
        <f>IFERROR(VLOOKUP(I20,'Tabla 12'!$D$5:$E$6,2,FALSE)," ")</f>
        <v xml:space="preserve"> </v>
      </c>
      <c r="K20" s="10"/>
      <c r="L20" s="413"/>
      <c r="M20" s="143" t="s">
        <v>141</v>
      </c>
      <c r="N20" s="145">
        <f t="shared" si="0"/>
        <v>0</v>
      </c>
      <c r="O20" s="145">
        <f t="shared" si="0"/>
        <v>0</v>
      </c>
      <c r="P20" s="145"/>
      <c r="Q20" s="10"/>
      <c r="R20" s="10"/>
      <c r="S20" s="401"/>
      <c r="T20" s="143" t="s">
        <v>141</v>
      </c>
      <c r="U20" s="145">
        <f t="shared" si="1"/>
        <v>0</v>
      </c>
      <c r="V20" s="145">
        <f t="shared" si="1"/>
        <v>0</v>
      </c>
      <c r="W20" s="145"/>
      <c r="X20" s="10"/>
      <c r="Y20" s="10"/>
      <c r="Z20" s="10"/>
      <c r="AA20" s="10"/>
      <c r="AB20" s="10"/>
      <c r="AC20" s="10"/>
    </row>
    <row r="21" spans="1:29" ht="36.75" customHeight="1" x14ac:dyDescent="0.3">
      <c r="A21" s="4" t="str">
        <f>'Matriz Nº2 Análisis'!A21</f>
        <v>2. 3</v>
      </c>
      <c r="B21" s="13" t="str">
        <f>IF(A21&lt;1,'Matriz Nº1 Identificación'!F21,'Matriz Nº2 Análisis'!B21)</f>
        <v xml:space="preserve"> </v>
      </c>
      <c r="C21" s="13" t="str">
        <f>IFERROR(IF(A21&lt;1,'Matriz Nº1 Identificación'!B21,'Matriz Nº2 Análisis'!E21)," ")</f>
        <v xml:space="preserve"> </v>
      </c>
      <c r="D21" s="13" t="str">
        <f>IF(A21&lt;1,'Matriz Nº1 Identificación'!B21,'Matriz Nº2 Análisis'!I21)</f>
        <v xml:space="preserve"> </v>
      </c>
      <c r="E21" s="102"/>
      <c r="F21" s="103"/>
      <c r="G21" s="103"/>
      <c r="H21" s="103"/>
      <c r="I21" s="96" t="str">
        <f>IFERROR(VLOOKUP(D21,'Tabla 12'!$B$4:$E$6,3,FALSE)," ")</f>
        <v xml:space="preserve"> </v>
      </c>
      <c r="J21" s="95" t="str">
        <f>IFERROR(VLOOKUP(I21,'Tabla 12'!$D$5:$E$6,2,FALSE)," ")</f>
        <v xml:space="preserve"> </v>
      </c>
      <c r="K21" s="10"/>
      <c r="L21" s="413"/>
      <c r="M21" s="143" t="s">
        <v>142</v>
      </c>
      <c r="N21" s="145">
        <f t="shared" si="0"/>
        <v>0</v>
      </c>
      <c r="O21" s="145">
        <f t="shared" si="0"/>
        <v>0</v>
      </c>
      <c r="P21" s="145"/>
      <c r="Q21" s="10"/>
      <c r="R21" s="10"/>
      <c r="S21" s="401"/>
      <c r="T21" s="143" t="s">
        <v>142</v>
      </c>
      <c r="U21" s="145">
        <f t="shared" si="1"/>
        <v>0</v>
      </c>
      <c r="V21" s="145">
        <f t="shared" si="1"/>
        <v>0</v>
      </c>
      <c r="W21" s="145"/>
      <c r="X21" s="10"/>
      <c r="Y21" s="10"/>
      <c r="Z21" s="10"/>
      <c r="AA21" s="10"/>
      <c r="AB21" s="10"/>
      <c r="AC21" s="10"/>
    </row>
    <row r="22" spans="1:29" ht="36.75" customHeight="1" x14ac:dyDescent="0.3">
      <c r="A22" s="4" t="str">
        <f>'Matriz Nº2 Análisis'!A22</f>
        <v>2. 4</v>
      </c>
      <c r="B22" s="13" t="str">
        <f>IF(A22&lt;1,'Matriz Nº1 Identificación'!F22,'Matriz Nº2 Análisis'!B22)</f>
        <v xml:space="preserve"> </v>
      </c>
      <c r="C22" s="13" t="str">
        <f>IFERROR(IF(A22&lt;1,'Matriz Nº1 Identificación'!B22,'Matriz Nº2 Análisis'!E22)," ")</f>
        <v xml:space="preserve"> </v>
      </c>
      <c r="D22" s="13" t="str">
        <f>IF(A22&lt;1,'Matriz Nº1 Identificación'!B22,'Matriz Nº2 Análisis'!I22)</f>
        <v xml:space="preserve"> </v>
      </c>
      <c r="E22" s="102"/>
      <c r="F22" s="103"/>
      <c r="G22" s="103"/>
      <c r="H22" s="103"/>
      <c r="I22" s="96" t="str">
        <f>IFERROR(VLOOKUP(D22,'Tabla 12'!$B$4:$E$6,3,FALSE)," ")</f>
        <v xml:space="preserve"> </v>
      </c>
      <c r="J22" s="95" t="str">
        <f>IFERROR(VLOOKUP(I22,'Tabla 12'!$D$5:$E$6,2,FALSE)," ")</f>
        <v xml:space="preserve"> </v>
      </c>
      <c r="K22" s="10"/>
      <c r="L22" s="413"/>
      <c r="M22" s="143" t="s">
        <v>143</v>
      </c>
      <c r="N22" s="145">
        <f t="shared" si="0"/>
        <v>0</v>
      </c>
      <c r="O22" s="145">
        <f t="shared" si="0"/>
        <v>0</v>
      </c>
      <c r="P22" s="145"/>
      <c r="Q22" s="10"/>
      <c r="R22" s="10"/>
      <c r="S22" s="401"/>
      <c r="T22" s="143" t="s">
        <v>143</v>
      </c>
      <c r="U22" s="145">
        <f t="shared" si="1"/>
        <v>0</v>
      </c>
      <c r="V22" s="145">
        <f t="shared" si="1"/>
        <v>0</v>
      </c>
      <c r="W22" s="145"/>
      <c r="X22" s="10"/>
      <c r="Y22" s="10"/>
      <c r="Z22" s="10"/>
      <c r="AA22" s="10"/>
      <c r="AB22" s="10"/>
      <c r="AC22" s="10"/>
    </row>
    <row r="23" spans="1:29" ht="36.75" customHeight="1" x14ac:dyDescent="0.3">
      <c r="A23" s="4" t="str">
        <f>'Matriz Nº2 Análisis'!A23</f>
        <v>2. 5</v>
      </c>
      <c r="B23" s="13" t="str">
        <f>IF(A23&lt;1,'Matriz Nº1 Identificación'!F23,'Matriz Nº2 Análisis'!B23)</f>
        <v xml:space="preserve"> </v>
      </c>
      <c r="C23" s="13" t="str">
        <f>IFERROR(IF(A23&lt;1,'Matriz Nº1 Identificación'!B23,'Matriz Nº2 Análisis'!E23)," ")</f>
        <v xml:space="preserve"> </v>
      </c>
      <c r="D23" s="13" t="str">
        <f>IF(A23&lt;1,'Matriz Nº1 Identificación'!B23,'Matriz Nº2 Análisis'!I23)</f>
        <v xml:space="preserve"> </v>
      </c>
      <c r="E23" s="102"/>
      <c r="F23" s="103"/>
      <c r="G23" s="103"/>
      <c r="H23" s="103"/>
      <c r="I23" s="96" t="str">
        <f>IFERROR(VLOOKUP(D23,'Tabla 12'!$B$4:$E$6,3,FALSE)," ")</f>
        <v xml:space="preserve"> </v>
      </c>
      <c r="J23" s="95" t="str">
        <f>IFERROR(VLOOKUP(I23,'Tabla 12'!$D$5:$E$6,2,FALSE)," ")</f>
        <v xml:space="preserve"> </v>
      </c>
      <c r="K23" s="10"/>
      <c r="L23" s="413"/>
      <c r="M23" s="143" t="s">
        <v>144</v>
      </c>
      <c r="N23" s="145">
        <f t="shared" si="0"/>
        <v>0</v>
      </c>
      <c r="O23" s="145">
        <f t="shared" si="0"/>
        <v>0</v>
      </c>
      <c r="P23" s="145"/>
      <c r="Q23" s="10"/>
      <c r="R23" s="10"/>
      <c r="S23" s="401"/>
      <c r="T23" s="143" t="s">
        <v>144</v>
      </c>
      <c r="U23" s="145">
        <f t="shared" si="1"/>
        <v>0</v>
      </c>
      <c r="V23" s="145">
        <f t="shared" si="1"/>
        <v>0</v>
      </c>
      <c r="W23" s="145"/>
      <c r="X23" s="10"/>
      <c r="Y23" s="10"/>
      <c r="Z23" s="10"/>
      <c r="AA23" s="10"/>
      <c r="AB23" s="10"/>
      <c r="AC23" s="10"/>
    </row>
    <row r="24" spans="1:29" ht="36.75" customHeight="1" x14ac:dyDescent="0.3">
      <c r="A24" s="4" t="str">
        <f>'Matriz Nº2 Análisis'!A24</f>
        <v>2. 6</v>
      </c>
      <c r="B24" s="13" t="str">
        <f>IF(A24&lt;1,'Matriz Nº1 Identificación'!F24,'Matriz Nº2 Análisis'!B24)</f>
        <v xml:space="preserve"> </v>
      </c>
      <c r="C24" s="13" t="str">
        <f>IFERROR(IF(A24&lt;1,'Matriz Nº1 Identificación'!B24,'Matriz Nº2 Análisis'!E24)," ")</f>
        <v xml:space="preserve"> </v>
      </c>
      <c r="D24" s="13" t="str">
        <f>IF(A24&lt;1,'Matriz Nº1 Identificación'!B24,'Matriz Nº2 Análisis'!I24)</f>
        <v xml:space="preserve"> </v>
      </c>
      <c r="E24" s="102"/>
      <c r="F24" s="103"/>
      <c r="G24" s="103"/>
      <c r="H24" s="103"/>
      <c r="I24" s="96" t="str">
        <f>IFERROR(VLOOKUP(D24,'Tabla 12'!$B$4:$E$6,3,FALSE)," ")</f>
        <v xml:space="preserve"> </v>
      </c>
      <c r="J24" s="95" t="str">
        <f>IFERROR(VLOOKUP(I24,'Tabla 12'!$D$5:$E$6,2,FALSE)," ")</f>
        <v xml:space="preserve"> </v>
      </c>
      <c r="K24" s="10"/>
      <c r="L24" s="414"/>
      <c r="M24" s="143" t="s">
        <v>145</v>
      </c>
      <c r="N24" s="145">
        <f t="shared" si="0"/>
        <v>0</v>
      </c>
      <c r="O24" s="145">
        <f t="shared" si="0"/>
        <v>0</v>
      </c>
      <c r="P24" s="145"/>
      <c r="Q24" s="10"/>
      <c r="R24" s="10"/>
      <c r="S24" s="402"/>
      <c r="T24" s="143" t="s">
        <v>145</v>
      </c>
      <c r="U24" s="145">
        <f t="shared" si="1"/>
        <v>0</v>
      </c>
      <c r="V24" s="145">
        <f t="shared" si="1"/>
        <v>0</v>
      </c>
      <c r="W24" s="145"/>
      <c r="X24" s="10"/>
      <c r="Y24" s="10"/>
      <c r="Z24" s="10"/>
      <c r="AA24" s="10"/>
      <c r="AB24" s="10"/>
      <c r="AC24" s="10"/>
    </row>
    <row r="25" spans="1:29" ht="36.75" customHeight="1" thickBot="1" x14ac:dyDescent="0.35">
      <c r="A25" s="4" t="str">
        <f>'Matriz Nº2 Análisis'!A25</f>
        <v>2. 7</v>
      </c>
      <c r="B25" s="13" t="str">
        <f>IF(A25&lt;1,'Matriz Nº1 Identificación'!F25,'Matriz Nº2 Análisis'!B25)</f>
        <v xml:space="preserve"> </v>
      </c>
      <c r="C25" s="13" t="str">
        <f>IFERROR(IF(A25&lt;1,'Matriz Nº1 Identificación'!B25,'Matriz Nº2 Análisis'!E25)," ")</f>
        <v xml:space="preserve"> </v>
      </c>
      <c r="D25" s="13" t="str">
        <f>IF(A25&lt;1,'Matriz Nº1 Identificación'!B25,'Matriz Nº2 Análisis'!I25)</f>
        <v xml:space="preserve"> </v>
      </c>
      <c r="E25" s="102"/>
      <c r="F25" s="103"/>
      <c r="G25" s="103"/>
      <c r="H25" s="103"/>
      <c r="I25" s="96" t="str">
        <f>IFERROR(VLOOKUP(D25,'Tabla 12'!$B$4:$E$6,3,FALSE)," ")</f>
        <v xml:space="preserve"> </v>
      </c>
      <c r="J25" s="95" t="str">
        <f>IFERROR(VLOOKUP(I25,'Tabla 12'!$D$5:$E$6,2,FALSE)," ")</f>
        <v xml:space="preserve"> </v>
      </c>
      <c r="K25" s="10"/>
      <c r="L25" s="10"/>
      <c r="M25" s="9"/>
      <c r="N25" s="145">
        <f>SUM(N10:N24)</f>
        <v>1</v>
      </c>
      <c r="O25" s="145">
        <f>SUM(O10:O24)</f>
        <v>24</v>
      </c>
      <c r="P25" s="145">
        <f>N25+O25</f>
        <v>25</v>
      </c>
      <c r="Q25" s="10"/>
      <c r="R25" s="10"/>
      <c r="S25" s="10"/>
      <c r="T25" s="10"/>
      <c r="U25" s="145">
        <f>SUM(U10:U24)</f>
        <v>1</v>
      </c>
      <c r="V25" s="145">
        <f>SUM(V10:V24)</f>
        <v>24</v>
      </c>
      <c r="W25" s="145">
        <f>U25+V25</f>
        <v>25</v>
      </c>
    </row>
    <row r="26" spans="1:29" ht="34.5" customHeight="1" thickBot="1" x14ac:dyDescent="0.35">
      <c r="A26" s="73" t="str">
        <f>'Matriz Nº1 Identificación'!A26</f>
        <v xml:space="preserve">Objetivo Estratégico: </v>
      </c>
      <c r="B26" s="395">
        <f>+'Matriz Nº1 Identificación'!B26:H26</f>
        <v>0</v>
      </c>
      <c r="C26" s="396"/>
      <c r="D26" s="396"/>
      <c r="E26" s="396"/>
      <c r="F26" s="396"/>
      <c r="G26" s="396"/>
      <c r="H26" s="396"/>
      <c r="I26" s="396"/>
      <c r="J26" s="396"/>
    </row>
    <row r="27" spans="1:29" ht="34.5" customHeight="1" x14ac:dyDescent="0.3">
      <c r="A27" s="12" t="str">
        <f>'Matriz Nº1 Identificación'!A27</f>
        <v>Objetivo táctico</v>
      </c>
      <c r="B27" s="397" t="str">
        <f>+'Matriz Nº1 Identificación'!B27:H27</f>
        <v>3. Contar con combustible y lubricantes para la operación del montacargas</v>
      </c>
      <c r="C27" s="398"/>
      <c r="D27" s="398"/>
      <c r="E27" s="398"/>
      <c r="F27" s="398"/>
      <c r="G27" s="398"/>
      <c r="H27" s="398"/>
      <c r="I27" s="398"/>
      <c r="J27" s="399"/>
      <c r="L27" s="109" t="s">
        <v>127</v>
      </c>
      <c r="M27" s="1">
        <f>COUNTIF($B$8:$B$1087, L28)</f>
        <v>0</v>
      </c>
      <c r="N27" s="144" t="s">
        <v>128</v>
      </c>
      <c r="O27" s="144" t="s">
        <v>129</v>
      </c>
      <c r="P27" s="109" t="s">
        <v>130</v>
      </c>
      <c r="S27" s="109" t="s">
        <v>127</v>
      </c>
      <c r="T27">
        <f>COUNTIF($B$8:$B$1087, "1. Lograr una estructura orgánica robusta que visualice la razón de ser de la institución")</f>
        <v>0</v>
      </c>
      <c r="U27" s="189" t="s">
        <v>128</v>
      </c>
      <c r="V27" s="189" t="s">
        <v>129</v>
      </c>
      <c r="W27" s="109" t="s">
        <v>130</v>
      </c>
    </row>
    <row r="28" spans="1:29" ht="36.75" customHeight="1" x14ac:dyDescent="0.3">
      <c r="A28" s="4" t="str">
        <f>'Matriz Nº2 Análisis'!A28</f>
        <v>3. 1</v>
      </c>
      <c r="B28" s="13" t="str">
        <f>IF(A28&lt;1,'Matriz Nº1 Identificación'!F28,'Matriz Nº2 Análisis'!B28)</f>
        <v>R003 Operativo</v>
      </c>
      <c r="C28" s="13" t="str">
        <f>IFERROR(IF(A28&lt;1,'Matriz Nº1 Identificación'!B28,'Matriz Nº2 Análisis'!E28)," ")</f>
        <v>ALTO</v>
      </c>
      <c r="D28" s="13" t="str">
        <f>IF(A28&lt;1,'Matriz Nº1 Identificación'!B28,'Matriz Nº2 Análisis'!I28)</f>
        <v>MEDIO</v>
      </c>
      <c r="E28" s="102" t="s">
        <v>101</v>
      </c>
      <c r="F28" s="213" t="s">
        <v>101</v>
      </c>
      <c r="G28" s="213" t="s">
        <v>168</v>
      </c>
      <c r="H28" s="213" t="s">
        <v>164</v>
      </c>
      <c r="I28" s="214" t="str">
        <f>IFERROR(VLOOKUP(D28,'Tabla 12'!$B$4:$E$6,3,FALSE)," ")</f>
        <v>ACEPTABLE</v>
      </c>
      <c r="J28" s="215" t="str">
        <f>IFERROR(VLOOKUP(I28,'Tabla 12'!$D$5:$E$6,2,FALSE)," ")</f>
        <v xml:space="preserve">NO ADMINISTRAR </v>
      </c>
      <c r="K28" s="10"/>
      <c r="L28" s="400" t="str">
        <f>'Datos Validaciones PAO'!A3</f>
        <v xml:space="preserve">MGP-TAM-OCP 2. Mejorar las habilidades técnicas y analíticas del personal para entregar bienes y servicios de mayor calidad.		</v>
      </c>
      <c r="M28" s="143" t="s">
        <v>131</v>
      </c>
      <c r="N28" s="145">
        <f>+COUNTIFS($B$10:$B$1087,$M28,$J$10:$J$1087,N$9)</f>
        <v>0</v>
      </c>
      <c r="O28" s="145">
        <f>+COUNTIFS($B$10:$B$1087,$M28,$J$10:$J$1087,O$9)</f>
        <v>6</v>
      </c>
      <c r="P28" s="145"/>
      <c r="Q28" s="10"/>
      <c r="R28" s="10"/>
      <c r="S28" s="400" t="str">
        <f>'Datos Validaciones PAO'!A8</f>
        <v xml:space="preserve">MGP-TAM-OCP 7. Impulsar la estrategia de teletrabajo.		</v>
      </c>
      <c r="T28" s="143" t="s">
        <v>131</v>
      </c>
      <c r="U28" s="145">
        <f>+COUNTIFS($B$10:$B$1087,$M28,$J$10:$J$1087,U$9)</f>
        <v>0</v>
      </c>
      <c r="V28" s="145">
        <f>+COUNTIFS($B$10:$B$1087,$M28,$J$10:$J$1087,V$9)</f>
        <v>6</v>
      </c>
      <c r="W28" s="145"/>
    </row>
    <row r="29" spans="1:29" ht="36.75" customHeight="1" x14ac:dyDescent="0.3">
      <c r="A29" s="4" t="str">
        <f>'Matriz Nº2 Análisis'!A29</f>
        <v>3. 2</v>
      </c>
      <c r="B29" s="13" t="str">
        <f>IF(A29&lt;1,'Matriz Nº1 Identificación'!F29,'Matriz Nº2 Análisis'!B29)</f>
        <v xml:space="preserve"> </v>
      </c>
      <c r="C29" s="13" t="str">
        <f>IFERROR(IF(A29&lt;1,'Matriz Nº1 Identificación'!B29,'Matriz Nº2 Análisis'!E29)," ")</f>
        <v xml:space="preserve"> </v>
      </c>
      <c r="D29" s="13" t="str">
        <f>IF(A29&lt;1,'Matriz Nº1 Identificación'!B29,'Matriz Nº2 Análisis'!I29)</f>
        <v xml:space="preserve"> </v>
      </c>
      <c r="E29" s="102"/>
      <c r="F29" s="103"/>
      <c r="G29" s="103"/>
      <c r="H29" s="103"/>
      <c r="I29" s="96" t="str">
        <f>IFERROR(VLOOKUP(D29,'Tabla 12'!$B$4:$E$6,3,FALSE)," ")</f>
        <v xml:space="preserve"> </v>
      </c>
      <c r="J29" s="95" t="str">
        <f>IFERROR(VLOOKUP(I29,'Tabla 12'!$D$5:$E$6,2,FALSE)," ")</f>
        <v xml:space="preserve"> </v>
      </c>
      <c r="K29" s="10"/>
      <c r="L29" s="401"/>
      <c r="M29" s="143" t="s">
        <v>132</v>
      </c>
      <c r="N29" s="145">
        <f t="shared" ref="N29:O42" si="2">+COUNTIFS($B$10:$B$1087,$M29,$J$10:$J$1087,N$9)</f>
        <v>0</v>
      </c>
      <c r="O29" s="145">
        <f t="shared" si="2"/>
        <v>1</v>
      </c>
      <c r="P29" s="145"/>
      <c r="Q29" s="10"/>
      <c r="R29" s="10"/>
      <c r="S29" s="401"/>
      <c r="T29" s="143" t="s">
        <v>132</v>
      </c>
      <c r="U29" s="145">
        <f t="shared" ref="U29:V42" si="3">+COUNTIFS($B$10:$B$1087,$M29,$J$10:$J$1087,U$9)</f>
        <v>0</v>
      </c>
      <c r="V29" s="145">
        <f t="shared" si="3"/>
        <v>1</v>
      </c>
      <c r="W29" s="145"/>
    </row>
    <row r="30" spans="1:29" ht="36.75" customHeight="1" x14ac:dyDescent="0.3">
      <c r="A30" s="4" t="str">
        <f>'Matriz Nº2 Análisis'!A30</f>
        <v>3. 3</v>
      </c>
      <c r="B30" s="13" t="str">
        <f>IF(A30&lt;1,'Matriz Nº1 Identificación'!F30,'Matriz Nº2 Análisis'!B30)</f>
        <v xml:space="preserve"> </v>
      </c>
      <c r="C30" s="13" t="str">
        <f>IFERROR(IF(A30&lt;1,'Matriz Nº1 Identificación'!B30,'Matriz Nº2 Análisis'!E30)," ")</f>
        <v xml:space="preserve"> </v>
      </c>
      <c r="D30" s="13" t="str">
        <f>IF(A30&lt;1,'Matriz Nº1 Identificación'!B30,'Matriz Nº2 Análisis'!I30)</f>
        <v xml:space="preserve"> </v>
      </c>
      <c r="E30" s="102"/>
      <c r="F30" s="103"/>
      <c r="G30" s="103"/>
      <c r="H30" s="103"/>
      <c r="I30" s="96" t="str">
        <f>IFERROR(VLOOKUP(D30,'Tabla 12'!$B$4:$E$6,3,FALSE)," ")</f>
        <v xml:space="preserve"> </v>
      </c>
      <c r="J30" s="95" t="str">
        <f>IFERROR(VLOOKUP(I30,'Tabla 12'!$D$5:$E$6,2,FALSE)," ")</f>
        <v xml:space="preserve"> </v>
      </c>
      <c r="K30" s="10"/>
      <c r="L30" s="401"/>
      <c r="M30" s="143" t="s">
        <v>133</v>
      </c>
      <c r="N30" s="145">
        <f t="shared" si="2"/>
        <v>0</v>
      </c>
      <c r="O30" s="145">
        <f t="shared" si="2"/>
        <v>5</v>
      </c>
      <c r="P30" s="145"/>
      <c r="Q30" s="10"/>
      <c r="R30" s="10"/>
      <c r="S30" s="401"/>
      <c r="T30" s="143" t="s">
        <v>133</v>
      </c>
      <c r="U30" s="145">
        <f t="shared" si="3"/>
        <v>0</v>
      </c>
      <c r="V30" s="145">
        <f t="shared" si="3"/>
        <v>5</v>
      </c>
      <c r="W30" s="145"/>
    </row>
    <row r="31" spans="1:29" ht="36.75" customHeight="1" x14ac:dyDescent="0.3">
      <c r="A31" s="4" t="str">
        <f>'Matriz Nº2 Análisis'!A31</f>
        <v>3. 4</v>
      </c>
      <c r="B31" s="13" t="str">
        <f>IF(A31&lt;1,'Matriz Nº1 Identificación'!F31,'Matriz Nº2 Análisis'!B31)</f>
        <v xml:space="preserve"> </v>
      </c>
      <c r="C31" s="13" t="str">
        <f>IFERROR(IF(A31&lt;1,'Matriz Nº1 Identificación'!B31,'Matriz Nº2 Análisis'!E31)," ")</f>
        <v xml:space="preserve"> </v>
      </c>
      <c r="D31" s="13" t="str">
        <f>IF(A31&lt;1,'Matriz Nº1 Identificación'!B31,'Matriz Nº2 Análisis'!I31)</f>
        <v xml:space="preserve"> </v>
      </c>
      <c r="E31" s="102"/>
      <c r="F31" s="103"/>
      <c r="G31" s="103"/>
      <c r="H31" s="103"/>
      <c r="I31" s="96" t="str">
        <f>IFERROR(VLOOKUP(D31,'Tabla 12'!$B$4:$E$6,3,FALSE)," ")</f>
        <v xml:space="preserve"> </v>
      </c>
      <c r="J31" s="95" t="str">
        <f>IFERROR(VLOOKUP(I31,'Tabla 12'!$D$5:$E$6,2,FALSE)," ")</f>
        <v xml:space="preserve"> </v>
      </c>
      <c r="K31" s="10"/>
      <c r="L31" s="401"/>
      <c r="M31" s="143" t="s">
        <v>134</v>
      </c>
      <c r="N31" s="145">
        <f t="shared" si="2"/>
        <v>0</v>
      </c>
      <c r="O31" s="145">
        <f t="shared" si="2"/>
        <v>2</v>
      </c>
      <c r="P31" s="145"/>
      <c r="Q31" s="10"/>
      <c r="R31" s="10"/>
      <c r="S31" s="401"/>
      <c r="T31" s="143" t="s">
        <v>134</v>
      </c>
      <c r="U31" s="145">
        <f t="shared" si="3"/>
        <v>0</v>
      </c>
      <c r="V31" s="145">
        <f t="shared" si="3"/>
        <v>2</v>
      </c>
      <c r="W31" s="145"/>
    </row>
    <row r="32" spans="1:29" ht="36.75" customHeight="1" x14ac:dyDescent="0.3">
      <c r="A32" s="4" t="str">
        <f>'Matriz Nº2 Análisis'!A32</f>
        <v>3. 5</v>
      </c>
      <c r="B32" s="13" t="str">
        <f>IF(A32&lt;1,'Matriz Nº1 Identificación'!F32,'Matriz Nº2 Análisis'!B32)</f>
        <v xml:space="preserve"> </v>
      </c>
      <c r="C32" s="13" t="str">
        <f>IFERROR(IF(A32&lt;1,'Matriz Nº1 Identificación'!B32,'Matriz Nº2 Análisis'!E32)," ")</f>
        <v xml:space="preserve"> </v>
      </c>
      <c r="D32" s="13" t="str">
        <f>IF(A32&lt;1,'Matriz Nº1 Identificación'!B32,'Matriz Nº2 Análisis'!I32)</f>
        <v xml:space="preserve"> </v>
      </c>
      <c r="E32" s="102"/>
      <c r="F32" s="103"/>
      <c r="G32" s="103"/>
      <c r="H32" s="103"/>
      <c r="I32" s="96" t="str">
        <f>IFERROR(VLOOKUP(D32,'Tabla 12'!$B$4:$E$6,3,FALSE)," ")</f>
        <v xml:space="preserve"> </v>
      </c>
      <c r="J32" s="95" t="str">
        <f>IFERROR(VLOOKUP(I32,'Tabla 12'!$D$5:$E$6,2,FALSE)," ")</f>
        <v xml:space="preserve"> </v>
      </c>
      <c r="K32" s="10"/>
      <c r="L32" s="401"/>
      <c r="M32" s="143" t="s">
        <v>135</v>
      </c>
      <c r="N32" s="145">
        <f t="shared" si="2"/>
        <v>0</v>
      </c>
      <c r="O32" s="145">
        <f t="shared" si="2"/>
        <v>8</v>
      </c>
      <c r="P32" s="145"/>
      <c r="Q32" s="10"/>
      <c r="R32" s="10"/>
      <c r="S32" s="401"/>
      <c r="T32" s="143" t="s">
        <v>135</v>
      </c>
      <c r="U32" s="145">
        <f t="shared" si="3"/>
        <v>0</v>
      </c>
      <c r="V32" s="145">
        <f t="shared" si="3"/>
        <v>8</v>
      </c>
      <c r="W32" s="145"/>
    </row>
    <row r="33" spans="1:23" ht="36.75" customHeight="1" x14ac:dyDescent="0.3">
      <c r="A33" s="4" t="str">
        <f>'Matriz Nº2 Análisis'!A33</f>
        <v>3. 6</v>
      </c>
      <c r="B33" s="13" t="str">
        <f>IF(A33&lt;1,'Matriz Nº1 Identificación'!F33,'Matriz Nº2 Análisis'!B33)</f>
        <v xml:space="preserve"> </v>
      </c>
      <c r="C33" s="13" t="str">
        <f>IFERROR(IF(A33&lt;1,'Matriz Nº1 Identificación'!B33,'Matriz Nº2 Análisis'!E33)," ")</f>
        <v xml:space="preserve"> </v>
      </c>
      <c r="D33" s="13" t="str">
        <f>IF(A33&lt;1,'Matriz Nº1 Identificación'!B33,'Matriz Nº2 Análisis'!I33)</f>
        <v xml:space="preserve"> </v>
      </c>
      <c r="E33" s="102"/>
      <c r="F33" s="103"/>
      <c r="G33" s="103"/>
      <c r="H33" s="103"/>
      <c r="I33" s="96" t="str">
        <f>IFERROR(VLOOKUP(D33,'Tabla 12'!$B$4:$E$6,3,FALSE)," ")</f>
        <v xml:space="preserve"> </v>
      </c>
      <c r="J33" s="95" t="str">
        <f>IFERROR(VLOOKUP(I33,'Tabla 12'!$D$5:$E$6,2,FALSE)," ")</f>
        <v xml:space="preserve"> </v>
      </c>
      <c r="K33" s="10"/>
      <c r="L33" s="401"/>
      <c r="M33" s="143" t="s">
        <v>136</v>
      </c>
      <c r="N33" s="145">
        <f t="shared" si="2"/>
        <v>0</v>
      </c>
      <c r="O33" s="145">
        <f t="shared" si="2"/>
        <v>1</v>
      </c>
      <c r="P33" s="145"/>
      <c r="Q33" s="10"/>
      <c r="R33" s="10"/>
      <c r="S33" s="401"/>
      <c r="T33" s="143" t="s">
        <v>136</v>
      </c>
      <c r="U33" s="145">
        <f t="shared" si="3"/>
        <v>0</v>
      </c>
      <c r="V33" s="145">
        <f t="shared" si="3"/>
        <v>1</v>
      </c>
      <c r="W33" s="145"/>
    </row>
    <row r="34" spans="1:23" ht="36.75" customHeight="1" thickBot="1" x14ac:dyDescent="0.35">
      <c r="A34" s="4" t="str">
        <f>'Matriz Nº2 Análisis'!A34</f>
        <v>3. 7</v>
      </c>
      <c r="B34" s="13" t="str">
        <f>IF(A34&lt;1,'Matriz Nº1 Identificación'!F34,'Matriz Nº2 Análisis'!B34)</f>
        <v xml:space="preserve"> </v>
      </c>
      <c r="C34" s="13" t="str">
        <f>IFERROR(IF(A34&lt;1,'Matriz Nº1 Identificación'!B34,'Matriz Nº2 Análisis'!E34)," ")</f>
        <v xml:space="preserve"> </v>
      </c>
      <c r="D34" s="13" t="str">
        <f>IF(A34&lt;1,'Matriz Nº1 Identificación'!B34,'Matriz Nº2 Análisis'!I34)</f>
        <v xml:space="preserve"> </v>
      </c>
      <c r="E34" s="102"/>
      <c r="F34" s="103"/>
      <c r="G34" s="103"/>
      <c r="H34" s="103"/>
      <c r="I34" s="96" t="str">
        <f>IFERROR(VLOOKUP(D34,'Tabla 12'!$B$4:$E$6,3,FALSE)," ")</f>
        <v xml:space="preserve"> </v>
      </c>
      <c r="J34" s="95" t="str">
        <f>IFERROR(VLOOKUP(I34,'Tabla 12'!$D$5:$E$6,2,FALSE)," ")</f>
        <v xml:space="preserve"> </v>
      </c>
      <c r="K34" s="10"/>
      <c r="L34" s="401"/>
      <c r="M34" s="143" t="s">
        <v>137</v>
      </c>
      <c r="N34" s="145">
        <f t="shared" si="2"/>
        <v>1</v>
      </c>
      <c r="O34" s="145">
        <f t="shared" si="2"/>
        <v>1</v>
      </c>
      <c r="P34" s="145"/>
      <c r="Q34" s="10"/>
      <c r="R34" s="10"/>
      <c r="S34" s="401"/>
      <c r="T34" s="143" t="s">
        <v>137</v>
      </c>
      <c r="U34" s="145">
        <f t="shared" si="3"/>
        <v>1</v>
      </c>
      <c r="V34" s="145">
        <f t="shared" si="3"/>
        <v>1</v>
      </c>
      <c r="W34" s="145"/>
    </row>
    <row r="35" spans="1:23" ht="34.5" customHeight="1" thickBot="1" x14ac:dyDescent="0.35">
      <c r="A35" s="73" t="str">
        <f>'Matriz Nº1 Identificación'!A35</f>
        <v xml:space="preserve">Objetivo Estratégico: </v>
      </c>
      <c r="B35" s="395">
        <f>+'Matriz Nº1 Identificación'!B35:H35</f>
        <v>0</v>
      </c>
      <c r="C35" s="396"/>
      <c r="D35" s="396"/>
      <c r="E35" s="396"/>
      <c r="F35" s="396"/>
      <c r="G35" s="396"/>
      <c r="H35" s="396"/>
      <c r="I35" s="396"/>
      <c r="J35" s="396"/>
      <c r="L35" s="401"/>
      <c r="M35" s="143" t="s">
        <v>138</v>
      </c>
      <c r="N35" s="145">
        <f t="shared" si="2"/>
        <v>0</v>
      </c>
      <c r="O35" s="145">
        <f t="shared" si="2"/>
        <v>0</v>
      </c>
      <c r="P35" s="146"/>
      <c r="S35" s="401"/>
      <c r="T35" s="143" t="s">
        <v>138</v>
      </c>
      <c r="U35" s="145">
        <f t="shared" si="3"/>
        <v>0</v>
      </c>
      <c r="V35" s="145">
        <f t="shared" si="3"/>
        <v>0</v>
      </c>
      <c r="W35" s="146"/>
    </row>
    <row r="36" spans="1:23" ht="34.5" customHeight="1" x14ac:dyDescent="0.3">
      <c r="A36" s="12" t="str">
        <f>'Matriz Nº1 Identificación'!A36</f>
        <v>Objetivo táctico</v>
      </c>
      <c r="B36" s="397" t="str">
        <f>+'Matriz Nº1 Identificación'!B36:H36</f>
        <v>4. Mantener el equipo asegurado con la poliza correspondiente</v>
      </c>
      <c r="C36" s="398"/>
      <c r="D36" s="398"/>
      <c r="E36" s="398"/>
      <c r="F36" s="398"/>
      <c r="G36" s="398"/>
      <c r="H36" s="398"/>
      <c r="I36" s="398"/>
      <c r="J36" s="399"/>
      <c r="L36" s="401"/>
      <c r="M36" s="143" t="s">
        <v>139</v>
      </c>
      <c r="N36" s="145">
        <f t="shared" si="2"/>
        <v>0</v>
      </c>
      <c r="O36" s="145">
        <f t="shared" si="2"/>
        <v>0</v>
      </c>
      <c r="P36" s="146"/>
      <c r="S36" s="401"/>
      <c r="T36" s="143" t="s">
        <v>139</v>
      </c>
      <c r="U36" s="145">
        <f t="shared" si="3"/>
        <v>0</v>
      </c>
      <c r="V36" s="145">
        <f t="shared" si="3"/>
        <v>0</v>
      </c>
      <c r="W36" s="146"/>
    </row>
    <row r="37" spans="1:23" ht="36.75" customHeight="1" x14ac:dyDescent="0.3">
      <c r="A37" s="4" t="str">
        <f>'Matriz Nº2 Análisis'!A37</f>
        <v>4. 1</v>
      </c>
      <c r="B37" s="13" t="str">
        <f>IF(A37&lt;1,'Matriz Nº1 Identificación'!F37,'Matriz Nº2 Análisis'!B37)</f>
        <v>R003 Operativo</v>
      </c>
      <c r="C37" s="13" t="str">
        <f>IFERROR(IF(A37&lt;1,'Matriz Nº1 Identificación'!B37,'Matriz Nº2 Análisis'!E37)," ")</f>
        <v>ALTO</v>
      </c>
      <c r="D37" s="13" t="str">
        <f>IF(A37&lt;1,'Matriz Nº1 Identificación'!B37,'Matriz Nº2 Análisis'!I37)</f>
        <v>MEDIO</v>
      </c>
      <c r="E37" s="102" t="s">
        <v>101</v>
      </c>
      <c r="F37" s="213" t="s">
        <v>101</v>
      </c>
      <c r="G37" s="213" t="s">
        <v>168</v>
      </c>
      <c r="H37" s="213" t="s">
        <v>164</v>
      </c>
      <c r="I37" s="214" t="str">
        <f>IFERROR(VLOOKUP(D37,'Tabla 12'!$B$4:$E$6,3,FALSE)," ")</f>
        <v>ACEPTABLE</v>
      </c>
      <c r="J37" s="215" t="str">
        <f>IFERROR(VLOOKUP(I37,'Tabla 12'!$D$5:$E$6,2,FALSE)," ")</f>
        <v xml:space="preserve">NO ADMINISTRAR </v>
      </c>
      <c r="K37" s="10"/>
      <c r="L37" s="401"/>
      <c r="M37" s="143" t="s">
        <v>140</v>
      </c>
      <c r="N37" s="145">
        <f t="shared" si="2"/>
        <v>0</v>
      </c>
      <c r="O37" s="145">
        <f t="shared" si="2"/>
        <v>0</v>
      </c>
      <c r="P37" s="145"/>
      <c r="Q37" s="10"/>
      <c r="R37" s="10"/>
      <c r="S37" s="401"/>
      <c r="T37" s="143" t="s">
        <v>140</v>
      </c>
      <c r="U37" s="145">
        <f t="shared" si="3"/>
        <v>0</v>
      </c>
      <c r="V37" s="145">
        <f t="shared" si="3"/>
        <v>0</v>
      </c>
      <c r="W37" s="145"/>
    </row>
    <row r="38" spans="1:23" ht="36.75" customHeight="1" x14ac:dyDescent="0.3">
      <c r="A38" s="4" t="str">
        <f>'Matriz Nº2 Análisis'!A38</f>
        <v>4. 2</v>
      </c>
      <c r="B38" s="13" t="str">
        <f>IF(A38&lt;1,'Matriz Nº1 Identificación'!F38,'Matriz Nº2 Análisis'!B38)</f>
        <v xml:space="preserve"> </v>
      </c>
      <c r="C38" s="13" t="str">
        <f>IFERROR(IF(A38&lt;1,'Matriz Nº1 Identificación'!B38,'Matriz Nº2 Análisis'!E38)," ")</f>
        <v xml:space="preserve"> </v>
      </c>
      <c r="D38" s="13" t="str">
        <f>IF(A38&lt;1,'Matriz Nº1 Identificación'!B38,'Matriz Nº2 Análisis'!I38)</f>
        <v xml:space="preserve"> </v>
      </c>
      <c r="E38" s="102"/>
      <c r="F38" s="103"/>
      <c r="G38" s="103"/>
      <c r="H38" s="103"/>
      <c r="I38" s="96" t="str">
        <f>IFERROR(VLOOKUP(D38,'Tabla 12'!$B$4:$E$6,3,FALSE)," ")</f>
        <v xml:space="preserve"> </v>
      </c>
      <c r="J38" s="95" t="str">
        <f>IFERROR(VLOOKUP(I38,'Tabla 12'!$D$5:$E$6,2,FALSE)," ")</f>
        <v xml:space="preserve"> </v>
      </c>
      <c r="K38" s="10"/>
      <c r="L38" s="401"/>
      <c r="M38" s="143" t="s">
        <v>141</v>
      </c>
      <c r="N38" s="145">
        <f t="shared" si="2"/>
        <v>0</v>
      </c>
      <c r="O38" s="145">
        <f t="shared" si="2"/>
        <v>0</v>
      </c>
      <c r="P38" s="145"/>
      <c r="Q38" s="10"/>
      <c r="R38" s="10"/>
      <c r="S38" s="401"/>
      <c r="T38" s="143" t="s">
        <v>141</v>
      </c>
      <c r="U38" s="145">
        <f t="shared" si="3"/>
        <v>0</v>
      </c>
      <c r="V38" s="145">
        <f t="shared" si="3"/>
        <v>0</v>
      </c>
      <c r="W38" s="145"/>
    </row>
    <row r="39" spans="1:23" ht="36.75" customHeight="1" x14ac:dyDescent="0.3">
      <c r="A39" s="4" t="str">
        <f>'Matriz Nº2 Análisis'!A39</f>
        <v>4. 3</v>
      </c>
      <c r="B39" s="13" t="str">
        <f>IF(A39&lt;1,'Matriz Nº1 Identificación'!F39,'Matriz Nº2 Análisis'!B39)</f>
        <v xml:space="preserve"> </v>
      </c>
      <c r="C39" s="13" t="str">
        <f>IFERROR(IF(A39&lt;1,'Matriz Nº1 Identificación'!B39,'Matriz Nº2 Análisis'!E39)," ")</f>
        <v xml:space="preserve"> </v>
      </c>
      <c r="D39" s="13" t="str">
        <f>IF(A39&lt;1,'Matriz Nº1 Identificación'!B39,'Matriz Nº2 Análisis'!I39)</f>
        <v xml:space="preserve"> </v>
      </c>
      <c r="E39" s="102"/>
      <c r="F39" s="103"/>
      <c r="G39" s="103"/>
      <c r="H39" s="103"/>
      <c r="I39" s="96" t="str">
        <f>IFERROR(VLOOKUP(D39,'Tabla 12'!$B$4:$E$6,3,FALSE)," ")</f>
        <v xml:space="preserve"> </v>
      </c>
      <c r="J39" s="95" t="str">
        <f>IFERROR(VLOOKUP(I39,'Tabla 12'!$D$5:$E$6,2,FALSE)," ")</f>
        <v xml:space="preserve"> </v>
      </c>
      <c r="K39" s="10"/>
      <c r="L39" s="401"/>
      <c r="M39" s="143" t="s">
        <v>142</v>
      </c>
      <c r="N39" s="145">
        <f t="shared" si="2"/>
        <v>0</v>
      </c>
      <c r="O39" s="145">
        <f t="shared" si="2"/>
        <v>0</v>
      </c>
      <c r="P39" s="145"/>
      <c r="Q39" s="10"/>
      <c r="R39" s="10"/>
      <c r="S39" s="401"/>
      <c r="T39" s="143" t="s">
        <v>142</v>
      </c>
      <c r="U39" s="145">
        <f t="shared" si="3"/>
        <v>0</v>
      </c>
      <c r="V39" s="145">
        <f t="shared" si="3"/>
        <v>0</v>
      </c>
      <c r="W39" s="145"/>
    </row>
    <row r="40" spans="1:23" ht="36.75" customHeight="1" x14ac:dyDescent="0.3">
      <c r="A40" s="4" t="str">
        <f>'Matriz Nº2 Análisis'!A40</f>
        <v>4. 4</v>
      </c>
      <c r="B40" s="13" t="str">
        <f>IF(A40&lt;1,'Matriz Nº1 Identificación'!F40,'Matriz Nº2 Análisis'!B40)</f>
        <v xml:space="preserve"> </v>
      </c>
      <c r="C40" s="13" t="str">
        <f>IFERROR(IF(A40&lt;1,'Matriz Nº1 Identificación'!B40,'Matriz Nº2 Análisis'!E40)," ")</f>
        <v xml:space="preserve"> </v>
      </c>
      <c r="D40" s="13" t="str">
        <f>IF(A40&lt;1,'Matriz Nº1 Identificación'!B40,'Matriz Nº2 Análisis'!I40)</f>
        <v xml:space="preserve"> </v>
      </c>
      <c r="E40" s="102"/>
      <c r="F40" s="103"/>
      <c r="G40" s="103"/>
      <c r="H40" s="103"/>
      <c r="I40" s="96" t="str">
        <f>IFERROR(VLOOKUP(D40,'Tabla 12'!$B$4:$E$6,3,FALSE)," ")</f>
        <v xml:space="preserve"> </v>
      </c>
      <c r="J40" s="95" t="str">
        <f>IFERROR(VLOOKUP(I40,'Tabla 12'!$D$5:$E$6,2,FALSE)," ")</f>
        <v xml:space="preserve"> </v>
      </c>
      <c r="K40" s="10"/>
      <c r="L40" s="401"/>
      <c r="M40" s="143" t="s">
        <v>143</v>
      </c>
      <c r="N40" s="145">
        <f t="shared" si="2"/>
        <v>0</v>
      </c>
      <c r="O40" s="145">
        <f t="shared" si="2"/>
        <v>0</v>
      </c>
      <c r="P40" s="145"/>
      <c r="Q40" s="10"/>
      <c r="R40" s="10"/>
      <c r="S40" s="401"/>
      <c r="T40" s="143" t="s">
        <v>143</v>
      </c>
      <c r="U40" s="145">
        <f t="shared" si="3"/>
        <v>0</v>
      </c>
      <c r="V40" s="145">
        <f t="shared" si="3"/>
        <v>0</v>
      </c>
      <c r="W40" s="145"/>
    </row>
    <row r="41" spans="1:23" ht="36.75" customHeight="1" x14ac:dyDescent="0.3">
      <c r="A41" s="4" t="str">
        <f>'Matriz Nº2 Análisis'!A41</f>
        <v>4. 5</v>
      </c>
      <c r="B41" s="13" t="str">
        <f>IF(A41&lt;1,'Matriz Nº1 Identificación'!F41,'Matriz Nº2 Análisis'!B41)</f>
        <v xml:space="preserve"> </v>
      </c>
      <c r="C41" s="13" t="str">
        <f>IFERROR(IF(A41&lt;1,'Matriz Nº1 Identificación'!B41,'Matriz Nº2 Análisis'!E41)," ")</f>
        <v xml:space="preserve"> </v>
      </c>
      <c r="D41" s="13" t="str">
        <f>IF(A41&lt;1,'Matriz Nº1 Identificación'!B41,'Matriz Nº2 Análisis'!I41)</f>
        <v xml:space="preserve"> </v>
      </c>
      <c r="E41" s="102"/>
      <c r="F41" s="103"/>
      <c r="G41" s="103"/>
      <c r="H41" s="103"/>
      <c r="I41" s="96" t="str">
        <f>IFERROR(VLOOKUP(D41,'Tabla 12'!$B$4:$E$6,3,FALSE)," ")</f>
        <v xml:space="preserve"> </v>
      </c>
      <c r="J41" s="95" t="str">
        <f>IFERROR(VLOOKUP(I41,'Tabla 12'!$D$5:$E$6,2,FALSE)," ")</f>
        <v xml:space="preserve"> </v>
      </c>
      <c r="K41" s="10"/>
      <c r="L41" s="401"/>
      <c r="M41" s="143" t="s">
        <v>144</v>
      </c>
      <c r="N41" s="145">
        <f t="shared" si="2"/>
        <v>0</v>
      </c>
      <c r="O41" s="145">
        <f t="shared" si="2"/>
        <v>0</v>
      </c>
      <c r="P41" s="145"/>
      <c r="Q41" s="10"/>
      <c r="R41" s="10"/>
      <c r="S41" s="401"/>
      <c r="T41" s="143" t="s">
        <v>144</v>
      </c>
      <c r="U41" s="145">
        <f t="shared" si="3"/>
        <v>0</v>
      </c>
      <c r="V41" s="145">
        <f t="shared" si="3"/>
        <v>0</v>
      </c>
      <c r="W41" s="145"/>
    </row>
    <row r="42" spans="1:23" ht="36.75" customHeight="1" x14ac:dyDescent="0.3">
      <c r="A42" s="4" t="str">
        <f>'Matriz Nº2 Análisis'!A42</f>
        <v>4. 6</v>
      </c>
      <c r="B42" s="13" t="str">
        <f>IF(A42&lt;1,'Matriz Nº1 Identificación'!F42,'Matriz Nº2 Análisis'!B42)</f>
        <v xml:space="preserve"> </v>
      </c>
      <c r="C42" s="13" t="str">
        <f>IFERROR(IF(A42&lt;1,'Matriz Nº1 Identificación'!B42,'Matriz Nº2 Análisis'!E42)," ")</f>
        <v xml:space="preserve"> </v>
      </c>
      <c r="D42" s="13" t="str">
        <f>IF(A42&lt;1,'Matriz Nº1 Identificación'!B42,'Matriz Nº2 Análisis'!I42)</f>
        <v xml:space="preserve"> </v>
      </c>
      <c r="E42" s="102"/>
      <c r="F42" s="103"/>
      <c r="G42" s="103"/>
      <c r="H42" s="103"/>
      <c r="I42" s="96" t="str">
        <f>IFERROR(VLOOKUP(D42,'Tabla 12'!$B$4:$E$6,3,FALSE)," ")</f>
        <v xml:space="preserve"> </v>
      </c>
      <c r="J42" s="95" t="str">
        <f>IFERROR(VLOOKUP(I42,'Tabla 12'!$D$5:$E$6,2,FALSE)," ")</f>
        <v xml:space="preserve"> </v>
      </c>
      <c r="K42" s="10"/>
      <c r="L42" s="402"/>
      <c r="M42" s="143" t="s">
        <v>145</v>
      </c>
      <c r="N42" s="145">
        <f t="shared" si="2"/>
        <v>0</v>
      </c>
      <c r="O42" s="145">
        <f t="shared" si="2"/>
        <v>0</v>
      </c>
      <c r="P42" s="145"/>
      <c r="Q42" s="10"/>
      <c r="R42" s="10"/>
      <c r="S42" s="402"/>
      <c r="T42" s="143" t="s">
        <v>145</v>
      </c>
      <c r="U42" s="145">
        <f t="shared" si="3"/>
        <v>0</v>
      </c>
      <c r="V42" s="145">
        <f t="shared" si="3"/>
        <v>0</v>
      </c>
      <c r="W42" s="145"/>
    </row>
    <row r="43" spans="1:23" ht="36.75" customHeight="1" thickBot="1" x14ac:dyDescent="0.35">
      <c r="A43" s="4" t="str">
        <f>'Matriz Nº2 Análisis'!A43</f>
        <v>4. 7</v>
      </c>
      <c r="B43" s="13" t="str">
        <f>IF(A43&lt;1,'Matriz Nº1 Identificación'!F43,'Matriz Nº2 Análisis'!B43)</f>
        <v xml:space="preserve"> </v>
      </c>
      <c r="C43" s="13" t="str">
        <f>IFERROR(IF(A43&lt;1,'Matriz Nº1 Identificación'!B43,'Matriz Nº2 Análisis'!E43)," ")</f>
        <v xml:space="preserve"> </v>
      </c>
      <c r="D43" s="13" t="str">
        <f>IF(A43&lt;1,'Matriz Nº1 Identificación'!B43,'Matriz Nº2 Análisis'!I43)</f>
        <v xml:space="preserve"> </v>
      </c>
      <c r="E43" s="102"/>
      <c r="F43" s="103"/>
      <c r="G43" s="103"/>
      <c r="H43" s="103"/>
      <c r="I43" s="96" t="str">
        <f>IFERROR(VLOOKUP(D43,'Tabla 12'!$B$4:$E$6,3,FALSE)," ")</f>
        <v xml:space="preserve"> </v>
      </c>
      <c r="J43" s="95" t="str">
        <f>IFERROR(VLOOKUP(I43,'Tabla 12'!$D$5:$E$6,2,FALSE)," ")</f>
        <v xml:space="preserve"> </v>
      </c>
      <c r="K43" s="10"/>
      <c r="L43" s="10"/>
      <c r="M43" s="9"/>
      <c r="N43" s="145">
        <f>SUM(N28:N42)</f>
        <v>1</v>
      </c>
      <c r="O43" s="145">
        <f>SUM(O28:O42)</f>
        <v>24</v>
      </c>
      <c r="P43" s="145">
        <f>N43+O43</f>
        <v>25</v>
      </c>
      <c r="Q43" s="10"/>
      <c r="R43" s="10"/>
      <c r="S43" s="10"/>
      <c r="T43" s="10"/>
      <c r="U43" s="145">
        <f>SUM(U28:U42)</f>
        <v>1</v>
      </c>
      <c r="V43" s="145">
        <f>SUM(V28:V42)</f>
        <v>24</v>
      </c>
      <c r="W43" s="145">
        <f>U43+V43</f>
        <v>25</v>
      </c>
    </row>
    <row r="44" spans="1:23" ht="34.5" customHeight="1" thickBot="1" x14ac:dyDescent="0.35">
      <c r="A44" s="73" t="str">
        <f>'Matriz Nº1 Identificación'!A44</f>
        <v xml:space="preserve">Objetivo Estratégico: </v>
      </c>
      <c r="B44" s="395">
        <f>+'Matriz Nº1 Identificación'!B44:H44</f>
        <v>0</v>
      </c>
      <c r="C44" s="396"/>
      <c r="D44" s="396"/>
      <c r="E44" s="396"/>
      <c r="F44" s="396"/>
      <c r="G44" s="396"/>
      <c r="H44" s="396"/>
      <c r="I44" s="396"/>
      <c r="J44" s="396"/>
    </row>
    <row r="45" spans="1:23" ht="34.5" customHeight="1" x14ac:dyDescent="0.3">
      <c r="A45" s="12" t="str">
        <f>'Matriz Nº1 Identificación'!A45</f>
        <v>Objetivo táctico</v>
      </c>
      <c r="B45" s="397" t="str">
        <f>+'Matriz Nº1 Identificación'!B45:H45</f>
        <v>5. Garantizar el convivio cultural de los funcionarios de la Imprenta Nacional</v>
      </c>
      <c r="C45" s="398"/>
      <c r="D45" s="398"/>
      <c r="E45" s="398"/>
      <c r="F45" s="398"/>
      <c r="G45" s="398"/>
      <c r="H45" s="398"/>
      <c r="I45" s="398"/>
      <c r="J45" s="399"/>
      <c r="L45" s="109" t="s">
        <v>127</v>
      </c>
      <c r="M45" s="1">
        <f>COUNTIF($B$8:$B$1087, "1. Lograr una estructura orgánica robusta que visualice la razón de ser de la institución")</f>
        <v>0</v>
      </c>
      <c r="N45" s="144" t="s">
        <v>128</v>
      </c>
      <c r="O45" s="144" t="s">
        <v>129</v>
      </c>
      <c r="P45" s="109" t="s">
        <v>130</v>
      </c>
      <c r="S45" s="109" t="s">
        <v>127</v>
      </c>
      <c r="T45">
        <f>COUNTIF($B$8:$B$1087, "1. Lograr una estructura orgánica robusta que visualice la razón de ser de la institución")</f>
        <v>0</v>
      </c>
      <c r="U45" s="189" t="s">
        <v>128</v>
      </c>
      <c r="V45" s="189" t="s">
        <v>129</v>
      </c>
      <c r="W45" s="109" t="s">
        <v>130</v>
      </c>
    </row>
    <row r="46" spans="1:23" ht="36.75" customHeight="1" x14ac:dyDescent="0.3">
      <c r="A46" s="4" t="str">
        <f>'Matriz Nº2 Análisis'!A46</f>
        <v>5. 1</v>
      </c>
      <c r="B46" s="13" t="str">
        <f>IF(A46&lt;1,'Matriz Nº1 Identificación'!F46,'Matriz Nº2 Análisis'!B46)</f>
        <v>R002 Presupuestario</v>
      </c>
      <c r="C46" s="13" t="str">
        <f>IFERROR(IF(A46&lt;1,'Matriz Nº1 Identificación'!B46,'Matriz Nº2 Análisis'!E46)," ")</f>
        <v>MEDIO</v>
      </c>
      <c r="D46" s="13" t="str">
        <f>IF(A46&lt;1,'Matriz Nº1 Identificación'!B46,'Matriz Nº2 Análisis'!I46)</f>
        <v>BAJO</v>
      </c>
      <c r="E46" s="102" t="s">
        <v>94</v>
      </c>
      <c r="F46" s="213" t="s">
        <v>101</v>
      </c>
      <c r="G46" s="213" t="s">
        <v>168</v>
      </c>
      <c r="H46" s="213" t="s">
        <v>170</v>
      </c>
      <c r="I46" s="214" t="str">
        <f>IFERROR(VLOOKUP(D46,'Tabla 12'!$B$4:$E$6,3,FALSE)," ")</f>
        <v>ACEPTABLE</v>
      </c>
      <c r="J46" s="215" t="str">
        <f>IFERROR(VLOOKUP(I46,'Tabla 12'!$D$5:$E$6,2,FALSE)," ")</f>
        <v xml:space="preserve">NO ADMINISTRAR </v>
      </c>
      <c r="K46" s="10"/>
      <c r="L46" s="400" t="str">
        <f>'Datos Validaciones PAO'!A4</f>
        <v xml:space="preserve">MGP-TAM-OCP 3. Fortalecer la representación gubernamental del ministerio en las distintas instancias de decisión. 		</v>
      </c>
      <c r="M46" s="143" t="s">
        <v>131</v>
      </c>
      <c r="N46" s="145">
        <f>+COUNTIFS($B$10:$B$1087,$M46,$J$10:$J$1087,N$9)</f>
        <v>0</v>
      </c>
      <c r="O46" s="145">
        <f>+COUNTIFS($B$10:$B$1087,$M46,$J$10:$J$1087,O$9)</f>
        <v>6</v>
      </c>
      <c r="P46" s="145"/>
      <c r="Q46" s="10"/>
      <c r="R46" s="10"/>
      <c r="S46" s="400" t="str">
        <f>'Datos Validaciones PAO'!A9</f>
        <v>MGP-TAM-OCP 8. Visualizar las responsabilidades sustantivas a partir de las competencias del MGP.</v>
      </c>
      <c r="T46" s="143" t="s">
        <v>131</v>
      </c>
      <c r="U46" s="145">
        <f>+COUNTIFS($B$10:$B$1087,$M46,$J$10:$J$1087,U$9)</f>
        <v>0</v>
      </c>
      <c r="V46" s="145">
        <f>+COUNTIFS($B$10:$B$1087,$M46,$J$10:$J$1087,V$9)</f>
        <v>6</v>
      </c>
      <c r="W46" s="145"/>
    </row>
    <row r="47" spans="1:23" ht="36.75" customHeight="1" x14ac:dyDescent="0.3">
      <c r="A47" s="4" t="str">
        <f>'Matriz Nº2 Análisis'!A47</f>
        <v>5. 2</v>
      </c>
      <c r="B47" s="13" t="str">
        <f>IF(A47&lt;1,'Matriz Nº1 Identificación'!F47,'Matriz Nº2 Análisis'!B47)</f>
        <v xml:space="preserve"> </v>
      </c>
      <c r="C47" s="13" t="str">
        <f>IFERROR(IF(A47&lt;1,'Matriz Nº1 Identificación'!B47,'Matriz Nº2 Análisis'!E47)," ")</f>
        <v xml:space="preserve"> </v>
      </c>
      <c r="D47" s="13" t="str">
        <f>IF(A47&lt;1,'Matriz Nº1 Identificación'!B47,'Matriz Nº2 Análisis'!I47)</f>
        <v xml:space="preserve"> </v>
      </c>
      <c r="E47" s="102"/>
      <c r="F47" s="103"/>
      <c r="G47" s="103"/>
      <c r="H47" s="103"/>
      <c r="I47" s="96" t="str">
        <f>IFERROR(VLOOKUP(D47,'Tabla 12'!$B$4:$E$6,3,FALSE)," ")</f>
        <v xml:space="preserve"> </v>
      </c>
      <c r="J47" s="95" t="str">
        <f>IFERROR(VLOOKUP(I47,'Tabla 12'!$D$5:$E$6,2,FALSE)," ")</f>
        <v xml:space="preserve"> </v>
      </c>
      <c r="K47" s="10"/>
      <c r="L47" s="401"/>
      <c r="M47" s="143" t="s">
        <v>132</v>
      </c>
      <c r="N47" s="145">
        <f t="shared" ref="N47:O60" si="4">+COUNTIFS($B$10:$B$1087,$M47,$J$10:$J$1087,N$9)</f>
        <v>0</v>
      </c>
      <c r="O47" s="145">
        <f t="shared" si="4"/>
        <v>1</v>
      </c>
      <c r="P47" s="145"/>
      <c r="Q47" s="10"/>
      <c r="R47" s="10"/>
      <c r="S47" s="401"/>
      <c r="T47" s="143" t="s">
        <v>132</v>
      </c>
      <c r="U47" s="145">
        <f t="shared" ref="U47:V60" si="5">+COUNTIFS($B$10:$B$1087,$M47,$J$10:$J$1087,U$9)</f>
        <v>0</v>
      </c>
      <c r="V47" s="145">
        <f t="shared" si="5"/>
        <v>1</v>
      </c>
      <c r="W47" s="145"/>
    </row>
    <row r="48" spans="1:23" ht="36.75" customHeight="1" x14ac:dyDescent="0.3">
      <c r="A48" s="4" t="str">
        <f>'Matriz Nº2 Análisis'!A48</f>
        <v>5. 3</v>
      </c>
      <c r="B48" s="13" t="str">
        <f>IF(A48&lt;1,'Matriz Nº1 Identificación'!F48,'Matriz Nº2 Análisis'!B48)</f>
        <v xml:space="preserve"> </v>
      </c>
      <c r="C48" s="13" t="str">
        <f>IFERROR(IF(A48&lt;1,'Matriz Nº1 Identificación'!B48,'Matriz Nº2 Análisis'!E48)," ")</f>
        <v xml:space="preserve"> </v>
      </c>
      <c r="D48" s="13" t="str">
        <f>IF(A48&lt;1,'Matriz Nº1 Identificación'!B48,'Matriz Nº2 Análisis'!I48)</f>
        <v xml:space="preserve"> </v>
      </c>
      <c r="E48" s="102"/>
      <c r="F48" s="103"/>
      <c r="G48" s="103"/>
      <c r="H48" s="103"/>
      <c r="I48" s="96" t="str">
        <f>IFERROR(VLOOKUP(D48,'Tabla 12'!$B$4:$E$6,3,FALSE)," ")</f>
        <v xml:space="preserve"> </v>
      </c>
      <c r="J48" s="95" t="str">
        <f>IFERROR(VLOOKUP(I48,'Tabla 12'!$D$5:$E$6,2,FALSE)," ")</f>
        <v xml:space="preserve"> </v>
      </c>
      <c r="K48" s="10"/>
      <c r="L48" s="401"/>
      <c r="M48" s="143" t="s">
        <v>133</v>
      </c>
      <c r="N48" s="145">
        <f t="shared" si="4"/>
        <v>0</v>
      </c>
      <c r="O48" s="145">
        <f t="shared" si="4"/>
        <v>5</v>
      </c>
      <c r="P48" s="145"/>
      <c r="Q48" s="10"/>
      <c r="R48" s="10"/>
      <c r="S48" s="401"/>
      <c r="T48" s="143" t="s">
        <v>133</v>
      </c>
      <c r="U48" s="145">
        <f t="shared" si="5"/>
        <v>0</v>
      </c>
      <c r="V48" s="145">
        <f t="shared" si="5"/>
        <v>5</v>
      </c>
      <c r="W48" s="145"/>
    </row>
    <row r="49" spans="1:23" ht="36.75" customHeight="1" x14ac:dyDescent="0.3">
      <c r="A49" s="4" t="str">
        <f>'Matriz Nº2 Análisis'!A49</f>
        <v>5. 4</v>
      </c>
      <c r="B49" s="13" t="str">
        <f>IF(A49&lt;1,'Matriz Nº1 Identificación'!F49,'Matriz Nº2 Análisis'!B49)</f>
        <v xml:space="preserve"> </v>
      </c>
      <c r="C49" s="13" t="str">
        <f>IFERROR(IF(A49&lt;1,'Matriz Nº1 Identificación'!B49,'Matriz Nº2 Análisis'!E49)," ")</f>
        <v xml:space="preserve"> </v>
      </c>
      <c r="D49" s="13" t="str">
        <f>IF(A49&lt;1,'Matriz Nº1 Identificación'!B49,'Matriz Nº2 Análisis'!I49)</f>
        <v xml:space="preserve"> </v>
      </c>
      <c r="E49" s="102"/>
      <c r="F49" s="103"/>
      <c r="G49" s="103"/>
      <c r="H49" s="103"/>
      <c r="I49" s="96" t="str">
        <f>IFERROR(VLOOKUP(D49,'Tabla 12'!$B$4:$E$6,3,FALSE)," ")</f>
        <v xml:space="preserve"> </v>
      </c>
      <c r="J49" s="95" t="str">
        <f>IFERROR(VLOOKUP(I49,'Tabla 12'!$D$5:$E$6,2,FALSE)," ")</f>
        <v xml:space="preserve"> </v>
      </c>
      <c r="K49" s="10"/>
      <c r="L49" s="401"/>
      <c r="M49" s="143" t="s">
        <v>134</v>
      </c>
      <c r="N49" s="145">
        <f t="shared" si="4"/>
        <v>0</v>
      </c>
      <c r="O49" s="145">
        <f t="shared" si="4"/>
        <v>2</v>
      </c>
      <c r="P49" s="145"/>
      <c r="Q49" s="10"/>
      <c r="R49" s="10"/>
      <c r="S49" s="401"/>
      <c r="T49" s="143" t="s">
        <v>134</v>
      </c>
      <c r="U49" s="145">
        <f t="shared" si="5"/>
        <v>0</v>
      </c>
      <c r="V49" s="145">
        <f t="shared" si="5"/>
        <v>2</v>
      </c>
      <c r="W49" s="145"/>
    </row>
    <row r="50" spans="1:23" ht="36.75" customHeight="1" x14ac:dyDescent="0.3">
      <c r="A50" s="4" t="str">
        <f>'Matriz Nº2 Análisis'!A50</f>
        <v>5. 5</v>
      </c>
      <c r="B50" s="13" t="str">
        <f>IF(A50&lt;1,'Matriz Nº1 Identificación'!F50,'Matriz Nº2 Análisis'!B50)</f>
        <v xml:space="preserve"> </v>
      </c>
      <c r="C50" s="13" t="str">
        <f>IFERROR(IF(A50&lt;1,'Matriz Nº1 Identificación'!B50,'Matriz Nº2 Análisis'!E50)," ")</f>
        <v xml:space="preserve"> </v>
      </c>
      <c r="D50" s="13" t="str">
        <f>IF(A50&lt;1,'Matriz Nº1 Identificación'!B50,'Matriz Nº2 Análisis'!I50)</f>
        <v xml:space="preserve"> </v>
      </c>
      <c r="E50" s="102"/>
      <c r="F50" s="103"/>
      <c r="G50" s="103"/>
      <c r="H50" s="103"/>
      <c r="I50" s="96" t="str">
        <f>IFERROR(VLOOKUP(D50,'Tabla 12'!$B$4:$E$6,3,FALSE)," ")</f>
        <v xml:space="preserve"> </v>
      </c>
      <c r="J50" s="95" t="str">
        <f>IFERROR(VLOOKUP(I50,'Tabla 12'!$D$5:$E$6,2,FALSE)," ")</f>
        <v xml:space="preserve"> </v>
      </c>
      <c r="K50" s="10"/>
      <c r="L50" s="401"/>
      <c r="M50" s="143" t="s">
        <v>135</v>
      </c>
      <c r="N50" s="145">
        <f t="shared" si="4"/>
        <v>0</v>
      </c>
      <c r="O50" s="145">
        <f t="shared" si="4"/>
        <v>8</v>
      </c>
      <c r="P50" s="145"/>
      <c r="Q50" s="10"/>
      <c r="R50" s="10"/>
      <c r="S50" s="401"/>
      <c r="T50" s="143" t="s">
        <v>135</v>
      </c>
      <c r="U50" s="145">
        <f t="shared" si="5"/>
        <v>0</v>
      </c>
      <c r="V50" s="145">
        <f t="shared" si="5"/>
        <v>8</v>
      </c>
      <c r="W50" s="145"/>
    </row>
    <row r="51" spans="1:23" ht="36.75" customHeight="1" x14ac:dyDescent="0.3">
      <c r="A51" s="4" t="str">
        <f>'Matriz Nº2 Análisis'!A51</f>
        <v>5. 6</v>
      </c>
      <c r="B51" s="13" t="str">
        <f>IF(A51&lt;1,'Matriz Nº1 Identificación'!F51,'Matriz Nº2 Análisis'!B51)</f>
        <v xml:space="preserve"> </v>
      </c>
      <c r="C51" s="13" t="str">
        <f>IFERROR(IF(A51&lt;1,'Matriz Nº1 Identificación'!B51,'Matriz Nº2 Análisis'!E51)," ")</f>
        <v xml:space="preserve"> </v>
      </c>
      <c r="D51" s="13" t="str">
        <f>IF(A51&lt;1,'Matriz Nº1 Identificación'!B51,'Matriz Nº2 Análisis'!I51)</f>
        <v xml:space="preserve"> </v>
      </c>
      <c r="E51" s="102"/>
      <c r="F51" s="103"/>
      <c r="G51" s="103"/>
      <c r="H51" s="103"/>
      <c r="I51" s="96" t="str">
        <f>IFERROR(VLOOKUP(D51,'Tabla 12'!$B$4:$E$6,3,FALSE)," ")</f>
        <v xml:space="preserve"> </v>
      </c>
      <c r="J51" s="95" t="str">
        <f>IFERROR(VLOOKUP(I51,'Tabla 12'!$D$5:$E$6,2,FALSE)," ")</f>
        <v xml:space="preserve"> </v>
      </c>
      <c r="K51" s="10"/>
      <c r="L51" s="401"/>
      <c r="M51" s="143" t="s">
        <v>136</v>
      </c>
      <c r="N51" s="145">
        <f t="shared" si="4"/>
        <v>0</v>
      </c>
      <c r="O51" s="145">
        <f t="shared" si="4"/>
        <v>1</v>
      </c>
      <c r="P51" s="145"/>
      <c r="Q51" s="10"/>
      <c r="R51" s="10"/>
      <c r="S51" s="401"/>
      <c r="T51" s="143" t="s">
        <v>136</v>
      </c>
      <c r="U51" s="145">
        <f t="shared" si="5"/>
        <v>0</v>
      </c>
      <c r="V51" s="145">
        <f t="shared" si="5"/>
        <v>1</v>
      </c>
      <c r="W51" s="145"/>
    </row>
    <row r="52" spans="1:23" ht="36.75" customHeight="1" thickBot="1" x14ac:dyDescent="0.35">
      <c r="A52" s="4" t="str">
        <f>'Matriz Nº2 Análisis'!A52</f>
        <v>5. 7</v>
      </c>
      <c r="B52" s="13" t="str">
        <f>IF(A52&lt;1,'Matriz Nº1 Identificación'!F52,'Matriz Nº2 Análisis'!B52)</f>
        <v xml:space="preserve"> </v>
      </c>
      <c r="C52" s="13" t="str">
        <f>IFERROR(IF(A52&lt;1,'Matriz Nº1 Identificación'!B52,'Matriz Nº2 Análisis'!E52)," ")</f>
        <v xml:space="preserve"> </v>
      </c>
      <c r="D52" s="13" t="str">
        <f>IF(A52&lt;1,'Matriz Nº1 Identificación'!B52,'Matriz Nº2 Análisis'!I52)</f>
        <v xml:space="preserve"> </v>
      </c>
      <c r="E52" s="102"/>
      <c r="F52" s="103"/>
      <c r="G52" s="103"/>
      <c r="H52" s="103"/>
      <c r="I52" s="96" t="str">
        <f>IFERROR(VLOOKUP(D52,'Tabla 12'!$B$4:$E$6,3,FALSE)," ")</f>
        <v xml:space="preserve"> </v>
      </c>
      <c r="J52" s="95" t="str">
        <f>IFERROR(VLOOKUP(I52,'Tabla 12'!$D$5:$E$6,2,FALSE)," ")</f>
        <v xml:space="preserve"> </v>
      </c>
      <c r="K52" s="10"/>
      <c r="L52" s="401"/>
      <c r="M52" s="143" t="s">
        <v>137</v>
      </c>
      <c r="N52" s="145">
        <f t="shared" si="4"/>
        <v>1</v>
      </c>
      <c r="O52" s="145">
        <f t="shared" si="4"/>
        <v>1</v>
      </c>
      <c r="P52" s="145"/>
      <c r="Q52" s="10"/>
      <c r="R52" s="10"/>
      <c r="S52" s="401"/>
      <c r="T52" s="143" t="s">
        <v>137</v>
      </c>
      <c r="U52" s="145">
        <f t="shared" si="5"/>
        <v>1</v>
      </c>
      <c r="V52" s="145">
        <f t="shared" si="5"/>
        <v>1</v>
      </c>
      <c r="W52" s="145"/>
    </row>
    <row r="53" spans="1:23" ht="34.5" customHeight="1" thickBot="1" x14ac:dyDescent="0.35">
      <c r="A53" s="73" t="str">
        <f>'Matriz Nº1 Identificación'!A53</f>
        <v xml:space="preserve">Objetivo Estratégico: </v>
      </c>
      <c r="B53" s="395">
        <f>+'Matriz Nº1 Identificación'!B53:H53</f>
        <v>0</v>
      </c>
      <c r="C53" s="396"/>
      <c r="D53" s="396"/>
      <c r="E53" s="396"/>
      <c r="F53" s="396"/>
      <c r="G53" s="396"/>
      <c r="H53" s="396"/>
      <c r="I53" s="396"/>
      <c r="J53" s="396"/>
      <c r="L53" s="401"/>
      <c r="M53" s="143" t="s">
        <v>138</v>
      </c>
      <c r="N53" s="145">
        <f t="shared" si="4"/>
        <v>0</v>
      </c>
      <c r="O53" s="145">
        <f t="shared" si="4"/>
        <v>0</v>
      </c>
      <c r="P53" s="146"/>
      <c r="S53" s="401"/>
      <c r="T53" s="143" t="s">
        <v>138</v>
      </c>
      <c r="U53" s="145">
        <f t="shared" si="5"/>
        <v>0</v>
      </c>
      <c r="V53" s="145">
        <f t="shared" si="5"/>
        <v>0</v>
      </c>
      <c r="W53" s="146"/>
    </row>
    <row r="54" spans="1:23" ht="34.5" customHeight="1" x14ac:dyDescent="0.3">
      <c r="A54" s="12" t="str">
        <f>'Matriz Nº1 Identificación'!A54</f>
        <v>Objetivo táctico</v>
      </c>
      <c r="B54" s="397" t="str">
        <f>+'Matriz Nº1 Identificación'!B54:H54</f>
        <v>6. Asegurar la calidad del principal insumo de producción asi como la efectividad y fiscalización del contrato en vigencia.</v>
      </c>
      <c r="C54" s="398"/>
      <c r="D54" s="398"/>
      <c r="E54" s="398"/>
      <c r="F54" s="398"/>
      <c r="G54" s="398"/>
      <c r="H54" s="398"/>
      <c r="I54" s="398"/>
      <c r="J54" s="399"/>
      <c r="L54" s="401"/>
      <c r="M54" s="143" t="s">
        <v>139</v>
      </c>
      <c r="N54" s="145">
        <f t="shared" si="4"/>
        <v>0</v>
      </c>
      <c r="O54" s="145">
        <f t="shared" si="4"/>
        <v>0</v>
      </c>
      <c r="P54" s="146"/>
      <c r="S54" s="401"/>
      <c r="T54" s="143" t="s">
        <v>139</v>
      </c>
      <c r="U54" s="145">
        <f t="shared" si="5"/>
        <v>0</v>
      </c>
      <c r="V54" s="145">
        <f t="shared" si="5"/>
        <v>0</v>
      </c>
      <c r="W54" s="146"/>
    </row>
    <row r="55" spans="1:23" ht="36.75" customHeight="1" x14ac:dyDescent="0.3">
      <c r="A55" s="4" t="str">
        <f>'Matriz Nº2 Análisis'!A55</f>
        <v>6. 1</v>
      </c>
      <c r="B55" s="13" t="str">
        <f>IF(A55&lt;1,'Matriz Nº1 Identificación'!F55,'Matriz Nº2 Análisis'!B55)</f>
        <v>R004 Insumos</v>
      </c>
      <c r="C55" s="13" t="str">
        <f>IFERROR(IF(A55&lt;1,'Matriz Nº1 Identificación'!B55,'Matriz Nº2 Análisis'!E55)," ")</f>
        <v>MEDIO</v>
      </c>
      <c r="D55" s="13" t="str">
        <f>IF(A55&lt;1,'Matriz Nº1 Identificación'!B55,'Matriz Nº2 Análisis'!I55)</f>
        <v>BAJO</v>
      </c>
      <c r="E55" s="102" t="s">
        <v>107</v>
      </c>
      <c r="F55" s="213" t="s">
        <v>94</v>
      </c>
      <c r="G55" s="213" t="s">
        <v>168</v>
      </c>
      <c r="H55" s="213" t="s">
        <v>164</v>
      </c>
      <c r="I55" s="214" t="str">
        <f>IFERROR(VLOOKUP(D55,'Tabla 12'!$B$4:$E$6,3,FALSE)," ")</f>
        <v>ACEPTABLE</v>
      </c>
      <c r="J55" s="215" t="str">
        <f>IFERROR(VLOOKUP(I55,'Tabla 12'!$D$5:$E$6,2,FALSE)," ")</f>
        <v xml:space="preserve">NO ADMINISTRAR </v>
      </c>
      <c r="K55" s="10"/>
      <c r="L55" s="401"/>
      <c r="M55" s="143" t="s">
        <v>140</v>
      </c>
      <c r="N55" s="145">
        <f t="shared" si="4"/>
        <v>0</v>
      </c>
      <c r="O55" s="145">
        <f t="shared" si="4"/>
        <v>0</v>
      </c>
      <c r="P55" s="145"/>
      <c r="Q55" s="10"/>
      <c r="R55" s="10"/>
      <c r="S55" s="401"/>
      <c r="T55" s="143" t="s">
        <v>140</v>
      </c>
      <c r="U55" s="145">
        <f t="shared" si="5"/>
        <v>0</v>
      </c>
      <c r="V55" s="145">
        <f t="shared" si="5"/>
        <v>0</v>
      </c>
      <c r="W55" s="145"/>
    </row>
    <row r="56" spans="1:23" ht="36.75" customHeight="1" x14ac:dyDescent="0.3">
      <c r="A56" s="4" t="str">
        <f>'Matriz Nº2 Análisis'!A56</f>
        <v>6. 2</v>
      </c>
      <c r="B56" s="13" t="str">
        <f>IF(A56&lt;1,'Matriz Nº1 Identificación'!F56,'Matriz Nº2 Análisis'!B56)</f>
        <v xml:space="preserve"> </v>
      </c>
      <c r="C56" s="13" t="str">
        <f>IFERROR(IF(A56&lt;1,'Matriz Nº1 Identificación'!B56,'Matriz Nº2 Análisis'!E56)," ")</f>
        <v xml:space="preserve"> </v>
      </c>
      <c r="D56" s="13" t="str">
        <f>IF(A56&lt;1,'Matriz Nº1 Identificación'!B56,'Matriz Nº2 Análisis'!I56)</f>
        <v xml:space="preserve"> </v>
      </c>
      <c r="E56" s="102"/>
      <c r="F56" s="103"/>
      <c r="G56" s="103"/>
      <c r="H56" s="103"/>
      <c r="I56" s="96" t="str">
        <f>IFERROR(VLOOKUP(D56,'Tabla 12'!$B$4:$E$6,3,FALSE)," ")</f>
        <v xml:space="preserve"> </v>
      </c>
      <c r="J56" s="95" t="str">
        <f>IFERROR(VLOOKUP(I56,'Tabla 12'!$D$5:$E$6,2,FALSE)," ")</f>
        <v xml:space="preserve"> </v>
      </c>
      <c r="K56" s="10"/>
      <c r="L56" s="401"/>
      <c r="M56" s="143" t="s">
        <v>141</v>
      </c>
      <c r="N56" s="145">
        <f t="shared" si="4"/>
        <v>0</v>
      </c>
      <c r="O56" s="145">
        <f t="shared" si="4"/>
        <v>0</v>
      </c>
      <c r="P56" s="145"/>
      <c r="Q56" s="10"/>
      <c r="R56" s="10"/>
      <c r="S56" s="401"/>
      <c r="T56" s="143" t="s">
        <v>141</v>
      </c>
      <c r="U56" s="145">
        <f t="shared" si="5"/>
        <v>0</v>
      </c>
      <c r="V56" s="145">
        <f t="shared" si="5"/>
        <v>0</v>
      </c>
      <c r="W56" s="145"/>
    </row>
    <row r="57" spans="1:23" ht="36.75" customHeight="1" x14ac:dyDescent="0.3">
      <c r="A57" s="4" t="str">
        <f>'Matriz Nº2 Análisis'!A57</f>
        <v>6. 3</v>
      </c>
      <c r="B57" s="13" t="str">
        <f>IF(A57&lt;1,'Matriz Nº1 Identificación'!F57,'Matriz Nº2 Análisis'!B57)</f>
        <v xml:space="preserve"> </v>
      </c>
      <c r="C57" s="13" t="str">
        <f>IFERROR(IF(A57&lt;1,'Matriz Nº1 Identificación'!B57,'Matriz Nº2 Análisis'!E57)," ")</f>
        <v xml:space="preserve"> </v>
      </c>
      <c r="D57" s="13" t="str">
        <f>IF(A57&lt;1,'Matriz Nº1 Identificación'!B57,'Matriz Nº2 Análisis'!I57)</f>
        <v xml:space="preserve"> </v>
      </c>
      <c r="E57" s="102"/>
      <c r="F57" s="103"/>
      <c r="G57" s="103"/>
      <c r="H57" s="103"/>
      <c r="I57" s="96" t="str">
        <f>IFERROR(VLOOKUP(D57,'Tabla 12'!$B$4:$E$6,3,FALSE)," ")</f>
        <v xml:space="preserve"> </v>
      </c>
      <c r="J57" s="95" t="str">
        <f>IFERROR(VLOOKUP(I57,'Tabla 12'!$D$5:$E$6,2,FALSE)," ")</f>
        <v xml:space="preserve"> </v>
      </c>
      <c r="K57" s="10"/>
      <c r="L57" s="401"/>
      <c r="M57" s="143" t="s">
        <v>142</v>
      </c>
      <c r="N57" s="145">
        <f t="shared" si="4"/>
        <v>0</v>
      </c>
      <c r="O57" s="145">
        <f t="shared" si="4"/>
        <v>0</v>
      </c>
      <c r="P57" s="145"/>
      <c r="Q57" s="10"/>
      <c r="R57" s="10"/>
      <c r="S57" s="401"/>
      <c r="T57" s="143" t="s">
        <v>142</v>
      </c>
      <c r="U57" s="145">
        <f t="shared" si="5"/>
        <v>0</v>
      </c>
      <c r="V57" s="145">
        <f t="shared" si="5"/>
        <v>0</v>
      </c>
      <c r="W57" s="145"/>
    </row>
    <row r="58" spans="1:23" ht="36.75" customHeight="1" x14ac:dyDescent="0.3">
      <c r="A58" s="4" t="str">
        <f>'Matriz Nº2 Análisis'!A58</f>
        <v>6. 4</v>
      </c>
      <c r="B58" s="13" t="str">
        <f>IF(A58&lt;1,'Matriz Nº1 Identificación'!F58,'Matriz Nº2 Análisis'!B58)</f>
        <v xml:space="preserve"> </v>
      </c>
      <c r="C58" s="13" t="str">
        <f>IFERROR(IF(A58&lt;1,'Matriz Nº1 Identificación'!B58,'Matriz Nº2 Análisis'!E58)," ")</f>
        <v xml:space="preserve"> </v>
      </c>
      <c r="D58" s="13" t="str">
        <f>IF(A58&lt;1,'Matriz Nº1 Identificación'!B58,'Matriz Nº2 Análisis'!I58)</f>
        <v xml:space="preserve"> </v>
      </c>
      <c r="E58" s="102"/>
      <c r="F58" s="103"/>
      <c r="G58" s="103"/>
      <c r="H58" s="103"/>
      <c r="I58" s="96" t="str">
        <f>IFERROR(VLOOKUP(D58,'Tabla 12'!$B$4:$E$6,3,FALSE)," ")</f>
        <v xml:space="preserve"> </v>
      </c>
      <c r="J58" s="95" t="str">
        <f>IFERROR(VLOOKUP(I58,'Tabla 12'!$D$5:$E$6,2,FALSE)," ")</f>
        <v xml:space="preserve"> </v>
      </c>
      <c r="K58" s="10"/>
      <c r="L58" s="401"/>
      <c r="M58" s="143" t="s">
        <v>143</v>
      </c>
      <c r="N58" s="145">
        <f t="shared" si="4"/>
        <v>0</v>
      </c>
      <c r="O58" s="145">
        <f t="shared" si="4"/>
        <v>0</v>
      </c>
      <c r="P58" s="145"/>
      <c r="Q58" s="10"/>
      <c r="R58" s="10"/>
      <c r="S58" s="401"/>
      <c r="T58" s="143" t="s">
        <v>143</v>
      </c>
      <c r="U58" s="145">
        <f t="shared" si="5"/>
        <v>0</v>
      </c>
      <c r="V58" s="145">
        <f t="shared" si="5"/>
        <v>0</v>
      </c>
      <c r="W58" s="145"/>
    </row>
    <row r="59" spans="1:23" ht="36.75" customHeight="1" x14ac:dyDescent="0.3">
      <c r="A59" s="4" t="str">
        <f>'Matriz Nº2 Análisis'!A59</f>
        <v>6. 5</v>
      </c>
      <c r="B59" s="13" t="str">
        <f>IF(A59&lt;1,'Matriz Nº1 Identificación'!F59,'Matriz Nº2 Análisis'!B59)</f>
        <v xml:space="preserve"> </v>
      </c>
      <c r="C59" s="13" t="str">
        <f>IFERROR(IF(A59&lt;1,'Matriz Nº1 Identificación'!B59,'Matriz Nº2 Análisis'!E59)," ")</f>
        <v xml:space="preserve"> </v>
      </c>
      <c r="D59" s="13" t="str">
        <f>IF(A59&lt;1,'Matriz Nº1 Identificación'!B59,'Matriz Nº2 Análisis'!I59)</f>
        <v xml:space="preserve"> </v>
      </c>
      <c r="E59" s="102"/>
      <c r="F59" s="103"/>
      <c r="G59" s="103"/>
      <c r="H59" s="103"/>
      <c r="I59" s="96" t="str">
        <f>IFERROR(VLOOKUP(D59,'Tabla 12'!$B$4:$E$6,3,FALSE)," ")</f>
        <v xml:space="preserve"> </v>
      </c>
      <c r="J59" s="95" t="str">
        <f>IFERROR(VLOOKUP(I59,'Tabla 12'!$D$5:$E$6,2,FALSE)," ")</f>
        <v xml:space="preserve"> </v>
      </c>
      <c r="K59" s="10"/>
      <c r="L59" s="401"/>
      <c r="M59" s="143" t="s">
        <v>144</v>
      </c>
      <c r="N59" s="145">
        <f t="shared" si="4"/>
        <v>0</v>
      </c>
      <c r="O59" s="145">
        <f t="shared" si="4"/>
        <v>0</v>
      </c>
      <c r="P59" s="145"/>
      <c r="Q59" s="10"/>
      <c r="R59" s="10"/>
      <c r="S59" s="401"/>
      <c r="T59" s="143" t="s">
        <v>144</v>
      </c>
      <c r="U59" s="145">
        <f t="shared" si="5"/>
        <v>0</v>
      </c>
      <c r="V59" s="145">
        <f t="shared" si="5"/>
        <v>0</v>
      </c>
      <c r="W59" s="145"/>
    </row>
    <row r="60" spans="1:23" ht="36.75" customHeight="1" x14ac:dyDescent="0.3">
      <c r="A60" s="4" t="str">
        <f>'Matriz Nº2 Análisis'!A60</f>
        <v>6. 6</v>
      </c>
      <c r="B60" s="13" t="str">
        <f>IF(A60&lt;1,'Matriz Nº1 Identificación'!F60,'Matriz Nº2 Análisis'!B60)</f>
        <v xml:space="preserve"> </v>
      </c>
      <c r="C60" s="13" t="str">
        <f>IFERROR(IF(A60&lt;1,'Matriz Nº1 Identificación'!B60,'Matriz Nº2 Análisis'!E60)," ")</f>
        <v xml:space="preserve"> </v>
      </c>
      <c r="D60" s="13" t="str">
        <f>IF(A60&lt;1,'Matriz Nº1 Identificación'!B60,'Matriz Nº2 Análisis'!I60)</f>
        <v xml:space="preserve"> </v>
      </c>
      <c r="E60" s="102"/>
      <c r="F60" s="103"/>
      <c r="G60" s="103"/>
      <c r="H60" s="103"/>
      <c r="I60" s="96" t="str">
        <f>IFERROR(VLOOKUP(D60,'Tabla 12'!$B$4:$E$6,3,FALSE)," ")</f>
        <v xml:space="preserve"> </v>
      </c>
      <c r="J60" s="95" t="str">
        <f>IFERROR(VLOOKUP(I60,'Tabla 12'!$D$5:$E$6,2,FALSE)," ")</f>
        <v xml:space="preserve"> </v>
      </c>
      <c r="K60" s="10"/>
      <c r="L60" s="402"/>
      <c r="M60" s="143" t="s">
        <v>145</v>
      </c>
      <c r="N60" s="145">
        <f t="shared" si="4"/>
        <v>0</v>
      </c>
      <c r="O60" s="145">
        <f t="shared" si="4"/>
        <v>0</v>
      </c>
      <c r="P60" s="145"/>
      <c r="Q60" s="10"/>
      <c r="R60" s="10"/>
      <c r="S60" s="402"/>
      <c r="T60" s="143" t="s">
        <v>145</v>
      </c>
      <c r="U60" s="145">
        <f t="shared" si="5"/>
        <v>0</v>
      </c>
      <c r="V60" s="145">
        <f t="shared" si="5"/>
        <v>0</v>
      </c>
      <c r="W60" s="145"/>
    </row>
    <row r="61" spans="1:23" ht="36.75" customHeight="1" thickBot="1" x14ac:dyDescent="0.35">
      <c r="A61" s="4" t="str">
        <f>'Matriz Nº2 Análisis'!A61</f>
        <v>6. 7</v>
      </c>
      <c r="B61" s="13" t="str">
        <f>IF(A61&lt;1,'Matriz Nº1 Identificación'!F61,'Matriz Nº2 Análisis'!B61)</f>
        <v xml:space="preserve"> </v>
      </c>
      <c r="C61" s="13" t="str">
        <f>IFERROR(IF(A61&lt;1,'Matriz Nº1 Identificación'!B61,'Matriz Nº2 Análisis'!E61)," ")</f>
        <v xml:space="preserve"> </v>
      </c>
      <c r="D61" s="13" t="str">
        <f>IF(A61&lt;1,'Matriz Nº1 Identificación'!B61,'Matriz Nº2 Análisis'!I61)</f>
        <v xml:space="preserve"> </v>
      </c>
      <c r="E61" s="102"/>
      <c r="F61" s="103"/>
      <c r="G61" s="103"/>
      <c r="H61" s="103"/>
      <c r="I61" s="96" t="str">
        <f>IFERROR(VLOOKUP(D61,'Tabla 12'!$B$4:$E$6,3,FALSE)," ")</f>
        <v xml:space="preserve"> </v>
      </c>
      <c r="J61" s="95" t="str">
        <f>IFERROR(VLOOKUP(I61,'Tabla 12'!$D$5:$E$6,2,FALSE)," ")</f>
        <v xml:space="preserve"> </v>
      </c>
      <c r="K61" s="10"/>
      <c r="L61" s="10"/>
      <c r="M61" s="9"/>
      <c r="N61" s="145">
        <f>SUM(N46:N60)</f>
        <v>1</v>
      </c>
      <c r="O61" s="145">
        <f>SUM(O46:O60)</f>
        <v>24</v>
      </c>
      <c r="P61" s="145">
        <f>N61+O61</f>
        <v>25</v>
      </c>
      <c r="Q61" s="10"/>
      <c r="R61" s="10"/>
      <c r="S61" s="10"/>
      <c r="T61" s="10"/>
      <c r="U61" s="145">
        <f>SUM(U46:U60)</f>
        <v>1</v>
      </c>
      <c r="V61" s="145">
        <f>SUM(V46:V60)</f>
        <v>24</v>
      </c>
      <c r="W61" s="145">
        <f>U61+V61</f>
        <v>25</v>
      </c>
    </row>
    <row r="62" spans="1:23" ht="34.5" customHeight="1" thickBot="1" x14ac:dyDescent="0.35">
      <c r="A62" s="73" t="str">
        <f>'Matriz Nº1 Identificación'!A62</f>
        <v xml:space="preserve">Objetivo Estratégico: </v>
      </c>
      <c r="B62" s="395">
        <f>+'Matriz Nº1 Identificación'!B62:H62</f>
        <v>0</v>
      </c>
      <c r="C62" s="396"/>
      <c r="D62" s="396"/>
      <c r="E62" s="396"/>
      <c r="F62" s="396"/>
      <c r="G62" s="396"/>
      <c r="H62" s="396"/>
      <c r="I62" s="396"/>
      <c r="J62" s="396"/>
    </row>
    <row r="63" spans="1:23" ht="34.5" customHeight="1" x14ac:dyDescent="0.3">
      <c r="A63" s="12" t="str">
        <f>'Matriz Nº1 Identificación'!A63</f>
        <v>Objetivo táctico</v>
      </c>
      <c r="B63" s="397" t="str">
        <f>+'Matriz Nº1 Identificación'!B63:H63</f>
        <v>7.  Brindar al personal las condiciones de salud ocupacional y seguridad requeridas para el desempeño de sus funciones.</v>
      </c>
      <c r="C63" s="398"/>
      <c r="D63" s="398"/>
      <c r="E63" s="398"/>
      <c r="F63" s="398"/>
      <c r="G63" s="398"/>
      <c r="H63" s="398"/>
      <c r="I63" s="398"/>
      <c r="J63" s="399"/>
      <c r="L63" s="109" t="s">
        <v>127</v>
      </c>
      <c r="M63" s="1">
        <f>COUNTIF($B$8:$B$1087, "1. Lograr una estructura orgánica robusta que visualice la razón de ser de la institución")</f>
        <v>0</v>
      </c>
      <c r="N63" s="144" t="s">
        <v>128</v>
      </c>
      <c r="O63" s="144" t="s">
        <v>129</v>
      </c>
      <c r="P63" s="109" t="s">
        <v>130</v>
      </c>
      <c r="S63" s="109" t="s">
        <v>127</v>
      </c>
      <c r="T63">
        <f>COUNTIF($B$8:$B$1087, "1. Lograr una estructura orgánica robusta que visualice la razón de ser de la institución")</f>
        <v>0</v>
      </c>
      <c r="U63" s="189" t="s">
        <v>128</v>
      </c>
      <c r="V63" s="189" t="s">
        <v>129</v>
      </c>
      <c r="W63" s="109" t="s">
        <v>130</v>
      </c>
    </row>
    <row r="64" spans="1:23" ht="36.75" customHeight="1" x14ac:dyDescent="0.3">
      <c r="A64" s="4" t="str">
        <f>'Matriz Nº2 Análisis'!A64</f>
        <v>7. 1</v>
      </c>
      <c r="B64" s="13" t="str">
        <f>IF(A64&lt;1,'Matriz Nº1 Identificación'!F64,'Matriz Nº2 Análisis'!B64)</f>
        <v>R005 Estratégico</v>
      </c>
      <c r="C64" s="13" t="str">
        <f>IFERROR(IF(A64&lt;1,'Matriz Nº1 Identificación'!B64,'Matriz Nº2 Análisis'!E64)," ")</f>
        <v>ALTO</v>
      </c>
      <c r="D64" s="13" t="str">
        <f>IF(A64&lt;1,'Matriz Nº1 Identificación'!B64,'Matriz Nº2 Análisis'!I64)</f>
        <v>MEDIO</v>
      </c>
      <c r="E64" s="102" t="s">
        <v>101</v>
      </c>
      <c r="F64" s="213" t="s">
        <v>94</v>
      </c>
      <c r="G64" s="213" t="s">
        <v>174</v>
      </c>
      <c r="H64" s="213" t="s">
        <v>164</v>
      </c>
      <c r="I64" s="214" t="str">
        <f>IFERROR(VLOOKUP(D64,'Tabla 12'!$B$4:$E$6,3,FALSE)," ")</f>
        <v>ACEPTABLE</v>
      </c>
      <c r="J64" s="215" t="str">
        <f>IFERROR(VLOOKUP(I64,'Tabla 12'!$D$5:$E$6,2,FALSE)," ")</f>
        <v xml:space="preserve">NO ADMINISTRAR </v>
      </c>
      <c r="K64" s="10"/>
      <c r="L64" s="400" t="str">
        <f>'Datos Validaciones PAO'!A5</f>
        <v xml:space="preserve">MGP-TAM-OCP 4. Impulsar acciones desde la competencia del MGP alineadas con los Objetivos de Desarrollo Sostenible (ODS). 		</v>
      </c>
      <c r="M64" s="143" t="s">
        <v>131</v>
      </c>
      <c r="N64" s="145">
        <f>+COUNTIFS($B$10:$B$1087,$M64,$J$10:$J$1087,N$9)</f>
        <v>0</v>
      </c>
      <c r="O64" s="145">
        <f>+COUNTIFS($B$10:$B$1087,$M64,$J$10:$J$1087,O$9)</f>
        <v>6</v>
      </c>
      <c r="P64" s="145"/>
      <c r="Q64" s="10"/>
      <c r="R64" s="10"/>
      <c r="S64" s="400" t="str">
        <f>'Datos Validaciones PAO'!A10</f>
        <v>MGP-TAM-OCP 9. Fiscalizar la administración activa conforme al marco legal- técnico en respuesta a los órganos internos y externos.</v>
      </c>
      <c r="T64" s="143" t="s">
        <v>131</v>
      </c>
      <c r="U64" s="145">
        <f>+COUNTIFS($B$10:$B$1087,$M64,$J$10:$J$1087,U$9)</f>
        <v>0</v>
      </c>
      <c r="V64" s="145">
        <f>+COUNTIFS($B$10:$B$1087,$M64,$J$10:$J$1087,V$9)</f>
        <v>6</v>
      </c>
      <c r="W64" s="145"/>
    </row>
    <row r="65" spans="1:23" ht="36.75" customHeight="1" x14ac:dyDescent="0.3">
      <c r="A65" s="4" t="str">
        <f>'Matriz Nº2 Análisis'!A65</f>
        <v>7. 2</v>
      </c>
      <c r="B65" s="13" t="str">
        <f>IF(A65&lt;1,'Matriz Nº1 Identificación'!F65,'Matriz Nº2 Análisis'!B65)</f>
        <v xml:space="preserve"> </v>
      </c>
      <c r="C65" s="13" t="str">
        <f>IFERROR(IF(A65&lt;1,'Matriz Nº1 Identificación'!B65,'Matriz Nº2 Análisis'!E65)," ")</f>
        <v xml:space="preserve"> </v>
      </c>
      <c r="D65" s="13" t="str">
        <f>IF(A65&lt;1,'Matriz Nº1 Identificación'!B65,'Matriz Nº2 Análisis'!I65)</f>
        <v xml:space="preserve"> </v>
      </c>
      <c r="E65" s="102"/>
      <c r="F65" s="103"/>
      <c r="G65" s="103"/>
      <c r="H65" s="103"/>
      <c r="I65" s="96" t="str">
        <f>IFERROR(VLOOKUP(D65,'Tabla 12'!$B$4:$E$6,3,FALSE)," ")</f>
        <v xml:space="preserve"> </v>
      </c>
      <c r="J65" s="95" t="str">
        <f>IFERROR(VLOOKUP(I65,'Tabla 12'!$D$5:$E$6,2,FALSE)," ")</f>
        <v xml:space="preserve"> </v>
      </c>
      <c r="K65" s="10"/>
      <c r="L65" s="401"/>
      <c r="M65" s="143" t="s">
        <v>132</v>
      </c>
      <c r="N65" s="145">
        <f t="shared" ref="N65:O78" si="6">+COUNTIFS($B$10:$B$1087,$M65,$J$10:$J$1087,N$9)</f>
        <v>0</v>
      </c>
      <c r="O65" s="145">
        <f t="shared" si="6"/>
        <v>1</v>
      </c>
      <c r="P65" s="145"/>
      <c r="Q65" s="10"/>
      <c r="R65" s="10"/>
      <c r="S65" s="401"/>
      <c r="T65" s="143" t="s">
        <v>132</v>
      </c>
      <c r="U65" s="145">
        <f t="shared" ref="U65:V78" si="7">+COUNTIFS($B$10:$B$1087,$M65,$J$10:$J$1087,U$9)</f>
        <v>0</v>
      </c>
      <c r="V65" s="145">
        <f t="shared" si="7"/>
        <v>1</v>
      </c>
      <c r="W65" s="145"/>
    </row>
    <row r="66" spans="1:23" ht="36.75" customHeight="1" x14ac:dyDescent="0.3">
      <c r="A66" s="4" t="str">
        <f>'Matriz Nº2 Análisis'!A66</f>
        <v>7. 3</v>
      </c>
      <c r="B66" s="13" t="str">
        <f>IF(A66&lt;1,'Matriz Nº1 Identificación'!F66,'Matriz Nº2 Análisis'!B66)</f>
        <v xml:space="preserve"> </v>
      </c>
      <c r="C66" s="13" t="str">
        <f>IFERROR(IF(A66&lt;1,'Matriz Nº1 Identificación'!B66,'Matriz Nº2 Análisis'!E66)," ")</f>
        <v xml:space="preserve"> </v>
      </c>
      <c r="D66" s="13" t="str">
        <f>IF(A66&lt;1,'Matriz Nº1 Identificación'!B66,'Matriz Nº2 Análisis'!I66)</f>
        <v xml:space="preserve"> </v>
      </c>
      <c r="E66" s="102"/>
      <c r="F66" s="103"/>
      <c r="G66" s="103"/>
      <c r="H66" s="103"/>
      <c r="I66" s="96" t="str">
        <f>IFERROR(VLOOKUP(D66,'Tabla 12'!$B$4:$E$6,3,FALSE)," ")</f>
        <v xml:space="preserve"> </v>
      </c>
      <c r="J66" s="95" t="str">
        <f>IFERROR(VLOOKUP(I66,'Tabla 12'!$D$5:$E$6,2,FALSE)," ")</f>
        <v xml:space="preserve"> </v>
      </c>
      <c r="K66" s="10"/>
      <c r="L66" s="401"/>
      <c r="M66" s="143" t="s">
        <v>133</v>
      </c>
      <c r="N66" s="145">
        <f t="shared" si="6"/>
        <v>0</v>
      </c>
      <c r="O66" s="145">
        <f t="shared" si="6"/>
        <v>5</v>
      </c>
      <c r="P66" s="145"/>
      <c r="Q66" s="10"/>
      <c r="R66" s="10"/>
      <c r="S66" s="401"/>
      <c r="T66" s="143" t="s">
        <v>133</v>
      </c>
      <c r="U66" s="145">
        <f t="shared" si="7"/>
        <v>0</v>
      </c>
      <c r="V66" s="145">
        <f t="shared" si="7"/>
        <v>5</v>
      </c>
      <c r="W66" s="145"/>
    </row>
    <row r="67" spans="1:23" ht="36.75" customHeight="1" x14ac:dyDescent="0.3">
      <c r="A67" s="4" t="str">
        <f>'Matriz Nº2 Análisis'!A67</f>
        <v>7. 4</v>
      </c>
      <c r="B67" s="13" t="str">
        <f>IF(A67&lt;1,'Matriz Nº1 Identificación'!F67,'Matriz Nº2 Análisis'!B67)</f>
        <v xml:space="preserve"> </v>
      </c>
      <c r="C67" s="13" t="str">
        <f>IFERROR(IF(A67&lt;1,'Matriz Nº1 Identificación'!B67,'Matriz Nº2 Análisis'!E67)," ")</f>
        <v xml:space="preserve"> </v>
      </c>
      <c r="D67" s="13" t="str">
        <f>IF(A67&lt;1,'Matriz Nº1 Identificación'!B67,'Matriz Nº2 Análisis'!I67)</f>
        <v xml:space="preserve"> </v>
      </c>
      <c r="E67" s="102"/>
      <c r="F67" s="103"/>
      <c r="G67" s="103"/>
      <c r="H67" s="103"/>
      <c r="I67" s="96" t="str">
        <f>IFERROR(VLOOKUP(D67,'Tabla 12'!$B$4:$E$6,3,FALSE)," ")</f>
        <v xml:space="preserve"> </v>
      </c>
      <c r="J67" s="95" t="str">
        <f>IFERROR(VLOOKUP(I67,'Tabla 12'!$D$5:$E$6,2,FALSE)," ")</f>
        <v xml:space="preserve"> </v>
      </c>
      <c r="K67" s="10"/>
      <c r="L67" s="401"/>
      <c r="M67" s="143" t="s">
        <v>134</v>
      </c>
      <c r="N67" s="145">
        <f t="shared" si="6"/>
        <v>0</v>
      </c>
      <c r="O67" s="145">
        <f t="shared" si="6"/>
        <v>2</v>
      </c>
      <c r="P67" s="145"/>
      <c r="Q67" s="10"/>
      <c r="R67" s="10"/>
      <c r="S67" s="401"/>
      <c r="T67" s="143" t="s">
        <v>134</v>
      </c>
      <c r="U67" s="145">
        <f t="shared" si="7"/>
        <v>0</v>
      </c>
      <c r="V67" s="145">
        <f t="shared" si="7"/>
        <v>2</v>
      </c>
      <c r="W67" s="145"/>
    </row>
    <row r="68" spans="1:23" ht="36.75" customHeight="1" x14ac:dyDescent="0.3">
      <c r="A68" s="4" t="str">
        <f>'Matriz Nº2 Análisis'!A68</f>
        <v>7. 5</v>
      </c>
      <c r="B68" s="13" t="str">
        <f>IF(A68&lt;1,'Matriz Nº1 Identificación'!F68,'Matriz Nº2 Análisis'!B68)</f>
        <v xml:space="preserve"> </v>
      </c>
      <c r="C68" s="13" t="str">
        <f>IFERROR(IF(A68&lt;1,'Matriz Nº1 Identificación'!B68,'Matriz Nº2 Análisis'!E68)," ")</f>
        <v xml:space="preserve"> </v>
      </c>
      <c r="D68" s="13" t="str">
        <f>IF(A68&lt;1,'Matriz Nº1 Identificación'!B68,'Matriz Nº2 Análisis'!I68)</f>
        <v xml:space="preserve"> </v>
      </c>
      <c r="E68" s="102"/>
      <c r="F68" s="103"/>
      <c r="G68" s="103"/>
      <c r="H68" s="103"/>
      <c r="I68" s="96" t="str">
        <f>IFERROR(VLOOKUP(D68,'Tabla 12'!$B$4:$E$6,3,FALSE)," ")</f>
        <v xml:space="preserve"> </v>
      </c>
      <c r="J68" s="95" t="str">
        <f>IFERROR(VLOOKUP(I68,'Tabla 12'!$D$5:$E$6,2,FALSE)," ")</f>
        <v xml:space="preserve"> </v>
      </c>
      <c r="K68" s="10"/>
      <c r="L68" s="401"/>
      <c r="M68" s="143" t="s">
        <v>135</v>
      </c>
      <c r="N68" s="145">
        <f t="shared" si="6"/>
        <v>0</v>
      </c>
      <c r="O68" s="145">
        <f t="shared" si="6"/>
        <v>8</v>
      </c>
      <c r="P68" s="145"/>
      <c r="Q68" s="10"/>
      <c r="R68" s="10"/>
      <c r="S68" s="401"/>
      <c r="T68" s="143" t="s">
        <v>135</v>
      </c>
      <c r="U68" s="145">
        <f t="shared" si="7"/>
        <v>0</v>
      </c>
      <c r="V68" s="145">
        <f t="shared" si="7"/>
        <v>8</v>
      </c>
      <c r="W68" s="145"/>
    </row>
    <row r="69" spans="1:23" ht="36.75" customHeight="1" x14ac:dyDescent="0.3">
      <c r="A69" s="4" t="str">
        <f>'Matriz Nº2 Análisis'!A69</f>
        <v>7. 6</v>
      </c>
      <c r="B69" s="13" t="str">
        <f>IF(A69&lt;1,'Matriz Nº1 Identificación'!F69,'Matriz Nº2 Análisis'!B69)</f>
        <v xml:space="preserve"> </v>
      </c>
      <c r="C69" s="13" t="str">
        <f>IFERROR(IF(A69&lt;1,'Matriz Nº1 Identificación'!B69,'Matriz Nº2 Análisis'!E69)," ")</f>
        <v xml:space="preserve"> </v>
      </c>
      <c r="D69" s="13" t="str">
        <f>IF(A69&lt;1,'Matriz Nº1 Identificación'!B69,'Matriz Nº2 Análisis'!I69)</f>
        <v xml:space="preserve"> </v>
      </c>
      <c r="E69" s="102"/>
      <c r="F69" s="103"/>
      <c r="G69" s="103"/>
      <c r="H69" s="103"/>
      <c r="I69" s="96" t="str">
        <f>IFERROR(VLOOKUP(D69,'Tabla 12'!$B$4:$E$6,3,FALSE)," ")</f>
        <v xml:space="preserve"> </v>
      </c>
      <c r="J69" s="95" t="str">
        <f>IFERROR(VLOOKUP(I69,'Tabla 12'!$D$5:$E$6,2,FALSE)," ")</f>
        <v xml:space="preserve"> </v>
      </c>
      <c r="K69" s="10"/>
      <c r="L69" s="401"/>
      <c r="M69" s="143" t="s">
        <v>136</v>
      </c>
      <c r="N69" s="145">
        <f t="shared" si="6"/>
        <v>0</v>
      </c>
      <c r="O69" s="145">
        <f t="shared" si="6"/>
        <v>1</v>
      </c>
      <c r="P69" s="145"/>
      <c r="Q69" s="10"/>
      <c r="R69" s="10"/>
      <c r="S69" s="401"/>
      <c r="T69" s="143" t="s">
        <v>136</v>
      </c>
      <c r="U69" s="145">
        <f t="shared" si="7"/>
        <v>0</v>
      </c>
      <c r="V69" s="145">
        <f t="shared" si="7"/>
        <v>1</v>
      </c>
      <c r="W69" s="145"/>
    </row>
    <row r="70" spans="1:23" ht="36.75" customHeight="1" thickBot="1" x14ac:dyDescent="0.35">
      <c r="A70" s="4" t="str">
        <f>'Matriz Nº2 Análisis'!A70</f>
        <v>7. 7</v>
      </c>
      <c r="B70" s="13" t="str">
        <f>IF(A70&lt;1,'Matriz Nº1 Identificación'!F70,'Matriz Nº2 Análisis'!B70)</f>
        <v xml:space="preserve"> </v>
      </c>
      <c r="C70" s="13" t="str">
        <f>IFERROR(IF(A70&lt;1,'Matriz Nº1 Identificación'!B70,'Matriz Nº2 Análisis'!E70)," ")</f>
        <v xml:space="preserve"> </v>
      </c>
      <c r="D70" s="13" t="str">
        <f>IF(A70&lt;1,'Matriz Nº1 Identificación'!B70,'Matriz Nº2 Análisis'!I70)</f>
        <v xml:space="preserve"> </v>
      </c>
      <c r="E70" s="102"/>
      <c r="F70" s="103"/>
      <c r="G70" s="103"/>
      <c r="H70" s="103"/>
      <c r="I70" s="96" t="str">
        <f>IFERROR(VLOOKUP(D70,'Tabla 12'!$B$4:$E$6,3,FALSE)," ")</f>
        <v xml:space="preserve"> </v>
      </c>
      <c r="J70" s="95" t="str">
        <f>IFERROR(VLOOKUP(I70,'Tabla 12'!$D$5:$E$6,2,FALSE)," ")</f>
        <v xml:space="preserve"> </v>
      </c>
      <c r="K70" s="10"/>
      <c r="L70" s="401"/>
      <c r="M70" s="143" t="s">
        <v>137</v>
      </c>
      <c r="N70" s="145">
        <f t="shared" si="6"/>
        <v>1</v>
      </c>
      <c r="O70" s="145">
        <f t="shared" si="6"/>
        <v>1</v>
      </c>
      <c r="P70" s="145"/>
      <c r="Q70" s="10"/>
      <c r="R70" s="10"/>
      <c r="S70" s="401"/>
      <c r="T70" s="143" t="s">
        <v>137</v>
      </c>
      <c r="U70" s="145">
        <f t="shared" si="7"/>
        <v>1</v>
      </c>
      <c r="V70" s="145">
        <f t="shared" si="7"/>
        <v>1</v>
      </c>
      <c r="W70" s="145"/>
    </row>
    <row r="71" spans="1:23" ht="34.5" customHeight="1" thickBot="1" x14ac:dyDescent="0.35">
      <c r="A71" s="73" t="str">
        <f>'Matriz Nº1 Identificación'!A71</f>
        <v xml:space="preserve">Objetivo Estratégico: </v>
      </c>
      <c r="B71" s="395">
        <f>+'Matriz Nº1 Identificación'!B71:H71</f>
        <v>0</v>
      </c>
      <c r="C71" s="396"/>
      <c r="D71" s="396"/>
      <c r="E71" s="396"/>
      <c r="F71" s="396"/>
      <c r="G71" s="396"/>
      <c r="H71" s="396"/>
      <c r="I71" s="396"/>
      <c r="J71" s="396"/>
      <c r="L71" s="401"/>
      <c r="M71" s="143" t="s">
        <v>138</v>
      </c>
      <c r="N71" s="145">
        <f t="shared" si="6"/>
        <v>0</v>
      </c>
      <c r="O71" s="145">
        <f t="shared" si="6"/>
        <v>0</v>
      </c>
      <c r="P71" s="146"/>
      <c r="S71" s="401"/>
      <c r="T71" s="143" t="s">
        <v>138</v>
      </c>
      <c r="U71" s="145">
        <f t="shared" si="7"/>
        <v>0</v>
      </c>
      <c r="V71" s="145">
        <f t="shared" si="7"/>
        <v>0</v>
      </c>
      <c r="W71" s="146"/>
    </row>
    <row r="72" spans="1:23" ht="34.5" customHeight="1" x14ac:dyDescent="0.3">
      <c r="A72" s="12" t="str">
        <f>'Matriz Nº1 Identificación'!A72</f>
        <v>Objetivo táctico</v>
      </c>
      <c r="B72" s="397" t="str">
        <f>+'Matriz Nº1 Identificación'!B72:H72</f>
        <v xml:space="preserve">8. Contar con un sistema de producción de Diarios Oficiales que facilite el desarrollo eficiente de los servicios de publicación. </v>
      </c>
      <c r="C72" s="398"/>
      <c r="D72" s="398"/>
      <c r="E72" s="398"/>
      <c r="F72" s="398"/>
      <c r="G72" s="398"/>
      <c r="H72" s="398"/>
      <c r="I72" s="398"/>
      <c r="J72" s="399"/>
      <c r="L72" s="401"/>
      <c r="M72" s="143" t="s">
        <v>139</v>
      </c>
      <c r="N72" s="145">
        <f t="shared" si="6"/>
        <v>0</v>
      </c>
      <c r="O72" s="145">
        <f t="shared" si="6"/>
        <v>0</v>
      </c>
      <c r="P72" s="146"/>
      <c r="S72" s="401"/>
      <c r="T72" s="143" t="s">
        <v>139</v>
      </c>
      <c r="U72" s="145">
        <f t="shared" si="7"/>
        <v>0</v>
      </c>
      <c r="V72" s="145">
        <f t="shared" si="7"/>
        <v>0</v>
      </c>
      <c r="W72" s="146"/>
    </row>
    <row r="73" spans="1:23" ht="36.75" customHeight="1" x14ac:dyDescent="0.3">
      <c r="A73" s="4" t="str">
        <f>'Matriz Nº2 Análisis'!A73</f>
        <v>8. 1</v>
      </c>
      <c r="B73" s="13" t="str">
        <f>IF(A73&lt;1,'Matriz Nº1 Identificación'!F73,'Matriz Nº2 Análisis'!B73)</f>
        <v>R001 Tecnologías de información</v>
      </c>
      <c r="C73" s="13" t="str">
        <f>IFERROR(IF(A73&lt;1,'Matriz Nº1 Identificación'!B73,'Matriz Nº2 Análisis'!E73)," ")</f>
        <v>ALTO</v>
      </c>
      <c r="D73" s="13" t="str">
        <f>IF(A73&lt;1,'Matriz Nº1 Identificación'!B73,'Matriz Nº2 Análisis'!I73)</f>
        <v>MEDIO</v>
      </c>
      <c r="E73" s="102" t="s">
        <v>101</v>
      </c>
      <c r="F73" s="213" t="s">
        <v>94</v>
      </c>
      <c r="G73" s="213" t="s">
        <v>168</v>
      </c>
      <c r="H73" s="213" t="s">
        <v>164</v>
      </c>
      <c r="I73" s="214" t="str">
        <f>IFERROR(VLOOKUP(D73,'Tabla 12'!$B$4:$E$6,3,FALSE)," ")</f>
        <v>ACEPTABLE</v>
      </c>
      <c r="J73" s="215" t="str">
        <f>IFERROR(VLOOKUP(I73,'Tabla 12'!$D$5:$E$6,2,FALSE)," ")</f>
        <v xml:space="preserve">NO ADMINISTRAR </v>
      </c>
      <c r="K73" s="10"/>
      <c r="L73" s="401"/>
      <c r="M73" s="143" t="s">
        <v>140</v>
      </c>
      <c r="N73" s="145">
        <f t="shared" si="6"/>
        <v>0</v>
      </c>
      <c r="O73" s="145">
        <f t="shared" si="6"/>
        <v>0</v>
      </c>
      <c r="P73" s="145"/>
      <c r="Q73" s="10"/>
      <c r="R73" s="10"/>
      <c r="S73" s="401"/>
      <c r="T73" s="143" t="s">
        <v>140</v>
      </c>
      <c r="U73" s="145">
        <f t="shared" si="7"/>
        <v>0</v>
      </c>
      <c r="V73" s="145">
        <f t="shared" si="7"/>
        <v>0</v>
      </c>
      <c r="W73" s="145"/>
    </row>
    <row r="74" spans="1:23" ht="36.75" customHeight="1" x14ac:dyDescent="0.3">
      <c r="A74" s="4" t="str">
        <f>'Matriz Nº2 Análisis'!A74</f>
        <v>8. 2</v>
      </c>
      <c r="B74" s="13" t="str">
        <f>IF(A74&lt;1,'Matriz Nº1 Identificación'!F74,'Matriz Nº2 Análisis'!B74)</f>
        <v xml:space="preserve"> </v>
      </c>
      <c r="C74" s="13" t="str">
        <f>IFERROR(IF(A74&lt;1,'Matriz Nº1 Identificación'!B74,'Matriz Nº2 Análisis'!E74)," ")</f>
        <v xml:space="preserve"> </v>
      </c>
      <c r="D74" s="13" t="str">
        <f>IF(A74&lt;1,'Matriz Nº1 Identificación'!B74,'Matriz Nº2 Análisis'!I74)</f>
        <v xml:space="preserve"> </v>
      </c>
      <c r="E74" s="102"/>
      <c r="F74" s="103"/>
      <c r="G74" s="103"/>
      <c r="H74" s="103"/>
      <c r="I74" s="96" t="str">
        <f>IFERROR(VLOOKUP(D74,'Tabla 12'!$B$4:$E$6,3,FALSE)," ")</f>
        <v xml:space="preserve"> </v>
      </c>
      <c r="J74" s="95" t="str">
        <f>IFERROR(VLOOKUP(I74,'Tabla 12'!$D$5:$E$6,2,FALSE)," ")</f>
        <v xml:space="preserve"> </v>
      </c>
      <c r="K74" s="10"/>
      <c r="L74" s="401"/>
      <c r="M74" s="143" t="s">
        <v>141</v>
      </c>
      <c r="N74" s="145">
        <f t="shared" si="6"/>
        <v>0</v>
      </c>
      <c r="O74" s="145">
        <f t="shared" si="6"/>
        <v>0</v>
      </c>
      <c r="P74" s="145"/>
      <c r="Q74" s="10"/>
      <c r="R74" s="10"/>
      <c r="S74" s="401"/>
      <c r="T74" s="143" t="s">
        <v>141</v>
      </c>
      <c r="U74" s="145">
        <f t="shared" si="7"/>
        <v>0</v>
      </c>
      <c r="V74" s="145">
        <f t="shared" si="7"/>
        <v>0</v>
      </c>
      <c r="W74" s="145"/>
    </row>
    <row r="75" spans="1:23" ht="36.75" customHeight="1" x14ac:dyDescent="0.3">
      <c r="A75" s="4" t="str">
        <f>'Matriz Nº2 Análisis'!A75</f>
        <v>8. 3</v>
      </c>
      <c r="B75" s="13" t="str">
        <f>IF(A75&lt;1,'Matriz Nº1 Identificación'!F75,'Matriz Nº2 Análisis'!B75)</f>
        <v xml:space="preserve"> </v>
      </c>
      <c r="C75" s="13" t="str">
        <f>IFERROR(IF(A75&lt;1,'Matriz Nº1 Identificación'!B75,'Matriz Nº2 Análisis'!E75)," ")</f>
        <v xml:space="preserve"> </v>
      </c>
      <c r="D75" s="13" t="str">
        <f>IF(A75&lt;1,'Matriz Nº1 Identificación'!B75,'Matriz Nº2 Análisis'!I75)</f>
        <v xml:space="preserve"> </v>
      </c>
      <c r="E75" s="102"/>
      <c r="F75" s="103"/>
      <c r="G75" s="103"/>
      <c r="H75" s="103"/>
      <c r="I75" s="96" t="str">
        <f>IFERROR(VLOOKUP(D75,'Tabla 12'!$B$4:$E$6,3,FALSE)," ")</f>
        <v xml:space="preserve"> </v>
      </c>
      <c r="J75" s="95" t="str">
        <f>IFERROR(VLOOKUP(I75,'Tabla 12'!$D$5:$E$6,2,FALSE)," ")</f>
        <v xml:space="preserve"> </v>
      </c>
      <c r="K75" s="10"/>
      <c r="L75" s="401"/>
      <c r="M75" s="143" t="s">
        <v>142</v>
      </c>
      <c r="N75" s="145">
        <f t="shared" si="6"/>
        <v>0</v>
      </c>
      <c r="O75" s="145">
        <f t="shared" si="6"/>
        <v>0</v>
      </c>
      <c r="P75" s="145"/>
      <c r="Q75" s="10"/>
      <c r="R75" s="10"/>
      <c r="S75" s="401"/>
      <c r="T75" s="143" t="s">
        <v>142</v>
      </c>
      <c r="U75" s="145">
        <f t="shared" si="7"/>
        <v>0</v>
      </c>
      <c r="V75" s="145">
        <f t="shared" si="7"/>
        <v>0</v>
      </c>
      <c r="W75" s="145"/>
    </row>
    <row r="76" spans="1:23" ht="36.75" customHeight="1" x14ac:dyDescent="0.3">
      <c r="A76" s="4" t="str">
        <f>'Matriz Nº2 Análisis'!A76</f>
        <v>8. 4</v>
      </c>
      <c r="B76" s="13" t="str">
        <f>IF(A76&lt;1,'Matriz Nº1 Identificación'!F76,'Matriz Nº2 Análisis'!B76)</f>
        <v xml:space="preserve"> </v>
      </c>
      <c r="C76" s="13" t="str">
        <f>IFERROR(IF(A76&lt;1,'Matriz Nº1 Identificación'!B76,'Matriz Nº2 Análisis'!E76)," ")</f>
        <v xml:space="preserve"> </v>
      </c>
      <c r="D76" s="13" t="str">
        <f>IF(A76&lt;1,'Matriz Nº1 Identificación'!B76,'Matriz Nº2 Análisis'!I76)</f>
        <v xml:space="preserve"> </v>
      </c>
      <c r="E76" s="102"/>
      <c r="F76" s="103"/>
      <c r="G76" s="103"/>
      <c r="H76" s="103"/>
      <c r="I76" s="96" t="str">
        <f>IFERROR(VLOOKUP(D76,'Tabla 12'!$B$4:$E$6,3,FALSE)," ")</f>
        <v xml:space="preserve"> </v>
      </c>
      <c r="J76" s="95" t="str">
        <f>IFERROR(VLOOKUP(I76,'Tabla 12'!$D$5:$E$6,2,FALSE)," ")</f>
        <v xml:space="preserve"> </v>
      </c>
      <c r="K76" s="10"/>
      <c r="L76" s="401"/>
      <c r="M76" s="143" t="s">
        <v>143</v>
      </c>
      <c r="N76" s="145">
        <f t="shared" si="6"/>
        <v>0</v>
      </c>
      <c r="O76" s="145">
        <f t="shared" si="6"/>
        <v>0</v>
      </c>
      <c r="P76" s="145"/>
      <c r="Q76" s="10"/>
      <c r="R76" s="10"/>
      <c r="S76" s="401"/>
      <c r="T76" s="143" t="s">
        <v>143</v>
      </c>
      <c r="U76" s="145">
        <f t="shared" si="7"/>
        <v>0</v>
      </c>
      <c r="V76" s="145">
        <f t="shared" si="7"/>
        <v>0</v>
      </c>
      <c r="W76" s="145"/>
    </row>
    <row r="77" spans="1:23" ht="36.75" customHeight="1" x14ac:dyDescent="0.3">
      <c r="A77" s="4" t="str">
        <f>'Matriz Nº2 Análisis'!A77</f>
        <v>8. 5</v>
      </c>
      <c r="B77" s="13" t="str">
        <f>IF(A77&lt;1,'Matriz Nº1 Identificación'!F77,'Matriz Nº2 Análisis'!B77)</f>
        <v xml:space="preserve"> </v>
      </c>
      <c r="C77" s="13" t="str">
        <f>IFERROR(IF(A77&lt;1,'Matriz Nº1 Identificación'!B77,'Matriz Nº2 Análisis'!E77)," ")</f>
        <v xml:space="preserve"> </v>
      </c>
      <c r="D77" s="13" t="str">
        <f>IF(A77&lt;1,'Matriz Nº1 Identificación'!B77,'Matriz Nº2 Análisis'!I77)</f>
        <v xml:space="preserve"> </v>
      </c>
      <c r="E77" s="102"/>
      <c r="F77" s="103"/>
      <c r="G77" s="103"/>
      <c r="H77" s="103"/>
      <c r="I77" s="96" t="str">
        <f>IFERROR(VLOOKUP(D77,'Tabla 12'!$B$4:$E$6,3,FALSE)," ")</f>
        <v xml:space="preserve"> </v>
      </c>
      <c r="J77" s="95" t="str">
        <f>IFERROR(VLOOKUP(I77,'Tabla 12'!$D$5:$E$6,2,FALSE)," ")</f>
        <v xml:space="preserve"> </v>
      </c>
      <c r="K77" s="10"/>
      <c r="L77" s="401"/>
      <c r="M77" s="143" t="s">
        <v>144</v>
      </c>
      <c r="N77" s="145">
        <f t="shared" si="6"/>
        <v>0</v>
      </c>
      <c r="O77" s="145">
        <f t="shared" si="6"/>
        <v>0</v>
      </c>
      <c r="P77" s="145"/>
      <c r="Q77" s="10"/>
      <c r="R77" s="10"/>
      <c r="S77" s="401"/>
      <c r="T77" s="143" t="s">
        <v>144</v>
      </c>
      <c r="U77" s="145">
        <f t="shared" si="7"/>
        <v>0</v>
      </c>
      <c r="V77" s="145">
        <f t="shared" si="7"/>
        <v>0</v>
      </c>
      <c r="W77" s="145"/>
    </row>
    <row r="78" spans="1:23" ht="36.75" customHeight="1" x14ac:dyDescent="0.3">
      <c r="A78" s="4" t="str">
        <f>'Matriz Nº2 Análisis'!A78</f>
        <v>8. 6</v>
      </c>
      <c r="B78" s="13" t="str">
        <f>IF(A78&lt;1,'Matriz Nº1 Identificación'!F78,'Matriz Nº2 Análisis'!B78)</f>
        <v xml:space="preserve"> </v>
      </c>
      <c r="C78" s="13" t="str">
        <f>IFERROR(IF(A78&lt;1,'Matriz Nº1 Identificación'!B78,'Matriz Nº2 Análisis'!E78)," ")</f>
        <v xml:space="preserve"> </v>
      </c>
      <c r="D78" s="13" t="str">
        <f>IF(A78&lt;1,'Matriz Nº1 Identificación'!B78,'Matriz Nº2 Análisis'!I78)</f>
        <v xml:space="preserve"> </v>
      </c>
      <c r="E78" s="102"/>
      <c r="F78" s="103"/>
      <c r="G78" s="103"/>
      <c r="H78" s="103"/>
      <c r="I78" s="96" t="str">
        <f>IFERROR(VLOOKUP(D78,'Tabla 12'!$B$4:$E$6,3,FALSE)," ")</f>
        <v xml:space="preserve"> </v>
      </c>
      <c r="J78" s="95" t="str">
        <f>IFERROR(VLOOKUP(I78,'Tabla 12'!$D$5:$E$6,2,FALSE)," ")</f>
        <v xml:space="preserve"> </v>
      </c>
      <c r="K78" s="10"/>
      <c r="L78" s="402"/>
      <c r="M78" s="143" t="s">
        <v>145</v>
      </c>
      <c r="N78" s="145">
        <f t="shared" si="6"/>
        <v>0</v>
      </c>
      <c r="O78" s="145">
        <f t="shared" si="6"/>
        <v>0</v>
      </c>
      <c r="P78" s="145"/>
      <c r="Q78" s="10"/>
      <c r="R78" s="10"/>
      <c r="S78" s="402"/>
      <c r="T78" s="143" t="s">
        <v>145</v>
      </c>
      <c r="U78" s="145">
        <f t="shared" si="7"/>
        <v>0</v>
      </c>
      <c r="V78" s="145">
        <f t="shared" si="7"/>
        <v>0</v>
      </c>
      <c r="W78" s="145"/>
    </row>
    <row r="79" spans="1:23" ht="36.75" customHeight="1" thickBot="1" x14ac:dyDescent="0.35">
      <c r="A79" s="4" t="str">
        <f>'Matriz Nº2 Análisis'!A79</f>
        <v>8. 7</v>
      </c>
      <c r="B79" s="13" t="str">
        <f>IF(A79&lt;1,'Matriz Nº1 Identificación'!F79,'Matriz Nº2 Análisis'!B79)</f>
        <v xml:space="preserve"> </v>
      </c>
      <c r="C79" s="13" t="str">
        <f>IFERROR(IF(A79&lt;1,'Matriz Nº1 Identificación'!B79,'Matriz Nº2 Análisis'!E79)," ")</f>
        <v xml:space="preserve"> </v>
      </c>
      <c r="D79" s="13" t="str">
        <f>IF(A79&lt;1,'Matriz Nº1 Identificación'!B79,'Matriz Nº2 Análisis'!I79)</f>
        <v xml:space="preserve"> </v>
      </c>
      <c r="E79" s="102"/>
      <c r="F79" s="103"/>
      <c r="G79" s="103"/>
      <c r="H79" s="103"/>
      <c r="I79" s="96" t="str">
        <f>IFERROR(VLOOKUP(D79,'Tabla 12'!$B$4:$E$6,3,FALSE)," ")</f>
        <v xml:space="preserve"> </v>
      </c>
      <c r="J79" s="95" t="str">
        <f>IFERROR(VLOOKUP(I79,'Tabla 12'!$D$5:$E$6,2,FALSE)," ")</f>
        <v xml:space="preserve"> </v>
      </c>
      <c r="K79" s="10"/>
      <c r="L79" s="10"/>
      <c r="M79" s="9"/>
      <c r="N79" s="145">
        <f>SUM(N64:N78)</f>
        <v>1</v>
      </c>
      <c r="O79" s="145">
        <f>SUM(O64:O78)</f>
        <v>24</v>
      </c>
      <c r="P79" s="145">
        <f>N79+O79</f>
        <v>25</v>
      </c>
      <c r="Q79" s="10"/>
      <c r="R79" s="10"/>
      <c r="S79" s="10"/>
      <c r="T79" s="10"/>
      <c r="U79" s="145">
        <f>SUM(U64:U78)</f>
        <v>1</v>
      </c>
      <c r="V79" s="145">
        <f>SUM(V64:V78)</f>
        <v>24</v>
      </c>
      <c r="W79" s="145">
        <f>U79+V79</f>
        <v>25</v>
      </c>
    </row>
    <row r="80" spans="1:23" ht="34.5" customHeight="1" thickBot="1" x14ac:dyDescent="0.35">
      <c r="A80" s="73" t="str">
        <f>'Matriz Nº1 Identificación'!A80</f>
        <v xml:space="preserve">Objetivo Estratégico: </v>
      </c>
      <c r="B80" s="395">
        <f>+'Matriz Nº1 Identificación'!B80:H80</f>
        <v>0</v>
      </c>
      <c r="C80" s="396"/>
      <c r="D80" s="396"/>
      <c r="E80" s="396"/>
      <c r="F80" s="396"/>
      <c r="G80" s="396"/>
      <c r="H80" s="396"/>
      <c r="I80" s="396"/>
      <c r="J80" s="396"/>
    </row>
    <row r="81" spans="1:23" ht="34.5" customHeight="1" x14ac:dyDescent="0.3">
      <c r="A81" s="12" t="str">
        <f>'Matriz Nº1 Identificación'!A81</f>
        <v>Objetivo táctico</v>
      </c>
      <c r="B81" s="397" t="str">
        <f>+'Matriz Nº1 Identificación'!B81:H81</f>
        <v xml:space="preserve">9. Contar con una empresa que brinde los servicios de mantenimiento correctivo y preventivo para las impresoras de punto de venta y escaner del departamento de Diarios Oficiales. </v>
      </c>
      <c r="C81" s="398"/>
      <c r="D81" s="398"/>
      <c r="E81" s="398"/>
      <c r="F81" s="398"/>
      <c r="G81" s="398"/>
      <c r="H81" s="398"/>
      <c r="I81" s="398"/>
      <c r="J81" s="399"/>
      <c r="L81" s="109" t="s">
        <v>127</v>
      </c>
      <c r="M81" s="1">
        <f>COUNTIF($B$8:$B$1087, "1. Lograr una estructura orgánica robusta que visualice la razón de ser de la institución")</f>
        <v>0</v>
      </c>
      <c r="N81" s="144" t="s">
        <v>128</v>
      </c>
      <c r="O81" s="144" t="s">
        <v>129</v>
      </c>
      <c r="P81" s="109" t="s">
        <v>130</v>
      </c>
      <c r="S81" s="109" t="s">
        <v>127</v>
      </c>
      <c r="T81">
        <f>COUNTIF($B$8:$B$1087, "1. Lograr una estructura orgánica robusta que visualice la razón de ser de la institución")</f>
        <v>0</v>
      </c>
      <c r="U81" s="189" t="s">
        <v>128</v>
      </c>
      <c r="V81" s="189" t="s">
        <v>129</v>
      </c>
      <c r="W81" s="109" t="s">
        <v>130</v>
      </c>
    </row>
    <row r="82" spans="1:23" ht="36.75" customHeight="1" x14ac:dyDescent="0.3">
      <c r="A82" s="4" t="str">
        <f>'Matriz Nº2 Análisis'!A82</f>
        <v>9. 1</v>
      </c>
      <c r="B82" s="13" t="str">
        <f>IF(A82&lt;1,'Matriz Nº1 Identificación'!F82,'Matriz Nº2 Análisis'!B82)</f>
        <v>R004 Insumos</v>
      </c>
      <c r="C82" s="13" t="str">
        <f>IFERROR(IF(A82&lt;1,'Matriz Nº1 Identificación'!B82,'Matriz Nº2 Análisis'!E82)," ")</f>
        <v>ALTO</v>
      </c>
      <c r="D82" s="13" t="str">
        <f>IF(A82&lt;1,'Matriz Nº1 Identificación'!B82,'Matriz Nº2 Análisis'!I82)</f>
        <v>MEDIO</v>
      </c>
      <c r="E82" s="102" t="s">
        <v>94</v>
      </c>
      <c r="F82" s="213" t="s">
        <v>94</v>
      </c>
      <c r="G82" s="213" t="s">
        <v>174</v>
      </c>
      <c r="H82" s="213" t="s">
        <v>164</v>
      </c>
      <c r="I82" s="214" t="str">
        <f>IFERROR(VLOOKUP(D82,'Tabla 12'!$B$4:$E$6,3,FALSE)," ")</f>
        <v>ACEPTABLE</v>
      </c>
      <c r="J82" s="215" t="str">
        <f>IFERROR(VLOOKUP(I82,'Tabla 12'!$D$5:$E$6,2,FALSE)," ")</f>
        <v xml:space="preserve">NO ADMINISTRAR </v>
      </c>
      <c r="K82" s="10"/>
      <c r="L82" s="400" t="str">
        <f>'Datos Validaciones PAO'!A6</f>
        <v xml:space="preserve">MGP-TAM-OCP 5. Aplicar y emitir criterio desde el marco jurídico que regule el accionar del MGP.		</v>
      </c>
      <c r="M82" s="143" t="s">
        <v>131</v>
      </c>
      <c r="N82" s="145">
        <f>+COUNTIFS($B$10:$B$1087,$M82,$J$10:$J$1087,N$9)</f>
        <v>0</v>
      </c>
      <c r="O82" s="145">
        <f>+COUNTIFS($B$10:$B$1087,$M82,$J$10:$J$1087,O$9)</f>
        <v>6</v>
      </c>
      <c r="P82" s="145"/>
      <c r="Q82" s="10"/>
      <c r="R82" s="10"/>
      <c r="S82" s="400" t="str">
        <f>'Datos Validaciones PAO'!A11</f>
        <v>MGP-TAM-OCP 10. Incluir buenas prácticas éticas en los procesos y procedimientos de cada unidad institucional.</v>
      </c>
      <c r="T82" s="143" t="s">
        <v>131</v>
      </c>
      <c r="U82" s="145">
        <f>+COUNTIFS($B$10:$B$1087,$M82,$J$10:$J$1087,U$9)</f>
        <v>0</v>
      </c>
      <c r="V82" s="145">
        <f>+COUNTIFS($B$10:$B$1087,$M82,$J$10:$J$1087,V$9)</f>
        <v>6</v>
      </c>
      <c r="W82" s="145"/>
    </row>
    <row r="83" spans="1:23" ht="36.75" customHeight="1" x14ac:dyDescent="0.3">
      <c r="A83" s="4" t="str">
        <f>'Matriz Nº2 Análisis'!A83</f>
        <v>9. 2</v>
      </c>
      <c r="B83" s="13" t="str">
        <f>IF(A83&lt;1,'Matriz Nº1 Identificación'!F83,'Matriz Nº2 Análisis'!B83)</f>
        <v xml:space="preserve"> </v>
      </c>
      <c r="C83" s="13" t="str">
        <f>IFERROR(IF(A83&lt;1,'Matriz Nº1 Identificación'!B83,'Matriz Nº2 Análisis'!E83)," ")</f>
        <v xml:space="preserve"> </v>
      </c>
      <c r="D83" s="13" t="str">
        <f>IF(A83&lt;1,'Matriz Nº1 Identificación'!B83,'Matriz Nº2 Análisis'!I83)</f>
        <v xml:space="preserve"> </v>
      </c>
      <c r="E83" s="102"/>
      <c r="F83" s="103"/>
      <c r="G83" s="103"/>
      <c r="H83" s="103"/>
      <c r="I83" s="96" t="str">
        <f>IFERROR(VLOOKUP(D83,'Tabla 12'!$B$4:$E$6,3,FALSE)," ")</f>
        <v xml:space="preserve"> </v>
      </c>
      <c r="J83" s="95" t="str">
        <f>IFERROR(VLOOKUP(I83,'Tabla 12'!$D$5:$E$6,2,FALSE)," ")</f>
        <v xml:space="preserve"> </v>
      </c>
      <c r="K83" s="10"/>
      <c r="L83" s="401"/>
      <c r="M83" s="143" t="s">
        <v>132</v>
      </c>
      <c r="N83" s="145">
        <f t="shared" ref="N83:O96" si="8">+COUNTIFS($B$10:$B$1087,$M83,$J$10:$J$1087,N$9)</f>
        <v>0</v>
      </c>
      <c r="O83" s="145">
        <f t="shared" si="8"/>
        <v>1</v>
      </c>
      <c r="P83" s="145"/>
      <c r="Q83" s="10"/>
      <c r="R83" s="10"/>
      <c r="S83" s="401"/>
      <c r="T83" s="143" t="s">
        <v>132</v>
      </c>
      <c r="U83" s="145">
        <f t="shared" ref="U83:V96" si="9">+COUNTIFS($B$10:$B$1087,$M83,$J$10:$J$1087,U$9)</f>
        <v>0</v>
      </c>
      <c r="V83" s="145">
        <f t="shared" si="9"/>
        <v>1</v>
      </c>
      <c r="W83" s="145"/>
    </row>
    <row r="84" spans="1:23" ht="36.75" customHeight="1" x14ac:dyDescent="0.3">
      <c r="A84" s="4" t="str">
        <f>'Matriz Nº2 Análisis'!A84</f>
        <v>9. 3</v>
      </c>
      <c r="B84" s="13" t="str">
        <f>IF(A84&lt;1,'Matriz Nº1 Identificación'!F84,'Matriz Nº2 Análisis'!B84)</f>
        <v xml:space="preserve"> </v>
      </c>
      <c r="C84" s="13" t="str">
        <f>IFERROR(IF(A84&lt;1,'Matriz Nº1 Identificación'!B84,'Matriz Nº2 Análisis'!E84)," ")</f>
        <v xml:space="preserve"> </v>
      </c>
      <c r="D84" s="13" t="str">
        <f>IF(A84&lt;1,'Matriz Nº1 Identificación'!B84,'Matriz Nº2 Análisis'!I84)</f>
        <v xml:space="preserve"> </v>
      </c>
      <c r="E84" s="102"/>
      <c r="F84" s="103"/>
      <c r="G84" s="103"/>
      <c r="H84" s="103"/>
      <c r="I84" s="96" t="str">
        <f>IFERROR(VLOOKUP(D84,'Tabla 12'!$B$4:$E$6,3,FALSE)," ")</f>
        <v xml:space="preserve"> </v>
      </c>
      <c r="J84" s="95" t="str">
        <f>IFERROR(VLOOKUP(I84,'Tabla 12'!$D$5:$E$6,2,FALSE)," ")</f>
        <v xml:space="preserve"> </v>
      </c>
      <c r="K84" s="10"/>
      <c r="L84" s="401"/>
      <c r="M84" s="143" t="s">
        <v>133</v>
      </c>
      <c r="N84" s="145">
        <f t="shared" si="8"/>
        <v>0</v>
      </c>
      <c r="O84" s="145">
        <f t="shared" si="8"/>
        <v>5</v>
      </c>
      <c r="P84" s="145"/>
      <c r="Q84" s="10"/>
      <c r="R84" s="10"/>
      <c r="S84" s="401"/>
      <c r="T84" s="143" t="s">
        <v>133</v>
      </c>
      <c r="U84" s="145">
        <f t="shared" si="9"/>
        <v>0</v>
      </c>
      <c r="V84" s="145">
        <f t="shared" si="9"/>
        <v>5</v>
      </c>
      <c r="W84" s="145"/>
    </row>
    <row r="85" spans="1:23" ht="36.75" customHeight="1" x14ac:dyDescent="0.3">
      <c r="A85" s="4" t="str">
        <f>'Matriz Nº2 Análisis'!A85</f>
        <v>9. 4</v>
      </c>
      <c r="B85" s="13" t="str">
        <f>IF(A85&lt;1,'Matriz Nº1 Identificación'!F85,'Matriz Nº2 Análisis'!B85)</f>
        <v xml:space="preserve"> </v>
      </c>
      <c r="C85" s="13" t="str">
        <f>IFERROR(IF(A85&lt;1,'Matriz Nº1 Identificación'!B85,'Matriz Nº2 Análisis'!E85)," ")</f>
        <v xml:space="preserve"> </v>
      </c>
      <c r="D85" s="13" t="str">
        <f>IF(A85&lt;1,'Matriz Nº1 Identificación'!B85,'Matriz Nº2 Análisis'!I85)</f>
        <v xml:space="preserve"> </v>
      </c>
      <c r="E85" s="102"/>
      <c r="F85" s="103"/>
      <c r="G85" s="103"/>
      <c r="H85" s="103"/>
      <c r="I85" s="96" t="str">
        <f>IFERROR(VLOOKUP(D85,'Tabla 12'!$B$4:$E$6,3,FALSE)," ")</f>
        <v xml:space="preserve"> </v>
      </c>
      <c r="J85" s="95" t="str">
        <f>IFERROR(VLOOKUP(I85,'Tabla 12'!$D$5:$E$6,2,FALSE)," ")</f>
        <v xml:space="preserve"> </v>
      </c>
      <c r="K85" s="10"/>
      <c r="L85" s="401"/>
      <c r="M85" s="143" t="s">
        <v>134</v>
      </c>
      <c r="N85" s="145">
        <f t="shared" si="8"/>
        <v>0</v>
      </c>
      <c r="O85" s="145">
        <f t="shared" si="8"/>
        <v>2</v>
      </c>
      <c r="P85" s="145"/>
      <c r="Q85" s="10"/>
      <c r="R85" s="10"/>
      <c r="S85" s="401"/>
      <c r="T85" s="143" t="s">
        <v>134</v>
      </c>
      <c r="U85" s="145">
        <f t="shared" si="9"/>
        <v>0</v>
      </c>
      <c r="V85" s="145">
        <f t="shared" si="9"/>
        <v>2</v>
      </c>
      <c r="W85" s="145"/>
    </row>
    <row r="86" spans="1:23" ht="36.75" customHeight="1" x14ac:dyDescent="0.3">
      <c r="A86" s="4" t="str">
        <f>'Matriz Nº2 Análisis'!A86</f>
        <v>9. 5</v>
      </c>
      <c r="B86" s="13" t="str">
        <f>IF(A86&lt;1,'Matriz Nº1 Identificación'!F86,'Matriz Nº2 Análisis'!B86)</f>
        <v xml:space="preserve"> </v>
      </c>
      <c r="C86" s="13" t="str">
        <f>IFERROR(IF(A86&lt;1,'Matriz Nº1 Identificación'!B86,'Matriz Nº2 Análisis'!E86)," ")</f>
        <v xml:space="preserve"> </v>
      </c>
      <c r="D86" s="13" t="str">
        <f>IF(A86&lt;1,'Matriz Nº1 Identificación'!B86,'Matriz Nº2 Análisis'!I86)</f>
        <v xml:space="preserve"> </v>
      </c>
      <c r="E86" s="102"/>
      <c r="F86" s="103"/>
      <c r="G86" s="103"/>
      <c r="H86" s="103"/>
      <c r="I86" s="96" t="str">
        <f>IFERROR(VLOOKUP(D86,'Tabla 12'!$B$4:$E$6,3,FALSE)," ")</f>
        <v xml:space="preserve"> </v>
      </c>
      <c r="J86" s="95" t="str">
        <f>IFERROR(VLOOKUP(I86,'Tabla 12'!$D$5:$E$6,2,FALSE)," ")</f>
        <v xml:space="preserve"> </v>
      </c>
      <c r="K86" s="10"/>
      <c r="L86" s="401"/>
      <c r="M86" s="143" t="s">
        <v>135</v>
      </c>
      <c r="N86" s="145">
        <f t="shared" si="8"/>
        <v>0</v>
      </c>
      <c r="O86" s="145">
        <f t="shared" si="8"/>
        <v>8</v>
      </c>
      <c r="P86" s="145"/>
      <c r="Q86" s="10"/>
      <c r="R86" s="10"/>
      <c r="S86" s="401"/>
      <c r="T86" s="143" t="s">
        <v>135</v>
      </c>
      <c r="U86" s="145">
        <f t="shared" si="9"/>
        <v>0</v>
      </c>
      <c r="V86" s="145">
        <f t="shared" si="9"/>
        <v>8</v>
      </c>
      <c r="W86" s="145"/>
    </row>
    <row r="87" spans="1:23" ht="36.75" customHeight="1" x14ac:dyDescent="0.3">
      <c r="A87" s="4" t="str">
        <f>'Matriz Nº2 Análisis'!A87</f>
        <v>9. 6</v>
      </c>
      <c r="B87" s="13" t="str">
        <f>IF(A87&lt;1,'Matriz Nº1 Identificación'!F87,'Matriz Nº2 Análisis'!B87)</f>
        <v xml:space="preserve"> </v>
      </c>
      <c r="C87" s="13" t="str">
        <f>IFERROR(IF(A87&lt;1,'Matriz Nº1 Identificación'!B87,'Matriz Nº2 Análisis'!E87)," ")</f>
        <v xml:space="preserve"> </v>
      </c>
      <c r="D87" s="13" t="str">
        <f>IF(A87&lt;1,'Matriz Nº1 Identificación'!B87,'Matriz Nº2 Análisis'!I87)</f>
        <v xml:space="preserve"> </v>
      </c>
      <c r="E87" s="102"/>
      <c r="F87" s="103"/>
      <c r="G87" s="103"/>
      <c r="H87" s="103"/>
      <c r="I87" s="96" t="str">
        <f>IFERROR(VLOOKUP(D87,'Tabla 12'!$B$4:$E$6,3,FALSE)," ")</f>
        <v xml:space="preserve"> </v>
      </c>
      <c r="J87" s="95" t="str">
        <f>IFERROR(VLOOKUP(I87,'Tabla 12'!$D$5:$E$6,2,FALSE)," ")</f>
        <v xml:space="preserve"> </v>
      </c>
      <c r="K87" s="10"/>
      <c r="L87" s="401"/>
      <c r="M87" s="143" t="s">
        <v>136</v>
      </c>
      <c r="N87" s="145">
        <f t="shared" si="8"/>
        <v>0</v>
      </c>
      <c r="O87" s="145">
        <f t="shared" si="8"/>
        <v>1</v>
      </c>
      <c r="P87" s="145"/>
      <c r="Q87" s="10"/>
      <c r="R87" s="10"/>
      <c r="S87" s="401"/>
      <c r="T87" s="143" t="s">
        <v>136</v>
      </c>
      <c r="U87" s="145">
        <f t="shared" si="9"/>
        <v>0</v>
      </c>
      <c r="V87" s="145">
        <f t="shared" si="9"/>
        <v>1</v>
      </c>
      <c r="W87" s="145"/>
    </row>
    <row r="88" spans="1:23" ht="36.75" customHeight="1" thickBot="1" x14ac:dyDescent="0.35">
      <c r="A88" s="4" t="str">
        <f>'Matriz Nº2 Análisis'!A88</f>
        <v>9. 7</v>
      </c>
      <c r="B88" s="13" t="str">
        <f>IF(A88&lt;1,'Matriz Nº1 Identificación'!F88,'Matriz Nº2 Análisis'!B88)</f>
        <v xml:space="preserve"> </v>
      </c>
      <c r="C88" s="13" t="str">
        <f>IFERROR(IF(A88&lt;1,'Matriz Nº1 Identificación'!B88,'Matriz Nº2 Análisis'!E88)," ")</f>
        <v xml:space="preserve"> </v>
      </c>
      <c r="D88" s="13" t="str">
        <f>IF(A88&lt;1,'Matriz Nº1 Identificación'!B88,'Matriz Nº2 Análisis'!I88)</f>
        <v xml:space="preserve"> </v>
      </c>
      <c r="E88" s="102"/>
      <c r="F88" s="103"/>
      <c r="G88" s="103"/>
      <c r="H88" s="103"/>
      <c r="I88" s="96" t="str">
        <f>IFERROR(VLOOKUP(D88,'Tabla 12'!$B$4:$E$6,3,FALSE)," ")</f>
        <v xml:space="preserve"> </v>
      </c>
      <c r="J88" s="95" t="str">
        <f>IFERROR(VLOOKUP(I88,'Tabla 12'!$D$5:$E$6,2,FALSE)," ")</f>
        <v xml:space="preserve"> </v>
      </c>
      <c r="K88" s="10"/>
      <c r="L88" s="401"/>
      <c r="M88" s="143" t="s">
        <v>137</v>
      </c>
      <c r="N88" s="145">
        <f t="shared" si="8"/>
        <v>1</v>
      </c>
      <c r="O88" s="145">
        <f t="shared" si="8"/>
        <v>1</v>
      </c>
      <c r="P88" s="145"/>
      <c r="Q88" s="10"/>
      <c r="R88" s="10"/>
      <c r="S88" s="401"/>
      <c r="T88" s="143" t="s">
        <v>137</v>
      </c>
      <c r="U88" s="145">
        <f t="shared" si="9"/>
        <v>1</v>
      </c>
      <c r="V88" s="145">
        <f t="shared" si="9"/>
        <v>1</v>
      </c>
      <c r="W88" s="145"/>
    </row>
    <row r="89" spans="1:23" ht="34.5" customHeight="1" thickBot="1" x14ac:dyDescent="0.35">
      <c r="A89" s="73" t="str">
        <f>'Matriz Nº1 Identificación'!A89</f>
        <v xml:space="preserve">Objetivo Estratégico: </v>
      </c>
      <c r="B89" s="395">
        <f>+'Matriz Nº1 Identificación'!B89:H89</f>
        <v>0</v>
      </c>
      <c r="C89" s="396"/>
      <c r="D89" s="396"/>
      <c r="E89" s="396"/>
      <c r="F89" s="396"/>
      <c r="G89" s="396"/>
      <c r="H89" s="396"/>
      <c r="I89" s="396"/>
      <c r="J89" s="396"/>
      <c r="L89" s="401"/>
      <c r="M89" s="143" t="s">
        <v>138</v>
      </c>
      <c r="N89" s="145">
        <f t="shared" si="8"/>
        <v>0</v>
      </c>
      <c r="O89" s="145">
        <f t="shared" si="8"/>
        <v>0</v>
      </c>
      <c r="P89" s="146"/>
      <c r="S89" s="401"/>
      <c r="T89" s="143" t="s">
        <v>138</v>
      </c>
      <c r="U89" s="145">
        <f t="shared" si="9"/>
        <v>0</v>
      </c>
      <c r="V89" s="145">
        <f t="shared" si="9"/>
        <v>0</v>
      </c>
      <c r="W89" s="146"/>
    </row>
    <row r="90" spans="1:23" ht="34.5" customHeight="1" x14ac:dyDescent="0.3">
      <c r="A90" s="12" t="str">
        <f>'Matriz Nº1 Identificación'!A90</f>
        <v>Objetivo táctico</v>
      </c>
      <c r="B90" s="397" t="str">
        <f>+'Matriz Nº1 Identificación'!B90:H90</f>
        <v xml:space="preserve">10. Dotar a los funcionarios del departamento de Diarios Oficiales con las herramientas de trabajo requeridas y según las necesidaes existentes. </v>
      </c>
      <c r="C90" s="398"/>
      <c r="D90" s="398"/>
      <c r="E90" s="398"/>
      <c r="F90" s="398"/>
      <c r="G90" s="398"/>
      <c r="H90" s="398"/>
      <c r="I90" s="398"/>
      <c r="J90" s="399"/>
      <c r="L90" s="401"/>
      <c r="M90" s="143" t="s">
        <v>139</v>
      </c>
      <c r="N90" s="145">
        <f t="shared" si="8"/>
        <v>0</v>
      </c>
      <c r="O90" s="145">
        <f t="shared" si="8"/>
        <v>0</v>
      </c>
      <c r="P90" s="146"/>
      <c r="S90" s="401"/>
      <c r="T90" s="143" t="s">
        <v>139</v>
      </c>
      <c r="U90" s="145">
        <f t="shared" si="9"/>
        <v>0</v>
      </c>
      <c r="V90" s="145">
        <f t="shared" si="9"/>
        <v>0</v>
      </c>
      <c r="W90" s="146"/>
    </row>
    <row r="91" spans="1:23" ht="36.75" customHeight="1" x14ac:dyDescent="0.3">
      <c r="A91" s="4" t="str">
        <f>'Matriz Nº2 Análisis'!A91</f>
        <v>10. 1</v>
      </c>
      <c r="B91" s="13" t="str">
        <f>IF(A91&lt;1,'Matriz Nº1 Identificación'!F91,'Matriz Nº2 Análisis'!B91)</f>
        <v>R006 Información</v>
      </c>
      <c r="C91" s="13" t="str">
        <f>IFERROR(IF(A91&lt;1,'Matriz Nº1 Identificación'!B91,'Matriz Nº2 Análisis'!E91)," ")</f>
        <v>ALTO</v>
      </c>
      <c r="D91" s="13" t="str">
        <f>IF(A91&lt;1,'Matriz Nº1 Identificación'!B91,'Matriz Nº2 Análisis'!I91)</f>
        <v>MEDIO</v>
      </c>
      <c r="E91" s="102" t="s">
        <v>94</v>
      </c>
      <c r="F91" s="213" t="s">
        <v>94</v>
      </c>
      <c r="G91" s="213" t="s">
        <v>162</v>
      </c>
      <c r="H91" s="213" t="s">
        <v>164</v>
      </c>
      <c r="I91" s="214" t="str">
        <f>IFERROR(VLOOKUP(D91,'Tabla 12'!$B$4:$E$6,3,FALSE)," ")</f>
        <v>ACEPTABLE</v>
      </c>
      <c r="J91" s="215" t="str">
        <f>IFERROR(VLOOKUP(I91,'Tabla 12'!$D$5:$E$6,2,FALSE)," ")</f>
        <v xml:space="preserve">NO ADMINISTRAR </v>
      </c>
      <c r="K91" s="10"/>
      <c r="L91" s="401"/>
      <c r="M91" s="143" t="s">
        <v>140</v>
      </c>
      <c r="N91" s="145">
        <f t="shared" si="8"/>
        <v>0</v>
      </c>
      <c r="O91" s="145">
        <f t="shared" si="8"/>
        <v>0</v>
      </c>
      <c r="P91" s="145"/>
      <c r="Q91" s="10"/>
      <c r="R91" s="10"/>
      <c r="S91" s="401"/>
      <c r="T91" s="143" t="s">
        <v>140</v>
      </c>
      <c r="U91" s="145">
        <f t="shared" si="9"/>
        <v>0</v>
      </c>
      <c r="V91" s="145">
        <f t="shared" si="9"/>
        <v>0</v>
      </c>
      <c r="W91" s="145"/>
    </row>
    <row r="92" spans="1:23" ht="36.75" customHeight="1" x14ac:dyDescent="0.3">
      <c r="A92" s="4" t="str">
        <f>'Matriz Nº2 Análisis'!A92</f>
        <v>10. 2</v>
      </c>
      <c r="B92" s="13" t="str">
        <f>IF(A92&lt;1,'Matriz Nº1 Identificación'!F92,'Matriz Nº2 Análisis'!B92)</f>
        <v xml:space="preserve"> </v>
      </c>
      <c r="C92" s="13" t="str">
        <f>IFERROR(IF(A92&lt;1,'Matriz Nº1 Identificación'!B92,'Matriz Nº2 Análisis'!E92)," ")</f>
        <v xml:space="preserve"> </v>
      </c>
      <c r="D92" s="13" t="str">
        <f>IF(A92&lt;1,'Matriz Nº1 Identificación'!B92,'Matriz Nº2 Análisis'!I92)</f>
        <v xml:space="preserve"> </v>
      </c>
      <c r="E92" s="102"/>
      <c r="F92" s="103"/>
      <c r="G92" s="103"/>
      <c r="H92" s="103"/>
      <c r="I92" s="96" t="str">
        <f>IFERROR(VLOOKUP(D92,'Tabla 12'!$B$4:$E$6,3,FALSE)," ")</f>
        <v xml:space="preserve"> </v>
      </c>
      <c r="J92" s="95" t="str">
        <f>IFERROR(VLOOKUP(I92,'Tabla 12'!$D$5:$E$6,2,FALSE)," ")</f>
        <v xml:space="preserve"> </v>
      </c>
      <c r="K92" s="10"/>
      <c r="L92" s="401"/>
      <c r="M92" s="143" t="s">
        <v>141</v>
      </c>
      <c r="N92" s="145">
        <f t="shared" si="8"/>
        <v>0</v>
      </c>
      <c r="O92" s="145">
        <f t="shared" si="8"/>
        <v>0</v>
      </c>
      <c r="P92" s="145"/>
      <c r="Q92" s="10"/>
      <c r="R92" s="10"/>
      <c r="S92" s="401"/>
      <c r="T92" s="143" t="s">
        <v>141</v>
      </c>
      <c r="U92" s="145">
        <f t="shared" si="9"/>
        <v>0</v>
      </c>
      <c r="V92" s="145">
        <f t="shared" si="9"/>
        <v>0</v>
      </c>
      <c r="W92" s="145"/>
    </row>
    <row r="93" spans="1:23" ht="36.75" customHeight="1" x14ac:dyDescent="0.3">
      <c r="A93" s="4" t="str">
        <f>'Matriz Nº2 Análisis'!A93</f>
        <v>10. 3</v>
      </c>
      <c r="B93" s="13" t="str">
        <f>IF(A93&lt;1,'Matriz Nº1 Identificación'!F93,'Matriz Nº2 Análisis'!B93)</f>
        <v xml:space="preserve"> </v>
      </c>
      <c r="C93" s="13" t="str">
        <f>IFERROR(IF(A93&lt;1,'Matriz Nº1 Identificación'!B93,'Matriz Nº2 Análisis'!E93)," ")</f>
        <v xml:space="preserve"> </v>
      </c>
      <c r="D93" s="13" t="str">
        <f>IF(A93&lt;1,'Matriz Nº1 Identificación'!B93,'Matriz Nº2 Análisis'!I93)</f>
        <v xml:space="preserve"> </v>
      </c>
      <c r="E93" s="102"/>
      <c r="F93" s="103"/>
      <c r="G93" s="103"/>
      <c r="H93" s="103"/>
      <c r="I93" s="96" t="str">
        <f>IFERROR(VLOOKUP(D93,'Tabla 12'!$B$4:$E$6,3,FALSE)," ")</f>
        <v xml:space="preserve"> </v>
      </c>
      <c r="J93" s="95" t="str">
        <f>IFERROR(VLOOKUP(I93,'Tabla 12'!$D$5:$E$6,2,FALSE)," ")</f>
        <v xml:space="preserve"> </v>
      </c>
      <c r="K93" s="10"/>
      <c r="L93" s="401"/>
      <c r="M93" s="143" t="s">
        <v>142</v>
      </c>
      <c r="N93" s="145">
        <f t="shared" si="8"/>
        <v>0</v>
      </c>
      <c r="O93" s="145">
        <f t="shared" si="8"/>
        <v>0</v>
      </c>
      <c r="P93" s="145"/>
      <c r="Q93" s="10"/>
      <c r="R93" s="10"/>
      <c r="S93" s="401"/>
      <c r="T93" s="143" t="s">
        <v>142</v>
      </c>
      <c r="U93" s="145">
        <f t="shared" si="9"/>
        <v>0</v>
      </c>
      <c r="V93" s="145">
        <f t="shared" si="9"/>
        <v>0</v>
      </c>
      <c r="W93" s="145"/>
    </row>
    <row r="94" spans="1:23" ht="36.75" customHeight="1" x14ac:dyDescent="0.3">
      <c r="A94" s="4" t="str">
        <f>'Matriz Nº2 Análisis'!A94</f>
        <v>10. 4</v>
      </c>
      <c r="B94" s="13" t="str">
        <f>IF(A94&lt;1,'Matriz Nº1 Identificación'!F94,'Matriz Nº2 Análisis'!B94)</f>
        <v xml:space="preserve"> </v>
      </c>
      <c r="C94" s="13" t="str">
        <f>IFERROR(IF(A94&lt;1,'Matriz Nº1 Identificación'!B94,'Matriz Nº2 Análisis'!E94)," ")</f>
        <v xml:space="preserve"> </v>
      </c>
      <c r="D94" s="13" t="str">
        <f>IF(A94&lt;1,'Matriz Nº1 Identificación'!B94,'Matriz Nº2 Análisis'!I94)</f>
        <v xml:space="preserve"> </v>
      </c>
      <c r="E94" s="102"/>
      <c r="F94" s="103"/>
      <c r="G94" s="103"/>
      <c r="H94" s="103"/>
      <c r="I94" s="96" t="str">
        <f>IFERROR(VLOOKUP(D94,'Tabla 12'!$B$4:$E$6,3,FALSE)," ")</f>
        <v xml:space="preserve"> </v>
      </c>
      <c r="J94" s="95" t="str">
        <f>IFERROR(VLOOKUP(I94,'Tabla 12'!$D$5:$E$6,2,FALSE)," ")</f>
        <v xml:space="preserve"> </v>
      </c>
      <c r="K94" s="10"/>
      <c r="L94" s="401"/>
      <c r="M94" s="143" t="s">
        <v>143</v>
      </c>
      <c r="N94" s="145">
        <f t="shared" si="8"/>
        <v>0</v>
      </c>
      <c r="O94" s="145">
        <f t="shared" si="8"/>
        <v>0</v>
      </c>
      <c r="P94" s="145"/>
      <c r="Q94" s="10"/>
      <c r="R94" s="10"/>
      <c r="S94" s="401"/>
      <c r="T94" s="143" t="s">
        <v>143</v>
      </c>
      <c r="U94" s="145">
        <f t="shared" si="9"/>
        <v>0</v>
      </c>
      <c r="V94" s="145">
        <f t="shared" si="9"/>
        <v>0</v>
      </c>
      <c r="W94" s="145"/>
    </row>
    <row r="95" spans="1:23" ht="36.75" customHeight="1" x14ac:dyDescent="0.3">
      <c r="A95" s="4" t="str">
        <f>'Matriz Nº2 Análisis'!A95</f>
        <v>10. 5</v>
      </c>
      <c r="B95" s="13" t="str">
        <f>IF(A95&lt;1,'Matriz Nº1 Identificación'!F95,'Matriz Nº2 Análisis'!B95)</f>
        <v xml:space="preserve"> </v>
      </c>
      <c r="C95" s="13" t="str">
        <f>IFERROR(IF(A95&lt;1,'Matriz Nº1 Identificación'!B95,'Matriz Nº2 Análisis'!E95)," ")</f>
        <v xml:space="preserve"> </v>
      </c>
      <c r="D95" s="13" t="str">
        <f>IF(A95&lt;1,'Matriz Nº1 Identificación'!B95,'Matriz Nº2 Análisis'!I95)</f>
        <v xml:space="preserve"> </v>
      </c>
      <c r="E95" s="102"/>
      <c r="F95" s="103"/>
      <c r="G95" s="103"/>
      <c r="H95" s="103"/>
      <c r="I95" s="96" t="str">
        <f>IFERROR(VLOOKUP(D95,'Tabla 12'!$B$4:$E$6,3,FALSE)," ")</f>
        <v xml:space="preserve"> </v>
      </c>
      <c r="J95" s="95" t="str">
        <f>IFERROR(VLOOKUP(I95,'Tabla 12'!$D$5:$E$6,2,FALSE)," ")</f>
        <v xml:space="preserve"> </v>
      </c>
      <c r="K95" s="10"/>
      <c r="L95" s="401"/>
      <c r="M95" s="143" t="s">
        <v>144</v>
      </c>
      <c r="N95" s="145">
        <f t="shared" si="8"/>
        <v>0</v>
      </c>
      <c r="O95" s="145">
        <f t="shared" si="8"/>
        <v>0</v>
      </c>
      <c r="P95" s="145"/>
      <c r="Q95" s="10"/>
      <c r="R95" s="10"/>
      <c r="S95" s="401"/>
      <c r="T95" s="143" t="s">
        <v>144</v>
      </c>
      <c r="U95" s="145">
        <f t="shared" si="9"/>
        <v>0</v>
      </c>
      <c r="V95" s="145">
        <f t="shared" si="9"/>
        <v>0</v>
      </c>
      <c r="W95" s="145"/>
    </row>
    <row r="96" spans="1:23" ht="36.75" customHeight="1" x14ac:dyDescent="0.3">
      <c r="A96" s="4" t="str">
        <f>'Matriz Nº2 Análisis'!A96</f>
        <v>10. 6</v>
      </c>
      <c r="B96" s="13" t="str">
        <f>IF(A96&lt;1,'Matriz Nº1 Identificación'!F96,'Matriz Nº2 Análisis'!B96)</f>
        <v xml:space="preserve"> </v>
      </c>
      <c r="C96" s="13" t="str">
        <f>IFERROR(IF(A96&lt;1,'Matriz Nº1 Identificación'!B96,'Matriz Nº2 Análisis'!E96)," ")</f>
        <v xml:space="preserve"> </v>
      </c>
      <c r="D96" s="13" t="str">
        <f>IF(A96&lt;1,'Matriz Nº1 Identificación'!B96,'Matriz Nº2 Análisis'!I96)</f>
        <v xml:space="preserve"> </v>
      </c>
      <c r="E96" s="102"/>
      <c r="F96" s="103"/>
      <c r="G96" s="103"/>
      <c r="H96" s="103"/>
      <c r="I96" s="96" t="str">
        <f>IFERROR(VLOOKUP(D96,'Tabla 12'!$B$4:$E$6,3,FALSE)," ")</f>
        <v xml:space="preserve"> </v>
      </c>
      <c r="J96" s="95" t="str">
        <f>IFERROR(VLOOKUP(I96,'Tabla 12'!$D$5:$E$6,2,FALSE)," ")</f>
        <v xml:space="preserve"> </v>
      </c>
      <c r="K96" s="10"/>
      <c r="L96" s="402"/>
      <c r="M96" s="143" t="s">
        <v>145</v>
      </c>
      <c r="N96" s="145">
        <f t="shared" si="8"/>
        <v>0</v>
      </c>
      <c r="O96" s="145">
        <f t="shared" si="8"/>
        <v>0</v>
      </c>
      <c r="P96" s="145"/>
      <c r="Q96" s="10"/>
      <c r="R96" s="10"/>
      <c r="S96" s="402"/>
      <c r="T96" s="143" t="s">
        <v>145</v>
      </c>
      <c r="U96" s="145">
        <f t="shared" si="9"/>
        <v>0</v>
      </c>
      <c r="V96" s="145">
        <f t="shared" si="9"/>
        <v>0</v>
      </c>
      <c r="W96" s="145"/>
    </row>
    <row r="97" spans="1:23" ht="36.75" customHeight="1" thickBot="1" x14ac:dyDescent="0.35">
      <c r="A97" s="4" t="str">
        <f>'Matriz Nº2 Análisis'!A97</f>
        <v>10. 7</v>
      </c>
      <c r="B97" s="13" t="str">
        <f>IF(A97&lt;1,'Matriz Nº1 Identificación'!F97,'Matriz Nº2 Análisis'!B97)</f>
        <v xml:space="preserve"> </v>
      </c>
      <c r="C97" s="13" t="str">
        <f>IFERROR(IF(A97&lt;1,'Matriz Nº1 Identificación'!B97,'Matriz Nº2 Análisis'!E97)," ")</f>
        <v xml:space="preserve"> </v>
      </c>
      <c r="D97" s="13" t="str">
        <f>IF(A97&lt;1,'Matriz Nº1 Identificación'!B97,'Matriz Nº2 Análisis'!I97)</f>
        <v xml:space="preserve"> </v>
      </c>
      <c r="E97" s="102"/>
      <c r="F97" s="103"/>
      <c r="G97" s="103"/>
      <c r="H97" s="103"/>
      <c r="I97" s="96" t="str">
        <f>IFERROR(VLOOKUP(D97,'Tabla 12'!$B$4:$E$6,3,FALSE)," ")</f>
        <v xml:space="preserve"> </v>
      </c>
      <c r="J97" s="95" t="str">
        <f>IFERROR(VLOOKUP(I97,'Tabla 12'!$D$5:$E$6,2,FALSE)," ")</f>
        <v xml:space="preserve"> </v>
      </c>
      <c r="K97" s="10"/>
      <c r="L97" s="10"/>
      <c r="M97" s="9"/>
      <c r="N97" s="145">
        <f>SUM(N82:N96)</f>
        <v>1</v>
      </c>
      <c r="O97" s="145">
        <f>SUM(O82:O96)</f>
        <v>24</v>
      </c>
      <c r="P97" s="145">
        <f>N97+O97</f>
        <v>25</v>
      </c>
      <c r="Q97" s="10"/>
      <c r="R97" s="10"/>
      <c r="S97" s="10"/>
      <c r="T97" s="10"/>
      <c r="U97" s="145">
        <f>SUM(U82:U96)</f>
        <v>1</v>
      </c>
      <c r="V97" s="145">
        <f>SUM(V82:V96)</f>
        <v>24</v>
      </c>
      <c r="W97" s="145">
        <f>U97+V97</f>
        <v>25</v>
      </c>
    </row>
    <row r="98" spans="1:23" ht="34.5" customHeight="1" thickBot="1" x14ac:dyDescent="0.35">
      <c r="A98" s="73" t="str">
        <f>'Matriz Nº1 Identificación'!A98</f>
        <v xml:space="preserve">Objetivo Estratégico: </v>
      </c>
      <c r="B98" s="395">
        <f>+'Matriz Nº1 Identificación'!B98:H98</f>
        <v>0</v>
      </c>
      <c r="C98" s="396"/>
      <c r="D98" s="396"/>
      <c r="E98" s="396"/>
      <c r="F98" s="396"/>
      <c r="G98" s="396"/>
      <c r="H98" s="396"/>
      <c r="I98" s="396"/>
      <c r="J98" s="396"/>
    </row>
    <row r="99" spans="1:23" ht="34.5" customHeight="1" x14ac:dyDescent="0.3">
      <c r="A99" s="12" t="str">
        <f>'Matriz Nº1 Identificación'!A99</f>
        <v>Objetivo táctico</v>
      </c>
      <c r="B99" s="397" t="str">
        <f>+'Matriz Nº1 Identificación'!B99:H99</f>
        <v>11. Cumplir con normativa de salud ocupacional y ambiental que permitan una protección óptima de los trabajadores de la Imprenta Nacional.</v>
      </c>
      <c r="C99" s="398"/>
      <c r="D99" s="398"/>
      <c r="E99" s="398"/>
      <c r="F99" s="398"/>
      <c r="G99" s="398"/>
      <c r="H99" s="398"/>
      <c r="I99" s="398"/>
      <c r="J99" s="399"/>
    </row>
    <row r="100" spans="1:23" ht="36.75" customHeight="1" x14ac:dyDescent="0.3">
      <c r="A100" s="4" t="str">
        <f>'Matriz Nº2 Análisis'!A100</f>
        <v>11. 1</v>
      </c>
      <c r="B100" s="13" t="str">
        <f>IF(A100&lt;1,'Matriz Nº1 Identificación'!F100,'Matriz Nº2 Análisis'!B100)</f>
        <v>R010 Ambiente</v>
      </c>
      <c r="C100" s="13" t="str">
        <f>IFERROR(IF(A100&lt;1,'Matriz Nº1 Identificación'!B100,'Matriz Nº2 Análisis'!E100)," ")</f>
        <v>ALTO</v>
      </c>
      <c r="D100" s="13" t="str">
        <f>IF(A100&lt;1,'Matriz Nº1 Identificación'!B100,'Matriz Nº2 Análisis'!I100)</f>
        <v>ALTO</v>
      </c>
      <c r="E100" s="102" t="s">
        <v>94</v>
      </c>
      <c r="F100" s="213" t="s">
        <v>94</v>
      </c>
      <c r="G100" s="213" t="s">
        <v>162</v>
      </c>
      <c r="H100" s="213" t="s">
        <v>164</v>
      </c>
      <c r="I100" s="214" t="str">
        <f>IFERROR(VLOOKUP(D100,'Tabla 12'!$B$4:$E$6,3,FALSE)," ")</f>
        <v>NO ACEPTABLE</v>
      </c>
      <c r="J100" s="215" t="str">
        <f>IFERROR(VLOOKUP(I100,'Tabla 12'!$D$5:$E$6,2,FALSE)," ")</f>
        <v>ADMINISTRAR</v>
      </c>
      <c r="K100" s="10"/>
      <c r="L100" s="10"/>
      <c r="M100" s="9"/>
      <c r="N100" s="10"/>
      <c r="O100" s="10"/>
      <c r="P100" s="10"/>
      <c r="Q100" s="10"/>
      <c r="R100" s="10"/>
      <c r="S100" s="10"/>
      <c r="T100" s="10"/>
      <c r="U100" s="10"/>
      <c r="V100" s="10"/>
      <c r="W100" s="10"/>
    </row>
    <row r="101" spans="1:23" ht="36.75" customHeight="1" x14ac:dyDescent="0.3">
      <c r="A101" s="4" t="str">
        <f>'Matriz Nº2 Análisis'!A101</f>
        <v>11. 2</v>
      </c>
      <c r="B101" s="13" t="str">
        <f>IF(A101&lt;1,'Matriz Nº1 Identificación'!F101,'Matriz Nº2 Análisis'!B101)</f>
        <v xml:space="preserve"> </v>
      </c>
      <c r="C101" s="13" t="str">
        <f>IFERROR(IF(A101&lt;1,'Matriz Nº1 Identificación'!B101,'Matriz Nº2 Análisis'!E101)," ")</f>
        <v xml:space="preserve"> </v>
      </c>
      <c r="D101" s="13" t="str">
        <f>IF(A101&lt;1,'Matriz Nº1 Identificación'!B101,'Matriz Nº2 Análisis'!I101)</f>
        <v xml:space="preserve"> </v>
      </c>
      <c r="E101" s="102"/>
      <c r="F101" s="103"/>
      <c r="G101" s="103"/>
      <c r="H101" s="103"/>
      <c r="I101" s="96" t="str">
        <f>IFERROR(VLOOKUP(D101,'Tabla 12'!$B$4:$E$6,3,FALSE)," ")</f>
        <v xml:space="preserve"> </v>
      </c>
      <c r="J101" s="95" t="str">
        <f>IFERROR(VLOOKUP(I101,'Tabla 12'!$D$5:$E$6,2,FALSE)," ")</f>
        <v xml:space="preserve"> </v>
      </c>
      <c r="K101" s="10"/>
      <c r="L101" s="10"/>
      <c r="M101" s="9"/>
      <c r="N101" s="10"/>
      <c r="O101" s="10"/>
      <c r="P101" s="10"/>
      <c r="Q101" s="10"/>
      <c r="R101" s="10"/>
      <c r="S101" s="10"/>
      <c r="T101" s="10"/>
      <c r="U101" s="10"/>
      <c r="V101" s="10"/>
      <c r="W101" s="10"/>
    </row>
    <row r="102" spans="1:23" ht="36.75" customHeight="1" x14ac:dyDescent="0.3">
      <c r="A102" s="4" t="str">
        <f>'Matriz Nº2 Análisis'!A102</f>
        <v>11. 3</v>
      </c>
      <c r="B102" s="13" t="str">
        <f>IF(A102&lt;1,'Matriz Nº1 Identificación'!F102,'Matriz Nº2 Análisis'!B102)</f>
        <v xml:space="preserve"> </v>
      </c>
      <c r="C102" s="13" t="str">
        <f>IFERROR(IF(A102&lt;1,'Matriz Nº1 Identificación'!B102,'Matriz Nº2 Análisis'!E102)," ")</f>
        <v xml:space="preserve"> </v>
      </c>
      <c r="D102" s="13" t="str">
        <f>IF(A102&lt;1,'Matriz Nº1 Identificación'!B102,'Matriz Nº2 Análisis'!I102)</f>
        <v xml:space="preserve"> </v>
      </c>
      <c r="E102" s="102"/>
      <c r="F102" s="103"/>
      <c r="G102" s="103"/>
      <c r="H102" s="103"/>
      <c r="I102" s="96" t="str">
        <f>IFERROR(VLOOKUP(D102,'Tabla 12'!$B$4:$E$6,3,FALSE)," ")</f>
        <v xml:space="preserve"> </v>
      </c>
      <c r="J102" s="95" t="str">
        <f>IFERROR(VLOOKUP(I102,'Tabla 12'!$D$5:$E$6,2,FALSE)," ")</f>
        <v xml:space="preserve"> </v>
      </c>
      <c r="K102" s="10"/>
      <c r="L102" s="10"/>
      <c r="M102" s="9"/>
      <c r="N102" s="10"/>
      <c r="O102" s="10"/>
      <c r="P102" s="10"/>
      <c r="Q102" s="10"/>
      <c r="R102" s="10"/>
      <c r="S102" s="10"/>
      <c r="T102" s="10"/>
      <c r="U102" s="10"/>
      <c r="V102" s="10"/>
      <c r="W102" s="10"/>
    </row>
    <row r="103" spans="1:23" ht="36.75" customHeight="1" x14ac:dyDescent="0.3">
      <c r="A103" s="4" t="str">
        <f>'Matriz Nº2 Análisis'!A103</f>
        <v>11. 4</v>
      </c>
      <c r="B103" s="13" t="str">
        <f>IF(A103&lt;1,'Matriz Nº1 Identificación'!F103,'Matriz Nº2 Análisis'!B103)</f>
        <v xml:space="preserve"> </v>
      </c>
      <c r="C103" s="13" t="str">
        <f>IFERROR(IF(A103&lt;1,'Matriz Nº1 Identificación'!B103,'Matriz Nº2 Análisis'!E103)," ")</f>
        <v xml:space="preserve"> </v>
      </c>
      <c r="D103" s="13" t="str">
        <f>IF(A103&lt;1,'Matriz Nº1 Identificación'!B103,'Matriz Nº2 Análisis'!I103)</f>
        <v xml:space="preserve"> </v>
      </c>
      <c r="E103" s="102"/>
      <c r="F103" s="103"/>
      <c r="G103" s="103"/>
      <c r="H103" s="103"/>
      <c r="I103" s="96" t="str">
        <f>IFERROR(VLOOKUP(D103,'Tabla 12'!$B$4:$E$6,3,FALSE)," ")</f>
        <v xml:space="preserve"> </v>
      </c>
      <c r="J103" s="95" t="str">
        <f>IFERROR(VLOOKUP(I103,'Tabla 12'!$D$5:$E$6,2,FALSE)," ")</f>
        <v xml:space="preserve"> </v>
      </c>
      <c r="K103" s="10"/>
      <c r="L103" s="10"/>
      <c r="M103" s="9"/>
      <c r="N103" s="10"/>
      <c r="O103" s="10"/>
      <c r="P103" s="10"/>
      <c r="Q103" s="10"/>
      <c r="R103" s="10"/>
      <c r="S103" s="10"/>
      <c r="T103" s="10"/>
      <c r="U103" s="10"/>
      <c r="V103" s="10"/>
      <c r="W103" s="10"/>
    </row>
    <row r="104" spans="1:23" ht="36.75" customHeight="1" x14ac:dyDescent="0.3">
      <c r="A104" s="4" t="str">
        <f>'Matriz Nº2 Análisis'!A104</f>
        <v>11. 5</v>
      </c>
      <c r="B104" s="13" t="str">
        <f>IF(A104&lt;1,'Matriz Nº1 Identificación'!F104,'Matriz Nº2 Análisis'!B104)</f>
        <v xml:space="preserve"> </v>
      </c>
      <c r="C104" s="13" t="str">
        <f>IFERROR(IF(A104&lt;1,'Matriz Nº1 Identificación'!B104,'Matriz Nº2 Análisis'!E104)," ")</f>
        <v xml:space="preserve"> </v>
      </c>
      <c r="D104" s="13" t="str">
        <f>IF(A104&lt;1,'Matriz Nº1 Identificación'!B104,'Matriz Nº2 Análisis'!I104)</f>
        <v xml:space="preserve"> </v>
      </c>
      <c r="E104" s="102"/>
      <c r="F104" s="103"/>
      <c r="G104" s="103"/>
      <c r="H104" s="103"/>
      <c r="I104" s="96" t="str">
        <f>IFERROR(VLOOKUP(D104,'Tabla 12'!$B$4:$E$6,3,FALSE)," ")</f>
        <v xml:space="preserve"> </v>
      </c>
      <c r="J104" s="95" t="str">
        <f>IFERROR(VLOOKUP(I104,'Tabla 12'!$D$5:$E$6,2,FALSE)," ")</f>
        <v xml:space="preserve"> </v>
      </c>
      <c r="K104" s="10"/>
      <c r="L104" s="10"/>
      <c r="M104" s="9"/>
      <c r="N104" s="10"/>
      <c r="O104" s="10"/>
      <c r="P104" s="10"/>
      <c r="Q104" s="10"/>
      <c r="R104" s="10"/>
      <c r="S104" s="10"/>
      <c r="T104" s="10"/>
      <c r="U104" s="10"/>
      <c r="V104" s="10"/>
      <c r="W104" s="10"/>
    </row>
    <row r="105" spans="1:23" ht="36.75" customHeight="1" x14ac:dyDescent="0.3">
      <c r="A105" s="4" t="str">
        <f>'Matriz Nº2 Análisis'!A105</f>
        <v>11. 6</v>
      </c>
      <c r="B105" s="13" t="str">
        <f>IF(A105&lt;1,'Matriz Nº1 Identificación'!F105,'Matriz Nº2 Análisis'!B105)</f>
        <v xml:space="preserve"> </v>
      </c>
      <c r="C105" s="13" t="str">
        <f>IFERROR(IF(A105&lt;1,'Matriz Nº1 Identificación'!B105,'Matriz Nº2 Análisis'!E105)," ")</f>
        <v xml:space="preserve"> </v>
      </c>
      <c r="D105" s="13" t="str">
        <f>IF(A105&lt;1,'Matriz Nº1 Identificación'!B105,'Matriz Nº2 Análisis'!I105)</f>
        <v xml:space="preserve"> </v>
      </c>
      <c r="E105" s="102"/>
      <c r="F105" s="103"/>
      <c r="G105" s="103"/>
      <c r="H105" s="103"/>
      <c r="I105" s="96" t="str">
        <f>IFERROR(VLOOKUP(D105,'Tabla 12'!$B$4:$E$6,3,FALSE)," ")</f>
        <v xml:space="preserve"> </v>
      </c>
      <c r="J105" s="95" t="str">
        <f>IFERROR(VLOOKUP(I105,'Tabla 12'!$D$5:$E$6,2,FALSE)," ")</f>
        <v xml:space="preserve"> </v>
      </c>
      <c r="K105" s="10"/>
      <c r="L105" s="10"/>
      <c r="M105" s="9"/>
      <c r="N105" s="10"/>
      <c r="O105" s="10"/>
      <c r="P105" s="10"/>
      <c r="Q105" s="10"/>
      <c r="R105" s="10"/>
      <c r="S105" s="10"/>
      <c r="T105" s="10"/>
      <c r="U105" s="10"/>
      <c r="V105" s="10"/>
      <c r="W105" s="10"/>
    </row>
    <row r="106" spans="1:23" ht="36.75" customHeight="1" thickBot="1" x14ac:dyDescent="0.35">
      <c r="A106" s="4" t="str">
        <f>'Matriz Nº2 Análisis'!A106</f>
        <v>11. 7</v>
      </c>
      <c r="B106" s="13" t="str">
        <f>IF(A106&lt;1,'Matriz Nº1 Identificación'!F106,'Matriz Nº2 Análisis'!B106)</f>
        <v xml:space="preserve"> </v>
      </c>
      <c r="C106" s="13" t="str">
        <f>IFERROR(IF(A106&lt;1,'Matriz Nº1 Identificación'!B106,'Matriz Nº2 Análisis'!E106)," ")</f>
        <v xml:space="preserve"> </v>
      </c>
      <c r="D106" s="13" t="str">
        <f>IF(A106&lt;1,'Matriz Nº1 Identificación'!B106,'Matriz Nº2 Análisis'!I106)</f>
        <v xml:space="preserve"> </v>
      </c>
      <c r="E106" s="102"/>
      <c r="F106" s="103"/>
      <c r="G106" s="103"/>
      <c r="H106" s="103"/>
      <c r="I106" s="96" t="str">
        <f>IFERROR(VLOOKUP(D106,'Tabla 12'!$B$4:$E$6,3,FALSE)," ")</f>
        <v xml:space="preserve"> </v>
      </c>
      <c r="J106" s="95" t="str">
        <f>IFERROR(VLOOKUP(I106,'Tabla 12'!$D$5:$E$6,2,FALSE)," ")</f>
        <v xml:space="preserve"> </v>
      </c>
      <c r="K106" s="10"/>
      <c r="L106" s="10"/>
      <c r="M106" s="9"/>
      <c r="N106" s="10"/>
      <c r="O106" s="10"/>
      <c r="P106" s="10"/>
      <c r="Q106" s="10"/>
      <c r="R106" s="10"/>
      <c r="S106" s="10"/>
      <c r="T106" s="10"/>
      <c r="U106" s="10"/>
      <c r="V106" s="10"/>
      <c r="W106" s="10"/>
    </row>
    <row r="107" spans="1:23" ht="34.5" customHeight="1" thickBot="1" x14ac:dyDescent="0.35">
      <c r="A107" s="73" t="str">
        <f>'Matriz Nº1 Identificación'!A107</f>
        <v xml:space="preserve">Objetivo Estratégico: </v>
      </c>
      <c r="B107" s="395">
        <f>+'Matriz Nº1 Identificación'!B107:H107</f>
        <v>0</v>
      </c>
      <c r="C107" s="396"/>
      <c r="D107" s="396"/>
      <c r="E107" s="396"/>
      <c r="F107" s="396"/>
      <c r="G107" s="396"/>
      <c r="H107" s="396"/>
      <c r="I107" s="396"/>
      <c r="J107" s="396"/>
    </row>
    <row r="108" spans="1:23" ht="34.5" customHeight="1" x14ac:dyDescent="0.3">
      <c r="A108" s="12" t="str">
        <f>'Matriz Nº1 Identificación'!A108</f>
        <v>Objetivo táctico</v>
      </c>
      <c r="B108" s="397" t="str">
        <f>+'Matriz Nº1 Identificación'!B108:H108</f>
        <v>12. Suplir a los trabajadores del área de Producción de los implementos y condiciones necesarios que permitan garantizar su protección física.</v>
      </c>
      <c r="C108" s="398"/>
      <c r="D108" s="398"/>
      <c r="E108" s="398"/>
      <c r="F108" s="398"/>
      <c r="G108" s="398"/>
      <c r="H108" s="398"/>
      <c r="I108" s="398"/>
      <c r="J108" s="399"/>
    </row>
    <row r="109" spans="1:23" ht="36.75" customHeight="1" x14ac:dyDescent="0.3">
      <c r="A109" s="4" t="str">
        <f>'Matriz Nº2 Análisis'!A109</f>
        <v>12. 1</v>
      </c>
      <c r="B109" s="13" t="str">
        <f>IF(A109&lt;1,'Matriz Nº1 Identificación'!F109,'Matriz Nº2 Análisis'!B109)</f>
        <v>R003 Operativo</v>
      </c>
      <c r="C109" s="13" t="str">
        <f>IFERROR(IF(A109&lt;1,'Matriz Nº1 Identificación'!B109,'Matriz Nº2 Análisis'!E109)," ")</f>
        <v>ALTO</v>
      </c>
      <c r="D109" s="13" t="str">
        <f>IF(A109&lt;1,'Matriz Nº1 Identificación'!B109,'Matriz Nº2 Análisis'!I109)</f>
        <v>MEDIO</v>
      </c>
      <c r="E109" s="102" t="s">
        <v>101</v>
      </c>
      <c r="F109" s="213" t="s">
        <v>94</v>
      </c>
      <c r="G109" s="213" t="s">
        <v>168</v>
      </c>
      <c r="H109" s="213" t="s">
        <v>164</v>
      </c>
      <c r="I109" s="214" t="str">
        <f>IFERROR(VLOOKUP(D109,'Tabla 12'!$B$4:$E$6,3,FALSE)," ")</f>
        <v>ACEPTABLE</v>
      </c>
      <c r="J109" s="215" t="str">
        <f>IFERROR(VLOOKUP(I109,'Tabla 12'!$D$5:$E$6,2,FALSE)," ")</f>
        <v xml:space="preserve">NO ADMINISTRAR </v>
      </c>
      <c r="K109" s="10"/>
      <c r="L109" s="10"/>
      <c r="M109" s="9"/>
      <c r="N109" s="10"/>
      <c r="O109" s="10"/>
      <c r="P109" s="10"/>
      <c r="Q109" s="10"/>
      <c r="R109" s="10"/>
      <c r="S109" s="10"/>
      <c r="T109" s="10"/>
      <c r="U109" s="10"/>
      <c r="V109" s="10"/>
      <c r="W109" s="10"/>
    </row>
    <row r="110" spans="1:23" ht="36.75" customHeight="1" x14ac:dyDescent="0.3">
      <c r="A110" s="4" t="str">
        <f>'Matriz Nº2 Análisis'!A110</f>
        <v>12. 2</v>
      </c>
      <c r="B110" s="13" t="str">
        <f>IF(A110&lt;1,'Matriz Nº1 Identificación'!F110,'Matriz Nº2 Análisis'!B110)</f>
        <v xml:space="preserve"> </v>
      </c>
      <c r="C110" s="13" t="str">
        <f>IFERROR(IF(A110&lt;1,'Matriz Nº1 Identificación'!B110,'Matriz Nº2 Análisis'!E110)," ")</f>
        <v xml:space="preserve"> </v>
      </c>
      <c r="D110" s="13" t="str">
        <f>IF(A110&lt;1,'Matriz Nº1 Identificación'!B110,'Matriz Nº2 Análisis'!I110)</f>
        <v xml:space="preserve"> </v>
      </c>
      <c r="E110" s="102"/>
      <c r="F110" s="103"/>
      <c r="G110" s="103"/>
      <c r="H110" s="103"/>
      <c r="I110" s="96" t="str">
        <f>IFERROR(VLOOKUP(D110,'Tabla 12'!$B$4:$E$6,3,FALSE)," ")</f>
        <v xml:space="preserve"> </v>
      </c>
      <c r="J110" s="95" t="str">
        <f>IFERROR(VLOOKUP(I110,'Tabla 12'!$D$5:$E$6,2,FALSE)," ")</f>
        <v xml:space="preserve"> </v>
      </c>
      <c r="K110" s="10"/>
      <c r="L110" s="10"/>
      <c r="M110" s="9"/>
      <c r="N110" s="10"/>
      <c r="O110" s="10"/>
      <c r="P110" s="10"/>
      <c r="Q110" s="10"/>
      <c r="R110" s="10"/>
      <c r="S110" s="10"/>
      <c r="T110" s="10"/>
      <c r="U110" s="10"/>
      <c r="V110" s="10"/>
      <c r="W110" s="10"/>
    </row>
    <row r="111" spans="1:23" ht="36.75" customHeight="1" x14ac:dyDescent="0.3">
      <c r="A111" s="4" t="str">
        <f>'Matriz Nº2 Análisis'!A111</f>
        <v>12. 3</v>
      </c>
      <c r="B111" s="13" t="str">
        <f>IF(A111&lt;1,'Matriz Nº1 Identificación'!F111,'Matriz Nº2 Análisis'!B111)</f>
        <v xml:space="preserve"> </v>
      </c>
      <c r="C111" s="13" t="str">
        <f>IFERROR(IF(A111&lt;1,'Matriz Nº1 Identificación'!B111,'Matriz Nº2 Análisis'!E111)," ")</f>
        <v xml:space="preserve"> </v>
      </c>
      <c r="D111" s="13" t="str">
        <f>IF(A111&lt;1,'Matriz Nº1 Identificación'!B111,'Matriz Nº2 Análisis'!I111)</f>
        <v xml:space="preserve"> </v>
      </c>
      <c r="E111" s="102"/>
      <c r="F111" s="103"/>
      <c r="G111" s="103"/>
      <c r="H111" s="103"/>
      <c r="I111" s="96" t="str">
        <f>IFERROR(VLOOKUP(D111,'Tabla 12'!$B$4:$E$6,3,FALSE)," ")</f>
        <v xml:space="preserve"> </v>
      </c>
      <c r="J111" s="95" t="str">
        <f>IFERROR(VLOOKUP(I111,'Tabla 12'!$D$5:$E$6,2,FALSE)," ")</f>
        <v xml:space="preserve"> </v>
      </c>
      <c r="K111" s="10"/>
      <c r="L111" s="10"/>
      <c r="M111" s="9"/>
      <c r="N111" s="10"/>
      <c r="O111" s="10"/>
      <c r="P111" s="10"/>
      <c r="Q111" s="10"/>
      <c r="R111" s="10"/>
      <c r="S111" s="10"/>
      <c r="T111" s="10"/>
      <c r="U111" s="10"/>
      <c r="V111" s="10"/>
      <c r="W111" s="10"/>
    </row>
    <row r="112" spans="1:23" ht="36.75" customHeight="1" x14ac:dyDescent="0.3">
      <c r="A112" s="4" t="str">
        <f>'Matriz Nº2 Análisis'!A112</f>
        <v>12. 4</v>
      </c>
      <c r="B112" s="13" t="str">
        <f>IF(A112&lt;1,'Matriz Nº1 Identificación'!F112,'Matriz Nº2 Análisis'!B112)</f>
        <v xml:space="preserve"> </v>
      </c>
      <c r="C112" s="13" t="str">
        <f>IFERROR(IF(A112&lt;1,'Matriz Nº1 Identificación'!B112,'Matriz Nº2 Análisis'!E112)," ")</f>
        <v xml:space="preserve"> </v>
      </c>
      <c r="D112" s="13" t="str">
        <f>IF(A112&lt;1,'Matriz Nº1 Identificación'!B112,'Matriz Nº2 Análisis'!I112)</f>
        <v xml:space="preserve"> </v>
      </c>
      <c r="E112" s="102"/>
      <c r="F112" s="103"/>
      <c r="G112" s="103"/>
      <c r="H112" s="103"/>
      <c r="I112" s="96" t="str">
        <f>IFERROR(VLOOKUP(D112,'Tabla 12'!$B$4:$E$6,3,FALSE)," ")</f>
        <v xml:space="preserve"> </v>
      </c>
      <c r="J112" s="95" t="str">
        <f>IFERROR(VLOOKUP(I112,'Tabla 12'!$D$5:$E$6,2,FALSE)," ")</f>
        <v xml:space="preserve"> </v>
      </c>
      <c r="K112" s="10"/>
      <c r="L112" s="10"/>
      <c r="M112" s="9"/>
      <c r="N112" s="10"/>
      <c r="O112" s="10"/>
      <c r="P112" s="10"/>
      <c r="Q112" s="10"/>
      <c r="R112" s="10"/>
      <c r="S112" s="10"/>
      <c r="T112" s="10"/>
      <c r="U112" s="10"/>
      <c r="V112" s="10"/>
      <c r="W112" s="10"/>
    </row>
    <row r="113" spans="1:23" ht="36.75" customHeight="1" x14ac:dyDescent="0.3">
      <c r="A113" s="4" t="str">
        <f>'Matriz Nº2 Análisis'!A113</f>
        <v>12. 5</v>
      </c>
      <c r="B113" s="13" t="str">
        <f>IF(A113&lt;1,'Matriz Nº1 Identificación'!F113,'Matriz Nº2 Análisis'!B113)</f>
        <v xml:space="preserve"> </v>
      </c>
      <c r="C113" s="13" t="str">
        <f>IFERROR(IF(A113&lt;1,'Matriz Nº1 Identificación'!B113,'Matriz Nº2 Análisis'!E113)," ")</f>
        <v xml:space="preserve"> </v>
      </c>
      <c r="D113" s="13" t="str">
        <f>IF(A113&lt;1,'Matriz Nº1 Identificación'!B113,'Matriz Nº2 Análisis'!I113)</f>
        <v xml:space="preserve"> </v>
      </c>
      <c r="E113" s="102"/>
      <c r="F113" s="103"/>
      <c r="G113" s="103"/>
      <c r="H113" s="103"/>
      <c r="I113" s="96" t="str">
        <f>IFERROR(VLOOKUP(D113,'Tabla 12'!$B$4:$E$6,3,FALSE)," ")</f>
        <v xml:space="preserve"> </v>
      </c>
      <c r="J113" s="95" t="str">
        <f>IFERROR(VLOOKUP(I113,'Tabla 12'!$D$5:$E$6,2,FALSE)," ")</f>
        <v xml:space="preserve"> </v>
      </c>
      <c r="K113" s="10"/>
      <c r="L113" s="10"/>
      <c r="M113" s="9"/>
      <c r="N113" s="10"/>
      <c r="O113" s="10"/>
      <c r="P113" s="10"/>
      <c r="Q113" s="10"/>
      <c r="R113" s="10"/>
      <c r="S113" s="10"/>
      <c r="T113" s="10"/>
      <c r="U113" s="10"/>
      <c r="V113" s="10"/>
      <c r="W113" s="10"/>
    </row>
    <row r="114" spans="1:23" ht="36.75" customHeight="1" x14ac:dyDescent="0.3">
      <c r="A114" s="4" t="str">
        <f>'Matriz Nº2 Análisis'!A114</f>
        <v>12. 6</v>
      </c>
      <c r="B114" s="13" t="str">
        <f>IF(A114&lt;1,'Matriz Nº1 Identificación'!F114,'Matriz Nº2 Análisis'!B114)</f>
        <v xml:space="preserve"> </v>
      </c>
      <c r="C114" s="13" t="str">
        <f>IFERROR(IF(A114&lt;1,'Matriz Nº1 Identificación'!B114,'Matriz Nº2 Análisis'!E114)," ")</f>
        <v xml:space="preserve"> </v>
      </c>
      <c r="D114" s="13" t="str">
        <f>IF(A114&lt;1,'Matriz Nº1 Identificación'!B114,'Matriz Nº2 Análisis'!I114)</f>
        <v xml:space="preserve"> </v>
      </c>
      <c r="E114" s="102"/>
      <c r="F114" s="103"/>
      <c r="G114" s="103"/>
      <c r="H114" s="103"/>
      <c r="I114" s="96" t="str">
        <f>IFERROR(VLOOKUP(D114,'Tabla 12'!$B$4:$E$6,3,FALSE)," ")</f>
        <v xml:space="preserve"> </v>
      </c>
      <c r="J114" s="95" t="str">
        <f>IFERROR(VLOOKUP(I114,'Tabla 12'!$D$5:$E$6,2,FALSE)," ")</f>
        <v xml:space="preserve"> </v>
      </c>
      <c r="K114" s="10"/>
      <c r="L114" s="10"/>
      <c r="M114" s="9"/>
      <c r="N114" s="10"/>
      <c r="O114" s="10"/>
      <c r="P114" s="10"/>
      <c r="Q114" s="10"/>
      <c r="R114" s="10"/>
      <c r="S114" s="10"/>
      <c r="T114" s="10"/>
      <c r="U114" s="10"/>
      <c r="V114" s="10"/>
      <c r="W114" s="10"/>
    </row>
    <row r="115" spans="1:23" ht="36.75" customHeight="1" thickBot="1" x14ac:dyDescent="0.35">
      <c r="A115" s="4" t="str">
        <f>'Matriz Nº2 Análisis'!A115</f>
        <v>12. 7</v>
      </c>
      <c r="B115" s="13" t="str">
        <f>IF(A115&lt;1,'Matriz Nº1 Identificación'!F115,'Matriz Nº2 Análisis'!B115)</f>
        <v xml:space="preserve"> </v>
      </c>
      <c r="C115" s="13" t="str">
        <f>IFERROR(IF(A115&lt;1,'Matriz Nº1 Identificación'!B115,'Matriz Nº2 Análisis'!E115)," ")</f>
        <v xml:space="preserve"> </v>
      </c>
      <c r="D115" s="13" t="str">
        <f>IF(A115&lt;1,'Matriz Nº1 Identificación'!B115,'Matriz Nº2 Análisis'!I115)</f>
        <v xml:space="preserve"> </v>
      </c>
      <c r="E115" s="102"/>
      <c r="F115" s="103"/>
      <c r="G115" s="103"/>
      <c r="H115" s="103"/>
      <c r="I115" s="96" t="str">
        <f>IFERROR(VLOOKUP(D115,'Tabla 12'!$B$4:$E$6,3,FALSE)," ")</f>
        <v xml:space="preserve"> </v>
      </c>
      <c r="J115" s="95" t="str">
        <f>IFERROR(VLOOKUP(I115,'Tabla 12'!$D$5:$E$6,2,FALSE)," ")</f>
        <v xml:space="preserve"> </v>
      </c>
      <c r="K115" s="10"/>
      <c r="L115" s="10"/>
      <c r="M115" s="9"/>
      <c r="N115" s="10"/>
      <c r="O115" s="10"/>
      <c r="P115" s="10"/>
      <c r="Q115" s="10"/>
      <c r="R115" s="10"/>
      <c r="S115" s="10"/>
      <c r="T115" s="10"/>
      <c r="U115" s="10"/>
      <c r="V115" s="10"/>
      <c r="W115" s="10"/>
    </row>
    <row r="116" spans="1:23" ht="34.5" customHeight="1" thickBot="1" x14ac:dyDescent="0.35">
      <c r="A116" s="73" t="str">
        <f>'Matriz Nº1 Identificación'!A116</f>
        <v xml:space="preserve">Objetivo Estratégico: </v>
      </c>
      <c r="B116" s="395">
        <f>+'Matriz Nº1 Identificación'!B116:H116</f>
        <v>0</v>
      </c>
      <c r="C116" s="396"/>
      <c r="D116" s="396"/>
      <c r="E116" s="396"/>
      <c r="F116" s="396"/>
      <c r="G116" s="396"/>
      <c r="H116" s="396"/>
      <c r="I116" s="396"/>
      <c r="J116" s="396"/>
    </row>
    <row r="117" spans="1:23" ht="34.5" customHeight="1" x14ac:dyDescent="0.3">
      <c r="A117" s="12" t="str">
        <f>'Matriz Nº1 Identificación'!A117</f>
        <v>Objetivo táctico</v>
      </c>
      <c r="B117" s="397" t="str">
        <f>+'Matriz Nº1 Identificación'!B117:H117</f>
        <v>13. Proveer los servicios públicos generales: Agua, Electricidad, Correos, telecomunicaciones, municipales y de salud</v>
      </c>
      <c r="C117" s="398"/>
      <c r="D117" s="398"/>
      <c r="E117" s="398"/>
      <c r="F117" s="398"/>
      <c r="G117" s="398"/>
      <c r="H117" s="398"/>
      <c r="I117" s="398"/>
      <c r="J117" s="399"/>
    </row>
    <row r="118" spans="1:23" ht="36.75" customHeight="1" x14ac:dyDescent="0.3">
      <c r="A118" s="4" t="str">
        <f>'Matriz Nº2 Análisis'!A118</f>
        <v>13. 1</v>
      </c>
      <c r="B118" s="13" t="str">
        <f>IF(A118&lt;1,'Matriz Nº1 Identificación'!F118,'Matriz Nº2 Análisis'!B118)</f>
        <v>R002 Presupuesto</v>
      </c>
      <c r="C118" s="13" t="str">
        <f>IFERROR(IF(A118&lt;1,'Matriz Nº1 Identificación'!B118,'Matriz Nº2 Análisis'!E118)," ")</f>
        <v>ALTO</v>
      </c>
      <c r="D118" s="13" t="str">
        <f>IF(A118&lt;1,'Matriz Nº1 Identificación'!B118,'Matriz Nº2 Análisis'!I118)</f>
        <v>MEDIO</v>
      </c>
      <c r="E118" s="102" t="s">
        <v>94</v>
      </c>
      <c r="F118" s="213" t="s">
        <v>94</v>
      </c>
      <c r="G118" s="213" t="s">
        <v>174</v>
      </c>
      <c r="H118" s="213" t="s">
        <v>164</v>
      </c>
      <c r="I118" s="214" t="str">
        <f>IFERROR(VLOOKUP(D118,'Tabla 12'!$B$4:$E$6,3,FALSE)," ")</f>
        <v>ACEPTABLE</v>
      </c>
      <c r="J118" s="215" t="str">
        <f>IFERROR(VLOOKUP(I118,'Tabla 12'!$D$5:$E$6,2,FALSE)," ")</f>
        <v xml:space="preserve">NO ADMINISTRAR </v>
      </c>
      <c r="K118" s="10"/>
      <c r="L118" s="10"/>
      <c r="M118" s="9"/>
      <c r="N118" s="10"/>
      <c r="O118" s="10"/>
      <c r="P118" s="10"/>
      <c r="Q118" s="10"/>
      <c r="R118" s="10"/>
      <c r="S118" s="10"/>
      <c r="T118" s="10"/>
      <c r="U118" s="10"/>
      <c r="V118" s="10"/>
      <c r="W118" s="10"/>
    </row>
    <row r="119" spans="1:23" ht="36.75" customHeight="1" x14ac:dyDescent="0.3">
      <c r="A119" s="4" t="str">
        <f>'Matriz Nº2 Análisis'!A119</f>
        <v>13. 2</v>
      </c>
      <c r="B119" s="13" t="str">
        <f>IF(A119&lt;1,'Matriz Nº1 Identificación'!F119,'Matriz Nº2 Análisis'!B119)</f>
        <v xml:space="preserve"> </v>
      </c>
      <c r="C119" s="13" t="str">
        <f>IFERROR(IF(A119&lt;1,'Matriz Nº1 Identificación'!B119,'Matriz Nº2 Análisis'!E119)," ")</f>
        <v xml:space="preserve"> </v>
      </c>
      <c r="D119" s="13" t="str">
        <f>IF(A119&lt;1,'Matriz Nº1 Identificación'!B119,'Matriz Nº2 Análisis'!I119)</f>
        <v xml:space="preserve"> </v>
      </c>
      <c r="E119" s="102"/>
      <c r="F119" s="103"/>
      <c r="G119" s="103"/>
      <c r="H119" s="103"/>
      <c r="I119" s="96" t="str">
        <f>IFERROR(VLOOKUP(D119,'Tabla 12'!$B$4:$E$6,3,FALSE)," ")</f>
        <v xml:space="preserve"> </v>
      </c>
      <c r="J119" s="95" t="str">
        <f>IFERROR(VLOOKUP(I119,'Tabla 12'!$D$5:$E$6,2,FALSE)," ")</f>
        <v xml:space="preserve"> </v>
      </c>
      <c r="K119" s="10"/>
      <c r="L119" s="10"/>
      <c r="M119" s="9"/>
      <c r="N119" s="10"/>
      <c r="O119" s="10"/>
      <c r="P119" s="10"/>
      <c r="Q119" s="10"/>
      <c r="R119" s="10"/>
      <c r="S119" s="10"/>
      <c r="T119" s="10"/>
      <c r="U119" s="10"/>
      <c r="V119" s="10"/>
      <c r="W119" s="10"/>
    </row>
    <row r="120" spans="1:23" ht="36.75" customHeight="1" x14ac:dyDescent="0.3">
      <c r="A120" s="4" t="str">
        <f>'Matriz Nº2 Análisis'!A120</f>
        <v>13. 3</v>
      </c>
      <c r="B120" s="13" t="str">
        <f>IF(A120&lt;1,'Matriz Nº1 Identificación'!F120,'Matriz Nº2 Análisis'!B120)</f>
        <v xml:space="preserve"> </v>
      </c>
      <c r="C120" s="13" t="str">
        <f>IFERROR(IF(A120&lt;1,'Matriz Nº1 Identificación'!B120,'Matriz Nº2 Análisis'!E120)," ")</f>
        <v xml:space="preserve"> </v>
      </c>
      <c r="D120" s="13" t="str">
        <f>IF(A120&lt;1,'Matriz Nº1 Identificación'!B120,'Matriz Nº2 Análisis'!I120)</f>
        <v xml:space="preserve"> </v>
      </c>
      <c r="E120" s="102"/>
      <c r="F120" s="103"/>
      <c r="G120" s="103"/>
      <c r="H120" s="103"/>
      <c r="I120" s="96" t="str">
        <f>IFERROR(VLOOKUP(D120,'Tabla 12'!$B$4:$E$6,3,FALSE)," ")</f>
        <v xml:space="preserve"> </v>
      </c>
      <c r="J120" s="95" t="str">
        <f>IFERROR(VLOOKUP(I120,'Tabla 12'!$D$5:$E$6,2,FALSE)," ")</f>
        <v xml:space="preserve"> </v>
      </c>
      <c r="K120" s="10"/>
      <c r="L120" s="10"/>
      <c r="M120" s="9"/>
      <c r="N120" s="10"/>
      <c r="O120" s="10"/>
      <c r="P120" s="10"/>
      <c r="Q120" s="10"/>
      <c r="R120" s="10"/>
      <c r="S120" s="10"/>
      <c r="T120" s="10"/>
      <c r="U120" s="10"/>
      <c r="V120" s="10"/>
      <c r="W120" s="10"/>
    </row>
    <row r="121" spans="1:23" ht="36.75" customHeight="1" x14ac:dyDescent="0.3">
      <c r="A121" s="4" t="str">
        <f>'Matriz Nº2 Análisis'!A121</f>
        <v>13. 4</v>
      </c>
      <c r="B121" s="13" t="str">
        <f>IF(A121&lt;1,'Matriz Nº1 Identificación'!F121,'Matriz Nº2 Análisis'!B121)</f>
        <v xml:space="preserve"> </v>
      </c>
      <c r="C121" s="13" t="str">
        <f>IFERROR(IF(A121&lt;1,'Matriz Nº1 Identificación'!B121,'Matriz Nº2 Análisis'!E121)," ")</f>
        <v xml:space="preserve"> </v>
      </c>
      <c r="D121" s="13" t="str">
        <f>IF(A121&lt;1,'Matriz Nº1 Identificación'!B121,'Matriz Nº2 Análisis'!I121)</f>
        <v xml:space="preserve"> </v>
      </c>
      <c r="E121" s="102"/>
      <c r="F121" s="103"/>
      <c r="G121" s="103"/>
      <c r="H121" s="103"/>
      <c r="I121" s="96" t="str">
        <f>IFERROR(VLOOKUP(D121,'Tabla 12'!$B$4:$E$6,3,FALSE)," ")</f>
        <v xml:space="preserve"> </v>
      </c>
      <c r="J121" s="95" t="str">
        <f>IFERROR(VLOOKUP(I121,'Tabla 12'!$D$5:$E$6,2,FALSE)," ")</f>
        <v xml:space="preserve"> </v>
      </c>
      <c r="K121" s="10"/>
      <c r="L121" s="10"/>
      <c r="M121" s="9"/>
      <c r="N121" s="10"/>
      <c r="O121" s="10"/>
      <c r="P121" s="10"/>
      <c r="Q121" s="10"/>
      <c r="R121" s="10"/>
      <c r="S121" s="10"/>
      <c r="T121" s="10"/>
      <c r="U121" s="10"/>
      <c r="V121" s="10"/>
      <c r="W121" s="10"/>
    </row>
    <row r="122" spans="1:23" ht="36.75" customHeight="1" x14ac:dyDescent="0.3">
      <c r="A122" s="4" t="str">
        <f>'Matriz Nº2 Análisis'!A122</f>
        <v>13. 5</v>
      </c>
      <c r="B122" s="13" t="str">
        <f>IF(A122&lt;1,'Matriz Nº1 Identificación'!F122,'Matriz Nº2 Análisis'!B122)</f>
        <v xml:space="preserve"> </v>
      </c>
      <c r="C122" s="13" t="str">
        <f>IFERROR(IF(A122&lt;1,'Matriz Nº1 Identificación'!B122,'Matriz Nº2 Análisis'!E122)," ")</f>
        <v xml:space="preserve"> </v>
      </c>
      <c r="D122" s="13" t="str">
        <f>IF(A122&lt;1,'Matriz Nº1 Identificación'!B122,'Matriz Nº2 Análisis'!I122)</f>
        <v xml:space="preserve"> </v>
      </c>
      <c r="E122" s="102"/>
      <c r="F122" s="103"/>
      <c r="G122" s="103"/>
      <c r="H122" s="103"/>
      <c r="I122" s="96" t="str">
        <f>IFERROR(VLOOKUP(D122,'Tabla 12'!$B$4:$E$6,3,FALSE)," ")</f>
        <v xml:space="preserve"> </v>
      </c>
      <c r="J122" s="95" t="str">
        <f>IFERROR(VLOOKUP(I122,'Tabla 12'!$D$5:$E$6,2,FALSE)," ")</f>
        <v xml:space="preserve"> </v>
      </c>
      <c r="K122" s="10"/>
      <c r="L122" s="10"/>
      <c r="M122" s="9"/>
      <c r="N122" s="10"/>
      <c r="O122" s="10"/>
      <c r="P122" s="10"/>
      <c r="Q122" s="10"/>
      <c r="R122" s="10"/>
      <c r="S122" s="10"/>
      <c r="T122" s="10"/>
      <c r="U122" s="10"/>
      <c r="V122" s="10"/>
      <c r="W122" s="10"/>
    </row>
    <row r="123" spans="1:23" ht="36.75" customHeight="1" x14ac:dyDescent="0.3">
      <c r="A123" s="4" t="str">
        <f>'Matriz Nº2 Análisis'!A123</f>
        <v>13. 6</v>
      </c>
      <c r="B123" s="13" t="str">
        <f>IF(A123&lt;1,'Matriz Nº1 Identificación'!F123,'Matriz Nº2 Análisis'!B123)</f>
        <v xml:space="preserve"> </v>
      </c>
      <c r="C123" s="13" t="str">
        <f>IFERROR(IF(A123&lt;1,'Matriz Nº1 Identificación'!B123,'Matriz Nº2 Análisis'!E123)," ")</f>
        <v xml:space="preserve"> </v>
      </c>
      <c r="D123" s="13" t="str">
        <f>IF(A123&lt;1,'Matriz Nº1 Identificación'!B123,'Matriz Nº2 Análisis'!I123)</f>
        <v xml:space="preserve"> </v>
      </c>
      <c r="E123" s="102"/>
      <c r="F123" s="103"/>
      <c r="G123" s="103"/>
      <c r="H123" s="103"/>
      <c r="I123" s="96" t="str">
        <f>IFERROR(VLOOKUP(D123,'Tabla 12'!$B$4:$E$6,3,FALSE)," ")</f>
        <v xml:space="preserve"> </v>
      </c>
      <c r="J123" s="95" t="str">
        <f>IFERROR(VLOOKUP(I123,'Tabla 12'!$D$5:$E$6,2,FALSE)," ")</f>
        <v xml:space="preserve"> </v>
      </c>
      <c r="K123" s="10"/>
      <c r="L123" s="10"/>
      <c r="M123" s="9"/>
      <c r="N123" s="10"/>
      <c r="O123" s="10"/>
      <c r="P123" s="10"/>
      <c r="Q123" s="10"/>
      <c r="R123" s="10"/>
      <c r="S123" s="10"/>
      <c r="T123" s="10"/>
      <c r="U123" s="10"/>
      <c r="V123" s="10"/>
      <c r="W123" s="10"/>
    </row>
    <row r="124" spans="1:23" ht="36.75" customHeight="1" thickBot="1" x14ac:dyDescent="0.35">
      <c r="A124" s="4" t="str">
        <f>'Matriz Nº2 Análisis'!A124</f>
        <v>13. 7</v>
      </c>
      <c r="B124" s="13" t="str">
        <f>IF(A124&lt;1,'Matriz Nº1 Identificación'!F124,'Matriz Nº2 Análisis'!B124)</f>
        <v xml:space="preserve"> </v>
      </c>
      <c r="C124" s="13" t="str">
        <f>IFERROR(IF(A124&lt;1,'Matriz Nº1 Identificación'!B124,'Matriz Nº2 Análisis'!E124)," ")</f>
        <v xml:space="preserve"> </v>
      </c>
      <c r="D124" s="13" t="str">
        <f>IF(A124&lt;1,'Matriz Nº1 Identificación'!B124,'Matriz Nº2 Análisis'!I124)</f>
        <v xml:space="preserve"> </v>
      </c>
      <c r="E124" s="102"/>
      <c r="F124" s="103"/>
      <c r="G124" s="103"/>
      <c r="H124" s="103"/>
      <c r="I124" s="96" t="str">
        <f>IFERROR(VLOOKUP(D124,'Tabla 12'!$B$4:$E$6,3,FALSE)," ")</f>
        <v xml:space="preserve"> </v>
      </c>
      <c r="J124" s="95" t="str">
        <f>IFERROR(VLOOKUP(I124,'Tabla 12'!$D$5:$E$6,2,FALSE)," ")</f>
        <v xml:space="preserve"> </v>
      </c>
      <c r="K124" s="10"/>
      <c r="L124" s="10"/>
      <c r="M124" s="9"/>
      <c r="N124" s="10"/>
      <c r="O124" s="10"/>
      <c r="P124" s="10"/>
      <c r="Q124" s="10"/>
      <c r="R124" s="10"/>
      <c r="S124" s="10"/>
      <c r="T124" s="10"/>
      <c r="U124" s="10"/>
      <c r="V124" s="10"/>
      <c r="W124" s="10"/>
    </row>
    <row r="125" spans="1:23" ht="34.5" customHeight="1" thickBot="1" x14ac:dyDescent="0.35">
      <c r="A125" s="73" t="str">
        <f>'Matriz Nº1 Identificación'!A125</f>
        <v xml:space="preserve">Objetivo Estratégico: </v>
      </c>
      <c r="B125" s="395">
        <f>+'Matriz Nº1 Identificación'!B125:H125</f>
        <v>0</v>
      </c>
      <c r="C125" s="396"/>
      <c r="D125" s="396"/>
      <c r="E125" s="396"/>
      <c r="F125" s="396"/>
      <c r="G125" s="396"/>
      <c r="H125" s="396"/>
      <c r="I125" s="396"/>
      <c r="J125" s="396"/>
    </row>
    <row r="126" spans="1:23" ht="34.5" customHeight="1" x14ac:dyDescent="0.3">
      <c r="A126" s="12" t="str">
        <f>'Matriz Nº1 Identificación'!A126</f>
        <v>Objetivo táctico</v>
      </c>
      <c r="B126" s="397" t="str">
        <f>+'Matriz Nº1 Identificación'!B126:H126</f>
        <v>14. Dar el debido tratamiento a los desechos bioinfecciosos de acuerdo a la legislación existente.</v>
      </c>
      <c r="C126" s="398"/>
      <c r="D126" s="398"/>
      <c r="E126" s="398"/>
      <c r="F126" s="398"/>
      <c r="G126" s="398"/>
      <c r="H126" s="398"/>
      <c r="I126" s="398"/>
      <c r="J126" s="399"/>
    </row>
    <row r="127" spans="1:23" ht="36.75" customHeight="1" x14ac:dyDescent="0.3">
      <c r="A127" s="4" t="str">
        <f>'Matriz Nº2 Análisis'!A127</f>
        <v>14. 1</v>
      </c>
      <c r="B127" s="13" t="str">
        <f>IF(A127&lt;1,'Matriz Nº1 Identificación'!F127,'Matriz Nº2 Análisis'!B127)</f>
        <v>R005 Estratégico</v>
      </c>
      <c r="C127" s="13" t="str">
        <f>IFERROR(IF(A127&lt;1,'Matriz Nº1 Identificación'!B127,'Matriz Nº2 Análisis'!E127)," ")</f>
        <v>ALTO</v>
      </c>
      <c r="D127" s="13" t="str">
        <f>IF(A127&lt;1,'Matriz Nº1 Identificación'!B127,'Matriz Nº2 Análisis'!I127)</f>
        <v>MEDIO</v>
      </c>
      <c r="E127" s="102" t="s">
        <v>107</v>
      </c>
      <c r="F127" s="213" t="s">
        <v>94</v>
      </c>
      <c r="G127" s="213" t="s">
        <v>162</v>
      </c>
      <c r="H127" s="213" t="s">
        <v>164</v>
      </c>
      <c r="I127" s="214" t="str">
        <f>IFERROR(VLOOKUP(D127,'Tabla 12'!$B$4:$E$6,3,FALSE)," ")</f>
        <v>ACEPTABLE</v>
      </c>
      <c r="J127" s="215" t="str">
        <f>IFERROR(VLOOKUP(I127,'Tabla 12'!$D$5:$E$6,2,FALSE)," ")</f>
        <v xml:space="preserve">NO ADMINISTRAR </v>
      </c>
      <c r="K127" s="10"/>
      <c r="L127" s="10"/>
      <c r="M127" s="9"/>
      <c r="N127" s="10"/>
      <c r="O127" s="10"/>
      <c r="P127" s="10"/>
      <c r="Q127" s="10"/>
      <c r="R127" s="10"/>
      <c r="S127" s="10"/>
      <c r="T127" s="10"/>
      <c r="U127" s="10"/>
      <c r="V127" s="10"/>
      <c r="W127" s="10"/>
    </row>
    <row r="128" spans="1:23" ht="36.75" customHeight="1" x14ac:dyDescent="0.3">
      <c r="A128" s="4" t="str">
        <f>'Matriz Nº2 Análisis'!A128</f>
        <v>14. 2</v>
      </c>
      <c r="B128" s="13" t="str">
        <f>IF(A128&lt;1,'Matriz Nº1 Identificación'!F128,'Matriz Nº2 Análisis'!B128)</f>
        <v xml:space="preserve"> </v>
      </c>
      <c r="C128" s="13" t="str">
        <f>IFERROR(IF(A128&lt;1,'Matriz Nº1 Identificación'!B128,'Matriz Nº2 Análisis'!E128)," ")</f>
        <v xml:space="preserve"> </v>
      </c>
      <c r="D128" s="13" t="str">
        <f>IF(A128&lt;1,'Matriz Nº1 Identificación'!B128,'Matriz Nº2 Análisis'!I128)</f>
        <v xml:space="preserve"> </v>
      </c>
      <c r="E128" s="102"/>
      <c r="F128" s="103"/>
      <c r="G128" s="103"/>
      <c r="H128" s="103"/>
      <c r="I128" s="96" t="str">
        <f>IFERROR(VLOOKUP(D128,'Tabla 12'!$B$4:$E$6,3,FALSE)," ")</f>
        <v xml:space="preserve"> </v>
      </c>
      <c r="J128" s="95" t="str">
        <f>IFERROR(VLOOKUP(I128,'Tabla 12'!$D$5:$E$6,2,FALSE)," ")</f>
        <v xml:space="preserve"> </v>
      </c>
      <c r="K128" s="10"/>
      <c r="L128" s="10"/>
      <c r="M128" s="9"/>
      <c r="N128" s="10"/>
      <c r="O128" s="10"/>
      <c r="P128" s="10"/>
      <c r="Q128" s="10"/>
      <c r="R128" s="10"/>
      <c r="S128" s="10"/>
      <c r="T128" s="10"/>
      <c r="U128" s="10"/>
      <c r="V128" s="10"/>
      <c r="W128" s="10"/>
    </row>
    <row r="129" spans="1:23" ht="36.75" customHeight="1" x14ac:dyDescent="0.3">
      <c r="A129" s="4" t="str">
        <f>'Matriz Nº2 Análisis'!A129</f>
        <v>14. 3</v>
      </c>
      <c r="B129" s="13" t="str">
        <f>IF(A129&lt;1,'Matriz Nº1 Identificación'!F129,'Matriz Nº2 Análisis'!B129)</f>
        <v xml:space="preserve"> </v>
      </c>
      <c r="C129" s="13" t="str">
        <f>IFERROR(IF(A129&lt;1,'Matriz Nº1 Identificación'!B129,'Matriz Nº2 Análisis'!E129)," ")</f>
        <v xml:space="preserve"> </v>
      </c>
      <c r="D129" s="13" t="str">
        <f>IF(A129&lt;1,'Matriz Nº1 Identificación'!B129,'Matriz Nº2 Análisis'!I129)</f>
        <v xml:space="preserve"> </v>
      </c>
      <c r="E129" s="102"/>
      <c r="F129" s="103"/>
      <c r="G129" s="103"/>
      <c r="H129" s="103"/>
      <c r="I129" s="96" t="str">
        <f>IFERROR(VLOOKUP(D129,'Tabla 12'!$B$4:$E$6,3,FALSE)," ")</f>
        <v xml:space="preserve"> </v>
      </c>
      <c r="J129" s="95" t="str">
        <f>IFERROR(VLOOKUP(I129,'Tabla 12'!$D$5:$E$6,2,FALSE)," ")</f>
        <v xml:space="preserve"> </v>
      </c>
      <c r="K129" s="10"/>
      <c r="L129" s="10"/>
      <c r="M129" s="9"/>
      <c r="N129" s="10"/>
      <c r="O129" s="10"/>
      <c r="P129" s="10"/>
      <c r="Q129" s="10"/>
      <c r="R129" s="10"/>
      <c r="S129" s="10"/>
      <c r="T129" s="10"/>
      <c r="U129" s="10"/>
      <c r="V129" s="10"/>
      <c r="W129" s="10"/>
    </row>
    <row r="130" spans="1:23" ht="36.75" customHeight="1" x14ac:dyDescent="0.3">
      <c r="A130" s="4" t="str">
        <f>'Matriz Nº2 Análisis'!A130</f>
        <v>14. 4</v>
      </c>
      <c r="B130" s="13" t="str">
        <f>IF(A130&lt;1,'Matriz Nº1 Identificación'!F130,'Matriz Nº2 Análisis'!B130)</f>
        <v xml:space="preserve"> </v>
      </c>
      <c r="C130" s="13" t="str">
        <f>IFERROR(IF(A130&lt;1,'Matriz Nº1 Identificación'!B130,'Matriz Nº2 Análisis'!E130)," ")</f>
        <v xml:space="preserve"> </v>
      </c>
      <c r="D130" s="13" t="str">
        <f>IF(A130&lt;1,'Matriz Nº1 Identificación'!B130,'Matriz Nº2 Análisis'!I130)</f>
        <v xml:space="preserve"> </v>
      </c>
      <c r="E130" s="102"/>
      <c r="F130" s="103"/>
      <c r="G130" s="103"/>
      <c r="H130" s="103"/>
      <c r="I130" s="96" t="str">
        <f>IFERROR(VLOOKUP(D130,'Tabla 12'!$B$4:$E$6,3,FALSE)," ")</f>
        <v xml:space="preserve"> </v>
      </c>
      <c r="J130" s="95" t="str">
        <f>IFERROR(VLOOKUP(I130,'Tabla 12'!$D$5:$E$6,2,FALSE)," ")</f>
        <v xml:space="preserve"> </v>
      </c>
      <c r="K130" s="10"/>
      <c r="L130" s="10"/>
      <c r="M130" s="9"/>
      <c r="N130" s="10"/>
      <c r="O130" s="10"/>
      <c r="P130" s="10"/>
      <c r="Q130" s="10"/>
      <c r="R130" s="10"/>
      <c r="S130" s="10"/>
      <c r="T130" s="10"/>
      <c r="U130" s="10"/>
      <c r="V130" s="10"/>
      <c r="W130" s="10"/>
    </row>
    <row r="131" spans="1:23" ht="36.75" customHeight="1" x14ac:dyDescent="0.3">
      <c r="A131" s="4" t="str">
        <f>'Matriz Nº2 Análisis'!A131</f>
        <v>14. 5</v>
      </c>
      <c r="B131" s="13" t="str">
        <f>IF(A131&lt;1,'Matriz Nº1 Identificación'!F131,'Matriz Nº2 Análisis'!B131)</f>
        <v xml:space="preserve"> </v>
      </c>
      <c r="C131" s="13" t="str">
        <f>IFERROR(IF(A131&lt;1,'Matriz Nº1 Identificación'!B131,'Matriz Nº2 Análisis'!E131)," ")</f>
        <v xml:space="preserve"> </v>
      </c>
      <c r="D131" s="13" t="str">
        <f>IF(A131&lt;1,'Matriz Nº1 Identificación'!B131,'Matriz Nº2 Análisis'!I131)</f>
        <v xml:space="preserve"> </v>
      </c>
      <c r="E131" s="102"/>
      <c r="F131" s="103"/>
      <c r="G131" s="103"/>
      <c r="H131" s="103"/>
      <c r="I131" s="96" t="str">
        <f>IFERROR(VLOOKUP(D131,'Tabla 12'!$B$4:$E$6,3,FALSE)," ")</f>
        <v xml:space="preserve"> </v>
      </c>
      <c r="J131" s="95" t="str">
        <f>IFERROR(VLOOKUP(I131,'Tabla 12'!$D$5:$E$6,2,FALSE)," ")</f>
        <v xml:space="preserve"> </v>
      </c>
      <c r="K131" s="10"/>
      <c r="L131" s="10"/>
      <c r="M131" s="9"/>
      <c r="N131" s="10"/>
      <c r="O131" s="10"/>
      <c r="P131" s="10"/>
      <c r="Q131" s="10"/>
      <c r="R131" s="10"/>
      <c r="S131" s="10"/>
      <c r="T131" s="10"/>
      <c r="U131" s="10"/>
      <c r="V131" s="10"/>
      <c r="W131" s="10"/>
    </row>
    <row r="132" spans="1:23" ht="36.75" customHeight="1" x14ac:dyDescent="0.3">
      <c r="A132" s="4" t="str">
        <f>'Matriz Nº2 Análisis'!A132</f>
        <v>14. 6</v>
      </c>
      <c r="B132" s="13" t="str">
        <f>IF(A132&lt;1,'Matriz Nº1 Identificación'!F132,'Matriz Nº2 Análisis'!B132)</f>
        <v xml:space="preserve"> </v>
      </c>
      <c r="C132" s="13" t="str">
        <f>IFERROR(IF(A132&lt;1,'Matriz Nº1 Identificación'!B132,'Matriz Nº2 Análisis'!E132)," ")</f>
        <v xml:space="preserve"> </v>
      </c>
      <c r="D132" s="13" t="str">
        <f>IF(A132&lt;1,'Matriz Nº1 Identificación'!B132,'Matriz Nº2 Análisis'!I132)</f>
        <v xml:space="preserve"> </v>
      </c>
      <c r="E132" s="102"/>
      <c r="F132" s="103"/>
      <c r="G132" s="103"/>
      <c r="H132" s="103"/>
      <c r="I132" s="96" t="str">
        <f>IFERROR(VLOOKUP(D132,'Tabla 12'!$B$4:$E$6,3,FALSE)," ")</f>
        <v xml:space="preserve"> </v>
      </c>
      <c r="J132" s="95" t="str">
        <f>IFERROR(VLOOKUP(I132,'Tabla 12'!$D$5:$E$6,2,FALSE)," ")</f>
        <v xml:space="preserve"> </v>
      </c>
      <c r="K132" s="10"/>
      <c r="L132" s="10"/>
      <c r="M132" s="9"/>
      <c r="N132" s="10"/>
      <c r="O132" s="10"/>
      <c r="P132" s="10"/>
      <c r="Q132" s="10"/>
      <c r="R132" s="10"/>
      <c r="S132" s="10"/>
      <c r="T132" s="10"/>
      <c r="U132" s="10"/>
      <c r="V132" s="10"/>
      <c r="W132" s="10"/>
    </row>
    <row r="133" spans="1:23" ht="36.75" customHeight="1" thickBot="1" x14ac:dyDescent="0.35">
      <c r="A133" s="4" t="str">
        <f>'Matriz Nº2 Análisis'!A133</f>
        <v>14. 7</v>
      </c>
      <c r="B133" s="13" t="str">
        <f>IF(A133&lt;1,'Matriz Nº1 Identificación'!F133,'Matriz Nº2 Análisis'!B133)</f>
        <v xml:space="preserve"> </v>
      </c>
      <c r="C133" s="13" t="str">
        <f>IFERROR(IF(A133&lt;1,'Matriz Nº1 Identificación'!B133,'Matriz Nº2 Análisis'!E133)," ")</f>
        <v xml:space="preserve"> </v>
      </c>
      <c r="D133" s="13" t="str">
        <f>IF(A133&lt;1,'Matriz Nº1 Identificación'!B133,'Matriz Nº2 Análisis'!I133)</f>
        <v xml:space="preserve"> </v>
      </c>
      <c r="E133" s="102"/>
      <c r="F133" s="103"/>
      <c r="G133" s="103"/>
      <c r="H133" s="103"/>
      <c r="I133" s="96" t="str">
        <f>IFERROR(VLOOKUP(D133,'Tabla 12'!$B$4:$E$6,3,FALSE)," ")</f>
        <v xml:space="preserve"> </v>
      </c>
      <c r="J133" s="95" t="str">
        <f>IFERROR(VLOOKUP(I133,'Tabla 12'!$D$5:$E$6,2,FALSE)," ")</f>
        <v xml:space="preserve"> </v>
      </c>
      <c r="K133" s="10"/>
      <c r="L133" s="10"/>
      <c r="M133" s="9"/>
      <c r="N133" s="10"/>
      <c r="O133" s="10"/>
      <c r="P133" s="10"/>
      <c r="Q133" s="10"/>
      <c r="R133" s="10"/>
      <c r="S133" s="10"/>
      <c r="T133" s="10"/>
      <c r="U133" s="10"/>
      <c r="V133" s="10"/>
      <c r="W133" s="10"/>
    </row>
    <row r="134" spans="1:23" ht="34.5" customHeight="1" thickBot="1" x14ac:dyDescent="0.35">
      <c r="A134" s="73" t="str">
        <f>'Matriz Nº1 Identificación'!A134</f>
        <v xml:space="preserve">Objetivo Estratégico: </v>
      </c>
      <c r="B134" s="395">
        <f>+'Matriz Nº1 Identificación'!B134:H134</f>
        <v>0</v>
      </c>
      <c r="C134" s="396"/>
      <c r="D134" s="396"/>
      <c r="E134" s="396"/>
      <c r="F134" s="396"/>
      <c r="G134" s="396"/>
      <c r="H134" s="396"/>
      <c r="I134" s="396"/>
      <c r="J134" s="396"/>
    </row>
    <row r="135" spans="1:23" ht="34.5" customHeight="1" x14ac:dyDescent="0.3">
      <c r="A135" s="12" t="str">
        <f>'Matriz Nº1 Identificación'!A135</f>
        <v>Objetivo táctico</v>
      </c>
      <c r="B135" s="397" t="str">
        <f>+'Matriz Nº1 Identificación'!B135:H135</f>
        <v xml:space="preserve">15. Proveer los servicios internos de medicina de empresa, limpieza, seguridad, fumigacion, guarda documentos y  cerrajeria, revision técnica de vehículos   </v>
      </c>
      <c r="C135" s="398"/>
      <c r="D135" s="398"/>
      <c r="E135" s="398"/>
      <c r="F135" s="398"/>
      <c r="G135" s="398"/>
      <c r="H135" s="398"/>
      <c r="I135" s="398"/>
      <c r="J135" s="399"/>
    </row>
    <row r="136" spans="1:23" ht="36.75" customHeight="1" x14ac:dyDescent="0.3">
      <c r="A136" s="4" t="str">
        <f>'Matriz Nº2 Análisis'!A136</f>
        <v>15. 1</v>
      </c>
      <c r="B136" s="13" t="str">
        <f>IF(A136&lt;1,'Matriz Nº1 Identificación'!F136,'Matriz Nº2 Análisis'!B136)</f>
        <v>R005 Estratégico</v>
      </c>
      <c r="C136" s="13" t="str">
        <f>IFERROR(IF(A136&lt;1,'Matriz Nº1 Identificación'!B136,'Matriz Nº2 Análisis'!E136)," ")</f>
        <v>ALTO</v>
      </c>
      <c r="D136" s="13" t="str">
        <f>IF(A136&lt;1,'Matriz Nº1 Identificación'!B136,'Matriz Nº2 Análisis'!I136)</f>
        <v>MEDIO</v>
      </c>
      <c r="E136" s="102" t="s">
        <v>107</v>
      </c>
      <c r="F136" s="213" t="s">
        <v>94</v>
      </c>
      <c r="G136" s="213" t="s">
        <v>162</v>
      </c>
      <c r="H136" s="213" t="s">
        <v>164</v>
      </c>
      <c r="I136" s="214" t="str">
        <f>IFERROR(VLOOKUP(D136,'Tabla 12'!$B$4:$E$6,3,FALSE)," ")</f>
        <v>ACEPTABLE</v>
      </c>
      <c r="J136" s="215" t="str">
        <f>IFERROR(VLOOKUP(I136,'Tabla 12'!$D$5:$E$6,2,FALSE)," ")</f>
        <v xml:space="preserve">NO ADMINISTRAR </v>
      </c>
      <c r="K136" s="10"/>
      <c r="L136" s="10"/>
      <c r="M136" s="9"/>
      <c r="N136" s="10"/>
      <c r="O136" s="10"/>
      <c r="P136" s="10"/>
      <c r="Q136" s="10"/>
      <c r="R136" s="10"/>
      <c r="S136" s="10"/>
      <c r="T136" s="10"/>
      <c r="U136" s="10"/>
      <c r="V136" s="10"/>
      <c r="W136" s="10"/>
    </row>
    <row r="137" spans="1:23" ht="36.75" customHeight="1" x14ac:dyDescent="0.3">
      <c r="A137" s="4" t="str">
        <f>'Matriz Nº2 Análisis'!A137</f>
        <v>15. 2</v>
      </c>
      <c r="B137" s="13" t="str">
        <f>IF(A137&lt;1,'Matriz Nº1 Identificación'!F137,'Matriz Nº2 Análisis'!B137)</f>
        <v xml:space="preserve"> </v>
      </c>
      <c r="C137" s="13" t="str">
        <f>IFERROR(IF(A137&lt;1,'Matriz Nº1 Identificación'!B137,'Matriz Nº2 Análisis'!E137)," ")</f>
        <v xml:space="preserve"> </v>
      </c>
      <c r="D137" s="13" t="str">
        <f>IF(A137&lt;1,'Matriz Nº1 Identificación'!B137,'Matriz Nº2 Análisis'!I137)</f>
        <v xml:space="preserve"> </v>
      </c>
      <c r="E137" s="102"/>
      <c r="F137" s="103"/>
      <c r="G137" s="103"/>
      <c r="H137" s="103"/>
      <c r="I137" s="96" t="str">
        <f>IFERROR(VLOOKUP(D137,'Tabla 12'!$B$4:$E$6,3,FALSE)," ")</f>
        <v xml:space="preserve"> </v>
      </c>
      <c r="J137" s="95" t="str">
        <f>IFERROR(VLOOKUP(I137,'Tabla 12'!$D$5:$E$6,2,FALSE)," ")</f>
        <v xml:space="preserve"> </v>
      </c>
      <c r="K137" s="10"/>
      <c r="L137" s="10"/>
      <c r="M137" s="9"/>
      <c r="N137" s="10"/>
      <c r="O137" s="10"/>
      <c r="P137" s="10"/>
      <c r="Q137" s="10"/>
      <c r="R137" s="10"/>
      <c r="S137" s="10"/>
      <c r="T137" s="10"/>
      <c r="U137" s="10"/>
      <c r="V137" s="10"/>
      <c r="W137" s="10"/>
    </row>
    <row r="138" spans="1:23" ht="36.75" customHeight="1" x14ac:dyDescent="0.3">
      <c r="A138" s="4" t="str">
        <f>'Matriz Nº2 Análisis'!A138</f>
        <v>15. 3</v>
      </c>
      <c r="B138" s="13" t="str">
        <f>IF(A138&lt;1,'Matriz Nº1 Identificación'!F138,'Matriz Nº2 Análisis'!B138)</f>
        <v xml:space="preserve"> </v>
      </c>
      <c r="C138" s="13" t="str">
        <f>IFERROR(IF(A138&lt;1,'Matriz Nº1 Identificación'!B138,'Matriz Nº2 Análisis'!E138)," ")</f>
        <v xml:space="preserve"> </v>
      </c>
      <c r="D138" s="13" t="str">
        <f>IF(A138&lt;1,'Matriz Nº1 Identificación'!B138,'Matriz Nº2 Análisis'!I138)</f>
        <v xml:space="preserve"> </v>
      </c>
      <c r="E138" s="102"/>
      <c r="F138" s="103"/>
      <c r="G138" s="103"/>
      <c r="H138" s="103"/>
      <c r="I138" s="96" t="str">
        <f>IFERROR(VLOOKUP(D138,'Tabla 12'!$B$4:$E$6,3,FALSE)," ")</f>
        <v xml:space="preserve"> </v>
      </c>
      <c r="J138" s="95" t="str">
        <f>IFERROR(VLOOKUP(I138,'Tabla 12'!$D$5:$E$6,2,FALSE)," ")</f>
        <v xml:space="preserve"> </v>
      </c>
      <c r="K138" s="10"/>
      <c r="L138" s="10"/>
      <c r="M138" s="9"/>
      <c r="N138" s="10"/>
      <c r="O138" s="10"/>
      <c r="P138" s="10"/>
      <c r="Q138" s="10"/>
      <c r="R138" s="10"/>
      <c r="S138" s="10"/>
      <c r="T138" s="10"/>
      <c r="U138" s="10"/>
      <c r="V138" s="10"/>
      <c r="W138" s="10"/>
    </row>
    <row r="139" spans="1:23" ht="36.75" customHeight="1" x14ac:dyDescent="0.3">
      <c r="A139" s="4" t="str">
        <f>'Matriz Nº2 Análisis'!A139</f>
        <v>15. 4</v>
      </c>
      <c r="B139" s="13" t="str">
        <f>IF(A139&lt;1,'Matriz Nº1 Identificación'!F139,'Matriz Nº2 Análisis'!B139)</f>
        <v xml:space="preserve"> </v>
      </c>
      <c r="C139" s="13" t="str">
        <f>IFERROR(IF(A139&lt;1,'Matriz Nº1 Identificación'!B139,'Matriz Nº2 Análisis'!E139)," ")</f>
        <v xml:space="preserve"> </v>
      </c>
      <c r="D139" s="13" t="str">
        <f>IF(A139&lt;1,'Matriz Nº1 Identificación'!B139,'Matriz Nº2 Análisis'!I139)</f>
        <v xml:space="preserve"> </v>
      </c>
      <c r="E139" s="102"/>
      <c r="F139" s="103"/>
      <c r="G139" s="103"/>
      <c r="H139" s="103"/>
      <c r="I139" s="96" t="str">
        <f>IFERROR(VLOOKUP(D139,'Tabla 12'!$B$4:$E$6,3,FALSE)," ")</f>
        <v xml:space="preserve"> </v>
      </c>
      <c r="J139" s="95" t="str">
        <f>IFERROR(VLOOKUP(I139,'Tabla 12'!$D$5:$E$6,2,FALSE)," ")</f>
        <v xml:space="preserve"> </v>
      </c>
      <c r="K139" s="10"/>
      <c r="L139" s="10"/>
      <c r="M139" s="9"/>
      <c r="N139" s="10"/>
      <c r="O139" s="10"/>
      <c r="P139" s="10"/>
      <c r="Q139" s="10"/>
      <c r="R139" s="10"/>
      <c r="S139" s="10"/>
      <c r="T139" s="10"/>
      <c r="U139" s="10"/>
      <c r="V139" s="10"/>
      <c r="W139" s="10"/>
    </row>
    <row r="140" spans="1:23" ht="36.75" customHeight="1" x14ac:dyDescent="0.3">
      <c r="A140" s="4" t="str">
        <f>'Matriz Nº2 Análisis'!A140</f>
        <v>15. 5</v>
      </c>
      <c r="B140" s="13" t="str">
        <f>IF(A140&lt;1,'Matriz Nº1 Identificación'!F140,'Matriz Nº2 Análisis'!B140)</f>
        <v xml:space="preserve"> </v>
      </c>
      <c r="C140" s="13" t="str">
        <f>IFERROR(IF(A140&lt;1,'Matriz Nº1 Identificación'!B140,'Matriz Nº2 Análisis'!E140)," ")</f>
        <v xml:space="preserve"> </v>
      </c>
      <c r="D140" s="13" t="str">
        <f>IF(A140&lt;1,'Matriz Nº1 Identificación'!B140,'Matriz Nº2 Análisis'!I140)</f>
        <v xml:space="preserve"> </v>
      </c>
      <c r="E140" s="102"/>
      <c r="F140" s="103"/>
      <c r="G140" s="103"/>
      <c r="H140" s="103"/>
      <c r="I140" s="96" t="str">
        <f>IFERROR(VLOOKUP(D140,'Tabla 12'!$B$4:$E$6,3,FALSE)," ")</f>
        <v xml:space="preserve"> </v>
      </c>
      <c r="J140" s="95" t="str">
        <f>IFERROR(VLOOKUP(I140,'Tabla 12'!$D$5:$E$6,2,FALSE)," ")</f>
        <v xml:space="preserve"> </v>
      </c>
      <c r="K140" s="10"/>
      <c r="L140" s="10"/>
      <c r="M140" s="9"/>
      <c r="N140" s="10"/>
      <c r="O140" s="10"/>
      <c r="P140" s="10"/>
      <c r="Q140" s="10"/>
      <c r="R140" s="10"/>
      <c r="S140" s="10"/>
      <c r="T140" s="10"/>
      <c r="U140" s="10"/>
      <c r="V140" s="10"/>
      <c r="W140" s="10"/>
    </row>
    <row r="141" spans="1:23" ht="36.75" customHeight="1" x14ac:dyDescent="0.3">
      <c r="A141" s="4" t="str">
        <f>'Matriz Nº2 Análisis'!A141</f>
        <v>15. 6</v>
      </c>
      <c r="B141" s="13" t="str">
        <f>IF(A141&lt;1,'Matriz Nº1 Identificación'!F141,'Matriz Nº2 Análisis'!B141)</f>
        <v xml:space="preserve"> </v>
      </c>
      <c r="C141" s="13" t="str">
        <f>IFERROR(IF(A141&lt;1,'Matriz Nº1 Identificación'!B141,'Matriz Nº2 Análisis'!E141)," ")</f>
        <v xml:space="preserve"> </v>
      </c>
      <c r="D141" s="13" t="str">
        <f>IF(A141&lt;1,'Matriz Nº1 Identificación'!B141,'Matriz Nº2 Análisis'!I141)</f>
        <v xml:space="preserve"> </v>
      </c>
      <c r="E141" s="102"/>
      <c r="F141" s="103"/>
      <c r="G141" s="103"/>
      <c r="H141" s="103"/>
      <c r="I141" s="96" t="str">
        <f>IFERROR(VLOOKUP(D141,'Tabla 12'!$B$4:$E$6,3,FALSE)," ")</f>
        <v xml:space="preserve"> </v>
      </c>
      <c r="J141" s="95" t="str">
        <f>IFERROR(VLOOKUP(I141,'Tabla 12'!$D$5:$E$6,2,FALSE)," ")</f>
        <v xml:space="preserve"> </v>
      </c>
      <c r="K141" s="10"/>
      <c r="L141" s="10"/>
      <c r="M141" s="9"/>
      <c r="N141" s="10"/>
      <c r="O141" s="10"/>
      <c r="P141" s="10"/>
      <c r="Q141" s="10"/>
      <c r="R141" s="10"/>
      <c r="S141" s="10"/>
      <c r="T141" s="10"/>
      <c r="U141" s="10"/>
      <c r="V141" s="10"/>
      <c r="W141" s="10"/>
    </row>
    <row r="142" spans="1:23" ht="36.75" customHeight="1" thickBot="1" x14ac:dyDescent="0.35">
      <c r="A142" s="4" t="str">
        <f>'Matriz Nº2 Análisis'!A142</f>
        <v>15. 7</v>
      </c>
      <c r="B142" s="13" t="str">
        <f>IF(A142&lt;1,'Matriz Nº1 Identificación'!F142,'Matriz Nº2 Análisis'!B142)</f>
        <v xml:space="preserve"> </v>
      </c>
      <c r="C142" s="13" t="str">
        <f>IFERROR(IF(A142&lt;1,'Matriz Nº1 Identificación'!B142,'Matriz Nº2 Análisis'!E142)," ")</f>
        <v xml:space="preserve"> </v>
      </c>
      <c r="D142" s="13" t="str">
        <f>IF(A142&lt;1,'Matriz Nº1 Identificación'!B142,'Matriz Nº2 Análisis'!I142)</f>
        <v xml:space="preserve"> </v>
      </c>
      <c r="E142" s="102"/>
      <c r="F142" s="103"/>
      <c r="G142" s="103"/>
      <c r="H142" s="103"/>
      <c r="I142" s="96" t="str">
        <f>IFERROR(VLOOKUP(D142,'Tabla 12'!$B$4:$E$6,3,FALSE)," ")</f>
        <v xml:space="preserve"> </v>
      </c>
      <c r="J142" s="95" t="str">
        <f>IFERROR(VLOOKUP(I142,'Tabla 12'!$D$5:$E$6,2,FALSE)," ")</f>
        <v xml:space="preserve"> </v>
      </c>
      <c r="K142" s="10"/>
      <c r="L142" s="10"/>
      <c r="M142" s="9"/>
      <c r="N142" s="10"/>
      <c r="O142" s="10"/>
      <c r="P142" s="10"/>
      <c r="Q142" s="10"/>
      <c r="R142" s="10"/>
      <c r="S142" s="10"/>
      <c r="T142" s="10"/>
      <c r="U142" s="10"/>
      <c r="V142" s="10"/>
      <c r="W142" s="10"/>
    </row>
    <row r="143" spans="1:23" ht="34.5" customHeight="1" thickBot="1" x14ac:dyDescent="0.35">
      <c r="A143" s="73" t="str">
        <f>'Matriz Nº1 Identificación'!A143</f>
        <v xml:space="preserve">Objetivo Estratégico: </v>
      </c>
      <c r="B143" s="395">
        <f>+'Matriz Nº1 Identificación'!B143:H143</f>
        <v>0</v>
      </c>
      <c r="C143" s="396"/>
      <c r="D143" s="396"/>
      <c r="E143" s="396"/>
      <c r="F143" s="396"/>
      <c r="G143" s="396"/>
      <c r="H143" s="396"/>
      <c r="I143" s="396"/>
      <c r="J143" s="396"/>
    </row>
    <row r="144" spans="1:23" ht="34.5" customHeight="1" x14ac:dyDescent="0.3">
      <c r="A144" s="12" t="str">
        <f>'Matriz Nº1 Identificación'!A144</f>
        <v>Objetivo táctico</v>
      </c>
      <c r="B144" s="397" t="str">
        <f>+'Matriz Nº1 Identificación'!B144:H144</f>
        <v>16. Garantizar a la organización contar con la protección y salvaguarda de los activos, mediante la  prestación de los servicios públicos indispensables, bajo la modalidad de SEGUROS DEL ESTADO (Póliza de Incendio, Equipo Informático, Rresponsabilidad Civil y seguros de la flotilla vehicular)</v>
      </c>
      <c r="C144" s="398"/>
      <c r="D144" s="398"/>
      <c r="E144" s="398"/>
      <c r="F144" s="398"/>
      <c r="G144" s="398"/>
      <c r="H144" s="398"/>
      <c r="I144" s="398"/>
      <c r="J144" s="399"/>
    </row>
    <row r="145" spans="1:23" ht="36.75" customHeight="1" x14ac:dyDescent="0.3">
      <c r="A145" s="4" t="str">
        <f>'Matriz Nº2 Análisis'!A145</f>
        <v>16. 1</v>
      </c>
      <c r="B145" s="13" t="str">
        <f>IF(A145&lt;1,'Matriz Nº1 Identificación'!F145,'Matriz Nº2 Análisis'!B145)</f>
        <v>R002 Presupuesto</v>
      </c>
      <c r="C145" s="13" t="str">
        <f>IFERROR(IF(A145&lt;1,'Matriz Nº1 Identificación'!B145,'Matriz Nº2 Análisis'!E145)," ")</f>
        <v>ALTO</v>
      </c>
      <c r="D145" s="13" t="str">
        <f>IF(A145&lt;1,'Matriz Nº1 Identificación'!B145,'Matriz Nº2 Análisis'!I145)</f>
        <v>MEDIO</v>
      </c>
      <c r="E145" s="102" t="s">
        <v>94</v>
      </c>
      <c r="F145" s="213" t="s">
        <v>94</v>
      </c>
      <c r="G145" s="213" t="s">
        <v>174</v>
      </c>
      <c r="H145" s="213" t="s">
        <v>164</v>
      </c>
      <c r="I145" s="214" t="str">
        <f>IFERROR(VLOOKUP(D145,'Tabla 12'!$B$4:$E$6,3,FALSE)," ")</f>
        <v>ACEPTABLE</v>
      </c>
      <c r="J145" s="215" t="str">
        <f>IFERROR(VLOOKUP(I145,'Tabla 12'!$D$5:$E$6,2,FALSE)," ")</f>
        <v xml:space="preserve">NO ADMINISTRAR </v>
      </c>
      <c r="K145" s="10"/>
      <c r="L145" s="10"/>
      <c r="M145" s="9"/>
      <c r="N145" s="10"/>
      <c r="O145" s="10"/>
      <c r="P145" s="10"/>
      <c r="Q145" s="10"/>
      <c r="R145" s="10"/>
      <c r="S145" s="10"/>
      <c r="T145" s="10"/>
      <c r="U145" s="10"/>
      <c r="V145" s="10"/>
      <c r="W145" s="10"/>
    </row>
    <row r="146" spans="1:23" ht="36.75" customHeight="1" x14ac:dyDescent="0.3">
      <c r="A146" s="4" t="str">
        <f>'Matriz Nº2 Análisis'!A146</f>
        <v>16. 2</v>
      </c>
      <c r="B146" s="13" t="str">
        <f>IF(A146&lt;1,'Matriz Nº1 Identificación'!F146,'Matriz Nº2 Análisis'!B146)</f>
        <v xml:space="preserve"> </v>
      </c>
      <c r="C146" s="13" t="str">
        <f>IFERROR(IF(A146&lt;1,'Matriz Nº1 Identificación'!B146,'Matriz Nº2 Análisis'!E146)," ")</f>
        <v xml:space="preserve"> </v>
      </c>
      <c r="D146" s="13" t="str">
        <f>IF(A146&lt;1,'Matriz Nº1 Identificación'!B146,'Matriz Nº2 Análisis'!I146)</f>
        <v xml:space="preserve"> </v>
      </c>
      <c r="E146" s="102"/>
      <c r="F146" s="103"/>
      <c r="G146" s="103"/>
      <c r="H146" s="103"/>
      <c r="I146" s="96" t="str">
        <f>IFERROR(VLOOKUP(D146,'Tabla 12'!$B$4:$E$6,3,FALSE)," ")</f>
        <v xml:space="preserve"> </v>
      </c>
      <c r="J146" s="95" t="str">
        <f>IFERROR(VLOOKUP(I146,'Tabla 12'!$D$5:$E$6,2,FALSE)," ")</f>
        <v xml:space="preserve"> </v>
      </c>
      <c r="K146" s="10"/>
      <c r="L146" s="10"/>
      <c r="M146" s="9"/>
      <c r="N146" s="10"/>
      <c r="O146" s="10"/>
      <c r="P146" s="10"/>
      <c r="Q146" s="10"/>
      <c r="R146" s="10"/>
      <c r="S146" s="10"/>
      <c r="T146" s="10"/>
      <c r="U146" s="10"/>
      <c r="V146" s="10"/>
      <c r="W146" s="10"/>
    </row>
    <row r="147" spans="1:23" ht="36.75" customHeight="1" x14ac:dyDescent="0.3">
      <c r="A147" s="4" t="str">
        <f>'Matriz Nº2 Análisis'!A147</f>
        <v>16. 3</v>
      </c>
      <c r="B147" s="13" t="str">
        <f>IF(A147&lt;1,'Matriz Nº1 Identificación'!F147,'Matriz Nº2 Análisis'!B147)</f>
        <v xml:space="preserve"> </v>
      </c>
      <c r="C147" s="13" t="str">
        <f>IFERROR(IF(A147&lt;1,'Matriz Nº1 Identificación'!B147,'Matriz Nº2 Análisis'!E147)," ")</f>
        <v xml:space="preserve"> </v>
      </c>
      <c r="D147" s="13" t="str">
        <f>IF(A147&lt;1,'Matriz Nº1 Identificación'!B147,'Matriz Nº2 Análisis'!I147)</f>
        <v xml:space="preserve"> </v>
      </c>
      <c r="E147" s="102"/>
      <c r="F147" s="103"/>
      <c r="G147" s="103"/>
      <c r="H147" s="103"/>
      <c r="I147" s="96" t="str">
        <f>IFERROR(VLOOKUP(D147,'Tabla 12'!$B$4:$E$6,3,FALSE)," ")</f>
        <v xml:space="preserve"> </v>
      </c>
      <c r="J147" s="95" t="str">
        <f>IFERROR(VLOOKUP(I147,'Tabla 12'!$D$5:$E$6,2,FALSE)," ")</f>
        <v xml:space="preserve"> </v>
      </c>
      <c r="K147" s="10"/>
      <c r="L147" s="10"/>
      <c r="M147" s="9"/>
      <c r="N147" s="10"/>
      <c r="O147" s="10"/>
      <c r="P147" s="10"/>
      <c r="Q147" s="10"/>
      <c r="R147" s="10"/>
      <c r="S147" s="10"/>
      <c r="T147" s="10"/>
      <c r="U147" s="10"/>
      <c r="V147" s="10"/>
      <c r="W147" s="10"/>
    </row>
    <row r="148" spans="1:23" ht="36.75" customHeight="1" x14ac:dyDescent="0.3">
      <c r="A148" s="4" t="str">
        <f>'Matriz Nº2 Análisis'!A148</f>
        <v>16. 4</v>
      </c>
      <c r="B148" s="13" t="str">
        <f>IF(A148&lt;1,'Matriz Nº1 Identificación'!F148,'Matriz Nº2 Análisis'!B148)</f>
        <v xml:space="preserve"> </v>
      </c>
      <c r="C148" s="13" t="str">
        <f>IFERROR(IF(A148&lt;1,'Matriz Nº1 Identificación'!B148,'Matriz Nº2 Análisis'!E148)," ")</f>
        <v xml:space="preserve"> </v>
      </c>
      <c r="D148" s="13" t="str">
        <f>IF(A148&lt;1,'Matriz Nº1 Identificación'!B148,'Matriz Nº2 Análisis'!I148)</f>
        <v xml:space="preserve"> </v>
      </c>
      <c r="E148" s="102"/>
      <c r="F148" s="103"/>
      <c r="G148" s="103"/>
      <c r="H148" s="103"/>
      <c r="I148" s="96" t="str">
        <f>IFERROR(VLOOKUP(D148,'Tabla 12'!$B$4:$E$6,3,FALSE)," ")</f>
        <v xml:space="preserve"> </v>
      </c>
      <c r="J148" s="95" t="str">
        <f>IFERROR(VLOOKUP(I148,'Tabla 12'!$D$5:$E$6,2,FALSE)," ")</f>
        <v xml:space="preserve"> </v>
      </c>
      <c r="K148" s="10"/>
      <c r="L148" s="10"/>
      <c r="M148" s="9"/>
      <c r="N148" s="10"/>
      <c r="O148" s="10"/>
      <c r="P148" s="10"/>
      <c r="Q148" s="10"/>
      <c r="R148" s="10"/>
      <c r="S148" s="10"/>
      <c r="T148" s="10"/>
      <c r="U148" s="10"/>
      <c r="V148" s="10"/>
      <c r="W148" s="10"/>
    </row>
    <row r="149" spans="1:23" ht="36.75" customHeight="1" x14ac:dyDescent="0.3">
      <c r="A149" s="4" t="str">
        <f>'Matriz Nº2 Análisis'!A149</f>
        <v>16. 5</v>
      </c>
      <c r="B149" s="13" t="str">
        <f>IF(A149&lt;1,'Matriz Nº1 Identificación'!F149,'Matriz Nº2 Análisis'!B149)</f>
        <v xml:space="preserve"> </v>
      </c>
      <c r="C149" s="13" t="str">
        <f>IFERROR(IF(A149&lt;1,'Matriz Nº1 Identificación'!B149,'Matriz Nº2 Análisis'!E149)," ")</f>
        <v xml:space="preserve"> </v>
      </c>
      <c r="D149" s="13" t="str">
        <f>IF(A149&lt;1,'Matriz Nº1 Identificación'!B149,'Matriz Nº2 Análisis'!I149)</f>
        <v xml:space="preserve"> </v>
      </c>
      <c r="E149" s="102"/>
      <c r="F149" s="103"/>
      <c r="G149" s="103"/>
      <c r="H149" s="103"/>
      <c r="I149" s="96" t="str">
        <f>IFERROR(VLOOKUP(D149,'Tabla 12'!$B$4:$E$6,3,FALSE)," ")</f>
        <v xml:space="preserve"> </v>
      </c>
      <c r="J149" s="95" t="str">
        <f>IFERROR(VLOOKUP(I149,'Tabla 12'!$D$5:$E$6,2,FALSE)," ")</f>
        <v xml:space="preserve"> </v>
      </c>
      <c r="K149" s="10"/>
      <c r="L149" s="10"/>
      <c r="M149" s="9"/>
      <c r="N149" s="10"/>
      <c r="O149" s="10"/>
      <c r="P149" s="10"/>
      <c r="Q149" s="10"/>
      <c r="R149" s="10"/>
      <c r="S149" s="10"/>
      <c r="T149" s="10"/>
      <c r="U149" s="10"/>
      <c r="V149" s="10"/>
      <c r="W149" s="10"/>
    </row>
    <row r="150" spans="1:23" ht="36.75" customHeight="1" x14ac:dyDescent="0.3">
      <c r="A150" s="4" t="str">
        <f>'Matriz Nº2 Análisis'!A150</f>
        <v>16. 6</v>
      </c>
      <c r="B150" s="13" t="str">
        <f>IF(A150&lt;1,'Matriz Nº1 Identificación'!F150,'Matriz Nº2 Análisis'!B150)</f>
        <v xml:space="preserve"> </v>
      </c>
      <c r="C150" s="13" t="str">
        <f>IFERROR(IF(A150&lt;1,'Matriz Nº1 Identificación'!B150,'Matriz Nº2 Análisis'!E150)," ")</f>
        <v xml:space="preserve"> </v>
      </c>
      <c r="D150" s="13" t="str">
        <f>IF(A150&lt;1,'Matriz Nº1 Identificación'!B150,'Matriz Nº2 Análisis'!I150)</f>
        <v xml:space="preserve"> </v>
      </c>
      <c r="E150" s="102"/>
      <c r="F150" s="103"/>
      <c r="G150" s="103"/>
      <c r="H150" s="103"/>
      <c r="I150" s="96" t="str">
        <f>IFERROR(VLOOKUP(D150,'Tabla 12'!$B$4:$E$6,3,FALSE)," ")</f>
        <v xml:space="preserve"> </v>
      </c>
      <c r="J150" s="95" t="str">
        <f>IFERROR(VLOOKUP(I150,'Tabla 12'!$D$5:$E$6,2,FALSE)," ")</f>
        <v xml:space="preserve"> </v>
      </c>
      <c r="K150" s="10"/>
      <c r="L150" s="10"/>
      <c r="M150" s="9"/>
      <c r="N150" s="10"/>
      <c r="O150" s="10"/>
      <c r="P150" s="10"/>
      <c r="Q150" s="10"/>
      <c r="R150" s="10"/>
      <c r="S150" s="10"/>
      <c r="T150" s="10"/>
      <c r="U150" s="10"/>
      <c r="V150" s="10"/>
      <c r="W150" s="10"/>
    </row>
    <row r="151" spans="1:23" ht="36.75" customHeight="1" thickBot="1" x14ac:dyDescent="0.35">
      <c r="A151" s="4" t="str">
        <f>'Matriz Nº2 Análisis'!A151</f>
        <v>16. 7</v>
      </c>
      <c r="B151" s="13" t="str">
        <f>IF(A151&lt;1,'Matriz Nº1 Identificación'!F151,'Matriz Nº2 Análisis'!B151)</f>
        <v xml:space="preserve"> </v>
      </c>
      <c r="C151" s="13" t="str">
        <f>IFERROR(IF(A151&lt;1,'Matriz Nº1 Identificación'!B151,'Matriz Nº2 Análisis'!E151)," ")</f>
        <v xml:space="preserve"> </v>
      </c>
      <c r="D151" s="13" t="str">
        <f>IF(A151&lt;1,'Matriz Nº1 Identificación'!B151,'Matriz Nº2 Análisis'!I151)</f>
        <v xml:space="preserve"> </v>
      </c>
      <c r="E151" s="102"/>
      <c r="F151" s="103"/>
      <c r="G151" s="103"/>
      <c r="H151" s="103"/>
      <c r="I151" s="96" t="str">
        <f>IFERROR(VLOOKUP(D151,'Tabla 12'!$B$4:$E$6,3,FALSE)," ")</f>
        <v xml:space="preserve"> </v>
      </c>
      <c r="J151" s="95" t="str">
        <f>IFERROR(VLOOKUP(I151,'Tabla 12'!$D$5:$E$6,2,FALSE)," ")</f>
        <v xml:space="preserve"> </v>
      </c>
      <c r="K151" s="10"/>
      <c r="L151" s="10"/>
      <c r="M151" s="9"/>
      <c r="N151" s="10"/>
      <c r="O151" s="10"/>
      <c r="P151" s="10"/>
      <c r="Q151" s="10"/>
      <c r="R151" s="10"/>
      <c r="S151" s="10"/>
      <c r="T151" s="10"/>
      <c r="U151" s="10"/>
      <c r="V151" s="10"/>
      <c r="W151" s="10"/>
    </row>
    <row r="152" spans="1:23" ht="34.5" customHeight="1" thickBot="1" x14ac:dyDescent="0.35">
      <c r="A152" s="73" t="str">
        <f>'Matriz Nº1 Identificación'!A152</f>
        <v xml:space="preserve">Objetivo Estratégico: </v>
      </c>
      <c r="B152" s="395">
        <f>+'Matriz Nº1 Identificación'!B152:H152</f>
        <v>0</v>
      </c>
      <c r="C152" s="396"/>
      <c r="D152" s="396"/>
      <c r="E152" s="396"/>
      <c r="F152" s="396"/>
      <c r="G152" s="396"/>
      <c r="H152" s="396"/>
      <c r="I152" s="396"/>
      <c r="J152" s="396"/>
    </row>
    <row r="153" spans="1:23" ht="34.5" customHeight="1" x14ac:dyDescent="0.3">
      <c r="A153" s="12" t="str">
        <f>'Matriz Nº1 Identificación'!A153</f>
        <v>Objetivo táctico</v>
      </c>
      <c r="B153" s="397" t="str">
        <f>+'Matriz Nº1 Identificación'!B153:H153</f>
        <v>17. Contar con una empresa que brinde los servicios de mantenimiento preventivo, correctivo, proyectivo, mejoras, adiciones y remodelaciones del edificio de la Imprenta Nacional y los sistemas electromecánicos conexos según las necesidades institucionales</v>
      </c>
      <c r="C153" s="398"/>
      <c r="D153" s="398"/>
      <c r="E153" s="398"/>
      <c r="F153" s="398"/>
      <c r="G153" s="398"/>
      <c r="H153" s="398"/>
      <c r="I153" s="398"/>
      <c r="J153" s="399"/>
    </row>
    <row r="154" spans="1:23" ht="36.75" customHeight="1" x14ac:dyDescent="0.3">
      <c r="A154" s="4" t="str">
        <f>'Matriz Nº2 Análisis'!A154</f>
        <v>17. 1</v>
      </c>
      <c r="B154" s="13" t="str">
        <f>IF(A154&lt;1,'Matriz Nº1 Identificación'!F154,'Matriz Nº2 Análisis'!B154)</f>
        <v>R005 Estratégico</v>
      </c>
      <c r="C154" s="13" t="str">
        <f>IFERROR(IF(A154&lt;1,'Matriz Nº1 Identificación'!B154,'Matriz Nº2 Análisis'!E154)," ")</f>
        <v>ALTO</v>
      </c>
      <c r="D154" s="13" t="str">
        <f>IF(A154&lt;1,'Matriz Nº1 Identificación'!B154,'Matriz Nº2 Análisis'!I154)</f>
        <v>MEDIO</v>
      </c>
      <c r="E154" s="102" t="s">
        <v>107</v>
      </c>
      <c r="F154" s="213" t="s">
        <v>94</v>
      </c>
      <c r="G154" s="213" t="s">
        <v>162</v>
      </c>
      <c r="H154" s="213" t="s">
        <v>164</v>
      </c>
      <c r="I154" s="214" t="str">
        <f>IFERROR(VLOOKUP(D154,'Tabla 12'!$B$4:$E$6,3,FALSE)," ")</f>
        <v>ACEPTABLE</v>
      </c>
      <c r="J154" s="215" t="str">
        <f>IFERROR(VLOOKUP(I154,'Tabla 12'!$D$5:$E$6,2,FALSE)," ")</f>
        <v xml:space="preserve">NO ADMINISTRAR </v>
      </c>
      <c r="K154" s="10"/>
      <c r="L154" s="10"/>
      <c r="M154" s="9"/>
      <c r="N154" s="10"/>
      <c r="O154" s="10"/>
      <c r="P154" s="10"/>
      <c r="Q154" s="10"/>
      <c r="R154" s="10"/>
      <c r="S154" s="10"/>
      <c r="T154" s="10"/>
      <c r="U154" s="10"/>
      <c r="V154" s="10"/>
      <c r="W154" s="10"/>
    </row>
    <row r="155" spans="1:23" ht="36.75" customHeight="1" x14ac:dyDescent="0.3">
      <c r="A155" s="4" t="str">
        <f>'Matriz Nº2 Análisis'!A155</f>
        <v>17. 2</v>
      </c>
      <c r="B155" s="13" t="str">
        <f>IF(A155&lt;1,'Matriz Nº1 Identificación'!F155,'Matriz Nº2 Análisis'!B155)</f>
        <v xml:space="preserve"> </v>
      </c>
      <c r="C155" s="13" t="str">
        <f>IFERROR(IF(A155&lt;1,'Matriz Nº1 Identificación'!B155,'Matriz Nº2 Análisis'!E155)," ")</f>
        <v xml:space="preserve"> </v>
      </c>
      <c r="D155" s="13" t="str">
        <f>IF(A155&lt;1,'Matriz Nº1 Identificación'!B155,'Matriz Nº2 Análisis'!I155)</f>
        <v xml:space="preserve"> </v>
      </c>
      <c r="E155" s="102"/>
      <c r="F155" s="103"/>
      <c r="G155" s="103"/>
      <c r="H155" s="103"/>
      <c r="I155" s="96" t="str">
        <f>IFERROR(VLOOKUP(D155,'Tabla 12'!$B$4:$E$6,3,FALSE)," ")</f>
        <v xml:space="preserve"> </v>
      </c>
      <c r="J155" s="95" t="str">
        <f>IFERROR(VLOOKUP(I155,'Tabla 12'!$D$5:$E$6,2,FALSE)," ")</f>
        <v xml:space="preserve"> </v>
      </c>
      <c r="K155" s="10"/>
      <c r="L155" s="10"/>
      <c r="M155" s="9"/>
      <c r="N155" s="10"/>
      <c r="O155" s="10"/>
      <c r="P155" s="10"/>
      <c r="Q155" s="10"/>
      <c r="R155" s="10"/>
      <c r="S155" s="10"/>
      <c r="T155" s="10"/>
      <c r="U155" s="10"/>
      <c r="V155" s="10"/>
      <c r="W155" s="10"/>
    </row>
    <row r="156" spans="1:23" ht="36.75" customHeight="1" x14ac:dyDescent="0.3">
      <c r="A156" s="4" t="str">
        <f>'Matriz Nº2 Análisis'!A156</f>
        <v>17. 3</v>
      </c>
      <c r="B156" s="13" t="str">
        <f>IF(A156&lt;1,'Matriz Nº1 Identificación'!F156,'Matriz Nº2 Análisis'!B156)</f>
        <v xml:space="preserve"> </v>
      </c>
      <c r="C156" s="13" t="str">
        <f>IFERROR(IF(A156&lt;1,'Matriz Nº1 Identificación'!B156,'Matriz Nº2 Análisis'!E156)," ")</f>
        <v xml:space="preserve"> </v>
      </c>
      <c r="D156" s="13" t="str">
        <f>IF(A156&lt;1,'Matriz Nº1 Identificación'!B156,'Matriz Nº2 Análisis'!I156)</f>
        <v xml:space="preserve"> </v>
      </c>
      <c r="E156" s="102"/>
      <c r="F156" s="103"/>
      <c r="G156" s="103"/>
      <c r="H156" s="103"/>
      <c r="I156" s="96" t="str">
        <f>IFERROR(VLOOKUP(D156,'Tabla 12'!$B$4:$E$6,3,FALSE)," ")</f>
        <v xml:space="preserve"> </v>
      </c>
      <c r="J156" s="95" t="str">
        <f>IFERROR(VLOOKUP(I156,'Tabla 12'!$D$5:$E$6,2,FALSE)," ")</f>
        <v xml:space="preserve"> </v>
      </c>
      <c r="K156" s="10"/>
      <c r="L156" s="10"/>
      <c r="M156" s="9"/>
      <c r="N156" s="10"/>
      <c r="O156" s="10"/>
      <c r="P156" s="10"/>
      <c r="Q156" s="10"/>
      <c r="R156" s="10"/>
      <c r="S156" s="10"/>
      <c r="T156" s="10"/>
      <c r="U156" s="10"/>
      <c r="V156" s="10"/>
      <c r="W156" s="10"/>
    </row>
    <row r="157" spans="1:23" ht="36.75" customHeight="1" x14ac:dyDescent="0.3">
      <c r="A157" s="4" t="str">
        <f>'Matriz Nº2 Análisis'!A157</f>
        <v>17. 4</v>
      </c>
      <c r="B157" s="13" t="str">
        <f>IF(A157&lt;1,'Matriz Nº1 Identificación'!F157,'Matriz Nº2 Análisis'!B157)</f>
        <v xml:space="preserve"> </v>
      </c>
      <c r="C157" s="13" t="str">
        <f>IFERROR(IF(A157&lt;1,'Matriz Nº1 Identificación'!B157,'Matriz Nº2 Análisis'!E157)," ")</f>
        <v xml:space="preserve"> </v>
      </c>
      <c r="D157" s="13" t="str">
        <f>IF(A157&lt;1,'Matriz Nº1 Identificación'!B157,'Matriz Nº2 Análisis'!I157)</f>
        <v xml:space="preserve"> </v>
      </c>
      <c r="E157" s="102"/>
      <c r="F157" s="103"/>
      <c r="G157" s="103"/>
      <c r="H157" s="103"/>
      <c r="I157" s="96" t="str">
        <f>IFERROR(VLOOKUP(D157,'Tabla 12'!$B$4:$E$6,3,FALSE)," ")</f>
        <v xml:space="preserve"> </v>
      </c>
      <c r="J157" s="95" t="str">
        <f>IFERROR(VLOOKUP(I157,'Tabla 12'!$D$5:$E$6,2,FALSE)," ")</f>
        <v xml:space="preserve"> </v>
      </c>
      <c r="K157" s="10"/>
      <c r="L157" s="10"/>
      <c r="M157" s="9"/>
      <c r="N157" s="10"/>
      <c r="O157" s="10"/>
      <c r="P157" s="10"/>
      <c r="Q157" s="10"/>
      <c r="R157" s="10"/>
      <c r="S157" s="10"/>
      <c r="T157" s="10"/>
      <c r="U157" s="10"/>
      <c r="V157" s="10"/>
      <c r="W157" s="10"/>
    </row>
    <row r="158" spans="1:23" ht="36.75" customHeight="1" x14ac:dyDescent="0.3">
      <c r="A158" s="4" t="str">
        <f>'Matriz Nº2 Análisis'!A158</f>
        <v>17. 5</v>
      </c>
      <c r="B158" s="13" t="str">
        <f>IF(A158&lt;1,'Matriz Nº1 Identificación'!F158,'Matriz Nº2 Análisis'!B158)</f>
        <v xml:space="preserve"> </v>
      </c>
      <c r="C158" s="13" t="str">
        <f>IFERROR(IF(A158&lt;1,'Matriz Nº1 Identificación'!B158,'Matriz Nº2 Análisis'!E158)," ")</f>
        <v xml:space="preserve"> </v>
      </c>
      <c r="D158" s="13" t="str">
        <f>IF(A158&lt;1,'Matriz Nº1 Identificación'!B158,'Matriz Nº2 Análisis'!I158)</f>
        <v xml:space="preserve"> </v>
      </c>
      <c r="E158" s="102"/>
      <c r="F158" s="103"/>
      <c r="G158" s="103"/>
      <c r="H158" s="103"/>
      <c r="I158" s="96" t="str">
        <f>IFERROR(VLOOKUP(D158,'Tabla 12'!$B$4:$E$6,3,FALSE)," ")</f>
        <v xml:space="preserve"> </v>
      </c>
      <c r="J158" s="95" t="str">
        <f>IFERROR(VLOOKUP(I158,'Tabla 12'!$D$5:$E$6,2,FALSE)," ")</f>
        <v xml:space="preserve"> </v>
      </c>
      <c r="K158" s="10"/>
      <c r="L158" s="10"/>
      <c r="M158" s="9"/>
      <c r="N158" s="10"/>
      <c r="O158" s="10"/>
      <c r="P158" s="10"/>
      <c r="Q158" s="10"/>
      <c r="R158" s="10"/>
      <c r="S158" s="10"/>
      <c r="T158" s="10"/>
      <c r="U158" s="10"/>
      <c r="V158" s="10"/>
      <c r="W158" s="10"/>
    </row>
    <row r="159" spans="1:23" ht="36.75" customHeight="1" x14ac:dyDescent="0.3">
      <c r="A159" s="4" t="str">
        <f>'Matriz Nº2 Análisis'!A159</f>
        <v>17. 6</v>
      </c>
      <c r="B159" s="13" t="str">
        <f>IF(A159&lt;1,'Matriz Nº1 Identificación'!F159,'Matriz Nº2 Análisis'!B159)</f>
        <v xml:space="preserve"> </v>
      </c>
      <c r="C159" s="13" t="str">
        <f>IFERROR(IF(A159&lt;1,'Matriz Nº1 Identificación'!B159,'Matriz Nº2 Análisis'!E159)," ")</f>
        <v xml:space="preserve"> </v>
      </c>
      <c r="D159" s="13" t="str">
        <f>IF(A159&lt;1,'Matriz Nº1 Identificación'!B159,'Matriz Nº2 Análisis'!I159)</f>
        <v xml:space="preserve"> </v>
      </c>
      <c r="E159" s="102"/>
      <c r="F159" s="103"/>
      <c r="G159" s="103"/>
      <c r="H159" s="103"/>
      <c r="I159" s="96" t="str">
        <f>IFERROR(VLOOKUP(D159,'Tabla 12'!$B$4:$E$6,3,FALSE)," ")</f>
        <v xml:space="preserve"> </v>
      </c>
      <c r="J159" s="95" t="str">
        <f>IFERROR(VLOOKUP(I159,'Tabla 12'!$D$5:$E$6,2,FALSE)," ")</f>
        <v xml:space="preserve"> </v>
      </c>
      <c r="K159" s="10"/>
      <c r="L159" s="10"/>
      <c r="M159" s="9"/>
      <c r="N159" s="10"/>
      <c r="O159" s="10"/>
      <c r="P159" s="10"/>
      <c r="Q159" s="10"/>
      <c r="R159" s="10"/>
      <c r="S159" s="10"/>
      <c r="T159" s="10"/>
      <c r="U159" s="10"/>
      <c r="V159" s="10"/>
      <c r="W159" s="10"/>
    </row>
    <row r="160" spans="1:23" ht="36.75" customHeight="1" thickBot="1" x14ac:dyDescent="0.35">
      <c r="A160" s="4" t="str">
        <f>'Matriz Nº2 Análisis'!A160</f>
        <v>17. 7</v>
      </c>
      <c r="B160" s="13" t="str">
        <f>IF(A160&lt;1,'Matriz Nº1 Identificación'!F160,'Matriz Nº2 Análisis'!B160)</f>
        <v xml:space="preserve"> </v>
      </c>
      <c r="C160" s="13" t="str">
        <f>IFERROR(IF(A160&lt;1,'Matriz Nº1 Identificación'!B160,'Matriz Nº2 Análisis'!E160)," ")</f>
        <v xml:space="preserve"> </v>
      </c>
      <c r="D160" s="13" t="str">
        <f>IF(A160&lt;1,'Matriz Nº1 Identificación'!B160,'Matriz Nº2 Análisis'!I160)</f>
        <v xml:space="preserve"> </v>
      </c>
      <c r="E160" s="102"/>
      <c r="F160" s="103"/>
      <c r="G160" s="103"/>
      <c r="H160" s="103"/>
      <c r="I160" s="96" t="str">
        <f>IFERROR(VLOOKUP(D160,'Tabla 12'!$B$4:$E$6,3,FALSE)," ")</f>
        <v xml:space="preserve"> </v>
      </c>
      <c r="J160" s="95" t="str">
        <f>IFERROR(VLOOKUP(I160,'Tabla 12'!$D$5:$E$6,2,FALSE)," ")</f>
        <v xml:space="preserve"> </v>
      </c>
      <c r="K160" s="10"/>
      <c r="L160" s="10"/>
      <c r="M160" s="9"/>
      <c r="N160" s="10"/>
      <c r="O160" s="10"/>
      <c r="P160" s="10"/>
      <c r="Q160" s="10"/>
      <c r="R160" s="10"/>
      <c r="S160" s="10"/>
      <c r="T160" s="10"/>
      <c r="U160" s="10"/>
      <c r="V160" s="10"/>
      <c r="W160" s="10"/>
    </row>
    <row r="161" spans="1:23" ht="34.5" customHeight="1" thickBot="1" x14ac:dyDescent="0.35">
      <c r="A161" s="73" t="str">
        <f>'Matriz Nº1 Identificación'!A161</f>
        <v xml:space="preserve">Objetivo Estratégico: </v>
      </c>
      <c r="B161" s="395">
        <f>+'Matriz Nº1 Identificación'!B161:H161</f>
        <v>0</v>
      </c>
      <c r="C161" s="396"/>
      <c r="D161" s="396"/>
      <c r="E161" s="396"/>
      <c r="F161" s="396"/>
      <c r="G161" s="396"/>
      <c r="H161" s="396"/>
      <c r="I161" s="396"/>
      <c r="J161" s="396"/>
    </row>
    <row r="162" spans="1:23" ht="34.5" customHeight="1" x14ac:dyDescent="0.3">
      <c r="A162" s="12" t="str">
        <f>'Matriz Nº1 Identificación'!A162</f>
        <v>Objetivo táctico</v>
      </c>
      <c r="B162" s="397" t="str">
        <f>+'Matriz Nº1 Identificación'!B162:H162</f>
        <v>18. Garantizar mantenimiento y repuestos de los  servicios sanitarios y dispensadores de agua</v>
      </c>
      <c r="C162" s="398"/>
      <c r="D162" s="398"/>
      <c r="E162" s="398"/>
      <c r="F162" s="398"/>
      <c r="G162" s="398"/>
      <c r="H162" s="398"/>
      <c r="I162" s="398"/>
      <c r="J162" s="399"/>
    </row>
    <row r="163" spans="1:23" ht="36.75" customHeight="1" x14ac:dyDescent="0.3">
      <c r="A163" s="4" t="str">
        <f>'Matriz Nº2 Análisis'!A163</f>
        <v>18. 1</v>
      </c>
      <c r="B163" s="13" t="str">
        <f>IF(A163&lt;1,'Matriz Nº1 Identificación'!F163,'Matriz Nº2 Análisis'!B163)</f>
        <v>R007 Recurso Humano</v>
      </c>
      <c r="C163" s="13" t="str">
        <f>IFERROR(IF(A163&lt;1,'Matriz Nº1 Identificación'!B163,'Matriz Nº2 Análisis'!E163)," ")</f>
        <v>ALTO</v>
      </c>
      <c r="D163" s="13" t="str">
        <f>IF(A163&lt;1,'Matriz Nº1 Identificación'!B163,'Matriz Nº2 Análisis'!I163)</f>
        <v>MEDIO</v>
      </c>
      <c r="E163" s="102" t="s">
        <v>101</v>
      </c>
      <c r="F163" s="213" t="s">
        <v>94</v>
      </c>
      <c r="G163" s="213" t="s">
        <v>168</v>
      </c>
      <c r="H163" s="213" t="s">
        <v>164</v>
      </c>
      <c r="I163" s="214" t="str">
        <f>IFERROR(VLOOKUP(D163,'Tabla 12'!$B$4:$E$6,3,FALSE)," ")</f>
        <v>ACEPTABLE</v>
      </c>
      <c r="J163" s="215" t="str">
        <f>IFERROR(VLOOKUP(I163,'Tabla 12'!$D$5:$E$6,2,FALSE)," ")</f>
        <v xml:space="preserve">NO ADMINISTRAR </v>
      </c>
      <c r="K163" s="10"/>
      <c r="L163" s="10"/>
      <c r="M163" s="9"/>
      <c r="N163" s="10"/>
      <c r="O163" s="10"/>
      <c r="P163" s="10"/>
      <c r="Q163" s="10"/>
      <c r="R163" s="10"/>
      <c r="S163" s="10"/>
      <c r="T163" s="10"/>
      <c r="U163" s="10"/>
      <c r="V163" s="10"/>
      <c r="W163" s="10"/>
    </row>
    <row r="164" spans="1:23" ht="36.75" customHeight="1" x14ac:dyDescent="0.3">
      <c r="A164" s="4" t="str">
        <f>'Matriz Nº2 Análisis'!A164</f>
        <v>18. 2</v>
      </c>
      <c r="B164" s="13" t="str">
        <f>IF(A164&lt;1,'Matriz Nº1 Identificación'!F164,'Matriz Nº2 Análisis'!B164)</f>
        <v xml:space="preserve"> </v>
      </c>
      <c r="C164" s="13" t="str">
        <f>IFERROR(IF(A164&lt;1,'Matriz Nº1 Identificación'!B164,'Matriz Nº2 Análisis'!E164)," ")</f>
        <v xml:space="preserve"> </v>
      </c>
      <c r="D164" s="13" t="str">
        <f>IF(A164&lt;1,'Matriz Nº1 Identificación'!B164,'Matriz Nº2 Análisis'!I164)</f>
        <v xml:space="preserve"> </v>
      </c>
      <c r="E164" s="102"/>
      <c r="F164" s="103"/>
      <c r="G164" s="103"/>
      <c r="H164" s="103"/>
      <c r="I164" s="96" t="str">
        <f>IFERROR(VLOOKUP(D164,'Tabla 12'!$B$4:$E$6,3,FALSE)," ")</f>
        <v xml:space="preserve"> </v>
      </c>
      <c r="J164" s="95" t="str">
        <f>IFERROR(VLOOKUP(I164,'Tabla 12'!$D$5:$E$6,2,FALSE)," ")</f>
        <v xml:space="preserve"> </v>
      </c>
      <c r="K164" s="10"/>
      <c r="L164" s="10"/>
      <c r="M164" s="9"/>
      <c r="N164" s="10"/>
      <c r="O164" s="10"/>
      <c r="P164" s="10"/>
      <c r="Q164" s="10"/>
      <c r="R164" s="10"/>
      <c r="S164" s="10"/>
      <c r="T164" s="10"/>
      <c r="U164" s="10"/>
      <c r="V164" s="10"/>
      <c r="W164" s="10"/>
    </row>
    <row r="165" spans="1:23" ht="36.75" customHeight="1" x14ac:dyDescent="0.3">
      <c r="A165" s="4" t="str">
        <f>'Matriz Nº2 Análisis'!A165</f>
        <v>18. 3</v>
      </c>
      <c r="B165" s="13" t="str">
        <f>IF(A165&lt;1,'Matriz Nº1 Identificación'!F165,'Matriz Nº2 Análisis'!B165)</f>
        <v xml:space="preserve"> </v>
      </c>
      <c r="C165" s="13" t="str">
        <f>IFERROR(IF(A165&lt;1,'Matriz Nº1 Identificación'!B165,'Matriz Nº2 Análisis'!E165)," ")</f>
        <v xml:space="preserve"> </v>
      </c>
      <c r="D165" s="13" t="str">
        <f>IF(A165&lt;1,'Matriz Nº1 Identificación'!B165,'Matriz Nº2 Análisis'!I165)</f>
        <v xml:space="preserve"> </v>
      </c>
      <c r="E165" s="102"/>
      <c r="F165" s="103"/>
      <c r="G165" s="103"/>
      <c r="H165" s="103"/>
      <c r="I165" s="96" t="str">
        <f>IFERROR(VLOOKUP(D165,'Tabla 12'!$B$4:$E$6,3,FALSE)," ")</f>
        <v xml:space="preserve"> </v>
      </c>
      <c r="J165" s="95" t="str">
        <f>IFERROR(VLOOKUP(I165,'Tabla 12'!$D$5:$E$6,2,FALSE)," ")</f>
        <v xml:space="preserve"> </v>
      </c>
      <c r="K165" s="10"/>
      <c r="L165" s="10"/>
      <c r="M165" s="9"/>
      <c r="N165" s="10"/>
      <c r="O165" s="10"/>
      <c r="P165" s="10"/>
      <c r="Q165" s="10"/>
      <c r="R165" s="10"/>
      <c r="S165" s="10"/>
      <c r="T165" s="10"/>
      <c r="U165" s="10"/>
      <c r="V165" s="10"/>
      <c r="W165" s="10"/>
    </row>
    <row r="166" spans="1:23" ht="36.75" customHeight="1" x14ac:dyDescent="0.3">
      <c r="A166" s="4" t="str">
        <f>'Matriz Nº2 Análisis'!A166</f>
        <v>18. 4</v>
      </c>
      <c r="B166" s="13" t="str">
        <f>IF(A166&lt;1,'Matriz Nº1 Identificación'!F166,'Matriz Nº2 Análisis'!B166)</f>
        <v xml:space="preserve"> </v>
      </c>
      <c r="C166" s="13" t="str">
        <f>IFERROR(IF(A166&lt;1,'Matriz Nº1 Identificación'!B166,'Matriz Nº2 Análisis'!E166)," ")</f>
        <v xml:space="preserve"> </v>
      </c>
      <c r="D166" s="13" t="str">
        <f>IF(A166&lt;1,'Matriz Nº1 Identificación'!B166,'Matriz Nº2 Análisis'!I166)</f>
        <v xml:space="preserve"> </v>
      </c>
      <c r="E166" s="102"/>
      <c r="F166" s="103"/>
      <c r="G166" s="103"/>
      <c r="H166" s="103"/>
      <c r="I166" s="96" t="str">
        <f>IFERROR(VLOOKUP(D166,'Tabla 12'!$B$4:$E$6,3,FALSE)," ")</f>
        <v xml:space="preserve"> </v>
      </c>
      <c r="J166" s="95" t="str">
        <f>IFERROR(VLOOKUP(I166,'Tabla 12'!$D$5:$E$6,2,FALSE)," ")</f>
        <v xml:space="preserve"> </v>
      </c>
      <c r="K166" s="10"/>
      <c r="L166" s="10"/>
      <c r="M166" s="9"/>
      <c r="N166" s="10"/>
      <c r="O166" s="10"/>
      <c r="P166" s="10"/>
      <c r="Q166" s="10"/>
      <c r="R166" s="10"/>
      <c r="S166" s="10"/>
      <c r="T166" s="10"/>
      <c r="U166" s="10"/>
      <c r="V166" s="10"/>
      <c r="W166" s="10"/>
    </row>
    <row r="167" spans="1:23" ht="36.75" customHeight="1" x14ac:dyDescent="0.3">
      <c r="A167" s="4" t="str">
        <f>'Matriz Nº2 Análisis'!A167</f>
        <v>18. 5</v>
      </c>
      <c r="B167" s="13" t="str">
        <f>IF(A167&lt;1,'Matriz Nº1 Identificación'!F167,'Matriz Nº2 Análisis'!B167)</f>
        <v xml:space="preserve"> </v>
      </c>
      <c r="C167" s="13" t="str">
        <f>IFERROR(IF(A167&lt;1,'Matriz Nº1 Identificación'!B167,'Matriz Nº2 Análisis'!E167)," ")</f>
        <v xml:space="preserve"> </v>
      </c>
      <c r="D167" s="13" t="str">
        <f>IF(A167&lt;1,'Matriz Nº1 Identificación'!B167,'Matriz Nº2 Análisis'!I167)</f>
        <v xml:space="preserve"> </v>
      </c>
      <c r="E167" s="102"/>
      <c r="F167" s="103"/>
      <c r="G167" s="103"/>
      <c r="H167" s="103"/>
      <c r="I167" s="96" t="str">
        <f>IFERROR(VLOOKUP(D167,'Tabla 12'!$B$4:$E$6,3,FALSE)," ")</f>
        <v xml:space="preserve"> </v>
      </c>
      <c r="J167" s="95" t="str">
        <f>IFERROR(VLOOKUP(I167,'Tabla 12'!$D$5:$E$6,2,FALSE)," ")</f>
        <v xml:space="preserve"> </v>
      </c>
      <c r="K167" s="10"/>
      <c r="L167" s="10"/>
      <c r="M167" s="9"/>
      <c r="N167" s="10"/>
      <c r="O167" s="10"/>
      <c r="P167" s="10"/>
      <c r="Q167" s="10"/>
      <c r="R167" s="10"/>
      <c r="S167" s="10"/>
      <c r="T167" s="10"/>
      <c r="U167" s="10"/>
      <c r="V167" s="10"/>
      <c r="W167" s="10"/>
    </row>
    <row r="168" spans="1:23" ht="36.75" customHeight="1" x14ac:dyDescent="0.3">
      <c r="A168" s="4" t="str">
        <f>'Matriz Nº2 Análisis'!A168</f>
        <v>18. 6</v>
      </c>
      <c r="B168" s="13" t="str">
        <f>IF(A168&lt;1,'Matriz Nº1 Identificación'!F168,'Matriz Nº2 Análisis'!B168)</f>
        <v xml:space="preserve"> </v>
      </c>
      <c r="C168" s="13" t="str">
        <f>IFERROR(IF(A168&lt;1,'Matriz Nº1 Identificación'!B168,'Matriz Nº2 Análisis'!E168)," ")</f>
        <v xml:space="preserve"> </v>
      </c>
      <c r="D168" s="13" t="str">
        <f>IF(A168&lt;1,'Matriz Nº1 Identificación'!B168,'Matriz Nº2 Análisis'!I168)</f>
        <v xml:space="preserve"> </v>
      </c>
      <c r="E168" s="102"/>
      <c r="F168" s="103"/>
      <c r="G168" s="103"/>
      <c r="H168" s="103"/>
      <c r="I168" s="96" t="str">
        <f>IFERROR(VLOOKUP(D168,'Tabla 12'!$B$4:$E$6,3,FALSE)," ")</f>
        <v xml:space="preserve"> </v>
      </c>
      <c r="J168" s="95" t="str">
        <f>IFERROR(VLOOKUP(I168,'Tabla 12'!$D$5:$E$6,2,FALSE)," ")</f>
        <v xml:space="preserve"> </v>
      </c>
      <c r="K168" s="10"/>
      <c r="L168" s="10"/>
      <c r="M168" s="9"/>
      <c r="N168" s="10"/>
      <c r="O168" s="10"/>
      <c r="P168" s="10"/>
      <c r="Q168" s="10"/>
      <c r="R168" s="10"/>
      <c r="S168" s="10"/>
      <c r="T168" s="10"/>
      <c r="U168" s="10"/>
      <c r="V168" s="10"/>
      <c r="W168" s="10"/>
    </row>
    <row r="169" spans="1:23" ht="36.75" customHeight="1" thickBot="1" x14ac:dyDescent="0.35">
      <c r="A169" s="4" t="str">
        <f>'Matriz Nº2 Análisis'!A169</f>
        <v>18. 7</v>
      </c>
      <c r="B169" s="13" t="str">
        <f>IF(A169&lt;1,'Matriz Nº1 Identificación'!F169,'Matriz Nº2 Análisis'!B169)</f>
        <v xml:space="preserve"> </v>
      </c>
      <c r="C169" s="13" t="str">
        <f>IFERROR(IF(A169&lt;1,'Matriz Nº1 Identificación'!B169,'Matriz Nº2 Análisis'!E169)," ")</f>
        <v xml:space="preserve"> </v>
      </c>
      <c r="D169" s="13" t="str">
        <f>IF(A169&lt;1,'Matriz Nº1 Identificación'!B169,'Matriz Nº2 Análisis'!I169)</f>
        <v xml:space="preserve"> </v>
      </c>
      <c r="E169" s="102"/>
      <c r="F169" s="103"/>
      <c r="G169" s="103"/>
      <c r="H169" s="103"/>
      <c r="I169" s="96" t="str">
        <f>IFERROR(VLOOKUP(D169,'Tabla 12'!$B$4:$E$6,3,FALSE)," ")</f>
        <v xml:space="preserve"> </v>
      </c>
      <c r="J169" s="95" t="str">
        <f>IFERROR(VLOOKUP(I169,'Tabla 12'!$D$5:$E$6,2,FALSE)," ")</f>
        <v xml:space="preserve"> </v>
      </c>
      <c r="K169" s="10"/>
      <c r="L169" s="10"/>
      <c r="M169" s="9"/>
      <c r="N169" s="10"/>
      <c r="O169" s="10"/>
      <c r="P169" s="10"/>
      <c r="Q169" s="10"/>
      <c r="R169" s="10"/>
      <c r="S169" s="10"/>
      <c r="T169" s="10"/>
      <c r="U169" s="10"/>
      <c r="V169" s="10"/>
      <c r="W169" s="10"/>
    </row>
    <row r="170" spans="1:23" ht="34.5" customHeight="1" thickBot="1" x14ac:dyDescent="0.35">
      <c r="A170" s="73" t="str">
        <f>'Matriz Nº1 Identificación'!A170</f>
        <v xml:space="preserve">Objetivo Estratégico: </v>
      </c>
      <c r="B170" s="395">
        <f>+'Matriz Nº1 Identificación'!B170:H170</f>
        <v>0</v>
      </c>
      <c r="C170" s="396"/>
      <c r="D170" s="396"/>
      <c r="E170" s="396"/>
      <c r="F170" s="396"/>
      <c r="G170" s="396"/>
      <c r="H170" s="396"/>
      <c r="I170" s="396"/>
      <c r="J170" s="396"/>
    </row>
    <row r="171" spans="1:23" ht="34.5" customHeight="1" x14ac:dyDescent="0.3">
      <c r="A171" s="12" t="str">
        <f>'Matriz Nº1 Identificación'!A171</f>
        <v>Objetivo táctico</v>
      </c>
      <c r="B171" s="397" t="str">
        <f>+'Matriz Nº1 Identificación'!B171:H171</f>
        <v>19. Contar con el mecanismo adecuado que permita brindar  un mantenimiento  preventivo y correctivo a los vehículos de la institución</v>
      </c>
      <c r="C171" s="398"/>
      <c r="D171" s="398"/>
      <c r="E171" s="398"/>
      <c r="F171" s="398"/>
      <c r="G171" s="398"/>
      <c r="H171" s="398"/>
      <c r="I171" s="398"/>
      <c r="J171" s="399"/>
    </row>
    <row r="172" spans="1:23" ht="36.75" customHeight="1" x14ac:dyDescent="0.3">
      <c r="A172" s="4" t="str">
        <f>'Matriz Nº2 Análisis'!A172</f>
        <v>19. 1</v>
      </c>
      <c r="B172" s="13" t="str">
        <f>IF(A172&lt;1,'Matriz Nº1 Identificación'!F172,'Matriz Nº2 Análisis'!B172)</f>
        <v>R005 Estratégico</v>
      </c>
      <c r="C172" s="13" t="str">
        <f>IFERROR(IF(A172&lt;1,'Matriz Nº1 Identificación'!B172,'Matriz Nº2 Análisis'!E172)," ")</f>
        <v>ALTO</v>
      </c>
      <c r="D172" s="13" t="str">
        <f>IF(A172&lt;1,'Matriz Nº1 Identificación'!B172,'Matriz Nº2 Análisis'!I172)</f>
        <v>MEDIO</v>
      </c>
      <c r="E172" s="102" t="s">
        <v>107</v>
      </c>
      <c r="F172" s="213" t="s">
        <v>94</v>
      </c>
      <c r="G172" s="213" t="s">
        <v>162</v>
      </c>
      <c r="H172" s="213" t="s">
        <v>164</v>
      </c>
      <c r="I172" s="214" t="str">
        <f>IFERROR(VLOOKUP(D172,'Tabla 12'!$B$4:$E$6,3,FALSE)," ")</f>
        <v>ACEPTABLE</v>
      </c>
      <c r="J172" s="215" t="str">
        <f>IFERROR(VLOOKUP(I172,'Tabla 12'!$D$5:$E$6,2,FALSE)," ")</f>
        <v xml:space="preserve">NO ADMINISTRAR </v>
      </c>
      <c r="K172" s="10"/>
      <c r="L172" s="10"/>
      <c r="M172" s="9"/>
      <c r="N172" s="10"/>
      <c r="O172" s="10"/>
      <c r="P172" s="10"/>
      <c r="Q172" s="10"/>
      <c r="R172" s="10"/>
      <c r="S172" s="10"/>
      <c r="T172" s="10"/>
      <c r="U172" s="10"/>
      <c r="V172" s="10"/>
      <c r="W172" s="10"/>
    </row>
    <row r="173" spans="1:23" ht="36.75" customHeight="1" x14ac:dyDescent="0.3">
      <c r="A173" s="4" t="str">
        <f>'Matriz Nº2 Análisis'!A173</f>
        <v>19. 2</v>
      </c>
      <c r="B173" s="13" t="str">
        <f>IF(A173&lt;1,'Matriz Nº1 Identificación'!F173,'Matriz Nº2 Análisis'!B173)</f>
        <v xml:space="preserve"> </v>
      </c>
      <c r="C173" s="13" t="str">
        <f>IFERROR(IF(A173&lt;1,'Matriz Nº1 Identificación'!B173,'Matriz Nº2 Análisis'!E173)," ")</f>
        <v xml:space="preserve"> </v>
      </c>
      <c r="D173" s="13" t="str">
        <f>IF(A173&lt;1,'Matriz Nº1 Identificación'!B173,'Matriz Nº2 Análisis'!I173)</f>
        <v xml:space="preserve"> </v>
      </c>
      <c r="E173" s="102"/>
      <c r="F173" s="103"/>
      <c r="G173" s="103"/>
      <c r="H173" s="103"/>
      <c r="I173" s="96" t="str">
        <f>IFERROR(VLOOKUP(D173,'Tabla 12'!$B$4:$E$6,3,FALSE)," ")</f>
        <v xml:space="preserve"> </v>
      </c>
      <c r="J173" s="95" t="str">
        <f>IFERROR(VLOOKUP(I173,'Tabla 12'!$D$5:$E$6,2,FALSE)," ")</f>
        <v xml:space="preserve"> </v>
      </c>
      <c r="K173" s="10"/>
      <c r="L173" s="10"/>
      <c r="M173" s="9"/>
      <c r="N173" s="10"/>
      <c r="O173" s="10"/>
      <c r="P173" s="10"/>
      <c r="Q173" s="10"/>
      <c r="R173" s="10"/>
      <c r="S173" s="10"/>
      <c r="T173" s="10"/>
      <c r="U173" s="10"/>
      <c r="V173" s="10"/>
      <c r="W173" s="10"/>
    </row>
    <row r="174" spans="1:23" ht="36.75" customHeight="1" x14ac:dyDescent="0.3">
      <c r="A174" s="4" t="str">
        <f>'Matriz Nº2 Análisis'!A174</f>
        <v>19. 3</v>
      </c>
      <c r="B174" s="13" t="str">
        <f>IF(A174&lt;1,'Matriz Nº1 Identificación'!F174,'Matriz Nº2 Análisis'!B174)</f>
        <v xml:space="preserve"> </v>
      </c>
      <c r="C174" s="13" t="str">
        <f>IFERROR(IF(A174&lt;1,'Matriz Nº1 Identificación'!B174,'Matriz Nº2 Análisis'!E174)," ")</f>
        <v xml:space="preserve"> </v>
      </c>
      <c r="D174" s="13" t="str">
        <f>IF(A174&lt;1,'Matriz Nº1 Identificación'!B174,'Matriz Nº2 Análisis'!I174)</f>
        <v xml:space="preserve"> </v>
      </c>
      <c r="E174" s="102"/>
      <c r="F174" s="103"/>
      <c r="G174" s="103"/>
      <c r="H174" s="103"/>
      <c r="I174" s="96" t="str">
        <f>IFERROR(VLOOKUP(D174,'Tabla 12'!$B$4:$E$6,3,FALSE)," ")</f>
        <v xml:space="preserve"> </v>
      </c>
      <c r="J174" s="95" t="str">
        <f>IFERROR(VLOOKUP(I174,'Tabla 12'!$D$5:$E$6,2,FALSE)," ")</f>
        <v xml:space="preserve"> </v>
      </c>
      <c r="K174" s="10"/>
      <c r="L174" s="10"/>
      <c r="M174" s="9"/>
      <c r="N174" s="10"/>
      <c r="O174" s="10"/>
      <c r="P174" s="10"/>
      <c r="Q174" s="10"/>
      <c r="R174" s="10"/>
      <c r="S174" s="10"/>
      <c r="T174" s="10"/>
      <c r="U174" s="10"/>
      <c r="V174" s="10"/>
      <c r="W174" s="10"/>
    </row>
    <row r="175" spans="1:23" ht="36.75" customHeight="1" x14ac:dyDescent="0.3">
      <c r="A175" s="4" t="str">
        <f>'Matriz Nº2 Análisis'!A175</f>
        <v>19. 4</v>
      </c>
      <c r="B175" s="13" t="str">
        <f>IF(A175&lt;1,'Matriz Nº1 Identificación'!F175,'Matriz Nº2 Análisis'!B175)</f>
        <v xml:space="preserve"> </v>
      </c>
      <c r="C175" s="13" t="str">
        <f>IFERROR(IF(A175&lt;1,'Matriz Nº1 Identificación'!B175,'Matriz Nº2 Análisis'!E175)," ")</f>
        <v xml:space="preserve"> </v>
      </c>
      <c r="D175" s="13" t="str">
        <f>IF(A175&lt;1,'Matriz Nº1 Identificación'!B175,'Matriz Nº2 Análisis'!I175)</f>
        <v xml:space="preserve"> </v>
      </c>
      <c r="E175" s="102"/>
      <c r="F175" s="103"/>
      <c r="G175" s="103"/>
      <c r="H175" s="103"/>
      <c r="I175" s="96" t="str">
        <f>IFERROR(VLOOKUP(D175,'Tabla 12'!$B$4:$E$6,3,FALSE)," ")</f>
        <v xml:space="preserve"> </v>
      </c>
      <c r="J175" s="95" t="str">
        <f>IFERROR(VLOOKUP(I175,'Tabla 12'!$D$5:$E$6,2,FALSE)," ")</f>
        <v xml:space="preserve"> </v>
      </c>
      <c r="K175" s="10"/>
      <c r="L175" s="10"/>
      <c r="M175" s="9"/>
      <c r="N175" s="10"/>
      <c r="O175" s="10"/>
      <c r="P175" s="10"/>
      <c r="Q175" s="10"/>
      <c r="R175" s="10"/>
      <c r="S175" s="10"/>
      <c r="T175" s="10"/>
      <c r="U175" s="10"/>
      <c r="V175" s="10"/>
      <c r="W175" s="10"/>
    </row>
    <row r="176" spans="1:23" ht="36.75" customHeight="1" x14ac:dyDescent="0.3">
      <c r="A176" s="4" t="str">
        <f>'Matriz Nº2 Análisis'!A176</f>
        <v>19. 5</v>
      </c>
      <c r="B176" s="13" t="str">
        <f>IF(A176&lt;1,'Matriz Nº1 Identificación'!F176,'Matriz Nº2 Análisis'!B176)</f>
        <v xml:space="preserve"> </v>
      </c>
      <c r="C176" s="13" t="str">
        <f>IFERROR(IF(A176&lt;1,'Matriz Nº1 Identificación'!B176,'Matriz Nº2 Análisis'!E176)," ")</f>
        <v xml:space="preserve"> </v>
      </c>
      <c r="D176" s="13" t="str">
        <f>IF(A176&lt;1,'Matriz Nº1 Identificación'!B176,'Matriz Nº2 Análisis'!I176)</f>
        <v xml:space="preserve"> </v>
      </c>
      <c r="E176" s="102"/>
      <c r="F176" s="103"/>
      <c r="G176" s="103"/>
      <c r="H176" s="103"/>
      <c r="I176" s="96" t="str">
        <f>IFERROR(VLOOKUP(D176,'Tabla 12'!$B$4:$E$6,3,FALSE)," ")</f>
        <v xml:space="preserve"> </v>
      </c>
      <c r="J176" s="95" t="str">
        <f>IFERROR(VLOOKUP(I176,'Tabla 12'!$D$5:$E$6,2,FALSE)," ")</f>
        <v xml:space="preserve"> </v>
      </c>
      <c r="K176" s="10"/>
      <c r="L176" s="10"/>
      <c r="M176" s="9"/>
      <c r="N176" s="10"/>
      <c r="O176" s="10"/>
      <c r="P176" s="10"/>
      <c r="Q176" s="10"/>
      <c r="R176" s="10"/>
      <c r="S176" s="10"/>
      <c r="T176" s="10"/>
      <c r="U176" s="10"/>
      <c r="V176" s="10"/>
      <c r="W176" s="10"/>
    </row>
    <row r="177" spans="1:23" ht="36.75" customHeight="1" x14ac:dyDescent="0.3">
      <c r="A177" s="4" t="str">
        <f>'Matriz Nº2 Análisis'!A177</f>
        <v>19. 6</v>
      </c>
      <c r="B177" s="13" t="str">
        <f>IF(A177&lt;1,'Matriz Nº1 Identificación'!F177,'Matriz Nº2 Análisis'!B177)</f>
        <v xml:space="preserve"> </v>
      </c>
      <c r="C177" s="13" t="str">
        <f>IFERROR(IF(A177&lt;1,'Matriz Nº1 Identificación'!B177,'Matriz Nº2 Análisis'!E177)," ")</f>
        <v xml:space="preserve"> </v>
      </c>
      <c r="D177" s="13" t="str">
        <f>IF(A177&lt;1,'Matriz Nº1 Identificación'!B177,'Matriz Nº2 Análisis'!I177)</f>
        <v xml:space="preserve"> </v>
      </c>
      <c r="E177" s="102"/>
      <c r="F177" s="103"/>
      <c r="G177" s="103"/>
      <c r="H177" s="103"/>
      <c r="I177" s="96" t="str">
        <f>IFERROR(VLOOKUP(D177,'Tabla 12'!$B$4:$E$6,3,FALSE)," ")</f>
        <v xml:space="preserve"> </v>
      </c>
      <c r="J177" s="95" t="str">
        <f>IFERROR(VLOOKUP(I177,'Tabla 12'!$D$5:$E$6,2,FALSE)," ")</f>
        <v xml:space="preserve"> </v>
      </c>
      <c r="K177" s="10"/>
      <c r="L177" s="10"/>
      <c r="M177" s="9"/>
      <c r="N177" s="10"/>
      <c r="O177" s="10"/>
      <c r="P177" s="10"/>
      <c r="Q177" s="10"/>
      <c r="R177" s="10"/>
      <c r="S177" s="10"/>
      <c r="T177" s="10"/>
      <c r="U177" s="10"/>
      <c r="V177" s="10"/>
      <c r="W177" s="10"/>
    </row>
    <row r="178" spans="1:23" ht="36.75" customHeight="1" thickBot="1" x14ac:dyDescent="0.35">
      <c r="A178" s="4" t="str">
        <f>'Matriz Nº2 Análisis'!A178</f>
        <v>19. 7</v>
      </c>
      <c r="B178" s="13" t="str">
        <f>IF(A178&lt;1,'Matriz Nº1 Identificación'!F178,'Matriz Nº2 Análisis'!B178)</f>
        <v xml:space="preserve"> </v>
      </c>
      <c r="C178" s="13" t="str">
        <f>IFERROR(IF(A178&lt;1,'Matriz Nº1 Identificación'!B178,'Matriz Nº2 Análisis'!E178)," ")</f>
        <v xml:space="preserve"> </v>
      </c>
      <c r="D178" s="13" t="str">
        <f>IF(A178&lt;1,'Matriz Nº1 Identificación'!B178,'Matriz Nº2 Análisis'!I178)</f>
        <v xml:space="preserve"> </v>
      </c>
      <c r="E178" s="102"/>
      <c r="F178" s="103"/>
      <c r="G178" s="103"/>
      <c r="H178" s="103"/>
      <c r="I178" s="96" t="str">
        <f>IFERROR(VLOOKUP(D178,'Tabla 12'!$B$4:$E$6,3,FALSE)," ")</f>
        <v xml:space="preserve"> </v>
      </c>
      <c r="J178" s="95" t="str">
        <f>IFERROR(VLOOKUP(I178,'Tabla 12'!$D$5:$E$6,2,FALSE)," ")</f>
        <v xml:space="preserve"> </v>
      </c>
      <c r="K178" s="10"/>
      <c r="L178" s="10"/>
      <c r="M178" s="9"/>
      <c r="N178" s="10"/>
      <c r="O178" s="10"/>
      <c r="P178" s="10"/>
      <c r="Q178" s="10"/>
      <c r="R178" s="10"/>
      <c r="S178" s="10"/>
      <c r="T178" s="10"/>
      <c r="U178" s="10"/>
      <c r="V178" s="10"/>
      <c r="W178" s="10"/>
    </row>
    <row r="179" spans="1:23" ht="34.5" customHeight="1" thickBot="1" x14ac:dyDescent="0.35">
      <c r="A179" s="73" t="str">
        <f>'Matriz Nº1 Identificación'!A179</f>
        <v xml:space="preserve">Objetivo Estratégico: </v>
      </c>
      <c r="B179" s="395">
        <f>+'Matriz Nº1 Identificación'!B179:H179</f>
        <v>0</v>
      </c>
      <c r="C179" s="396"/>
      <c r="D179" s="396"/>
      <c r="E179" s="396"/>
      <c r="F179" s="396"/>
      <c r="G179" s="396"/>
      <c r="H179" s="396"/>
      <c r="I179" s="396"/>
      <c r="J179" s="396"/>
    </row>
    <row r="180" spans="1:23" ht="34.5" customHeight="1" x14ac:dyDescent="0.3">
      <c r="A180" s="12" t="str">
        <f>'Matriz Nº1 Identificación'!A180</f>
        <v>Objetivo táctico</v>
      </c>
      <c r="B180" s="397" t="str">
        <f>+'Matriz Nº1 Identificación'!B180:H180</f>
        <v>20. Mantener en optimas condiciones el equipo para aplicar los primeros auxilios básicos</v>
      </c>
      <c r="C180" s="398"/>
      <c r="D180" s="398"/>
      <c r="E180" s="398"/>
      <c r="F180" s="398"/>
      <c r="G180" s="398"/>
      <c r="H180" s="398"/>
      <c r="I180" s="398"/>
      <c r="J180" s="399"/>
    </row>
    <row r="181" spans="1:23" ht="36.75" customHeight="1" x14ac:dyDescent="0.3">
      <c r="A181" s="4" t="str">
        <f>'Matriz Nº2 Análisis'!A181</f>
        <v>20. 1</v>
      </c>
      <c r="B181" s="13" t="str">
        <f>IF(A181&lt;1,'Matriz Nº1 Identificación'!F181,'Matriz Nº2 Análisis'!B181)</f>
        <v>R005 Estratégico</v>
      </c>
      <c r="C181" s="13" t="str">
        <f>IFERROR(IF(A181&lt;1,'Matriz Nº1 Identificación'!B181,'Matriz Nº2 Análisis'!E181)," ")</f>
        <v>ALTO</v>
      </c>
      <c r="D181" s="13" t="str">
        <f>IF(A181&lt;1,'Matriz Nº1 Identificación'!B181,'Matriz Nº2 Análisis'!I181)</f>
        <v>MEDIO</v>
      </c>
      <c r="E181" s="102" t="s">
        <v>107</v>
      </c>
      <c r="F181" s="213" t="s">
        <v>94</v>
      </c>
      <c r="G181" s="213" t="s">
        <v>162</v>
      </c>
      <c r="H181" s="213" t="s">
        <v>164</v>
      </c>
      <c r="I181" s="214" t="str">
        <f>IFERROR(VLOOKUP(D181,'Tabla 12'!$B$4:$E$6,3,FALSE)," ")</f>
        <v>ACEPTABLE</v>
      </c>
      <c r="J181" s="215" t="str">
        <f>IFERROR(VLOOKUP(I181,'Tabla 12'!$D$5:$E$6,2,FALSE)," ")</f>
        <v xml:space="preserve">NO ADMINISTRAR </v>
      </c>
      <c r="K181" s="10"/>
      <c r="L181" s="10"/>
      <c r="M181" s="9"/>
      <c r="N181" s="10"/>
      <c r="O181" s="10"/>
      <c r="P181" s="10"/>
      <c r="Q181" s="10"/>
      <c r="R181" s="10"/>
      <c r="S181" s="10"/>
      <c r="T181" s="10"/>
      <c r="U181" s="10"/>
      <c r="V181" s="10"/>
      <c r="W181" s="10"/>
    </row>
    <row r="182" spans="1:23" ht="36.75" customHeight="1" x14ac:dyDescent="0.3">
      <c r="A182" s="4" t="str">
        <f>'Matriz Nº2 Análisis'!A182</f>
        <v>20. 2</v>
      </c>
      <c r="B182" s="13" t="str">
        <f>IF(A182&lt;1,'Matriz Nº1 Identificación'!F182,'Matriz Nº2 Análisis'!B182)</f>
        <v xml:space="preserve"> </v>
      </c>
      <c r="C182" s="13" t="str">
        <f>IFERROR(IF(A182&lt;1,'Matriz Nº1 Identificación'!B182,'Matriz Nº2 Análisis'!E182)," ")</f>
        <v xml:space="preserve"> </v>
      </c>
      <c r="D182" s="13" t="str">
        <f>IF(A182&lt;1,'Matriz Nº1 Identificación'!B182,'Matriz Nº2 Análisis'!I182)</f>
        <v xml:space="preserve"> </v>
      </c>
      <c r="E182" s="102"/>
      <c r="F182" s="103"/>
      <c r="G182" s="103"/>
      <c r="H182" s="103"/>
      <c r="I182" s="96" t="str">
        <f>IFERROR(VLOOKUP(D182,'Tabla 12'!$B$4:$E$6,3,FALSE)," ")</f>
        <v xml:space="preserve"> </v>
      </c>
      <c r="J182" s="95" t="str">
        <f>IFERROR(VLOOKUP(I182,'Tabla 12'!$D$5:$E$6,2,FALSE)," ")</f>
        <v xml:space="preserve"> </v>
      </c>
      <c r="K182" s="10"/>
      <c r="L182" s="10"/>
      <c r="M182" s="9"/>
      <c r="N182" s="10"/>
      <c r="O182" s="10"/>
      <c r="P182" s="10"/>
      <c r="Q182" s="10"/>
      <c r="R182" s="10"/>
      <c r="S182" s="10"/>
      <c r="T182" s="10"/>
      <c r="U182" s="10"/>
      <c r="V182" s="10"/>
      <c r="W182" s="10"/>
    </row>
    <row r="183" spans="1:23" ht="36.75" customHeight="1" x14ac:dyDescent="0.3">
      <c r="A183" s="4" t="str">
        <f>'Matriz Nº2 Análisis'!A183</f>
        <v>20. 3</v>
      </c>
      <c r="B183" s="13" t="str">
        <f>IF(A183&lt;1,'Matriz Nº1 Identificación'!F183,'Matriz Nº2 Análisis'!B183)</f>
        <v xml:space="preserve"> </v>
      </c>
      <c r="C183" s="13" t="str">
        <f>IFERROR(IF(A183&lt;1,'Matriz Nº1 Identificación'!B183,'Matriz Nº2 Análisis'!E183)," ")</f>
        <v xml:space="preserve"> </v>
      </c>
      <c r="D183" s="13" t="str">
        <f>IF(A183&lt;1,'Matriz Nº1 Identificación'!B183,'Matriz Nº2 Análisis'!I183)</f>
        <v xml:space="preserve"> </v>
      </c>
      <c r="E183" s="102"/>
      <c r="F183" s="103"/>
      <c r="G183" s="103"/>
      <c r="H183" s="103"/>
      <c r="I183" s="96" t="str">
        <f>IFERROR(VLOOKUP(D183,'Tabla 12'!$B$4:$E$6,3,FALSE)," ")</f>
        <v xml:space="preserve"> </v>
      </c>
      <c r="J183" s="95" t="str">
        <f>IFERROR(VLOOKUP(I183,'Tabla 12'!$D$5:$E$6,2,FALSE)," ")</f>
        <v xml:space="preserve"> </v>
      </c>
      <c r="K183" s="10"/>
      <c r="L183" s="10"/>
      <c r="M183" s="9"/>
      <c r="N183" s="10"/>
      <c r="O183" s="10"/>
      <c r="P183" s="10"/>
      <c r="Q183" s="10"/>
      <c r="R183" s="10"/>
      <c r="S183" s="10"/>
      <c r="T183" s="10"/>
      <c r="U183" s="10"/>
      <c r="V183" s="10"/>
      <c r="W183" s="10"/>
    </row>
    <row r="184" spans="1:23" ht="36.75" customHeight="1" x14ac:dyDescent="0.3">
      <c r="A184" s="4" t="str">
        <f>'Matriz Nº2 Análisis'!A184</f>
        <v>20. 4</v>
      </c>
      <c r="B184" s="13" t="str">
        <f>IF(A184&lt;1,'Matriz Nº1 Identificación'!F184,'Matriz Nº2 Análisis'!B184)</f>
        <v xml:space="preserve"> </v>
      </c>
      <c r="C184" s="13" t="str">
        <f>IFERROR(IF(A184&lt;1,'Matriz Nº1 Identificación'!B184,'Matriz Nº2 Análisis'!E184)," ")</f>
        <v xml:space="preserve"> </v>
      </c>
      <c r="D184" s="13" t="str">
        <f>IF(A184&lt;1,'Matriz Nº1 Identificación'!B184,'Matriz Nº2 Análisis'!I184)</f>
        <v xml:space="preserve"> </v>
      </c>
      <c r="E184" s="102"/>
      <c r="F184" s="103"/>
      <c r="G184" s="103"/>
      <c r="H184" s="103"/>
      <c r="I184" s="96" t="str">
        <f>IFERROR(VLOOKUP(D184,'Tabla 12'!$B$4:$E$6,3,FALSE)," ")</f>
        <v xml:space="preserve"> </v>
      </c>
      <c r="J184" s="95" t="str">
        <f>IFERROR(VLOOKUP(I184,'Tabla 12'!$D$5:$E$6,2,FALSE)," ")</f>
        <v xml:space="preserve"> </v>
      </c>
      <c r="K184" s="10"/>
      <c r="L184" s="10"/>
      <c r="M184" s="9"/>
      <c r="N184" s="10"/>
      <c r="O184" s="10"/>
      <c r="P184" s="10"/>
      <c r="Q184" s="10"/>
      <c r="R184" s="10"/>
      <c r="S184" s="10"/>
      <c r="T184" s="10"/>
      <c r="U184" s="10"/>
      <c r="V184" s="10"/>
      <c r="W184" s="10"/>
    </row>
    <row r="185" spans="1:23" ht="36.75" customHeight="1" x14ac:dyDescent="0.3">
      <c r="A185" s="4" t="str">
        <f>'Matriz Nº2 Análisis'!A185</f>
        <v>20. 5</v>
      </c>
      <c r="B185" s="13" t="str">
        <f>IF(A185&lt;1,'Matriz Nº1 Identificación'!F185,'Matriz Nº2 Análisis'!B185)</f>
        <v xml:space="preserve"> </v>
      </c>
      <c r="C185" s="13" t="str">
        <f>IFERROR(IF(A185&lt;1,'Matriz Nº1 Identificación'!B185,'Matriz Nº2 Análisis'!E185)," ")</f>
        <v xml:space="preserve"> </v>
      </c>
      <c r="D185" s="13" t="str">
        <f>IF(A185&lt;1,'Matriz Nº1 Identificación'!B185,'Matriz Nº2 Análisis'!I185)</f>
        <v xml:space="preserve"> </v>
      </c>
      <c r="E185" s="102"/>
      <c r="F185" s="103"/>
      <c r="G185" s="103"/>
      <c r="H185" s="103"/>
      <c r="I185" s="96" t="str">
        <f>IFERROR(VLOOKUP(D185,'Tabla 12'!$B$4:$E$6,3,FALSE)," ")</f>
        <v xml:space="preserve"> </v>
      </c>
      <c r="J185" s="95" t="str">
        <f>IFERROR(VLOOKUP(I185,'Tabla 12'!$D$5:$E$6,2,FALSE)," ")</f>
        <v xml:space="preserve"> </v>
      </c>
      <c r="K185" s="10"/>
      <c r="L185" s="10"/>
      <c r="M185" s="9"/>
      <c r="N185" s="10"/>
      <c r="O185" s="10"/>
      <c r="P185" s="10"/>
      <c r="Q185" s="10"/>
      <c r="R185" s="10"/>
      <c r="S185" s="10"/>
      <c r="T185" s="10"/>
      <c r="U185" s="10"/>
      <c r="V185" s="10"/>
      <c r="W185" s="10"/>
    </row>
    <row r="186" spans="1:23" ht="36.75" customHeight="1" x14ac:dyDescent="0.3">
      <c r="A186" s="4" t="str">
        <f>'Matriz Nº2 Análisis'!A186</f>
        <v>20. 6</v>
      </c>
      <c r="B186" s="13" t="str">
        <f>IF(A186&lt;1,'Matriz Nº1 Identificación'!F186,'Matriz Nº2 Análisis'!B186)</f>
        <v xml:space="preserve"> </v>
      </c>
      <c r="C186" s="13" t="str">
        <f>IFERROR(IF(A186&lt;1,'Matriz Nº1 Identificación'!B186,'Matriz Nº2 Análisis'!E186)," ")</f>
        <v xml:space="preserve"> </v>
      </c>
      <c r="D186" s="13" t="str">
        <f>IF(A186&lt;1,'Matriz Nº1 Identificación'!B186,'Matriz Nº2 Análisis'!I186)</f>
        <v xml:space="preserve"> </v>
      </c>
      <c r="E186" s="102"/>
      <c r="F186" s="103"/>
      <c r="G186" s="103"/>
      <c r="H186" s="103"/>
      <c r="I186" s="96" t="str">
        <f>IFERROR(VLOOKUP(D186,'Tabla 12'!$B$4:$E$6,3,FALSE)," ")</f>
        <v xml:space="preserve"> </v>
      </c>
      <c r="J186" s="95" t="str">
        <f>IFERROR(VLOOKUP(I186,'Tabla 12'!$D$5:$E$6,2,FALSE)," ")</f>
        <v xml:space="preserve"> </v>
      </c>
      <c r="K186" s="10"/>
      <c r="L186" s="10"/>
      <c r="M186" s="9"/>
      <c r="N186" s="10"/>
      <c r="O186" s="10"/>
      <c r="P186" s="10"/>
      <c r="Q186" s="10"/>
      <c r="R186" s="10"/>
      <c r="S186" s="10"/>
      <c r="T186" s="10"/>
      <c r="U186" s="10"/>
      <c r="V186" s="10"/>
      <c r="W186" s="10"/>
    </row>
    <row r="187" spans="1:23" ht="36.75" customHeight="1" thickBot="1" x14ac:dyDescent="0.35">
      <c r="A187" s="4" t="str">
        <f>'Matriz Nº2 Análisis'!A187</f>
        <v>20. 7</v>
      </c>
      <c r="B187" s="13" t="str">
        <f>IF(A187&lt;1,'Matriz Nº1 Identificación'!F187,'Matriz Nº2 Análisis'!B187)</f>
        <v xml:space="preserve"> </v>
      </c>
      <c r="C187" s="13" t="str">
        <f>IFERROR(IF(A187&lt;1,'Matriz Nº1 Identificación'!B187,'Matriz Nº2 Análisis'!E187)," ")</f>
        <v xml:space="preserve"> </v>
      </c>
      <c r="D187" s="13" t="str">
        <f>IF(A187&lt;1,'Matriz Nº1 Identificación'!B187,'Matriz Nº2 Análisis'!I187)</f>
        <v xml:space="preserve"> </v>
      </c>
      <c r="E187" s="102"/>
      <c r="F187" s="103"/>
      <c r="G187" s="103"/>
      <c r="H187" s="103"/>
      <c r="I187" s="96" t="str">
        <f>IFERROR(VLOOKUP(D187,'Tabla 12'!$B$4:$E$6,3,FALSE)," ")</f>
        <v xml:space="preserve"> </v>
      </c>
      <c r="J187" s="95" t="str">
        <f>IFERROR(VLOOKUP(I187,'Tabla 12'!$D$5:$E$6,2,FALSE)," ")</f>
        <v xml:space="preserve"> </v>
      </c>
      <c r="K187" s="10"/>
      <c r="L187" s="10"/>
      <c r="M187" s="9"/>
      <c r="N187" s="10"/>
      <c r="O187" s="10"/>
      <c r="P187" s="10"/>
      <c r="Q187" s="10"/>
      <c r="R187" s="10"/>
      <c r="S187" s="10"/>
      <c r="T187" s="10"/>
      <c r="U187" s="10"/>
      <c r="V187" s="10"/>
      <c r="W187" s="10"/>
    </row>
    <row r="188" spans="1:23" ht="34.5" customHeight="1" thickBot="1" x14ac:dyDescent="0.35">
      <c r="A188" s="73" t="str">
        <f>'Matriz Nº1 Identificación'!A188</f>
        <v xml:space="preserve">Objetivo Estratégico: </v>
      </c>
      <c r="B188" s="395">
        <f>+'Matriz Nº1 Identificación'!B188:H188</f>
        <v>0</v>
      </c>
      <c r="C188" s="396"/>
      <c r="D188" s="396"/>
      <c r="E188" s="396"/>
      <c r="F188" s="396"/>
      <c r="G188" s="396"/>
      <c r="H188" s="396"/>
      <c r="I188" s="396"/>
      <c r="J188" s="396"/>
    </row>
    <row r="189" spans="1:23" ht="34.5" customHeight="1" x14ac:dyDescent="0.3">
      <c r="A189" s="12" t="str">
        <f>'Matriz Nº1 Identificación'!A189</f>
        <v>Objetivo táctico</v>
      </c>
      <c r="B189" s="397" t="str">
        <f>+'Matriz Nº1 Identificación'!B189:H189</f>
        <v>21. Compra  combustible, para flotilla vehicualr, monta cargas y planta eléctrica</v>
      </c>
      <c r="C189" s="398"/>
      <c r="D189" s="398"/>
      <c r="E189" s="398"/>
      <c r="F189" s="398"/>
      <c r="G189" s="398"/>
      <c r="H189" s="398"/>
      <c r="I189" s="398"/>
      <c r="J189" s="399"/>
    </row>
    <row r="190" spans="1:23" ht="36.75" customHeight="1" x14ac:dyDescent="0.3">
      <c r="A190" s="4" t="str">
        <f>'Matriz Nº2 Análisis'!A190</f>
        <v>21. 1</v>
      </c>
      <c r="B190" s="13" t="str">
        <f>IF(A190&lt;1,'Matriz Nº1 Identificación'!F190,'Matriz Nº2 Análisis'!B190)</f>
        <v>R002 Presupuesto</v>
      </c>
      <c r="C190" s="13" t="str">
        <f>IFERROR(IF(A190&lt;1,'Matriz Nº1 Identificación'!B190,'Matriz Nº2 Análisis'!E190)," ")</f>
        <v>ALTO</v>
      </c>
      <c r="D190" s="13" t="str">
        <f>IF(A190&lt;1,'Matriz Nº1 Identificación'!B190,'Matriz Nº2 Análisis'!I190)</f>
        <v>MEDIO</v>
      </c>
      <c r="E190" s="102" t="s">
        <v>94</v>
      </c>
      <c r="F190" s="213" t="s">
        <v>94</v>
      </c>
      <c r="G190" s="213" t="s">
        <v>174</v>
      </c>
      <c r="H190" s="213" t="s">
        <v>164</v>
      </c>
      <c r="I190" s="214" t="str">
        <f>IFERROR(VLOOKUP(D190,'Tabla 12'!$B$4:$E$6,3,FALSE)," ")</f>
        <v>ACEPTABLE</v>
      </c>
      <c r="J190" s="215" t="str">
        <f>IFERROR(VLOOKUP(I190,'Tabla 12'!$D$5:$E$6,2,FALSE)," ")</f>
        <v xml:space="preserve">NO ADMINISTRAR </v>
      </c>
      <c r="K190" s="10"/>
      <c r="L190" s="10"/>
      <c r="M190" s="9"/>
      <c r="N190" s="10"/>
      <c r="O190" s="10"/>
      <c r="P190" s="10"/>
      <c r="Q190" s="10"/>
      <c r="R190" s="10"/>
      <c r="S190" s="10"/>
      <c r="T190" s="10"/>
      <c r="U190" s="10"/>
      <c r="V190" s="10"/>
      <c r="W190" s="10"/>
    </row>
    <row r="191" spans="1:23" ht="36.75" customHeight="1" x14ac:dyDescent="0.3">
      <c r="A191" s="4" t="str">
        <f>'Matriz Nº2 Análisis'!A191</f>
        <v>21. 2</v>
      </c>
      <c r="B191" s="13" t="str">
        <f>IF(A191&lt;1,'Matriz Nº1 Identificación'!F191,'Matriz Nº2 Análisis'!B191)</f>
        <v xml:space="preserve"> </v>
      </c>
      <c r="C191" s="13" t="str">
        <f>IFERROR(IF(A191&lt;1,'Matriz Nº1 Identificación'!B191,'Matriz Nº2 Análisis'!E191)," ")</f>
        <v xml:space="preserve"> </v>
      </c>
      <c r="D191" s="13" t="str">
        <f>IF(A191&lt;1,'Matriz Nº1 Identificación'!B191,'Matriz Nº2 Análisis'!I191)</f>
        <v xml:space="preserve"> </v>
      </c>
      <c r="E191" s="102"/>
      <c r="F191" s="103"/>
      <c r="G191" s="103"/>
      <c r="H191" s="103"/>
      <c r="I191" s="96" t="str">
        <f>IFERROR(VLOOKUP(D191,'Tabla 12'!$B$4:$E$6,3,FALSE)," ")</f>
        <v xml:space="preserve"> </v>
      </c>
      <c r="J191" s="95" t="str">
        <f>IFERROR(VLOOKUP(I191,'Tabla 12'!$D$5:$E$6,2,FALSE)," ")</f>
        <v xml:space="preserve"> </v>
      </c>
      <c r="K191" s="10"/>
      <c r="L191" s="10"/>
      <c r="M191" s="9"/>
      <c r="N191" s="10"/>
      <c r="O191" s="10"/>
      <c r="P191" s="10"/>
      <c r="Q191" s="10"/>
      <c r="R191" s="10"/>
      <c r="S191" s="10"/>
      <c r="T191" s="10"/>
      <c r="U191" s="10"/>
      <c r="V191" s="10"/>
      <c r="W191" s="10"/>
    </row>
    <row r="192" spans="1:23" ht="36.75" customHeight="1" x14ac:dyDescent="0.3">
      <c r="A192" s="4" t="str">
        <f>'Matriz Nº2 Análisis'!A192</f>
        <v>21. 3</v>
      </c>
      <c r="B192" s="13" t="str">
        <f>IF(A192&lt;1,'Matriz Nº1 Identificación'!F192,'Matriz Nº2 Análisis'!B192)</f>
        <v xml:space="preserve"> </v>
      </c>
      <c r="C192" s="13" t="str">
        <f>IFERROR(IF(A192&lt;1,'Matriz Nº1 Identificación'!B192,'Matriz Nº2 Análisis'!E192)," ")</f>
        <v xml:space="preserve"> </v>
      </c>
      <c r="D192" s="13" t="str">
        <f>IF(A192&lt;1,'Matriz Nº1 Identificación'!B192,'Matriz Nº2 Análisis'!I192)</f>
        <v xml:space="preserve"> </v>
      </c>
      <c r="E192" s="102"/>
      <c r="F192" s="103"/>
      <c r="G192" s="103"/>
      <c r="H192" s="103"/>
      <c r="I192" s="96" t="str">
        <f>IFERROR(VLOOKUP(D192,'Tabla 12'!$B$4:$E$6,3,FALSE)," ")</f>
        <v xml:space="preserve"> </v>
      </c>
      <c r="J192" s="95" t="str">
        <f>IFERROR(VLOOKUP(I192,'Tabla 12'!$D$5:$E$6,2,FALSE)," ")</f>
        <v xml:space="preserve"> </v>
      </c>
      <c r="K192" s="10"/>
      <c r="L192" s="10"/>
      <c r="M192" s="9"/>
      <c r="N192" s="10"/>
      <c r="O192" s="10"/>
      <c r="P192" s="10"/>
      <c r="Q192" s="10"/>
      <c r="R192" s="10"/>
      <c r="S192" s="10"/>
      <c r="T192" s="10"/>
      <c r="U192" s="10"/>
      <c r="V192" s="10"/>
      <c r="W192" s="10"/>
    </row>
    <row r="193" spans="1:23" ht="36.75" customHeight="1" x14ac:dyDescent="0.3">
      <c r="A193" s="4" t="str">
        <f>'Matriz Nº2 Análisis'!A193</f>
        <v>21. 4</v>
      </c>
      <c r="B193" s="13" t="str">
        <f>IF(A193&lt;1,'Matriz Nº1 Identificación'!F193,'Matriz Nº2 Análisis'!B193)</f>
        <v xml:space="preserve"> </v>
      </c>
      <c r="C193" s="13" t="str">
        <f>IFERROR(IF(A193&lt;1,'Matriz Nº1 Identificación'!B193,'Matriz Nº2 Análisis'!E193)," ")</f>
        <v xml:space="preserve"> </v>
      </c>
      <c r="D193" s="13" t="str">
        <f>IF(A193&lt;1,'Matriz Nº1 Identificación'!B193,'Matriz Nº2 Análisis'!I193)</f>
        <v xml:space="preserve"> </v>
      </c>
      <c r="E193" s="102"/>
      <c r="F193" s="103"/>
      <c r="G193" s="103"/>
      <c r="H193" s="103"/>
      <c r="I193" s="96" t="str">
        <f>IFERROR(VLOOKUP(D193,'Tabla 12'!$B$4:$E$6,3,FALSE)," ")</f>
        <v xml:space="preserve"> </v>
      </c>
      <c r="J193" s="95" t="str">
        <f>IFERROR(VLOOKUP(I193,'Tabla 12'!$D$5:$E$6,2,FALSE)," ")</f>
        <v xml:space="preserve"> </v>
      </c>
      <c r="K193" s="10"/>
      <c r="L193" s="10"/>
      <c r="M193" s="9"/>
      <c r="N193" s="10"/>
      <c r="O193" s="10"/>
      <c r="P193" s="10"/>
      <c r="Q193" s="10"/>
      <c r="R193" s="10"/>
      <c r="S193" s="10"/>
      <c r="T193" s="10"/>
      <c r="U193" s="10"/>
      <c r="V193" s="10"/>
      <c r="W193" s="10"/>
    </row>
    <row r="194" spans="1:23" ht="36.75" customHeight="1" x14ac:dyDescent="0.3">
      <c r="A194" s="4" t="str">
        <f>'Matriz Nº2 Análisis'!A194</f>
        <v>21. 5</v>
      </c>
      <c r="B194" s="13" t="str">
        <f>IF(A194&lt;1,'Matriz Nº1 Identificación'!F194,'Matriz Nº2 Análisis'!B194)</f>
        <v xml:space="preserve"> </v>
      </c>
      <c r="C194" s="13" t="str">
        <f>IFERROR(IF(A194&lt;1,'Matriz Nº1 Identificación'!B194,'Matriz Nº2 Análisis'!E194)," ")</f>
        <v xml:space="preserve"> </v>
      </c>
      <c r="D194" s="13" t="str">
        <f>IF(A194&lt;1,'Matriz Nº1 Identificación'!B194,'Matriz Nº2 Análisis'!I194)</f>
        <v xml:space="preserve"> </v>
      </c>
      <c r="E194" s="102"/>
      <c r="F194" s="103"/>
      <c r="G194" s="103"/>
      <c r="H194" s="103"/>
      <c r="I194" s="96" t="str">
        <f>IFERROR(VLOOKUP(D194,'Tabla 12'!$B$4:$E$6,3,FALSE)," ")</f>
        <v xml:space="preserve"> </v>
      </c>
      <c r="J194" s="95" t="str">
        <f>IFERROR(VLOOKUP(I194,'Tabla 12'!$D$5:$E$6,2,FALSE)," ")</f>
        <v xml:space="preserve"> </v>
      </c>
      <c r="K194" s="10"/>
      <c r="L194" s="10"/>
      <c r="M194" s="9"/>
      <c r="N194" s="10"/>
      <c r="O194" s="10"/>
      <c r="P194" s="10"/>
      <c r="Q194" s="10"/>
      <c r="R194" s="10"/>
      <c r="S194" s="10"/>
      <c r="T194" s="10"/>
      <c r="U194" s="10"/>
      <c r="V194" s="10"/>
      <c r="W194" s="10"/>
    </row>
    <row r="195" spans="1:23" ht="36.75" customHeight="1" x14ac:dyDescent="0.3">
      <c r="A195" s="4" t="str">
        <f>'Matriz Nº2 Análisis'!A195</f>
        <v>21. 6</v>
      </c>
      <c r="B195" s="13" t="str">
        <f>IF(A195&lt;1,'Matriz Nº1 Identificación'!F195,'Matriz Nº2 Análisis'!B195)</f>
        <v xml:space="preserve"> </v>
      </c>
      <c r="C195" s="13" t="str">
        <f>IFERROR(IF(A195&lt;1,'Matriz Nº1 Identificación'!B195,'Matriz Nº2 Análisis'!E195)," ")</f>
        <v xml:space="preserve"> </v>
      </c>
      <c r="D195" s="13" t="str">
        <f>IF(A195&lt;1,'Matriz Nº1 Identificación'!B195,'Matriz Nº2 Análisis'!I195)</f>
        <v xml:space="preserve"> </v>
      </c>
      <c r="E195" s="102"/>
      <c r="F195" s="103"/>
      <c r="G195" s="103"/>
      <c r="H195" s="103"/>
      <c r="I195" s="96" t="str">
        <f>IFERROR(VLOOKUP(D195,'Tabla 12'!$B$4:$E$6,3,FALSE)," ")</f>
        <v xml:space="preserve"> </v>
      </c>
      <c r="J195" s="95" t="str">
        <f>IFERROR(VLOOKUP(I195,'Tabla 12'!$D$5:$E$6,2,FALSE)," ")</f>
        <v xml:space="preserve"> </v>
      </c>
      <c r="K195" s="10"/>
      <c r="L195" s="10"/>
      <c r="M195" s="9"/>
      <c r="N195" s="10"/>
      <c r="O195" s="10"/>
      <c r="P195" s="10"/>
      <c r="Q195" s="10"/>
      <c r="R195" s="10"/>
      <c r="S195" s="10"/>
      <c r="T195" s="10"/>
      <c r="U195" s="10"/>
      <c r="V195" s="10"/>
      <c r="W195" s="10"/>
    </row>
    <row r="196" spans="1:23" ht="36.75" customHeight="1" thickBot="1" x14ac:dyDescent="0.35">
      <c r="A196" s="4" t="str">
        <f>'Matriz Nº2 Análisis'!A196</f>
        <v>21. 7</v>
      </c>
      <c r="B196" s="13" t="str">
        <f>IF(A196&lt;1,'Matriz Nº1 Identificación'!F196,'Matriz Nº2 Análisis'!B196)</f>
        <v xml:space="preserve"> </v>
      </c>
      <c r="C196" s="13" t="str">
        <f>IFERROR(IF(A196&lt;1,'Matriz Nº1 Identificación'!B196,'Matriz Nº2 Análisis'!E196)," ")</f>
        <v xml:space="preserve"> </v>
      </c>
      <c r="D196" s="13" t="str">
        <f>IF(A196&lt;1,'Matriz Nº1 Identificación'!B196,'Matriz Nº2 Análisis'!I196)</f>
        <v xml:space="preserve"> </v>
      </c>
      <c r="E196" s="102"/>
      <c r="F196" s="103"/>
      <c r="G196" s="103"/>
      <c r="H196" s="103"/>
      <c r="I196" s="96" t="str">
        <f>IFERROR(VLOOKUP(D196,'Tabla 12'!$B$4:$E$6,3,FALSE)," ")</f>
        <v xml:space="preserve"> </v>
      </c>
      <c r="J196" s="95" t="str">
        <f>IFERROR(VLOOKUP(I196,'Tabla 12'!$D$5:$E$6,2,FALSE)," ")</f>
        <v xml:space="preserve"> </v>
      </c>
      <c r="K196" s="10"/>
      <c r="L196" s="10"/>
      <c r="M196" s="9"/>
      <c r="N196" s="10"/>
      <c r="O196" s="10"/>
      <c r="P196" s="10"/>
      <c r="Q196" s="10"/>
      <c r="R196" s="10"/>
      <c r="S196" s="10"/>
      <c r="T196" s="10"/>
      <c r="U196" s="10"/>
      <c r="V196" s="10"/>
      <c r="W196" s="10"/>
    </row>
    <row r="197" spans="1:23" ht="34.5" customHeight="1" thickBot="1" x14ac:dyDescent="0.35">
      <c r="A197" s="73" t="str">
        <f>'Matriz Nº1 Identificación'!A197</f>
        <v xml:space="preserve">Objetivo Estratégico: </v>
      </c>
      <c r="B197" s="395">
        <f>+'Matriz Nº1 Identificación'!B197:H197</f>
        <v>0</v>
      </c>
      <c r="C197" s="396"/>
      <c r="D197" s="396"/>
      <c r="E197" s="396"/>
      <c r="F197" s="396"/>
      <c r="G197" s="396"/>
      <c r="H197" s="396"/>
      <c r="I197" s="396"/>
      <c r="J197" s="396"/>
    </row>
    <row r="198" spans="1:23" ht="34.5" customHeight="1" x14ac:dyDescent="0.3">
      <c r="A198" s="12" t="str">
        <f>'Matriz Nº1 Identificación'!A198</f>
        <v>Objetivo táctico</v>
      </c>
      <c r="B198" s="397" t="str">
        <f>+'Matriz Nº1 Identificación'!B198:H198</f>
        <v>22. Dar continuidad al negocio y operaciones de la Imprenta Nacional mediante las compras institucionales</v>
      </c>
      <c r="C198" s="398"/>
      <c r="D198" s="398"/>
      <c r="E198" s="398"/>
      <c r="F198" s="398"/>
      <c r="G198" s="398"/>
      <c r="H198" s="398"/>
      <c r="I198" s="398"/>
      <c r="J198" s="399"/>
    </row>
    <row r="199" spans="1:23" ht="36.75" customHeight="1" x14ac:dyDescent="0.3">
      <c r="A199" s="4" t="str">
        <f>'Matriz Nº2 Análisis'!A199</f>
        <v>22. 1</v>
      </c>
      <c r="B199" s="13" t="str">
        <f>IF(A199&lt;1,'Matriz Nº1 Identificación'!F199,'Matriz Nº2 Análisis'!B199)</f>
        <v>R005 Estratégico</v>
      </c>
      <c r="C199" s="13" t="str">
        <f>IFERROR(IF(A199&lt;1,'Matriz Nº1 Identificación'!B199,'Matriz Nº2 Análisis'!E199)," ")</f>
        <v>ALTO</v>
      </c>
      <c r="D199" s="13" t="str">
        <f>IF(A199&lt;1,'Matriz Nº1 Identificación'!B199,'Matriz Nº2 Análisis'!I199)</f>
        <v>MEDIO</v>
      </c>
      <c r="E199" s="102" t="s">
        <v>107</v>
      </c>
      <c r="F199" s="213" t="s">
        <v>94</v>
      </c>
      <c r="G199" s="213" t="s">
        <v>162</v>
      </c>
      <c r="H199" s="213" t="s">
        <v>164</v>
      </c>
      <c r="I199" s="214" t="str">
        <f>IFERROR(VLOOKUP(D199,'Tabla 12'!$B$4:$E$6,3,FALSE)," ")</f>
        <v>ACEPTABLE</v>
      </c>
      <c r="J199" s="215" t="str">
        <f>IFERROR(VLOOKUP(I199,'Tabla 12'!$D$5:$E$6,2,FALSE)," ")</f>
        <v xml:space="preserve">NO ADMINISTRAR </v>
      </c>
      <c r="K199" s="10"/>
      <c r="L199" s="10"/>
      <c r="M199" s="9"/>
      <c r="N199" s="10"/>
      <c r="O199" s="10"/>
      <c r="P199" s="10"/>
      <c r="Q199" s="10"/>
      <c r="R199" s="10"/>
      <c r="S199" s="10"/>
      <c r="T199" s="10"/>
      <c r="U199" s="10"/>
      <c r="V199" s="10"/>
      <c r="W199" s="10"/>
    </row>
    <row r="200" spans="1:23" ht="36.75" customHeight="1" x14ac:dyDescent="0.3">
      <c r="A200" s="4" t="str">
        <f>'Matriz Nº2 Análisis'!A200</f>
        <v>22. 2</v>
      </c>
      <c r="B200" s="13" t="str">
        <f>IF(A200&lt;1,'Matriz Nº1 Identificación'!F200,'Matriz Nº2 Análisis'!B200)</f>
        <v xml:space="preserve"> </v>
      </c>
      <c r="C200" s="13" t="str">
        <f>IFERROR(IF(A200&lt;1,'Matriz Nº1 Identificación'!B200,'Matriz Nº2 Análisis'!E200)," ")</f>
        <v xml:space="preserve"> </v>
      </c>
      <c r="D200" s="13" t="str">
        <f>IF(A200&lt;1,'Matriz Nº1 Identificación'!B200,'Matriz Nº2 Análisis'!I200)</f>
        <v xml:space="preserve"> </v>
      </c>
      <c r="E200" s="102"/>
      <c r="F200" s="103"/>
      <c r="G200" s="103"/>
      <c r="H200" s="103"/>
      <c r="I200" s="96" t="str">
        <f>IFERROR(VLOOKUP(D200,'Tabla 12'!$B$4:$E$6,3,FALSE)," ")</f>
        <v xml:space="preserve"> </v>
      </c>
      <c r="J200" s="95" t="str">
        <f>IFERROR(VLOOKUP(I200,'Tabla 12'!$D$5:$E$6,2,FALSE)," ")</f>
        <v xml:space="preserve"> </v>
      </c>
      <c r="K200" s="10"/>
      <c r="L200" s="10"/>
      <c r="M200" s="9"/>
      <c r="N200" s="10"/>
      <c r="O200" s="10"/>
      <c r="P200" s="10"/>
      <c r="Q200" s="10"/>
      <c r="R200" s="10"/>
      <c r="S200" s="10"/>
      <c r="T200" s="10"/>
      <c r="U200" s="10"/>
      <c r="V200" s="10"/>
      <c r="W200" s="10"/>
    </row>
    <row r="201" spans="1:23" ht="36.75" customHeight="1" x14ac:dyDescent="0.3">
      <c r="A201" s="4" t="str">
        <f>'Matriz Nº2 Análisis'!A201</f>
        <v>22. 3</v>
      </c>
      <c r="B201" s="13" t="str">
        <f>IF(A201&lt;1,'Matriz Nº1 Identificación'!F201,'Matriz Nº2 Análisis'!B201)</f>
        <v xml:space="preserve"> </v>
      </c>
      <c r="C201" s="13" t="str">
        <f>IFERROR(IF(A201&lt;1,'Matriz Nº1 Identificación'!B201,'Matriz Nº2 Análisis'!E201)," ")</f>
        <v xml:space="preserve"> </v>
      </c>
      <c r="D201" s="13" t="str">
        <f>IF(A201&lt;1,'Matriz Nº1 Identificación'!B201,'Matriz Nº2 Análisis'!I201)</f>
        <v xml:space="preserve"> </v>
      </c>
      <c r="E201" s="102"/>
      <c r="F201" s="103"/>
      <c r="G201" s="103"/>
      <c r="H201" s="103"/>
      <c r="I201" s="96" t="str">
        <f>IFERROR(VLOOKUP(D201,'Tabla 12'!$B$4:$E$6,3,FALSE)," ")</f>
        <v xml:space="preserve"> </v>
      </c>
      <c r="J201" s="95" t="str">
        <f>IFERROR(VLOOKUP(I201,'Tabla 12'!$D$5:$E$6,2,FALSE)," ")</f>
        <v xml:space="preserve"> </v>
      </c>
      <c r="K201" s="10"/>
      <c r="L201" s="10"/>
      <c r="M201" s="9"/>
      <c r="N201" s="10"/>
      <c r="O201" s="10"/>
      <c r="P201" s="10"/>
      <c r="Q201" s="10"/>
      <c r="R201" s="10"/>
      <c r="S201" s="10"/>
      <c r="T201" s="10"/>
      <c r="U201" s="10"/>
      <c r="V201" s="10"/>
      <c r="W201" s="10"/>
    </row>
    <row r="202" spans="1:23" ht="36.75" customHeight="1" x14ac:dyDescent="0.3">
      <c r="A202" s="4" t="str">
        <f>'Matriz Nº2 Análisis'!A202</f>
        <v>22. 4</v>
      </c>
      <c r="B202" s="13" t="str">
        <f>IF(A202&lt;1,'Matriz Nº1 Identificación'!F202,'Matriz Nº2 Análisis'!B202)</f>
        <v xml:space="preserve"> </v>
      </c>
      <c r="C202" s="13" t="str">
        <f>IFERROR(IF(A202&lt;1,'Matriz Nº1 Identificación'!B202,'Matriz Nº2 Análisis'!E202)," ")</f>
        <v xml:space="preserve"> </v>
      </c>
      <c r="D202" s="13" t="str">
        <f>IF(A202&lt;1,'Matriz Nº1 Identificación'!B202,'Matriz Nº2 Análisis'!I202)</f>
        <v xml:space="preserve"> </v>
      </c>
      <c r="E202" s="102"/>
      <c r="F202" s="103"/>
      <c r="G202" s="103"/>
      <c r="H202" s="103"/>
      <c r="I202" s="96" t="str">
        <f>IFERROR(VLOOKUP(D202,'Tabla 12'!$B$4:$E$6,3,FALSE)," ")</f>
        <v xml:space="preserve"> </v>
      </c>
      <c r="J202" s="95" t="str">
        <f>IFERROR(VLOOKUP(I202,'Tabla 12'!$D$5:$E$6,2,FALSE)," ")</f>
        <v xml:space="preserve"> </v>
      </c>
      <c r="K202" s="10"/>
      <c r="L202" s="10"/>
      <c r="M202" s="9"/>
      <c r="N202" s="10"/>
      <c r="O202" s="10"/>
      <c r="P202" s="10"/>
      <c r="Q202" s="10"/>
      <c r="R202" s="10"/>
      <c r="S202" s="10"/>
      <c r="T202" s="10"/>
      <c r="U202" s="10"/>
      <c r="V202" s="10"/>
      <c r="W202" s="10"/>
    </row>
    <row r="203" spans="1:23" ht="36.75" customHeight="1" x14ac:dyDescent="0.3">
      <c r="A203" s="4" t="str">
        <f>'Matriz Nº2 Análisis'!A203</f>
        <v>22. 5</v>
      </c>
      <c r="B203" s="13" t="str">
        <f>IF(A203&lt;1,'Matriz Nº1 Identificación'!F203,'Matriz Nº2 Análisis'!B203)</f>
        <v xml:space="preserve"> </v>
      </c>
      <c r="C203" s="13" t="str">
        <f>IFERROR(IF(A203&lt;1,'Matriz Nº1 Identificación'!B203,'Matriz Nº2 Análisis'!E203)," ")</f>
        <v xml:space="preserve"> </v>
      </c>
      <c r="D203" s="13" t="str">
        <f>IF(A203&lt;1,'Matriz Nº1 Identificación'!B203,'Matriz Nº2 Análisis'!I203)</f>
        <v xml:space="preserve"> </v>
      </c>
      <c r="E203" s="102"/>
      <c r="F203" s="103"/>
      <c r="G203" s="103"/>
      <c r="H203" s="103"/>
      <c r="I203" s="96" t="str">
        <f>IFERROR(VLOOKUP(D203,'Tabla 12'!$B$4:$E$6,3,FALSE)," ")</f>
        <v xml:space="preserve"> </v>
      </c>
      <c r="J203" s="95" t="str">
        <f>IFERROR(VLOOKUP(I203,'Tabla 12'!$D$5:$E$6,2,FALSE)," ")</f>
        <v xml:space="preserve"> </v>
      </c>
      <c r="K203" s="10"/>
      <c r="L203" s="10"/>
      <c r="M203" s="9"/>
      <c r="N203" s="10"/>
      <c r="O203" s="10"/>
      <c r="P203" s="10"/>
      <c r="Q203" s="10"/>
      <c r="R203" s="10"/>
      <c r="S203" s="10"/>
      <c r="T203" s="10"/>
      <c r="U203" s="10"/>
      <c r="V203" s="10"/>
      <c r="W203" s="10"/>
    </row>
    <row r="204" spans="1:23" ht="36.75" customHeight="1" x14ac:dyDescent="0.3">
      <c r="A204" s="4" t="str">
        <f>'Matriz Nº2 Análisis'!A204</f>
        <v>22. 6</v>
      </c>
      <c r="B204" s="13" t="str">
        <f>IF(A204&lt;1,'Matriz Nº1 Identificación'!F204,'Matriz Nº2 Análisis'!B204)</f>
        <v xml:space="preserve"> </v>
      </c>
      <c r="C204" s="13" t="str">
        <f>IFERROR(IF(A204&lt;1,'Matriz Nº1 Identificación'!B204,'Matriz Nº2 Análisis'!E204)," ")</f>
        <v xml:space="preserve"> </v>
      </c>
      <c r="D204" s="13" t="str">
        <f>IF(A204&lt;1,'Matriz Nº1 Identificación'!B204,'Matriz Nº2 Análisis'!I204)</f>
        <v xml:space="preserve"> </v>
      </c>
      <c r="E204" s="102"/>
      <c r="F204" s="103"/>
      <c r="G204" s="103"/>
      <c r="H204" s="103"/>
      <c r="I204" s="96" t="str">
        <f>IFERROR(VLOOKUP(D204,'Tabla 12'!$B$4:$E$6,3,FALSE)," ")</f>
        <v xml:space="preserve"> </v>
      </c>
      <c r="J204" s="95" t="str">
        <f>IFERROR(VLOOKUP(I204,'Tabla 12'!$D$5:$E$6,2,FALSE)," ")</f>
        <v xml:space="preserve"> </v>
      </c>
      <c r="K204" s="10"/>
      <c r="L204" s="10"/>
      <c r="M204" s="9"/>
      <c r="N204" s="10"/>
      <c r="O204" s="10"/>
      <c r="P204" s="10"/>
      <c r="Q204" s="10"/>
      <c r="R204" s="10"/>
      <c r="S204" s="10"/>
      <c r="T204" s="10"/>
      <c r="U204" s="10"/>
      <c r="V204" s="10"/>
      <c r="W204" s="10"/>
    </row>
    <row r="205" spans="1:23" ht="36.75" customHeight="1" thickBot="1" x14ac:dyDescent="0.35">
      <c r="A205" s="4" t="str">
        <f>'Matriz Nº2 Análisis'!A205</f>
        <v>22. 7</v>
      </c>
      <c r="B205" s="13" t="str">
        <f>IF(A205&lt;1,'Matriz Nº1 Identificación'!F205,'Matriz Nº2 Análisis'!B205)</f>
        <v xml:space="preserve"> </v>
      </c>
      <c r="C205" s="13" t="str">
        <f>IFERROR(IF(A205&lt;1,'Matriz Nº1 Identificación'!B205,'Matriz Nº2 Análisis'!E205)," ")</f>
        <v xml:space="preserve"> </v>
      </c>
      <c r="D205" s="13" t="str">
        <f>IF(A205&lt;1,'Matriz Nº1 Identificación'!B205,'Matriz Nº2 Análisis'!I205)</f>
        <v xml:space="preserve"> </v>
      </c>
      <c r="E205" s="102"/>
      <c r="F205" s="103"/>
      <c r="G205" s="103"/>
      <c r="H205" s="103"/>
      <c r="I205" s="96" t="str">
        <f>IFERROR(VLOOKUP(D205,'Tabla 12'!$B$4:$E$6,3,FALSE)," ")</f>
        <v xml:space="preserve"> </v>
      </c>
      <c r="J205" s="95" t="str">
        <f>IFERROR(VLOOKUP(I205,'Tabla 12'!$D$5:$E$6,2,FALSE)," ")</f>
        <v xml:space="preserve"> </v>
      </c>
      <c r="K205" s="10"/>
      <c r="L205" s="10"/>
      <c r="M205" s="9"/>
      <c r="N205" s="10"/>
      <c r="O205" s="10"/>
      <c r="P205" s="10"/>
      <c r="Q205" s="10"/>
      <c r="R205" s="10"/>
      <c r="S205" s="10"/>
      <c r="T205" s="10"/>
      <c r="U205" s="10"/>
      <c r="V205" s="10"/>
      <c r="W205" s="10"/>
    </row>
    <row r="206" spans="1:23" ht="34.5" customHeight="1" thickBot="1" x14ac:dyDescent="0.35">
      <c r="A206" s="73" t="str">
        <f>'Matriz Nº1 Identificación'!A206</f>
        <v xml:space="preserve">Objetivo Estratégico: </v>
      </c>
      <c r="B206" s="395">
        <f>+'Matriz Nº1 Identificación'!B206:H206</f>
        <v>0</v>
      </c>
      <c r="C206" s="396"/>
      <c r="D206" s="396"/>
      <c r="E206" s="396"/>
      <c r="F206" s="396"/>
      <c r="G206" s="396"/>
      <c r="H206" s="396"/>
      <c r="I206" s="396"/>
      <c r="J206" s="396"/>
    </row>
    <row r="207" spans="1:23" ht="34.5" customHeight="1" x14ac:dyDescent="0.3">
      <c r="A207" s="12" t="str">
        <f>'Matriz Nº1 Identificación'!A207</f>
        <v>Objetivo táctico</v>
      </c>
      <c r="B207" s="397" t="str">
        <f>+'Matriz Nº1 Identificación'!B207:H207</f>
        <v>23. Proporcionar el mantenimiento preventivo y correctivo mediante contratación de servicios especializados</v>
      </c>
      <c r="C207" s="398"/>
      <c r="D207" s="398"/>
      <c r="E207" s="398"/>
      <c r="F207" s="398"/>
      <c r="G207" s="398"/>
      <c r="H207" s="398"/>
      <c r="I207" s="398"/>
      <c r="J207" s="399"/>
    </row>
    <row r="208" spans="1:23" ht="36.75" customHeight="1" x14ac:dyDescent="0.3">
      <c r="A208" s="4" t="str">
        <f>'Matriz Nº2 Análisis'!A208</f>
        <v>23. 1</v>
      </c>
      <c r="B208" s="13" t="str">
        <f>IF(A208&lt;1,'Matriz Nº1 Identificación'!F208,'Matriz Nº2 Análisis'!B208)</f>
        <v>R005 Estratégico</v>
      </c>
      <c r="C208" s="13" t="str">
        <f>IFERROR(IF(A208&lt;1,'Matriz Nº1 Identificación'!B208,'Matriz Nº2 Análisis'!E208)," ")</f>
        <v>ALTO</v>
      </c>
      <c r="D208" s="13" t="str">
        <f>IF(A208&lt;1,'Matriz Nº1 Identificación'!B208,'Matriz Nº2 Análisis'!I208)</f>
        <v>MEDIO</v>
      </c>
      <c r="E208" s="102" t="s">
        <v>107</v>
      </c>
      <c r="F208" s="213" t="s">
        <v>94</v>
      </c>
      <c r="G208" s="213" t="s">
        <v>162</v>
      </c>
      <c r="H208" s="213" t="s">
        <v>164</v>
      </c>
      <c r="I208" s="214" t="str">
        <f>IFERROR(VLOOKUP(D208,'Tabla 12'!$B$4:$E$6,3,FALSE)," ")</f>
        <v>ACEPTABLE</v>
      </c>
      <c r="J208" s="215" t="str">
        <f>IFERROR(VLOOKUP(I208,'Tabla 12'!$D$5:$E$6,2,FALSE)," ")</f>
        <v xml:space="preserve">NO ADMINISTRAR </v>
      </c>
      <c r="K208" s="10"/>
      <c r="L208" s="10"/>
      <c r="M208" s="9"/>
      <c r="N208" s="10"/>
      <c r="O208" s="10"/>
      <c r="P208" s="10"/>
      <c r="Q208" s="10"/>
      <c r="R208" s="10"/>
      <c r="S208" s="10"/>
      <c r="T208" s="10"/>
      <c r="U208" s="10"/>
      <c r="V208" s="10"/>
      <c r="W208" s="10"/>
    </row>
    <row r="209" spans="1:23" ht="36.75" customHeight="1" x14ac:dyDescent="0.3">
      <c r="A209" s="4" t="str">
        <f>'Matriz Nº2 Análisis'!A209</f>
        <v>23. 2</v>
      </c>
      <c r="B209" s="13" t="str">
        <f>IF(A209&lt;1,'Matriz Nº1 Identificación'!F209,'Matriz Nº2 Análisis'!B209)</f>
        <v xml:space="preserve"> </v>
      </c>
      <c r="C209" s="13" t="str">
        <f>IFERROR(IF(A209&lt;1,'Matriz Nº1 Identificación'!B209,'Matriz Nº2 Análisis'!E209)," ")</f>
        <v xml:space="preserve"> </v>
      </c>
      <c r="D209" s="13" t="str">
        <f>IF(A209&lt;1,'Matriz Nº1 Identificación'!B209,'Matriz Nº2 Análisis'!I209)</f>
        <v xml:space="preserve"> </v>
      </c>
      <c r="E209" s="102"/>
      <c r="F209" s="103"/>
      <c r="G209" s="103"/>
      <c r="H209" s="103"/>
      <c r="I209" s="96" t="str">
        <f>IFERROR(VLOOKUP(D209,'Tabla 12'!$B$4:$E$6,3,FALSE)," ")</f>
        <v xml:space="preserve"> </v>
      </c>
      <c r="J209" s="95" t="str">
        <f>IFERROR(VLOOKUP(I209,'Tabla 12'!$D$5:$E$6,2,FALSE)," ")</f>
        <v xml:space="preserve"> </v>
      </c>
      <c r="K209" s="10"/>
      <c r="L209" s="10"/>
      <c r="M209" s="9"/>
      <c r="N209" s="10"/>
      <c r="O209" s="10"/>
      <c r="P209" s="10"/>
      <c r="Q209" s="10"/>
      <c r="R209" s="10"/>
      <c r="S209" s="10"/>
      <c r="T209" s="10"/>
      <c r="U209" s="10"/>
      <c r="V209" s="10"/>
      <c r="W209" s="10"/>
    </row>
    <row r="210" spans="1:23" ht="36.75" customHeight="1" x14ac:dyDescent="0.3">
      <c r="A210" s="4" t="str">
        <f>'Matriz Nº2 Análisis'!A210</f>
        <v>23. 3</v>
      </c>
      <c r="B210" s="13" t="str">
        <f>IF(A210&lt;1,'Matriz Nº1 Identificación'!F210,'Matriz Nº2 Análisis'!B210)</f>
        <v xml:space="preserve"> </v>
      </c>
      <c r="C210" s="13" t="str">
        <f>IFERROR(IF(A210&lt;1,'Matriz Nº1 Identificación'!B210,'Matriz Nº2 Análisis'!E210)," ")</f>
        <v xml:space="preserve"> </v>
      </c>
      <c r="D210" s="13" t="str">
        <f>IF(A210&lt;1,'Matriz Nº1 Identificación'!B210,'Matriz Nº2 Análisis'!I210)</f>
        <v xml:space="preserve"> </v>
      </c>
      <c r="E210" s="102"/>
      <c r="F210" s="103"/>
      <c r="G210" s="103"/>
      <c r="H210" s="103"/>
      <c r="I210" s="96" t="str">
        <f>IFERROR(VLOOKUP(D210,'Tabla 12'!$B$4:$E$6,3,FALSE)," ")</f>
        <v xml:space="preserve"> </v>
      </c>
      <c r="J210" s="95" t="str">
        <f>IFERROR(VLOOKUP(I210,'Tabla 12'!$D$5:$E$6,2,FALSE)," ")</f>
        <v xml:space="preserve"> </v>
      </c>
      <c r="K210" s="10"/>
      <c r="L210" s="10"/>
      <c r="M210" s="9"/>
      <c r="N210" s="10"/>
      <c r="O210" s="10"/>
      <c r="P210" s="10"/>
      <c r="Q210" s="10"/>
      <c r="R210" s="10"/>
      <c r="S210" s="10"/>
      <c r="T210" s="10"/>
      <c r="U210" s="10"/>
      <c r="V210" s="10"/>
      <c r="W210" s="10"/>
    </row>
    <row r="211" spans="1:23" ht="36.75" customHeight="1" x14ac:dyDescent="0.3">
      <c r="A211" s="4" t="str">
        <f>'Matriz Nº2 Análisis'!A211</f>
        <v>23. 4</v>
      </c>
      <c r="B211" s="13" t="str">
        <f>IF(A211&lt;1,'Matriz Nº1 Identificación'!F211,'Matriz Nº2 Análisis'!B211)</f>
        <v xml:space="preserve"> </v>
      </c>
      <c r="C211" s="13" t="str">
        <f>IFERROR(IF(A211&lt;1,'Matriz Nº1 Identificación'!B211,'Matriz Nº2 Análisis'!E211)," ")</f>
        <v xml:space="preserve"> </v>
      </c>
      <c r="D211" s="13" t="str">
        <f>IF(A211&lt;1,'Matriz Nº1 Identificación'!B211,'Matriz Nº2 Análisis'!I211)</f>
        <v xml:space="preserve"> </v>
      </c>
      <c r="E211" s="102"/>
      <c r="F211" s="103"/>
      <c r="G211" s="103"/>
      <c r="H211" s="103"/>
      <c r="I211" s="96" t="str">
        <f>IFERROR(VLOOKUP(D211,'Tabla 12'!$B$4:$E$6,3,FALSE)," ")</f>
        <v xml:space="preserve"> </v>
      </c>
      <c r="J211" s="95" t="str">
        <f>IFERROR(VLOOKUP(I211,'Tabla 12'!$D$5:$E$6,2,FALSE)," ")</f>
        <v xml:space="preserve"> </v>
      </c>
      <c r="K211" s="10"/>
      <c r="L211" s="10"/>
      <c r="M211" s="9"/>
      <c r="N211" s="10"/>
      <c r="O211" s="10"/>
      <c r="P211" s="10"/>
      <c r="Q211" s="10"/>
      <c r="R211" s="10"/>
      <c r="S211" s="10"/>
      <c r="T211" s="10"/>
      <c r="U211" s="10"/>
      <c r="V211" s="10"/>
      <c r="W211" s="10"/>
    </row>
    <row r="212" spans="1:23" ht="36.75" customHeight="1" x14ac:dyDescent="0.3">
      <c r="A212" s="4" t="str">
        <f>'Matriz Nº2 Análisis'!A212</f>
        <v>23. 5</v>
      </c>
      <c r="B212" s="13" t="str">
        <f>IF(A212&lt;1,'Matriz Nº1 Identificación'!F212,'Matriz Nº2 Análisis'!B212)</f>
        <v xml:space="preserve"> </v>
      </c>
      <c r="C212" s="13" t="str">
        <f>IFERROR(IF(A212&lt;1,'Matriz Nº1 Identificación'!B212,'Matriz Nº2 Análisis'!E212)," ")</f>
        <v xml:space="preserve"> </v>
      </c>
      <c r="D212" s="13" t="str">
        <f>IF(A212&lt;1,'Matriz Nº1 Identificación'!B212,'Matriz Nº2 Análisis'!I212)</f>
        <v xml:space="preserve"> </v>
      </c>
      <c r="E212" s="102"/>
      <c r="F212" s="103"/>
      <c r="G212" s="103"/>
      <c r="H212" s="103"/>
      <c r="I212" s="96" t="str">
        <f>IFERROR(VLOOKUP(D212,'Tabla 12'!$B$4:$E$6,3,FALSE)," ")</f>
        <v xml:space="preserve"> </v>
      </c>
      <c r="J212" s="95" t="str">
        <f>IFERROR(VLOOKUP(I212,'Tabla 12'!$D$5:$E$6,2,FALSE)," ")</f>
        <v xml:space="preserve"> </v>
      </c>
      <c r="K212" s="10"/>
      <c r="L212" s="10"/>
      <c r="M212" s="9"/>
      <c r="N212" s="10"/>
      <c r="O212" s="10"/>
      <c r="P212" s="10"/>
      <c r="Q212" s="10"/>
      <c r="R212" s="10"/>
      <c r="S212" s="10"/>
      <c r="T212" s="10"/>
      <c r="U212" s="10"/>
      <c r="V212" s="10"/>
      <c r="W212" s="10"/>
    </row>
    <row r="213" spans="1:23" ht="36.75" customHeight="1" x14ac:dyDescent="0.3">
      <c r="A213" s="4" t="str">
        <f>'Matriz Nº2 Análisis'!A213</f>
        <v>23. 6</v>
      </c>
      <c r="B213" s="13" t="str">
        <f>IF(A213&lt;1,'Matriz Nº1 Identificación'!F213,'Matriz Nº2 Análisis'!B213)</f>
        <v xml:space="preserve"> </v>
      </c>
      <c r="C213" s="13" t="str">
        <f>IFERROR(IF(A213&lt;1,'Matriz Nº1 Identificación'!B213,'Matriz Nº2 Análisis'!E213)," ")</f>
        <v xml:space="preserve"> </v>
      </c>
      <c r="D213" s="13" t="str">
        <f>IF(A213&lt;1,'Matriz Nº1 Identificación'!B213,'Matriz Nº2 Análisis'!I213)</f>
        <v xml:space="preserve"> </v>
      </c>
      <c r="E213" s="102"/>
      <c r="F213" s="103"/>
      <c r="G213" s="103"/>
      <c r="H213" s="103"/>
      <c r="I213" s="96" t="str">
        <f>IFERROR(VLOOKUP(D213,'Tabla 12'!$B$4:$E$6,3,FALSE)," ")</f>
        <v xml:space="preserve"> </v>
      </c>
      <c r="J213" s="95" t="str">
        <f>IFERROR(VLOOKUP(I213,'Tabla 12'!$D$5:$E$6,2,FALSE)," ")</f>
        <v xml:space="preserve"> </v>
      </c>
      <c r="K213" s="10"/>
      <c r="L213" s="10"/>
      <c r="M213" s="9"/>
      <c r="N213" s="10"/>
      <c r="O213" s="10"/>
      <c r="P213" s="10"/>
      <c r="Q213" s="10"/>
      <c r="R213" s="10"/>
      <c r="S213" s="10"/>
      <c r="T213" s="10"/>
      <c r="U213" s="10"/>
      <c r="V213" s="10"/>
      <c r="W213" s="10"/>
    </row>
    <row r="214" spans="1:23" ht="36.75" customHeight="1" thickBot="1" x14ac:dyDescent="0.35">
      <c r="A214" s="4" t="str">
        <f>'Matriz Nº2 Análisis'!A214</f>
        <v>23. 7</v>
      </c>
      <c r="B214" s="13" t="str">
        <f>IF(A214&lt;1,'Matriz Nº1 Identificación'!F214,'Matriz Nº2 Análisis'!B214)</f>
        <v xml:space="preserve"> </v>
      </c>
      <c r="C214" s="13" t="str">
        <f>IFERROR(IF(A214&lt;1,'Matriz Nº1 Identificación'!B214,'Matriz Nº2 Análisis'!E214)," ")</f>
        <v xml:space="preserve"> </v>
      </c>
      <c r="D214" s="13" t="str">
        <f>IF(A214&lt;1,'Matriz Nº1 Identificación'!B214,'Matriz Nº2 Análisis'!I214)</f>
        <v xml:space="preserve"> </v>
      </c>
      <c r="E214" s="102"/>
      <c r="F214" s="103"/>
      <c r="G214" s="103"/>
      <c r="H214" s="103"/>
      <c r="I214" s="96" t="str">
        <f>IFERROR(VLOOKUP(D214,'Tabla 12'!$B$4:$E$6,3,FALSE)," ")</f>
        <v xml:space="preserve"> </v>
      </c>
      <c r="J214" s="95" t="str">
        <f>IFERROR(VLOOKUP(I214,'Tabla 12'!$D$5:$E$6,2,FALSE)," ")</f>
        <v xml:space="preserve"> </v>
      </c>
      <c r="K214" s="10"/>
      <c r="L214" s="10"/>
      <c r="M214" s="9"/>
      <c r="N214" s="10"/>
      <c r="O214" s="10"/>
      <c r="P214" s="10"/>
      <c r="Q214" s="10"/>
      <c r="R214" s="10"/>
      <c r="S214" s="10"/>
      <c r="T214" s="10"/>
      <c r="U214" s="10"/>
      <c r="V214" s="10"/>
      <c r="W214" s="10"/>
    </row>
    <row r="215" spans="1:23" ht="34.5" customHeight="1" thickBot="1" x14ac:dyDescent="0.35">
      <c r="A215" s="73" t="str">
        <f>'Matriz Nº1 Identificación'!A215</f>
        <v xml:space="preserve">Objetivo Estratégico: </v>
      </c>
      <c r="B215" s="395">
        <f>+'Matriz Nº1 Identificación'!B215:H215</f>
        <v>0</v>
      </c>
      <c r="C215" s="396"/>
      <c r="D215" s="396"/>
      <c r="E215" s="396"/>
      <c r="F215" s="396"/>
      <c r="G215" s="396"/>
      <c r="H215" s="396"/>
      <c r="I215" s="396"/>
      <c r="J215" s="396"/>
    </row>
    <row r="216" spans="1:23" ht="34.5" customHeight="1" x14ac:dyDescent="0.3">
      <c r="A216" s="12" t="str">
        <f>'Matriz Nº1 Identificación'!A216</f>
        <v>Objetivo táctico</v>
      </c>
      <c r="B216" s="397" t="str">
        <f>+'Matriz Nº1 Identificación'!B216:H216</f>
        <v xml:space="preserve">24. Garantizar la continuidad del  funcionamiento del sistema de circuito cerrado de TV y Central Telefonica </v>
      </c>
      <c r="C216" s="398"/>
      <c r="D216" s="398"/>
      <c r="E216" s="398"/>
      <c r="F216" s="398"/>
      <c r="G216" s="398"/>
      <c r="H216" s="398"/>
      <c r="I216" s="398"/>
      <c r="J216" s="399"/>
    </row>
    <row r="217" spans="1:23" ht="36.75" customHeight="1" x14ac:dyDescent="0.3">
      <c r="A217" s="4" t="str">
        <f>'Matriz Nº2 Análisis'!A217</f>
        <v>24. 1</v>
      </c>
      <c r="B217" s="13" t="str">
        <f>IF(A217&lt;1,'Matriz Nº1 Identificación'!F217,'Matriz Nº2 Análisis'!B217)</f>
        <v>R002 Presupuesto</v>
      </c>
      <c r="C217" s="13" t="str">
        <f>IFERROR(IF(A217&lt;1,'Matriz Nº1 Identificación'!B217,'Matriz Nº2 Análisis'!E217)," ")</f>
        <v>ALTO</v>
      </c>
      <c r="D217" s="13" t="str">
        <f>IF(A217&lt;1,'Matriz Nº1 Identificación'!B217,'Matriz Nº2 Análisis'!I217)</f>
        <v>MEDIO</v>
      </c>
      <c r="E217" s="102" t="s">
        <v>94</v>
      </c>
      <c r="F217" s="213" t="s">
        <v>94</v>
      </c>
      <c r="G217" s="213" t="s">
        <v>174</v>
      </c>
      <c r="H217" s="213" t="s">
        <v>164</v>
      </c>
      <c r="I217" s="214" t="str">
        <f>IFERROR(VLOOKUP(D217,'Tabla 12'!$B$4:$E$6,3,FALSE)," ")</f>
        <v>ACEPTABLE</v>
      </c>
      <c r="J217" s="215" t="str">
        <f>IFERROR(VLOOKUP(I217,'Tabla 12'!$D$5:$E$6,2,FALSE)," ")</f>
        <v xml:space="preserve">NO ADMINISTRAR </v>
      </c>
      <c r="K217" s="10"/>
      <c r="L217" s="10"/>
      <c r="M217" s="9"/>
      <c r="N217" s="10"/>
      <c r="O217" s="10"/>
      <c r="P217" s="10"/>
      <c r="Q217" s="10"/>
      <c r="R217" s="10"/>
      <c r="S217" s="10"/>
      <c r="T217" s="10"/>
      <c r="U217" s="10"/>
      <c r="V217" s="10"/>
      <c r="W217" s="10"/>
    </row>
    <row r="218" spans="1:23" ht="36.75" customHeight="1" x14ac:dyDescent="0.3">
      <c r="A218" s="4" t="str">
        <f>'Matriz Nº2 Análisis'!A218</f>
        <v>24. 2</v>
      </c>
      <c r="B218" s="13" t="str">
        <f>IF(A218&lt;1,'Matriz Nº1 Identificación'!F218,'Matriz Nº2 Análisis'!B218)</f>
        <v xml:space="preserve"> </v>
      </c>
      <c r="C218" s="13" t="str">
        <f>IFERROR(IF(A218&lt;1,'Matriz Nº1 Identificación'!B218,'Matriz Nº2 Análisis'!E218)," ")</f>
        <v xml:space="preserve"> </v>
      </c>
      <c r="D218" s="13" t="str">
        <f>IF(A218&lt;1,'Matriz Nº1 Identificación'!B218,'Matriz Nº2 Análisis'!I218)</f>
        <v xml:space="preserve"> </v>
      </c>
      <c r="E218" s="102"/>
      <c r="F218" s="103"/>
      <c r="G218" s="103"/>
      <c r="H218" s="103"/>
      <c r="I218" s="96" t="str">
        <f>IFERROR(VLOOKUP(D218,'Tabla 12'!$B$4:$E$6,3,FALSE)," ")</f>
        <v xml:space="preserve"> </v>
      </c>
      <c r="J218" s="95" t="str">
        <f>IFERROR(VLOOKUP(I218,'Tabla 12'!$D$5:$E$6,2,FALSE)," ")</f>
        <v xml:space="preserve"> </v>
      </c>
      <c r="K218" s="10"/>
      <c r="L218" s="10"/>
      <c r="M218" s="9"/>
      <c r="N218" s="10"/>
      <c r="O218" s="10"/>
      <c r="P218" s="10"/>
      <c r="Q218" s="10"/>
      <c r="R218" s="10"/>
      <c r="S218" s="10"/>
      <c r="T218" s="10"/>
      <c r="U218" s="10"/>
      <c r="V218" s="10"/>
      <c r="W218" s="10"/>
    </row>
    <row r="219" spans="1:23" ht="36.75" customHeight="1" x14ac:dyDescent="0.3">
      <c r="A219" s="4" t="str">
        <f>'Matriz Nº2 Análisis'!A219</f>
        <v>24. 3</v>
      </c>
      <c r="B219" s="13" t="str">
        <f>IF(A219&lt;1,'Matriz Nº1 Identificación'!F219,'Matriz Nº2 Análisis'!B219)</f>
        <v xml:space="preserve"> </v>
      </c>
      <c r="C219" s="13" t="str">
        <f>IFERROR(IF(A219&lt;1,'Matriz Nº1 Identificación'!B219,'Matriz Nº2 Análisis'!E219)," ")</f>
        <v xml:space="preserve"> </v>
      </c>
      <c r="D219" s="13" t="str">
        <f>IF(A219&lt;1,'Matriz Nº1 Identificación'!B219,'Matriz Nº2 Análisis'!I219)</f>
        <v xml:space="preserve"> </v>
      </c>
      <c r="E219" s="102"/>
      <c r="F219" s="103"/>
      <c r="G219" s="103"/>
      <c r="H219" s="103"/>
      <c r="I219" s="96" t="str">
        <f>IFERROR(VLOOKUP(D219,'Tabla 12'!$B$4:$E$6,3,FALSE)," ")</f>
        <v xml:space="preserve"> </v>
      </c>
      <c r="J219" s="95" t="str">
        <f>IFERROR(VLOOKUP(I219,'Tabla 12'!$D$5:$E$6,2,FALSE)," ")</f>
        <v xml:space="preserve"> </v>
      </c>
      <c r="K219" s="10"/>
      <c r="L219" s="10"/>
      <c r="M219" s="9"/>
      <c r="N219" s="10"/>
      <c r="O219" s="10"/>
      <c r="P219" s="10"/>
      <c r="Q219" s="10"/>
      <c r="R219" s="10"/>
      <c r="S219" s="10"/>
      <c r="T219" s="10"/>
      <c r="U219" s="10"/>
      <c r="V219" s="10"/>
      <c r="W219" s="10"/>
    </row>
    <row r="220" spans="1:23" ht="36.75" customHeight="1" x14ac:dyDescent="0.3">
      <c r="A220" s="4" t="str">
        <f>'Matriz Nº2 Análisis'!A220</f>
        <v>24. 4</v>
      </c>
      <c r="B220" s="13" t="str">
        <f>IF(A220&lt;1,'Matriz Nº1 Identificación'!F220,'Matriz Nº2 Análisis'!B220)</f>
        <v xml:space="preserve"> </v>
      </c>
      <c r="C220" s="13" t="str">
        <f>IFERROR(IF(A220&lt;1,'Matriz Nº1 Identificación'!B220,'Matriz Nº2 Análisis'!E220)," ")</f>
        <v xml:space="preserve"> </v>
      </c>
      <c r="D220" s="13" t="str">
        <f>IF(A220&lt;1,'Matriz Nº1 Identificación'!B220,'Matriz Nº2 Análisis'!I220)</f>
        <v xml:space="preserve"> </v>
      </c>
      <c r="E220" s="102"/>
      <c r="F220" s="103"/>
      <c r="G220" s="103"/>
      <c r="H220" s="103"/>
      <c r="I220" s="96" t="str">
        <f>IFERROR(VLOOKUP(D220,'Tabla 12'!$B$4:$E$6,3,FALSE)," ")</f>
        <v xml:space="preserve"> </v>
      </c>
      <c r="J220" s="95" t="str">
        <f>IFERROR(VLOOKUP(I220,'Tabla 12'!$D$5:$E$6,2,FALSE)," ")</f>
        <v xml:space="preserve"> </v>
      </c>
      <c r="K220" s="10"/>
      <c r="L220" s="10"/>
      <c r="M220" s="9"/>
      <c r="N220" s="10"/>
      <c r="O220" s="10"/>
      <c r="P220" s="10"/>
      <c r="Q220" s="10"/>
      <c r="R220" s="10"/>
      <c r="S220" s="10"/>
      <c r="T220" s="10"/>
      <c r="U220" s="10"/>
      <c r="V220" s="10"/>
      <c r="W220" s="10"/>
    </row>
    <row r="221" spans="1:23" ht="36.75" customHeight="1" x14ac:dyDescent="0.3">
      <c r="A221" s="4" t="str">
        <f>'Matriz Nº2 Análisis'!A221</f>
        <v>24. 5</v>
      </c>
      <c r="B221" s="13" t="str">
        <f>IF(A221&lt;1,'Matriz Nº1 Identificación'!F221,'Matriz Nº2 Análisis'!B221)</f>
        <v xml:space="preserve"> </v>
      </c>
      <c r="C221" s="13" t="str">
        <f>IFERROR(IF(A221&lt;1,'Matriz Nº1 Identificación'!B221,'Matriz Nº2 Análisis'!E221)," ")</f>
        <v xml:space="preserve"> </v>
      </c>
      <c r="D221" s="13" t="str">
        <f>IF(A221&lt;1,'Matriz Nº1 Identificación'!B221,'Matriz Nº2 Análisis'!I221)</f>
        <v xml:space="preserve"> </v>
      </c>
      <c r="E221" s="102"/>
      <c r="F221" s="103"/>
      <c r="G221" s="103"/>
      <c r="H221" s="103"/>
      <c r="I221" s="96" t="str">
        <f>IFERROR(VLOOKUP(D221,'Tabla 12'!$B$4:$E$6,3,FALSE)," ")</f>
        <v xml:space="preserve"> </v>
      </c>
      <c r="J221" s="95" t="str">
        <f>IFERROR(VLOOKUP(I221,'Tabla 12'!$D$5:$E$6,2,FALSE)," ")</f>
        <v xml:space="preserve"> </v>
      </c>
      <c r="K221" s="10"/>
      <c r="L221" s="10"/>
      <c r="M221" s="9"/>
      <c r="N221" s="10"/>
      <c r="O221" s="10"/>
      <c r="P221" s="10"/>
      <c r="Q221" s="10"/>
      <c r="R221" s="10"/>
      <c r="S221" s="10"/>
      <c r="T221" s="10"/>
      <c r="U221" s="10"/>
      <c r="V221" s="10"/>
      <c r="W221" s="10"/>
    </row>
    <row r="222" spans="1:23" ht="36.75" customHeight="1" x14ac:dyDescent="0.3">
      <c r="A222" s="4" t="str">
        <f>'Matriz Nº2 Análisis'!A222</f>
        <v>24. 6</v>
      </c>
      <c r="B222" s="13" t="str">
        <f>IF(A222&lt;1,'Matriz Nº1 Identificación'!F222,'Matriz Nº2 Análisis'!B222)</f>
        <v xml:space="preserve"> </v>
      </c>
      <c r="C222" s="13" t="str">
        <f>IFERROR(IF(A222&lt;1,'Matriz Nº1 Identificación'!B222,'Matriz Nº2 Análisis'!E222)," ")</f>
        <v xml:space="preserve"> </v>
      </c>
      <c r="D222" s="13" t="str">
        <f>IF(A222&lt;1,'Matriz Nº1 Identificación'!B222,'Matriz Nº2 Análisis'!I222)</f>
        <v xml:space="preserve"> </v>
      </c>
      <c r="E222" s="102"/>
      <c r="F222" s="103"/>
      <c r="G222" s="103"/>
      <c r="H222" s="103"/>
      <c r="I222" s="96" t="str">
        <f>IFERROR(VLOOKUP(D222,'Tabla 12'!$B$4:$E$6,3,FALSE)," ")</f>
        <v xml:space="preserve"> </v>
      </c>
      <c r="J222" s="95" t="str">
        <f>IFERROR(VLOOKUP(I222,'Tabla 12'!$D$5:$E$6,2,FALSE)," ")</f>
        <v xml:space="preserve"> </v>
      </c>
      <c r="K222" s="10"/>
      <c r="L222" s="10"/>
      <c r="M222" s="9"/>
      <c r="N222" s="10"/>
      <c r="O222" s="10"/>
      <c r="P222" s="10"/>
      <c r="Q222" s="10"/>
      <c r="R222" s="10"/>
      <c r="S222" s="10"/>
      <c r="T222" s="10"/>
      <c r="U222" s="10"/>
      <c r="V222" s="10"/>
      <c r="W222" s="10"/>
    </row>
    <row r="223" spans="1:23" ht="36.75" customHeight="1" thickBot="1" x14ac:dyDescent="0.35">
      <c r="A223" s="4" t="str">
        <f>'Matriz Nº2 Análisis'!A223</f>
        <v>24. 7</v>
      </c>
      <c r="B223" s="13" t="str">
        <f>IF(A223&lt;1,'Matriz Nº1 Identificación'!F223,'Matriz Nº2 Análisis'!B223)</f>
        <v xml:space="preserve"> </v>
      </c>
      <c r="C223" s="13" t="str">
        <f>IFERROR(IF(A223&lt;1,'Matriz Nº1 Identificación'!B223,'Matriz Nº2 Análisis'!E223)," ")</f>
        <v xml:space="preserve"> </v>
      </c>
      <c r="D223" s="13" t="str">
        <f>IF(A223&lt;1,'Matriz Nº1 Identificación'!B223,'Matriz Nº2 Análisis'!I223)</f>
        <v xml:space="preserve"> </v>
      </c>
      <c r="E223" s="102"/>
      <c r="F223" s="103"/>
      <c r="G223" s="103"/>
      <c r="H223" s="103"/>
      <c r="I223" s="96" t="str">
        <f>IFERROR(VLOOKUP(D223,'Tabla 12'!$B$4:$E$6,3,FALSE)," ")</f>
        <v xml:space="preserve"> </v>
      </c>
      <c r="J223" s="95" t="str">
        <f>IFERROR(VLOOKUP(I223,'Tabla 12'!$D$5:$E$6,2,FALSE)," ")</f>
        <v xml:space="preserve"> </v>
      </c>
      <c r="K223" s="10"/>
      <c r="L223" s="10"/>
      <c r="M223" s="9"/>
      <c r="N223" s="10"/>
      <c r="O223" s="10"/>
      <c r="P223" s="10"/>
      <c r="Q223" s="10"/>
      <c r="R223" s="10"/>
      <c r="S223" s="10"/>
      <c r="T223" s="10"/>
      <c r="U223" s="10"/>
      <c r="V223" s="10"/>
      <c r="W223" s="10"/>
    </row>
    <row r="224" spans="1:23" ht="34.5" customHeight="1" thickBot="1" x14ac:dyDescent="0.35">
      <c r="A224" s="73" t="str">
        <f>'Matriz Nº1 Identificación'!A224</f>
        <v xml:space="preserve">Objetivo Estratégico: </v>
      </c>
      <c r="B224" s="395">
        <f>+'Matriz Nº1 Identificación'!B224:H224</f>
        <v>0</v>
      </c>
      <c r="C224" s="396"/>
      <c r="D224" s="396"/>
      <c r="E224" s="396"/>
      <c r="F224" s="396"/>
      <c r="G224" s="396"/>
      <c r="H224" s="396"/>
      <c r="I224" s="396"/>
      <c r="J224" s="396"/>
    </row>
    <row r="225" spans="1:23" ht="34.5" customHeight="1" x14ac:dyDescent="0.3">
      <c r="A225" s="12" t="str">
        <f>'Matriz Nº1 Identificación'!A225</f>
        <v>Objetivo táctico</v>
      </c>
      <c r="B225" s="397" t="str">
        <f>+'Matriz Nº1 Identificación'!B225:H225</f>
        <v>25. Brindar alto nivel de servicios de soporte y mantenimiento al equipo de cómputo, Impresión, Servidores,  Equipo de Conectividad y Seguridad informática</v>
      </c>
      <c r="C225" s="398"/>
      <c r="D225" s="398"/>
      <c r="E225" s="398"/>
      <c r="F225" s="398"/>
      <c r="G225" s="398"/>
      <c r="H225" s="398"/>
      <c r="I225" s="398"/>
      <c r="J225" s="399"/>
    </row>
    <row r="226" spans="1:23" ht="36.75" customHeight="1" x14ac:dyDescent="0.3">
      <c r="A226" s="4" t="str">
        <f>'Matriz Nº2 Análisis'!A226</f>
        <v>25. 1</v>
      </c>
      <c r="B226" s="13" t="str">
        <f>IF(A226&lt;1,'Matriz Nº1 Identificación'!F226,'Matriz Nº2 Análisis'!B226)</f>
        <v>R001 Tecnologías de información</v>
      </c>
      <c r="C226" s="13" t="str">
        <f>IFERROR(IF(A226&lt;1,'Matriz Nº1 Identificación'!B226,'Matriz Nº2 Análisis'!E226)," ")</f>
        <v>ALTO</v>
      </c>
      <c r="D226" s="13" t="str">
        <f>IF(A226&lt;1,'Matriz Nº1 Identificación'!B226,'Matriz Nº2 Análisis'!I226)</f>
        <v>BAJO</v>
      </c>
      <c r="E226" s="102" t="s">
        <v>94</v>
      </c>
      <c r="F226" s="213" t="s">
        <v>94</v>
      </c>
      <c r="G226" s="213" t="s">
        <v>168</v>
      </c>
      <c r="H226" s="213" t="s">
        <v>164</v>
      </c>
      <c r="I226" s="214" t="str">
        <f>IFERROR(VLOOKUP(D226,'Tabla 12'!$B$4:$E$6,3,FALSE)," ")</f>
        <v>ACEPTABLE</v>
      </c>
      <c r="J226" s="215" t="str">
        <f>IFERROR(VLOOKUP(I226,'Tabla 12'!$D$5:$E$6,2,FALSE)," ")</f>
        <v xml:space="preserve">NO ADMINISTRAR </v>
      </c>
      <c r="K226" s="10"/>
      <c r="L226" s="10"/>
      <c r="M226" s="9"/>
      <c r="N226" s="10"/>
      <c r="O226" s="10"/>
      <c r="P226" s="10"/>
      <c r="Q226" s="10"/>
      <c r="R226" s="10"/>
      <c r="S226" s="10"/>
      <c r="T226" s="10"/>
      <c r="U226" s="10"/>
      <c r="V226" s="10"/>
      <c r="W226" s="10"/>
    </row>
    <row r="227" spans="1:23" ht="36.75" customHeight="1" x14ac:dyDescent="0.3">
      <c r="A227" s="4" t="str">
        <f>'Matriz Nº2 Análisis'!A227</f>
        <v>25. 2</v>
      </c>
      <c r="B227" s="13" t="str">
        <f>IF(A227&lt;1,'Matriz Nº1 Identificación'!F227,'Matriz Nº2 Análisis'!B227)</f>
        <v xml:space="preserve"> </v>
      </c>
      <c r="C227" s="13" t="str">
        <f>IFERROR(IF(A227&lt;1,'Matriz Nº1 Identificación'!B227,'Matriz Nº2 Análisis'!E227)," ")</f>
        <v xml:space="preserve"> </v>
      </c>
      <c r="D227" s="13" t="str">
        <f>IF(A227&lt;1,'Matriz Nº1 Identificación'!B227,'Matriz Nº2 Análisis'!I227)</f>
        <v xml:space="preserve"> </v>
      </c>
      <c r="E227" s="102"/>
      <c r="F227" s="103"/>
      <c r="G227" s="103"/>
      <c r="H227" s="103"/>
      <c r="I227" s="96" t="str">
        <f>IFERROR(VLOOKUP(D227,'Tabla 12'!$B$4:$E$6,3,FALSE)," ")</f>
        <v xml:space="preserve"> </v>
      </c>
      <c r="J227" s="95" t="str">
        <f>IFERROR(VLOOKUP(I227,'Tabla 12'!$D$5:$E$6,2,FALSE)," ")</f>
        <v xml:space="preserve"> </v>
      </c>
      <c r="K227" s="10"/>
      <c r="L227" s="10"/>
      <c r="M227" s="9"/>
      <c r="N227" s="10"/>
      <c r="O227" s="10"/>
      <c r="P227" s="10"/>
      <c r="Q227" s="10"/>
      <c r="R227" s="10"/>
      <c r="S227" s="10"/>
      <c r="T227" s="10"/>
      <c r="U227" s="10"/>
      <c r="V227" s="10"/>
      <c r="W227" s="10"/>
    </row>
    <row r="228" spans="1:23" ht="36.75" customHeight="1" x14ac:dyDescent="0.3">
      <c r="A228" s="4" t="str">
        <f>'Matriz Nº2 Análisis'!A228</f>
        <v>25. 3</v>
      </c>
      <c r="B228" s="13" t="str">
        <f>IF(A228&lt;1,'Matriz Nº1 Identificación'!F228,'Matriz Nº2 Análisis'!B228)</f>
        <v xml:space="preserve"> </v>
      </c>
      <c r="C228" s="13" t="str">
        <f>IFERROR(IF(A228&lt;1,'Matriz Nº1 Identificación'!B228,'Matriz Nº2 Análisis'!E228)," ")</f>
        <v xml:space="preserve"> </v>
      </c>
      <c r="D228" s="13" t="str">
        <f>IF(A228&lt;1,'Matriz Nº1 Identificación'!B228,'Matriz Nº2 Análisis'!I228)</f>
        <v xml:space="preserve"> </v>
      </c>
      <c r="E228" s="102"/>
      <c r="F228" s="103"/>
      <c r="G228" s="103"/>
      <c r="H228" s="103"/>
      <c r="I228" s="96" t="str">
        <f>IFERROR(VLOOKUP(D228,'Tabla 12'!$B$4:$E$6,3,FALSE)," ")</f>
        <v xml:space="preserve"> </v>
      </c>
      <c r="J228" s="95" t="str">
        <f>IFERROR(VLOOKUP(I228,'Tabla 12'!$D$5:$E$6,2,FALSE)," ")</f>
        <v xml:space="preserve"> </v>
      </c>
      <c r="K228" s="10"/>
      <c r="L228" s="10"/>
      <c r="M228" s="9"/>
      <c r="N228" s="10"/>
      <c r="O228" s="10"/>
      <c r="P228" s="10"/>
      <c r="Q228" s="10"/>
      <c r="R228" s="10"/>
      <c r="S228" s="10"/>
      <c r="T228" s="10"/>
      <c r="U228" s="10"/>
      <c r="V228" s="10"/>
      <c r="W228" s="10"/>
    </row>
    <row r="229" spans="1:23" ht="36.75" customHeight="1" x14ac:dyDescent="0.3">
      <c r="A229" s="4" t="str">
        <f>'Matriz Nº2 Análisis'!A229</f>
        <v>25. 4</v>
      </c>
      <c r="B229" s="13" t="str">
        <f>IF(A229&lt;1,'Matriz Nº1 Identificación'!F229,'Matriz Nº2 Análisis'!B229)</f>
        <v xml:space="preserve"> </v>
      </c>
      <c r="C229" s="13" t="str">
        <f>IFERROR(IF(A229&lt;1,'Matriz Nº1 Identificación'!B229,'Matriz Nº2 Análisis'!E229)," ")</f>
        <v xml:space="preserve"> </v>
      </c>
      <c r="D229" s="13" t="str">
        <f>IF(A229&lt;1,'Matriz Nº1 Identificación'!B229,'Matriz Nº2 Análisis'!I229)</f>
        <v xml:space="preserve"> </v>
      </c>
      <c r="E229" s="102"/>
      <c r="F229" s="103"/>
      <c r="G229" s="103"/>
      <c r="H229" s="103"/>
      <c r="I229" s="96" t="str">
        <f>IFERROR(VLOOKUP(D229,'Tabla 12'!$B$4:$E$6,3,FALSE)," ")</f>
        <v xml:space="preserve"> </v>
      </c>
      <c r="J229" s="95" t="str">
        <f>IFERROR(VLOOKUP(I229,'Tabla 12'!$D$5:$E$6,2,FALSE)," ")</f>
        <v xml:space="preserve"> </v>
      </c>
      <c r="K229" s="10"/>
      <c r="L229" s="10"/>
      <c r="M229" s="9"/>
      <c r="N229" s="10"/>
      <c r="O229" s="10"/>
      <c r="P229" s="10"/>
      <c r="Q229" s="10"/>
      <c r="R229" s="10"/>
      <c r="S229" s="10"/>
      <c r="T229" s="10"/>
      <c r="U229" s="10"/>
      <c r="V229" s="10"/>
      <c r="W229" s="10"/>
    </row>
    <row r="230" spans="1:23" ht="36.75" customHeight="1" x14ac:dyDescent="0.3">
      <c r="A230" s="4" t="str">
        <f>'Matriz Nº2 Análisis'!A230</f>
        <v>25. 5</v>
      </c>
      <c r="B230" s="13" t="str">
        <f>IF(A230&lt;1,'Matriz Nº1 Identificación'!F230,'Matriz Nº2 Análisis'!B230)</f>
        <v xml:space="preserve"> </v>
      </c>
      <c r="C230" s="13" t="str">
        <f>IFERROR(IF(A230&lt;1,'Matriz Nº1 Identificación'!B230,'Matriz Nº2 Análisis'!E230)," ")</f>
        <v xml:space="preserve"> </v>
      </c>
      <c r="D230" s="13" t="str">
        <f>IF(A230&lt;1,'Matriz Nº1 Identificación'!B230,'Matriz Nº2 Análisis'!I230)</f>
        <v xml:space="preserve"> </v>
      </c>
      <c r="E230" s="102"/>
      <c r="F230" s="103"/>
      <c r="G230" s="103"/>
      <c r="H230" s="103"/>
      <c r="I230" s="96" t="str">
        <f>IFERROR(VLOOKUP(D230,'Tabla 12'!$B$4:$E$6,3,FALSE)," ")</f>
        <v xml:space="preserve"> </v>
      </c>
      <c r="J230" s="95" t="str">
        <f>IFERROR(VLOOKUP(I230,'Tabla 12'!$D$5:$E$6,2,FALSE)," ")</f>
        <v xml:space="preserve"> </v>
      </c>
      <c r="K230" s="10"/>
      <c r="L230" s="10"/>
      <c r="M230" s="9"/>
      <c r="N230" s="10"/>
      <c r="O230" s="10"/>
      <c r="P230" s="10"/>
      <c r="Q230" s="10"/>
      <c r="R230" s="10"/>
      <c r="S230" s="10"/>
      <c r="T230" s="10"/>
      <c r="U230" s="10"/>
      <c r="V230" s="10"/>
      <c r="W230" s="10"/>
    </row>
    <row r="231" spans="1:23" ht="36.75" customHeight="1" x14ac:dyDescent="0.3">
      <c r="A231" s="4" t="str">
        <f>'Matriz Nº2 Análisis'!A231</f>
        <v>25. 6</v>
      </c>
      <c r="B231" s="13" t="str">
        <f>IF(A231&lt;1,'Matriz Nº1 Identificación'!F231,'Matriz Nº2 Análisis'!B231)</f>
        <v xml:space="preserve"> </v>
      </c>
      <c r="C231" s="13" t="str">
        <f>IFERROR(IF(A231&lt;1,'Matriz Nº1 Identificación'!B231,'Matriz Nº2 Análisis'!E231)," ")</f>
        <v xml:space="preserve"> </v>
      </c>
      <c r="D231" s="13" t="str">
        <f>IF(A231&lt;1,'Matriz Nº1 Identificación'!B231,'Matriz Nº2 Análisis'!I231)</f>
        <v xml:space="preserve"> </v>
      </c>
      <c r="E231" s="102"/>
      <c r="F231" s="103"/>
      <c r="G231" s="103"/>
      <c r="H231" s="103"/>
      <c r="I231" s="96" t="str">
        <f>IFERROR(VLOOKUP(D231,'Tabla 12'!$B$4:$E$6,3,FALSE)," ")</f>
        <v xml:space="preserve"> </v>
      </c>
      <c r="J231" s="95" t="str">
        <f>IFERROR(VLOOKUP(I231,'Tabla 12'!$D$5:$E$6,2,FALSE)," ")</f>
        <v xml:space="preserve"> </v>
      </c>
      <c r="K231" s="10"/>
      <c r="L231" s="10"/>
      <c r="M231" s="9"/>
      <c r="N231" s="10"/>
      <c r="O231" s="10"/>
      <c r="P231" s="10"/>
      <c r="Q231" s="10"/>
      <c r="R231" s="10"/>
      <c r="S231" s="10"/>
      <c r="T231" s="10"/>
      <c r="U231" s="10"/>
      <c r="V231" s="10"/>
      <c r="W231" s="10"/>
    </row>
    <row r="232" spans="1:23" ht="36.75" customHeight="1" thickBot="1" x14ac:dyDescent="0.35">
      <c r="A232" s="4" t="str">
        <f>'Matriz Nº2 Análisis'!A232</f>
        <v>25. 7</v>
      </c>
      <c r="B232" s="13" t="str">
        <f>IF(A232&lt;1,'Matriz Nº1 Identificación'!F232,'Matriz Nº2 Análisis'!B232)</f>
        <v xml:space="preserve"> </v>
      </c>
      <c r="C232" s="13" t="str">
        <f>IFERROR(IF(A232&lt;1,'Matriz Nº1 Identificación'!B232,'Matriz Nº2 Análisis'!E232)," ")</f>
        <v xml:space="preserve"> </v>
      </c>
      <c r="D232" s="13" t="str">
        <f>IF(A232&lt;1,'Matriz Nº1 Identificación'!B232,'Matriz Nº2 Análisis'!I232)</f>
        <v xml:space="preserve"> </v>
      </c>
      <c r="E232" s="102"/>
      <c r="F232" s="103"/>
      <c r="G232" s="103"/>
      <c r="H232" s="103"/>
      <c r="I232" s="96" t="str">
        <f>IFERROR(VLOOKUP(D232,'Tabla 12'!$B$4:$E$6,3,FALSE)," ")</f>
        <v xml:space="preserve"> </v>
      </c>
      <c r="J232" s="95" t="str">
        <f>IFERROR(VLOOKUP(I232,'Tabla 12'!$D$5:$E$6,2,FALSE)," ")</f>
        <v xml:space="preserve"> </v>
      </c>
      <c r="K232" s="10"/>
      <c r="L232" s="10"/>
      <c r="M232" s="9"/>
      <c r="N232" s="10"/>
      <c r="O232" s="10"/>
      <c r="P232" s="10"/>
      <c r="Q232" s="10"/>
      <c r="R232" s="10"/>
      <c r="S232" s="10"/>
      <c r="T232" s="10"/>
      <c r="U232" s="10"/>
      <c r="V232" s="10"/>
      <c r="W232" s="10"/>
    </row>
    <row r="233" spans="1:23" ht="34.5" customHeight="1" thickBot="1" x14ac:dyDescent="0.35">
      <c r="A233" s="73" t="str">
        <f>'Matriz Nº1 Identificación'!A233</f>
        <v xml:space="preserve">Objetivo Estratégico: </v>
      </c>
      <c r="B233" s="395">
        <f>+'Matriz Nº1 Identificación'!B233:H233</f>
        <v>0</v>
      </c>
      <c r="C233" s="396"/>
      <c r="D233" s="396"/>
      <c r="E233" s="396"/>
      <c r="F233" s="396"/>
      <c r="G233" s="396"/>
      <c r="H233" s="396"/>
      <c r="I233" s="396"/>
      <c r="J233" s="396"/>
    </row>
    <row r="234" spans="1:23" ht="34.5" customHeight="1" x14ac:dyDescent="0.3">
      <c r="A234" s="12" t="str">
        <f>'Matriz Nº1 Identificación'!A234</f>
        <v>Objetivo táctico</v>
      </c>
      <c r="B234" s="397" t="str">
        <f>+'Matriz Nº1 Identificación'!B234:H234</f>
        <v>26. Brindar los servicios de Internet y correos mediante el pago de los derechos de líneas de conexión  para todos los usuarios y sistema de mensajeria</v>
      </c>
      <c r="C234" s="398"/>
      <c r="D234" s="398"/>
      <c r="E234" s="398"/>
      <c r="F234" s="398"/>
      <c r="G234" s="398"/>
      <c r="H234" s="398"/>
      <c r="I234" s="398"/>
      <c r="J234" s="399"/>
    </row>
    <row r="235" spans="1:23" ht="36.75" customHeight="1" x14ac:dyDescent="0.3">
      <c r="A235" s="4" t="str">
        <f>'Matriz Nº2 Análisis'!A235</f>
        <v>26. 1</v>
      </c>
      <c r="B235" s="13" t="str">
        <f>IF(A235&lt;1,'Matriz Nº1 Identificación'!F235,'Matriz Nº2 Análisis'!B235)</f>
        <v>R001 Tecnologías de información</v>
      </c>
      <c r="C235" s="13" t="str">
        <f>IFERROR(IF(A235&lt;1,'Matriz Nº1 Identificación'!B235,'Matriz Nº2 Análisis'!E235)," ")</f>
        <v>ALTO</v>
      </c>
      <c r="D235" s="13" t="str">
        <f>IF(A235&lt;1,'Matriz Nº1 Identificación'!B235,'Matriz Nº2 Análisis'!I235)</f>
        <v>BAJO</v>
      </c>
      <c r="E235" s="102" t="s">
        <v>94</v>
      </c>
      <c r="F235" s="213" t="s">
        <v>94</v>
      </c>
      <c r="G235" s="213" t="s">
        <v>168</v>
      </c>
      <c r="H235" s="213" t="s">
        <v>164</v>
      </c>
      <c r="I235" s="214" t="str">
        <f>IFERROR(VLOOKUP(D235,'Tabla 12'!$B$4:$E$6,3,FALSE)," ")</f>
        <v>ACEPTABLE</v>
      </c>
      <c r="J235" s="215" t="str">
        <f>IFERROR(VLOOKUP(I235,'Tabla 12'!$D$5:$E$6,2,FALSE)," ")</f>
        <v xml:space="preserve">NO ADMINISTRAR </v>
      </c>
      <c r="K235" s="10"/>
      <c r="L235" s="10"/>
      <c r="M235" s="9"/>
      <c r="N235" s="10"/>
      <c r="O235" s="10"/>
      <c r="P235" s="10"/>
      <c r="Q235" s="10"/>
      <c r="R235" s="10"/>
      <c r="S235" s="10"/>
      <c r="T235" s="10"/>
      <c r="U235" s="10"/>
      <c r="V235" s="10"/>
      <c r="W235" s="10"/>
    </row>
    <row r="236" spans="1:23" ht="36.75" customHeight="1" x14ac:dyDescent="0.3">
      <c r="A236" s="4" t="str">
        <f>'Matriz Nº2 Análisis'!A236</f>
        <v>26. 2</v>
      </c>
      <c r="B236" s="13" t="str">
        <f>IF(A236&lt;1,'Matriz Nº1 Identificación'!F236,'Matriz Nº2 Análisis'!B236)</f>
        <v xml:space="preserve"> </v>
      </c>
      <c r="C236" s="13" t="str">
        <f>IFERROR(IF(A236&lt;1,'Matriz Nº1 Identificación'!B236,'Matriz Nº2 Análisis'!E236)," ")</f>
        <v xml:space="preserve"> </v>
      </c>
      <c r="D236" s="13" t="str">
        <f>IF(A236&lt;1,'Matriz Nº1 Identificación'!B236,'Matriz Nº2 Análisis'!I236)</f>
        <v xml:space="preserve"> </v>
      </c>
      <c r="E236" s="102"/>
      <c r="F236" s="103"/>
      <c r="G236" s="103"/>
      <c r="H236" s="103"/>
      <c r="I236" s="96" t="str">
        <f>IFERROR(VLOOKUP(D236,'Tabla 12'!$B$4:$E$6,3,FALSE)," ")</f>
        <v xml:space="preserve"> </v>
      </c>
      <c r="J236" s="95" t="str">
        <f>IFERROR(VLOOKUP(I236,'Tabla 12'!$D$5:$E$6,2,FALSE)," ")</f>
        <v xml:space="preserve"> </v>
      </c>
      <c r="K236" s="10"/>
      <c r="L236" s="10"/>
      <c r="M236" s="9"/>
      <c r="N236" s="10"/>
      <c r="O236" s="10"/>
      <c r="P236" s="10"/>
      <c r="Q236" s="10"/>
      <c r="R236" s="10"/>
      <c r="S236" s="10"/>
      <c r="T236" s="10"/>
      <c r="U236" s="10"/>
      <c r="V236" s="10"/>
      <c r="W236" s="10"/>
    </row>
    <row r="237" spans="1:23" ht="36.75" customHeight="1" x14ac:dyDescent="0.3">
      <c r="A237" s="4" t="str">
        <f>'Matriz Nº2 Análisis'!A237</f>
        <v>26. 3</v>
      </c>
      <c r="B237" s="13" t="str">
        <f>IF(A237&lt;1,'Matriz Nº1 Identificación'!F237,'Matriz Nº2 Análisis'!B237)</f>
        <v xml:space="preserve"> </v>
      </c>
      <c r="C237" s="13" t="str">
        <f>IFERROR(IF(A237&lt;1,'Matriz Nº1 Identificación'!B237,'Matriz Nº2 Análisis'!E237)," ")</f>
        <v xml:space="preserve"> </v>
      </c>
      <c r="D237" s="13" t="str">
        <f>IF(A237&lt;1,'Matriz Nº1 Identificación'!B237,'Matriz Nº2 Análisis'!I237)</f>
        <v xml:space="preserve"> </v>
      </c>
      <c r="E237" s="102"/>
      <c r="F237" s="103"/>
      <c r="G237" s="103"/>
      <c r="H237" s="103"/>
      <c r="I237" s="96" t="str">
        <f>IFERROR(VLOOKUP(D237,'Tabla 12'!$B$4:$E$6,3,FALSE)," ")</f>
        <v xml:space="preserve"> </v>
      </c>
      <c r="J237" s="95" t="str">
        <f>IFERROR(VLOOKUP(I237,'Tabla 12'!$D$5:$E$6,2,FALSE)," ")</f>
        <v xml:space="preserve"> </v>
      </c>
      <c r="K237" s="10"/>
      <c r="L237" s="10"/>
      <c r="M237" s="9"/>
      <c r="N237" s="10"/>
      <c r="O237" s="10"/>
      <c r="P237" s="10"/>
      <c r="Q237" s="10"/>
      <c r="R237" s="10"/>
      <c r="S237" s="10"/>
      <c r="T237" s="10"/>
      <c r="U237" s="10"/>
      <c r="V237" s="10"/>
      <c r="W237" s="10"/>
    </row>
    <row r="238" spans="1:23" ht="36.75" customHeight="1" x14ac:dyDescent="0.3">
      <c r="A238" s="4" t="str">
        <f>'Matriz Nº2 Análisis'!A238</f>
        <v>26. 4</v>
      </c>
      <c r="B238" s="13" t="str">
        <f>IF(A238&lt;1,'Matriz Nº1 Identificación'!F238,'Matriz Nº2 Análisis'!B238)</f>
        <v xml:space="preserve"> </v>
      </c>
      <c r="C238" s="13" t="str">
        <f>IFERROR(IF(A238&lt;1,'Matriz Nº1 Identificación'!B238,'Matriz Nº2 Análisis'!E238)," ")</f>
        <v xml:space="preserve"> </v>
      </c>
      <c r="D238" s="13" t="str">
        <f>IF(A238&lt;1,'Matriz Nº1 Identificación'!B238,'Matriz Nº2 Análisis'!I238)</f>
        <v xml:space="preserve"> </v>
      </c>
      <c r="E238" s="102"/>
      <c r="F238" s="103"/>
      <c r="G238" s="103"/>
      <c r="H238" s="103"/>
      <c r="I238" s="96" t="str">
        <f>IFERROR(VLOOKUP(D238,'Tabla 12'!$B$4:$E$6,3,FALSE)," ")</f>
        <v xml:space="preserve"> </v>
      </c>
      <c r="J238" s="95" t="str">
        <f>IFERROR(VLOOKUP(I238,'Tabla 12'!$D$5:$E$6,2,FALSE)," ")</f>
        <v xml:space="preserve"> </v>
      </c>
      <c r="K238" s="10"/>
      <c r="L238" s="10"/>
      <c r="M238" s="9"/>
      <c r="N238" s="10"/>
      <c r="O238" s="10"/>
      <c r="P238" s="10"/>
      <c r="Q238" s="10"/>
      <c r="R238" s="10"/>
      <c r="S238" s="10"/>
      <c r="T238" s="10"/>
      <c r="U238" s="10"/>
      <c r="V238" s="10"/>
      <c r="W238" s="10"/>
    </row>
    <row r="239" spans="1:23" ht="36.75" customHeight="1" x14ac:dyDescent="0.3">
      <c r="A239" s="4" t="str">
        <f>'Matriz Nº2 Análisis'!A239</f>
        <v>26. 5</v>
      </c>
      <c r="B239" s="13" t="str">
        <f>IF(A239&lt;1,'Matriz Nº1 Identificación'!F239,'Matriz Nº2 Análisis'!B239)</f>
        <v xml:space="preserve"> </v>
      </c>
      <c r="C239" s="13" t="str">
        <f>IFERROR(IF(A239&lt;1,'Matriz Nº1 Identificación'!B239,'Matriz Nº2 Análisis'!E239)," ")</f>
        <v xml:space="preserve"> </v>
      </c>
      <c r="D239" s="13" t="str">
        <f>IF(A239&lt;1,'Matriz Nº1 Identificación'!B239,'Matriz Nº2 Análisis'!I239)</f>
        <v xml:space="preserve"> </v>
      </c>
      <c r="E239" s="102"/>
      <c r="F239" s="103"/>
      <c r="G239" s="103"/>
      <c r="H239" s="103"/>
      <c r="I239" s="96" t="str">
        <f>IFERROR(VLOOKUP(D239,'Tabla 12'!$B$4:$E$6,3,FALSE)," ")</f>
        <v xml:space="preserve"> </v>
      </c>
      <c r="J239" s="95" t="str">
        <f>IFERROR(VLOOKUP(I239,'Tabla 12'!$D$5:$E$6,2,FALSE)," ")</f>
        <v xml:space="preserve"> </v>
      </c>
      <c r="K239" s="10"/>
      <c r="L239" s="10"/>
      <c r="M239" s="9"/>
      <c r="N239" s="10"/>
      <c r="O239" s="10"/>
      <c r="P239" s="10"/>
      <c r="Q239" s="10"/>
      <c r="R239" s="10"/>
      <c r="S239" s="10"/>
      <c r="T239" s="10"/>
      <c r="U239" s="10"/>
      <c r="V239" s="10"/>
      <c r="W239" s="10"/>
    </row>
    <row r="240" spans="1:23" ht="36.75" customHeight="1" x14ac:dyDescent="0.3">
      <c r="A240" s="4" t="str">
        <f>'Matriz Nº2 Análisis'!A240</f>
        <v>26. 6</v>
      </c>
      <c r="B240" s="13" t="str">
        <f>IF(A240&lt;1,'Matriz Nº1 Identificación'!F240,'Matriz Nº2 Análisis'!B240)</f>
        <v xml:space="preserve"> </v>
      </c>
      <c r="C240" s="13" t="str">
        <f>IFERROR(IF(A240&lt;1,'Matriz Nº1 Identificación'!B240,'Matriz Nº2 Análisis'!E240)," ")</f>
        <v xml:space="preserve"> </v>
      </c>
      <c r="D240" s="13" t="str">
        <f>IF(A240&lt;1,'Matriz Nº1 Identificación'!B240,'Matriz Nº2 Análisis'!I240)</f>
        <v xml:space="preserve"> </v>
      </c>
      <c r="E240" s="102"/>
      <c r="F240" s="103"/>
      <c r="G240" s="103"/>
      <c r="H240" s="103"/>
      <c r="I240" s="96" t="str">
        <f>IFERROR(VLOOKUP(D240,'Tabla 12'!$B$4:$E$6,3,FALSE)," ")</f>
        <v xml:space="preserve"> </v>
      </c>
      <c r="J240" s="95" t="str">
        <f>IFERROR(VLOOKUP(I240,'Tabla 12'!$D$5:$E$6,2,FALSE)," ")</f>
        <v xml:space="preserve"> </v>
      </c>
      <c r="K240" s="10"/>
      <c r="L240" s="10"/>
      <c r="M240" s="9"/>
      <c r="N240" s="10"/>
      <c r="O240" s="10"/>
      <c r="P240" s="10"/>
      <c r="Q240" s="10"/>
      <c r="R240" s="10"/>
      <c r="S240" s="10"/>
      <c r="T240" s="10"/>
      <c r="U240" s="10"/>
      <c r="V240" s="10"/>
      <c r="W240" s="10"/>
    </row>
    <row r="241" spans="1:23" ht="36.75" customHeight="1" thickBot="1" x14ac:dyDescent="0.35">
      <c r="A241" s="4" t="str">
        <f>'Matriz Nº2 Análisis'!A241</f>
        <v>26. 7</v>
      </c>
      <c r="B241" s="13" t="str">
        <f>IF(A241&lt;1,'Matriz Nº1 Identificación'!F241,'Matriz Nº2 Análisis'!B241)</f>
        <v xml:space="preserve"> </v>
      </c>
      <c r="C241" s="13" t="str">
        <f>IFERROR(IF(A241&lt;1,'Matriz Nº1 Identificación'!B241,'Matriz Nº2 Análisis'!E241)," ")</f>
        <v xml:space="preserve"> </v>
      </c>
      <c r="D241" s="13" t="str">
        <f>IF(A241&lt;1,'Matriz Nº1 Identificación'!B241,'Matriz Nº2 Análisis'!I241)</f>
        <v xml:space="preserve"> </v>
      </c>
      <c r="E241" s="102"/>
      <c r="F241" s="103"/>
      <c r="G241" s="103"/>
      <c r="H241" s="103"/>
      <c r="I241" s="96" t="str">
        <f>IFERROR(VLOOKUP(D241,'Tabla 12'!$B$4:$E$6,3,FALSE)," ")</f>
        <v xml:space="preserve"> </v>
      </c>
      <c r="J241" s="95" t="str">
        <f>IFERROR(VLOOKUP(I241,'Tabla 12'!$D$5:$E$6,2,FALSE)," ")</f>
        <v xml:space="preserve"> </v>
      </c>
      <c r="K241" s="10"/>
      <c r="L241" s="10"/>
      <c r="M241" s="9"/>
      <c r="N241" s="10"/>
      <c r="O241" s="10"/>
      <c r="P241" s="10"/>
      <c r="Q241" s="10"/>
      <c r="R241" s="10"/>
      <c r="S241" s="10"/>
      <c r="T241" s="10"/>
      <c r="U241" s="10"/>
      <c r="V241" s="10"/>
      <c r="W241" s="10"/>
    </row>
    <row r="242" spans="1:23" ht="34.5" customHeight="1" thickBot="1" x14ac:dyDescent="0.35">
      <c r="A242" s="73" t="str">
        <f>'Matriz Nº1 Identificación'!A242</f>
        <v xml:space="preserve">Objetivo Estratégico: </v>
      </c>
      <c r="B242" s="395">
        <f>+'Matriz Nº1 Identificación'!B242:H242</f>
        <v>0</v>
      </c>
      <c r="C242" s="396"/>
      <c r="D242" s="396"/>
      <c r="E242" s="396"/>
      <c r="F242" s="396"/>
      <c r="G242" s="396"/>
      <c r="H242" s="396"/>
      <c r="I242" s="396"/>
      <c r="J242" s="396"/>
    </row>
    <row r="243" spans="1:23" ht="34.5" customHeight="1" x14ac:dyDescent="0.3">
      <c r="A243" s="12" t="str">
        <f>'Matriz Nº1 Identificación'!A243</f>
        <v>Objetivo táctico</v>
      </c>
      <c r="B243" s="397" t="str">
        <f>+'Matriz Nº1 Identificación'!B243:H243</f>
        <v>27. Dar continuidad al negocio y operaciones de la Imprenta Nacional y los diarios oficiales por medio de centros de procesamiento de datos  alternos y de contingencia.</v>
      </c>
      <c r="C243" s="398"/>
      <c r="D243" s="398"/>
      <c r="E243" s="398"/>
      <c r="F243" s="398"/>
      <c r="G243" s="398"/>
      <c r="H243" s="398"/>
      <c r="I243" s="398"/>
      <c r="J243" s="399"/>
    </row>
    <row r="244" spans="1:23" ht="36.75" customHeight="1" x14ac:dyDescent="0.3">
      <c r="A244" s="4" t="str">
        <f>'Matriz Nº2 Análisis'!A244</f>
        <v>27. 1</v>
      </c>
      <c r="B244" s="13" t="str">
        <f>IF(A244&lt;1,'Matriz Nº1 Identificación'!F244,'Matriz Nº2 Análisis'!B244)</f>
        <v>R001 Tecnologías de información</v>
      </c>
      <c r="C244" s="13" t="str">
        <f>IFERROR(IF(A244&lt;1,'Matriz Nº1 Identificación'!B244,'Matriz Nº2 Análisis'!E244)," ")</f>
        <v>ALTO</v>
      </c>
      <c r="D244" s="13" t="str">
        <f>IF(A244&lt;1,'Matriz Nº1 Identificación'!B244,'Matriz Nº2 Análisis'!I244)</f>
        <v>MEDIO</v>
      </c>
      <c r="E244" s="102" t="s">
        <v>94</v>
      </c>
      <c r="F244" s="213" t="s">
        <v>94</v>
      </c>
      <c r="G244" s="213" t="s">
        <v>168</v>
      </c>
      <c r="H244" s="213" t="s">
        <v>164</v>
      </c>
      <c r="I244" s="214" t="str">
        <f>IFERROR(VLOOKUP(D244,'Tabla 12'!$B$4:$E$6,3,FALSE)," ")</f>
        <v>ACEPTABLE</v>
      </c>
      <c r="J244" s="215" t="str">
        <f>IFERROR(VLOOKUP(I244,'Tabla 12'!$D$5:$E$6,2,FALSE)," ")</f>
        <v xml:space="preserve">NO ADMINISTRAR </v>
      </c>
      <c r="K244" s="10"/>
      <c r="L244" s="10"/>
      <c r="M244" s="9"/>
      <c r="N244" s="10"/>
      <c r="O244" s="10"/>
      <c r="P244" s="10"/>
      <c r="Q244" s="10"/>
      <c r="R244" s="10"/>
      <c r="S244" s="10"/>
      <c r="T244" s="10"/>
      <c r="U244" s="10"/>
      <c r="V244" s="10"/>
      <c r="W244" s="10"/>
    </row>
    <row r="245" spans="1:23" ht="36.75" customHeight="1" x14ac:dyDescent="0.3">
      <c r="A245" s="4" t="str">
        <f>'Matriz Nº2 Análisis'!A245</f>
        <v>27. 2</v>
      </c>
      <c r="B245" s="13" t="str">
        <f>IF(A245&lt;1,'Matriz Nº1 Identificación'!F245,'Matriz Nº2 Análisis'!B245)</f>
        <v xml:space="preserve"> </v>
      </c>
      <c r="C245" s="13" t="str">
        <f>IFERROR(IF(A245&lt;1,'Matriz Nº1 Identificación'!B245,'Matriz Nº2 Análisis'!E245)," ")</f>
        <v xml:space="preserve"> </v>
      </c>
      <c r="D245" s="13" t="str">
        <f>IF(A245&lt;1,'Matriz Nº1 Identificación'!B245,'Matriz Nº2 Análisis'!I245)</f>
        <v xml:space="preserve"> </v>
      </c>
      <c r="E245" s="102"/>
      <c r="F245" s="103"/>
      <c r="G245" s="103"/>
      <c r="H245" s="103"/>
      <c r="I245" s="96" t="str">
        <f>IFERROR(VLOOKUP(D245,'Tabla 12'!$B$4:$E$6,3,FALSE)," ")</f>
        <v xml:space="preserve"> </v>
      </c>
      <c r="J245" s="95" t="str">
        <f>IFERROR(VLOOKUP(I245,'Tabla 12'!$D$5:$E$6,2,FALSE)," ")</f>
        <v xml:space="preserve"> </v>
      </c>
      <c r="K245" s="10"/>
      <c r="L245" s="10"/>
      <c r="M245" s="9"/>
      <c r="N245" s="10"/>
      <c r="O245" s="10"/>
      <c r="P245" s="10"/>
      <c r="Q245" s="10"/>
      <c r="R245" s="10"/>
      <c r="S245" s="10"/>
      <c r="T245" s="10"/>
      <c r="U245" s="10"/>
      <c r="V245" s="10"/>
      <c r="W245" s="10"/>
    </row>
    <row r="246" spans="1:23" ht="36.75" customHeight="1" x14ac:dyDescent="0.3">
      <c r="A246" s="4" t="str">
        <f>'Matriz Nº2 Análisis'!A246</f>
        <v>27. 3</v>
      </c>
      <c r="B246" s="13" t="str">
        <f>IF(A246&lt;1,'Matriz Nº1 Identificación'!F246,'Matriz Nº2 Análisis'!B246)</f>
        <v xml:space="preserve"> </v>
      </c>
      <c r="C246" s="13" t="str">
        <f>IFERROR(IF(A246&lt;1,'Matriz Nº1 Identificación'!B246,'Matriz Nº2 Análisis'!E246)," ")</f>
        <v xml:space="preserve"> </v>
      </c>
      <c r="D246" s="13" t="str">
        <f>IF(A246&lt;1,'Matriz Nº1 Identificación'!B246,'Matriz Nº2 Análisis'!I246)</f>
        <v xml:space="preserve"> </v>
      </c>
      <c r="E246" s="102"/>
      <c r="F246" s="103"/>
      <c r="G246" s="103"/>
      <c r="H246" s="103"/>
      <c r="I246" s="96" t="str">
        <f>IFERROR(VLOOKUP(D246,'Tabla 12'!$B$4:$E$6,3,FALSE)," ")</f>
        <v xml:space="preserve"> </v>
      </c>
      <c r="J246" s="95" t="str">
        <f>IFERROR(VLOOKUP(I246,'Tabla 12'!$D$5:$E$6,2,FALSE)," ")</f>
        <v xml:space="preserve"> </v>
      </c>
      <c r="K246" s="10"/>
      <c r="L246" s="10"/>
      <c r="M246" s="9"/>
      <c r="N246" s="10"/>
      <c r="O246" s="10"/>
      <c r="P246" s="10"/>
      <c r="Q246" s="10"/>
      <c r="R246" s="10"/>
      <c r="S246" s="10"/>
      <c r="T246" s="10"/>
      <c r="U246" s="10"/>
      <c r="V246" s="10"/>
      <c r="W246" s="10"/>
    </row>
    <row r="247" spans="1:23" ht="36.75" customHeight="1" x14ac:dyDescent="0.3">
      <c r="A247" s="4" t="str">
        <f>'Matriz Nº2 Análisis'!A247</f>
        <v>27. 4</v>
      </c>
      <c r="B247" s="13" t="str">
        <f>IF(A247&lt;1,'Matriz Nº1 Identificación'!F247,'Matriz Nº2 Análisis'!B247)</f>
        <v xml:space="preserve"> </v>
      </c>
      <c r="C247" s="13" t="str">
        <f>IFERROR(IF(A247&lt;1,'Matriz Nº1 Identificación'!B247,'Matriz Nº2 Análisis'!E247)," ")</f>
        <v xml:space="preserve"> </v>
      </c>
      <c r="D247" s="13" t="str">
        <f>IF(A247&lt;1,'Matriz Nº1 Identificación'!B247,'Matriz Nº2 Análisis'!I247)</f>
        <v xml:space="preserve"> </v>
      </c>
      <c r="E247" s="102"/>
      <c r="F247" s="103"/>
      <c r="G247" s="103"/>
      <c r="H247" s="103"/>
      <c r="I247" s="96" t="str">
        <f>IFERROR(VLOOKUP(D247,'Tabla 12'!$B$4:$E$6,3,FALSE)," ")</f>
        <v xml:space="preserve"> </v>
      </c>
      <c r="J247" s="95" t="str">
        <f>IFERROR(VLOOKUP(I247,'Tabla 12'!$D$5:$E$6,2,FALSE)," ")</f>
        <v xml:space="preserve"> </v>
      </c>
      <c r="K247" s="10"/>
      <c r="L247" s="10"/>
      <c r="M247" s="9"/>
      <c r="N247" s="10"/>
      <c r="O247" s="10"/>
      <c r="P247" s="10"/>
      <c r="Q247" s="10"/>
      <c r="R247" s="10"/>
      <c r="S247" s="10"/>
      <c r="T247" s="10"/>
      <c r="U247" s="10"/>
      <c r="V247" s="10"/>
      <c r="W247" s="10"/>
    </row>
    <row r="248" spans="1:23" ht="36.75" customHeight="1" x14ac:dyDescent="0.3">
      <c r="A248" s="4" t="str">
        <f>'Matriz Nº2 Análisis'!A248</f>
        <v>27. 5</v>
      </c>
      <c r="B248" s="13" t="str">
        <f>IF(A248&lt;1,'Matriz Nº1 Identificación'!F248,'Matriz Nº2 Análisis'!B248)</f>
        <v xml:space="preserve"> </v>
      </c>
      <c r="C248" s="13" t="str">
        <f>IFERROR(IF(A248&lt;1,'Matriz Nº1 Identificación'!B248,'Matriz Nº2 Análisis'!E248)," ")</f>
        <v xml:space="preserve"> </v>
      </c>
      <c r="D248" s="13" t="str">
        <f>IF(A248&lt;1,'Matriz Nº1 Identificación'!B248,'Matriz Nº2 Análisis'!I248)</f>
        <v xml:space="preserve"> </v>
      </c>
      <c r="E248" s="102"/>
      <c r="F248" s="103"/>
      <c r="G248" s="103"/>
      <c r="H248" s="103"/>
      <c r="I248" s="96" t="str">
        <f>IFERROR(VLOOKUP(D248,'Tabla 12'!$B$4:$E$6,3,FALSE)," ")</f>
        <v xml:space="preserve"> </v>
      </c>
      <c r="J248" s="95" t="str">
        <f>IFERROR(VLOOKUP(I248,'Tabla 12'!$D$5:$E$6,2,FALSE)," ")</f>
        <v xml:space="preserve"> </v>
      </c>
      <c r="K248" s="10"/>
      <c r="L248" s="10"/>
      <c r="M248" s="9"/>
      <c r="N248" s="10"/>
      <c r="O248" s="10"/>
      <c r="P248" s="10"/>
      <c r="Q248" s="10"/>
      <c r="R248" s="10"/>
      <c r="S248" s="10"/>
      <c r="T248" s="10"/>
      <c r="U248" s="10"/>
      <c r="V248" s="10"/>
      <c r="W248" s="10"/>
    </row>
    <row r="249" spans="1:23" ht="36.75" customHeight="1" x14ac:dyDescent="0.3">
      <c r="A249" s="4" t="str">
        <f>'Matriz Nº2 Análisis'!A249</f>
        <v>27. 6</v>
      </c>
      <c r="B249" s="13" t="str">
        <f>IF(A249&lt;1,'Matriz Nº1 Identificación'!F249,'Matriz Nº2 Análisis'!B249)</f>
        <v xml:space="preserve"> </v>
      </c>
      <c r="C249" s="13" t="str">
        <f>IFERROR(IF(A249&lt;1,'Matriz Nº1 Identificación'!B249,'Matriz Nº2 Análisis'!E249)," ")</f>
        <v xml:space="preserve"> </v>
      </c>
      <c r="D249" s="13" t="str">
        <f>IF(A249&lt;1,'Matriz Nº1 Identificación'!B249,'Matriz Nº2 Análisis'!I249)</f>
        <v xml:space="preserve"> </v>
      </c>
      <c r="E249" s="102"/>
      <c r="F249" s="103"/>
      <c r="G249" s="103"/>
      <c r="H249" s="103"/>
      <c r="I249" s="96" t="str">
        <f>IFERROR(VLOOKUP(D249,'Tabla 12'!$B$4:$E$6,3,FALSE)," ")</f>
        <v xml:space="preserve"> </v>
      </c>
      <c r="J249" s="95" t="str">
        <f>IFERROR(VLOOKUP(I249,'Tabla 12'!$D$5:$E$6,2,FALSE)," ")</f>
        <v xml:space="preserve"> </v>
      </c>
      <c r="K249" s="10"/>
      <c r="L249" s="10"/>
      <c r="M249" s="9"/>
      <c r="N249" s="10"/>
      <c r="O249" s="10"/>
      <c r="P249" s="10"/>
      <c r="Q249" s="10"/>
      <c r="R249" s="10"/>
      <c r="S249" s="10"/>
      <c r="T249" s="10"/>
      <c r="U249" s="10"/>
      <c r="V249" s="10"/>
      <c r="W249" s="10"/>
    </row>
    <row r="250" spans="1:23" ht="36.75" customHeight="1" thickBot="1" x14ac:dyDescent="0.35">
      <c r="A250" s="4" t="str">
        <f>'Matriz Nº2 Análisis'!A250</f>
        <v>27. 7</v>
      </c>
      <c r="B250" s="13" t="str">
        <f>IF(A250&lt;1,'Matriz Nº1 Identificación'!F250,'Matriz Nº2 Análisis'!B250)</f>
        <v xml:space="preserve"> </v>
      </c>
      <c r="C250" s="13" t="str">
        <f>IFERROR(IF(A250&lt;1,'Matriz Nº1 Identificación'!B250,'Matriz Nº2 Análisis'!E250)," ")</f>
        <v xml:space="preserve"> </v>
      </c>
      <c r="D250" s="13" t="str">
        <f>IF(A250&lt;1,'Matriz Nº1 Identificación'!B250,'Matriz Nº2 Análisis'!I250)</f>
        <v xml:space="preserve"> </v>
      </c>
      <c r="E250" s="102"/>
      <c r="F250" s="103"/>
      <c r="G250" s="103"/>
      <c r="H250" s="103"/>
      <c r="I250" s="96" t="str">
        <f>IFERROR(VLOOKUP(D250,'Tabla 12'!$B$4:$E$6,3,FALSE)," ")</f>
        <v xml:space="preserve"> </v>
      </c>
      <c r="J250" s="95" t="str">
        <f>IFERROR(VLOOKUP(I250,'Tabla 12'!$D$5:$E$6,2,FALSE)," ")</f>
        <v xml:space="preserve"> </v>
      </c>
      <c r="K250" s="10"/>
      <c r="L250" s="10"/>
      <c r="M250" s="9"/>
      <c r="N250" s="10"/>
      <c r="O250" s="10"/>
      <c r="P250" s="10"/>
      <c r="Q250" s="10"/>
      <c r="R250" s="10"/>
      <c r="S250" s="10"/>
      <c r="T250" s="10"/>
      <c r="U250" s="10"/>
      <c r="V250" s="10"/>
      <c r="W250" s="10"/>
    </row>
    <row r="251" spans="1:23" ht="34.5" customHeight="1" thickBot="1" x14ac:dyDescent="0.35">
      <c r="A251" s="73" t="str">
        <f>'Matriz Nº1 Identificación'!A251</f>
        <v xml:space="preserve">Objetivo Estratégico: </v>
      </c>
      <c r="B251" s="395">
        <f>+'Matriz Nº1 Identificación'!B251:H251</f>
        <v>0</v>
      </c>
      <c r="C251" s="396"/>
      <c r="D251" s="396"/>
      <c r="E251" s="396"/>
      <c r="F251" s="396"/>
      <c r="G251" s="396"/>
      <c r="H251" s="396"/>
      <c r="I251" s="396"/>
      <c r="J251" s="396"/>
    </row>
    <row r="252" spans="1:23" ht="34.5" customHeight="1" x14ac:dyDescent="0.3">
      <c r="A252" s="12" t="str">
        <f>'Matriz Nº1 Identificación'!A252</f>
        <v>Objetivo táctico</v>
      </c>
      <c r="B252" s="397" t="str">
        <f>+'Matriz Nº1 Identificación'!B252:H252</f>
        <v>28. Proporcionar el mantenimiento preventivo, correctivo y evolutivo del hardware, software y bases de datos de los sistemas instalados al servicio de toda la Institución.</v>
      </c>
      <c r="C252" s="398"/>
      <c r="D252" s="398"/>
      <c r="E252" s="398"/>
      <c r="F252" s="398"/>
      <c r="G252" s="398"/>
      <c r="H252" s="398"/>
      <c r="I252" s="398"/>
      <c r="J252" s="399"/>
    </row>
    <row r="253" spans="1:23" ht="36.75" customHeight="1" x14ac:dyDescent="0.3">
      <c r="A253" s="4" t="str">
        <f>'Matriz Nº2 Análisis'!A253</f>
        <v>28. 1</v>
      </c>
      <c r="B253" s="13" t="str">
        <f>IF(A253&lt;1,'Matriz Nº1 Identificación'!F253,'Matriz Nº2 Análisis'!B253)</f>
        <v>R001 Tecnologías de información</v>
      </c>
      <c r="C253" s="13" t="str">
        <f>IFERROR(IF(A253&lt;1,'Matriz Nº1 Identificación'!B253,'Matriz Nº2 Análisis'!E253)," ")</f>
        <v>ALTO</v>
      </c>
      <c r="D253" s="13" t="str">
        <f>IF(A253&lt;1,'Matriz Nº1 Identificación'!B253,'Matriz Nº2 Análisis'!I253)</f>
        <v>MEDIO</v>
      </c>
      <c r="E253" s="102" t="s">
        <v>94</v>
      </c>
      <c r="F253" s="213" t="s">
        <v>94</v>
      </c>
      <c r="G253" s="213" t="s">
        <v>168</v>
      </c>
      <c r="H253" s="213" t="s">
        <v>164</v>
      </c>
      <c r="I253" s="214" t="str">
        <f>IFERROR(VLOOKUP(D253,'Tabla 12'!$B$4:$E$6,3,FALSE)," ")</f>
        <v>ACEPTABLE</v>
      </c>
      <c r="J253" s="215" t="str">
        <f>IFERROR(VLOOKUP(I253,'Tabla 12'!$D$5:$E$6,2,FALSE)," ")</f>
        <v xml:space="preserve">NO ADMINISTRAR </v>
      </c>
      <c r="K253" s="10"/>
      <c r="L253" s="10"/>
      <c r="M253" s="9"/>
      <c r="N253" s="10"/>
      <c r="O253" s="10"/>
      <c r="P253" s="10"/>
      <c r="Q253" s="10"/>
      <c r="R253" s="10"/>
      <c r="S253" s="10"/>
      <c r="T253" s="10"/>
      <c r="U253" s="10"/>
      <c r="V253" s="10"/>
      <c r="W253" s="10"/>
    </row>
    <row r="254" spans="1:23" ht="36.75" customHeight="1" x14ac:dyDescent="0.3">
      <c r="A254" s="4" t="str">
        <f>'Matriz Nº2 Análisis'!A254</f>
        <v>28. 2</v>
      </c>
      <c r="B254" s="13" t="str">
        <f>IF(A254&lt;1,'Matriz Nº1 Identificación'!F254,'Matriz Nº2 Análisis'!B254)</f>
        <v xml:space="preserve"> </v>
      </c>
      <c r="C254" s="13" t="str">
        <f>IFERROR(IF(A254&lt;1,'Matriz Nº1 Identificación'!B254,'Matriz Nº2 Análisis'!E254)," ")</f>
        <v xml:space="preserve"> </v>
      </c>
      <c r="D254" s="13" t="str">
        <f>IF(A254&lt;1,'Matriz Nº1 Identificación'!B254,'Matriz Nº2 Análisis'!I254)</f>
        <v xml:space="preserve"> </v>
      </c>
      <c r="E254" s="102"/>
      <c r="F254" s="103"/>
      <c r="G254" s="103"/>
      <c r="H254" s="103"/>
      <c r="I254" s="96" t="str">
        <f>IFERROR(VLOOKUP(D254,'Tabla 12'!$B$4:$E$6,3,FALSE)," ")</f>
        <v xml:space="preserve"> </v>
      </c>
      <c r="J254" s="95" t="str">
        <f>IFERROR(VLOOKUP(I254,'Tabla 12'!$D$5:$E$6,2,FALSE)," ")</f>
        <v xml:space="preserve"> </v>
      </c>
      <c r="K254" s="10"/>
      <c r="L254" s="10"/>
      <c r="M254" s="9"/>
      <c r="N254" s="10"/>
      <c r="O254" s="10"/>
      <c r="P254" s="10"/>
      <c r="Q254" s="10"/>
      <c r="R254" s="10"/>
      <c r="S254" s="10"/>
      <c r="T254" s="10"/>
      <c r="U254" s="10"/>
      <c r="V254" s="10"/>
      <c r="W254" s="10"/>
    </row>
    <row r="255" spans="1:23" ht="36.75" customHeight="1" x14ac:dyDescent="0.3">
      <c r="A255" s="4" t="str">
        <f>'Matriz Nº2 Análisis'!A255</f>
        <v>28. 3</v>
      </c>
      <c r="B255" s="13" t="str">
        <f>IF(A255&lt;1,'Matriz Nº1 Identificación'!F255,'Matriz Nº2 Análisis'!B255)</f>
        <v xml:space="preserve"> </v>
      </c>
      <c r="C255" s="13" t="str">
        <f>IFERROR(IF(A255&lt;1,'Matriz Nº1 Identificación'!B255,'Matriz Nº2 Análisis'!E255)," ")</f>
        <v xml:space="preserve"> </v>
      </c>
      <c r="D255" s="13" t="str">
        <f>IF(A255&lt;1,'Matriz Nº1 Identificación'!B255,'Matriz Nº2 Análisis'!I255)</f>
        <v xml:space="preserve"> </v>
      </c>
      <c r="E255" s="102"/>
      <c r="F255" s="103"/>
      <c r="G255" s="103"/>
      <c r="H255" s="103"/>
      <c r="I255" s="96" t="str">
        <f>IFERROR(VLOOKUP(D255,'Tabla 12'!$B$4:$E$6,3,FALSE)," ")</f>
        <v xml:space="preserve"> </v>
      </c>
      <c r="J255" s="95" t="str">
        <f>IFERROR(VLOOKUP(I255,'Tabla 12'!$D$5:$E$6,2,FALSE)," ")</f>
        <v xml:space="preserve"> </v>
      </c>
      <c r="K255" s="10"/>
      <c r="L255" s="10"/>
      <c r="M255" s="9"/>
      <c r="N255" s="10"/>
      <c r="O255" s="10"/>
      <c r="P255" s="10"/>
      <c r="Q255" s="10"/>
      <c r="R255" s="10"/>
      <c r="S255" s="10"/>
      <c r="T255" s="10"/>
      <c r="U255" s="10"/>
      <c r="V255" s="10"/>
      <c r="W255" s="10"/>
    </row>
    <row r="256" spans="1:23" ht="36.75" customHeight="1" x14ac:dyDescent="0.3">
      <c r="A256" s="4" t="str">
        <f>'Matriz Nº2 Análisis'!A256</f>
        <v>28. 4</v>
      </c>
      <c r="B256" s="13" t="str">
        <f>IF(A256&lt;1,'Matriz Nº1 Identificación'!F256,'Matriz Nº2 Análisis'!B256)</f>
        <v xml:space="preserve"> </v>
      </c>
      <c r="C256" s="13" t="str">
        <f>IFERROR(IF(A256&lt;1,'Matriz Nº1 Identificación'!B256,'Matriz Nº2 Análisis'!E256)," ")</f>
        <v xml:space="preserve"> </v>
      </c>
      <c r="D256" s="13" t="str">
        <f>IF(A256&lt;1,'Matriz Nº1 Identificación'!B256,'Matriz Nº2 Análisis'!I256)</f>
        <v xml:space="preserve"> </v>
      </c>
      <c r="E256" s="102"/>
      <c r="F256" s="103"/>
      <c r="G256" s="103"/>
      <c r="H256" s="103"/>
      <c r="I256" s="96" t="str">
        <f>IFERROR(VLOOKUP(D256,'Tabla 12'!$B$4:$E$6,3,FALSE)," ")</f>
        <v xml:space="preserve"> </v>
      </c>
      <c r="J256" s="95" t="str">
        <f>IFERROR(VLOOKUP(I256,'Tabla 12'!$D$5:$E$6,2,FALSE)," ")</f>
        <v xml:space="preserve"> </v>
      </c>
      <c r="K256" s="10"/>
      <c r="L256" s="10"/>
      <c r="M256" s="9"/>
      <c r="N256" s="10"/>
      <c r="O256" s="10"/>
      <c r="P256" s="10"/>
      <c r="Q256" s="10"/>
      <c r="R256" s="10"/>
      <c r="S256" s="10"/>
      <c r="T256" s="10"/>
      <c r="U256" s="10"/>
      <c r="V256" s="10"/>
      <c r="W256" s="10"/>
    </row>
    <row r="257" spans="1:23" ht="36.75" customHeight="1" x14ac:dyDescent="0.3">
      <c r="A257" s="4" t="str">
        <f>'Matriz Nº2 Análisis'!A257</f>
        <v>28. 5</v>
      </c>
      <c r="B257" s="13" t="str">
        <f>IF(A257&lt;1,'Matriz Nº1 Identificación'!F257,'Matriz Nº2 Análisis'!B257)</f>
        <v xml:space="preserve"> </v>
      </c>
      <c r="C257" s="13" t="str">
        <f>IFERROR(IF(A257&lt;1,'Matriz Nº1 Identificación'!B257,'Matriz Nº2 Análisis'!E257)," ")</f>
        <v xml:space="preserve"> </v>
      </c>
      <c r="D257" s="13" t="str">
        <f>IF(A257&lt;1,'Matriz Nº1 Identificación'!B257,'Matriz Nº2 Análisis'!I257)</f>
        <v xml:space="preserve"> </v>
      </c>
      <c r="E257" s="102"/>
      <c r="F257" s="103"/>
      <c r="G257" s="103"/>
      <c r="H257" s="103"/>
      <c r="I257" s="96" t="str">
        <f>IFERROR(VLOOKUP(D257,'Tabla 12'!$B$4:$E$6,3,FALSE)," ")</f>
        <v xml:space="preserve"> </v>
      </c>
      <c r="J257" s="95" t="str">
        <f>IFERROR(VLOOKUP(I257,'Tabla 12'!$D$5:$E$6,2,FALSE)," ")</f>
        <v xml:space="preserve"> </v>
      </c>
      <c r="K257" s="10"/>
      <c r="L257" s="10"/>
      <c r="M257" s="9"/>
      <c r="N257" s="10"/>
      <c r="O257" s="10"/>
      <c r="P257" s="10"/>
      <c r="Q257" s="10"/>
      <c r="R257" s="10"/>
      <c r="S257" s="10"/>
      <c r="T257" s="10"/>
      <c r="U257" s="10"/>
      <c r="V257" s="10"/>
      <c r="W257" s="10"/>
    </row>
    <row r="258" spans="1:23" ht="36.75" customHeight="1" x14ac:dyDescent="0.3">
      <c r="A258" s="4" t="str">
        <f>'Matriz Nº2 Análisis'!A258</f>
        <v>28. 6</v>
      </c>
      <c r="B258" s="13" t="str">
        <f>IF(A258&lt;1,'Matriz Nº1 Identificación'!F258,'Matriz Nº2 Análisis'!B258)</f>
        <v xml:space="preserve"> </v>
      </c>
      <c r="C258" s="13" t="str">
        <f>IFERROR(IF(A258&lt;1,'Matriz Nº1 Identificación'!B258,'Matriz Nº2 Análisis'!E258)," ")</f>
        <v xml:space="preserve"> </v>
      </c>
      <c r="D258" s="13" t="str">
        <f>IF(A258&lt;1,'Matriz Nº1 Identificación'!B258,'Matriz Nº2 Análisis'!I258)</f>
        <v xml:space="preserve"> </v>
      </c>
      <c r="E258" s="102"/>
      <c r="F258" s="103"/>
      <c r="G258" s="103"/>
      <c r="H258" s="103"/>
      <c r="I258" s="96" t="str">
        <f>IFERROR(VLOOKUP(D258,'Tabla 12'!$B$4:$E$6,3,FALSE)," ")</f>
        <v xml:space="preserve"> </v>
      </c>
      <c r="J258" s="95" t="str">
        <f>IFERROR(VLOOKUP(I258,'Tabla 12'!$D$5:$E$6,2,FALSE)," ")</f>
        <v xml:space="preserve"> </v>
      </c>
      <c r="K258" s="10"/>
      <c r="L258" s="10"/>
      <c r="M258" s="9"/>
      <c r="N258" s="10"/>
      <c r="O258" s="10"/>
      <c r="P258" s="10"/>
      <c r="Q258" s="10"/>
      <c r="R258" s="10"/>
      <c r="S258" s="10"/>
      <c r="T258" s="10"/>
      <c r="U258" s="10"/>
      <c r="V258" s="10"/>
      <c r="W258" s="10"/>
    </row>
    <row r="259" spans="1:23" ht="36.75" customHeight="1" thickBot="1" x14ac:dyDescent="0.35">
      <c r="A259" s="4" t="str">
        <f>'Matriz Nº2 Análisis'!A259</f>
        <v>28. 7</v>
      </c>
      <c r="B259" s="13" t="str">
        <f>IF(A259&lt;1,'Matriz Nº1 Identificación'!F259,'Matriz Nº2 Análisis'!B259)</f>
        <v xml:space="preserve"> </v>
      </c>
      <c r="C259" s="13" t="str">
        <f>IFERROR(IF(A259&lt;1,'Matriz Nº1 Identificación'!B259,'Matriz Nº2 Análisis'!E259)," ")</f>
        <v xml:space="preserve"> </v>
      </c>
      <c r="D259" s="13" t="str">
        <f>IF(A259&lt;1,'Matriz Nº1 Identificación'!B259,'Matriz Nº2 Análisis'!I259)</f>
        <v xml:space="preserve"> </v>
      </c>
      <c r="E259" s="102"/>
      <c r="F259" s="103"/>
      <c r="G259" s="103"/>
      <c r="H259" s="103"/>
      <c r="I259" s="96" t="str">
        <f>IFERROR(VLOOKUP(D259,'Tabla 12'!$B$4:$E$6,3,FALSE)," ")</f>
        <v xml:space="preserve"> </v>
      </c>
      <c r="J259" s="95" t="str">
        <f>IFERROR(VLOOKUP(I259,'Tabla 12'!$D$5:$E$6,2,FALSE)," ")</f>
        <v xml:space="preserve"> </v>
      </c>
      <c r="K259" s="10"/>
      <c r="L259" s="10"/>
      <c r="M259" s="9"/>
      <c r="N259" s="10"/>
      <c r="O259" s="10"/>
      <c r="P259" s="10"/>
      <c r="Q259" s="10"/>
      <c r="R259" s="10"/>
      <c r="S259" s="10"/>
      <c r="T259" s="10"/>
      <c r="U259" s="10"/>
      <c r="V259" s="10"/>
      <c r="W259" s="10"/>
    </row>
    <row r="260" spans="1:23" ht="34.5" customHeight="1" thickBot="1" x14ac:dyDescent="0.35">
      <c r="A260" s="73" t="str">
        <f>'Matriz Nº1 Identificación'!A260</f>
        <v xml:space="preserve">Objetivo Estratégico: </v>
      </c>
      <c r="B260" s="395">
        <f>+'Matriz Nº1 Identificación'!B260:H260</f>
        <v>0</v>
      </c>
      <c r="C260" s="396"/>
      <c r="D260" s="396"/>
      <c r="E260" s="396"/>
      <c r="F260" s="396"/>
      <c r="G260" s="396"/>
      <c r="H260" s="396"/>
      <c r="I260" s="396"/>
      <c r="J260" s="396"/>
    </row>
    <row r="261" spans="1:23" ht="34.5" customHeight="1" x14ac:dyDescent="0.3">
      <c r="A261" s="12" t="str">
        <f>'Matriz Nº1 Identificación'!A261</f>
        <v>Objetivo táctico</v>
      </c>
      <c r="B261" s="397" t="str">
        <f>+'Matriz Nº1 Identificación'!B261:H261</f>
        <v>29. Sustituir elementos tecnológicos y actualizar los derechos de uso por medio de licencias y soporte del fabricante</v>
      </c>
      <c r="C261" s="398"/>
      <c r="D261" s="398"/>
      <c r="E261" s="398"/>
      <c r="F261" s="398"/>
      <c r="G261" s="398"/>
      <c r="H261" s="398"/>
      <c r="I261" s="398"/>
      <c r="J261" s="399"/>
    </row>
    <row r="262" spans="1:23" ht="36.75" customHeight="1" x14ac:dyDescent="0.3">
      <c r="A262" s="4" t="str">
        <f>'Matriz Nº2 Análisis'!A262</f>
        <v>29. 1</v>
      </c>
      <c r="B262" s="13" t="str">
        <f>IF(A262&lt;1,'Matriz Nº1 Identificación'!F262,'Matriz Nº2 Análisis'!B262)</f>
        <v>R001 Tecnologías de información</v>
      </c>
      <c r="C262" s="13" t="str">
        <f>IFERROR(IF(A262&lt;1,'Matriz Nº1 Identificación'!B262,'Matriz Nº2 Análisis'!E262)," ")</f>
        <v>MEDIO</v>
      </c>
      <c r="D262" s="13" t="str">
        <f>IF(A262&lt;1,'Matriz Nº1 Identificación'!B262,'Matriz Nº2 Análisis'!I262)</f>
        <v>BAJO</v>
      </c>
      <c r="E262" s="102" t="s">
        <v>94</v>
      </c>
      <c r="F262" s="213" t="s">
        <v>101</v>
      </c>
      <c r="G262" s="213" t="s">
        <v>162</v>
      </c>
      <c r="H262" s="213" t="s">
        <v>164</v>
      </c>
      <c r="I262" s="214" t="str">
        <f>IFERROR(VLOOKUP(D262,'Tabla 12'!$B$4:$E$6,3,FALSE)," ")</f>
        <v>ACEPTABLE</v>
      </c>
      <c r="J262" s="215" t="str">
        <f>IFERROR(VLOOKUP(I262,'Tabla 12'!$D$5:$E$6,2,FALSE)," ")</f>
        <v xml:space="preserve">NO ADMINISTRAR </v>
      </c>
      <c r="K262" s="10"/>
      <c r="L262" s="10"/>
      <c r="M262" s="9"/>
      <c r="N262" s="10"/>
      <c r="O262" s="10"/>
      <c r="P262" s="10"/>
      <c r="Q262" s="10"/>
      <c r="R262" s="10"/>
      <c r="S262" s="10"/>
      <c r="T262" s="10"/>
      <c r="U262" s="10"/>
      <c r="V262" s="10"/>
      <c r="W262" s="10"/>
    </row>
    <row r="263" spans="1:23" ht="36.75" customHeight="1" x14ac:dyDescent="0.3">
      <c r="A263" s="4" t="str">
        <f>'Matriz Nº2 Análisis'!A263</f>
        <v>29. 2</v>
      </c>
      <c r="B263" s="13" t="str">
        <f>IF(A263&lt;1,'Matriz Nº1 Identificación'!F263,'Matriz Nº2 Análisis'!B263)</f>
        <v xml:space="preserve"> </v>
      </c>
      <c r="C263" s="13" t="str">
        <f>IFERROR(IF(A263&lt;1,'Matriz Nº1 Identificación'!B263,'Matriz Nº2 Análisis'!E263)," ")</f>
        <v xml:space="preserve"> </v>
      </c>
      <c r="D263" s="13" t="str">
        <f>IF(A263&lt;1,'Matriz Nº1 Identificación'!B263,'Matriz Nº2 Análisis'!I263)</f>
        <v xml:space="preserve"> </v>
      </c>
      <c r="E263" s="102"/>
      <c r="F263" s="103"/>
      <c r="G263" s="103"/>
      <c r="H263" s="103"/>
      <c r="I263" s="96" t="str">
        <f>IFERROR(VLOOKUP(D263,'Tabla 12'!$B$4:$E$6,3,FALSE)," ")</f>
        <v xml:space="preserve"> </v>
      </c>
      <c r="J263" s="95" t="str">
        <f>IFERROR(VLOOKUP(I263,'Tabla 12'!$D$5:$E$6,2,FALSE)," ")</f>
        <v xml:space="preserve"> </v>
      </c>
      <c r="K263" s="10"/>
      <c r="L263" s="10"/>
      <c r="M263" s="9"/>
      <c r="N263" s="10"/>
      <c r="O263" s="10"/>
      <c r="P263" s="10"/>
      <c r="Q263" s="10"/>
      <c r="R263" s="10"/>
      <c r="S263" s="10"/>
      <c r="T263" s="10"/>
      <c r="U263" s="10"/>
      <c r="V263" s="10"/>
      <c r="W263" s="10"/>
    </row>
    <row r="264" spans="1:23" ht="36.75" customHeight="1" x14ac:dyDescent="0.3">
      <c r="A264" s="4" t="str">
        <f>'Matriz Nº2 Análisis'!A264</f>
        <v>29. 3</v>
      </c>
      <c r="B264" s="13" t="str">
        <f>IF(A264&lt;1,'Matriz Nº1 Identificación'!F264,'Matriz Nº2 Análisis'!B264)</f>
        <v xml:space="preserve"> </v>
      </c>
      <c r="C264" s="13" t="str">
        <f>IFERROR(IF(A264&lt;1,'Matriz Nº1 Identificación'!B264,'Matriz Nº2 Análisis'!E264)," ")</f>
        <v xml:space="preserve"> </v>
      </c>
      <c r="D264" s="13" t="str">
        <f>IF(A264&lt;1,'Matriz Nº1 Identificación'!B264,'Matriz Nº2 Análisis'!I264)</f>
        <v xml:space="preserve"> </v>
      </c>
      <c r="E264" s="102"/>
      <c r="F264" s="103"/>
      <c r="G264" s="103"/>
      <c r="H264" s="103"/>
      <c r="I264" s="96" t="str">
        <f>IFERROR(VLOOKUP(D264,'Tabla 12'!$B$4:$E$6,3,FALSE)," ")</f>
        <v xml:space="preserve"> </v>
      </c>
      <c r="J264" s="95" t="str">
        <f>IFERROR(VLOOKUP(I264,'Tabla 12'!$D$5:$E$6,2,FALSE)," ")</f>
        <v xml:space="preserve"> </v>
      </c>
      <c r="K264" s="10"/>
      <c r="L264" s="10"/>
      <c r="M264" s="9"/>
      <c r="N264" s="10"/>
      <c r="O264" s="10"/>
      <c r="P264" s="10"/>
      <c r="Q264" s="10"/>
      <c r="R264" s="10"/>
      <c r="S264" s="10"/>
      <c r="T264" s="10"/>
      <c r="U264" s="10"/>
      <c r="V264" s="10"/>
      <c r="W264" s="10"/>
    </row>
    <row r="265" spans="1:23" ht="36.75" customHeight="1" x14ac:dyDescent="0.3">
      <c r="A265" s="4" t="str">
        <f>'Matriz Nº2 Análisis'!A265</f>
        <v>29. 4</v>
      </c>
      <c r="B265" s="13" t="str">
        <f>IF(A265&lt;1,'Matriz Nº1 Identificación'!F265,'Matriz Nº2 Análisis'!B265)</f>
        <v xml:space="preserve"> </v>
      </c>
      <c r="C265" s="13" t="str">
        <f>IFERROR(IF(A265&lt;1,'Matriz Nº1 Identificación'!B265,'Matriz Nº2 Análisis'!E265)," ")</f>
        <v xml:space="preserve"> </v>
      </c>
      <c r="D265" s="13" t="str">
        <f>IF(A265&lt;1,'Matriz Nº1 Identificación'!B265,'Matriz Nº2 Análisis'!I265)</f>
        <v xml:space="preserve"> </v>
      </c>
      <c r="E265" s="102"/>
      <c r="F265" s="103"/>
      <c r="G265" s="103"/>
      <c r="H265" s="103"/>
      <c r="I265" s="96" t="str">
        <f>IFERROR(VLOOKUP(D265,'Tabla 12'!$B$4:$E$6,3,FALSE)," ")</f>
        <v xml:space="preserve"> </v>
      </c>
      <c r="J265" s="95" t="str">
        <f>IFERROR(VLOOKUP(I265,'Tabla 12'!$D$5:$E$6,2,FALSE)," ")</f>
        <v xml:space="preserve"> </v>
      </c>
      <c r="K265" s="10"/>
      <c r="L265" s="10"/>
      <c r="M265" s="9"/>
      <c r="N265" s="10"/>
      <c r="O265" s="10"/>
      <c r="P265" s="10"/>
      <c r="Q265" s="10"/>
      <c r="R265" s="10"/>
      <c r="S265" s="10"/>
      <c r="T265" s="10"/>
      <c r="U265" s="10"/>
      <c r="V265" s="10"/>
      <c r="W265" s="10"/>
    </row>
    <row r="266" spans="1:23" ht="36.75" customHeight="1" x14ac:dyDescent="0.3">
      <c r="A266" s="4" t="str">
        <f>'Matriz Nº2 Análisis'!A266</f>
        <v>29. 5</v>
      </c>
      <c r="B266" s="13" t="str">
        <f>IF(A266&lt;1,'Matriz Nº1 Identificación'!F266,'Matriz Nº2 Análisis'!B266)</f>
        <v xml:space="preserve"> </v>
      </c>
      <c r="C266" s="13" t="str">
        <f>IFERROR(IF(A266&lt;1,'Matriz Nº1 Identificación'!B266,'Matriz Nº2 Análisis'!E266)," ")</f>
        <v xml:space="preserve"> </v>
      </c>
      <c r="D266" s="13" t="str">
        <f>IF(A266&lt;1,'Matriz Nº1 Identificación'!B266,'Matriz Nº2 Análisis'!I266)</f>
        <v xml:space="preserve"> </v>
      </c>
      <c r="E266" s="102"/>
      <c r="F266" s="103"/>
      <c r="G266" s="103"/>
      <c r="H266" s="103"/>
      <c r="I266" s="96" t="str">
        <f>IFERROR(VLOOKUP(D266,'Tabla 12'!$B$4:$E$6,3,FALSE)," ")</f>
        <v xml:space="preserve"> </v>
      </c>
      <c r="J266" s="95" t="str">
        <f>IFERROR(VLOOKUP(I266,'Tabla 12'!$D$5:$E$6,2,FALSE)," ")</f>
        <v xml:space="preserve"> </v>
      </c>
      <c r="K266" s="10"/>
      <c r="L266" s="10"/>
      <c r="M266" s="9"/>
      <c r="N266" s="10"/>
      <c r="O266" s="10"/>
      <c r="P266" s="10"/>
      <c r="Q266" s="10"/>
      <c r="R266" s="10"/>
      <c r="S266" s="10"/>
      <c r="T266" s="10"/>
      <c r="U266" s="10"/>
      <c r="V266" s="10"/>
      <c r="W266" s="10"/>
    </row>
    <row r="267" spans="1:23" ht="36.75" customHeight="1" x14ac:dyDescent="0.3">
      <c r="A267" s="4" t="str">
        <f>'Matriz Nº2 Análisis'!A267</f>
        <v>29. 6</v>
      </c>
      <c r="B267" s="13" t="str">
        <f>IF(A267&lt;1,'Matriz Nº1 Identificación'!F267,'Matriz Nº2 Análisis'!B267)</f>
        <v xml:space="preserve"> </v>
      </c>
      <c r="C267" s="13" t="str">
        <f>IFERROR(IF(A267&lt;1,'Matriz Nº1 Identificación'!B267,'Matriz Nº2 Análisis'!E267)," ")</f>
        <v xml:space="preserve"> </v>
      </c>
      <c r="D267" s="13" t="str">
        <f>IF(A267&lt;1,'Matriz Nº1 Identificación'!B267,'Matriz Nº2 Análisis'!I267)</f>
        <v xml:space="preserve"> </v>
      </c>
      <c r="E267" s="102"/>
      <c r="F267" s="103"/>
      <c r="G267" s="103"/>
      <c r="H267" s="103"/>
      <c r="I267" s="96" t="str">
        <f>IFERROR(VLOOKUP(D267,'Tabla 12'!$B$4:$E$6,3,FALSE)," ")</f>
        <v xml:space="preserve"> </v>
      </c>
      <c r="J267" s="95" t="str">
        <f>IFERROR(VLOOKUP(I267,'Tabla 12'!$D$5:$E$6,2,FALSE)," ")</f>
        <v xml:space="preserve"> </v>
      </c>
      <c r="K267" s="10"/>
      <c r="L267" s="10"/>
      <c r="M267" s="9"/>
      <c r="N267" s="10"/>
      <c r="O267" s="10"/>
      <c r="P267" s="10"/>
      <c r="Q267" s="10"/>
      <c r="R267" s="10"/>
      <c r="S267" s="10"/>
      <c r="T267" s="10"/>
      <c r="U267" s="10"/>
      <c r="V267" s="10"/>
      <c r="W267" s="10"/>
    </row>
    <row r="268" spans="1:23" ht="36.75" customHeight="1" thickBot="1" x14ac:dyDescent="0.35">
      <c r="A268" s="4" t="str">
        <f>'Matriz Nº2 Análisis'!A268</f>
        <v>29. 7</v>
      </c>
      <c r="B268" s="13" t="str">
        <f>IF(A268&lt;1,'Matriz Nº1 Identificación'!F268,'Matriz Nº2 Análisis'!B268)</f>
        <v xml:space="preserve"> </v>
      </c>
      <c r="C268" s="13" t="str">
        <f>IFERROR(IF(A268&lt;1,'Matriz Nº1 Identificación'!B268,'Matriz Nº2 Análisis'!E268)," ")</f>
        <v xml:space="preserve"> </v>
      </c>
      <c r="D268" s="13" t="str">
        <f>IF(A268&lt;1,'Matriz Nº1 Identificación'!B268,'Matriz Nº2 Análisis'!I268)</f>
        <v xml:space="preserve"> </v>
      </c>
      <c r="E268" s="102"/>
      <c r="F268" s="103"/>
      <c r="G268" s="103"/>
      <c r="H268" s="103"/>
      <c r="I268" s="96" t="str">
        <f>IFERROR(VLOOKUP(D268,'Tabla 12'!$B$4:$E$6,3,FALSE)," ")</f>
        <v xml:space="preserve"> </v>
      </c>
      <c r="J268" s="95" t="str">
        <f>IFERROR(VLOOKUP(I268,'Tabla 12'!$D$5:$E$6,2,FALSE)," ")</f>
        <v xml:space="preserve"> </v>
      </c>
      <c r="K268" s="10"/>
      <c r="L268" s="10"/>
      <c r="M268" s="9"/>
      <c r="N268" s="10"/>
      <c r="O268" s="10"/>
      <c r="P268" s="10"/>
      <c r="Q268" s="10"/>
      <c r="R268" s="10"/>
      <c r="S268" s="10"/>
      <c r="T268" s="10"/>
      <c r="U268" s="10"/>
      <c r="V268" s="10"/>
      <c r="W268" s="10"/>
    </row>
    <row r="269" spans="1:23" ht="34.5" customHeight="1" thickBot="1" x14ac:dyDescent="0.35">
      <c r="A269" s="73" t="str">
        <f>'Matriz Nº1 Identificación'!A269</f>
        <v xml:space="preserve">Objetivo Estratégico: </v>
      </c>
      <c r="B269" s="395">
        <f>+'Matriz Nº1 Identificación'!B269:H269</f>
        <v>0</v>
      </c>
      <c r="C269" s="396"/>
      <c r="D269" s="396"/>
      <c r="E269" s="396"/>
      <c r="F269" s="396"/>
      <c r="G269" s="396"/>
      <c r="H269" s="396"/>
      <c r="I269" s="396"/>
      <c r="J269" s="396"/>
    </row>
    <row r="270" spans="1:23" ht="34.5" customHeight="1" x14ac:dyDescent="0.3">
      <c r="A270" s="12" t="str">
        <f>'Matriz Nº1 Identificación'!A270</f>
        <v>Objetivo táctico</v>
      </c>
      <c r="B270" s="397" t="str">
        <f>+'Matriz Nº1 Identificación'!B270:H270</f>
        <v>30. Velar por la definición de la planificación estratégica, la planificación operativa y el seguimiento y rendición de cuentas de ambas.</v>
      </c>
      <c r="C270" s="398"/>
      <c r="D270" s="398"/>
      <c r="E270" s="398"/>
      <c r="F270" s="398"/>
      <c r="G270" s="398"/>
      <c r="H270" s="398"/>
      <c r="I270" s="398"/>
      <c r="J270" s="399"/>
    </row>
    <row r="271" spans="1:23" ht="36.75" customHeight="1" x14ac:dyDescent="0.3">
      <c r="A271" s="4" t="str">
        <f>'Matriz Nº2 Análisis'!A271</f>
        <v>30. 1</v>
      </c>
      <c r="B271" s="13" t="str">
        <f>IF(A271&lt;1,'Matriz Nº1 Identificación'!F271,'Matriz Nº2 Análisis'!B271)</f>
        <v>R007 Recurso Humano</v>
      </c>
      <c r="C271" s="13" t="str">
        <f>IFERROR(IF(A271&lt;1,'Matriz Nº1 Identificación'!B271,'Matriz Nº2 Análisis'!E271)," ")</f>
        <v>ALTO</v>
      </c>
      <c r="D271" s="13" t="str">
        <f>IF(A271&lt;1,'Matriz Nº1 Identificación'!B271,'Matriz Nº2 Análisis'!I271)</f>
        <v>ALTO</v>
      </c>
      <c r="E271" s="102" t="s">
        <v>107</v>
      </c>
      <c r="F271" s="213" t="s">
        <v>94</v>
      </c>
      <c r="G271" s="213" t="s">
        <v>168</v>
      </c>
      <c r="H271" s="213" t="s">
        <v>164</v>
      </c>
      <c r="I271" s="214" t="str">
        <f>IFERROR(VLOOKUP(D271,'Tabla 12'!$B$4:$E$6,3,FALSE)," ")</f>
        <v>NO ACEPTABLE</v>
      </c>
      <c r="J271" s="215" t="str">
        <f>IFERROR(VLOOKUP(I271,'Tabla 12'!$D$5:$E$6,2,FALSE)," ")</f>
        <v>ADMINISTRAR</v>
      </c>
      <c r="K271" s="10"/>
      <c r="L271" s="10"/>
      <c r="M271" s="9"/>
      <c r="N271" s="10"/>
      <c r="O271" s="10"/>
      <c r="P271" s="10"/>
      <c r="Q271" s="10"/>
      <c r="R271" s="10"/>
      <c r="S271" s="10"/>
      <c r="T271" s="10"/>
      <c r="U271" s="10"/>
      <c r="V271" s="10"/>
      <c r="W271" s="10"/>
    </row>
    <row r="272" spans="1:23" ht="36.75" customHeight="1" x14ac:dyDescent="0.3">
      <c r="A272" s="4" t="str">
        <f>'Matriz Nº2 Análisis'!A272</f>
        <v>30. 2</v>
      </c>
      <c r="B272" s="13" t="str">
        <f>IF(A272&lt;1,'Matriz Nº1 Identificación'!F272,'Matriz Nº2 Análisis'!B272)</f>
        <v xml:space="preserve"> </v>
      </c>
      <c r="C272" s="13" t="str">
        <f>IFERROR(IF(A272&lt;1,'Matriz Nº1 Identificación'!B272,'Matriz Nº2 Análisis'!E272)," ")</f>
        <v xml:space="preserve"> </v>
      </c>
      <c r="D272" s="13" t="str">
        <f>IF(A272&lt;1,'Matriz Nº1 Identificación'!B272,'Matriz Nº2 Análisis'!I272)</f>
        <v xml:space="preserve"> </v>
      </c>
      <c r="E272" s="102"/>
      <c r="F272" s="103"/>
      <c r="G272" s="103"/>
      <c r="H272" s="103"/>
      <c r="I272" s="96" t="str">
        <f>IFERROR(VLOOKUP(D272,'Tabla 12'!$B$4:$E$6,3,FALSE)," ")</f>
        <v xml:space="preserve"> </v>
      </c>
      <c r="J272" s="95" t="str">
        <f>IFERROR(VLOOKUP(I272,'Tabla 12'!$D$5:$E$6,2,FALSE)," ")</f>
        <v xml:space="preserve"> </v>
      </c>
      <c r="K272" s="10"/>
      <c r="L272" s="10"/>
      <c r="M272" s="9"/>
      <c r="N272" s="10"/>
      <c r="O272" s="10"/>
      <c r="P272" s="10"/>
      <c r="Q272" s="10"/>
      <c r="R272" s="10"/>
      <c r="S272" s="10"/>
      <c r="T272" s="10"/>
      <c r="U272" s="10"/>
      <c r="V272" s="10"/>
      <c r="W272" s="10"/>
    </row>
    <row r="273" spans="1:23" ht="36.75" customHeight="1" x14ac:dyDescent="0.3">
      <c r="A273" s="4" t="str">
        <f>'Matriz Nº2 Análisis'!A273</f>
        <v>30. 3</v>
      </c>
      <c r="B273" s="13" t="str">
        <f>IF(A273&lt;1,'Matriz Nº1 Identificación'!F273,'Matriz Nº2 Análisis'!B273)</f>
        <v xml:space="preserve"> </v>
      </c>
      <c r="C273" s="13" t="str">
        <f>IFERROR(IF(A273&lt;1,'Matriz Nº1 Identificación'!B273,'Matriz Nº2 Análisis'!E273)," ")</f>
        <v xml:space="preserve"> </v>
      </c>
      <c r="D273" s="13" t="str">
        <f>IF(A273&lt;1,'Matriz Nº1 Identificación'!B273,'Matriz Nº2 Análisis'!I273)</f>
        <v xml:space="preserve"> </v>
      </c>
      <c r="E273" s="102"/>
      <c r="F273" s="103"/>
      <c r="G273" s="103"/>
      <c r="H273" s="103"/>
      <c r="I273" s="96" t="str">
        <f>IFERROR(VLOOKUP(D273,'Tabla 12'!$B$4:$E$6,3,FALSE)," ")</f>
        <v xml:space="preserve"> </v>
      </c>
      <c r="J273" s="95" t="str">
        <f>IFERROR(VLOOKUP(I273,'Tabla 12'!$D$5:$E$6,2,FALSE)," ")</f>
        <v xml:space="preserve"> </v>
      </c>
      <c r="K273" s="10"/>
      <c r="L273" s="10"/>
      <c r="M273" s="9"/>
      <c r="N273" s="10"/>
      <c r="O273" s="10"/>
      <c r="P273" s="10"/>
      <c r="Q273" s="10"/>
      <c r="R273" s="10"/>
      <c r="S273" s="10"/>
      <c r="T273" s="10"/>
      <c r="U273" s="10"/>
      <c r="V273" s="10"/>
      <c r="W273" s="10"/>
    </row>
    <row r="274" spans="1:23" ht="36.75" customHeight="1" x14ac:dyDescent="0.3">
      <c r="A274" s="4" t="str">
        <f>'Matriz Nº2 Análisis'!A274</f>
        <v>30. 4</v>
      </c>
      <c r="B274" s="13" t="str">
        <f>IF(A274&lt;1,'Matriz Nº1 Identificación'!F274,'Matriz Nº2 Análisis'!B274)</f>
        <v xml:space="preserve"> </v>
      </c>
      <c r="C274" s="13" t="str">
        <f>IFERROR(IF(A274&lt;1,'Matriz Nº1 Identificación'!B274,'Matriz Nº2 Análisis'!E274)," ")</f>
        <v xml:space="preserve"> </v>
      </c>
      <c r="D274" s="13" t="str">
        <f>IF(A274&lt;1,'Matriz Nº1 Identificación'!B274,'Matriz Nº2 Análisis'!I274)</f>
        <v xml:space="preserve"> </v>
      </c>
      <c r="E274" s="102"/>
      <c r="F274" s="103"/>
      <c r="G274" s="103"/>
      <c r="H274" s="103"/>
      <c r="I274" s="96" t="str">
        <f>IFERROR(VLOOKUP(D274,'Tabla 12'!$B$4:$E$6,3,FALSE)," ")</f>
        <v xml:space="preserve"> </v>
      </c>
      <c r="J274" s="95" t="str">
        <f>IFERROR(VLOOKUP(I274,'Tabla 12'!$D$5:$E$6,2,FALSE)," ")</f>
        <v xml:space="preserve"> </v>
      </c>
      <c r="K274" s="10"/>
      <c r="L274" s="10"/>
      <c r="M274" s="9"/>
      <c r="N274" s="10"/>
      <c r="O274" s="10"/>
      <c r="P274" s="10"/>
      <c r="Q274" s="10"/>
      <c r="R274" s="10"/>
      <c r="S274" s="10"/>
      <c r="T274" s="10"/>
      <c r="U274" s="10"/>
      <c r="V274" s="10"/>
      <c r="W274" s="10"/>
    </row>
    <row r="275" spans="1:23" ht="36.75" customHeight="1" x14ac:dyDescent="0.3">
      <c r="A275" s="4" t="str">
        <f>'Matriz Nº2 Análisis'!A275</f>
        <v>30. 5</v>
      </c>
      <c r="B275" s="13" t="str">
        <f>IF(A275&lt;1,'Matriz Nº1 Identificación'!F275,'Matriz Nº2 Análisis'!B275)</f>
        <v xml:space="preserve"> </v>
      </c>
      <c r="C275" s="13" t="str">
        <f>IFERROR(IF(A275&lt;1,'Matriz Nº1 Identificación'!B275,'Matriz Nº2 Análisis'!E275)," ")</f>
        <v xml:space="preserve"> </v>
      </c>
      <c r="D275" s="13" t="str">
        <f>IF(A275&lt;1,'Matriz Nº1 Identificación'!B275,'Matriz Nº2 Análisis'!I275)</f>
        <v xml:space="preserve"> </v>
      </c>
      <c r="E275" s="102"/>
      <c r="F275" s="103"/>
      <c r="G275" s="103"/>
      <c r="H275" s="103"/>
      <c r="I275" s="96" t="str">
        <f>IFERROR(VLOOKUP(D275,'Tabla 12'!$B$4:$E$6,3,FALSE)," ")</f>
        <v xml:space="preserve"> </v>
      </c>
      <c r="J275" s="95" t="str">
        <f>IFERROR(VLOOKUP(I275,'Tabla 12'!$D$5:$E$6,2,FALSE)," ")</f>
        <v xml:space="preserve"> </v>
      </c>
      <c r="K275" s="10"/>
      <c r="L275" s="10"/>
      <c r="M275" s="9"/>
      <c r="N275" s="10"/>
      <c r="O275" s="10"/>
      <c r="P275" s="10"/>
      <c r="Q275" s="10"/>
      <c r="R275" s="10"/>
      <c r="S275" s="10"/>
      <c r="T275" s="10"/>
      <c r="U275" s="10"/>
      <c r="V275" s="10"/>
      <c r="W275" s="10"/>
    </row>
    <row r="276" spans="1:23" ht="36.75" customHeight="1" x14ac:dyDescent="0.3">
      <c r="A276" s="4" t="str">
        <f>'Matriz Nº2 Análisis'!A276</f>
        <v>30. 6</v>
      </c>
      <c r="B276" s="13" t="str">
        <f>IF(A276&lt;1,'Matriz Nº1 Identificación'!F276,'Matriz Nº2 Análisis'!B276)</f>
        <v xml:space="preserve"> </v>
      </c>
      <c r="C276" s="13" t="str">
        <f>IFERROR(IF(A276&lt;1,'Matriz Nº1 Identificación'!B276,'Matriz Nº2 Análisis'!E276)," ")</f>
        <v xml:space="preserve"> </v>
      </c>
      <c r="D276" s="13" t="str">
        <f>IF(A276&lt;1,'Matriz Nº1 Identificación'!B276,'Matriz Nº2 Análisis'!I276)</f>
        <v xml:space="preserve"> </v>
      </c>
      <c r="E276" s="102"/>
      <c r="F276" s="103"/>
      <c r="G276" s="103"/>
      <c r="H276" s="103"/>
      <c r="I276" s="96" t="str">
        <f>IFERROR(VLOOKUP(D276,'Tabla 12'!$B$4:$E$6,3,FALSE)," ")</f>
        <v xml:space="preserve"> </v>
      </c>
      <c r="J276" s="95" t="str">
        <f>IFERROR(VLOOKUP(I276,'Tabla 12'!$D$5:$E$6,2,FALSE)," ")</f>
        <v xml:space="preserve"> </v>
      </c>
      <c r="K276" s="10"/>
      <c r="L276" s="10"/>
      <c r="M276" s="9"/>
      <c r="N276" s="10"/>
      <c r="O276" s="10"/>
      <c r="P276" s="10"/>
      <c r="Q276" s="10"/>
      <c r="R276" s="10"/>
      <c r="S276" s="10"/>
      <c r="T276" s="10"/>
      <c r="U276" s="10"/>
      <c r="V276" s="10"/>
      <c r="W276" s="10"/>
    </row>
    <row r="277" spans="1:23" ht="36.75" customHeight="1" thickBot="1" x14ac:dyDescent="0.35">
      <c r="A277" s="4" t="str">
        <f>'Matriz Nº2 Análisis'!A277</f>
        <v>30. 7</v>
      </c>
      <c r="B277" s="13" t="str">
        <f>IF(A277&lt;1,'Matriz Nº1 Identificación'!F277,'Matriz Nº2 Análisis'!B277)</f>
        <v xml:space="preserve"> </v>
      </c>
      <c r="C277" s="13" t="str">
        <f>IFERROR(IF(A277&lt;1,'Matriz Nº1 Identificación'!B277,'Matriz Nº2 Análisis'!E277)," ")</f>
        <v xml:space="preserve"> </v>
      </c>
      <c r="D277" s="13" t="str">
        <f>IF(A277&lt;1,'Matriz Nº1 Identificación'!B277,'Matriz Nº2 Análisis'!I277)</f>
        <v xml:space="preserve"> </v>
      </c>
      <c r="E277" s="102"/>
      <c r="F277" s="103"/>
      <c r="G277" s="103"/>
      <c r="H277" s="103"/>
      <c r="I277" s="96" t="str">
        <f>IFERROR(VLOOKUP(D277,'Tabla 12'!$B$4:$E$6,3,FALSE)," ")</f>
        <v xml:space="preserve"> </v>
      </c>
      <c r="J277" s="95" t="str">
        <f>IFERROR(VLOOKUP(I277,'Tabla 12'!$D$5:$E$6,2,FALSE)," ")</f>
        <v xml:space="preserve"> </v>
      </c>
      <c r="K277" s="10"/>
      <c r="L277" s="10"/>
      <c r="M277" s="9"/>
      <c r="N277" s="10"/>
      <c r="O277" s="10"/>
      <c r="P277" s="10"/>
      <c r="Q277" s="10"/>
      <c r="R277" s="10"/>
      <c r="S277" s="10"/>
      <c r="T277" s="10"/>
      <c r="U277" s="10"/>
      <c r="V277" s="10"/>
      <c r="W277" s="10"/>
    </row>
    <row r="278" spans="1:23" ht="34.5" customHeight="1" thickBot="1" x14ac:dyDescent="0.35">
      <c r="A278" s="73" t="str">
        <f>'Matriz Nº1 Identificación'!A278</f>
        <v xml:space="preserve">Objetivo Estratégico: </v>
      </c>
      <c r="B278" s="395">
        <f>+'Matriz Nº1 Identificación'!B278:H278</f>
        <v>0</v>
      </c>
      <c r="C278" s="396"/>
      <c r="D278" s="396"/>
      <c r="E278" s="396"/>
      <c r="F278" s="396"/>
      <c r="G278" s="396"/>
      <c r="H278" s="396"/>
      <c r="I278" s="396"/>
      <c r="J278" s="396"/>
    </row>
    <row r="279" spans="1:23" ht="34.5" customHeight="1" x14ac:dyDescent="0.3">
      <c r="A279" s="12" t="str">
        <f>'Matriz Nº1 Identificación'!A279</f>
        <v>Objetivo táctico</v>
      </c>
      <c r="B279" s="168" t="str">
        <f>+'Matriz Nº1 Identificación'!B279:H279</f>
        <v xml:space="preserve">31. </v>
      </c>
      <c r="C279" s="169"/>
      <c r="D279" s="169"/>
      <c r="E279" s="169"/>
      <c r="F279" s="170"/>
      <c r="G279" s="170"/>
      <c r="H279" s="170"/>
      <c r="I279" s="170"/>
      <c r="J279" s="171"/>
    </row>
    <row r="280" spans="1:23" ht="36.75" customHeight="1" x14ac:dyDescent="0.3">
      <c r="A280" s="4" t="str">
        <f>'Matriz Nº2 Análisis'!A280</f>
        <v>31. 1</v>
      </c>
      <c r="B280" s="13" t="str">
        <f>IF(A280&lt;1,'Matriz Nº1 Identificación'!F280,'Matriz Nº2 Análisis'!B280)</f>
        <v xml:space="preserve"> </v>
      </c>
      <c r="C280" s="13" t="str">
        <f>IFERROR(IF(A280&lt;1,'Matriz Nº1 Identificación'!B280,'Matriz Nº2 Análisis'!E280)," ")</f>
        <v xml:space="preserve"> </v>
      </c>
      <c r="D280" s="13" t="str">
        <f>IF(A280&lt;1,'Matriz Nº1 Identificación'!B280,'Matriz Nº2 Análisis'!I280)</f>
        <v xml:space="preserve"> </v>
      </c>
      <c r="E280" s="102"/>
      <c r="F280" s="103"/>
      <c r="G280" s="103"/>
      <c r="H280" s="103"/>
      <c r="I280" s="96" t="str">
        <f>IFERROR(VLOOKUP(D280,'Tabla 12'!$B$4:$E$6,3,FALSE)," ")</f>
        <v xml:space="preserve"> </v>
      </c>
      <c r="J280" s="95" t="str">
        <f>IFERROR(VLOOKUP(I280,'Tabla 12'!$D$5:$E$6,2,FALSE)," ")</f>
        <v xml:space="preserve"> </v>
      </c>
      <c r="K280" s="10"/>
      <c r="L280" s="10"/>
      <c r="M280" s="9"/>
      <c r="N280" s="10"/>
      <c r="O280" s="10"/>
      <c r="P280" s="10"/>
      <c r="Q280" s="10"/>
      <c r="R280" s="10"/>
      <c r="S280" s="10"/>
      <c r="T280" s="10"/>
      <c r="U280" s="10"/>
      <c r="V280" s="10"/>
      <c r="W280" s="10"/>
    </row>
    <row r="281" spans="1:23" ht="36.75" customHeight="1" x14ac:dyDescent="0.3">
      <c r="A281" s="4" t="str">
        <f>'Matriz Nº2 Análisis'!A281</f>
        <v>31. 2</v>
      </c>
      <c r="B281" s="13" t="str">
        <f>IF(A281&lt;1,'Matriz Nº1 Identificación'!F281,'Matriz Nº2 Análisis'!B281)</f>
        <v xml:space="preserve"> </v>
      </c>
      <c r="C281" s="13" t="str">
        <f>IFERROR(IF(A281&lt;1,'Matriz Nº1 Identificación'!B281,'Matriz Nº2 Análisis'!E281)," ")</f>
        <v xml:space="preserve"> </v>
      </c>
      <c r="D281" s="13" t="str">
        <f>IF(A281&lt;1,'Matriz Nº1 Identificación'!B281,'Matriz Nº2 Análisis'!I281)</f>
        <v xml:space="preserve"> </v>
      </c>
      <c r="E281" s="102"/>
      <c r="F281" s="103"/>
      <c r="G281" s="103"/>
      <c r="H281" s="103"/>
      <c r="I281" s="96" t="str">
        <f>IFERROR(VLOOKUP(D281,'Tabla 12'!$B$4:$E$6,3,FALSE)," ")</f>
        <v xml:space="preserve"> </v>
      </c>
      <c r="J281" s="95" t="str">
        <f>IFERROR(VLOOKUP(I281,'Tabla 12'!$D$5:$E$6,2,FALSE)," ")</f>
        <v xml:space="preserve"> </v>
      </c>
      <c r="K281" s="10"/>
      <c r="L281" s="10"/>
      <c r="M281" s="9"/>
      <c r="N281" s="10"/>
      <c r="O281" s="10"/>
      <c r="P281" s="10"/>
      <c r="Q281" s="10"/>
      <c r="R281" s="10"/>
      <c r="S281" s="10"/>
      <c r="T281" s="10"/>
      <c r="U281" s="10"/>
      <c r="V281" s="10"/>
      <c r="W281" s="10"/>
    </row>
    <row r="282" spans="1:23" ht="36.75" customHeight="1" x14ac:dyDescent="0.3">
      <c r="A282" s="4" t="str">
        <f>'Matriz Nº2 Análisis'!A282</f>
        <v>31. 3</v>
      </c>
      <c r="B282" s="13" t="str">
        <f>IF(A282&lt;1,'Matriz Nº1 Identificación'!F282,'Matriz Nº2 Análisis'!B282)</f>
        <v xml:space="preserve"> </v>
      </c>
      <c r="C282" s="13" t="str">
        <f>IFERROR(IF(A282&lt;1,'Matriz Nº1 Identificación'!B282,'Matriz Nº2 Análisis'!E282)," ")</f>
        <v xml:space="preserve"> </v>
      </c>
      <c r="D282" s="13" t="str">
        <f>IF(A282&lt;1,'Matriz Nº1 Identificación'!B282,'Matriz Nº2 Análisis'!I282)</f>
        <v xml:space="preserve"> </v>
      </c>
      <c r="E282" s="102"/>
      <c r="F282" s="103"/>
      <c r="G282" s="103"/>
      <c r="H282" s="103"/>
      <c r="I282" s="96" t="str">
        <f>IFERROR(VLOOKUP(D282,'Tabla 12'!$B$4:$E$6,3,FALSE)," ")</f>
        <v xml:space="preserve"> </v>
      </c>
      <c r="J282" s="95" t="str">
        <f>IFERROR(VLOOKUP(I282,'Tabla 12'!$D$5:$E$6,2,FALSE)," ")</f>
        <v xml:space="preserve"> </v>
      </c>
      <c r="K282" s="10"/>
      <c r="L282" s="10"/>
      <c r="M282" s="9"/>
      <c r="N282" s="10"/>
      <c r="O282" s="10"/>
      <c r="P282" s="10"/>
      <c r="Q282" s="10"/>
      <c r="R282" s="10"/>
      <c r="S282" s="10"/>
      <c r="T282" s="10"/>
      <c r="U282" s="10"/>
      <c r="V282" s="10"/>
      <c r="W282" s="10"/>
    </row>
    <row r="283" spans="1:23" ht="36.75" customHeight="1" x14ac:dyDescent="0.3">
      <c r="A283" s="4" t="str">
        <f>'Matriz Nº2 Análisis'!A283</f>
        <v>31. 4</v>
      </c>
      <c r="B283" s="13" t="str">
        <f>IF(A283&lt;1,'Matriz Nº1 Identificación'!F283,'Matriz Nº2 Análisis'!B283)</f>
        <v xml:space="preserve"> </v>
      </c>
      <c r="C283" s="13" t="str">
        <f>IFERROR(IF(A283&lt;1,'Matriz Nº1 Identificación'!B283,'Matriz Nº2 Análisis'!E283)," ")</f>
        <v xml:space="preserve"> </v>
      </c>
      <c r="D283" s="13" t="str">
        <f>IF(A283&lt;1,'Matriz Nº1 Identificación'!B283,'Matriz Nº2 Análisis'!I283)</f>
        <v xml:space="preserve"> </v>
      </c>
      <c r="E283" s="102"/>
      <c r="F283" s="103"/>
      <c r="G283" s="103"/>
      <c r="H283" s="103"/>
      <c r="I283" s="96" t="str">
        <f>IFERROR(VLOOKUP(D283,'Tabla 12'!$B$4:$E$6,3,FALSE)," ")</f>
        <v xml:space="preserve"> </v>
      </c>
      <c r="J283" s="95" t="str">
        <f>IFERROR(VLOOKUP(I283,'Tabla 12'!$D$5:$E$6,2,FALSE)," ")</f>
        <v xml:space="preserve"> </v>
      </c>
      <c r="K283" s="10"/>
      <c r="L283" s="10"/>
      <c r="M283" s="9"/>
      <c r="N283" s="10"/>
      <c r="O283" s="10"/>
      <c r="P283" s="10"/>
      <c r="Q283" s="10"/>
      <c r="R283" s="10"/>
      <c r="S283" s="10"/>
      <c r="T283" s="10"/>
      <c r="U283" s="10"/>
      <c r="V283" s="10"/>
      <c r="W283" s="10"/>
    </row>
    <row r="284" spans="1:23" ht="36.75" customHeight="1" x14ac:dyDescent="0.3">
      <c r="A284" s="4" t="str">
        <f>'Matriz Nº2 Análisis'!A284</f>
        <v>31. 5</v>
      </c>
      <c r="B284" s="13" t="str">
        <f>IF(A284&lt;1,'Matriz Nº1 Identificación'!F284,'Matriz Nº2 Análisis'!B284)</f>
        <v xml:space="preserve"> </v>
      </c>
      <c r="C284" s="13" t="str">
        <f>IFERROR(IF(A284&lt;1,'Matriz Nº1 Identificación'!B284,'Matriz Nº2 Análisis'!E284)," ")</f>
        <v xml:space="preserve"> </v>
      </c>
      <c r="D284" s="13" t="str">
        <f>IF(A284&lt;1,'Matriz Nº1 Identificación'!B284,'Matriz Nº2 Análisis'!I284)</f>
        <v xml:space="preserve"> </v>
      </c>
      <c r="E284" s="102"/>
      <c r="F284" s="103"/>
      <c r="G284" s="103"/>
      <c r="H284" s="103"/>
      <c r="I284" s="96" t="str">
        <f>IFERROR(VLOOKUP(D284,'Tabla 12'!$B$4:$E$6,3,FALSE)," ")</f>
        <v xml:space="preserve"> </v>
      </c>
      <c r="J284" s="95" t="str">
        <f>IFERROR(VLOOKUP(I284,'Tabla 12'!$D$5:$E$6,2,FALSE)," ")</f>
        <v xml:space="preserve"> </v>
      </c>
      <c r="K284" s="10"/>
      <c r="L284" s="10"/>
      <c r="M284" s="9"/>
      <c r="N284" s="10"/>
      <c r="O284" s="10"/>
      <c r="P284" s="10"/>
      <c r="Q284" s="10"/>
      <c r="R284" s="10"/>
      <c r="S284" s="10"/>
      <c r="T284" s="10"/>
      <c r="U284" s="10"/>
      <c r="V284" s="10"/>
      <c r="W284" s="10"/>
    </row>
    <row r="285" spans="1:23" ht="36.75" customHeight="1" x14ac:dyDescent="0.3">
      <c r="A285" s="4" t="str">
        <f>'Matriz Nº2 Análisis'!A285</f>
        <v>31. 6</v>
      </c>
      <c r="B285" s="13" t="str">
        <f>IF(A285&lt;1,'Matriz Nº1 Identificación'!F285,'Matriz Nº2 Análisis'!B285)</f>
        <v xml:space="preserve"> </v>
      </c>
      <c r="C285" s="13" t="str">
        <f>IFERROR(IF(A285&lt;1,'Matriz Nº1 Identificación'!B285,'Matriz Nº2 Análisis'!E285)," ")</f>
        <v xml:space="preserve"> </v>
      </c>
      <c r="D285" s="13" t="str">
        <f>IF(A285&lt;1,'Matriz Nº1 Identificación'!B285,'Matriz Nº2 Análisis'!I285)</f>
        <v xml:space="preserve"> </v>
      </c>
      <c r="E285" s="102"/>
      <c r="F285" s="103"/>
      <c r="G285" s="103"/>
      <c r="H285" s="103"/>
      <c r="I285" s="96" t="str">
        <f>IFERROR(VLOOKUP(D285,'Tabla 12'!$B$4:$E$6,3,FALSE)," ")</f>
        <v xml:space="preserve"> </v>
      </c>
      <c r="J285" s="95" t="str">
        <f>IFERROR(VLOOKUP(I285,'Tabla 12'!$D$5:$E$6,2,FALSE)," ")</f>
        <v xml:space="preserve"> </v>
      </c>
      <c r="K285" s="10"/>
      <c r="L285" s="10"/>
      <c r="M285" s="9"/>
      <c r="N285" s="10"/>
      <c r="O285" s="10"/>
      <c r="P285" s="10"/>
      <c r="Q285" s="10"/>
      <c r="R285" s="10"/>
      <c r="S285" s="10"/>
      <c r="T285" s="10"/>
      <c r="U285" s="10"/>
      <c r="V285" s="10"/>
      <c r="W285" s="10"/>
    </row>
    <row r="286" spans="1:23" ht="36.75" customHeight="1" thickBot="1" x14ac:dyDescent="0.35">
      <c r="A286" s="4" t="str">
        <f>'Matriz Nº2 Análisis'!A286</f>
        <v>31. 7</v>
      </c>
      <c r="B286" s="13" t="str">
        <f>IF(A286&lt;1,'Matriz Nº1 Identificación'!F286,'Matriz Nº2 Análisis'!B286)</f>
        <v xml:space="preserve"> </v>
      </c>
      <c r="C286" s="13" t="str">
        <f>IFERROR(IF(A286&lt;1,'Matriz Nº1 Identificación'!B286,'Matriz Nº2 Análisis'!E286)," ")</f>
        <v xml:space="preserve"> </v>
      </c>
      <c r="D286" s="13" t="str">
        <f>IF(A286&lt;1,'Matriz Nº1 Identificación'!B286,'Matriz Nº2 Análisis'!I286)</f>
        <v xml:space="preserve"> </v>
      </c>
      <c r="E286" s="102"/>
      <c r="F286" s="103"/>
      <c r="G286" s="103"/>
      <c r="H286" s="103"/>
      <c r="I286" s="96" t="str">
        <f>IFERROR(VLOOKUP(D286,'Tabla 12'!$B$4:$E$6,3,FALSE)," ")</f>
        <v xml:space="preserve"> </v>
      </c>
      <c r="J286" s="95" t="str">
        <f>IFERROR(VLOOKUP(I286,'Tabla 12'!$D$5:$E$6,2,FALSE)," ")</f>
        <v xml:space="preserve"> </v>
      </c>
      <c r="K286" s="10"/>
      <c r="L286" s="10"/>
      <c r="M286" s="9"/>
      <c r="N286" s="10"/>
      <c r="O286" s="10"/>
      <c r="P286" s="10"/>
      <c r="Q286" s="10"/>
      <c r="R286" s="10"/>
      <c r="S286" s="10"/>
      <c r="T286" s="10"/>
      <c r="U286" s="10"/>
      <c r="V286" s="10"/>
      <c r="W286" s="10"/>
    </row>
    <row r="287" spans="1:23" ht="34.5" customHeight="1" thickBot="1" x14ac:dyDescent="0.35">
      <c r="A287" s="73" t="str">
        <f>'Matriz Nº1 Identificación'!A287</f>
        <v xml:space="preserve">Objetivo Estratégico: </v>
      </c>
      <c r="B287" s="395">
        <f>+'Matriz Nº1 Identificación'!B287:H287</f>
        <v>0</v>
      </c>
      <c r="C287" s="396"/>
      <c r="D287" s="396"/>
      <c r="E287" s="396"/>
      <c r="F287" s="396"/>
      <c r="G287" s="396"/>
      <c r="H287" s="396"/>
      <c r="I287" s="396"/>
      <c r="J287" s="396"/>
    </row>
    <row r="288" spans="1:23" ht="34.5" customHeight="1" x14ac:dyDescent="0.3">
      <c r="A288" s="12" t="str">
        <f>'Matriz Nº1 Identificación'!A288</f>
        <v>Objetivo táctico</v>
      </c>
      <c r="B288" s="168" t="str">
        <f>+'Matriz Nº1 Identificación'!B288:H288</f>
        <v xml:space="preserve">32. </v>
      </c>
      <c r="C288" s="169"/>
      <c r="D288" s="169"/>
      <c r="E288" s="169"/>
      <c r="F288" s="170"/>
      <c r="G288" s="170"/>
      <c r="H288" s="170"/>
      <c r="I288" s="170"/>
      <c r="J288" s="171"/>
    </row>
    <row r="289" spans="1:23" ht="36.75" customHeight="1" x14ac:dyDescent="0.3">
      <c r="A289" s="4" t="str">
        <f>'Matriz Nº2 Análisis'!A289</f>
        <v>32. 1</v>
      </c>
      <c r="B289" s="13" t="str">
        <f>IF(A289&lt;1,'Matriz Nº1 Identificación'!F289,'Matriz Nº2 Análisis'!B289)</f>
        <v xml:space="preserve"> </v>
      </c>
      <c r="C289" s="13" t="str">
        <f>IFERROR(IF(A289&lt;1,'Matriz Nº1 Identificación'!B289,'Matriz Nº2 Análisis'!E289)," ")</f>
        <v xml:space="preserve"> </v>
      </c>
      <c r="D289" s="13" t="str">
        <f>IF(A289&lt;1,'Matriz Nº1 Identificación'!B289,'Matriz Nº2 Análisis'!I289)</f>
        <v xml:space="preserve"> </v>
      </c>
      <c r="E289" s="102"/>
      <c r="F289" s="103"/>
      <c r="G289" s="103"/>
      <c r="H289" s="103"/>
      <c r="I289" s="96" t="str">
        <f>IFERROR(VLOOKUP(D289,'Tabla 12'!$B$4:$E$6,3,FALSE)," ")</f>
        <v xml:space="preserve"> </v>
      </c>
      <c r="J289" s="95" t="str">
        <f>IFERROR(VLOOKUP(I289,'Tabla 12'!$D$5:$E$6,2,FALSE)," ")</f>
        <v xml:space="preserve"> </v>
      </c>
      <c r="K289" s="10"/>
      <c r="L289" s="10"/>
      <c r="M289" s="9"/>
      <c r="N289" s="10"/>
      <c r="O289" s="10"/>
      <c r="P289" s="10"/>
      <c r="Q289" s="10"/>
      <c r="R289" s="10"/>
      <c r="S289" s="10"/>
      <c r="T289" s="10"/>
      <c r="U289" s="10"/>
      <c r="V289" s="10"/>
      <c r="W289" s="10"/>
    </row>
    <row r="290" spans="1:23" ht="36.75" customHeight="1" x14ac:dyDescent="0.3">
      <c r="A290" s="4" t="str">
        <f>'Matriz Nº2 Análisis'!A290</f>
        <v>32. 2</v>
      </c>
      <c r="B290" s="13" t="str">
        <f>IF(A290&lt;1,'Matriz Nº1 Identificación'!F290,'Matriz Nº2 Análisis'!B290)</f>
        <v xml:space="preserve"> </v>
      </c>
      <c r="C290" s="13" t="str">
        <f>IFERROR(IF(A290&lt;1,'Matriz Nº1 Identificación'!B290,'Matriz Nº2 Análisis'!E290)," ")</f>
        <v xml:space="preserve"> </v>
      </c>
      <c r="D290" s="13" t="str">
        <f>IF(A290&lt;1,'Matriz Nº1 Identificación'!B290,'Matriz Nº2 Análisis'!I290)</f>
        <v xml:space="preserve"> </v>
      </c>
      <c r="E290" s="102"/>
      <c r="F290" s="103"/>
      <c r="G290" s="103"/>
      <c r="H290" s="103"/>
      <c r="I290" s="96" t="str">
        <f>IFERROR(VLOOKUP(D290,'Tabla 12'!$B$4:$E$6,3,FALSE)," ")</f>
        <v xml:space="preserve"> </v>
      </c>
      <c r="J290" s="95" t="str">
        <f>IFERROR(VLOOKUP(I290,'Tabla 12'!$D$5:$E$6,2,FALSE)," ")</f>
        <v xml:space="preserve"> </v>
      </c>
      <c r="K290" s="10"/>
      <c r="L290" s="10"/>
      <c r="M290" s="9"/>
      <c r="N290" s="10"/>
      <c r="O290" s="10"/>
      <c r="P290" s="10"/>
      <c r="Q290" s="10"/>
      <c r="R290" s="10"/>
      <c r="S290" s="10"/>
      <c r="T290" s="10"/>
      <c r="U290" s="10"/>
      <c r="V290" s="10"/>
      <c r="W290" s="10"/>
    </row>
    <row r="291" spans="1:23" ht="36.75" customHeight="1" x14ac:dyDescent="0.3">
      <c r="A291" s="4" t="str">
        <f>'Matriz Nº2 Análisis'!A291</f>
        <v>32. 3</v>
      </c>
      <c r="B291" s="13" t="str">
        <f>IF(A291&lt;1,'Matriz Nº1 Identificación'!F291,'Matriz Nº2 Análisis'!B291)</f>
        <v xml:space="preserve"> </v>
      </c>
      <c r="C291" s="13" t="str">
        <f>IFERROR(IF(A291&lt;1,'Matriz Nº1 Identificación'!B291,'Matriz Nº2 Análisis'!E291)," ")</f>
        <v xml:space="preserve"> </v>
      </c>
      <c r="D291" s="13" t="str">
        <f>IF(A291&lt;1,'Matriz Nº1 Identificación'!B291,'Matriz Nº2 Análisis'!I291)</f>
        <v xml:space="preserve"> </v>
      </c>
      <c r="E291" s="102"/>
      <c r="F291" s="103"/>
      <c r="G291" s="103"/>
      <c r="H291" s="103"/>
      <c r="I291" s="96" t="str">
        <f>IFERROR(VLOOKUP(D291,'Tabla 12'!$B$4:$E$6,3,FALSE)," ")</f>
        <v xml:space="preserve"> </v>
      </c>
      <c r="J291" s="95" t="str">
        <f>IFERROR(VLOOKUP(I291,'Tabla 12'!$D$5:$E$6,2,FALSE)," ")</f>
        <v xml:space="preserve"> </v>
      </c>
      <c r="K291" s="10"/>
      <c r="L291" s="10"/>
      <c r="M291" s="9"/>
      <c r="N291" s="10"/>
      <c r="O291" s="10"/>
      <c r="P291" s="10"/>
      <c r="Q291" s="10"/>
      <c r="R291" s="10"/>
      <c r="S291" s="10"/>
      <c r="T291" s="10"/>
      <c r="U291" s="10"/>
      <c r="V291" s="10"/>
      <c r="W291" s="10"/>
    </row>
    <row r="292" spans="1:23" ht="36.75" customHeight="1" x14ac:dyDescent="0.3">
      <c r="A292" s="4" t="str">
        <f>'Matriz Nº2 Análisis'!A292</f>
        <v>32. 4</v>
      </c>
      <c r="B292" s="13" t="str">
        <f>IF(A292&lt;1,'Matriz Nº1 Identificación'!F292,'Matriz Nº2 Análisis'!B292)</f>
        <v xml:space="preserve"> </v>
      </c>
      <c r="C292" s="13" t="str">
        <f>IFERROR(IF(A292&lt;1,'Matriz Nº1 Identificación'!B292,'Matriz Nº2 Análisis'!E292)," ")</f>
        <v xml:space="preserve"> </v>
      </c>
      <c r="D292" s="13" t="str">
        <f>IF(A292&lt;1,'Matriz Nº1 Identificación'!B292,'Matriz Nº2 Análisis'!I292)</f>
        <v xml:space="preserve"> </v>
      </c>
      <c r="E292" s="102"/>
      <c r="F292" s="103"/>
      <c r="G292" s="103"/>
      <c r="H292" s="103"/>
      <c r="I292" s="96" t="str">
        <f>IFERROR(VLOOKUP(D292,'Tabla 12'!$B$4:$E$6,3,FALSE)," ")</f>
        <v xml:space="preserve"> </v>
      </c>
      <c r="J292" s="95" t="str">
        <f>IFERROR(VLOOKUP(I292,'Tabla 12'!$D$5:$E$6,2,FALSE)," ")</f>
        <v xml:space="preserve"> </v>
      </c>
      <c r="K292" s="10"/>
      <c r="L292" s="10"/>
      <c r="M292" s="9"/>
      <c r="N292" s="10"/>
      <c r="O292" s="10"/>
      <c r="P292" s="10"/>
      <c r="Q292" s="10"/>
      <c r="R292" s="10"/>
      <c r="S292" s="10"/>
      <c r="T292" s="10"/>
      <c r="U292" s="10"/>
      <c r="V292" s="10"/>
      <c r="W292" s="10"/>
    </row>
    <row r="293" spans="1:23" ht="36.75" customHeight="1" x14ac:dyDescent="0.3">
      <c r="A293" s="4" t="str">
        <f>'Matriz Nº2 Análisis'!A293</f>
        <v>32. 5</v>
      </c>
      <c r="B293" s="13" t="str">
        <f>IF(A293&lt;1,'Matriz Nº1 Identificación'!F293,'Matriz Nº2 Análisis'!B293)</f>
        <v xml:space="preserve"> </v>
      </c>
      <c r="C293" s="13" t="str">
        <f>IFERROR(IF(A293&lt;1,'Matriz Nº1 Identificación'!B293,'Matriz Nº2 Análisis'!E293)," ")</f>
        <v xml:space="preserve"> </v>
      </c>
      <c r="D293" s="13" t="str">
        <f>IF(A293&lt;1,'Matriz Nº1 Identificación'!B293,'Matriz Nº2 Análisis'!I293)</f>
        <v xml:space="preserve"> </v>
      </c>
      <c r="E293" s="102"/>
      <c r="F293" s="103"/>
      <c r="G293" s="103"/>
      <c r="H293" s="103"/>
      <c r="I293" s="96" t="str">
        <f>IFERROR(VLOOKUP(D293,'Tabla 12'!$B$4:$E$6,3,FALSE)," ")</f>
        <v xml:space="preserve"> </v>
      </c>
      <c r="J293" s="95" t="str">
        <f>IFERROR(VLOOKUP(I293,'Tabla 12'!$D$5:$E$6,2,FALSE)," ")</f>
        <v xml:space="preserve"> </v>
      </c>
      <c r="K293" s="10"/>
      <c r="L293" s="10"/>
      <c r="M293" s="9"/>
      <c r="N293" s="10"/>
      <c r="O293" s="10"/>
      <c r="P293" s="10"/>
      <c r="Q293" s="10"/>
      <c r="R293" s="10"/>
      <c r="S293" s="10"/>
      <c r="T293" s="10"/>
      <c r="U293" s="10"/>
      <c r="V293" s="10"/>
      <c r="W293" s="10"/>
    </row>
    <row r="294" spans="1:23" ht="36.75" customHeight="1" x14ac:dyDescent="0.3">
      <c r="A294" s="4" t="str">
        <f>'Matriz Nº2 Análisis'!A294</f>
        <v>32. 6</v>
      </c>
      <c r="B294" s="13" t="str">
        <f>IF(A294&lt;1,'Matriz Nº1 Identificación'!F294,'Matriz Nº2 Análisis'!B294)</f>
        <v xml:space="preserve"> </v>
      </c>
      <c r="C294" s="13" t="str">
        <f>IFERROR(IF(A294&lt;1,'Matriz Nº1 Identificación'!B294,'Matriz Nº2 Análisis'!E294)," ")</f>
        <v xml:space="preserve"> </v>
      </c>
      <c r="D294" s="13" t="str">
        <f>IF(A294&lt;1,'Matriz Nº1 Identificación'!B294,'Matriz Nº2 Análisis'!I294)</f>
        <v xml:space="preserve"> </v>
      </c>
      <c r="E294" s="102"/>
      <c r="F294" s="103"/>
      <c r="G294" s="103"/>
      <c r="H294" s="103"/>
      <c r="I294" s="96" t="str">
        <f>IFERROR(VLOOKUP(D294,'Tabla 12'!$B$4:$E$6,3,FALSE)," ")</f>
        <v xml:space="preserve"> </v>
      </c>
      <c r="J294" s="95" t="str">
        <f>IFERROR(VLOOKUP(I294,'Tabla 12'!$D$5:$E$6,2,FALSE)," ")</f>
        <v xml:space="preserve"> </v>
      </c>
      <c r="K294" s="10"/>
      <c r="L294" s="10"/>
      <c r="M294" s="9"/>
      <c r="N294" s="10"/>
      <c r="O294" s="10"/>
      <c r="P294" s="10"/>
      <c r="Q294" s="10"/>
      <c r="R294" s="10"/>
      <c r="S294" s="10"/>
      <c r="T294" s="10"/>
      <c r="U294" s="10"/>
      <c r="V294" s="10"/>
      <c r="W294" s="10"/>
    </row>
    <row r="295" spans="1:23" ht="36.75" customHeight="1" thickBot="1" x14ac:dyDescent="0.35">
      <c r="A295" s="4" t="str">
        <f>'Matriz Nº2 Análisis'!A295</f>
        <v>32. 7</v>
      </c>
      <c r="B295" s="13" t="str">
        <f>IF(A295&lt;1,'Matriz Nº1 Identificación'!F295,'Matriz Nº2 Análisis'!B295)</f>
        <v xml:space="preserve"> </v>
      </c>
      <c r="C295" s="13" t="str">
        <f>IFERROR(IF(A295&lt;1,'Matriz Nº1 Identificación'!B295,'Matriz Nº2 Análisis'!E295)," ")</f>
        <v xml:space="preserve"> </v>
      </c>
      <c r="D295" s="13" t="str">
        <f>IF(A295&lt;1,'Matriz Nº1 Identificación'!B295,'Matriz Nº2 Análisis'!I295)</f>
        <v xml:space="preserve"> </v>
      </c>
      <c r="E295" s="102"/>
      <c r="F295" s="103"/>
      <c r="G295" s="103"/>
      <c r="H295" s="103"/>
      <c r="I295" s="96" t="str">
        <f>IFERROR(VLOOKUP(D295,'Tabla 12'!$B$4:$E$6,3,FALSE)," ")</f>
        <v xml:space="preserve"> </v>
      </c>
      <c r="J295" s="95" t="str">
        <f>IFERROR(VLOOKUP(I295,'Tabla 12'!$D$5:$E$6,2,FALSE)," ")</f>
        <v xml:space="preserve"> </v>
      </c>
      <c r="K295" s="10"/>
      <c r="L295" s="10"/>
      <c r="M295" s="9"/>
      <c r="N295" s="10"/>
      <c r="O295" s="10"/>
      <c r="P295" s="10"/>
      <c r="Q295" s="10"/>
      <c r="R295" s="10"/>
      <c r="S295" s="10"/>
      <c r="T295" s="10"/>
      <c r="U295" s="10"/>
      <c r="V295" s="10"/>
      <c r="W295" s="10"/>
    </row>
    <row r="296" spans="1:23" ht="34.5" customHeight="1" thickBot="1" x14ac:dyDescent="0.35">
      <c r="A296" s="73" t="str">
        <f>'Matriz Nº1 Identificación'!A296</f>
        <v xml:space="preserve">Objetivo Estratégico: </v>
      </c>
      <c r="B296" s="395">
        <f>+'Matriz Nº1 Identificación'!B296:H296</f>
        <v>0</v>
      </c>
      <c r="C296" s="396"/>
      <c r="D296" s="396"/>
      <c r="E296" s="396"/>
      <c r="F296" s="396"/>
      <c r="G296" s="396"/>
      <c r="H296" s="396"/>
      <c r="I296" s="396"/>
      <c r="J296" s="396"/>
    </row>
    <row r="297" spans="1:23" ht="34.5" customHeight="1" x14ac:dyDescent="0.3">
      <c r="A297" s="12" t="str">
        <f>'Matriz Nº1 Identificación'!A297</f>
        <v>Objetivo táctico</v>
      </c>
      <c r="B297" s="168" t="str">
        <f>+'Matriz Nº1 Identificación'!B297:H297</f>
        <v xml:space="preserve">33. </v>
      </c>
      <c r="C297" s="169"/>
      <c r="D297" s="169"/>
      <c r="E297" s="169"/>
      <c r="F297" s="170"/>
      <c r="G297" s="170"/>
      <c r="H297" s="170"/>
      <c r="I297" s="170"/>
      <c r="J297" s="171"/>
    </row>
    <row r="298" spans="1:23" ht="36.75" customHeight="1" x14ac:dyDescent="0.3">
      <c r="A298" s="4" t="str">
        <f>'Matriz Nº2 Análisis'!A298</f>
        <v>33. 1</v>
      </c>
      <c r="B298" s="13" t="str">
        <f>IF(A298&lt;1,'Matriz Nº1 Identificación'!F298,'Matriz Nº2 Análisis'!B298)</f>
        <v xml:space="preserve"> </v>
      </c>
      <c r="C298" s="13" t="str">
        <f>IFERROR(IF(A298&lt;1,'Matriz Nº1 Identificación'!B298,'Matriz Nº2 Análisis'!E298)," ")</f>
        <v xml:space="preserve"> </v>
      </c>
      <c r="D298" s="13" t="str">
        <f>IF(A298&lt;1,'Matriz Nº1 Identificación'!B298,'Matriz Nº2 Análisis'!I298)</f>
        <v xml:space="preserve"> </v>
      </c>
      <c r="E298" s="102"/>
      <c r="F298" s="103"/>
      <c r="G298" s="103"/>
      <c r="H298" s="103"/>
      <c r="I298" s="96" t="str">
        <f>IFERROR(VLOOKUP(D298,'Tabla 12'!$B$4:$E$6,3,FALSE)," ")</f>
        <v xml:space="preserve"> </v>
      </c>
      <c r="J298" s="95" t="str">
        <f>IFERROR(VLOOKUP(I298,'Tabla 12'!$D$5:$E$6,2,FALSE)," ")</f>
        <v xml:space="preserve"> </v>
      </c>
      <c r="K298" s="10"/>
      <c r="L298" s="10"/>
      <c r="M298" s="9"/>
      <c r="N298" s="10"/>
      <c r="O298" s="10"/>
      <c r="P298" s="10"/>
      <c r="Q298" s="10"/>
      <c r="R298" s="10"/>
      <c r="S298" s="10"/>
      <c r="T298" s="10"/>
      <c r="U298" s="10"/>
      <c r="V298" s="10"/>
      <c r="W298" s="10"/>
    </row>
    <row r="299" spans="1:23" ht="36.75" customHeight="1" x14ac:dyDescent="0.3">
      <c r="A299" s="4" t="str">
        <f>'Matriz Nº2 Análisis'!A299</f>
        <v>33. 2</v>
      </c>
      <c r="B299" s="13" t="str">
        <f>IF(A299&lt;1,'Matriz Nº1 Identificación'!F299,'Matriz Nº2 Análisis'!B299)</f>
        <v xml:space="preserve"> </v>
      </c>
      <c r="C299" s="13" t="str">
        <f>IFERROR(IF(A299&lt;1,'Matriz Nº1 Identificación'!B299,'Matriz Nº2 Análisis'!E299)," ")</f>
        <v xml:space="preserve"> </v>
      </c>
      <c r="D299" s="13" t="str">
        <f>IF(A299&lt;1,'Matriz Nº1 Identificación'!B299,'Matriz Nº2 Análisis'!I299)</f>
        <v xml:space="preserve"> </v>
      </c>
      <c r="E299" s="102"/>
      <c r="F299" s="103"/>
      <c r="G299" s="103"/>
      <c r="H299" s="103"/>
      <c r="I299" s="96" t="str">
        <f>IFERROR(VLOOKUP(D299,'Tabla 12'!$B$4:$E$6,3,FALSE)," ")</f>
        <v xml:space="preserve"> </v>
      </c>
      <c r="J299" s="95" t="str">
        <f>IFERROR(VLOOKUP(I299,'Tabla 12'!$D$5:$E$6,2,FALSE)," ")</f>
        <v xml:space="preserve"> </v>
      </c>
      <c r="K299" s="10"/>
      <c r="L299" s="10"/>
      <c r="M299" s="9"/>
      <c r="N299" s="10"/>
      <c r="O299" s="10"/>
      <c r="P299" s="10"/>
      <c r="Q299" s="10"/>
      <c r="R299" s="10"/>
      <c r="S299" s="10"/>
      <c r="T299" s="10"/>
      <c r="U299" s="10"/>
      <c r="V299" s="10"/>
      <c r="W299" s="10"/>
    </row>
    <row r="300" spans="1:23" ht="36.75" customHeight="1" x14ac:dyDescent="0.3">
      <c r="A300" s="4" t="str">
        <f>'Matriz Nº2 Análisis'!A300</f>
        <v>33. 3</v>
      </c>
      <c r="B300" s="13" t="str">
        <f>IF(A300&lt;1,'Matriz Nº1 Identificación'!F300,'Matriz Nº2 Análisis'!B300)</f>
        <v xml:space="preserve"> </v>
      </c>
      <c r="C300" s="13" t="str">
        <f>IFERROR(IF(A300&lt;1,'Matriz Nº1 Identificación'!B300,'Matriz Nº2 Análisis'!E300)," ")</f>
        <v xml:space="preserve"> </v>
      </c>
      <c r="D300" s="13" t="str">
        <f>IF(A300&lt;1,'Matriz Nº1 Identificación'!B300,'Matriz Nº2 Análisis'!I300)</f>
        <v xml:space="preserve"> </v>
      </c>
      <c r="E300" s="102"/>
      <c r="F300" s="103"/>
      <c r="G300" s="103"/>
      <c r="H300" s="103"/>
      <c r="I300" s="96" t="str">
        <f>IFERROR(VLOOKUP(D300,'Tabla 12'!$B$4:$E$6,3,FALSE)," ")</f>
        <v xml:space="preserve"> </v>
      </c>
      <c r="J300" s="95" t="str">
        <f>IFERROR(VLOOKUP(I300,'Tabla 12'!$D$5:$E$6,2,FALSE)," ")</f>
        <v xml:space="preserve"> </v>
      </c>
      <c r="K300" s="10"/>
      <c r="L300" s="10"/>
      <c r="M300" s="9"/>
      <c r="N300" s="10"/>
      <c r="O300" s="10"/>
      <c r="P300" s="10"/>
      <c r="Q300" s="10"/>
      <c r="R300" s="10"/>
      <c r="S300" s="10"/>
      <c r="T300" s="10"/>
      <c r="U300" s="10"/>
      <c r="V300" s="10"/>
      <c r="W300" s="10"/>
    </row>
    <row r="301" spans="1:23" ht="36.75" customHeight="1" x14ac:dyDescent="0.3">
      <c r="A301" s="4" t="str">
        <f>'Matriz Nº2 Análisis'!A301</f>
        <v>33. 4</v>
      </c>
      <c r="B301" s="13" t="str">
        <f>IF(A301&lt;1,'Matriz Nº1 Identificación'!F301,'Matriz Nº2 Análisis'!B301)</f>
        <v xml:space="preserve"> </v>
      </c>
      <c r="C301" s="13" t="str">
        <f>IFERROR(IF(A301&lt;1,'Matriz Nº1 Identificación'!B301,'Matriz Nº2 Análisis'!E301)," ")</f>
        <v xml:space="preserve"> </v>
      </c>
      <c r="D301" s="13" t="str">
        <f>IF(A301&lt;1,'Matriz Nº1 Identificación'!B301,'Matriz Nº2 Análisis'!I301)</f>
        <v xml:space="preserve"> </v>
      </c>
      <c r="E301" s="102"/>
      <c r="F301" s="103"/>
      <c r="G301" s="103"/>
      <c r="H301" s="103"/>
      <c r="I301" s="96" t="str">
        <f>IFERROR(VLOOKUP(D301,'Tabla 12'!$B$4:$E$6,3,FALSE)," ")</f>
        <v xml:space="preserve"> </v>
      </c>
      <c r="J301" s="95" t="str">
        <f>IFERROR(VLOOKUP(I301,'Tabla 12'!$D$5:$E$6,2,FALSE)," ")</f>
        <v xml:space="preserve"> </v>
      </c>
      <c r="K301" s="10"/>
      <c r="L301" s="10"/>
      <c r="M301" s="9"/>
      <c r="N301" s="10"/>
      <c r="O301" s="10"/>
      <c r="P301" s="10"/>
      <c r="Q301" s="10"/>
      <c r="R301" s="10"/>
      <c r="S301" s="10"/>
      <c r="T301" s="10"/>
      <c r="U301" s="10"/>
      <c r="V301" s="10"/>
      <c r="W301" s="10"/>
    </row>
    <row r="302" spans="1:23" ht="36.75" customHeight="1" x14ac:dyDescent="0.3">
      <c r="A302" s="4" t="str">
        <f>'Matriz Nº2 Análisis'!A302</f>
        <v>33. 5</v>
      </c>
      <c r="B302" s="13" t="str">
        <f>IF(A302&lt;1,'Matriz Nº1 Identificación'!F302,'Matriz Nº2 Análisis'!B302)</f>
        <v xml:space="preserve"> </v>
      </c>
      <c r="C302" s="13" t="str">
        <f>IFERROR(IF(A302&lt;1,'Matriz Nº1 Identificación'!B302,'Matriz Nº2 Análisis'!E302)," ")</f>
        <v xml:space="preserve"> </v>
      </c>
      <c r="D302" s="13" t="str">
        <f>IF(A302&lt;1,'Matriz Nº1 Identificación'!B302,'Matriz Nº2 Análisis'!I302)</f>
        <v xml:space="preserve"> </v>
      </c>
      <c r="E302" s="102"/>
      <c r="F302" s="103"/>
      <c r="G302" s="103"/>
      <c r="H302" s="103"/>
      <c r="I302" s="96" t="str">
        <f>IFERROR(VLOOKUP(D302,'Tabla 12'!$B$4:$E$6,3,FALSE)," ")</f>
        <v xml:space="preserve"> </v>
      </c>
      <c r="J302" s="95" t="str">
        <f>IFERROR(VLOOKUP(I302,'Tabla 12'!$D$5:$E$6,2,FALSE)," ")</f>
        <v xml:space="preserve"> </v>
      </c>
      <c r="K302" s="10"/>
      <c r="L302" s="10"/>
      <c r="M302" s="9"/>
      <c r="N302" s="10"/>
      <c r="O302" s="10"/>
      <c r="P302" s="10"/>
      <c r="Q302" s="10"/>
      <c r="R302" s="10"/>
      <c r="S302" s="10"/>
      <c r="T302" s="10"/>
      <c r="U302" s="10"/>
      <c r="V302" s="10"/>
      <c r="W302" s="10"/>
    </row>
    <row r="303" spans="1:23" ht="36.75" customHeight="1" x14ac:dyDescent="0.3">
      <c r="A303" s="4" t="str">
        <f>'Matriz Nº2 Análisis'!A303</f>
        <v>33. 6</v>
      </c>
      <c r="B303" s="13" t="str">
        <f>IF(A303&lt;1,'Matriz Nº1 Identificación'!F303,'Matriz Nº2 Análisis'!B303)</f>
        <v xml:space="preserve"> </v>
      </c>
      <c r="C303" s="13" t="str">
        <f>IFERROR(IF(A303&lt;1,'Matriz Nº1 Identificación'!B303,'Matriz Nº2 Análisis'!E303)," ")</f>
        <v xml:space="preserve"> </v>
      </c>
      <c r="D303" s="13" t="str">
        <f>IF(A303&lt;1,'Matriz Nº1 Identificación'!B303,'Matriz Nº2 Análisis'!I303)</f>
        <v xml:space="preserve"> </v>
      </c>
      <c r="E303" s="102"/>
      <c r="F303" s="103"/>
      <c r="G303" s="103"/>
      <c r="H303" s="103"/>
      <c r="I303" s="96" t="str">
        <f>IFERROR(VLOOKUP(D303,'Tabla 12'!$B$4:$E$6,3,FALSE)," ")</f>
        <v xml:space="preserve"> </v>
      </c>
      <c r="J303" s="95" t="str">
        <f>IFERROR(VLOOKUP(I303,'Tabla 12'!$D$5:$E$6,2,FALSE)," ")</f>
        <v xml:space="preserve"> </v>
      </c>
      <c r="K303" s="10"/>
      <c r="L303" s="10"/>
      <c r="M303" s="9"/>
      <c r="N303" s="10"/>
      <c r="O303" s="10"/>
      <c r="P303" s="10"/>
      <c r="Q303" s="10"/>
      <c r="R303" s="10"/>
      <c r="S303" s="10"/>
      <c r="T303" s="10"/>
      <c r="U303" s="10"/>
      <c r="V303" s="10"/>
      <c r="W303" s="10"/>
    </row>
    <row r="304" spans="1:23" ht="36.75" customHeight="1" thickBot="1" x14ac:dyDescent="0.35">
      <c r="A304" s="4" t="str">
        <f>'Matriz Nº2 Análisis'!A304</f>
        <v>33. 7</v>
      </c>
      <c r="B304" s="13" t="str">
        <f>IF(A304&lt;1,'Matriz Nº1 Identificación'!F304,'Matriz Nº2 Análisis'!B304)</f>
        <v xml:space="preserve"> </v>
      </c>
      <c r="C304" s="13" t="str">
        <f>IFERROR(IF(A304&lt;1,'Matriz Nº1 Identificación'!B304,'Matriz Nº2 Análisis'!E304)," ")</f>
        <v xml:space="preserve"> </v>
      </c>
      <c r="D304" s="13" t="str">
        <f>IF(A304&lt;1,'Matriz Nº1 Identificación'!B304,'Matriz Nº2 Análisis'!I304)</f>
        <v xml:space="preserve"> </v>
      </c>
      <c r="E304" s="102"/>
      <c r="F304" s="103"/>
      <c r="G304" s="103"/>
      <c r="H304" s="103"/>
      <c r="I304" s="96" t="str">
        <f>IFERROR(VLOOKUP(D304,'Tabla 12'!$B$4:$E$6,3,FALSE)," ")</f>
        <v xml:space="preserve"> </v>
      </c>
      <c r="J304" s="95" t="str">
        <f>IFERROR(VLOOKUP(I304,'Tabla 12'!$D$5:$E$6,2,FALSE)," ")</f>
        <v xml:space="preserve"> </v>
      </c>
      <c r="K304" s="10"/>
      <c r="L304" s="10"/>
      <c r="M304" s="9"/>
      <c r="N304" s="10"/>
      <c r="O304" s="10"/>
      <c r="P304" s="10"/>
      <c r="Q304" s="10"/>
      <c r="R304" s="10"/>
      <c r="S304" s="10"/>
      <c r="T304" s="10"/>
      <c r="U304" s="10"/>
      <c r="V304" s="10"/>
      <c r="W304" s="10"/>
    </row>
    <row r="305" spans="1:23" ht="34.5" customHeight="1" thickBot="1" x14ac:dyDescent="0.35">
      <c r="A305" s="73" t="str">
        <f>'Matriz Nº1 Identificación'!A305</f>
        <v xml:space="preserve">Objetivo Estratégico: </v>
      </c>
      <c r="B305" s="395">
        <f>+'Matriz Nº1 Identificación'!B305:H305</f>
        <v>0</v>
      </c>
      <c r="C305" s="396"/>
      <c r="D305" s="396"/>
      <c r="E305" s="396"/>
      <c r="F305" s="396"/>
      <c r="G305" s="396"/>
      <c r="H305" s="396"/>
      <c r="I305" s="396"/>
      <c r="J305" s="396"/>
    </row>
    <row r="306" spans="1:23" ht="34.5" customHeight="1" x14ac:dyDescent="0.3">
      <c r="A306" s="12" t="str">
        <f>'Matriz Nº1 Identificación'!A306</f>
        <v>Objetivo táctico</v>
      </c>
      <c r="B306" s="168" t="str">
        <f>+'Matriz Nº1 Identificación'!B306:H306</f>
        <v xml:space="preserve">34. </v>
      </c>
      <c r="C306" s="169"/>
      <c r="D306" s="169"/>
      <c r="E306" s="169"/>
      <c r="F306" s="170"/>
      <c r="G306" s="170"/>
      <c r="H306" s="170"/>
      <c r="I306" s="170"/>
      <c r="J306" s="171"/>
    </row>
    <row r="307" spans="1:23" ht="36.75" customHeight="1" x14ac:dyDescent="0.3">
      <c r="A307" s="4" t="str">
        <f>'Matriz Nº2 Análisis'!A307</f>
        <v>34. 1</v>
      </c>
      <c r="B307" s="13" t="str">
        <f>IF(A307&lt;1,'Matriz Nº1 Identificación'!F307,'Matriz Nº2 Análisis'!B307)</f>
        <v xml:space="preserve"> </v>
      </c>
      <c r="C307" s="13" t="str">
        <f>IFERROR(IF(A307&lt;1,'Matriz Nº1 Identificación'!B307,'Matriz Nº2 Análisis'!E307)," ")</f>
        <v xml:space="preserve"> </v>
      </c>
      <c r="D307" s="13" t="str">
        <f>IF(A307&lt;1,'Matriz Nº1 Identificación'!B307,'Matriz Nº2 Análisis'!I307)</f>
        <v xml:space="preserve"> </v>
      </c>
      <c r="E307" s="102"/>
      <c r="F307" s="103"/>
      <c r="G307" s="103"/>
      <c r="H307" s="103"/>
      <c r="I307" s="96" t="str">
        <f>IFERROR(VLOOKUP(D307,'Tabla 12'!$B$4:$E$6,3,FALSE)," ")</f>
        <v xml:space="preserve"> </v>
      </c>
      <c r="J307" s="95" t="str">
        <f>IFERROR(VLOOKUP(I307,'Tabla 12'!$D$5:$E$6,2,FALSE)," ")</f>
        <v xml:space="preserve"> </v>
      </c>
      <c r="K307" s="10"/>
      <c r="L307" s="10"/>
      <c r="M307" s="9"/>
      <c r="N307" s="10"/>
      <c r="O307" s="10"/>
      <c r="P307" s="10"/>
      <c r="Q307" s="10"/>
      <c r="R307" s="10"/>
      <c r="S307" s="10"/>
      <c r="T307" s="10"/>
      <c r="U307" s="10"/>
      <c r="V307" s="10"/>
      <c r="W307" s="10"/>
    </row>
    <row r="308" spans="1:23" ht="36.75" customHeight="1" x14ac:dyDescent="0.3">
      <c r="A308" s="4" t="str">
        <f>'Matriz Nº2 Análisis'!A308</f>
        <v>34. 2</v>
      </c>
      <c r="B308" s="13" t="str">
        <f>IF(A308&lt;1,'Matriz Nº1 Identificación'!F308,'Matriz Nº2 Análisis'!B308)</f>
        <v xml:space="preserve"> </v>
      </c>
      <c r="C308" s="13" t="str">
        <f>IFERROR(IF(A308&lt;1,'Matriz Nº1 Identificación'!B308,'Matriz Nº2 Análisis'!E308)," ")</f>
        <v xml:space="preserve"> </v>
      </c>
      <c r="D308" s="13" t="str">
        <f>IF(A308&lt;1,'Matriz Nº1 Identificación'!B308,'Matriz Nº2 Análisis'!I308)</f>
        <v xml:space="preserve"> </v>
      </c>
      <c r="E308" s="102"/>
      <c r="F308" s="103"/>
      <c r="G308" s="103"/>
      <c r="H308" s="103"/>
      <c r="I308" s="96" t="str">
        <f>IFERROR(VLOOKUP(D308,'Tabla 12'!$B$4:$E$6,3,FALSE)," ")</f>
        <v xml:space="preserve"> </v>
      </c>
      <c r="J308" s="95" t="str">
        <f>IFERROR(VLOOKUP(I308,'Tabla 12'!$D$5:$E$6,2,FALSE)," ")</f>
        <v xml:space="preserve"> </v>
      </c>
      <c r="K308" s="10"/>
      <c r="L308" s="10"/>
      <c r="M308" s="9"/>
      <c r="N308" s="10"/>
      <c r="O308" s="10"/>
      <c r="P308" s="10"/>
      <c r="Q308" s="10"/>
      <c r="R308" s="10"/>
      <c r="S308" s="10"/>
      <c r="T308" s="10"/>
      <c r="U308" s="10"/>
      <c r="V308" s="10"/>
      <c r="W308" s="10"/>
    </row>
    <row r="309" spans="1:23" ht="36.75" customHeight="1" x14ac:dyDescent="0.3">
      <c r="A309" s="4" t="str">
        <f>'Matriz Nº2 Análisis'!A309</f>
        <v>34. 3</v>
      </c>
      <c r="B309" s="13" t="str">
        <f>IF(A309&lt;1,'Matriz Nº1 Identificación'!F309,'Matriz Nº2 Análisis'!B309)</f>
        <v xml:space="preserve"> </v>
      </c>
      <c r="C309" s="13" t="str">
        <f>IFERROR(IF(A309&lt;1,'Matriz Nº1 Identificación'!B309,'Matriz Nº2 Análisis'!E309)," ")</f>
        <v xml:space="preserve"> </v>
      </c>
      <c r="D309" s="13" t="str">
        <f>IF(A309&lt;1,'Matriz Nº1 Identificación'!B309,'Matriz Nº2 Análisis'!I309)</f>
        <v xml:space="preserve"> </v>
      </c>
      <c r="E309" s="102"/>
      <c r="F309" s="103"/>
      <c r="G309" s="103"/>
      <c r="H309" s="103"/>
      <c r="I309" s="96" t="str">
        <f>IFERROR(VLOOKUP(D309,'Tabla 12'!$B$4:$E$6,3,FALSE)," ")</f>
        <v xml:space="preserve"> </v>
      </c>
      <c r="J309" s="95" t="str">
        <f>IFERROR(VLOOKUP(I309,'Tabla 12'!$D$5:$E$6,2,FALSE)," ")</f>
        <v xml:space="preserve"> </v>
      </c>
      <c r="K309" s="10"/>
      <c r="L309" s="10"/>
      <c r="M309" s="9"/>
      <c r="N309" s="10"/>
      <c r="O309" s="10"/>
      <c r="P309" s="10"/>
      <c r="Q309" s="10"/>
      <c r="R309" s="10"/>
      <c r="S309" s="10"/>
      <c r="T309" s="10"/>
      <c r="U309" s="10"/>
      <c r="V309" s="10"/>
      <c r="W309" s="10"/>
    </row>
    <row r="310" spans="1:23" ht="36.75" customHeight="1" x14ac:dyDescent="0.3">
      <c r="A310" s="4" t="str">
        <f>'Matriz Nº2 Análisis'!A310</f>
        <v>34. 4</v>
      </c>
      <c r="B310" s="13" t="str">
        <f>IF(A310&lt;1,'Matriz Nº1 Identificación'!F310,'Matriz Nº2 Análisis'!B310)</f>
        <v xml:space="preserve"> </v>
      </c>
      <c r="C310" s="13" t="str">
        <f>IFERROR(IF(A310&lt;1,'Matriz Nº1 Identificación'!B310,'Matriz Nº2 Análisis'!E310)," ")</f>
        <v xml:space="preserve"> </v>
      </c>
      <c r="D310" s="13" t="str">
        <f>IF(A310&lt;1,'Matriz Nº1 Identificación'!B310,'Matriz Nº2 Análisis'!I310)</f>
        <v xml:space="preserve"> </v>
      </c>
      <c r="E310" s="102"/>
      <c r="F310" s="103"/>
      <c r="G310" s="103"/>
      <c r="H310" s="103"/>
      <c r="I310" s="96" t="str">
        <f>IFERROR(VLOOKUP(D310,'Tabla 12'!$B$4:$E$6,3,FALSE)," ")</f>
        <v xml:space="preserve"> </v>
      </c>
      <c r="J310" s="95" t="str">
        <f>IFERROR(VLOOKUP(I310,'Tabla 12'!$D$5:$E$6,2,FALSE)," ")</f>
        <v xml:space="preserve"> </v>
      </c>
      <c r="K310" s="10"/>
      <c r="L310" s="10"/>
      <c r="M310" s="9"/>
      <c r="N310" s="10"/>
      <c r="O310" s="10"/>
      <c r="P310" s="10"/>
      <c r="Q310" s="10"/>
      <c r="R310" s="10"/>
      <c r="S310" s="10"/>
      <c r="T310" s="10"/>
      <c r="U310" s="10"/>
      <c r="V310" s="10"/>
      <c r="W310" s="10"/>
    </row>
    <row r="311" spans="1:23" ht="36.75" customHeight="1" x14ac:dyDescent="0.3">
      <c r="A311" s="4" t="str">
        <f>'Matriz Nº2 Análisis'!A311</f>
        <v>34. 5</v>
      </c>
      <c r="B311" s="13" t="str">
        <f>IF(A311&lt;1,'Matriz Nº1 Identificación'!F311,'Matriz Nº2 Análisis'!B311)</f>
        <v xml:space="preserve"> </v>
      </c>
      <c r="C311" s="13" t="str">
        <f>IFERROR(IF(A311&lt;1,'Matriz Nº1 Identificación'!B311,'Matriz Nº2 Análisis'!E311)," ")</f>
        <v xml:space="preserve"> </v>
      </c>
      <c r="D311" s="13" t="str">
        <f>IF(A311&lt;1,'Matriz Nº1 Identificación'!B311,'Matriz Nº2 Análisis'!I311)</f>
        <v xml:space="preserve"> </v>
      </c>
      <c r="E311" s="102"/>
      <c r="F311" s="103"/>
      <c r="G311" s="103"/>
      <c r="H311" s="103"/>
      <c r="I311" s="96" t="str">
        <f>IFERROR(VLOOKUP(D311,'Tabla 12'!$B$4:$E$6,3,FALSE)," ")</f>
        <v xml:space="preserve"> </v>
      </c>
      <c r="J311" s="95" t="str">
        <f>IFERROR(VLOOKUP(I311,'Tabla 12'!$D$5:$E$6,2,FALSE)," ")</f>
        <v xml:space="preserve"> </v>
      </c>
      <c r="K311" s="10"/>
      <c r="L311" s="10"/>
      <c r="M311" s="9"/>
      <c r="N311" s="10"/>
      <c r="O311" s="10"/>
      <c r="P311" s="10"/>
      <c r="Q311" s="10"/>
      <c r="R311" s="10"/>
      <c r="S311" s="10"/>
      <c r="T311" s="10"/>
      <c r="U311" s="10"/>
      <c r="V311" s="10"/>
      <c r="W311" s="10"/>
    </row>
    <row r="312" spans="1:23" ht="36.75" customHeight="1" x14ac:dyDescent="0.3">
      <c r="A312" s="4" t="str">
        <f>'Matriz Nº2 Análisis'!A312</f>
        <v>34. 6</v>
      </c>
      <c r="B312" s="13" t="str">
        <f>IF(A312&lt;1,'Matriz Nº1 Identificación'!F312,'Matriz Nº2 Análisis'!B312)</f>
        <v xml:space="preserve"> </v>
      </c>
      <c r="C312" s="13" t="str">
        <f>IFERROR(IF(A312&lt;1,'Matriz Nº1 Identificación'!B312,'Matriz Nº2 Análisis'!E312)," ")</f>
        <v xml:space="preserve"> </v>
      </c>
      <c r="D312" s="13" t="str">
        <f>IF(A312&lt;1,'Matriz Nº1 Identificación'!B312,'Matriz Nº2 Análisis'!I312)</f>
        <v xml:space="preserve"> </v>
      </c>
      <c r="E312" s="102"/>
      <c r="F312" s="103"/>
      <c r="G312" s="103"/>
      <c r="H312" s="103"/>
      <c r="I312" s="96" t="str">
        <f>IFERROR(VLOOKUP(D312,'Tabla 12'!$B$4:$E$6,3,FALSE)," ")</f>
        <v xml:space="preserve"> </v>
      </c>
      <c r="J312" s="95" t="str">
        <f>IFERROR(VLOOKUP(I312,'Tabla 12'!$D$5:$E$6,2,FALSE)," ")</f>
        <v xml:space="preserve"> </v>
      </c>
      <c r="K312" s="10"/>
      <c r="L312" s="10"/>
      <c r="M312" s="9"/>
      <c r="N312" s="10"/>
      <c r="O312" s="10"/>
      <c r="P312" s="10"/>
      <c r="Q312" s="10"/>
      <c r="R312" s="10"/>
      <c r="S312" s="10"/>
      <c r="T312" s="10"/>
      <c r="U312" s="10"/>
      <c r="V312" s="10"/>
      <c r="W312" s="10"/>
    </row>
    <row r="313" spans="1:23" ht="36.75" customHeight="1" thickBot="1" x14ac:dyDescent="0.35">
      <c r="A313" s="4" t="str">
        <f>'Matriz Nº2 Análisis'!A313</f>
        <v>34. 7</v>
      </c>
      <c r="B313" s="13" t="str">
        <f>IF(A313&lt;1,'Matriz Nº1 Identificación'!F313,'Matriz Nº2 Análisis'!B313)</f>
        <v xml:space="preserve"> </v>
      </c>
      <c r="C313" s="13" t="str">
        <f>IFERROR(IF(A313&lt;1,'Matriz Nº1 Identificación'!B313,'Matriz Nº2 Análisis'!E313)," ")</f>
        <v xml:space="preserve"> </v>
      </c>
      <c r="D313" s="13" t="str">
        <f>IF(A313&lt;1,'Matriz Nº1 Identificación'!B313,'Matriz Nº2 Análisis'!I313)</f>
        <v xml:space="preserve"> </v>
      </c>
      <c r="E313" s="102"/>
      <c r="F313" s="103"/>
      <c r="G313" s="103"/>
      <c r="H313" s="103"/>
      <c r="I313" s="96" t="str">
        <f>IFERROR(VLOOKUP(D313,'Tabla 12'!$B$4:$E$6,3,FALSE)," ")</f>
        <v xml:space="preserve"> </v>
      </c>
      <c r="J313" s="95" t="str">
        <f>IFERROR(VLOOKUP(I313,'Tabla 12'!$D$5:$E$6,2,FALSE)," ")</f>
        <v xml:space="preserve"> </v>
      </c>
      <c r="K313" s="10"/>
      <c r="L313" s="10"/>
      <c r="M313" s="9"/>
      <c r="N313" s="10"/>
      <c r="O313" s="10"/>
      <c r="P313" s="10"/>
      <c r="Q313" s="10"/>
      <c r="R313" s="10"/>
      <c r="S313" s="10"/>
      <c r="T313" s="10"/>
      <c r="U313" s="10"/>
      <c r="V313" s="10"/>
      <c r="W313" s="10"/>
    </row>
    <row r="314" spans="1:23" ht="34.5" customHeight="1" thickBot="1" x14ac:dyDescent="0.35">
      <c r="A314" s="73" t="str">
        <f>'Matriz Nº1 Identificación'!A314</f>
        <v xml:space="preserve">Objetivo Estratégico: </v>
      </c>
      <c r="B314" s="395">
        <f>+'Matriz Nº1 Identificación'!B314:H314</f>
        <v>0</v>
      </c>
      <c r="C314" s="396"/>
      <c r="D314" s="396"/>
      <c r="E314" s="396"/>
      <c r="F314" s="396"/>
      <c r="G314" s="396"/>
      <c r="H314" s="396"/>
      <c r="I314" s="396"/>
      <c r="J314" s="396"/>
    </row>
    <row r="315" spans="1:23" ht="34.5" customHeight="1" x14ac:dyDescent="0.3">
      <c r="A315" s="12" t="str">
        <f>'Matriz Nº1 Identificación'!A315</f>
        <v>Objetivo táctico</v>
      </c>
      <c r="B315" s="168" t="str">
        <f>+'Matriz Nº1 Identificación'!B315:H315</f>
        <v xml:space="preserve">35. </v>
      </c>
      <c r="C315" s="169"/>
      <c r="D315" s="169"/>
      <c r="E315" s="169"/>
      <c r="F315" s="170"/>
      <c r="G315" s="170"/>
      <c r="H315" s="170"/>
      <c r="I315" s="170"/>
      <c r="J315" s="171"/>
    </row>
    <row r="316" spans="1:23" ht="36.75" customHeight="1" x14ac:dyDescent="0.3">
      <c r="A316" s="4" t="str">
        <f>'Matriz Nº2 Análisis'!A316</f>
        <v>35. 1</v>
      </c>
      <c r="B316" s="13" t="str">
        <f>IF(A316&lt;1,'Matriz Nº1 Identificación'!F316,'Matriz Nº2 Análisis'!B316)</f>
        <v xml:space="preserve"> </v>
      </c>
      <c r="C316" s="13" t="str">
        <f>IFERROR(IF(A316&lt;1,'Matriz Nº1 Identificación'!B316,'Matriz Nº2 Análisis'!E316)," ")</f>
        <v xml:space="preserve"> </v>
      </c>
      <c r="D316" s="13" t="str">
        <f>IF(A316&lt;1,'Matriz Nº1 Identificación'!B316,'Matriz Nº2 Análisis'!I316)</f>
        <v xml:space="preserve"> </v>
      </c>
      <c r="E316" s="102"/>
      <c r="F316" s="103"/>
      <c r="G316" s="103"/>
      <c r="H316" s="103"/>
      <c r="I316" s="96" t="str">
        <f>IFERROR(VLOOKUP(D316,'Tabla 12'!$B$4:$E$6,3,FALSE)," ")</f>
        <v xml:space="preserve"> </v>
      </c>
      <c r="J316" s="95" t="str">
        <f>IFERROR(VLOOKUP(I316,'Tabla 12'!$D$5:$E$6,2,FALSE)," ")</f>
        <v xml:space="preserve"> </v>
      </c>
      <c r="K316" s="10"/>
      <c r="L316" s="10"/>
      <c r="M316" s="9"/>
      <c r="N316" s="10"/>
      <c r="O316" s="10"/>
      <c r="P316" s="10"/>
      <c r="Q316" s="10"/>
      <c r="R316" s="10"/>
      <c r="S316" s="10"/>
      <c r="T316" s="10"/>
      <c r="U316" s="10"/>
      <c r="V316" s="10"/>
      <c r="W316" s="10"/>
    </row>
    <row r="317" spans="1:23" ht="36.75" customHeight="1" x14ac:dyDescent="0.3">
      <c r="A317" s="4" t="str">
        <f>'Matriz Nº2 Análisis'!A317</f>
        <v>35. 2</v>
      </c>
      <c r="B317" s="13" t="str">
        <f>IF(A317&lt;1,'Matriz Nº1 Identificación'!F317,'Matriz Nº2 Análisis'!B317)</f>
        <v xml:space="preserve"> </v>
      </c>
      <c r="C317" s="13" t="str">
        <f>IFERROR(IF(A317&lt;1,'Matriz Nº1 Identificación'!B317,'Matriz Nº2 Análisis'!E317)," ")</f>
        <v xml:space="preserve"> </v>
      </c>
      <c r="D317" s="13" t="str">
        <f>IF(A317&lt;1,'Matriz Nº1 Identificación'!B317,'Matriz Nº2 Análisis'!I317)</f>
        <v xml:space="preserve"> </v>
      </c>
      <c r="E317" s="102"/>
      <c r="F317" s="103"/>
      <c r="G317" s="103"/>
      <c r="H317" s="103"/>
      <c r="I317" s="96" t="str">
        <f>IFERROR(VLOOKUP(D317,'Tabla 12'!$B$4:$E$6,3,FALSE)," ")</f>
        <v xml:space="preserve"> </v>
      </c>
      <c r="J317" s="95" t="str">
        <f>IFERROR(VLOOKUP(I317,'Tabla 12'!$D$5:$E$6,2,FALSE)," ")</f>
        <v xml:space="preserve"> </v>
      </c>
      <c r="K317" s="10"/>
      <c r="L317" s="10"/>
      <c r="M317" s="9"/>
      <c r="N317" s="10"/>
      <c r="O317" s="10"/>
      <c r="P317" s="10"/>
      <c r="Q317" s="10"/>
      <c r="R317" s="10"/>
      <c r="S317" s="10"/>
      <c r="T317" s="10"/>
      <c r="U317" s="10"/>
      <c r="V317" s="10"/>
      <c r="W317" s="10"/>
    </row>
    <row r="318" spans="1:23" ht="36.75" customHeight="1" x14ac:dyDescent="0.3">
      <c r="A318" s="4" t="str">
        <f>'Matriz Nº2 Análisis'!A318</f>
        <v>35. 3</v>
      </c>
      <c r="B318" s="13" t="str">
        <f>IF(A318&lt;1,'Matriz Nº1 Identificación'!F318,'Matriz Nº2 Análisis'!B318)</f>
        <v xml:space="preserve"> </v>
      </c>
      <c r="C318" s="13" t="str">
        <f>IFERROR(IF(A318&lt;1,'Matriz Nº1 Identificación'!B318,'Matriz Nº2 Análisis'!E318)," ")</f>
        <v xml:space="preserve"> </v>
      </c>
      <c r="D318" s="13" t="str">
        <f>IF(A318&lt;1,'Matriz Nº1 Identificación'!B318,'Matriz Nº2 Análisis'!I318)</f>
        <v xml:space="preserve"> </v>
      </c>
      <c r="E318" s="102"/>
      <c r="F318" s="103"/>
      <c r="G318" s="103"/>
      <c r="H318" s="103"/>
      <c r="I318" s="96" t="str">
        <f>IFERROR(VLOOKUP(D318,'Tabla 12'!$B$4:$E$6,3,FALSE)," ")</f>
        <v xml:space="preserve"> </v>
      </c>
      <c r="J318" s="95" t="str">
        <f>IFERROR(VLOOKUP(I318,'Tabla 12'!$D$5:$E$6,2,FALSE)," ")</f>
        <v xml:space="preserve"> </v>
      </c>
      <c r="K318" s="10"/>
      <c r="L318" s="10"/>
      <c r="M318" s="9"/>
      <c r="N318" s="10"/>
      <c r="O318" s="10"/>
      <c r="P318" s="10"/>
      <c r="Q318" s="10"/>
      <c r="R318" s="10"/>
      <c r="S318" s="10"/>
      <c r="T318" s="10"/>
      <c r="U318" s="10"/>
      <c r="V318" s="10"/>
      <c r="W318" s="10"/>
    </row>
    <row r="319" spans="1:23" ht="36.75" customHeight="1" x14ac:dyDescent="0.3">
      <c r="A319" s="4" t="str">
        <f>'Matriz Nº2 Análisis'!A319</f>
        <v>35. 4</v>
      </c>
      <c r="B319" s="13" t="str">
        <f>IF(A319&lt;1,'Matriz Nº1 Identificación'!F319,'Matriz Nº2 Análisis'!B319)</f>
        <v xml:space="preserve"> </v>
      </c>
      <c r="C319" s="13" t="str">
        <f>IFERROR(IF(A319&lt;1,'Matriz Nº1 Identificación'!B319,'Matriz Nº2 Análisis'!E319)," ")</f>
        <v xml:space="preserve"> </v>
      </c>
      <c r="D319" s="13" t="str">
        <f>IF(A319&lt;1,'Matriz Nº1 Identificación'!B319,'Matriz Nº2 Análisis'!I319)</f>
        <v xml:space="preserve"> </v>
      </c>
      <c r="E319" s="102"/>
      <c r="F319" s="103"/>
      <c r="G319" s="103"/>
      <c r="H319" s="103"/>
      <c r="I319" s="96" t="str">
        <f>IFERROR(VLOOKUP(D319,'Tabla 12'!$B$4:$E$6,3,FALSE)," ")</f>
        <v xml:space="preserve"> </v>
      </c>
      <c r="J319" s="95" t="str">
        <f>IFERROR(VLOOKUP(I319,'Tabla 12'!$D$5:$E$6,2,FALSE)," ")</f>
        <v xml:space="preserve"> </v>
      </c>
      <c r="K319" s="10"/>
      <c r="L319" s="10"/>
      <c r="M319" s="9"/>
      <c r="N319" s="10"/>
      <c r="O319" s="10"/>
      <c r="P319" s="10"/>
      <c r="Q319" s="10"/>
      <c r="R319" s="10"/>
      <c r="S319" s="10"/>
      <c r="T319" s="10"/>
      <c r="U319" s="10"/>
      <c r="V319" s="10"/>
      <c r="W319" s="10"/>
    </row>
    <row r="320" spans="1:23" ht="36.75" customHeight="1" x14ac:dyDescent="0.3">
      <c r="A320" s="4" t="str">
        <f>'Matriz Nº2 Análisis'!A320</f>
        <v>35. 5</v>
      </c>
      <c r="B320" s="13" t="str">
        <f>IF(A320&lt;1,'Matriz Nº1 Identificación'!F320,'Matriz Nº2 Análisis'!B320)</f>
        <v xml:space="preserve"> </v>
      </c>
      <c r="C320" s="13" t="str">
        <f>IFERROR(IF(A320&lt;1,'Matriz Nº1 Identificación'!B320,'Matriz Nº2 Análisis'!E320)," ")</f>
        <v xml:space="preserve"> </v>
      </c>
      <c r="D320" s="13" t="str">
        <f>IF(A320&lt;1,'Matriz Nº1 Identificación'!B320,'Matriz Nº2 Análisis'!I320)</f>
        <v xml:space="preserve"> </v>
      </c>
      <c r="E320" s="102"/>
      <c r="F320" s="103"/>
      <c r="G320" s="103"/>
      <c r="H320" s="103"/>
      <c r="I320" s="96" t="str">
        <f>IFERROR(VLOOKUP(D320,'Tabla 12'!$B$4:$E$6,3,FALSE)," ")</f>
        <v xml:space="preserve"> </v>
      </c>
      <c r="J320" s="95" t="str">
        <f>IFERROR(VLOOKUP(I320,'Tabla 12'!$D$5:$E$6,2,FALSE)," ")</f>
        <v xml:space="preserve"> </v>
      </c>
      <c r="K320" s="10"/>
      <c r="L320" s="10"/>
      <c r="M320" s="9"/>
      <c r="N320" s="10"/>
      <c r="O320" s="10"/>
      <c r="P320" s="10"/>
      <c r="Q320" s="10"/>
      <c r="R320" s="10"/>
      <c r="S320" s="10"/>
      <c r="T320" s="10"/>
      <c r="U320" s="10"/>
      <c r="V320" s="10"/>
      <c r="W320" s="10"/>
    </row>
    <row r="321" spans="1:23" ht="36.75" customHeight="1" x14ac:dyDescent="0.3">
      <c r="A321" s="4" t="str">
        <f>'Matriz Nº2 Análisis'!A321</f>
        <v>35. 6</v>
      </c>
      <c r="B321" s="13" t="str">
        <f>IF(A321&lt;1,'Matriz Nº1 Identificación'!F321,'Matriz Nº2 Análisis'!B321)</f>
        <v xml:space="preserve"> </v>
      </c>
      <c r="C321" s="13" t="str">
        <f>IFERROR(IF(A321&lt;1,'Matriz Nº1 Identificación'!B321,'Matriz Nº2 Análisis'!E321)," ")</f>
        <v xml:space="preserve"> </v>
      </c>
      <c r="D321" s="13" t="str">
        <f>IF(A321&lt;1,'Matriz Nº1 Identificación'!B321,'Matriz Nº2 Análisis'!I321)</f>
        <v xml:space="preserve"> </v>
      </c>
      <c r="E321" s="102"/>
      <c r="F321" s="103"/>
      <c r="G321" s="103"/>
      <c r="H321" s="103"/>
      <c r="I321" s="96" t="str">
        <f>IFERROR(VLOOKUP(D321,'Tabla 12'!$B$4:$E$6,3,FALSE)," ")</f>
        <v xml:space="preserve"> </v>
      </c>
      <c r="J321" s="95" t="str">
        <f>IFERROR(VLOOKUP(I321,'Tabla 12'!$D$5:$E$6,2,FALSE)," ")</f>
        <v xml:space="preserve"> </v>
      </c>
      <c r="K321" s="10"/>
      <c r="L321" s="10"/>
      <c r="M321" s="9"/>
      <c r="N321" s="10"/>
      <c r="O321" s="10"/>
      <c r="P321" s="10"/>
      <c r="Q321" s="10"/>
      <c r="R321" s="10"/>
      <c r="S321" s="10"/>
      <c r="T321" s="10"/>
      <c r="U321" s="10"/>
      <c r="V321" s="10"/>
      <c r="W321" s="10"/>
    </row>
    <row r="322" spans="1:23" ht="36.75" customHeight="1" thickBot="1" x14ac:dyDescent="0.35">
      <c r="A322" s="4" t="str">
        <f>'Matriz Nº2 Análisis'!A322</f>
        <v>35. 7</v>
      </c>
      <c r="B322" s="13" t="str">
        <f>IF(A322&lt;1,'Matriz Nº1 Identificación'!F322,'Matriz Nº2 Análisis'!B322)</f>
        <v xml:space="preserve"> </v>
      </c>
      <c r="C322" s="13" t="str">
        <f>IFERROR(IF(A322&lt;1,'Matriz Nº1 Identificación'!B322,'Matriz Nº2 Análisis'!E322)," ")</f>
        <v xml:space="preserve"> </v>
      </c>
      <c r="D322" s="13" t="str">
        <f>IF(A322&lt;1,'Matriz Nº1 Identificación'!B322,'Matriz Nº2 Análisis'!I322)</f>
        <v xml:space="preserve"> </v>
      </c>
      <c r="E322" s="102"/>
      <c r="F322" s="103"/>
      <c r="G322" s="103"/>
      <c r="H322" s="103"/>
      <c r="I322" s="96" t="str">
        <f>IFERROR(VLOOKUP(D322,'Tabla 12'!$B$4:$E$6,3,FALSE)," ")</f>
        <v xml:space="preserve"> </v>
      </c>
      <c r="J322" s="95" t="str">
        <f>IFERROR(VLOOKUP(I322,'Tabla 12'!$D$5:$E$6,2,FALSE)," ")</f>
        <v xml:space="preserve"> </v>
      </c>
      <c r="K322" s="10"/>
      <c r="L322" s="10"/>
      <c r="M322" s="9"/>
      <c r="N322" s="10"/>
      <c r="O322" s="10"/>
      <c r="P322" s="10"/>
      <c r="Q322" s="10"/>
      <c r="R322" s="10"/>
      <c r="S322" s="10"/>
      <c r="T322" s="10"/>
      <c r="U322" s="10"/>
      <c r="V322" s="10"/>
      <c r="W322" s="10"/>
    </row>
    <row r="323" spans="1:23" ht="34.5" customHeight="1" thickBot="1" x14ac:dyDescent="0.35">
      <c r="A323" s="73" t="str">
        <f>'Matriz Nº1 Identificación'!A323</f>
        <v xml:space="preserve">Objetivo Estratégico: </v>
      </c>
      <c r="B323" s="395">
        <f>+'Matriz Nº1 Identificación'!B323:H323</f>
        <v>0</v>
      </c>
      <c r="C323" s="396"/>
      <c r="D323" s="396"/>
      <c r="E323" s="396"/>
      <c r="F323" s="396"/>
      <c r="G323" s="396"/>
      <c r="H323" s="396"/>
      <c r="I323" s="396"/>
      <c r="J323" s="396"/>
    </row>
    <row r="324" spans="1:23" ht="34.5" customHeight="1" x14ac:dyDescent="0.3">
      <c r="A324" s="12" t="str">
        <f>'Matriz Nº1 Identificación'!A324</f>
        <v>Objetivo táctico</v>
      </c>
      <c r="B324" s="168" t="str">
        <f>+'Matriz Nº1 Identificación'!B324:H324</f>
        <v xml:space="preserve">36. </v>
      </c>
      <c r="C324" s="169"/>
      <c r="D324" s="169"/>
      <c r="E324" s="169"/>
      <c r="F324" s="170"/>
      <c r="G324" s="170"/>
      <c r="H324" s="170"/>
      <c r="I324" s="170"/>
      <c r="J324" s="171"/>
    </row>
    <row r="325" spans="1:23" ht="36.75" customHeight="1" x14ac:dyDescent="0.3">
      <c r="A325" s="4" t="str">
        <f>'Matriz Nº2 Análisis'!A325</f>
        <v>36. 1</v>
      </c>
      <c r="B325" s="13" t="str">
        <f>IF(A325&lt;1,'Matriz Nº1 Identificación'!F325,'Matriz Nº2 Análisis'!B325)</f>
        <v xml:space="preserve"> </v>
      </c>
      <c r="C325" s="13" t="str">
        <f>IFERROR(IF(A325&lt;1,'Matriz Nº1 Identificación'!B325,'Matriz Nº2 Análisis'!E325)," ")</f>
        <v xml:space="preserve"> </v>
      </c>
      <c r="D325" s="13" t="str">
        <f>IF(A325&lt;1,'Matriz Nº1 Identificación'!B325,'Matriz Nº2 Análisis'!I325)</f>
        <v xml:space="preserve"> </v>
      </c>
      <c r="E325" s="102"/>
      <c r="F325" s="103"/>
      <c r="G325" s="103"/>
      <c r="H325" s="103"/>
      <c r="I325" s="96" t="str">
        <f>IFERROR(VLOOKUP(D325,'Tabla 12'!$B$4:$E$6,3,FALSE)," ")</f>
        <v xml:space="preserve"> </v>
      </c>
      <c r="J325" s="95" t="str">
        <f>IFERROR(VLOOKUP(I325,'Tabla 12'!$D$5:$E$6,2,FALSE)," ")</f>
        <v xml:space="preserve"> </v>
      </c>
      <c r="K325" s="10"/>
      <c r="L325" s="10"/>
      <c r="M325" s="9"/>
      <c r="N325" s="10"/>
      <c r="O325" s="10"/>
      <c r="P325" s="10"/>
      <c r="Q325" s="10"/>
      <c r="R325" s="10"/>
      <c r="S325" s="10"/>
      <c r="T325" s="10"/>
      <c r="U325" s="10"/>
      <c r="V325" s="10"/>
      <c r="W325" s="10"/>
    </row>
    <row r="326" spans="1:23" ht="36.75" customHeight="1" x14ac:dyDescent="0.3">
      <c r="A326" s="4" t="str">
        <f>'Matriz Nº2 Análisis'!A326</f>
        <v>36. 2</v>
      </c>
      <c r="B326" s="13" t="str">
        <f>IF(A326&lt;1,'Matriz Nº1 Identificación'!F326,'Matriz Nº2 Análisis'!B326)</f>
        <v xml:space="preserve"> </v>
      </c>
      <c r="C326" s="13" t="str">
        <f>IFERROR(IF(A326&lt;1,'Matriz Nº1 Identificación'!B326,'Matriz Nº2 Análisis'!E326)," ")</f>
        <v xml:space="preserve"> </v>
      </c>
      <c r="D326" s="13" t="str">
        <f>IF(A326&lt;1,'Matriz Nº1 Identificación'!B326,'Matriz Nº2 Análisis'!I326)</f>
        <v xml:space="preserve"> </v>
      </c>
      <c r="E326" s="102"/>
      <c r="F326" s="103"/>
      <c r="G326" s="103"/>
      <c r="H326" s="103"/>
      <c r="I326" s="96" t="str">
        <f>IFERROR(VLOOKUP(D326,'Tabla 12'!$B$4:$E$6,3,FALSE)," ")</f>
        <v xml:space="preserve"> </v>
      </c>
      <c r="J326" s="95" t="str">
        <f>IFERROR(VLOOKUP(I326,'Tabla 12'!$D$5:$E$6,2,FALSE)," ")</f>
        <v xml:space="preserve"> </v>
      </c>
      <c r="K326" s="10"/>
      <c r="L326" s="10"/>
      <c r="M326" s="9"/>
      <c r="N326" s="10"/>
      <c r="O326" s="10"/>
      <c r="P326" s="10"/>
      <c r="Q326" s="10"/>
      <c r="R326" s="10"/>
      <c r="S326" s="10"/>
      <c r="T326" s="10"/>
      <c r="U326" s="10"/>
      <c r="V326" s="10"/>
      <c r="W326" s="10"/>
    </row>
    <row r="327" spans="1:23" ht="36.75" customHeight="1" x14ac:dyDescent="0.3">
      <c r="A327" s="4" t="str">
        <f>'Matriz Nº2 Análisis'!A327</f>
        <v>36. 3</v>
      </c>
      <c r="B327" s="13" t="str">
        <f>IF(A327&lt;1,'Matriz Nº1 Identificación'!F327,'Matriz Nº2 Análisis'!B327)</f>
        <v xml:space="preserve"> </v>
      </c>
      <c r="C327" s="13" t="str">
        <f>IFERROR(IF(A327&lt;1,'Matriz Nº1 Identificación'!B327,'Matriz Nº2 Análisis'!E327)," ")</f>
        <v xml:space="preserve"> </v>
      </c>
      <c r="D327" s="13" t="str">
        <f>IF(A327&lt;1,'Matriz Nº1 Identificación'!B327,'Matriz Nº2 Análisis'!I327)</f>
        <v xml:space="preserve"> </v>
      </c>
      <c r="E327" s="102"/>
      <c r="F327" s="103"/>
      <c r="G327" s="103"/>
      <c r="H327" s="103"/>
      <c r="I327" s="96" t="str">
        <f>IFERROR(VLOOKUP(D327,'Tabla 12'!$B$4:$E$6,3,FALSE)," ")</f>
        <v xml:space="preserve"> </v>
      </c>
      <c r="J327" s="95" t="str">
        <f>IFERROR(VLOOKUP(I327,'Tabla 12'!$D$5:$E$6,2,FALSE)," ")</f>
        <v xml:space="preserve"> </v>
      </c>
      <c r="K327" s="10"/>
      <c r="L327" s="10"/>
      <c r="M327" s="9"/>
      <c r="N327" s="10"/>
      <c r="O327" s="10"/>
      <c r="P327" s="10"/>
      <c r="Q327" s="10"/>
      <c r="R327" s="10"/>
      <c r="S327" s="10"/>
      <c r="T327" s="10"/>
      <c r="U327" s="10"/>
      <c r="V327" s="10"/>
      <c r="W327" s="10"/>
    </row>
    <row r="328" spans="1:23" ht="36.75" customHeight="1" x14ac:dyDescent="0.3">
      <c r="A328" s="4" t="str">
        <f>'Matriz Nº2 Análisis'!A328</f>
        <v>36. 4</v>
      </c>
      <c r="B328" s="13" t="str">
        <f>IF(A328&lt;1,'Matriz Nº1 Identificación'!F328,'Matriz Nº2 Análisis'!B328)</f>
        <v xml:space="preserve"> </v>
      </c>
      <c r="C328" s="13" t="str">
        <f>IFERROR(IF(A328&lt;1,'Matriz Nº1 Identificación'!B328,'Matriz Nº2 Análisis'!E328)," ")</f>
        <v xml:space="preserve"> </v>
      </c>
      <c r="D328" s="13" t="str">
        <f>IF(A328&lt;1,'Matriz Nº1 Identificación'!B328,'Matriz Nº2 Análisis'!I328)</f>
        <v xml:space="preserve"> </v>
      </c>
      <c r="E328" s="102"/>
      <c r="F328" s="103"/>
      <c r="G328" s="103"/>
      <c r="H328" s="103"/>
      <c r="I328" s="96" t="str">
        <f>IFERROR(VLOOKUP(D328,'Tabla 12'!$B$4:$E$6,3,FALSE)," ")</f>
        <v xml:space="preserve"> </v>
      </c>
      <c r="J328" s="95" t="str">
        <f>IFERROR(VLOOKUP(I328,'Tabla 12'!$D$5:$E$6,2,FALSE)," ")</f>
        <v xml:space="preserve"> </v>
      </c>
      <c r="K328" s="10"/>
      <c r="L328" s="10"/>
      <c r="M328" s="9"/>
      <c r="N328" s="10"/>
      <c r="O328" s="10"/>
      <c r="P328" s="10"/>
      <c r="Q328" s="10"/>
      <c r="R328" s="10"/>
      <c r="S328" s="10"/>
      <c r="T328" s="10"/>
      <c r="U328" s="10"/>
      <c r="V328" s="10"/>
      <c r="W328" s="10"/>
    </row>
    <row r="329" spans="1:23" ht="36.75" customHeight="1" x14ac:dyDescent="0.3">
      <c r="A329" s="4" t="str">
        <f>'Matriz Nº2 Análisis'!A329</f>
        <v>36. 5</v>
      </c>
      <c r="B329" s="13" t="str">
        <f>IF(A329&lt;1,'Matriz Nº1 Identificación'!F329,'Matriz Nº2 Análisis'!B329)</f>
        <v xml:space="preserve"> </v>
      </c>
      <c r="C329" s="13" t="str">
        <f>IFERROR(IF(A329&lt;1,'Matriz Nº1 Identificación'!B329,'Matriz Nº2 Análisis'!E329)," ")</f>
        <v xml:space="preserve"> </v>
      </c>
      <c r="D329" s="13" t="str">
        <f>IF(A329&lt;1,'Matriz Nº1 Identificación'!B329,'Matriz Nº2 Análisis'!I329)</f>
        <v xml:space="preserve"> </v>
      </c>
      <c r="E329" s="102"/>
      <c r="F329" s="103"/>
      <c r="G329" s="103"/>
      <c r="H329" s="103"/>
      <c r="I329" s="96" t="str">
        <f>IFERROR(VLOOKUP(D329,'Tabla 12'!$B$4:$E$6,3,FALSE)," ")</f>
        <v xml:space="preserve"> </v>
      </c>
      <c r="J329" s="95" t="str">
        <f>IFERROR(VLOOKUP(I329,'Tabla 12'!$D$5:$E$6,2,FALSE)," ")</f>
        <v xml:space="preserve"> </v>
      </c>
      <c r="K329" s="10"/>
      <c r="L329" s="10"/>
      <c r="M329" s="9"/>
      <c r="N329" s="10"/>
      <c r="O329" s="10"/>
      <c r="P329" s="10"/>
      <c r="Q329" s="10"/>
      <c r="R329" s="10"/>
      <c r="S329" s="10"/>
      <c r="T329" s="10"/>
      <c r="U329" s="10"/>
      <c r="V329" s="10"/>
      <c r="W329" s="10"/>
    </row>
    <row r="330" spans="1:23" ht="36.75" customHeight="1" x14ac:dyDescent="0.3">
      <c r="A330" s="4" t="str">
        <f>'Matriz Nº2 Análisis'!A330</f>
        <v>36. 6</v>
      </c>
      <c r="B330" s="13" t="str">
        <f>IF(A330&lt;1,'Matriz Nº1 Identificación'!F330,'Matriz Nº2 Análisis'!B330)</f>
        <v xml:space="preserve"> </v>
      </c>
      <c r="C330" s="13" t="str">
        <f>IFERROR(IF(A330&lt;1,'Matriz Nº1 Identificación'!B330,'Matriz Nº2 Análisis'!E330)," ")</f>
        <v xml:space="preserve"> </v>
      </c>
      <c r="D330" s="13" t="str">
        <f>IF(A330&lt;1,'Matriz Nº1 Identificación'!B330,'Matriz Nº2 Análisis'!I330)</f>
        <v xml:space="preserve"> </v>
      </c>
      <c r="E330" s="102"/>
      <c r="F330" s="103"/>
      <c r="G330" s="103"/>
      <c r="H330" s="103"/>
      <c r="I330" s="96" t="str">
        <f>IFERROR(VLOOKUP(D330,'Tabla 12'!$B$4:$E$6,3,FALSE)," ")</f>
        <v xml:space="preserve"> </v>
      </c>
      <c r="J330" s="95" t="str">
        <f>IFERROR(VLOOKUP(I330,'Tabla 12'!$D$5:$E$6,2,FALSE)," ")</f>
        <v xml:space="preserve"> </v>
      </c>
      <c r="K330" s="10"/>
      <c r="L330" s="10"/>
      <c r="M330" s="9"/>
      <c r="N330" s="10"/>
      <c r="O330" s="10"/>
      <c r="P330" s="10"/>
      <c r="Q330" s="10"/>
      <c r="R330" s="10"/>
      <c r="S330" s="10"/>
      <c r="T330" s="10"/>
      <c r="U330" s="10"/>
      <c r="V330" s="10"/>
      <c r="W330" s="10"/>
    </row>
    <row r="331" spans="1:23" ht="36.75" customHeight="1" thickBot="1" x14ac:dyDescent="0.35">
      <c r="A331" s="4" t="str">
        <f>'Matriz Nº2 Análisis'!A331</f>
        <v>36. 7</v>
      </c>
      <c r="B331" s="13" t="str">
        <f>IF(A331&lt;1,'Matriz Nº1 Identificación'!F331,'Matriz Nº2 Análisis'!B331)</f>
        <v xml:space="preserve"> </v>
      </c>
      <c r="C331" s="13" t="str">
        <f>IFERROR(IF(A331&lt;1,'Matriz Nº1 Identificación'!B331,'Matriz Nº2 Análisis'!E331)," ")</f>
        <v xml:space="preserve"> </v>
      </c>
      <c r="D331" s="13" t="str">
        <f>IF(A331&lt;1,'Matriz Nº1 Identificación'!B331,'Matriz Nº2 Análisis'!I331)</f>
        <v xml:space="preserve"> </v>
      </c>
      <c r="E331" s="102"/>
      <c r="F331" s="103"/>
      <c r="G331" s="103"/>
      <c r="H331" s="103"/>
      <c r="I331" s="96" t="str">
        <f>IFERROR(VLOOKUP(D331,'Tabla 12'!$B$4:$E$6,3,FALSE)," ")</f>
        <v xml:space="preserve"> </v>
      </c>
      <c r="J331" s="95" t="str">
        <f>IFERROR(VLOOKUP(I331,'Tabla 12'!$D$5:$E$6,2,FALSE)," ")</f>
        <v xml:space="preserve"> </v>
      </c>
      <c r="K331" s="10"/>
      <c r="L331" s="10"/>
      <c r="M331" s="9"/>
      <c r="N331" s="10"/>
      <c r="O331" s="10"/>
      <c r="P331" s="10"/>
      <c r="Q331" s="10"/>
      <c r="R331" s="10"/>
      <c r="S331" s="10"/>
      <c r="T331" s="10"/>
      <c r="U331" s="10"/>
      <c r="V331" s="10"/>
      <c r="W331" s="10"/>
    </row>
    <row r="332" spans="1:23" ht="34.5" customHeight="1" thickBot="1" x14ac:dyDescent="0.35">
      <c r="A332" s="73" t="str">
        <f>'Matriz Nº1 Identificación'!A332</f>
        <v xml:space="preserve">Objetivo Estratégico: </v>
      </c>
      <c r="B332" s="395">
        <f>+'Matriz Nº1 Identificación'!B332:H332</f>
        <v>0</v>
      </c>
      <c r="C332" s="396"/>
      <c r="D332" s="396"/>
      <c r="E332" s="396"/>
      <c r="F332" s="396"/>
      <c r="G332" s="396"/>
      <c r="H332" s="396"/>
      <c r="I332" s="396"/>
      <c r="J332" s="396"/>
    </row>
    <row r="333" spans="1:23" ht="34.5" customHeight="1" x14ac:dyDescent="0.3">
      <c r="A333" s="12" t="str">
        <f>'Matriz Nº1 Identificación'!A333</f>
        <v>Objetivo táctico</v>
      </c>
      <c r="B333" s="168" t="str">
        <f>+'Matriz Nº1 Identificación'!B333:H333</f>
        <v xml:space="preserve">37. </v>
      </c>
      <c r="C333" s="169"/>
      <c r="D333" s="169"/>
      <c r="E333" s="169"/>
      <c r="F333" s="170"/>
      <c r="G333" s="170"/>
      <c r="H333" s="170"/>
      <c r="I333" s="170"/>
      <c r="J333" s="171"/>
    </row>
    <row r="334" spans="1:23" ht="36.75" customHeight="1" x14ac:dyDescent="0.3">
      <c r="A334" s="4" t="str">
        <f>'Matriz Nº2 Análisis'!A334</f>
        <v>37. 1</v>
      </c>
      <c r="B334" s="13" t="str">
        <f>IF(A334&lt;1,'Matriz Nº1 Identificación'!F334,'Matriz Nº2 Análisis'!B334)</f>
        <v xml:space="preserve"> </v>
      </c>
      <c r="C334" s="13" t="str">
        <f>IFERROR(IF(A334&lt;1,'Matriz Nº1 Identificación'!B334,'Matriz Nº2 Análisis'!E334)," ")</f>
        <v xml:space="preserve"> </v>
      </c>
      <c r="D334" s="13" t="str">
        <f>IF(A334&lt;1,'Matriz Nº1 Identificación'!B334,'Matriz Nº2 Análisis'!I334)</f>
        <v xml:space="preserve"> </v>
      </c>
      <c r="E334" s="102"/>
      <c r="F334" s="103"/>
      <c r="G334" s="103"/>
      <c r="H334" s="103"/>
      <c r="I334" s="96" t="str">
        <f>IFERROR(VLOOKUP(D334,'Tabla 12'!$B$4:$E$6,3,FALSE)," ")</f>
        <v xml:space="preserve"> </v>
      </c>
      <c r="J334" s="95" t="str">
        <f>IFERROR(VLOOKUP(I334,'Tabla 12'!$D$5:$E$6,2,FALSE)," ")</f>
        <v xml:space="preserve"> </v>
      </c>
      <c r="K334" s="10"/>
      <c r="L334" s="10"/>
      <c r="M334" s="9"/>
      <c r="N334" s="10"/>
      <c r="O334" s="10"/>
      <c r="P334" s="10"/>
      <c r="Q334" s="10"/>
      <c r="R334" s="10"/>
      <c r="S334" s="10"/>
      <c r="T334" s="10"/>
      <c r="U334" s="10"/>
      <c r="V334" s="10"/>
      <c r="W334" s="10"/>
    </row>
    <row r="335" spans="1:23" ht="36.75" customHeight="1" x14ac:dyDescent="0.3">
      <c r="A335" s="4" t="str">
        <f>'Matriz Nº2 Análisis'!A335</f>
        <v>37. 2</v>
      </c>
      <c r="B335" s="13" t="str">
        <f>IF(A335&lt;1,'Matriz Nº1 Identificación'!F335,'Matriz Nº2 Análisis'!B335)</f>
        <v xml:space="preserve"> </v>
      </c>
      <c r="C335" s="13" t="str">
        <f>IFERROR(IF(A335&lt;1,'Matriz Nº1 Identificación'!B335,'Matriz Nº2 Análisis'!E335)," ")</f>
        <v xml:space="preserve"> </v>
      </c>
      <c r="D335" s="13" t="str">
        <f>IF(A335&lt;1,'Matriz Nº1 Identificación'!B335,'Matriz Nº2 Análisis'!I335)</f>
        <v xml:space="preserve"> </v>
      </c>
      <c r="E335" s="102"/>
      <c r="F335" s="103"/>
      <c r="G335" s="103"/>
      <c r="H335" s="103"/>
      <c r="I335" s="96" t="str">
        <f>IFERROR(VLOOKUP(D335,'Tabla 12'!$B$4:$E$6,3,FALSE)," ")</f>
        <v xml:space="preserve"> </v>
      </c>
      <c r="J335" s="95" t="str">
        <f>IFERROR(VLOOKUP(I335,'Tabla 12'!$D$5:$E$6,2,FALSE)," ")</f>
        <v xml:space="preserve"> </v>
      </c>
      <c r="K335" s="10"/>
      <c r="L335" s="10"/>
      <c r="M335" s="9"/>
      <c r="N335" s="10"/>
      <c r="O335" s="10"/>
      <c r="P335" s="10"/>
      <c r="Q335" s="10"/>
      <c r="R335" s="10"/>
      <c r="S335" s="10"/>
      <c r="T335" s="10"/>
      <c r="U335" s="10"/>
      <c r="V335" s="10"/>
      <c r="W335" s="10"/>
    </row>
    <row r="336" spans="1:23" ht="36.75" customHeight="1" x14ac:dyDescent="0.3">
      <c r="A336" s="4" t="str">
        <f>'Matriz Nº2 Análisis'!A336</f>
        <v>37. 3</v>
      </c>
      <c r="B336" s="13" t="str">
        <f>IF(A336&lt;1,'Matriz Nº1 Identificación'!F336,'Matriz Nº2 Análisis'!B336)</f>
        <v xml:space="preserve"> </v>
      </c>
      <c r="C336" s="13" t="str">
        <f>IFERROR(IF(A336&lt;1,'Matriz Nº1 Identificación'!B336,'Matriz Nº2 Análisis'!E336)," ")</f>
        <v xml:space="preserve"> </v>
      </c>
      <c r="D336" s="13" t="str">
        <f>IF(A336&lt;1,'Matriz Nº1 Identificación'!B336,'Matriz Nº2 Análisis'!I336)</f>
        <v xml:space="preserve"> </v>
      </c>
      <c r="E336" s="102"/>
      <c r="F336" s="103"/>
      <c r="G336" s="103"/>
      <c r="H336" s="103"/>
      <c r="I336" s="96" t="str">
        <f>IFERROR(VLOOKUP(D336,'Tabla 12'!$B$4:$E$6,3,FALSE)," ")</f>
        <v xml:space="preserve"> </v>
      </c>
      <c r="J336" s="95" t="str">
        <f>IFERROR(VLOOKUP(I336,'Tabla 12'!$D$5:$E$6,2,FALSE)," ")</f>
        <v xml:space="preserve"> </v>
      </c>
      <c r="K336" s="10"/>
      <c r="L336" s="10"/>
      <c r="M336" s="9"/>
      <c r="N336" s="10"/>
      <c r="O336" s="10"/>
      <c r="P336" s="10"/>
      <c r="Q336" s="10"/>
      <c r="R336" s="10"/>
      <c r="S336" s="10"/>
      <c r="T336" s="10"/>
      <c r="U336" s="10"/>
      <c r="V336" s="10"/>
      <c r="W336" s="10"/>
    </row>
    <row r="337" spans="1:23" ht="36.75" customHeight="1" x14ac:dyDescent="0.3">
      <c r="A337" s="4" t="str">
        <f>'Matriz Nº2 Análisis'!A337</f>
        <v>37. 4</v>
      </c>
      <c r="B337" s="13" t="str">
        <f>IF(A337&lt;1,'Matriz Nº1 Identificación'!F337,'Matriz Nº2 Análisis'!B337)</f>
        <v xml:space="preserve"> </v>
      </c>
      <c r="C337" s="13" t="str">
        <f>IFERROR(IF(A337&lt;1,'Matriz Nº1 Identificación'!B337,'Matriz Nº2 Análisis'!E337)," ")</f>
        <v xml:space="preserve"> </v>
      </c>
      <c r="D337" s="13" t="str">
        <f>IF(A337&lt;1,'Matriz Nº1 Identificación'!B337,'Matriz Nº2 Análisis'!I337)</f>
        <v xml:space="preserve"> </v>
      </c>
      <c r="E337" s="102"/>
      <c r="F337" s="103"/>
      <c r="G337" s="103"/>
      <c r="H337" s="103"/>
      <c r="I337" s="96" t="str">
        <f>IFERROR(VLOOKUP(D337,'Tabla 12'!$B$4:$E$6,3,FALSE)," ")</f>
        <v xml:space="preserve"> </v>
      </c>
      <c r="J337" s="95" t="str">
        <f>IFERROR(VLOOKUP(I337,'Tabla 12'!$D$5:$E$6,2,FALSE)," ")</f>
        <v xml:space="preserve"> </v>
      </c>
      <c r="K337" s="10"/>
      <c r="L337" s="10"/>
      <c r="M337" s="9"/>
      <c r="N337" s="10"/>
      <c r="O337" s="10"/>
      <c r="P337" s="10"/>
      <c r="Q337" s="10"/>
      <c r="R337" s="10"/>
      <c r="S337" s="10"/>
      <c r="T337" s="10"/>
      <c r="U337" s="10"/>
      <c r="V337" s="10"/>
      <c r="W337" s="10"/>
    </row>
    <row r="338" spans="1:23" ht="36.75" customHeight="1" x14ac:dyDescent="0.3">
      <c r="A338" s="4" t="str">
        <f>'Matriz Nº2 Análisis'!A338</f>
        <v>37. 5</v>
      </c>
      <c r="B338" s="13" t="str">
        <f>IF(A338&lt;1,'Matriz Nº1 Identificación'!F338,'Matriz Nº2 Análisis'!B338)</f>
        <v xml:space="preserve"> </v>
      </c>
      <c r="C338" s="13" t="str">
        <f>IFERROR(IF(A338&lt;1,'Matriz Nº1 Identificación'!B338,'Matriz Nº2 Análisis'!E338)," ")</f>
        <v xml:space="preserve"> </v>
      </c>
      <c r="D338" s="13" t="str">
        <f>IF(A338&lt;1,'Matriz Nº1 Identificación'!B338,'Matriz Nº2 Análisis'!I338)</f>
        <v xml:space="preserve"> </v>
      </c>
      <c r="E338" s="102"/>
      <c r="F338" s="103"/>
      <c r="G338" s="103"/>
      <c r="H338" s="103"/>
      <c r="I338" s="96" t="str">
        <f>IFERROR(VLOOKUP(D338,'Tabla 12'!$B$4:$E$6,3,FALSE)," ")</f>
        <v xml:space="preserve"> </v>
      </c>
      <c r="J338" s="95" t="str">
        <f>IFERROR(VLOOKUP(I338,'Tabla 12'!$D$5:$E$6,2,FALSE)," ")</f>
        <v xml:space="preserve"> </v>
      </c>
      <c r="K338" s="10"/>
      <c r="L338" s="10"/>
      <c r="M338" s="9"/>
      <c r="N338" s="10"/>
      <c r="O338" s="10"/>
      <c r="P338" s="10"/>
      <c r="Q338" s="10"/>
      <c r="R338" s="10"/>
      <c r="S338" s="10"/>
      <c r="T338" s="10"/>
      <c r="U338" s="10"/>
      <c r="V338" s="10"/>
      <c r="W338" s="10"/>
    </row>
    <row r="339" spans="1:23" ht="36.75" customHeight="1" x14ac:dyDescent="0.3">
      <c r="A339" s="4" t="str">
        <f>'Matriz Nº2 Análisis'!A339</f>
        <v>37. 6</v>
      </c>
      <c r="B339" s="13" t="str">
        <f>IF(A339&lt;1,'Matriz Nº1 Identificación'!F339,'Matriz Nº2 Análisis'!B339)</f>
        <v xml:space="preserve"> </v>
      </c>
      <c r="C339" s="13" t="str">
        <f>IFERROR(IF(A339&lt;1,'Matriz Nº1 Identificación'!B339,'Matriz Nº2 Análisis'!E339)," ")</f>
        <v xml:space="preserve"> </v>
      </c>
      <c r="D339" s="13" t="str">
        <f>IF(A339&lt;1,'Matriz Nº1 Identificación'!B339,'Matriz Nº2 Análisis'!I339)</f>
        <v xml:space="preserve"> </v>
      </c>
      <c r="E339" s="102"/>
      <c r="F339" s="103"/>
      <c r="G339" s="103"/>
      <c r="H339" s="103"/>
      <c r="I339" s="96" t="str">
        <f>IFERROR(VLOOKUP(D339,'Tabla 12'!$B$4:$E$6,3,FALSE)," ")</f>
        <v xml:space="preserve"> </v>
      </c>
      <c r="J339" s="95" t="str">
        <f>IFERROR(VLOOKUP(I339,'Tabla 12'!$D$5:$E$6,2,FALSE)," ")</f>
        <v xml:space="preserve"> </v>
      </c>
      <c r="K339" s="10"/>
      <c r="L339" s="10"/>
      <c r="M339" s="9"/>
      <c r="N339" s="10"/>
      <c r="O339" s="10"/>
      <c r="P339" s="10"/>
      <c r="Q339" s="10"/>
      <c r="R339" s="10"/>
      <c r="S339" s="10"/>
      <c r="T339" s="10"/>
      <c r="U339" s="10"/>
      <c r="V339" s="10"/>
      <c r="W339" s="10"/>
    </row>
    <row r="340" spans="1:23" ht="36.75" customHeight="1" thickBot="1" x14ac:dyDescent="0.35">
      <c r="A340" s="4" t="str">
        <f>'Matriz Nº2 Análisis'!A340</f>
        <v>37. 7</v>
      </c>
      <c r="B340" s="13" t="str">
        <f>IF(A340&lt;1,'Matriz Nº1 Identificación'!F340,'Matriz Nº2 Análisis'!B340)</f>
        <v xml:space="preserve"> </v>
      </c>
      <c r="C340" s="13" t="str">
        <f>IFERROR(IF(A340&lt;1,'Matriz Nº1 Identificación'!B340,'Matriz Nº2 Análisis'!E340)," ")</f>
        <v xml:space="preserve"> </v>
      </c>
      <c r="D340" s="13" t="str">
        <f>IF(A340&lt;1,'Matriz Nº1 Identificación'!B340,'Matriz Nº2 Análisis'!I340)</f>
        <v xml:space="preserve"> </v>
      </c>
      <c r="E340" s="102"/>
      <c r="F340" s="103"/>
      <c r="G340" s="103"/>
      <c r="H340" s="103"/>
      <c r="I340" s="96" t="str">
        <f>IFERROR(VLOOKUP(D340,'Tabla 12'!$B$4:$E$6,3,FALSE)," ")</f>
        <v xml:space="preserve"> </v>
      </c>
      <c r="J340" s="95" t="str">
        <f>IFERROR(VLOOKUP(I340,'Tabla 12'!$D$5:$E$6,2,FALSE)," ")</f>
        <v xml:space="preserve"> </v>
      </c>
      <c r="K340" s="10"/>
      <c r="L340" s="10"/>
      <c r="M340" s="9"/>
      <c r="N340" s="10"/>
      <c r="O340" s="10"/>
      <c r="P340" s="10"/>
      <c r="Q340" s="10"/>
      <c r="R340" s="10"/>
      <c r="S340" s="10"/>
      <c r="T340" s="10"/>
      <c r="U340" s="10"/>
      <c r="V340" s="10"/>
      <c r="W340" s="10"/>
    </row>
    <row r="341" spans="1:23" ht="34.5" customHeight="1" thickBot="1" x14ac:dyDescent="0.35">
      <c r="A341" s="73" t="str">
        <f>'Matriz Nº1 Identificación'!A341</f>
        <v xml:space="preserve">Objetivo Estratégico: </v>
      </c>
      <c r="B341" s="395">
        <f>+'Matriz Nº1 Identificación'!B341:H341</f>
        <v>0</v>
      </c>
      <c r="C341" s="396"/>
      <c r="D341" s="396"/>
      <c r="E341" s="396"/>
      <c r="F341" s="396"/>
      <c r="G341" s="396"/>
      <c r="H341" s="396"/>
      <c r="I341" s="396"/>
      <c r="J341" s="396"/>
    </row>
    <row r="342" spans="1:23" ht="34.5" customHeight="1" x14ac:dyDescent="0.3">
      <c r="A342" s="12" t="str">
        <f>'Matriz Nº1 Identificación'!A342</f>
        <v>Objetivo táctico</v>
      </c>
      <c r="B342" s="168" t="str">
        <f>+'Matriz Nº1 Identificación'!B342:H342</f>
        <v xml:space="preserve">38. </v>
      </c>
      <c r="C342" s="169"/>
      <c r="D342" s="169"/>
      <c r="E342" s="169"/>
      <c r="F342" s="170"/>
      <c r="G342" s="170"/>
      <c r="H342" s="170"/>
      <c r="I342" s="170"/>
      <c r="J342" s="171"/>
    </row>
    <row r="343" spans="1:23" ht="36.75" customHeight="1" x14ac:dyDescent="0.3">
      <c r="A343" s="4" t="str">
        <f>'Matriz Nº2 Análisis'!A343</f>
        <v>38. 1</v>
      </c>
      <c r="B343" s="13" t="str">
        <f>IF(A343&lt;1,'Matriz Nº1 Identificación'!F343,'Matriz Nº2 Análisis'!B343)</f>
        <v xml:space="preserve"> </v>
      </c>
      <c r="C343" s="13" t="str">
        <f>IFERROR(IF(A343&lt;1,'Matriz Nº1 Identificación'!B343,'Matriz Nº2 Análisis'!E343)," ")</f>
        <v xml:space="preserve"> </v>
      </c>
      <c r="D343" s="13" t="str">
        <f>IF(A343&lt;1,'Matriz Nº1 Identificación'!B343,'Matriz Nº2 Análisis'!I343)</f>
        <v xml:space="preserve"> </v>
      </c>
      <c r="E343" s="102"/>
      <c r="F343" s="103"/>
      <c r="G343" s="103"/>
      <c r="H343" s="103"/>
      <c r="I343" s="96" t="str">
        <f>IFERROR(VLOOKUP(D343,'Tabla 12'!$B$4:$E$6,3,FALSE)," ")</f>
        <v xml:space="preserve"> </v>
      </c>
      <c r="J343" s="95" t="str">
        <f>IFERROR(VLOOKUP(I343,'Tabla 12'!$D$5:$E$6,2,FALSE)," ")</f>
        <v xml:space="preserve"> </v>
      </c>
      <c r="K343" s="10"/>
      <c r="L343" s="10"/>
      <c r="M343" s="9"/>
      <c r="N343" s="10"/>
      <c r="O343" s="10"/>
      <c r="P343" s="10"/>
      <c r="Q343" s="10"/>
      <c r="R343" s="10"/>
      <c r="S343" s="10"/>
      <c r="T343" s="10"/>
      <c r="U343" s="10"/>
      <c r="V343" s="10"/>
      <c r="W343" s="10"/>
    </row>
    <row r="344" spans="1:23" ht="36.75" customHeight="1" x14ac:dyDescent="0.3">
      <c r="A344" s="4" t="str">
        <f>'Matriz Nº2 Análisis'!A344</f>
        <v>38. 2</v>
      </c>
      <c r="B344" s="13" t="str">
        <f>IF(A344&lt;1,'Matriz Nº1 Identificación'!F344,'Matriz Nº2 Análisis'!B344)</f>
        <v xml:space="preserve"> </v>
      </c>
      <c r="C344" s="13" t="str">
        <f>IFERROR(IF(A344&lt;1,'Matriz Nº1 Identificación'!B344,'Matriz Nº2 Análisis'!E344)," ")</f>
        <v xml:space="preserve"> </v>
      </c>
      <c r="D344" s="13" t="str">
        <f>IF(A344&lt;1,'Matriz Nº1 Identificación'!B344,'Matriz Nº2 Análisis'!I344)</f>
        <v xml:space="preserve"> </v>
      </c>
      <c r="E344" s="102"/>
      <c r="F344" s="103"/>
      <c r="G344" s="103"/>
      <c r="H344" s="103"/>
      <c r="I344" s="96" t="str">
        <f>IFERROR(VLOOKUP(D344,'Tabla 12'!$B$4:$E$6,3,FALSE)," ")</f>
        <v xml:space="preserve"> </v>
      </c>
      <c r="J344" s="95" t="str">
        <f>IFERROR(VLOOKUP(I344,'Tabla 12'!$D$5:$E$6,2,FALSE)," ")</f>
        <v xml:space="preserve"> </v>
      </c>
      <c r="K344" s="10"/>
      <c r="L344" s="10"/>
      <c r="M344" s="9"/>
      <c r="N344" s="10"/>
      <c r="O344" s="10"/>
      <c r="P344" s="10"/>
      <c r="Q344" s="10"/>
      <c r="R344" s="10"/>
      <c r="S344" s="10"/>
      <c r="T344" s="10"/>
      <c r="U344" s="10"/>
      <c r="V344" s="10"/>
      <c r="W344" s="10"/>
    </row>
    <row r="345" spans="1:23" ht="36.75" customHeight="1" x14ac:dyDescent="0.3">
      <c r="A345" s="4" t="str">
        <f>'Matriz Nº2 Análisis'!A345</f>
        <v>38. 3</v>
      </c>
      <c r="B345" s="13" t="str">
        <f>IF(A345&lt;1,'Matriz Nº1 Identificación'!F345,'Matriz Nº2 Análisis'!B345)</f>
        <v xml:space="preserve"> </v>
      </c>
      <c r="C345" s="13" t="str">
        <f>IFERROR(IF(A345&lt;1,'Matriz Nº1 Identificación'!B345,'Matriz Nº2 Análisis'!E345)," ")</f>
        <v xml:space="preserve"> </v>
      </c>
      <c r="D345" s="13" t="str">
        <f>IF(A345&lt;1,'Matriz Nº1 Identificación'!B345,'Matriz Nº2 Análisis'!I345)</f>
        <v xml:space="preserve"> </v>
      </c>
      <c r="E345" s="102"/>
      <c r="F345" s="103"/>
      <c r="G345" s="103"/>
      <c r="H345" s="103"/>
      <c r="I345" s="96" t="str">
        <f>IFERROR(VLOOKUP(D345,'Tabla 12'!$B$4:$E$6,3,FALSE)," ")</f>
        <v xml:space="preserve"> </v>
      </c>
      <c r="J345" s="95" t="str">
        <f>IFERROR(VLOOKUP(I345,'Tabla 12'!$D$5:$E$6,2,FALSE)," ")</f>
        <v xml:space="preserve"> </v>
      </c>
      <c r="K345" s="10"/>
      <c r="L345" s="10"/>
      <c r="M345" s="9"/>
      <c r="N345" s="10"/>
      <c r="O345" s="10"/>
      <c r="P345" s="10"/>
      <c r="Q345" s="10"/>
      <c r="R345" s="10"/>
      <c r="S345" s="10"/>
      <c r="T345" s="10"/>
      <c r="U345" s="10"/>
      <c r="V345" s="10"/>
      <c r="W345" s="10"/>
    </row>
    <row r="346" spans="1:23" ht="36.75" customHeight="1" x14ac:dyDescent="0.3">
      <c r="A346" s="4" t="str">
        <f>'Matriz Nº2 Análisis'!A346</f>
        <v>38. 4</v>
      </c>
      <c r="B346" s="13" t="str">
        <f>IF(A346&lt;1,'Matriz Nº1 Identificación'!F346,'Matriz Nº2 Análisis'!B346)</f>
        <v xml:space="preserve"> </v>
      </c>
      <c r="C346" s="13" t="str">
        <f>IFERROR(IF(A346&lt;1,'Matriz Nº1 Identificación'!B346,'Matriz Nº2 Análisis'!E346)," ")</f>
        <v xml:space="preserve"> </v>
      </c>
      <c r="D346" s="13" t="str">
        <f>IF(A346&lt;1,'Matriz Nº1 Identificación'!B346,'Matriz Nº2 Análisis'!I346)</f>
        <v xml:space="preserve"> </v>
      </c>
      <c r="E346" s="102"/>
      <c r="F346" s="103"/>
      <c r="G346" s="103"/>
      <c r="H346" s="103"/>
      <c r="I346" s="96" t="str">
        <f>IFERROR(VLOOKUP(D346,'Tabla 12'!$B$4:$E$6,3,FALSE)," ")</f>
        <v xml:space="preserve"> </v>
      </c>
      <c r="J346" s="95" t="str">
        <f>IFERROR(VLOOKUP(I346,'Tabla 12'!$D$5:$E$6,2,FALSE)," ")</f>
        <v xml:space="preserve"> </v>
      </c>
      <c r="K346" s="10"/>
      <c r="L346" s="10"/>
      <c r="M346" s="9"/>
      <c r="N346" s="10"/>
      <c r="O346" s="10"/>
      <c r="P346" s="10"/>
      <c r="Q346" s="10"/>
      <c r="R346" s="10"/>
      <c r="S346" s="10"/>
      <c r="T346" s="10"/>
      <c r="U346" s="10"/>
      <c r="V346" s="10"/>
      <c r="W346" s="10"/>
    </row>
    <row r="347" spans="1:23" ht="36.75" customHeight="1" x14ac:dyDescent="0.3">
      <c r="A347" s="4" t="str">
        <f>'Matriz Nº2 Análisis'!A347</f>
        <v>38. 5</v>
      </c>
      <c r="B347" s="13" t="str">
        <f>IF(A347&lt;1,'Matriz Nº1 Identificación'!F347,'Matriz Nº2 Análisis'!B347)</f>
        <v xml:space="preserve"> </v>
      </c>
      <c r="C347" s="13" t="str">
        <f>IFERROR(IF(A347&lt;1,'Matriz Nº1 Identificación'!B347,'Matriz Nº2 Análisis'!E347)," ")</f>
        <v xml:space="preserve"> </v>
      </c>
      <c r="D347" s="13" t="str">
        <f>IF(A347&lt;1,'Matriz Nº1 Identificación'!B347,'Matriz Nº2 Análisis'!I347)</f>
        <v xml:space="preserve"> </v>
      </c>
      <c r="E347" s="102"/>
      <c r="F347" s="103"/>
      <c r="G347" s="103"/>
      <c r="H347" s="103"/>
      <c r="I347" s="96" t="str">
        <f>IFERROR(VLOOKUP(D347,'Tabla 12'!$B$4:$E$6,3,FALSE)," ")</f>
        <v xml:space="preserve"> </v>
      </c>
      <c r="J347" s="95" t="str">
        <f>IFERROR(VLOOKUP(I347,'Tabla 12'!$D$5:$E$6,2,FALSE)," ")</f>
        <v xml:space="preserve"> </v>
      </c>
      <c r="K347" s="10"/>
      <c r="L347" s="10"/>
      <c r="M347" s="9"/>
      <c r="N347" s="10"/>
      <c r="O347" s="10"/>
      <c r="P347" s="10"/>
      <c r="Q347" s="10"/>
      <c r="R347" s="10"/>
      <c r="S347" s="10"/>
      <c r="T347" s="10"/>
      <c r="U347" s="10"/>
      <c r="V347" s="10"/>
      <c r="W347" s="10"/>
    </row>
    <row r="348" spans="1:23" ht="36.75" customHeight="1" x14ac:dyDescent="0.3">
      <c r="A348" s="4" t="str">
        <f>'Matriz Nº2 Análisis'!A348</f>
        <v>38. 6</v>
      </c>
      <c r="B348" s="13" t="str">
        <f>IF(A348&lt;1,'Matriz Nº1 Identificación'!F348,'Matriz Nº2 Análisis'!B348)</f>
        <v xml:space="preserve"> </v>
      </c>
      <c r="C348" s="13" t="str">
        <f>IFERROR(IF(A348&lt;1,'Matriz Nº1 Identificación'!B348,'Matriz Nº2 Análisis'!E348)," ")</f>
        <v xml:space="preserve"> </v>
      </c>
      <c r="D348" s="13" t="str">
        <f>IF(A348&lt;1,'Matriz Nº1 Identificación'!B348,'Matriz Nº2 Análisis'!I348)</f>
        <v xml:space="preserve"> </v>
      </c>
      <c r="E348" s="102"/>
      <c r="F348" s="103"/>
      <c r="G348" s="103"/>
      <c r="H348" s="103"/>
      <c r="I348" s="96" t="str">
        <f>IFERROR(VLOOKUP(D348,'Tabla 12'!$B$4:$E$6,3,FALSE)," ")</f>
        <v xml:space="preserve"> </v>
      </c>
      <c r="J348" s="95" t="str">
        <f>IFERROR(VLOOKUP(I348,'Tabla 12'!$D$5:$E$6,2,FALSE)," ")</f>
        <v xml:space="preserve"> </v>
      </c>
      <c r="K348" s="10"/>
      <c r="L348" s="10"/>
      <c r="M348" s="9"/>
      <c r="N348" s="10"/>
      <c r="O348" s="10"/>
      <c r="P348" s="10"/>
      <c r="Q348" s="10"/>
      <c r="R348" s="10"/>
      <c r="S348" s="10"/>
      <c r="T348" s="10"/>
      <c r="U348" s="10"/>
      <c r="V348" s="10"/>
      <c r="W348" s="10"/>
    </row>
    <row r="349" spans="1:23" ht="36.75" customHeight="1" thickBot="1" x14ac:dyDescent="0.35">
      <c r="A349" s="4" t="str">
        <f>'Matriz Nº2 Análisis'!A349</f>
        <v>38. 7</v>
      </c>
      <c r="B349" s="13" t="str">
        <f>IF(A349&lt;1,'Matriz Nº1 Identificación'!F349,'Matriz Nº2 Análisis'!B349)</f>
        <v xml:space="preserve"> </v>
      </c>
      <c r="C349" s="13" t="str">
        <f>IFERROR(IF(A349&lt;1,'Matriz Nº1 Identificación'!B349,'Matriz Nº2 Análisis'!E349)," ")</f>
        <v xml:space="preserve"> </v>
      </c>
      <c r="D349" s="13" t="str">
        <f>IF(A349&lt;1,'Matriz Nº1 Identificación'!B349,'Matriz Nº2 Análisis'!I349)</f>
        <v xml:space="preserve"> </v>
      </c>
      <c r="E349" s="102"/>
      <c r="F349" s="103"/>
      <c r="G349" s="103"/>
      <c r="H349" s="103"/>
      <c r="I349" s="96" t="str">
        <f>IFERROR(VLOOKUP(D349,'Tabla 12'!$B$4:$E$6,3,FALSE)," ")</f>
        <v xml:space="preserve"> </v>
      </c>
      <c r="J349" s="95" t="str">
        <f>IFERROR(VLOOKUP(I349,'Tabla 12'!$D$5:$E$6,2,FALSE)," ")</f>
        <v xml:space="preserve"> </v>
      </c>
      <c r="K349" s="10"/>
      <c r="L349" s="10"/>
      <c r="M349" s="9"/>
      <c r="N349" s="10"/>
      <c r="O349" s="10"/>
      <c r="P349" s="10"/>
      <c r="Q349" s="10"/>
      <c r="R349" s="10"/>
      <c r="S349" s="10"/>
      <c r="T349" s="10"/>
      <c r="U349" s="10"/>
      <c r="V349" s="10"/>
      <c r="W349" s="10"/>
    </row>
    <row r="350" spans="1:23" ht="34.5" customHeight="1" thickBot="1" x14ac:dyDescent="0.35">
      <c r="A350" s="73" t="str">
        <f>'Matriz Nº1 Identificación'!A350</f>
        <v xml:space="preserve">Objetivo Estratégico: </v>
      </c>
      <c r="B350" s="395">
        <f>+'Matriz Nº1 Identificación'!B350:H350</f>
        <v>0</v>
      </c>
      <c r="C350" s="396"/>
      <c r="D350" s="396"/>
      <c r="E350" s="396"/>
      <c r="F350" s="396"/>
      <c r="G350" s="396"/>
      <c r="H350" s="396"/>
      <c r="I350" s="396"/>
      <c r="J350" s="396"/>
    </row>
    <row r="351" spans="1:23" ht="34.5" customHeight="1" x14ac:dyDescent="0.3">
      <c r="A351" s="12" t="str">
        <f>'Matriz Nº1 Identificación'!A351</f>
        <v>Objetivo táctico</v>
      </c>
      <c r="B351" s="168" t="str">
        <f>+'Matriz Nº1 Identificación'!B351:H351</f>
        <v xml:space="preserve">39. </v>
      </c>
      <c r="C351" s="169"/>
      <c r="D351" s="169"/>
      <c r="E351" s="169"/>
      <c r="F351" s="170"/>
      <c r="G351" s="170"/>
      <c r="H351" s="170"/>
      <c r="I351" s="170"/>
      <c r="J351" s="171"/>
    </row>
    <row r="352" spans="1:23" ht="36.75" customHeight="1" x14ac:dyDescent="0.3">
      <c r="A352" s="4" t="str">
        <f>'Matriz Nº2 Análisis'!A352</f>
        <v>39. 1</v>
      </c>
      <c r="B352" s="13" t="str">
        <f>IF(A352&lt;1,'Matriz Nº1 Identificación'!F352,'Matriz Nº2 Análisis'!B352)</f>
        <v xml:space="preserve"> </v>
      </c>
      <c r="C352" s="13" t="str">
        <f>IFERROR(IF(A352&lt;1,'Matriz Nº1 Identificación'!B352,'Matriz Nº2 Análisis'!E352)," ")</f>
        <v xml:space="preserve"> </v>
      </c>
      <c r="D352" s="13" t="str">
        <f>IF(A352&lt;1,'Matriz Nº1 Identificación'!B352,'Matriz Nº2 Análisis'!I352)</f>
        <v xml:space="preserve"> </v>
      </c>
      <c r="E352" s="102"/>
      <c r="F352" s="103"/>
      <c r="G352" s="103"/>
      <c r="H352" s="103"/>
      <c r="I352" s="96" t="str">
        <f>IFERROR(VLOOKUP(D352,'Tabla 12'!$B$4:$E$6,3,FALSE)," ")</f>
        <v xml:space="preserve"> </v>
      </c>
      <c r="J352" s="95" t="str">
        <f>IFERROR(VLOOKUP(I352,'Tabla 12'!$D$5:$E$6,2,FALSE)," ")</f>
        <v xml:space="preserve"> </v>
      </c>
      <c r="K352" s="10"/>
      <c r="L352" s="10"/>
      <c r="M352" s="9"/>
      <c r="N352" s="10"/>
      <c r="O352" s="10"/>
      <c r="P352" s="10"/>
      <c r="Q352" s="10"/>
      <c r="R352" s="10"/>
      <c r="S352" s="10"/>
      <c r="T352" s="10"/>
      <c r="U352" s="10"/>
      <c r="V352" s="10"/>
      <c r="W352" s="10"/>
    </row>
    <row r="353" spans="1:23" ht="36.75" customHeight="1" x14ac:dyDescent="0.3">
      <c r="A353" s="4" t="str">
        <f>'Matriz Nº2 Análisis'!A353</f>
        <v>39. 2</v>
      </c>
      <c r="B353" s="13" t="str">
        <f>IF(A353&lt;1,'Matriz Nº1 Identificación'!F353,'Matriz Nº2 Análisis'!B353)</f>
        <v xml:space="preserve"> </v>
      </c>
      <c r="C353" s="13" t="str">
        <f>IFERROR(IF(A353&lt;1,'Matriz Nº1 Identificación'!B353,'Matriz Nº2 Análisis'!E353)," ")</f>
        <v xml:space="preserve"> </v>
      </c>
      <c r="D353" s="13" t="str">
        <f>IF(A353&lt;1,'Matriz Nº1 Identificación'!B353,'Matriz Nº2 Análisis'!I353)</f>
        <v xml:space="preserve"> </v>
      </c>
      <c r="E353" s="102"/>
      <c r="F353" s="103"/>
      <c r="G353" s="103"/>
      <c r="H353" s="103"/>
      <c r="I353" s="96" t="str">
        <f>IFERROR(VLOOKUP(D353,'Tabla 12'!$B$4:$E$6,3,FALSE)," ")</f>
        <v xml:space="preserve"> </v>
      </c>
      <c r="J353" s="95" t="str">
        <f>IFERROR(VLOOKUP(I353,'Tabla 12'!$D$5:$E$6,2,FALSE)," ")</f>
        <v xml:space="preserve"> </v>
      </c>
      <c r="K353" s="10"/>
      <c r="L353" s="10"/>
      <c r="M353" s="9"/>
      <c r="N353" s="10"/>
      <c r="O353" s="10"/>
      <c r="P353" s="10"/>
      <c r="Q353" s="10"/>
      <c r="R353" s="10"/>
      <c r="S353" s="10"/>
      <c r="T353" s="10"/>
      <c r="U353" s="10"/>
      <c r="V353" s="10"/>
      <c r="W353" s="10"/>
    </row>
    <row r="354" spans="1:23" ht="36.75" customHeight="1" x14ac:dyDescent="0.3">
      <c r="A354" s="4" t="str">
        <f>'Matriz Nº2 Análisis'!A354</f>
        <v>39. 3</v>
      </c>
      <c r="B354" s="13" t="str">
        <f>IF(A354&lt;1,'Matriz Nº1 Identificación'!F354,'Matriz Nº2 Análisis'!B354)</f>
        <v xml:space="preserve"> </v>
      </c>
      <c r="C354" s="13" t="str">
        <f>IFERROR(IF(A354&lt;1,'Matriz Nº1 Identificación'!B354,'Matriz Nº2 Análisis'!E354)," ")</f>
        <v xml:space="preserve"> </v>
      </c>
      <c r="D354" s="13" t="str">
        <f>IF(A354&lt;1,'Matriz Nº1 Identificación'!B354,'Matriz Nº2 Análisis'!I354)</f>
        <v xml:space="preserve"> </v>
      </c>
      <c r="E354" s="102"/>
      <c r="F354" s="103"/>
      <c r="G354" s="103"/>
      <c r="H354" s="103"/>
      <c r="I354" s="96" t="str">
        <f>IFERROR(VLOOKUP(D354,'Tabla 12'!$B$4:$E$6,3,FALSE)," ")</f>
        <v xml:space="preserve"> </v>
      </c>
      <c r="J354" s="95" t="str">
        <f>IFERROR(VLOOKUP(I354,'Tabla 12'!$D$5:$E$6,2,FALSE)," ")</f>
        <v xml:space="preserve"> </v>
      </c>
      <c r="K354" s="10"/>
      <c r="L354" s="10"/>
      <c r="M354" s="9"/>
      <c r="N354" s="10"/>
      <c r="O354" s="10"/>
      <c r="P354" s="10"/>
      <c r="Q354" s="10"/>
      <c r="R354" s="10"/>
      <c r="S354" s="10"/>
      <c r="T354" s="10"/>
      <c r="U354" s="10"/>
      <c r="V354" s="10"/>
      <c r="W354" s="10"/>
    </row>
    <row r="355" spans="1:23" ht="36.75" customHeight="1" x14ac:dyDescent="0.3">
      <c r="A355" s="4" t="str">
        <f>'Matriz Nº2 Análisis'!A355</f>
        <v>39. 4</v>
      </c>
      <c r="B355" s="13" t="str">
        <f>IF(A355&lt;1,'Matriz Nº1 Identificación'!F355,'Matriz Nº2 Análisis'!B355)</f>
        <v xml:space="preserve"> </v>
      </c>
      <c r="C355" s="13" t="str">
        <f>IFERROR(IF(A355&lt;1,'Matriz Nº1 Identificación'!B355,'Matriz Nº2 Análisis'!E355)," ")</f>
        <v xml:space="preserve"> </v>
      </c>
      <c r="D355" s="13" t="str">
        <f>IF(A355&lt;1,'Matriz Nº1 Identificación'!B355,'Matriz Nº2 Análisis'!I355)</f>
        <v xml:space="preserve"> </v>
      </c>
      <c r="E355" s="102"/>
      <c r="F355" s="103"/>
      <c r="G355" s="103"/>
      <c r="H355" s="103"/>
      <c r="I355" s="96" t="str">
        <f>IFERROR(VLOOKUP(D355,'Tabla 12'!$B$4:$E$6,3,FALSE)," ")</f>
        <v xml:space="preserve"> </v>
      </c>
      <c r="J355" s="95" t="str">
        <f>IFERROR(VLOOKUP(I355,'Tabla 12'!$D$5:$E$6,2,FALSE)," ")</f>
        <v xml:space="preserve"> </v>
      </c>
      <c r="K355" s="10"/>
      <c r="L355" s="10"/>
      <c r="M355" s="9"/>
      <c r="N355" s="10"/>
      <c r="O355" s="10"/>
      <c r="P355" s="10"/>
      <c r="Q355" s="10"/>
      <c r="R355" s="10"/>
      <c r="S355" s="10"/>
      <c r="T355" s="10"/>
      <c r="U355" s="10"/>
      <c r="V355" s="10"/>
      <c r="W355" s="10"/>
    </row>
    <row r="356" spans="1:23" ht="36.75" customHeight="1" x14ac:dyDescent="0.3">
      <c r="A356" s="4" t="str">
        <f>'Matriz Nº2 Análisis'!A356</f>
        <v>39. 5</v>
      </c>
      <c r="B356" s="13" t="str">
        <f>IF(A356&lt;1,'Matriz Nº1 Identificación'!F356,'Matriz Nº2 Análisis'!B356)</f>
        <v xml:space="preserve"> </v>
      </c>
      <c r="C356" s="13" t="str">
        <f>IFERROR(IF(A356&lt;1,'Matriz Nº1 Identificación'!B356,'Matriz Nº2 Análisis'!E356)," ")</f>
        <v xml:space="preserve"> </v>
      </c>
      <c r="D356" s="13" t="str">
        <f>IF(A356&lt;1,'Matriz Nº1 Identificación'!B356,'Matriz Nº2 Análisis'!I356)</f>
        <v xml:space="preserve"> </v>
      </c>
      <c r="E356" s="102"/>
      <c r="F356" s="103"/>
      <c r="G356" s="103"/>
      <c r="H356" s="103"/>
      <c r="I356" s="96" t="str">
        <f>IFERROR(VLOOKUP(D356,'Tabla 12'!$B$4:$E$6,3,FALSE)," ")</f>
        <v xml:space="preserve"> </v>
      </c>
      <c r="J356" s="95" t="str">
        <f>IFERROR(VLOOKUP(I356,'Tabla 12'!$D$5:$E$6,2,FALSE)," ")</f>
        <v xml:space="preserve"> </v>
      </c>
      <c r="K356" s="10"/>
      <c r="L356" s="10"/>
      <c r="M356" s="9"/>
      <c r="N356" s="10"/>
      <c r="O356" s="10"/>
      <c r="P356" s="10"/>
      <c r="Q356" s="10"/>
      <c r="R356" s="10"/>
      <c r="S356" s="10"/>
      <c r="T356" s="10"/>
      <c r="U356" s="10"/>
      <c r="V356" s="10"/>
      <c r="W356" s="10"/>
    </row>
    <row r="357" spans="1:23" ht="36.75" customHeight="1" x14ac:dyDescent="0.3">
      <c r="A357" s="4" t="str">
        <f>'Matriz Nº2 Análisis'!A357</f>
        <v>39. 6</v>
      </c>
      <c r="B357" s="13" t="str">
        <f>IF(A357&lt;1,'Matriz Nº1 Identificación'!F357,'Matriz Nº2 Análisis'!B357)</f>
        <v xml:space="preserve"> </v>
      </c>
      <c r="C357" s="13" t="str">
        <f>IFERROR(IF(A357&lt;1,'Matriz Nº1 Identificación'!B357,'Matriz Nº2 Análisis'!E357)," ")</f>
        <v xml:space="preserve"> </v>
      </c>
      <c r="D357" s="13" t="str">
        <f>IF(A357&lt;1,'Matriz Nº1 Identificación'!B357,'Matriz Nº2 Análisis'!I357)</f>
        <v xml:space="preserve"> </v>
      </c>
      <c r="E357" s="102"/>
      <c r="F357" s="103"/>
      <c r="G357" s="103"/>
      <c r="H357" s="103"/>
      <c r="I357" s="96" t="str">
        <f>IFERROR(VLOOKUP(D357,'Tabla 12'!$B$4:$E$6,3,FALSE)," ")</f>
        <v xml:space="preserve"> </v>
      </c>
      <c r="J357" s="95" t="str">
        <f>IFERROR(VLOOKUP(I357,'Tabla 12'!$D$5:$E$6,2,FALSE)," ")</f>
        <v xml:space="preserve"> </v>
      </c>
      <c r="K357" s="10"/>
      <c r="L357" s="10"/>
      <c r="M357" s="9"/>
      <c r="N357" s="10"/>
      <c r="O357" s="10"/>
      <c r="P357" s="10"/>
      <c r="Q357" s="10"/>
      <c r="R357" s="10"/>
      <c r="S357" s="10"/>
      <c r="T357" s="10"/>
      <c r="U357" s="10"/>
      <c r="V357" s="10"/>
      <c r="W357" s="10"/>
    </row>
    <row r="358" spans="1:23" ht="36.75" customHeight="1" thickBot="1" x14ac:dyDescent="0.35">
      <c r="A358" s="4" t="str">
        <f>'Matriz Nº2 Análisis'!A358</f>
        <v>39. 7</v>
      </c>
      <c r="B358" s="13" t="str">
        <f>IF(A358&lt;1,'Matriz Nº1 Identificación'!F358,'Matriz Nº2 Análisis'!B358)</f>
        <v xml:space="preserve"> </v>
      </c>
      <c r="C358" s="13" t="str">
        <f>IFERROR(IF(A358&lt;1,'Matriz Nº1 Identificación'!B358,'Matriz Nº2 Análisis'!E358)," ")</f>
        <v xml:space="preserve"> </v>
      </c>
      <c r="D358" s="13" t="str">
        <f>IF(A358&lt;1,'Matriz Nº1 Identificación'!B358,'Matriz Nº2 Análisis'!I358)</f>
        <v xml:space="preserve"> </v>
      </c>
      <c r="E358" s="102"/>
      <c r="F358" s="103"/>
      <c r="G358" s="103"/>
      <c r="H358" s="103"/>
      <c r="I358" s="96" t="str">
        <f>IFERROR(VLOOKUP(D358,'Tabla 12'!$B$4:$E$6,3,FALSE)," ")</f>
        <v xml:space="preserve"> </v>
      </c>
      <c r="J358" s="95" t="str">
        <f>IFERROR(VLOOKUP(I358,'Tabla 12'!$D$5:$E$6,2,FALSE)," ")</f>
        <v xml:space="preserve"> </v>
      </c>
      <c r="K358" s="10"/>
      <c r="L358" s="10"/>
      <c r="M358" s="9"/>
      <c r="N358" s="10"/>
      <c r="O358" s="10"/>
      <c r="P358" s="10"/>
      <c r="Q358" s="10"/>
      <c r="R358" s="10"/>
      <c r="S358" s="10"/>
      <c r="T358" s="10"/>
      <c r="U358" s="10"/>
      <c r="V358" s="10"/>
      <c r="W358" s="10"/>
    </row>
    <row r="359" spans="1:23" ht="34.5" customHeight="1" thickBot="1" x14ac:dyDescent="0.35">
      <c r="A359" s="73" t="str">
        <f>'Matriz Nº1 Identificación'!A359</f>
        <v xml:space="preserve">Objetivo Estratégico: </v>
      </c>
      <c r="B359" s="395">
        <f>+'Matriz Nº1 Identificación'!B359:H359</f>
        <v>0</v>
      </c>
      <c r="C359" s="396"/>
      <c r="D359" s="396"/>
      <c r="E359" s="396"/>
      <c r="F359" s="396"/>
      <c r="G359" s="396"/>
      <c r="H359" s="396"/>
      <c r="I359" s="396"/>
      <c r="J359" s="396"/>
    </row>
    <row r="360" spans="1:23" ht="34.5" customHeight="1" x14ac:dyDescent="0.3">
      <c r="A360" s="12" t="str">
        <f>'Matriz Nº1 Identificación'!A360</f>
        <v>Objetivo táctico</v>
      </c>
      <c r="B360" s="168" t="str">
        <f>+'Matriz Nº1 Identificación'!B360:H360</f>
        <v xml:space="preserve">40. </v>
      </c>
      <c r="C360" s="169"/>
      <c r="D360" s="169"/>
      <c r="E360" s="169"/>
      <c r="F360" s="170"/>
      <c r="G360" s="170"/>
      <c r="H360" s="170"/>
      <c r="I360" s="170"/>
      <c r="J360" s="171"/>
    </row>
    <row r="361" spans="1:23" ht="36.75" customHeight="1" x14ac:dyDescent="0.3">
      <c r="A361" s="4" t="str">
        <f>'Matriz Nº2 Análisis'!A361</f>
        <v>40. 1</v>
      </c>
      <c r="B361" s="13" t="str">
        <f>IF(A361&lt;1,'Matriz Nº1 Identificación'!F361,'Matriz Nº2 Análisis'!B361)</f>
        <v xml:space="preserve"> </v>
      </c>
      <c r="C361" s="13" t="str">
        <f>IFERROR(IF(A361&lt;1,'Matriz Nº1 Identificación'!B361,'Matriz Nº2 Análisis'!E361)," ")</f>
        <v xml:space="preserve"> </v>
      </c>
      <c r="D361" s="13" t="str">
        <f>IF(A361&lt;1,'Matriz Nº1 Identificación'!B361,'Matriz Nº2 Análisis'!I361)</f>
        <v xml:space="preserve"> </v>
      </c>
      <c r="E361" s="102"/>
      <c r="F361" s="103"/>
      <c r="G361" s="103"/>
      <c r="H361" s="103"/>
      <c r="I361" s="96" t="str">
        <f>IFERROR(VLOOKUP(D361,'Tabla 12'!$B$4:$E$6,3,FALSE)," ")</f>
        <v xml:space="preserve"> </v>
      </c>
      <c r="J361" s="95" t="str">
        <f>IFERROR(VLOOKUP(I361,'Tabla 12'!$D$5:$E$6,2,FALSE)," ")</f>
        <v xml:space="preserve"> </v>
      </c>
      <c r="K361" s="10"/>
      <c r="L361" s="10"/>
      <c r="M361" s="9"/>
      <c r="N361" s="10"/>
      <c r="O361" s="10"/>
      <c r="P361" s="10"/>
      <c r="Q361" s="10"/>
      <c r="R361" s="10"/>
      <c r="S361" s="10"/>
      <c r="T361" s="10"/>
      <c r="U361" s="10"/>
      <c r="V361" s="10"/>
      <c r="W361" s="10"/>
    </row>
    <row r="362" spans="1:23" ht="36.75" customHeight="1" x14ac:dyDescent="0.3">
      <c r="A362" s="4" t="str">
        <f>'Matriz Nº2 Análisis'!A362</f>
        <v>40. 2</v>
      </c>
      <c r="B362" s="13" t="str">
        <f>IF(A362&lt;1,'Matriz Nº1 Identificación'!F362,'Matriz Nº2 Análisis'!B362)</f>
        <v xml:space="preserve"> </v>
      </c>
      <c r="C362" s="13" t="str">
        <f>IFERROR(IF(A362&lt;1,'Matriz Nº1 Identificación'!B362,'Matriz Nº2 Análisis'!E362)," ")</f>
        <v xml:space="preserve"> </v>
      </c>
      <c r="D362" s="13" t="str">
        <f>IF(A362&lt;1,'Matriz Nº1 Identificación'!B362,'Matriz Nº2 Análisis'!I362)</f>
        <v xml:space="preserve"> </v>
      </c>
      <c r="E362" s="102"/>
      <c r="F362" s="103"/>
      <c r="G362" s="103"/>
      <c r="H362" s="103"/>
      <c r="I362" s="96" t="str">
        <f>IFERROR(VLOOKUP(D362,'Tabla 12'!$B$4:$E$6,3,FALSE)," ")</f>
        <v xml:space="preserve"> </v>
      </c>
      <c r="J362" s="95" t="str">
        <f>IFERROR(VLOOKUP(I362,'Tabla 12'!$D$5:$E$6,2,FALSE)," ")</f>
        <v xml:space="preserve"> </v>
      </c>
      <c r="K362" s="10"/>
      <c r="L362" s="10"/>
      <c r="M362" s="9"/>
      <c r="N362" s="10"/>
      <c r="O362" s="10"/>
      <c r="P362" s="10"/>
      <c r="Q362" s="10"/>
      <c r="R362" s="10"/>
      <c r="S362" s="10"/>
      <c r="T362" s="10"/>
      <c r="U362" s="10"/>
      <c r="V362" s="10"/>
      <c r="W362" s="10"/>
    </row>
    <row r="363" spans="1:23" ht="36.75" customHeight="1" x14ac:dyDescent="0.3">
      <c r="A363" s="4" t="str">
        <f>'Matriz Nº2 Análisis'!A363</f>
        <v>40. 3</v>
      </c>
      <c r="B363" s="13" t="str">
        <f>IF(A363&lt;1,'Matriz Nº1 Identificación'!F363,'Matriz Nº2 Análisis'!B363)</f>
        <v xml:space="preserve"> </v>
      </c>
      <c r="C363" s="13" t="str">
        <f>IFERROR(IF(A363&lt;1,'Matriz Nº1 Identificación'!B363,'Matriz Nº2 Análisis'!E363)," ")</f>
        <v xml:space="preserve"> </v>
      </c>
      <c r="D363" s="13" t="str">
        <f>IF(A363&lt;1,'Matriz Nº1 Identificación'!B363,'Matriz Nº2 Análisis'!I363)</f>
        <v xml:space="preserve"> </v>
      </c>
      <c r="E363" s="102"/>
      <c r="F363" s="103"/>
      <c r="G363" s="103"/>
      <c r="H363" s="103"/>
      <c r="I363" s="96" t="str">
        <f>IFERROR(VLOOKUP(D363,'Tabla 12'!$B$4:$E$6,3,FALSE)," ")</f>
        <v xml:space="preserve"> </v>
      </c>
      <c r="J363" s="95" t="str">
        <f>IFERROR(VLOOKUP(I363,'Tabla 12'!$D$5:$E$6,2,FALSE)," ")</f>
        <v xml:space="preserve"> </v>
      </c>
      <c r="K363" s="10"/>
      <c r="L363" s="10"/>
      <c r="M363" s="9"/>
      <c r="N363" s="10"/>
      <c r="O363" s="10"/>
      <c r="P363" s="10"/>
      <c r="Q363" s="10"/>
      <c r="R363" s="10"/>
      <c r="S363" s="10"/>
      <c r="T363" s="10"/>
      <c r="U363" s="10"/>
      <c r="V363" s="10"/>
      <c r="W363" s="10"/>
    </row>
    <row r="364" spans="1:23" ht="36.75" customHeight="1" x14ac:dyDescent="0.3">
      <c r="A364" s="4" t="str">
        <f>'Matriz Nº2 Análisis'!A364</f>
        <v>40. 4</v>
      </c>
      <c r="B364" s="13" t="str">
        <f>IF(A364&lt;1,'Matriz Nº1 Identificación'!F364,'Matriz Nº2 Análisis'!B364)</f>
        <v xml:space="preserve"> </v>
      </c>
      <c r="C364" s="13" t="str">
        <f>IFERROR(IF(A364&lt;1,'Matriz Nº1 Identificación'!B364,'Matriz Nº2 Análisis'!E364)," ")</f>
        <v xml:space="preserve"> </v>
      </c>
      <c r="D364" s="13" t="str">
        <f>IF(A364&lt;1,'Matriz Nº1 Identificación'!B364,'Matriz Nº2 Análisis'!I364)</f>
        <v xml:space="preserve"> </v>
      </c>
      <c r="E364" s="102"/>
      <c r="F364" s="103"/>
      <c r="G364" s="103"/>
      <c r="H364" s="103"/>
      <c r="I364" s="96" t="str">
        <f>IFERROR(VLOOKUP(D364,'Tabla 12'!$B$4:$E$6,3,FALSE)," ")</f>
        <v xml:space="preserve"> </v>
      </c>
      <c r="J364" s="95" t="str">
        <f>IFERROR(VLOOKUP(I364,'Tabla 12'!$D$5:$E$6,2,FALSE)," ")</f>
        <v xml:space="preserve"> </v>
      </c>
      <c r="K364" s="10"/>
      <c r="L364" s="10"/>
      <c r="M364" s="9"/>
      <c r="N364" s="10"/>
      <c r="O364" s="10"/>
      <c r="P364" s="10"/>
      <c r="Q364" s="10"/>
      <c r="R364" s="10"/>
      <c r="S364" s="10"/>
      <c r="T364" s="10"/>
      <c r="U364" s="10"/>
      <c r="V364" s="10"/>
      <c r="W364" s="10"/>
    </row>
    <row r="365" spans="1:23" ht="36.75" customHeight="1" x14ac:dyDescent="0.3">
      <c r="A365" s="4" t="str">
        <f>'Matriz Nº2 Análisis'!A365</f>
        <v>40. 5</v>
      </c>
      <c r="B365" s="13" t="str">
        <f>IF(A365&lt;1,'Matriz Nº1 Identificación'!F365,'Matriz Nº2 Análisis'!B365)</f>
        <v xml:space="preserve"> </v>
      </c>
      <c r="C365" s="13" t="str">
        <f>IFERROR(IF(A365&lt;1,'Matriz Nº1 Identificación'!B365,'Matriz Nº2 Análisis'!E365)," ")</f>
        <v xml:space="preserve"> </v>
      </c>
      <c r="D365" s="13" t="str">
        <f>IF(A365&lt;1,'Matriz Nº1 Identificación'!B365,'Matriz Nº2 Análisis'!I365)</f>
        <v xml:space="preserve"> </v>
      </c>
      <c r="E365" s="102"/>
      <c r="F365" s="103"/>
      <c r="G365" s="103"/>
      <c r="H365" s="103"/>
      <c r="I365" s="96" t="str">
        <f>IFERROR(VLOOKUP(D365,'Tabla 12'!$B$4:$E$6,3,FALSE)," ")</f>
        <v xml:space="preserve"> </v>
      </c>
      <c r="J365" s="95" t="str">
        <f>IFERROR(VLOOKUP(I365,'Tabla 12'!$D$5:$E$6,2,FALSE)," ")</f>
        <v xml:space="preserve"> </v>
      </c>
      <c r="K365" s="10"/>
      <c r="L365" s="10"/>
      <c r="M365" s="9"/>
      <c r="N365" s="10"/>
      <c r="O365" s="10"/>
      <c r="P365" s="10"/>
      <c r="Q365" s="10"/>
      <c r="R365" s="10"/>
      <c r="S365" s="10"/>
      <c r="T365" s="10"/>
      <c r="U365" s="10"/>
      <c r="V365" s="10"/>
      <c r="W365" s="10"/>
    </row>
    <row r="366" spans="1:23" ht="36.75" customHeight="1" x14ac:dyDescent="0.3">
      <c r="A366" s="4" t="str">
        <f>'Matriz Nº2 Análisis'!A366</f>
        <v>40. 6</v>
      </c>
      <c r="B366" s="13" t="str">
        <f>IF(A366&lt;1,'Matriz Nº1 Identificación'!F366,'Matriz Nº2 Análisis'!B366)</f>
        <v xml:space="preserve"> </v>
      </c>
      <c r="C366" s="13" t="str">
        <f>IFERROR(IF(A366&lt;1,'Matriz Nº1 Identificación'!B366,'Matriz Nº2 Análisis'!E366)," ")</f>
        <v xml:space="preserve"> </v>
      </c>
      <c r="D366" s="13" t="str">
        <f>IF(A366&lt;1,'Matriz Nº1 Identificación'!B366,'Matriz Nº2 Análisis'!I366)</f>
        <v xml:space="preserve"> </v>
      </c>
      <c r="E366" s="102"/>
      <c r="F366" s="103"/>
      <c r="G366" s="103"/>
      <c r="H366" s="103"/>
      <c r="I366" s="96" t="str">
        <f>IFERROR(VLOOKUP(D366,'Tabla 12'!$B$4:$E$6,3,FALSE)," ")</f>
        <v xml:space="preserve"> </v>
      </c>
      <c r="J366" s="95" t="str">
        <f>IFERROR(VLOOKUP(I366,'Tabla 12'!$D$5:$E$6,2,FALSE)," ")</f>
        <v xml:space="preserve"> </v>
      </c>
      <c r="K366" s="10"/>
      <c r="L366" s="10"/>
      <c r="M366" s="9"/>
      <c r="N366" s="10"/>
      <c r="O366" s="10"/>
      <c r="P366" s="10"/>
      <c r="Q366" s="10"/>
      <c r="R366" s="10"/>
      <c r="S366" s="10"/>
      <c r="T366" s="10"/>
      <c r="U366" s="10"/>
      <c r="V366" s="10"/>
      <c r="W366" s="10"/>
    </row>
    <row r="367" spans="1:23" ht="36.75" customHeight="1" thickBot="1" x14ac:dyDescent="0.35">
      <c r="A367" s="4" t="str">
        <f>'Matriz Nº2 Análisis'!A367</f>
        <v>40. 7</v>
      </c>
      <c r="B367" s="13" t="str">
        <f>IF(A367&lt;1,'Matriz Nº1 Identificación'!F367,'Matriz Nº2 Análisis'!B367)</f>
        <v xml:space="preserve"> </v>
      </c>
      <c r="C367" s="13" t="str">
        <f>IFERROR(IF(A367&lt;1,'Matriz Nº1 Identificación'!B367,'Matriz Nº2 Análisis'!E367)," ")</f>
        <v xml:space="preserve"> </v>
      </c>
      <c r="D367" s="13" t="str">
        <f>IF(A367&lt;1,'Matriz Nº1 Identificación'!B367,'Matriz Nº2 Análisis'!I367)</f>
        <v xml:space="preserve"> </v>
      </c>
      <c r="E367" s="102"/>
      <c r="F367" s="103"/>
      <c r="G367" s="103"/>
      <c r="H367" s="103"/>
      <c r="I367" s="96" t="str">
        <f>IFERROR(VLOOKUP(D367,'Tabla 12'!$B$4:$E$6,3,FALSE)," ")</f>
        <v xml:space="preserve"> </v>
      </c>
      <c r="J367" s="95" t="str">
        <f>IFERROR(VLOOKUP(I367,'Tabla 12'!$D$5:$E$6,2,FALSE)," ")</f>
        <v xml:space="preserve"> </v>
      </c>
      <c r="K367" s="10"/>
      <c r="L367" s="10"/>
      <c r="M367" s="9"/>
      <c r="N367" s="10"/>
      <c r="O367" s="10"/>
      <c r="P367" s="10"/>
      <c r="Q367" s="10"/>
      <c r="R367" s="10"/>
      <c r="S367" s="10"/>
      <c r="T367" s="10"/>
      <c r="U367" s="10"/>
      <c r="V367" s="10"/>
      <c r="W367" s="10"/>
    </row>
    <row r="368" spans="1:23" ht="34.5" customHeight="1" thickBot="1" x14ac:dyDescent="0.35">
      <c r="A368" s="73" t="str">
        <f>'Matriz Nº1 Identificación'!A368</f>
        <v xml:space="preserve">Objetivo Estratégico: </v>
      </c>
      <c r="B368" s="395">
        <f>+'Matriz Nº1 Identificación'!B368:H368</f>
        <v>0</v>
      </c>
      <c r="C368" s="396"/>
      <c r="D368" s="396"/>
      <c r="E368" s="396"/>
      <c r="F368" s="396"/>
      <c r="G368" s="396"/>
      <c r="H368" s="396"/>
      <c r="I368" s="396"/>
      <c r="J368" s="396"/>
    </row>
    <row r="369" spans="1:23" ht="34.5" customHeight="1" x14ac:dyDescent="0.3">
      <c r="A369" s="12" t="str">
        <f>'Matriz Nº1 Identificación'!A369</f>
        <v>Objetivo táctico</v>
      </c>
      <c r="B369" s="168" t="str">
        <f>+'Matriz Nº1 Identificación'!B369:H369</f>
        <v xml:space="preserve">41. </v>
      </c>
      <c r="C369" s="169"/>
      <c r="D369" s="169"/>
      <c r="E369" s="169"/>
      <c r="F369" s="170"/>
      <c r="G369" s="170"/>
      <c r="H369" s="170"/>
      <c r="I369" s="170"/>
      <c r="J369" s="171"/>
    </row>
    <row r="370" spans="1:23" ht="36.75" customHeight="1" x14ac:dyDescent="0.3">
      <c r="A370" s="4" t="str">
        <f>'Matriz Nº2 Análisis'!A370</f>
        <v>41. 1</v>
      </c>
      <c r="B370" s="13" t="str">
        <f>IF(A370&lt;1,'Matriz Nº1 Identificación'!F370,'Matriz Nº2 Análisis'!B370)</f>
        <v xml:space="preserve"> </v>
      </c>
      <c r="C370" s="13" t="str">
        <f>IFERROR(IF(A370&lt;1,'Matriz Nº1 Identificación'!B370,'Matriz Nº2 Análisis'!E370)," ")</f>
        <v xml:space="preserve"> </v>
      </c>
      <c r="D370" s="13" t="str">
        <f>IF(A370&lt;1,'Matriz Nº1 Identificación'!B370,'Matriz Nº2 Análisis'!I370)</f>
        <v xml:space="preserve"> </v>
      </c>
      <c r="E370" s="102"/>
      <c r="F370" s="103"/>
      <c r="G370" s="103"/>
      <c r="H370" s="103"/>
      <c r="I370" s="96" t="str">
        <f>IFERROR(VLOOKUP(D370,'Tabla 12'!$B$4:$E$6,3,FALSE)," ")</f>
        <v xml:space="preserve"> </v>
      </c>
      <c r="J370" s="95" t="str">
        <f>IFERROR(VLOOKUP(I370,'Tabla 12'!$D$5:$E$6,2,FALSE)," ")</f>
        <v xml:space="preserve"> </v>
      </c>
      <c r="K370" s="10"/>
      <c r="L370" s="10"/>
      <c r="M370" s="9"/>
      <c r="N370" s="10"/>
      <c r="O370" s="10"/>
      <c r="P370" s="10"/>
      <c r="Q370" s="10"/>
      <c r="R370" s="10"/>
      <c r="S370" s="10"/>
      <c r="T370" s="10"/>
      <c r="U370" s="10"/>
      <c r="V370" s="10"/>
      <c r="W370" s="10"/>
    </row>
    <row r="371" spans="1:23" ht="36.75" customHeight="1" x14ac:dyDescent="0.3">
      <c r="A371" s="4" t="str">
        <f>'Matriz Nº2 Análisis'!A371</f>
        <v>41. 2</v>
      </c>
      <c r="B371" s="13" t="str">
        <f>IF(A371&lt;1,'Matriz Nº1 Identificación'!F371,'Matriz Nº2 Análisis'!B371)</f>
        <v xml:space="preserve"> </v>
      </c>
      <c r="C371" s="13" t="str">
        <f>IFERROR(IF(A371&lt;1,'Matriz Nº1 Identificación'!B371,'Matriz Nº2 Análisis'!E371)," ")</f>
        <v xml:space="preserve"> </v>
      </c>
      <c r="D371" s="13" t="str">
        <f>IF(A371&lt;1,'Matriz Nº1 Identificación'!B371,'Matriz Nº2 Análisis'!I371)</f>
        <v xml:space="preserve"> </v>
      </c>
      <c r="E371" s="102"/>
      <c r="F371" s="103"/>
      <c r="G371" s="103"/>
      <c r="H371" s="103"/>
      <c r="I371" s="96" t="str">
        <f>IFERROR(VLOOKUP(D371,'Tabla 12'!$B$4:$E$6,3,FALSE)," ")</f>
        <v xml:space="preserve"> </v>
      </c>
      <c r="J371" s="95" t="str">
        <f>IFERROR(VLOOKUP(I371,'Tabla 12'!$D$5:$E$6,2,FALSE)," ")</f>
        <v xml:space="preserve"> </v>
      </c>
      <c r="K371" s="10"/>
      <c r="L371" s="10"/>
      <c r="M371" s="9"/>
      <c r="N371" s="10"/>
      <c r="O371" s="10"/>
      <c r="P371" s="10"/>
      <c r="Q371" s="10"/>
      <c r="R371" s="10"/>
      <c r="S371" s="10"/>
      <c r="T371" s="10"/>
      <c r="U371" s="10"/>
      <c r="V371" s="10"/>
      <c r="W371" s="10"/>
    </row>
    <row r="372" spans="1:23" ht="36.75" customHeight="1" x14ac:dyDescent="0.3">
      <c r="A372" s="4" t="str">
        <f>'Matriz Nº2 Análisis'!A372</f>
        <v>41. 3</v>
      </c>
      <c r="B372" s="13" t="str">
        <f>IF(A372&lt;1,'Matriz Nº1 Identificación'!F372,'Matriz Nº2 Análisis'!B372)</f>
        <v xml:space="preserve"> </v>
      </c>
      <c r="C372" s="13" t="str">
        <f>IFERROR(IF(A372&lt;1,'Matriz Nº1 Identificación'!B372,'Matriz Nº2 Análisis'!E372)," ")</f>
        <v xml:space="preserve"> </v>
      </c>
      <c r="D372" s="13" t="str">
        <f>IF(A372&lt;1,'Matriz Nº1 Identificación'!B372,'Matriz Nº2 Análisis'!I372)</f>
        <v xml:space="preserve"> </v>
      </c>
      <c r="E372" s="102"/>
      <c r="F372" s="103"/>
      <c r="G372" s="103"/>
      <c r="H372" s="103"/>
      <c r="I372" s="96" t="str">
        <f>IFERROR(VLOOKUP(D372,'Tabla 12'!$B$4:$E$6,3,FALSE)," ")</f>
        <v xml:space="preserve"> </v>
      </c>
      <c r="J372" s="95" t="str">
        <f>IFERROR(VLOOKUP(I372,'Tabla 12'!$D$5:$E$6,2,FALSE)," ")</f>
        <v xml:space="preserve"> </v>
      </c>
      <c r="K372" s="10"/>
      <c r="L372" s="10"/>
      <c r="M372" s="9"/>
      <c r="N372" s="10"/>
      <c r="O372" s="10"/>
      <c r="P372" s="10"/>
      <c r="Q372" s="10"/>
      <c r="R372" s="10"/>
      <c r="S372" s="10"/>
      <c r="T372" s="10"/>
      <c r="U372" s="10"/>
      <c r="V372" s="10"/>
      <c r="W372" s="10"/>
    </row>
    <row r="373" spans="1:23" ht="36.75" customHeight="1" x14ac:dyDescent="0.3">
      <c r="A373" s="4" t="str">
        <f>'Matriz Nº2 Análisis'!A373</f>
        <v>41. 4</v>
      </c>
      <c r="B373" s="13" t="str">
        <f>IF(A373&lt;1,'Matriz Nº1 Identificación'!F373,'Matriz Nº2 Análisis'!B373)</f>
        <v xml:space="preserve"> </v>
      </c>
      <c r="C373" s="13" t="str">
        <f>IFERROR(IF(A373&lt;1,'Matriz Nº1 Identificación'!B373,'Matriz Nº2 Análisis'!E373)," ")</f>
        <v xml:space="preserve"> </v>
      </c>
      <c r="D373" s="13" t="str">
        <f>IF(A373&lt;1,'Matriz Nº1 Identificación'!B373,'Matriz Nº2 Análisis'!I373)</f>
        <v xml:space="preserve"> </v>
      </c>
      <c r="E373" s="102"/>
      <c r="F373" s="103"/>
      <c r="G373" s="103"/>
      <c r="H373" s="103"/>
      <c r="I373" s="96" t="str">
        <f>IFERROR(VLOOKUP(D373,'Tabla 12'!$B$4:$E$6,3,FALSE)," ")</f>
        <v xml:space="preserve"> </v>
      </c>
      <c r="J373" s="95" t="str">
        <f>IFERROR(VLOOKUP(I373,'Tabla 12'!$D$5:$E$6,2,FALSE)," ")</f>
        <v xml:space="preserve"> </v>
      </c>
      <c r="K373" s="10"/>
      <c r="L373" s="10"/>
      <c r="M373" s="9"/>
      <c r="N373" s="10"/>
      <c r="O373" s="10"/>
      <c r="P373" s="10"/>
      <c r="Q373" s="10"/>
      <c r="R373" s="10"/>
      <c r="S373" s="10"/>
      <c r="T373" s="10"/>
      <c r="U373" s="10"/>
      <c r="V373" s="10"/>
      <c r="W373" s="10"/>
    </row>
    <row r="374" spans="1:23" ht="36.75" customHeight="1" x14ac:dyDescent="0.3">
      <c r="A374" s="4" t="str">
        <f>'Matriz Nº2 Análisis'!A374</f>
        <v>41. 5</v>
      </c>
      <c r="B374" s="13" t="str">
        <f>IF(A374&lt;1,'Matriz Nº1 Identificación'!F374,'Matriz Nº2 Análisis'!B374)</f>
        <v xml:space="preserve"> </v>
      </c>
      <c r="C374" s="13" t="str">
        <f>IFERROR(IF(A374&lt;1,'Matriz Nº1 Identificación'!B374,'Matriz Nº2 Análisis'!E374)," ")</f>
        <v xml:space="preserve"> </v>
      </c>
      <c r="D374" s="13" t="str">
        <f>IF(A374&lt;1,'Matriz Nº1 Identificación'!B374,'Matriz Nº2 Análisis'!I374)</f>
        <v xml:space="preserve"> </v>
      </c>
      <c r="E374" s="102"/>
      <c r="F374" s="103"/>
      <c r="G374" s="103"/>
      <c r="H374" s="103"/>
      <c r="I374" s="96" t="str">
        <f>IFERROR(VLOOKUP(D374,'Tabla 12'!$B$4:$E$6,3,FALSE)," ")</f>
        <v xml:space="preserve"> </v>
      </c>
      <c r="J374" s="95" t="str">
        <f>IFERROR(VLOOKUP(I374,'Tabla 12'!$D$5:$E$6,2,FALSE)," ")</f>
        <v xml:space="preserve"> </v>
      </c>
      <c r="K374" s="10"/>
      <c r="L374" s="10"/>
      <c r="M374" s="9"/>
      <c r="N374" s="10"/>
      <c r="O374" s="10"/>
      <c r="P374" s="10"/>
      <c r="Q374" s="10"/>
      <c r="R374" s="10"/>
      <c r="S374" s="10"/>
      <c r="T374" s="10"/>
      <c r="U374" s="10"/>
      <c r="V374" s="10"/>
      <c r="W374" s="10"/>
    </row>
    <row r="375" spans="1:23" ht="36.75" customHeight="1" x14ac:dyDescent="0.3">
      <c r="A375" s="4" t="str">
        <f>'Matriz Nº2 Análisis'!A375</f>
        <v>41. 6</v>
      </c>
      <c r="B375" s="13" t="str">
        <f>IF(A375&lt;1,'Matriz Nº1 Identificación'!F375,'Matriz Nº2 Análisis'!B375)</f>
        <v xml:space="preserve"> </v>
      </c>
      <c r="C375" s="13" t="str">
        <f>IFERROR(IF(A375&lt;1,'Matriz Nº1 Identificación'!B375,'Matriz Nº2 Análisis'!E375)," ")</f>
        <v xml:space="preserve"> </v>
      </c>
      <c r="D375" s="13" t="str">
        <f>IF(A375&lt;1,'Matriz Nº1 Identificación'!B375,'Matriz Nº2 Análisis'!I375)</f>
        <v xml:space="preserve"> </v>
      </c>
      <c r="E375" s="102"/>
      <c r="F375" s="103"/>
      <c r="G375" s="103"/>
      <c r="H375" s="103"/>
      <c r="I375" s="96" t="str">
        <f>IFERROR(VLOOKUP(D375,'Tabla 12'!$B$4:$E$6,3,FALSE)," ")</f>
        <v xml:space="preserve"> </v>
      </c>
      <c r="J375" s="95" t="str">
        <f>IFERROR(VLOOKUP(I375,'Tabla 12'!$D$5:$E$6,2,FALSE)," ")</f>
        <v xml:space="preserve"> </v>
      </c>
      <c r="K375" s="10"/>
      <c r="L375" s="10"/>
      <c r="M375" s="9"/>
      <c r="N375" s="10"/>
      <c r="O375" s="10"/>
      <c r="P375" s="10"/>
      <c r="Q375" s="10"/>
      <c r="R375" s="10"/>
      <c r="S375" s="10"/>
      <c r="T375" s="10"/>
      <c r="U375" s="10"/>
      <c r="V375" s="10"/>
      <c r="W375" s="10"/>
    </row>
    <row r="376" spans="1:23" ht="36.75" customHeight="1" thickBot="1" x14ac:dyDescent="0.35">
      <c r="A376" s="4" t="str">
        <f>'Matriz Nº2 Análisis'!A376</f>
        <v>41. 7</v>
      </c>
      <c r="B376" s="13" t="str">
        <f>IF(A376&lt;1,'Matriz Nº1 Identificación'!F376,'Matriz Nº2 Análisis'!B376)</f>
        <v xml:space="preserve"> </v>
      </c>
      <c r="C376" s="13" t="str">
        <f>IFERROR(IF(A376&lt;1,'Matriz Nº1 Identificación'!B376,'Matriz Nº2 Análisis'!E376)," ")</f>
        <v xml:space="preserve"> </v>
      </c>
      <c r="D376" s="13" t="str">
        <f>IF(A376&lt;1,'Matriz Nº1 Identificación'!B376,'Matriz Nº2 Análisis'!I376)</f>
        <v xml:space="preserve"> </v>
      </c>
      <c r="E376" s="102"/>
      <c r="F376" s="103"/>
      <c r="G376" s="103"/>
      <c r="H376" s="103"/>
      <c r="I376" s="96" t="str">
        <f>IFERROR(VLOOKUP(D376,'Tabla 12'!$B$4:$E$6,3,FALSE)," ")</f>
        <v xml:space="preserve"> </v>
      </c>
      <c r="J376" s="95" t="str">
        <f>IFERROR(VLOOKUP(I376,'Tabla 12'!$D$5:$E$6,2,FALSE)," ")</f>
        <v xml:space="preserve"> </v>
      </c>
      <c r="K376" s="10"/>
      <c r="L376" s="10"/>
      <c r="M376" s="9"/>
      <c r="N376" s="10"/>
      <c r="O376" s="10"/>
      <c r="P376" s="10"/>
      <c r="Q376" s="10"/>
      <c r="R376" s="10"/>
      <c r="S376" s="10"/>
      <c r="T376" s="10"/>
      <c r="U376" s="10"/>
      <c r="V376" s="10"/>
      <c r="W376" s="10"/>
    </row>
    <row r="377" spans="1:23" ht="34.5" customHeight="1" thickBot="1" x14ac:dyDescent="0.35">
      <c r="A377" s="73" t="str">
        <f>'Matriz Nº1 Identificación'!A377</f>
        <v xml:space="preserve">Objetivo Estratégico: </v>
      </c>
      <c r="B377" s="395">
        <f>+'Matriz Nº1 Identificación'!B377:H377</f>
        <v>0</v>
      </c>
      <c r="C377" s="396"/>
      <c r="D377" s="396"/>
      <c r="E377" s="396"/>
      <c r="F377" s="396"/>
      <c r="G377" s="396"/>
      <c r="H377" s="396"/>
      <c r="I377" s="396"/>
      <c r="J377" s="396"/>
    </row>
    <row r="378" spans="1:23" ht="34.5" customHeight="1" x14ac:dyDescent="0.3">
      <c r="A378" s="12" t="str">
        <f>'Matriz Nº1 Identificación'!A378</f>
        <v>Objetivo táctico</v>
      </c>
      <c r="B378" s="168" t="str">
        <f>+'Matriz Nº1 Identificación'!B378:H378</f>
        <v xml:space="preserve">42. </v>
      </c>
      <c r="C378" s="169"/>
      <c r="D378" s="169"/>
      <c r="E378" s="169"/>
      <c r="F378" s="170"/>
      <c r="G378" s="170"/>
      <c r="H378" s="170"/>
      <c r="I378" s="170"/>
      <c r="J378" s="171"/>
    </row>
    <row r="379" spans="1:23" ht="36.75" customHeight="1" x14ac:dyDescent="0.3">
      <c r="A379" s="4" t="str">
        <f>'Matriz Nº2 Análisis'!A379</f>
        <v>42. 1</v>
      </c>
      <c r="B379" s="13" t="str">
        <f>IF(A379&lt;1,'Matriz Nº1 Identificación'!F379,'Matriz Nº2 Análisis'!B379)</f>
        <v xml:space="preserve"> </v>
      </c>
      <c r="C379" s="13" t="str">
        <f>IFERROR(IF(A379&lt;1,'Matriz Nº1 Identificación'!B379,'Matriz Nº2 Análisis'!E379)," ")</f>
        <v xml:space="preserve"> </v>
      </c>
      <c r="D379" s="13" t="str">
        <f>IF(A379&lt;1,'Matriz Nº1 Identificación'!B379,'Matriz Nº2 Análisis'!I379)</f>
        <v xml:space="preserve"> </v>
      </c>
      <c r="E379" s="102"/>
      <c r="F379" s="103"/>
      <c r="G379" s="103"/>
      <c r="H379" s="103"/>
      <c r="I379" s="96" t="str">
        <f>IFERROR(VLOOKUP(D379,'Tabla 12'!$B$4:$E$6,3,FALSE)," ")</f>
        <v xml:space="preserve"> </v>
      </c>
      <c r="J379" s="95" t="str">
        <f>IFERROR(VLOOKUP(I379,'Tabla 12'!$D$5:$E$6,2,FALSE)," ")</f>
        <v xml:space="preserve"> </v>
      </c>
      <c r="K379" s="10"/>
      <c r="L379" s="10"/>
      <c r="M379" s="9"/>
      <c r="N379" s="10"/>
      <c r="O379" s="10"/>
      <c r="P379" s="10"/>
      <c r="Q379" s="10"/>
      <c r="R379" s="10"/>
      <c r="S379" s="10"/>
      <c r="T379" s="10"/>
      <c r="U379" s="10"/>
      <c r="V379" s="10"/>
      <c r="W379" s="10"/>
    </row>
    <row r="380" spans="1:23" ht="36.75" customHeight="1" x14ac:dyDescent="0.3">
      <c r="A380" s="4" t="str">
        <f>'Matriz Nº2 Análisis'!A380</f>
        <v>42. 2</v>
      </c>
      <c r="B380" s="13" t="str">
        <f>IF(A380&lt;1,'Matriz Nº1 Identificación'!F380,'Matriz Nº2 Análisis'!B380)</f>
        <v xml:space="preserve"> </v>
      </c>
      <c r="C380" s="13" t="str">
        <f>IFERROR(IF(A380&lt;1,'Matriz Nº1 Identificación'!B380,'Matriz Nº2 Análisis'!E380)," ")</f>
        <v xml:space="preserve"> </v>
      </c>
      <c r="D380" s="13" t="str">
        <f>IF(A380&lt;1,'Matriz Nº1 Identificación'!B380,'Matriz Nº2 Análisis'!I380)</f>
        <v xml:space="preserve"> </v>
      </c>
      <c r="E380" s="102"/>
      <c r="F380" s="103"/>
      <c r="G380" s="103"/>
      <c r="H380" s="103"/>
      <c r="I380" s="96" t="str">
        <f>IFERROR(VLOOKUP(D380,'Tabla 12'!$B$4:$E$6,3,FALSE)," ")</f>
        <v xml:space="preserve"> </v>
      </c>
      <c r="J380" s="95" t="str">
        <f>IFERROR(VLOOKUP(I380,'Tabla 12'!$D$5:$E$6,2,FALSE)," ")</f>
        <v xml:space="preserve"> </v>
      </c>
      <c r="K380" s="10"/>
      <c r="L380" s="10"/>
      <c r="M380" s="9"/>
      <c r="N380" s="10"/>
      <c r="O380" s="10"/>
      <c r="P380" s="10"/>
      <c r="Q380" s="10"/>
      <c r="R380" s="10"/>
      <c r="S380" s="10"/>
      <c r="T380" s="10"/>
      <c r="U380" s="10"/>
      <c r="V380" s="10"/>
      <c r="W380" s="10"/>
    </row>
    <row r="381" spans="1:23" ht="36.75" customHeight="1" x14ac:dyDescent="0.3">
      <c r="A381" s="4" t="str">
        <f>'Matriz Nº2 Análisis'!A381</f>
        <v>42. 3</v>
      </c>
      <c r="B381" s="13" t="str">
        <f>IF(A381&lt;1,'Matriz Nº1 Identificación'!F381,'Matriz Nº2 Análisis'!B381)</f>
        <v xml:space="preserve"> </v>
      </c>
      <c r="C381" s="13" t="str">
        <f>IFERROR(IF(A381&lt;1,'Matriz Nº1 Identificación'!B381,'Matriz Nº2 Análisis'!E381)," ")</f>
        <v xml:space="preserve"> </v>
      </c>
      <c r="D381" s="13" t="str">
        <f>IF(A381&lt;1,'Matriz Nº1 Identificación'!B381,'Matriz Nº2 Análisis'!I381)</f>
        <v xml:space="preserve"> </v>
      </c>
      <c r="E381" s="102"/>
      <c r="F381" s="103"/>
      <c r="G381" s="103"/>
      <c r="H381" s="103"/>
      <c r="I381" s="96" t="str">
        <f>IFERROR(VLOOKUP(D381,'Tabla 12'!$B$4:$E$6,3,FALSE)," ")</f>
        <v xml:space="preserve"> </v>
      </c>
      <c r="J381" s="95" t="str">
        <f>IFERROR(VLOOKUP(I381,'Tabla 12'!$D$5:$E$6,2,FALSE)," ")</f>
        <v xml:space="preserve"> </v>
      </c>
      <c r="K381" s="10"/>
      <c r="L381" s="10"/>
      <c r="M381" s="9"/>
      <c r="N381" s="10"/>
      <c r="O381" s="10"/>
      <c r="P381" s="10"/>
      <c r="Q381" s="10"/>
      <c r="R381" s="10"/>
      <c r="S381" s="10"/>
      <c r="T381" s="10"/>
      <c r="U381" s="10"/>
      <c r="V381" s="10"/>
      <c r="W381" s="10"/>
    </row>
    <row r="382" spans="1:23" ht="36.75" customHeight="1" x14ac:dyDescent="0.3">
      <c r="A382" s="4" t="str">
        <f>'Matriz Nº2 Análisis'!A382</f>
        <v>42. 4</v>
      </c>
      <c r="B382" s="13" t="str">
        <f>IF(A382&lt;1,'Matriz Nº1 Identificación'!F382,'Matriz Nº2 Análisis'!B382)</f>
        <v xml:space="preserve"> </v>
      </c>
      <c r="C382" s="13" t="str">
        <f>IFERROR(IF(A382&lt;1,'Matriz Nº1 Identificación'!B382,'Matriz Nº2 Análisis'!E382)," ")</f>
        <v xml:space="preserve"> </v>
      </c>
      <c r="D382" s="13" t="str">
        <f>IF(A382&lt;1,'Matriz Nº1 Identificación'!B382,'Matriz Nº2 Análisis'!I382)</f>
        <v xml:space="preserve"> </v>
      </c>
      <c r="E382" s="102"/>
      <c r="F382" s="103"/>
      <c r="G382" s="103"/>
      <c r="H382" s="103"/>
      <c r="I382" s="96" t="str">
        <f>IFERROR(VLOOKUP(D382,'Tabla 12'!$B$4:$E$6,3,FALSE)," ")</f>
        <v xml:space="preserve"> </v>
      </c>
      <c r="J382" s="95" t="str">
        <f>IFERROR(VLOOKUP(I382,'Tabla 12'!$D$5:$E$6,2,FALSE)," ")</f>
        <v xml:space="preserve"> </v>
      </c>
      <c r="K382" s="10"/>
      <c r="L382" s="10"/>
      <c r="M382" s="9"/>
      <c r="N382" s="10"/>
      <c r="O382" s="10"/>
      <c r="P382" s="10"/>
      <c r="Q382" s="10"/>
      <c r="R382" s="10"/>
      <c r="S382" s="10"/>
      <c r="T382" s="10"/>
      <c r="U382" s="10"/>
      <c r="V382" s="10"/>
      <c r="W382" s="10"/>
    </row>
    <row r="383" spans="1:23" ht="36.75" customHeight="1" x14ac:dyDescent="0.3">
      <c r="A383" s="4" t="str">
        <f>'Matriz Nº2 Análisis'!A383</f>
        <v>42. 5</v>
      </c>
      <c r="B383" s="13" t="str">
        <f>IF(A383&lt;1,'Matriz Nº1 Identificación'!F383,'Matriz Nº2 Análisis'!B383)</f>
        <v xml:space="preserve"> </v>
      </c>
      <c r="C383" s="13" t="str">
        <f>IFERROR(IF(A383&lt;1,'Matriz Nº1 Identificación'!B383,'Matriz Nº2 Análisis'!E383)," ")</f>
        <v xml:space="preserve"> </v>
      </c>
      <c r="D383" s="13" t="str">
        <f>IF(A383&lt;1,'Matriz Nº1 Identificación'!B383,'Matriz Nº2 Análisis'!I383)</f>
        <v xml:space="preserve"> </v>
      </c>
      <c r="E383" s="102"/>
      <c r="F383" s="103"/>
      <c r="G383" s="103"/>
      <c r="H383" s="103"/>
      <c r="I383" s="96" t="str">
        <f>IFERROR(VLOOKUP(D383,'Tabla 12'!$B$4:$E$6,3,FALSE)," ")</f>
        <v xml:space="preserve"> </v>
      </c>
      <c r="J383" s="95" t="str">
        <f>IFERROR(VLOOKUP(I383,'Tabla 12'!$D$5:$E$6,2,FALSE)," ")</f>
        <v xml:space="preserve"> </v>
      </c>
      <c r="K383" s="10"/>
      <c r="L383" s="10"/>
      <c r="M383" s="9"/>
      <c r="N383" s="10"/>
      <c r="O383" s="10"/>
      <c r="P383" s="10"/>
      <c r="Q383" s="10"/>
      <c r="R383" s="10"/>
      <c r="S383" s="10"/>
      <c r="T383" s="10"/>
      <c r="U383" s="10"/>
      <c r="V383" s="10"/>
      <c r="W383" s="10"/>
    </row>
    <row r="384" spans="1:23" ht="36.75" customHeight="1" x14ac:dyDescent="0.3">
      <c r="A384" s="4" t="str">
        <f>'Matriz Nº2 Análisis'!A384</f>
        <v>42. 6</v>
      </c>
      <c r="B384" s="13" t="str">
        <f>IF(A384&lt;1,'Matriz Nº1 Identificación'!F384,'Matriz Nº2 Análisis'!B384)</f>
        <v xml:space="preserve"> </v>
      </c>
      <c r="C384" s="13" t="str">
        <f>IFERROR(IF(A384&lt;1,'Matriz Nº1 Identificación'!B384,'Matriz Nº2 Análisis'!E384)," ")</f>
        <v xml:space="preserve"> </v>
      </c>
      <c r="D384" s="13" t="str">
        <f>IF(A384&lt;1,'Matriz Nº1 Identificación'!B384,'Matriz Nº2 Análisis'!I384)</f>
        <v xml:space="preserve"> </v>
      </c>
      <c r="E384" s="102"/>
      <c r="F384" s="103"/>
      <c r="G384" s="103"/>
      <c r="H384" s="103"/>
      <c r="I384" s="96" t="str">
        <f>IFERROR(VLOOKUP(D384,'Tabla 12'!$B$4:$E$6,3,FALSE)," ")</f>
        <v xml:space="preserve"> </v>
      </c>
      <c r="J384" s="95" t="str">
        <f>IFERROR(VLOOKUP(I384,'Tabla 12'!$D$5:$E$6,2,FALSE)," ")</f>
        <v xml:space="preserve"> </v>
      </c>
      <c r="K384" s="10"/>
      <c r="L384" s="10"/>
      <c r="M384" s="9"/>
      <c r="N384" s="10"/>
      <c r="O384" s="10"/>
      <c r="P384" s="10"/>
      <c r="Q384" s="10"/>
      <c r="R384" s="10"/>
      <c r="S384" s="10"/>
      <c r="T384" s="10"/>
      <c r="U384" s="10"/>
      <c r="V384" s="10"/>
      <c r="W384" s="10"/>
    </row>
    <row r="385" spans="1:23" ht="36.75" customHeight="1" thickBot="1" x14ac:dyDescent="0.35">
      <c r="A385" s="4" t="str">
        <f>'Matriz Nº2 Análisis'!A385</f>
        <v>42. 7</v>
      </c>
      <c r="B385" s="13" t="str">
        <f>IF(A385&lt;1,'Matriz Nº1 Identificación'!F385,'Matriz Nº2 Análisis'!B385)</f>
        <v xml:space="preserve"> </v>
      </c>
      <c r="C385" s="13" t="str">
        <f>IFERROR(IF(A385&lt;1,'Matriz Nº1 Identificación'!B385,'Matriz Nº2 Análisis'!E385)," ")</f>
        <v xml:space="preserve"> </v>
      </c>
      <c r="D385" s="13" t="str">
        <f>IF(A385&lt;1,'Matriz Nº1 Identificación'!B385,'Matriz Nº2 Análisis'!I385)</f>
        <v xml:space="preserve"> </v>
      </c>
      <c r="E385" s="102"/>
      <c r="F385" s="103"/>
      <c r="G385" s="103"/>
      <c r="H385" s="103"/>
      <c r="I385" s="96" t="str">
        <f>IFERROR(VLOOKUP(D385,'Tabla 12'!$B$4:$E$6,3,FALSE)," ")</f>
        <v xml:space="preserve"> </v>
      </c>
      <c r="J385" s="95" t="str">
        <f>IFERROR(VLOOKUP(I385,'Tabla 12'!$D$5:$E$6,2,FALSE)," ")</f>
        <v xml:space="preserve"> </v>
      </c>
      <c r="K385" s="10"/>
      <c r="L385" s="10"/>
      <c r="M385" s="9"/>
      <c r="N385" s="10"/>
      <c r="O385" s="10"/>
      <c r="P385" s="10"/>
      <c r="Q385" s="10"/>
      <c r="R385" s="10"/>
      <c r="S385" s="10"/>
      <c r="T385" s="10"/>
      <c r="U385" s="10"/>
      <c r="V385" s="10"/>
      <c r="W385" s="10"/>
    </row>
    <row r="386" spans="1:23" ht="34.5" customHeight="1" thickBot="1" x14ac:dyDescent="0.35">
      <c r="A386" s="73" t="str">
        <f>'Matriz Nº1 Identificación'!A386</f>
        <v xml:space="preserve">Objetivo Estratégico: </v>
      </c>
      <c r="B386" s="395">
        <f>+'Matriz Nº1 Identificación'!B386:H386</f>
        <v>0</v>
      </c>
      <c r="C386" s="396"/>
      <c r="D386" s="396"/>
      <c r="E386" s="396"/>
      <c r="F386" s="396"/>
      <c r="G386" s="396"/>
      <c r="H386" s="396"/>
      <c r="I386" s="396"/>
      <c r="J386" s="396"/>
    </row>
    <row r="387" spans="1:23" ht="34.5" customHeight="1" x14ac:dyDescent="0.3">
      <c r="A387" s="12" t="str">
        <f>'Matriz Nº1 Identificación'!A387</f>
        <v>Objetivo táctico</v>
      </c>
      <c r="B387" s="168" t="str">
        <f>+'Matriz Nº1 Identificación'!B387:H387</f>
        <v xml:space="preserve">43. </v>
      </c>
      <c r="C387" s="169"/>
      <c r="D387" s="169"/>
      <c r="E387" s="169"/>
      <c r="F387" s="170"/>
      <c r="G387" s="170"/>
      <c r="H387" s="170"/>
      <c r="I387" s="170"/>
      <c r="J387" s="171"/>
    </row>
    <row r="388" spans="1:23" ht="36.75" customHeight="1" x14ac:dyDescent="0.3">
      <c r="A388" s="4" t="str">
        <f>'Matriz Nº2 Análisis'!A388</f>
        <v>43. 1</v>
      </c>
      <c r="B388" s="13" t="str">
        <f>IF(A388&lt;1,'Matriz Nº1 Identificación'!F388,'Matriz Nº2 Análisis'!B388)</f>
        <v xml:space="preserve"> </v>
      </c>
      <c r="C388" s="13" t="str">
        <f>IFERROR(IF(A388&lt;1,'Matriz Nº1 Identificación'!B388,'Matriz Nº2 Análisis'!E388)," ")</f>
        <v xml:space="preserve"> </v>
      </c>
      <c r="D388" s="13" t="str">
        <f>IF(A388&lt;1,'Matriz Nº1 Identificación'!B388,'Matriz Nº2 Análisis'!I388)</f>
        <v xml:space="preserve"> </v>
      </c>
      <c r="E388" s="102"/>
      <c r="F388" s="103"/>
      <c r="G388" s="103"/>
      <c r="H388" s="103"/>
      <c r="I388" s="96" t="str">
        <f>IFERROR(VLOOKUP(D388,'Tabla 12'!$B$4:$E$6,3,FALSE)," ")</f>
        <v xml:space="preserve"> </v>
      </c>
      <c r="J388" s="95" t="str">
        <f>IFERROR(VLOOKUP(I388,'Tabla 12'!$D$5:$E$6,2,FALSE)," ")</f>
        <v xml:space="preserve"> </v>
      </c>
      <c r="K388" s="10"/>
      <c r="L388" s="10"/>
      <c r="M388" s="9"/>
      <c r="N388" s="10"/>
      <c r="O388" s="10"/>
      <c r="P388" s="10"/>
      <c r="Q388" s="10"/>
      <c r="R388" s="10"/>
      <c r="S388" s="10"/>
      <c r="T388" s="10"/>
      <c r="U388" s="10"/>
      <c r="V388" s="10"/>
      <c r="W388" s="10"/>
    </row>
    <row r="389" spans="1:23" ht="36.75" customHeight="1" x14ac:dyDescent="0.3">
      <c r="A389" s="4" t="str">
        <f>'Matriz Nº2 Análisis'!A389</f>
        <v>43. 2</v>
      </c>
      <c r="B389" s="13" t="str">
        <f>IF(A389&lt;1,'Matriz Nº1 Identificación'!F389,'Matriz Nº2 Análisis'!B389)</f>
        <v xml:space="preserve"> </v>
      </c>
      <c r="C389" s="13" t="str">
        <f>IFERROR(IF(A389&lt;1,'Matriz Nº1 Identificación'!B389,'Matriz Nº2 Análisis'!E389)," ")</f>
        <v xml:space="preserve"> </v>
      </c>
      <c r="D389" s="13" t="str">
        <f>IF(A389&lt;1,'Matriz Nº1 Identificación'!B389,'Matriz Nº2 Análisis'!I389)</f>
        <v xml:space="preserve"> </v>
      </c>
      <c r="E389" s="102"/>
      <c r="F389" s="103"/>
      <c r="G389" s="103"/>
      <c r="H389" s="103"/>
      <c r="I389" s="96" t="str">
        <f>IFERROR(VLOOKUP(D389,'Tabla 12'!$B$4:$E$6,3,FALSE)," ")</f>
        <v xml:space="preserve"> </v>
      </c>
      <c r="J389" s="95" t="str">
        <f>IFERROR(VLOOKUP(I389,'Tabla 12'!$D$5:$E$6,2,FALSE)," ")</f>
        <v xml:space="preserve"> </v>
      </c>
      <c r="K389" s="10"/>
      <c r="L389" s="10"/>
      <c r="M389" s="9"/>
      <c r="N389" s="10"/>
      <c r="O389" s="10"/>
      <c r="P389" s="10"/>
      <c r="Q389" s="10"/>
      <c r="R389" s="10"/>
      <c r="S389" s="10"/>
      <c r="T389" s="10"/>
      <c r="U389" s="10"/>
      <c r="V389" s="10"/>
      <c r="W389" s="10"/>
    </row>
    <row r="390" spans="1:23" ht="36.75" customHeight="1" x14ac:dyDescent="0.3">
      <c r="A390" s="4" t="str">
        <f>'Matriz Nº2 Análisis'!A390</f>
        <v>43. 3</v>
      </c>
      <c r="B390" s="13" t="str">
        <f>IF(A390&lt;1,'Matriz Nº1 Identificación'!F390,'Matriz Nº2 Análisis'!B390)</f>
        <v xml:space="preserve"> </v>
      </c>
      <c r="C390" s="13" t="str">
        <f>IFERROR(IF(A390&lt;1,'Matriz Nº1 Identificación'!B390,'Matriz Nº2 Análisis'!E390)," ")</f>
        <v xml:space="preserve"> </v>
      </c>
      <c r="D390" s="13" t="str">
        <f>IF(A390&lt;1,'Matriz Nº1 Identificación'!B390,'Matriz Nº2 Análisis'!I390)</f>
        <v xml:space="preserve"> </v>
      </c>
      <c r="E390" s="102"/>
      <c r="F390" s="103"/>
      <c r="G390" s="103"/>
      <c r="H390" s="103"/>
      <c r="I390" s="96" t="str">
        <f>IFERROR(VLOOKUP(D390,'Tabla 12'!$B$4:$E$6,3,FALSE)," ")</f>
        <v xml:space="preserve"> </v>
      </c>
      <c r="J390" s="95" t="str">
        <f>IFERROR(VLOOKUP(I390,'Tabla 12'!$D$5:$E$6,2,FALSE)," ")</f>
        <v xml:space="preserve"> </v>
      </c>
      <c r="K390" s="10"/>
      <c r="L390" s="10"/>
      <c r="M390" s="9"/>
      <c r="N390" s="10"/>
      <c r="O390" s="10"/>
      <c r="P390" s="10"/>
      <c r="Q390" s="10"/>
      <c r="R390" s="10"/>
      <c r="S390" s="10"/>
      <c r="T390" s="10"/>
      <c r="U390" s="10"/>
      <c r="V390" s="10"/>
      <c r="W390" s="10"/>
    </row>
    <row r="391" spans="1:23" ht="36.75" customHeight="1" x14ac:dyDescent="0.3">
      <c r="A391" s="4" t="str">
        <f>'Matriz Nº2 Análisis'!A391</f>
        <v>43. 4</v>
      </c>
      <c r="B391" s="13" t="str">
        <f>IF(A391&lt;1,'Matriz Nº1 Identificación'!F391,'Matriz Nº2 Análisis'!B391)</f>
        <v xml:space="preserve"> </v>
      </c>
      <c r="C391" s="13" t="str">
        <f>IFERROR(IF(A391&lt;1,'Matriz Nº1 Identificación'!B391,'Matriz Nº2 Análisis'!E391)," ")</f>
        <v xml:space="preserve"> </v>
      </c>
      <c r="D391" s="13" t="str">
        <f>IF(A391&lt;1,'Matriz Nº1 Identificación'!B391,'Matriz Nº2 Análisis'!I391)</f>
        <v xml:space="preserve"> </v>
      </c>
      <c r="E391" s="102"/>
      <c r="F391" s="103"/>
      <c r="G391" s="103"/>
      <c r="H391" s="103"/>
      <c r="I391" s="96" t="str">
        <f>IFERROR(VLOOKUP(D391,'Tabla 12'!$B$4:$E$6,3,FALSE)," ")</f>
        <v xml:space="preserve"> </v>
      </c>
      <c r="J391" s="95" t="str">
        <f>IFERROR(VLOOKUP(I391,'Tabla 12'!$D$5:$E$6,2,FALSE)," ")</f>
        <v xml:space="preserve"> </v>
      </c>
      <c r="K391" s="10"/>
      <c r="L391" s="10"/>
      <c r="M391" s="9"/>
      <c r="N391" s="10"/>
      <c r="O391" s="10"/>
      <c r="P391" s="10"/>
      <c r="Q391" s="10"/>
      <c r="R391" s="10"/>
      <c r="S391" s="10"/>
      <c r="T391" s="10"/>
      <c r="U391" s="10"/>
      <c r="V391" s="10"/>
      <c r="W391" s="10"/>
    </row>
    <row r="392" spans="1:23" ht="36.75" customHeight="1" x14ac:dyDescent="0.3">
      <c r="A392" s="4" t="str">
        <f>'Matriz Nº2 Análisis'!A392</f>
        <v>43. 5</v>
      </c>
      <c r="B392" s="13" t="str">
        <f>IF(A392&lt;1,'Matriz Nº1 Identificación'!F392,'Matriz Nº2 Análisis'!B392)</f>
        <v xml:space="preserve"> </v>
      </c>
      <c r="C392" s="13" t="str">
        <f>IFERROR(IF(A392&lt;1,'Matriz Nº1 Identificación'!B392,'Matriz Nº2 Análisis'!E392)," ")</f>
        <v xml:space="preserve"> </v>
      </c>
      <c r="D392" s="13" t="str">
        <f>IF(A392&lt;1,'Matriz Nº1 Identificación'!B392,'Matriz Nº2 Análisis'!I392)</f>
        <v xml:space="preserve"> </v>
      </c>
      <c r="E392" s="102"/>
      <c r="F392" s="103"/>
      <c r="G392" s="103"/>
      <c r="H392" s="103"/>
      <c r="I392" s="96" t="str">
        <f>IFERROR(VLOOKUP(D392,'Tabla 12'!$B$4:$E$6,3,FALSE)," ")</f>
        <v xml:space="preserve"> </v>
      </c>
      <c r="J392" s="95" t="str">
        <f>IFERROR(VLOOKUP(I392,'Tabla 12'!$D$5:$E$6,2,FALSE)," ")</f>
        <v xml:space="preserve"> </v>
      </c>
      <c r="K392" s="10"/>
      <c r="L392" s="10"/>
      <c r="M392" s="9"/>
      <c r="N392" s="10"/>
      <c r="O392" s="10"/>
      <c r="P392" s="10"/>
      <c r="Q392" s="10"/>
      <c r="R392" s="10"/>
      <c r="S392" s="10"/>
      <c r="T392" s="10"/>
      <c r="U392" s="10"/>
      <c r="V392" s="10"/>
      <c r="W392" s="10"/>
    </row>
    <row r="393" spans="1:23" ht="36.75" customHeight="1" x14ac:dyDescent="0.3">
      <c r="A393" s="4" t="str">
        <f>'Matriz Nº2 Análisis'!A393</f>
        <v>43. 6</v>
      </c>
      <c r="B393" s="13" t="str">
        <f>IF(A393&lt;1,'Matriz Nº1 Identificación'!F393,'Matriz Nº2 Análisis'!B393)</f>
        <v xml:space="preserve"> </v>
      </c>
      <c r="C393" s="13" t="str">
        <f>IFERROR(IF(A393&lt;1,'Matriz Nº1 Identificación'!B393,'Matriz Nº2 Análisis'!E393)," ")</f>
        <v xml:space="preserve"> </v>
      </c>
      <c r="D393" s="13" t="str">
        <f>IF(A393&lt;1,'Matriz Nº1 Identificación'!B393,'Matriz Nº2 Análisis'!I393)</f>
        <v xml:space="preserve"> </v>
      </c>
      <c r="E393" s="102"/>
      <c r="F393" s="103"/>
      <c r="G393" s="103"/>
      <c r="H393" s="103"/>
      <c r="I393" s="96" t="str">
        <f>IFERROR(VLOOKUP(D393,'Tabla 12'!$B$4:$E$6,3,FALSE)," ")</f>
        <v xml:space="preserve"> </v>
      </c>
      <c r="J393" s="95" t="str">
        <f>IFERROR(VLOOKUP(I393,'Tabla 12'!$D$5:$E$6,2,FALSE)," ")</f>
        <v xml:space="preserve"> </v>
      </c>
      <c r="K393" s="10"/>
      <c r="L393" s="10"/>
      <c r="M393" s="9"/>
      <c r="N393" s="10"/>
      <c r="O393" s="10"/>
      <c r="P393" s="10"/>
      <c r="Q393" s="10"/>
      <c r="R393" s="10"/>
      <c r="S393" s="10"/>
      <c r="T393" s="10"/>
      <c r="U393" s="10"/>
      <c r="V393" s="10"/>
      <c r="W393" s="10"/>
    </row>
    <row r="394" spans="1:23" ht="36.75" customHeight="1" thickBot="1" x14ac:dyDescent="0.35">
      <c r="A394" s="4" t="str">
        <f>'Matriz Nº2 Análisis'!A394</f>
        <v>43. 7</v>
      </c>
      <c r="B394" s="13" t="str">
        <f>IF(A394&lt;1,'Matriz Nº1 Identificación'!F394,'Matriz Nº2 Análisis'!B394)</f>
        <v xml:space="preserve"> </v>
      </c>
      <c r="C394" s="13" t="str">
        <f>IFERROR(IF(A394&lt;1,'Matriz Nº1 Identificación'!B394,'Matriz Nº2 Análisis'!E394)," ")</f>
        <v xml:space="preserve"> </v>
      </c>
      <c r="D394" s="13" t="str">
        <f>IF(A394&lt;1,'Matriz Nº1 Identificación'!B394,'Matriz Nº2 Análisis'!I394)</f>
        <v xml:space="preserve"> </v>
      </c>
      <c r="E394" s="102"/>
      <c r="F394" s="103"/>
      <c r="G394" s="103"/>
      <c r="H394" s="103"/>
      <c r="I394" s="96" t="str">
        <f>IFERROR(VLOOKUP(D394,'Tabla 12'!$B$4:$E$6,3,FALSE)," ")</f>
        <v xml:space="preserve"> </v>
      </c>
      <c r="J394" s="95" t="str">
        <f>IFERROR(VLOOKUP(I394,'Tabla 12'!$D$5:$E$6,2,FALSE)," ")</f>
        <v xml:space="preserve"> </v>
      </c>
      <c r="K394" s="10"/>
      <c r="L394" s="10"/>
      <c r="M394" s="9"/>
      <c r="N394" s="10"/>
      <c r="O394" s="10"/>
      <c r="P394" s="10"/>
      <c r="Q394" s="10"/>
      <c r="R394" s="10"/>
      <c r="S394" s="10"/>
      <c r="T394" s="10"/>
      <c r="U394" s="10"/>
      <c r="V394" s="10"/>
      <c r="W394" s="10"/>
    </row>
    <row r="395" spans="1:23" ht="34.5" customHeight="1" thickBot="1" x14ac:dyDescent="0.35">
      <c r="A395" s="73" t="str">
        <f>'Matriz Nº1 Identificación'!A395</f>
        <v xml:space="preserve">Objetivo Estratégico: </v>
      </c>
      <c r="B395" s="395">
        <f>+'Matriz Nº1 Identificación'!B395:H395</f>
        <v>0</v>
      </c>
      <c r="C395" s="396"/>
      <c r="D395" s="396"/>
      <c r="E395" s="396"/>
      <c r="F395" s="396"/>
      <c r="G395" s="396"/>
      <c r="H395" s="396"/>
      <c r="I395" s="396"/>
      <c r="J395" s="396"/>
    </row>
    <row r="396" spans="1:23" ht="34.5" customHeight="1" x14ac:dyDescent="0.3">
      <c r="A396" s="12" t="str">
        <f>'Matriz Nº1 Identificación'!A396</f>
        <v>Objetivo táctico</v>
      </c>
      <c r="B396" s="168" t="str">
        <f>+'Matriz Nº1 Identificación'!B396:H396</f>
        <v xml:space="preserve">44. </v>
      </c>
      <c r="C396" s="169"/>
      <c r="D396" s="169"/>
      <c r="E396" s="169"/>
      <c r="F396" s="170"/>
      <c r="G396" s="170"/>
      <c r="H396" s="170"/>
      <c r="I396" s="170"/>
      <c r="J396" s="171"/>
    </row>
    <row r="397" spans="1:23" ht="36.75" customHeight="1" x14ac:dyDescent="0.3">
      <c r="A397" s="4" t="str">
        <f>'Matriz Nº2 Análisis'!A397</f>
        <v>44. 1</v>
      </c>
      <c r="B397" s="13" t="str">
        <f>IF(A397&lt;1,'Matriz Nº1 Identificación'!F397,'Matriz Nº2 Análisis'!B397)</f>
        <v xml:space="preserve"> </v>
      </c>
      <c r="C397" s="13" t="str">
        <f>IFERROR(IF(A397&lt;1,'Matriz Nº1 Identificación'!B397,'Matriz Nº2 Análisis'!E397)," ")</f>
        <v xml:space="preserve"> </v>
      </c>
      <c r="D397" s="13" t="str">
        <f>IF(A397&lt;1,'Matriz Nº1 Identificación'!B397,'Matriz Nº2 Análisis'!I397)</f>
        <v xml:space="preserve"> </v>
      </c>
      <c r="E397" s="102"/>
      <c r="F397" s="103"/>
      <c r="G397" s="103"/>
      <c r="H397" s="103"/>
      <c r="I397" s="96" t="str">
        <f>IFERROR(VLOOKUP(D397,'Tabla 12'!$B$4:$E$6,3,FALSE)," ")</f>
        <v xml:space="preserve"> </v>
      </c>
      <c r="J397" s="95" t="str">
        <f>IFERROR(VLOOKUP(I397,'Tabla 12'!$D$5:$E$6,2,FALSE)," ")</f>
        <v xml:space="preserve"> </v>
      </c>
      <c r="K397" s="10"/>
      <c r="L397" s="10"/>
      <c r="M397" s="9"/>
      <c r="N397" s="10"/>
      <c r="O397" s="10"/>
      <c r="P397" s="10"/>
      <c r="Q397" s="10"/>
      <c r="R397" s="10"/>
      <c r="S397" s="10"/>
      <c r="T397" s="10"/>
      <c r="U397" s="10"/>
      <c r="V397" s="10"/>
      <c r="W397" s="10"/>
    </row>
    <row r="398" spans="1:23" ht="36.75" customHeight="1" x14ac:dyDescent="0.3">
      <c r="A398" s="4" t="str">
        <f>'Matriz Nº2 Análisis'!A398</f>
        <v>44. 2</v>
      </c>
      <c r="B398" s="13" t="str">
        <f>IF(A398&lt;1,'Matriz Nº1 Identificación'!F398,'Matriz Nº2 Análisis'!B398)</f>
        <v xml:space="preserve"> </v>
      </c>
      <c r="C398" s="13" t="str">
        <f>IFERROR(IF(A398&lt;1,'Matriz Nº1 Identificación'!B398,'Matriz Nº2 Análisis'!E398)," ")</f>
        <v xml:space="preserve"> </v>
      </c>
      <c r="D398" s="13" t="str">
        <f>IF(A398&lt;1,'Matriz Nº1 Identificación'!B398,'Matriz Nº2 Análisis'!I398)</f>
        <v xml:space="preserve"> </v>
      </c>
      <c r="E398" s="102"/>
      <c r="F398" s="103"/>
      <c r="G398" s="103"/>
      <c r="H398" s="103"/>
      <c r="I398" s="96" t="str">
        <f>IFERROR(VLOOKUP(D398,'Tabla 12'!$B$4:$E$6,3,FALSE)," ")</f>
        <v xml:space="preserve"> </v>
      </c>
      <c r="J398" s="95" t="str">
        <f>IFERROR(VLOOKUP(I398,'Tabla 12'!$D$5:$E$6,2,FALSE)," ")</f>
        <v xml:space="preserve"> </v>
      </c>
      <c r="K398" s="10"/>
      <c r="L398" s="10"/>
      <c r="M398" s="9"/>
      <c r="N398" s="10"/>
      <c r="O398" s="10"/>
      <c r="P398" s="10"/>
      <c r="Q398" s="10"/>
      <c r="R398" s="10"/>
      <c r="S398" s="10"/>
      <c r="T398" s="10"/>
      <c r="U398" s="10"/>
      <c r="V398" s="10"/>
      <c r="W398" s="10"/>
    </row>
    <row r="399" spans="1:23" ht="36.75" customHeight="1" x14ac:dyDescent="0.3">
      <c r="A399" s="4" t="str">
        <f>'Matriz Nº2 Análisis'!A399</f>
        <v>44. 3</v>
      </c>
      <c r="B399" s="13" t="str">
        <f>IF(A399&lt;1,'Matriz Nº1 Identificación'!F399,'Matriz Nº2 Análisis'!B399)</f>
        <v xml:space="preserve"> </v>
      </c>
      <c r="C399" s="13" t="str">
        <f>IFERROR(IF(A399&lt;1,'Matriz Nº1 Identificación'!B399,'Matriz Nº2 Análisis'!E399)," ")</f>
        <v xml:space="preserve"> </v>
      </c>
      <c r="D399" s="13" t="str">
        <f>IF(A399&lt;1,'Matriz Nº1 Identificación'!B399,'Matriz Nº2 Análisis'!I399)</f>
        <v xml:space="preserve"> </v>
      </c>
      <c r="E399" s="102"/>
      <c r="F399" s="103"/>
      <c r="G399" s="103"/>
      <c r="H399" s="103"/>
      <c r="I399" s="96" t="str">
        <f>IFERROR(VLOOKUP(D399,'Tabla 12'!$B$4:$E$6,3,FALSE)," ")</f>
        <v xml:space="preserve"> </v>
      </c>
      <c r="J399" s="95" t="str">
        <f>IFERROR(VLOOKUP(I399,'Tabla 12'!$D$5:$E$6,2,FALSE)," ")</f>
        <v xml:space="preserve"> </v>
      </c>
      <c r="K399" s="10"/>
      <c r="L399" s="10"/>
      <c r="M399" s="9"/>
      <c r="N399" s="10"/>
      <c r="O399" s="10"/>
      <c r="P399" s="10"/>
      <c r="Q399" s="10"/>
      <c r="R399" s="10"/>
      <c r="S399" s="10"/>
      <c r="T399" s="10"/>
      <c r="U399" s="10"/>
      <c r="V399" s="10"/>
      <c r="W399" s="10"/>
    </row>
    <row r="400" spans="1:23" ht="36.75" customHeight="1" x14ac:dyDescent="0.3">
      <c r="A400" s="4" t="str">
        <f>'Matriz Nº2 Análisis'!A400</f>
        <v>44. 4</v>
      </c>
      <c r="B400" s="13" t="str">
        <f>IF(A400&lt;1,'Matriz Nº1 Identificación'!F400,'Matriz Nº2 Análisis'!B400)</f>
        <v xml:space="preserve"> </v>
      </c>
      <c r="C400" s="13" t="str">
        <f>IFERROR(IF(A400&lt;1,'Matriz Nº1 Identificación'!B400,'Matriz Nº2 Análisis'!E400)," ")</f>
        <v xml:space="preserve"> </v>
      </c>
      <c r="D400" s="13" t="str">
        <f>IF(A400&lt;1,'Matriz Nº1 Identificación'!B400,'Matriz Nº2 Análisis'!I400)</f>
        <v xml:space="preserve"> </v>
      </c>
      <c r="E400" s="102"/>
      <c r="F400" s="103"/>
      <c r="G400" s="103"/>
      <c r="H400" s="103"/>
      <c r="I400" s="96" t="str">
        <f>IFERROR(VLOOKUP(D400,'Tabla 12'!$B$4:$E$6,3,FALSE)," ")</f>
        <v xml:space="preserve"> </v>
      </c>
      <c r="J400" s="95" t="str">
        <f>IFERROR(VLOOKUP(I400,'Tabla 12'!$D$5:$E$6,2,FALSE)," ")</f>
        <v xml:space="preserve"> </v>
      </c>
      <c r="K400" s="10"/>
      <c r="L400" s="10"/>
      <c r="M400" s="9"/>
      <c r="N400" s="10"/>
      <c r="O400" s="10"/>
      <c r="P400" s="10"/>
      <c r="Q400" s="10"/>
      <c r="R400" s="10"/>
      <c r="S400" s="10"/>
      <c r="T400" s="10"/>
      <c r="U400" s="10"/>
      <c r="V400" s="10"/>
      <c r="W400" s="10"/>
    </row>
    <row r="401" spans="1:23" ht="36.75" customHeight="1" x14ac:dyDescent="0.3">
      <c r="A401" s="4" t="str">
        <f>'Matriz Nº2 Análisis'!A401</f>
        <v>44. 5</v>
      </c>
      <c r="B401" s="13" t="str">
        <f>IF(A401&lt;1,'Matriz Nº1 Identificación'!F401,'Matriz Nº2 Análisis'!B401)</f>
        <v xml:space="preserve"> </v>
      </c>
      <c r="C401" s="13" t="str">
        <f>IFERROR(IF(A401&lt;1,'Matriz Nº1 Identificación'!B401,'Matriz Nº2 Análisis'!E401)," ")</f>
        <v xml:space="preserve"> </v>
      </c>
      <c r="D401" s="13" t="str">
        <f>IF(A401&lt;1,'Matriz Nº1 Identificación'!B401,'Matriz Nº2 Análisis'!I401)</f>
        <v xml:space="preserve"> </v>
      </c>
      <c r="E401" s="102"/>
      <c r="F401" s="103"/>
      <c r="G401" s="103"/>
      <c r="H401" s="103"/>
      <c r="I401" s="96" t="str">
        <f>IFERROR(VLOOKUP(D401,'Tabla 12'!$B$4:$E$6,3,FALSE)," ")</f>
        <v xml:space="preserve"> </v>
      </c>
      <c r="J401" s="95" t="str">
        <f>IFERROR(VLOOKUP(I401,'Tabla 12'!$D$5:$E$6,2,FALSE)," ")</f>
        <v xml:space="preserve"> </v>
      </c>
      <c r="K401" s="10"/>
      <c r="L401" s="10"/>
      <c r="M401" s="9"/>
      <c r="N401" s="10"/>
      <c r="O401" s="10"/>
      <c r="P401" s="10"/>
      <c r="Q401" s="10"/>
      <c r="R401" s="10"/>
      <c r="S401" s="10"/>
      <c r="T401" s="10"/>
      <c r="U401" s="10"/>
      <c r="V401" s="10"/>
      <c r="W401" s="10"/>
    </row>
    <row r="402" spans="1:23" ht="36.75" customHeight="1" x14ac:dyDescent="0.3">
      <c r="A402" s="4" t="str">
        <f>'Matriz Nº2 Análisis'!A402</f>
        <v>44. 6</v>
      </c>
      <c r="B402" s="13" t="str">
        <f>IF(A402&lt;1,'Matriz Nº1 Identificación'!F402,'Matriz Nº2 Análisis'!B402)</f>
        <v xml:space="preserve"> </v>
      </c>
      <c r="C402" s="13" t="str">
        <f>IFERROR(IF(A402&lt;1,'Matriz Nº1 Identificación'!B402,'Matriz Nº2 Análisis'!E402)," ")</f>
        <v xml:space="preserve"> </v>
      </c>
      <c r="D402" s="13" t="str">
        <f>IF(A402&lt;1,'Matriz Nº1 Identificación'!B402,'Matriz Nº2 Análisis'!I402)</f>
        <v xml:space="preserve"> </v>
      </c>
      <c r="E402" s="102"/>
      <c r="F402" s="103"/>
      <c r="G402" s="103"/>
      <c r="H402" s="103"/>
      <c r="I402" s="96" t="str">
        <f>IFERROR(VLOOKUP(D402,'Tabla 12'!$B$4:$E$6,3,FALSE)," ")</f>
        <v xml:space="preserve"> </v>
      </c>
      <c r="J402" s="95" t="str">
        <f>IFERROR(VLOOKUP(I402,'Tabla 12'!$D$5:$E$6,2,FALSE)," ")</f>
        <v xml:space="preserve"> </v>
      </c>
      <c r="K402" s="10"/>
      <c r="L402" s="10"/>
      <c r="M402" s="9"/>
      <c r="N402" s="10"/>
      <c r="O402" s="10"/>
      <c r="P402" s="10"/>
      <c r="Q402" s="10"/>
      <c r="R402" s="10"/>
      <c r="S402" s="10"/>
      <c r="T402" s="10"/>
      <c r="U402" s="10"/>
      <c r="V402" s="10"/>
      <c r="W402" s="10"/>
    </row>
    <row r="403" spans="1:23" ht="36.75" customHeight="1" thickBot="1" x14ac:dyDescent="0.35">
      <c r="A403" s="4" t="str">
        <f>'Matriz Nº2 Análisis'!A403</f>
        <v>44. 7</v>
      </c>
      <c r="B403" s="13" t="str">
        <f>IF(A403&lt;1,'Matriz Nº1 Identificación'!F403,'Matriz Nº2 Análisis'!B403)</f>
        <v xml:space="preserve"> </v>
      </c>
      <c r="C403" s="13" t="str">
        <f>IFERROR(IF(A403&lt;1,'Matriz Nº1 Identificación'!B403,'Matriz Nº2 Análisis'!E403)," ")</f>
        <v xml:space="preserve"> </v>
      </c>
      <c r="D403" s="13" t="str">
        <f>IF(A403&lt;1,'Matriz Nº1 Identificación'!B403,'Matriz Nº2 Análisis'!I403)</f>
        <v xml:space="preserve"> </v>
      </c>
      <c r="E403" s="102"/>
      <c r="F403" s="103"/>
      <c r="G403" s="103"/>
      <c r="H403" s="103"/>
      <c r="I403" s="96" t="str">
        <f>IFERROR(VLOOKUP(D403,'Tabla 12'!$B$4:$E$6,3,FALSE)," ")</f>
        <v xml:space="preserve"> </v>
      </c>
      <c r="J403" s="95" t="str">
        <f>IFERROR(VLOOKUP(I403,'Tabla 12'!$D$5:$E$6,2,FALSE)," ")</f>
        <v xml:space="preserve"> </v>
      </c>
      <c r="K403" s="10"/>
      <c r="L403" s="10"/>
      <c r="M403" s="9"/>
      <c r="N403" s="10"/>
      <c r="O403" s="10"/>
      <c r="P403" s="10"/>
      <c r="Q403" s="10"/>
      <c r="R403" s="10"/>
      <c r="S403" s="10"/>
      <c r="T403" s="10"/>
      <c r="U403" s="10"/>
      <c r="V403" s="10"/>
      <c r="W403" s="10"/>
    </row>
    <row r="404" spans="1:23" ht="34.5" customHeight="1" thickBot="1" x14ac:dyDescent="0.35">
      <c r="A404" s="73" t="str">
        <f>'Matriz Nº1 Identificación'!A404</f>
        <v xml:space="preserve">Objetivo Estratégico: </v>
      </c>
      <c r="B404" s="395">
        <f>+'Matriz Nº1 Identificación'!B404:H404</f>
        <v>0</v>
      </c>
      <c r="C404" s="396"/>
      <c r="D404" s="396"/>
      <c r="E404" s="396"/>
      <c r="F404" s="396"/>
      <c r="G404" s="396"/>
      <c r="H404" s="396"/>
      <c r="I404" s="396"/>
      <c r="J404" s="396"/>
    </row>
    <row r="405" spans="1:23" ht="34.5" customHeight="1" x14ac:dyDescent="0.3">
      <c r="A405" s="12" t="str">
        <f>'Matriz Nº1 Identificación'!A405</f>
        <v>Objetivo táctico</v>
      </c>
      <c r="B405" s="168" t="str">
        <f>+'Matriz Nº1 Identificación'!B405:H405</f>
        <v xml:space="preserve">45. </v>
      </c>
      <c r="C405" s="169"/>
      <c r="D405" s="169"/>
      <c r="E405" s="169"/>
      <c r="F405" s="170"/>
      <c r="G405" s="170"/>
      <c r="H405" s="170"/>
      <c r="I405" s="170"/>
      <c r="J405" s="171"/>
    </row>
    <row r="406" spans="1:23" ht="36.75" customHeight="1" x14ac:dyDescent="0.3">
      <c r="A406" s="4" t="str">
        <f>'Matriz Nº2 Análisis'!A406</f>
        <v>45. 1</v>
      </c>
      <c r="B406" s="13" t="str">
        <f>IF(A406&lt;1,'Matriz Nº1 Identificación'!F406,'Matriz Nº2 Análisis'!B406)</f>
        <v xml:space="preserve"> </v>
      </c>
      <c r="C406" s="13" t="str">
        <f>IFERROR(IF(A406&lt;1,'Matriz Nº1 Identificación'!B406,'Matriz Nº2 Análisis'!E406)," ")</f>
        <v xml:space="preserve"> </v>
      </c>
      <c r="D406" s="13" t="str">
        <f>IF(A406&lt;1,'Matriz Nº1 Identificación'!B406,'Matriz Nº2 Análisis'!I406)</f>
        <v xml:space="preserve"> </v>
      </c>
      <c r="E406" s="102"/>
      <c r="F406" s="103"/>
      <c r="G406" s="103"/>
      <c r="H406" s="103"/>
      <c r="I406" s="96" t="str">
        <f>IFERROR(VLOOKUP(D406,'Tabla 12'!$B$4:$E$6,3,FALSE)," ")</f>
        <v xml:space="preserve"> </v>
      </c>
      <c r="J406" s="95" t="str">
        <f>IFERROR(VLOOKUP(I406,'Tabla 12'!$D$5:$E$6,2,FALSE)," ")</f>
        <v xml:space="preserve"> </v>
      </c>
      <c r="K406" s="10"/>
      <c r="L406" s="10"/>
      <c r="M406" s="9"/>
      <c r="N406" s="10"/>
      <c r="O406" s="10"/>
      <c r="P406" s="10"/>
      <c r="Q406" s="10"/>
      <c r="R406" s="10"/>
      <c r="S406" s="10"/>
      <c r="T406" s="10"/>
      <c r="U406" s="10"/>
      <c r="V406" s="10"/>
      <c r="W406" s="10"/>
    </row>
    <row r="407" spans="1:23" ht="36.75" customHeight="1" x14ac:dyDescent="0.3">
      <c r="A407" s="4" t="str">
        <f>'Matriz Nº2 Análisis'!A407</f>
        <v>45. 2</v>
      </c>
      <c r="B407" s="13" t="str">
        <f>IF(A407&lt;1,'Matriz Nº1 Identificación'!F407,'Matriz Nº2 Análisis'!B407)</f>
        <v xml:space="preserve"> </v>
      </c>
      <c r="C407" s="13" t="str">
        <f>IFERROR(IF(A407&lt;1,'Matriz Nº1 Identificación'!B407,'Matriz Nº2 Análisis'!E407)," ")</f>
        <v xml:space="preserve"> </v>
      </c>
      <c r="D407" s="13" t="str">
        <f>IF(A407&lt;1,'Matriz Nº1 Identificación'!B407,'Matriz Nº2 Análisis'!I407)</f>
        <v xml:space="preserve"> </v>
      </c>
      <c r="E407" s="102"/>
      <c r="F407" s="103"/>
      <c r="G407" s="103"/>
      <c r="H407" s="103"/>
      <c r="I407" s="96" t="str">
        <f>IFERROR(VLOOKUP(D407,'Tabla 12'!$B$4:$E$6,3,FALSE)," ")</f>
        <v xml:space="preserve"> </v>
      </c>
      <c r="J407" s="95" t="str">
        <f>IFERROR(VLOOKUP(I407,'Tabla 12'!$D$5:$E$6,2,FALSE)," ")</f>
        <v xml:space="preserve"> </v>
      </c>
      <c r="K407" s="10"/>
      <c r="L407" s="10"/>
      <c r="M407" s="9"/>
      <c r="N407" s="10"/>
      <c r="O407" s="10"/>
      <c r="P407" s="10"/>
      <c r="Q407" s="10"/>
      <c r="R407" s="10"/>
      <c r="S407" s="10"/>
      <c r="T407" s="10"/>
      <c r="U407" s="10"/>
      <c r="V407" s="10"/>
      <c r="W407" s="10"/>
    </row>
    <row r="408" spans="1:23" ht="36.75" customHeight="1" x14ac:dyDescent="0.3">
      <c r="A408" s="4" t="str">
        <f>'Matriz Nº2 Análisis'!A408</f>
        <v>45. 3</v>
      </c>
      <c r="B408" s="13" t="str">
        <f>IF(A408&lt;1,'Matriz Nº1 Identificación'!F408,'Matriz Nº2 Análisis'!B408)</f>
        <v xml:space="preserve"> </v>
      </c>
      <c r="C408" s="13" t="str">
        <f>IFERROR(IF(A408&lt;1,'Matriz Nº1 Identificación'!B408,'Matriz Nº2 Análisis'!E408)," ")</f>
        <v xml:space="preserve"> </v>
      </c>
      <c r="D408" s="13" t="str">
        <f>IF(A408&lt;1,'Matriz Nº1 Identificación'!B408,'Matriz Nº2 Análisis'!I408)</f>
        <v xml:space="preserve"> </v>
      </c>
      <c r="E408" s="102"/>
      <c r="F408" s="103"/>
      <c r="G408" s="103"/>
      <c r="H408" s="103"/>
      <c r="I408" s="96" t="str">
        <f>IFERROR(VLOOKUP(D408,'Tabla 12'!$B$4:$E$6,3,FALSE)," ")</f>
        <v xml:space="preserve"> </v>
      </c>
      <c r="J408" s="95" t="str">
        <f>IFERROR(VLOOKUP(I408,'Tabla 12'!$D$5:$E$6,2,FALSE)," ")</f>
        <v xml:space="preserve"> </v>
      </c>
      <c r="K408" s="10"/>
      <c r="L408" s="10"/>
      <c r="M408" s="9"/>
      <c r="N408" s="10"/>
      <c r="O408" s="10"/>
      <c r="P408" s="10"/>
      <c r="Q408" s="10"/>
      <c r="R408" s="10"/>
      <c r="S408" s="10"/>
      <c r="T408" s="10"/>
      <c r="U408" s="10"/>
      <c r="V408" s="10"/>
      <c r="W408" s="10"/>
    </row>
    <row r="409" spans="1:23" ht="36.75" customHeight="1" x14ac:dyDescent="0.3">
      <c r="A409" s="4" t="str">
        <f>'Matriz Nº2 Análisis'!A409</f>
        <v>45. 4</v>
      </c>
      <c r="B409" s="13" t="str">
        <f>IF(A409&lt;1,'Matriz Nº1 Identificación'!F409,'Matriz Nº2 Análisis'!B409)</f>
        <v xml:space="preserve"> </v>
      </c>
      <c r="C409" s="13" t="str">
        <f>IFERROR(IF(A409&lt;1,'Matriz Nº1 Identificación'!B409,'Matriz Nº2 Análisis'!E409)," ")</f>
        <v xml:space="preserve"> </v>
      </c>
      <c r="D409" s="13" t="str">
        <f>IF(A409&lt;1,'Matriz Nº1 Identificación'!B409,'Matriz Nº2 Análisis'!I409)</f>
        <v xml:space="preserve"> </v>
      </c>
      <c r="E409" s="102"/>
      <c r="F409" s="103"/>
      <c r="G409" s="103"/>
      <c r="H409" s="103"/>
      <c r="I409" s="96" t="str">
        <f>IFERROR(VLOOKUP(D409,'Tabla 12'!$B$4:$E$6,3,FALSE)," ")</f>
        <v xml:space="preserve"> </v>
      </c>
      <c r="J409" s="95" t="str">
        <f>IFERROR(VLOOKUP(I409,'Tabla 12'!$D$5:$E$6,2,FALSE)," ")</f>
        <v xml:space="preserve"> </v>
      </c>
      <c r="K409" s="10"/>
      <c r="L409" s="10"/>
      <c r="M409" s="9"/>
      <c r="N409" s="10"/>
      <c r="O409" s="10"/>
      <c r="P409" s="10"/>
      <c r="Q409" s="10"/>
      <c r="R409" s="10"/>
      <c r="S409" s="10"/>
      <c r="T409" s="10"/>
      <c r="U409" s="10"/>
      <c r="V409" s="10"/>
      <c r="W409" s="10"/>
    </row>
    <row r="410" spans="1:23" ht="36.75" customHeight="1" x14ac:dyDescent="0.3">
      <c r="A410" s="4" t="str">
        <f>'Matriz Nº2 Análisis'!A410</f>
        <v>45. 5</v>
      </c>
      <c r="B410" s="13" t="str">
        <f>IF(A410&lt;1,'Matriz Nº1 Identificación'!F410,'Matriz Nº2 Análisis'!B410)</f>
        <v xml:space="preserve"> </v>
      </c>
      <c r="C410" s="13" t="str">
        <f>IFERROR(IF(A410&lt;1,'Matriz Nº1 Identificación'!B410,'Matriz Nº2 Análisis'!E410)," ")</f>
        <v xml:space="preserve"> </v>
      </c>
      <c r="D410" s="13" t="str">
        <f>IF(A410&lt;1,'Matriz Nº1 Identificación'!B410,'Matriz Nº2 Análisis'!I410)</f>
        <v xml:space="preserve"> </v>
      </c>
      <c r="E410" s="102"/>
      <c r="F410" s="103"/>
      <c r="G410" s="103"/>
      <c r="H410" s="103"/>
      <c r="I410" s="96" t="str">
        <f>IFERROR(VLOOKUP(D410,'Tabla 12'!$B$4:$E$6,3,FALSE)," ")</f>
        <v xml:space="preserve"> </v>
      </c>
      <c r="J410" s="95" t="str">
        <f>IFERROR(VLOOKUP(I410,'Tabla 12'!$D$5:$E$6,2,FALSE)," ")</f>
        <v xml:space="preserve"> </v>
      </c>
      <c r="K410" s="10"/>
      <c r="L410" s="10"/>
      <c r="M410" s="9"/>
      <c r="N410" s="10"/>
      <c r="O410" s="10"/>
      <c r="P410" s="10"/>
      <c r="Q410" s="10"/>
      <c r="R410" s="10"/>
      <c r="S410" s="10"/>
      <c r="T410" s="10"/>
      <c r="U410" s="10"/>
      <c r="V410" s="10"/>
      <c r="W410" s="10"/>
    </row>
    <row r="411" spans="1:23" ht="36.75" customHeight="1" x14ac:dyDescent="0.3">
      <c r="A411" s="4" t="str">
        <f>'Matriz Nº2 Análisis'!A411</f>
        <v>45. 6</v>
      </c>
      <c r="B411" s="13" t="str">
        <f>IF(A411&lt;1,'Matriz Nº1 Identificación'!F411,'Matriz Nº2 Análisis'!B411)</f>
        <v xml:space="preserve"> </v>
      </c>
      <c r="C411" s="13" t="str">
        <f>IFERROR(IF(A411&lt;1,'Matriz Nº1 Identificación'!B411,'Matriz Nº2 Análisis'!E411)," ")</f>
        <v xml:space="preserve"> </v>
      </c>
      <c r="D411" s="13" t="str">
        <f>IF(A411&lt;1,'Matriz Nº1 Identificación'!B411,'Matriz Nº2 Análisis'!I411)</f>
        <v xml:space="preserve"> </v>
      </c>
      <c r="E411" s="102"/>
      <c r="F411" s="103"/>
      <c r="G411" s="103"/>
      <c r="H411" s="103"/>
      <c r="I411" s="96" t="str">
        <f>IFERROR(VLOOKUP(D411,'Tabla 12'!$B$4:$E$6,3,FALSE)," ")</f>
        <v xml:space="preserve"> </v>
      </c>
      <c r="J411" s="95" t="str">
        <f>IFERROR(VLOOKUP(I411,'Tabla 12'!$D$5:$E$6,2,FALSE)," ")</f>
        <v xml:space="preserve"> </v>
      </c>
      <c r="K411" s="10"/>
      <c r="L411" s="10"/>
      <c r="M411" s="9"/>
      <c r="N411" s="10"/>
      <c r="O411" s="10"/>
      <c r="P411" s="10"/>
      <c r="Q411" s="10"/>
      <c r="R411" s="10"/>
      <c r="S411" s="10"/>
      <c r="T411" s="10"/>
      <c r="U411" s="10"/>
      <c r="V411" s="10"/>
      <c r="W411" s="10"/>
    </row>
    <row r="412" spans="1:23" ht="36.75" customHeight="1" thickBot="1" x14ac:dyDescent="0.35">
      <c r="A412" s="4" t="str">
        <f>'Matriz Nº2 Análisis'!A412</f>
        <v>45. 7</v>
      </c>
      <c r="B412" s="13" t="str">
        <f>IF(A412&lt;1,'Matriz Nº1 Identificación'!F412,'Matriz Nº2 Análisis'!B412)</f>
        <v xml:space="preserve"> </v>
      </c>
      <c r="C412" s="13" t="str">
        <f>IFERROR(IF(A412&lt;1,'Matriz Nº1 Identificación'!B412,'Matriz Nº2 Análisis'!E412)," ")</f>
        <v xml:space="preserve"> </v>
      </c>
      <c r="D412" s="13" t="str">
        <f>IF(A412&lt;1,'Matriz Nº1 Identificación'!B412,'Matriz Nº2 Análisis'!I412)</f>
        <v xml:space="preserve"> </v>
      </c>
      <c r="E412" s="102"/>
      <c r="F412" s="103"/>
      <c r="G412" s="103"/>
      <c r="H412" s="103"/>
      <c r="I412" s="96" t="str">
        <f>IFERROR(VLOOKUP(D412,'Tabla 12'!$B$4:$E$6,3,FALSE)," ")</f>
        <v xml:space="preserve"> </v>
      </c>
      <c r="J412" s="95" t="str">
        <f>IFERROR(VLOOKUP(I412,'Tabla 12'!$D$5:$E$6,2,FALSE)," ")</f>
        <v xml:space="preserve"> </v>
      </c>
      <c r="K412" s="10"/>
      <c r="L412" s="10"/>
      <c r="M412" s="9"/>
      <c r="N412" s="10"/>
      <c r="O412" s="10"/>
      <c r="P412" s="10"/>
      <c r="Q412" s="10"/>
      <c r="R412" s="10"/>
      <c r="S412" s="10"/>
      <c r="T412" s="10"/>
      <c r="U412" s="10"/>
      <c r="V412" s="10"/>
      <c r="W412" s="10"/>
    </row>
    <row r="413" spans="1:23" ht="34.5" customHeight="1" thickBot="1" x14ac:dyDescent="0.35">
      <c r="A413" s="73" t="str">
        <f>'Matriz Nº1 Identificación'!A413</f>
        <v xml:space="preserve">Objetivo Estratégico: </v>
      </c>
      <c r="B413" s="395">
        <f>+'Matriz Nº1 Identificación'!B413:H413</f>
        <v>0</v>
      </c>
      <c r="C413" s="396"/>
      <c r="D413" s="396"/>
      <c r="E413" s="396"/>
      <c r="F413" s="396"/>
      <c r="G413" s="396"/>
      <c r="H413" s="396"/>
      <c r="I413" s="396"/>
      <c r="J413" s="396"/>
    </row>
    <row r="414" spans="1:23" ht="34.5" customHeight="1" x14ac:dyDescent="0.3">
      <c r="A414" s="12" t="str">
        <f>'Matriz Nº1 Identificación'!A414</f>
        <v>Objetivo táctico</v>
      </c>
      <c r="B414" s="168" t="str">
        <f>+'Matriz Nº1 Identificación'!B414:H414</f>
        <v xml:space="preserve">46. </v>
      </c>
      <c r="C414" s="169"/>
      <c r="D414" s="169"/>
      <c r="E414" s="169"/>
      <c r="F414" s="170"/>
      <c r="G414" s="170"/>
      <c r="H414" s="170"/>
      <c r="I414" s="170"/>
      <c r="J414" s="171"/>
    </row>
    <row r="415" spans="1:23" ht="36.75" customHeight="1" x14ac:dyDescent="0.3">
      <c r="A415" s="4" t="str">
        <f>'Matriz Nº2 Análisis'!A415</f>
        <v>46. 1</v>
      </c>
      <c r="B415" s="13" t="str">
        <f>IF(A415&lt;1,'Matriz Nº1 Identificación'!F415,'Matriz Nº2 Análisis'!B415)</f>
        <v xml:space="preserve"> </v>
      </c>
      <c r="C415" s="13" t="str">
        <f>IFERROR(IF(A415&lt;1,'Matriz Nº1 Identificación'!B415,'Matriz Nº2 Análisis'!E415)," ")</f>
        <v xml:space="preserve"> </v>
      </c>
      <c r="D415" s="13" t="str">
        <f>IF(A415&lt;1,'Matriz Nº1 Identificación'!B415,'Matriz Nº2 Análisis'!I415)</f>
        <v xml:space="preserve"> </v>
      </c>
      <c r="E415" s="102"/>
      <c r="F415" s="103"/>
      <c r="G415" s="103"/>
      <c r="H415" s="103"/>
      <c r="I415" s="96" t="str">
        <f>IFERROR(VLOOKUP(D415,'Tabla 12'!$B$4:$E$6,3,FALSE)," ")</f>
        <v xml:space="preserve"> </v>
      </c>
      <c r="J415" s="95" t="str">
        <f>IFERROR(VLOOKUP(I415,'Tabla 12'!$D$5:$E$6,2,FALSE)," ")</f>
        <v xml:space="preserve"> </v>
      </c>
      <c r="K415" s="10"/>
      <c r="L415" s="10"/>
      <c r="M415" s="9"/>
      <c r="N415" s="10"/>
      <c r="O415" s="10"/>
      <c r="P415" s="10"/>
      <c r="Q415" s="10"/>
      <c r="R415" s="10"/>
      <c r="S415" s="10"/>
      <c r="T415" s="10"/>
      <c r="U415" s="10"/>
      <c r="V415" s="10"/>
      <c r="W415" s="10"/>
    </row>
    <row r="416" spans="1:23" ht="36.75" customHeight="1" x14ac:dyDescent="0.3">
      <c r="A416" s="4" t="str">
        <f>'Matriz Nº2 Análisis'!A416</f>
        <v>46. 2</v>
      </c>
      <c r="B416" s="13" t="str">
        <f>IF(A416&lt;1,'Matriz Nº1 Identificación'!F416,'Matriz Nº2 Análisis'!B416)</f>
        <v xml:space="preserve"> </v>
      </c>
      <c r="C416" s="13" t="str">
        <f>IFERROR(IF(A416&lt;1,'Matriz Nº1 Identificación'!B416,'Matriz Nº2 Análisis'!E416)," ")</f>
        <v xml:space="preserve"> </v>
      </c>
      <c r="D416" s="13" t="str">
        <f>IF(A416&lt;1,'Matriz Nº1 Identificación'!B416,'Matriz Nº2 Análisis'!I416)</f>
        <v xml:space="preserve"> </v>
      </c>
      <c r="E416" s="102"/>
      <c r="F416" s="103"/>
      <c r="G416" s="103"/>
      <c r="H416" s="103"/>
      <c r="I416" s="96" t="str">
        <f>IFERROR(VLOOKUP(D416,'Tabla 12'!$B$4:$E$6,3,FALSE)," ")</f>
        <v xml:space="preserve"> </v>
      </c>
      <c r="J416" s="95" t="str">
        <f>IFERROR(VLOOKUP(I416,'Tabla 12'!$D$5:$E$6,2,FALSE)," ")</f>
        <v xml:space="preserve"> </v>
      </c>
      <c r="K416" s="10"/>
      <c r="L416" s="10"/>
      <c r="M416" s="9"/>
      <c r="N416" s="10"/>
      <c r="O416" s="10"/>
      <c r="P416" s="10"/>
      <c r="Q416" s="10"/>
      <c r="R416" s="10"/>
      <c r="S416" s="10"/>
      <c r="T416" s="10"/>
      <c r="U416" s="10"/>
      <c r="V416" s="10"/>
      <c r="W416" s="10"/>
    </row>
    <row r="417" spans="1:23" ht="36.75" customHeight="1" x14ac:dyDescent="0.3">
      <c r="A417" s="4" t="str">
        <f>'Matriz Nº2 Análisis'!A417</f>
        <v>46. 3</v>
      </c>
      <c r="B417" s="13" t="str">
        <f>IF(A417&lt;1,'Matriz Nº1 Identificación'!F417,'Matriz Nº2 Análisis'!B417)</f>
        <v xml:space="preserve"> </v>
      </c>
      <c r="C417" s="13" t="str">
        <f>IFERROR(IF(A417&lt;1,'Matriz Nº1 Identificación'!B417,'Matriz Nº2 Análisis'!E417)," ")</f>
        <v xml:space="preserve"> </v>
      </c>
      <c r="D417" s="13" t="str">
        <f>IF(A417&lt;1,'Matriz Nº1 Identificación'!B417,'Matriz Nº2 Análisis'!I417)</f>
        <v xml:space="preserve"> </v>
      </c>
      <c r="E417" s="102"/>
      <c r="F417" s="103"/>
      <c r="G417" s="103"/>
      <c r="H417" s="103"/>
      <c r="I417" s="96" t="str">
        <f>IFERROR(VLOOKUP(D417,'Tabla 12'!$B$4:$E$6,3,FALSE)," ")</f>
        <v xml:space="preserve"> </v>
      </c>
      <c r="J417" s="95" t="str">
        <f>IFERROR(VLOOKUP(I417,'Tabla 12'!$D$5:$E$6,2,FALSE)," ")</f>
        <v xml:space="preserve"> </v>
      </c>
      <c r="K417" s="10"/>
      <c r="L417" s="10"/>
      <c r="M417" s="9"/>
      <c r="N417" s="10"/>
      <c r="O417" s="10"/>
      <c r="P417" s="10"/>
      <c r="Q417" s="10"/>
      <c r="R417" s="10"/>
      <c r="S417" s="10"/>
      <c r="T417" s="10"/>
      <c r="U417" s="10"/>
      <c r="V417" s="10"/>
      <c r="W417" s="10"/>
    </row>
    <row r="418" spans="1:23" ht="36.75" customHeight="1" x14ac:dyDescent="0.3">
      <c r="A418" s="4" t="str">
        <f>'Matriz Nº2 Análisis'!A418</f>
        <v>46. 4</v>
      </c>
      <c r="B418" s="13" t="str">
        <f>IF(A418&lt;1,'Matriz Nº1 Identificación'!F418,'Matriz Nº2 Análisis'!B418)</f>
        <v xml:space="preserve"> </v>
      </c>
      <c r="C418" s="13" t="str">
        <f>IFERROR(IF(A418&lt;1,'Matriz Nº1 Identificación'!B418,'Matriz Nº2 Análisis'!E418)," ")</f>
        <v xml:space="preserve"> </v>
      </c>
      <c r="D418" s="13" t="str">
        <f>IF(A418&lt;1,'Matriz Nº1 Identificación'!B418,'Matriz Nº2 Análisis'!I418)</f>
        <v xml:space="preserve"> </v>
      </c>
      <c r="E418" s="102"/>
      <c r="F418" s="103"/>
      <c r="G418" s="103"/>
      <c r="H418" s="103"/>
      <c r="I418" s="96" t="str">
        <f>IFERROR(VLOOKUP(D418,'Tabla 12'!$B$4:$E$6,3,FALSE)," ")</f>
        <v xml:space="preserve"> </v>
      </c>
      <c r="J418" s="95" t="str">
        <f>IFERROR(VLOOKUP(I418,'Tabla 12'!$D$5:$E$6,2,FALSE)," ")</f>
        <v xml:space="preserve"> </v>
      </c>
      <c r="K418" s="10"/>
      <c r="L418" s="10"/>
      <c r="M418" s="9"/>
      <c r="N418" s="10"/>
      <c r="O418" s="10"/>
      <c r="P418" s="10"/>
      <c r="Q418" s="10"/>
      <c r="R418" s="10"/>
      <c r="S418" s="10"/>
      <c r="T418" s="10"/>
      <c r="U418" s="10"/>
      <c r="V418" s="10"/>
      <c r="W418" s="10"/>
    </row>
    <row r="419" spans="1:23" ht="36.75" customHeight="1" x14ac:dyDescent="0.3">
      <c r="A419" s="4" t="str">
        <f>'Matriz Nº2 Análisis'!A419</f>
        <v>46. 5</v>
      </c>
      <c r="B419" s="13" t="str">
        <f>IF(A419&lt;1,'Matriz Nº1 Identificación'!F419,'Matriz Nº2 Análisis'!B419)</f>
        <v xml:space="preserve"> </v>
      </c>
      <c r="C419" s="13" t="str">
        <f>IFERROR(IF(A419&lt;1,'Matriz Nº1 Identificación'!B419,'Matriz Nº2 Análisis'!E419)," ")</f>
        <v xml:space="preserve"> </v>
      </c>
      <c r="D419" s="13" t="str">
        <f>IF(A419&lt;1,'Matriz Nº1 Identificación'!B419,'Matriz Nº2 Análisis'!I419)</f>
        <v xml:space="preserve"> </v>
      </c>
      <c r="E419" s="102"/>
      <c r="F419" s="103"/>
      <c r="G419" s="103"/>
      <c r="H419" s="103"/>
      <c r="I419" s="96" t="str">
        <f>IFERROR(VLOOKUP(D419,'Tabla 12'!$B$4:$E$6,3,FALSE)," ")</f>
        <v xml:space="preserve"> </v>
      </c>
      <c r="J419" s="95" t="str">
        <f>IFERROR(VLOOKUP(I419,'Tabla 12'!$D$5:$E$6,2,FALSE)," ")</f>
        <v xml:space="preserve"> </v>
      </c>
      <c r="K419" s="10"/>
      <c r="L419" s="10"/>
      <c r="M419" s="9"/>
      <c r="N419" s="10"/>
      <c r="O419" s="10"/>
      <c r="P419" s="10"/>
      <c r="Q419" s="10"/>
      <c r="R419" s="10"/>
      <c r="S419" s="10"/>
      <c r="T419" s="10"/>
      <c r="U419" s="10"/>
      <c r="V419" s="10"/>
      <c r="W419" s="10"/>
    </row>
    <row r="420" spans="1:23" ht="36.75" customHeight="1" x14ac:dyDescent="0.3">
      <c r="A420" s="4" t="str">
        <f>'Matriz Nº2 Análisis'!A420</f>
        <v>46. 6</v>
      </c>
      <c r="B420" s="13" t="str">
        <f>IF(A420&lt;1,'Matriz Nº1 Identificación'!F420,'Matriz Nº2 Análisis'!B420)</f>
        <v xml:space="preserve"> </v>
      </c>
      <c r="C420" s="13" t="str">
        <f>IFERROR(IF(A420&lt;1,'Matriz Nº1 Identificación'!B420,'Matriz Nº2 Análisis'!E420)," ")</f>
        <v xml:space="preserve"> </v>
      </c>
      <c r="D420" s="13" t="str">
        <f>IF(A420&lt;1,'Matriz Nº1 Identificación'!B420,'Matriz Nº2 Análisis'!I420)</f>
        <v xml:space="preserve"> </v>
      </c>
      <c r="E420" s="102"/>
      <c r="F420" s="103"/>
      <c r="G420" s="103"/>
      <c r="H420" s="103"/>
      <c r="I420" s="96" t="str">
        <f>IFERROR(VLOOKUP(D420,'Tabla 12'!$B$4:$E$6,3,FALSE)," ")</f>
        <v xml:space="preserve"> </v>
      </c>
      <c r="J420" s="95" t="str">
        <f>IFERROR(VLOOKUP(I420,'Tabla 12'!$D$5:$E$6,2,FALSE)," ")</f>
        <v xml:space="preserve"> </v>
      </c>
      <c r="K420" s="10"/>
      <c r="L420" s="10"/>
      <c r="M420" s="9"/>
      <c r="N420" s="10"/>
      <c r="O420" s="10"/>
      <c r="P420" s="10"/>
      <c r="Q420" s="10"/>
      <c r="R420" s="10"/>
      <c r="S420" s="10"/>
      <c r="T420" s="10"/>
      <c r="U420" s="10"/>
      <c r="V420" s="10"/>
      <c r="W420" s="10"/>
    </row>
    <row r="421" spans="1:23" ht="36.75" customHeight="1" thickBot="1" x14ac:dyDescent="0.35">
      <c r="A421" s="4" t="str">
        <f>'Matriz Nº2 Análisis'!A421</f>
        <v>46. 7</v>
      </c>
      <c r="B421" s="13" t="str">
        <f>IF(A421&lt;1,'Matriz Nº1 Identificación'!F421,'Matriz Nº2 Análisis'!B421)</f>
        <v xml:space="preserve"> </v>
      </c>
      <c r="C421" s="13" t="str">
        <f>IFERROR(IF(A421&lt;1,'Matriz Nº1 Identificación'!B421,'Matriz Nº2 Análisis'!E421)," ")</f>
        <v xml:space="preserve"> </v>
      </c>
      <c r="D421" s="13" t="str">
        <f>IF(A421&lt;1,'Matriz Nº1 Identificación'!B421,'Matriz Nº2 Análisis'!I421)</f>
        <v xml:space="preserve"> </v>
      </c>
      <c r="E421" s="102"/>
      <c r="F421" s="103"/>
      <c r="G421" s="103"/>
      <c r="H421" s="103"/>
      <c r="I421" s="96" t="str">
        <f>IFERROR(VLOOKUP(D421,'Tabla 12'!$B$4:$E$6,3,FALSE)," ")</f>
        <v xml:space="preserve"> </v>
      </c>
      <c r="J421" s="95" t="str">
        <f>IFERROR(VLOOKUP(I421,'Tabla 12'!$D$5:$E$6,2,FALSE)," ")</f>
        <v xml:space="preserve"> </v>
      </c>
      <c r="K421" s="10"/>
      <c r="L421" s="10"/>
      <c r="M421" s="9"/>
      <c r="N421" s="10"/>
      <c r="O421" s="10"/>
      <c r="P421" s="10"/>
      <c r="Q421" s="10"/>
      <c r="R421" s="10"/>
      <c r="S421" s="10"/>
      <c r="T421" s="10"/>
      <c r="U421" s="10"/>
      <c r="V421" s="10"/>
      <c r="W421" s="10"/>
    </row>
    <row r="422" spans="1:23" ht="34.5" customHeight="1" thickBot="1" x14ac:dyDescent="0.35">
      <c r="A422" s="73" t="str">
        <f>'Matriz Nº1 Identificación'!A422</f>
        <v xml:space="preserve">Objetivo Estratégico: </v>
      </c>
      <c r="B422" s="395">
        <f>+'Matriz Nº1 Identificación'!B422:H422</f>
        <v>0</v>
      </c>
      <c r="C422" s="396"/>
      <c r="D422" s="396"/>
      <c r="E422" s="396"/>
      <c r="F422" s="396"/>
      <c r="G422" s="396"/>
      <c r="H422" s="396"/>
      <c r="I422" s="396"/>
      <c r="J422" s="396"/>
    </row>
    <row r="423" spans="1:23" ht="34.5" customHeight="1" x14ac:dyDescent="0.3">
      <c r="A423" s="12" t="str">
        <f>'Matriz Nº1 Identificación'!A423</f>
        <v>Objetivo táctico</v>
      </c>
      <c r="B423" s="168" t="str">
        <f>+'Matriz Nº1 Identificación'!B423:H423</f>
        <v xml:space="preserve">47. </v>
      </c>
      <c r="C423" s="169"/>
      <c r="D423" s="169"/>
      <c r="E423" s="169"/>
      <c r="F423" s="170"/>
      <c r="G423" s="170"/>
      <c r="H423" s="170"/>
      <c r="I423" s="170"/>
      <c r="J423" s="171"/>
    </row>
    <row r="424" spans="1:23" ht="36.75" customHeight="1" x14ac:dyDescent="0.3">
      <c r="A424" s="4" t="str">
        <f>'Matriz Nº2 Análisis'!A424</f>
        <v>47. 1</v>
      </c>
      <c r="B424" s="13" t="str">
        <f>IF(A424&lt;1,'Matriz Nº1 Identificación'!F424,'Matriz Nº2 Análisis'!B424)</f>
        <v xml:space="preserve"> </v>
      </c>
      <c r="C424" s="13" t="str">
        <f>IFERROR(IF(A424&lt;1,'Matriz Nº1 Identificación'!B424,'Matriz Nº2 Análisis'!E424)," ")</f>
        <v xml:space="preserve"> </v>
      </c>
      <c r="D424" s="13" t="str">
        <f>IF(A424&lt;1,'Matriz Nº1 Identificación'!B424,'Matriz Nº2 Análisis'!I424)</f>
        <v xml:space="preserve"> </v>
      </c>
      <c r="E424" s="102"/>
      <c r="F424" s="103"/>
      <c r="G424" s="103"/>
      <c r="H424" s="103"/>
      <c r="I424" s="96" t="str">
        <f>IFERROR(VLOOKUP(D424,'Tabla 12'!$B$4:$E$6,3,FALSE)," ")</f>
        <v xml:space="preserve"> </v>
      </c>
      <c r="J424" s="95" t="str">
        <f>IFERROR(VLOOKUP(I424,'Tabla 12'!$D$5:$E$6,2,FALSE)," ")</f>
        <v xml:space="preserve"> </v>
      </c>
      <c r="K424" s="10"/>
      <c r="L424" s="10"/>
      <c r="M424" s="9"/>
      <c r="N424" s="10"/>
      <c r="O424" s="10"/>
      <c r="P424" s="10"/>
      <c r="Q424" s="10"/>
      <c r="R424" s="10"/>
      <c r="S424" s="10"/>
      <c r="T424" s="10"/>
      <c r="U424" s="10"/>
      <c r="V424" s="10"/>
      <c r="W424" s="10"/>
    </row>
    <row r="425" spans="1:23" ht="36.75" customHeight="1" x14ac:dyDescent="0.3">
      <c r="A425" s="4" t="str">
        <f>'Matriz Nº2 Análisis'!A425</f>
        <v>47. 2</v>
      </c>
      <c r="B425" s="13" t="str">
        <f>IF(A425&lt;1,'Matriz Nº1 Identificación'!F425,'Matriz Nº2 Análisis'!B425)</f>
        <v xml:space="preserve"> </v>
      </c>
      <c r="C425" s="13" t="str">
        <f>IFERROR(IF(A425&lt;1,'Matriz Nº1 Identificación'!B425,'Matriz Nº2 Análisis'!E425)," ")</f>
        <v xml:space="preserve"> </v>
      </c>
      <c r="D425" s="13" t="str">
        <f>IF(A425&lt;1,'Matriz Nº1 Identificación'!B425,'Matriz Nº2 Análisis'!I425)</f>
        <v xml:space="preserve"> </v>
      </c>
      <c r="E425" s="102"/>
      <c r="F425" s="103"/>
      <c r="G425" s="103"/>
      <c r="H425" s="103"/>
      <c r="I425" s="96" t="str">
        <f>IFERROR(VLOOKUP(D425,'Tabla 12'!$B$4:$E$6,3,FALSE)," ")</f>
        <v xml:space="preserve"> </v>
      </c>
      <c r="J425" s="95" t="str">
        <f>IFERROR(VLOOKUP(I425,'Tabla 12'!$D$5:$E$6,2,FALSE)," ")</f>
        <v xml:space="preserve"> </v>
      </c>
      <c r="K425" s="10"/>
      <c r="L425" s="10"/>
      <c r="M425" s="9"/>
      <c r="N425" s="10"/>
      <c r="O425" s="10"/>
      <c r="P425" s="10"/>
      <c r="Q425" s="10"/>
      <c r="R425" s="10"/>
      <c r="S425" s="10"/>
      <c r="T425" s="10"/>
      <c r="U425" s="10"/>
      <c r="V425" s="10"/>
      <c r="W425" s="10"/>
    </row>
    <row r="426" spans="1:23" ht="36.75" customHeight="1" x14ac:dyDescent="0.3">
      <c r="A426" s="4" t="str">
        <f>'Matriz Nº2 Análisis'!A426</f>
        <v>47. 3</v>
      </c>
      <c r="B426" s="13" t="str">
        <f>IF(A426&lt;1,'Matriz Nº1 Identificación'!F426,'Matriz Nº2 Análisis'!B426)</f>
        <v xml:space="preserve"> </v>
      </c>
      <c r="C426" s="13" t="str">
        <f>IFERROR(IF(A426&lt;1,'Matriz Nº1 Identificación'!B426,'Matriz Nº2 Análisis'!E426)," ")</f>
        <v xml:space="preserve"> </v>
      </c>
      <c r="D426" s="13" t="str">
        <f>IF(A426&lt;1,'Matriz Nº1 Identificación'!B426,'Matriz Nº2 Análisis'!I426)</f>
        <v xml:space="preserve"> </v>
      </c>
      <c r="E426" s="102"/>
      <c r="F426" s="103"/>
      <c r="G426" s="103"/>
      <c r="H426" s="103"/>
      <c r="I426" s="96" t="str">
        <f>IFERROR(VLOOKUP(D426,'Tabla 12'!$B$4:$E$6,3,FALSE)," ")</f>
        <v xml:space="preserve"> </v>
      </c>
      <c r="J426" s="95" t="str">
        <f>IFERROR(VLOOKUP(I426,'Tabla 12'!$D$5:$E$6,2,FALSE)," ")</f>
        <v xml:space="preserve"> </v>
      </c>
      <c r="K426" s="10"/>
      <c r="L426" s="10"/>
      <c r="M426" s="9"/>
      <c r="N426" s="10"/>
      <c r="O426" s="10"/>
      <c r="P426" s="10"/>
      <c r="Q426" s="10"/>
      <c r="R426" s="10"/>
      <c r="S426" s="10"/>
      <c r="T426" s="10"/>
      <c r="U426" s="10"/>
      <c r="V426" s="10"/>
      <c r="W426" s="10"/>
    </row>
    <row r="427" spans="1:23" ht="36.75" customHeight="1" x14ac:dyDescent="0.3">
      <c r="A427" s="4" t="str">
        <f>'Matriz Nº2 Análisis'!A427</f>
        <v>47. 4</v>
      </c>
      <c r="B427" s="13" t="str">
        <f>IF(A427&lt;1,'Matriz Nº1 Identificación'!F427,'Matriz Nº2 Análisis'!B427)</f>
        <v xml:space="preserve"> </v>
      </c>
      <c r="C427" s="13" t="str">
        <f>IFERROR(IF(A427&lt;1,'Matriz Nº1 Identificación'!B427,'Matriz Nº2 Análisis'!E427)," ")</f>
        <v xml:space="preserve"> </v>
      </c>
      <c r="D427" s="13" t="str">
        <f>IF(A427&lt;1,'Matriz Nº1 Identificación'!B427,'Matriz Nº2 Análisis'!I427)</f>
        <v xml:space="preserve"> </v>
      </c>
      <c r="E427" s="102"/>
      <c r="F427" s="103"/>
      <c r="G427" s="103"/>
      <c r="H427" s="103"/>
      <c r="I427" s="96" t="str">
        <f>IFERROR(VLOOKUP(D427,'Tabla 12'!$B$4:$E$6,3,FALSE)," ")</f>
        <v xml:space="preserve"> </v>
      </c>
      <c r="J427" s="95" t="str">
        <f>IFERROR(VLOOKUP(I427,'Tabla 12'!$D$5:$E$6,2,FALSE)," ")</f>
        <v xml:space="preserve"> </v>
      </c>
      <c r="K427" s="10"/>
      <c r="L427" s="10"/>
      <c r="M427" s="9"/>
      <c r="N427" s="10"/>
      <c r="O427" s="10"/>
      <c r="P427" s="10"/>
      <c r="Q427" s="10"/>
      <c r="R427" s="10"/>
      <c r="S427" s="10"/>
      <c r="T427" s="10"/>
      <c r="U427" s="10"/>
      <c r="V427" s="10"/>
      <c r="W427" s="10"/>
    </row>
    <row r="428" spans="1:23" ht="36.75" customHeight="1" x14ac:dyDescent="0.3">
      <c r="A428" s="4" t="str">
        <f>'Matriz Nº2 Análisis'!A428</f>
        <v>47. 5</v>
      </c>
      <c r="B428" s="13" t="str">
        <f>IF(A428&lt;1,'Matriz Nº1 Identificación'!F428,'Matriz Nº2 Análisis'!B428)</f>
        <v xml:space="preserve"> </v>
      </c>
      <c r="C428" s="13" t="str">
        <f>IFERROR(IF(A428&lt;1,'Matriz Nº1 Identificación'!B428,'Matriz Nº2 Análisis'!E428)," ")</f>
        <v xml:space="preserve"> </v>
      </c>
      <c r="D428" s="13" t="str">
        <f>IF(A428&lt;1,'Matriz Nº1 Identificación'!B428,'Matriz Nº2 Análisis'!I428)</f>
        <v xml:space="preserve"> </v>
      </c>
      <c r="E428" s="102"/>
      <c r="F428" s="103"/>
      <c r="G428" s="103"/>
      <c r="H428" s="103"/>
      <c r="I428" s="96" t="str">
        <f>IFERROR(VLOOKUP(D428,'Tabla 12'!$B$4:$E$6,3,FALSE)," ")</f>
        <v xml:space="preserve"> </v>
      </c>
      <c r="J428" s="95" t="str">
        <f>IFERROR(VLOOKUP(I428,'Tabla 12'!$D$5:$E$6,2,FALSE)," ")</f>
        <v xml:space="preserve"> </v>
      </c>
      <c r="K428" s="10"/>
      <c r="L428" s="10"/>
      <c r="M428" s="9"/>
      <c r="N428" s="10"/>
      <c r="O428" s="10"/>
      <c r="P428" s="10"/>
      <c r="Q428" s="10"/>
      <c r="R428" s="10"/>
      <c r="S428" s="10"/>
      <c r="T428" s="10"/>
      <c r="U428" s="10"/>
      <c r="V428" s="10"/>
      <c r="W428" s="10"/>
    </row>
    <row r="429" spans="1:23" ht="36.75" customHeight="1" x14ac:dyDescent="0.3">
      <c r="A429" s="4" t="str">
        <f>'Matriz Nº2 Análisis'!A429</f>
        <v>47. 6</v>
      </c>
      <c r="B429" s="13" t="str">
        <f>IF(A429&lt;1,'Matriz Nº1 Identificación'!F429,'Matriz Nº2 Análisis'!B429)</f>
        <v xml:space="preserve"> </v>
      </c>
      <c r="C429" s="13" t="str">
        <f>IFERROR(IF(A429&lt;1,'Matriz Nº1 Identificación'!B429,'Matriz Nº2 Análisis'!E429)," ")</f>
        <v xml:space="preserve"> </v>
      </c>
      <c r="D429" s="13" t="str">
        <f>IF(A429&lt;1,'Matriz Nº1 Identificación'!B429,'Matriz Nº2 Análisis'!I429)</f>
        <v xml:space="preserve"> </v>
      </c>
      <c r="E429" s="102"/>
      <c r="F429" s="103"/>
      <c r="G429" s="103"/>
      <c r="H429" s="103"/>
      <c r="I429" s="96" t="str">
        <f>IFERROR(VLOOKUP(D429,'Tabla 12'!$B$4:$E$6,3,FALSE)," ")</f>
        <v xml:space="preserve"> </v>
      </c>
      <c r="J429" s="95" t="str">
        <f>IFERROR(VLOOKUP(I429,'Tabla 12'!$D$5:$E$6,2,FALSE)," ")</f>
        <v xml:space="preserve"> </v>
      </c>
      <c r="K429" s="10"/>
      <c r="L429" s="10"/>
      <c r="M429" s="9"/>
      <c r="N429" s="10"/>
      <c r="O429" s="10"/>
      <c r="P429" s="10"/>
      <c r="Q429" s="10"/>
      <c r="R429" s="10"/>
      <c r="S429" s="10"/>
      <c r="T429" s="10"/>
      <c r="U429" s="10"/>
      <c r="V429" s="10"/>
      <c r="W429" s="10"/>
    </row>
    <row r="430" spans="1:23" ht="36.75" customHeight="1" thickBot="1" x14ac:dyDescent="0.35">
      <c r="A430" s="4" t="str">
        <f>'Matriz Nº2 Análisis'!A430</f>
        <v>47. 7</v>
      </c>
      <c r="B430" s="13" t="str">
        <f>IF(A430&lt;1,'Matriz Nº1 Identificación'!F430,'Matriz Nº2 Análisis'!B430)</f>
        <v xml:space="preserve"> </v>
      </c>
      <c r="C430" s="13" t="str">
        <f>IFERROR(IF(A430&lt;1,'Matriz Nº1 Identificación'!B430,'Matriz Nº2 Análisis'!E430)," ")</f>
        <v xml:space="preserve"> </v>
      </c>
      <c r="D430" s="13" t="str">
        <f>IF(A430&lt;1,'Matriz Nº1 Identificación'!B430,'Matriz Nº2 Análisis'!I430)</f>
        <v xml:space="preserve"> </v>
      </c>
      <c r="E430" s="102"/>
      <c r="F430" s="103"/>
      <c r="G430" s="103"/>
      <c r="H430" s="103"/>
      <c r="I430" s="96" t="str">
        <f>IFERROR(VLOOKUP(D430,'Tabla 12'!$B$4:$E$6,3,FALSE)," ")</f>
        <v xml:space="preserve"> </v>
      </c>
      <c r="J430" s="95" t="str">
        <f>IFERROR(VLOOKUP(I430,'Tabla 12'!$D$5:$E$6,2,FALSE)," ")</f>
        <v xml:space="preserve"> </v>
      </c>
      <c r="K430" s="10"/>
      <c r="L430" s="10"/>
      <c r="M430" s="9"/>
      <c r="N430" s="10"/>
      <c r="O430" s="10"/>
      <c r="P430" s="10"/>
      <c r="Q430" s="10"/>
      <c r="R430" s="10"/>
      <c r="S430" s="10"/>
      <c r="T430" s="10"/>
      <c r="U430" s="10"/>
      <c r="V430" s="10"/>
      <c r="W430" s="10"/>
    </row>
    <row r="431" spans="1:23" ht="34.5" customHeight="1" thickBot="1" x14ac:dyDescent="0.35">
      <c r="A431" s="73" t="str">
        <f>'Matriz Nº1 Identificación'!A431</f>
        <v xml:space="preserve">Objetivo Estratégico: </v>
      </c>
      <c r="B431" s="395">
        <f>+'Matriz Nº1 Identificación'!B431:H431</f>
        <v>0</v>
      </c>
      <c r="C431" s="396"/>
      <c r="D431" s="396"/>
      <c r="E431" s="396"/>
      <c r="F431" s="396"/>
      <c r="G431" s="396"/>
      <c r="H431" s="396"/>
      <c r="I431" s="396"/>
      <c r="J431" s="396"/>
    </row>
    <row r="432" spans="1:23" ht="34.5" customHeight="1" x14ac:dyDescent="0.3">
      <c r="A432" s="12" t="str">
        <f>'Matriz Nº1 Identificación'!A432</f>
        <v>Objetivo táctico</v>
      </c>
      <c r="B432" s="168" t="str">
        <f>+'Matriz Nº1 Identificación'!B432:H432</f>
        <v xml:space="preserve">48. </v>
      </c>
      <c r="C432" s="169"/>
      <c r="D432" s="169"/>
      <c r="E432" s="169"/>
      <c r="F432" s="170"/>
      <c r="G432" s="170"/>
      <c r="H432" s="170"/>
      <c r="I432" s="170"/>
      <c r="J432" s="171"/>
    </row>
    <row r="433" spans="1:23" ht="36.75" customHeight="1" x14ac:dyDescent="0.3">
      <c r="A433" s="4" t="str">
        <f>'Matriz Nº2 Análisis'!A433</f>
        <v>48. 1</v>
      </c>
      <c r="B433" s="13" t="str">
        <f>IF(A433&lt;1,'Matriz Nº1 Identificación'!F433,'Matriz Nº2 Análisis'!B433)</f>
        <v xml:space="preserve"> </v>
      </c>
      <c r="C433" s="13" t="str">
        <f>IFERROR(IF(A433&lt;1,'Matriz Nº1 Identificación'!B433,'Matriz Nº2 Análisis'!E433)," ")</f>
        <v xml:space="preserve"> </v>
      </c>
      <c r="D433" s="13" t="str">
        <f>IF(A433&lt;1,'Matriz Nº1 Identificación'!B433,'Matriz Nº2 Análisis'!I433)</f>
        <v xml:space="preserve"> </v>
      </c>
      <c r="E433" s="102"/>
      <c r="F433" s="103"/>
      <c r="G433" s="103"/>
      <c r="H433" s="103"/>
      <c r="I433" s="96" t="str">
        <f>IFERROR(VLOOKUP(D433,'Tabla 12'!$B$4:$E$6,3,FALSE)," ")</f>
        <v xml:space="preserve"> </v>
      </c>
      <c r="J433" s="95" t="str">
        <f>IFERROR(VLOOKUP(I433,'Tabla 12'!$D$5:$E$6,2,FALSE)," ")</f>
        <v xml:space="preserve"> </v>
      </c>
      <c r="K433" s="10"/>
      <c r="L433" s="10"/>
      <c r="M433" s="9"/>
      <c r="N433" s="10"/>
      <c r="O433" s="10"/>
      <c r="P433" s="10"/>
      <c r="Q433" s="10"/>
      <c r="R433" s="10"/>
      <c r="S433" s="10"/>
      <c r="T433" s="10"/>
      <c r="U433" s="10"/>
      <c r="V433" s="10"/>
      <c r="W433" s="10"/>
    </row>
    <row r="434" spans="1:23" ht="36.75" customHeight="1" x14ac:dyDescent="0.3">
      <c r="A434" s="4" t="str">
        <f>'Matriz Nº2 Análisis'!A434</f>
        <v>48. 2</v>
      </c>
      <c r="B434" s="13" t="str">
        <f>IF(A434&lt;1,'Matriz Nº1 Identificación'!F434,'Matriz Nº2 Análisis'!B434)</f>
        <v xml:space="preserve"> </v>
      </c>
      <c r="C434" s="13" t="str">
        <f>IFERROR(IF(A434&lt;1,'Matriz Nº1 Identificación'!B434,'Matriz Nº2 Análisis'!E434)," ")</f>
        <v xml:space="preserve"> </v>
      </c>
      <c r="D434" s="13" t="str">
        <f>IF(A434&lt;1,'Matriz Nº1 Identificación'!B434,'Matriz Nº2 Análisis'!I434)</f>
        <v xml:space="preserve"> </v>
      </c>
      <c r="E434" s="102"/>
      <c r="F434" s="103"/>
      <c r="G434" s="103"/>
      <c r="H434" s="103"/>
      <c r="I434" s="96" t="str">
        <f>IFERROR(VLOOKUP(D434,'Tabla 12'!$B$4:$E$6,3,FALSE)," ")</f>
        <v xml:space="preserve"> </v>
      </c>
      <c r="J434" s="95" t="str">
        <f>IFERROR(VLOOKUP(I434,'Tabla 12'!$D$5:$E$6,2,FALSE)," ")</f>
        <v xml:space="preserve"> </v>
      </c>
      <c r="K434" s="10"/>
      <c r="L434" s="10"/>
      <c r="M434" s="9"/>
      <c r="N434" s="10"/>
      <c r="O434" s="10"/>
      <c r="P434" s="10"/>
      <c r="Q434" s="10"/>
      <c r="R434" s="10"/>
      <c r="S434" s="10"/>
      <c r="T434" s="10"/>
      <c r="U434" s="10"/>
      <c r="V434" s="10"/>
      <c r="W434" s="10"/>
    </row>
    <row r="435" spans="1:23" ht="36.75" customHeight="1" x14ac:dyDescent="0.3">
      <c r="A435" s="4" t="str">
        <f>'Matriz Nº2 Análisis'!A435</f>
        <v>48. 3</v>
      </c>
      <c r="B435" s="13" t="str">
        <f>IF(A435&lt;1,'Matriz Nº1 Identificación'!F435,'Matriz Nº2 Análisis'!B435)</f>
        <v xml:space="preserve"> </v>
      </c>
      <c r="C435" s="13" t="str">
        <f>IFERROR(IF(A435&lt;1,'Matriz Nº1 Identificación'!B435,'Matriz Nº2 Análisis'!E435)," ")</f>
        <v xml:space="preserve"> </v>
      </c>
      <c r="D435" s="13" t="str">
        <f>IF(A435&lt;1,'Matriz Nº1 Identificación'!B435,'Matriz Nº2 Análisis'!I435)</f>
        <v xml:space="preserve"> </v>
      </c>
      <c r="E435" s="102"/>
      <c r="F435" s="103"/>
      <c r="G435" s="103"/>
      <c r="H435" s="103"/>
      <c r="I435" s="96" t="str">
        <f>IFERROR(VLOOKUP(D435,'Tabla 12'!$B$4:$E$6,3,FALSE)," ")</f>
        <v xml:space="preserve"> </v>
      </c>
      <c r="J435" s="95" t="str">
        <f>IFERROR(VLOOKUP(I435,'Tabla 12'!$D$5:$E$6,2,FALSE)," ")</f>
        <v xml:space="preserve"> </v>
      </c>
      <c r="K435" s="10"/>
      <c r="L435" s="10"/>
      <c r="M435" s="9"/>
      <c r="N435" s="10"/>
      <c r="O435" s="10"/>
      <c r="P435" s="10"/>
      <c r="Q435" s="10"/>
      <c r="R435" s="10"/>
      <c r="S435" s="10"/>
      <c r="T435" s="10"/>
      <c r="U435" s="10"/>
      <c r="V435" s="10"/>
      <c r="W435" s="10"/>
    </row>
    <row r="436" spans="1:23" ht="36.75" customHeight="1" x14ac:dyDescent="0.3">
      <c r="A436" s="4" t="str">
        <f>'Matriz Nº2 Análisis'!A436</f>
        <v>48. 4</v>
      </c>
      <c r="B436" s="13" t="str">
        <f>IF(A436&lt;1,'Matriz Nº1 Identificación'!F436,'Matriz Nº2 Análisis'!B436)</f>
        <v xml:space="preserve"> </v>
      </c>
      <c r="C436" s="13" t="str">
        <f>IFERROR(IF(A436&lt;1,'Matriz Nº1 Identificación'!B436,'Matriz Nº2 Análisis'!E436)," ")</f>
        <v xml:space="preserve"> </v>
      </c>
      <c r="D436" s="13" t="str">
        <f>IF(A436&lt;1,'Matriz Nº1 Identificación'!B436,'Matriz Nº2 Análisis'!I436)</f>
        <v xml:space="preserve"> </v>
      </c>
      <c r="E436" s="102"/>
      <c r="F436" s="103"/>
      <c r="G436" s="103"/>
      <c r="H436" s="103"/>
      <c r="I436" s="96" t="str">
        <f>IFERROR(VLOOKUP(D436,'Tabla 12'!$B$4:$E$6,3,FALSE)," ")</f>
        <v xml:space="preserve"> </v>
      </c>
      <c r="J436" s="95" t="str">
        <f>IFERROR(VLOOKUP(I436,'Tabla 12'!$D$5:$E$6,2,FALSE)," ")</f>
        <v xml:space="preserve"> </v>
      </c>
      <c r="K436" s="10"/>
      <c r="L436" s="10"/>
      <c r="M436" s="9"/>
      <c r="N436" s="10"/>
      <c r="O436" s="10"/>
      <c r="P436" s="10"/>
      <c r="Q436" s="10"/>
      <c r="R436" s="10"/>
      <c r="S436" s="10"/>
      <c r="T436" s="10"/>
      <c r="U436" s="10"/>
      <c r="V436" s="10"/>
      <c r="W436" s="10"/>
    </row>
    <row r="437" spans="1:23" ht="36.75" customHeight="1" x14ac:dyDescent="0.3">
      <c r="A437" s="4" t="str">
        <f>'Matriz Nº2 Análisis'!A437</f>
        <v>48. 5</v>
      </c>
      <c r="B437" s="13" t="str">
        <f>IF(A437&lt;1,'Matriz Nº1 Identificación'!F437,'Matriz Nº2 Análisis'!B437)</f>
        <v xml:space="preserve"> </v>
      </c>
      <c r="C437" s="13" t="str">
        <f>IFERROR(IF(A437&lt;1,'Matriz Nº1 Identificación'!B437,'Matriz Nº2 Análisis'!E437)," ")</f>
        <v xml:space="preserve"> </v>
      </c>
      <c r="D437" s="13" t="str">
        <f>IF(A437&lt;1,'Matriz Nº1 Identificación'!B437,'Matriz Nº2 Análisis'!I437)</f>
        <v xml:space="preserve"> </v>
      </c>
      <c r="E437" s="102"/>
      <c r="F437" s="103"/>
      <c r="G437" s="103"/>
      <c r="H437" s="103"/>
      <c r="I437" s="96" t="str">
        <f>IFERROR(VLOOKUP(D437,'Tabla 12'!$B$4:$E$6,3,FALSE)," ")</f>
        <v xml:space="preserve"> </v>
      </c>
      <c r="J437" s="95" t="str">
        <f>IFERROR(VLOOKUP(I437,'Tabla 12'!$D$5:$E$6,2,FALSE)," ")</f>
        <v xml:space="preserve"> </v>
      </c>
      <c r="K437" s="10"/>
      <c r="L437" s="10"/>
      <c r="M437" s="9"/>
      <c r="N437" s="10"/>
      <c r="O437" s="10"/>
      <c r="P437" s="10"/>
      <c r="Q437" s="10"/>
      <c r="R437" s="10"/>
      <c r="S437" s="10"/>
      <c r="T437" s="10"/>
      <c r="U437" s="10"/>
      <c r="V437" s="10"/>
      <c r="W437" s="10"/>
    </row>
    <row r="438" spans="1:23" ht="36.75" customHeight="1" x14ac:dyDescent="0.3">
      <c r="A438" s="4" t="str">
        <f>'Matriz Nº2 Análisis'!A438</f>
        <v>48. 6</v>
      </c>
      <c r="B438" s="13" t="str">
        <f>IF(A438&lt;1,'Matriz Nº1 Identificación'!F438,'Matriz Nº2 Análisis'!B438)</f>
        <v xml:space="preserve"> </v>
      </c>
      <c r="C438" s="13" t="str">
        <f>IFERROR(IF(A438&lt;1,'Matriz Nº1 Identificación'!B438,'Matriz Nº2 Análisis'!E438)," ")</f>
        <v xml:space="preserve"> </v>
      </c>
      <c r="D438" s="13" t="str">
        <f>IF(A438&lt;1,'Matriz Nº1 Identificación'!B438,'Matriz Nº2 Análisis'!I438)</f>
        <v xml:space="preserve"> </v>
      </c>
      <c r="E438" s="102"/>
      <c r="F438" s="103"/>
      <c r="G438" s="103"/>
      <c r="H438" s="103"/>
      <c r="I438" s="96" t="str">
        <f>IFERROR(VLOOKUP(D438,'Tabla 12'!$B$4:$E$6,3,FALSE)," ")</f>
        <v xml:space="preserve"> </v>
      </c>
      <c r="J438" s="95" t="str">
        <f>IFERROR(VLOOKUP(I438,'Tabla 12'!$D$5:$E$6,2,FALSE)," ")</f>
        <v xml:space="preserve"> </v>
      </c>
      <c r="K438" s="10"/>
      <c r="L438" s="10"/>
      <c r="M438" s="9"/>
      <c r="N438" s="10"/>
      <c r="O438" s="10"/>
      <c r="P438" s="10"/>
      <c r="Q438" s="10"/>
      <c r="R438" s="10"/>
      <c r="S438" s="10"/>
      <c r="T438" s="10"/>
      <c r="U438" s="10"/>
      <c r="V438" s="10"/>
      <c r="W438" s="10"/>
    </row>
    <row r="439" spans="1:23" ht="36.75" customHeight="1" thickBot="1" x14ac:dyDescent="0.35">
      <c r="A439" s="4" t="str">
        <f>'Matriz Nº2 Análisis'!A439</f>
        <v>48. 7</v>
      </c>
      <c r="B439" s="13" t="str">
        <f>IF(A439&lt;1,'Matriz Nº1 Identificación'!F439,'Matriz Nº2 Análisis'!B439)</f>
        <v xml:space="preserve"> </v>
      </c>
      <c r="C439" s="13" t="str">
        <f>IFERROR(IF(A439&lt;1,'Matriz Nº1 Identificación'!B439,'Matriz Nº2 Análisis'!E439)," ")</f>
        <v xml:space="preserve"> </v>
      </c>
      <c r="D439" s="13" t="str">
        <f>IF(A439&lt;1,'Matriz Nº1 Identificación'!B439,'Matriz Nº2 Análisis'!I439)</f>
        <v xml:space="preserve"> </v>
      </c>
      <c r="E439" s="102"/>
      <c r="F439" s="103"/>
      <c r="G439" s="103"/>
      <c r="H439" s="103"/>
      <c r="I439" s="96" t="str">
        <f>IFERROR(VLOOKUP(D439,'Tabla 12'!$B$4:$E$6,3,FALSE)," ")</f>
        <v xml:space="preserve"> </v>
      </c>
      <c r="J439" s="95" t="str">
        <f>IFERROR(VLOOKUP(I439,'Tabla 12'!$D$5:$E$6,2,FALSE)," ")</f>
        <v xml:space="preserve"> </v>
      </c>
      <c r="K439" s="10"/>
      <c r="L439" s="10"/>
      <c r="M439" s="9"/>
      <c r="N439" s="10"/>
      <c r="O439" s="10"/>
      <c r="P439" s="10"/>
      <c r="Q439" s="10"/>
      <c r="R439" s="10"/>
      <c r="S439" s="10"/>
      <c r="T439" s="10"/>
      <c r="U439" s="10"/>
      <c r="V439" s="10"/>
      <c r="W439" s="10"/>
    </row>
    <row r="440" spans="1:23" ht="34.5" customHeight="1" thickBot="1" x14ac:dyDescent="0.35">
      <c r="A440" s="73" t="str">
        <f>'Matriz Nº1 Identificación'!A440</f>
        <v xml:space="preserve">Objetivo Estratégico: </v>
      </c>
      <c r="B440" s="395">
        <f>+'Matriz Nº1 Identificación'!B440:H440</f>
        <v>0</v>
      </c>
      <c r="C440" s="396"/>
      <c r="D440" s="396"/>
      <c r="E440" s="396"/>
      <c r="F440" s="396"/>
      <c r="G440" s="396"/>
      <c r="H440" s="396"/>
      <c r="I440" s="396"/>
      <c r="J440" s="396"/>
    </row>
    <row r="441" spans="1:23" ht="34.5" customHeight="1" x14ac:dyDescent="0.3">
      <c r="A441" s="12" t="str">
        <f>'Matriz Nº1 Identificación'!A441</f>
        <v>Objetivo táctico</v>
      </c>
      <c r="B441" s="168" t="str">
        <f>+'Matriz Nº1 Identificación'!B441:H441</f>
        <v xml:space="preserve">49. </v>
      </c>
      <c r="C441" s="169"/>
      <c r="D441" s="169"/>
      <c r="E441" s="169"/>
      <c r="F441" s="170"/>
      <c r="G441" s="170"/>
      <c r="H441" s="170"/>
      <c r="I441" s="170"/>
      <c r="J441" s="171"/>
    </row>
    <row r="442" spans="1:23" ht="36.75" customHeight="1" x14ac:dyDescent="0.3">
      <c r="A442" s="4" t="str">
        <f>'Matriz Nº2 Análisis'!A442</f>
        <v>49. 1</v>
      </c>
      <c r="B442" s="13" t="str">
        <f>IF(A442&lt;1,'Matriz Nº1 Identificación'!F442,'Matriz Nº2 Análisis'!B442)</f>
        <v xml:space="preserve"> </v>
      </c>
      <c r="C442" s="13" t="str">
        <f>IFERROR(IF(A442&lt;1,'Matriz Nº1 Identificación'!B442,'Matriz Nº2 Análisis'!E442)," ")</f>
        <v xml:space="preserve"> </v>
      </c>
      <c r="D442" s="13" t="str">
        <f>IF(A442&lt;1,'Matriz Nº1 Identificación'!B442,'Matriz Nº2 Análisis'!I442)</f>
        <v xml:space="preserve"> </v>
      </c>
      <c r="E442" s="102"/>
      <c r="F442" s="103"/>
      <c r="G442" s="103"/>
      <c r="H442" s="103"/>
      <c r="I442" s="96" t="str">
        <f>IFERROR(VLOOKUP(D442,'Tabla 12'!$B$4:$E$6,3,FALSE)," ")</f>
        <v xml:space="preserve"> </v>
      </c>
      <c r="J442" s="95" t="str">
        <f>IFERROR(VLOOKUP(I442,'Tabla 12'!$D$5:$E$6,2,FALSE)," ")</f>
        <v xml:space="preserve"> </v>
      </c>
      <c r="K442" s="10"/>
      <c r="L442" s="10"/>
      <c r="M442" s="9"/>
      <c r="N442" s="10"/>
      <c r="O442" s="10"/>
      <c r="P442" s="10"/>
      <c r="Q442" s="10"/>
      <c r="R442" s="10"/>
      <c r="S442" s="10"/>
      <c r="T442" s="10"/>
      <c r="U442" s="10"/>
      <c r="V442" s="10"/>
      <c r="W442" s="10"/>
    </row>
    <row r="443" spans="1:23" ht="36.75" customHeight="1" x14ac:dyDescent="0.3">
      <c r="A443" s="4" t="str">
        <f>'Matriz Nº2 Análisis'!A443</f>
        <v>49. 2</v>
      </c>
      <c r="B443" s="13" t="str">
        <f>IF(A443&lt;1,'Matriz Nº1 Identificación'!F443,'Matriz Nº2 Análisis'!B443)</f>
        <v xml:space="preserve"> </v>
      </c>
      <c r="C443" s="13" t="str">
        <f>IFERROR(IF(A443&lt;1,'Matriz Nº1 Identificación'!B443,'Matriz Nº2 Análisis'!E443)," ")</f>
        <v xml:space="preserve"> </v>
      </c>
      <c r="D443" s="13" t="str">
        <f>IF(A443&lt;1,'Matriz Nº1 Identificación'!B443,'Matriz Nº2 Análisis'!I443)</f>
        <v xml:space="preserve"> </v>
      </c>
      <c r="E443" s="102"/>
      <c r="F443" s="103"/>
      <c r="G443" s="103"/>
      <c r="H443" s="103"/>
      <c r="I443" s="96" t="str">
        <f>IFERROR(VLOOKUP(D443,'Tabla 12'!$B$4:$E$6,3,FALSE)," ")</f>
        <v xml:space="preserve"> </v>
      </c>
      <c r="J443" s="95" t="str">
        <f>IFERROR(VLOOKUP(I443,'Tabla 12'!$D$5:$E$6,2,FALSE)," ")</f>
        <v xml:space="preserve"> </v>
      </c>
      <c r="K443" s="10"/>
      <c r="L443" s="10"/>
      <c r="M443" s="9"/>
      <c r="N443" s="10"/>
      <c r="O443" s="10"/>
      <c r="P443" s="10"/>
      <c r="Q443" s="10"/>
      <c r="R443" s="10"/>
      <c r="S443" s="10"/>
      <c r="T443" s="10"/>
      <c r="U443" s="10"/>
      <c r="V443" s="10"/>
      <c r="W443" s="10"/>
    </row>
    <row r="444" spans="1:23" ht="36.75" customHeight="1" x14ac:dyDescent="0.3">
      <c r="A444" s="4" t="str">
        <f>'Matriz Nº2 Análisis'!A444</f>
        <v>49. 3</v>
      </c>
      <c r="B444" s="13" t="str">
        <f>IF(A444&lt;1,'Matriz Nº1 Identificación'!F444,'Matriz Nº2 Análisis'!B444)</f>
        <v xml:space="preserve"> </v>
      </c>
      <c r="C444" s="13" t="str">
        <f>IFERROR(IF(A444&lt;1,'Matriz Nº1 Identificación'!B444,'Matriz Nº2 Análisis'!E444)," ")</f>
        <v xml:space="preserve"> </v>
      </c>
      <c r="D444" s="13" t="str">
        <f>IF(A444&lt;1,'Matriz Nº1 Identificación'!B444,'Matriz Nº2 Análisis'!I444)</f>
        <v xml:space="preserve"> </v>
      </c>
      <c r="E444" s="102"/>
      <c r="F444" s="103"/>
      <c r="G444" s="103"/>
      <c r="H444" s="103"/>
      <c r="I444" s="96" t="str">
        <f>IFERROR(VLOOKUP(D444,'Tabla 12'!$B$4:$E$6,3,FALSE)," ")</f>
        <v xml:space="preserve"> </v>
      </c>
      <c r="J444" s="95" t="str">
        <f>IFERROR(VLOOKUP(I444,'Tabla 12'!$D$5:$E$6,2,FALSE)," ")</f>
        <v xml:space="preserve"> </v>
      </c>
      <c r="K444" s="10"/>
      <c r="L444" s="10"/>
      <c r="M444" s="9"/>
      <c r="N444" s="10"/>
      <c r="O444" s="10"/>
      <c r="P444" s="10"/>
      <c r="Q444" s="10"/>
      <c r="R444" s="10"/>
      <c r="S444" s="10"/>
      <c r="T444" s="10"/>
      <c r="U444" s="10"/>
      <c r="V444" s="10"/>
      <c r="W444" s="10"/>
    </row>
    <row r="445" spans="1:23" ht="36.75" customHeight="1" x14ac:dyDescent="0.3">
      <c r="A445" s="4" t="str">
        <f>'Matriz Nº2 Análisis'!A445</f>
        <v>49. 4</v>
      </c>
      <c r="B445" s="13" t="str">
        <f>IF(A445&lt;1,'Matriz Nº1 Identificación'!F445,'Matriz Nº2 Análisis'!B445)</f>
        <v xml:space="preserve"> </v>
      </c>
      <c r="C445" s="13" t="str">
        <f>IFERROR(IF(A445&lt;1,'Matriz Nº1 Identificación'!B445,'Matriz Nº2 Análisis'!E445)," ")</f>
        <v xml:space="preserve"> </v>
      </c>
      <c r="D445" s="13" t="str">
        <f>IF(A445&lt;1,'Matriz Nº1 Identificación'!B445,'Matriz Nº2 Análisis'!I445)</f>
        <v xml:space="preserve"> </v>
      </c>
      <c r="E445" s="102"/>
      <c r="F445" s="103"/>
      <c r="G445" s="103"/>
      <c r="H445" s="103"/>
      <c r="I445" s="96" t="str">
        <f>IFERROR(VLOOKUP(D445,'Tabla 12'!$B$4:$E$6,3,FALSE)," ")</f>
        <v xml:space="preserve"> </v>
      </c>
      <c r="J445" s="95" t="str">
        <f>IFERROR(VLOOKUP(I445,'Tabla 12'!$D$5:$E$6,2,FALSE)," ")</f>
        <v xml:space="preserve"> </v>
      </c>
      <c r="K445" s="10"/>
      <c r="L445" s="10"/>
      <c r="M445" s="9"/>
      <c r="N445" s="10"/>
      <c r="O445" s="10"/>
      <c r="P445" s="10"/>
      <c r="Q445" s="10"/>
      <c r="R445" s="10"/>
      <c r="S445" s="10"/>
      <c r="T445" s="10"/>
      <c r="U445" s="10"/>
      <c r="V445" s="10"/>
      <c r="W445" s="10"/>
    </row>
    <row r="446" spans="1:23" ht="36.75" customHeight="1" x14ac:dyDescent="0.3">
      <c r="A446" s="4" t="str">
        <f>'Matriz Nº2 Análisis'!A446</f>
        <v>49. 5</v>
      </c>
      <c r="B446" s="13" t="str">
        <f>IF(A446&lt;1,'Matriz Nº1 Identificación'!F446,'Matriz Nº2 Análisis'!B446)</f>
        <v xml:space="preserve"> </v>
      </c>
      <c r="C446" s="13" t="str">
        <f>IFERROR(IF(A446&lt;1,'Matriz Nº1 Identificación'!B446,'Matriz Nº2 Análisis'!E446)," ")</f>
        <v xml:space="preserve"> </v>
      </c>
      <c r="D446" s="13" t="str">
        <f>IF(A446&lt;1,'Matriz Nº1 Identificación'!B446,'Matriz Nº2 Análisis'!I446)</f>
        <v xml:space="preserve"> </v>
      </c>
      <c r="E446" s="102"/>
      <c r="F446" s="103"/>
      <c r="G446" s="103"/>
      <c r="H446" s="103"/>
      <c r="I446" s="96" t="str">
        <f>IFERROR(VLOOKUP(D446,'Tabla 12'!$B$4:$E$6,3,FALSE)," ")</f>
        <v xml:space="preserve"> </v>
      </c>
      <c r="J446" s="95" t="str">
        <f>IFERROR(VLOOKUP(I446,'Tabla 12'!$D$5:$E$6,2,FALSE)," ")</f>
        <v xml:space="preserve"> </v>
      </c>
      <c r="K446" s="10"/>
      <c r="L446" s="10"/>
      <c r="M446" s="9"/>
      <c r="N446" s="10"/>
      <c r="O446" s="10"/>
      <c r="P446" s="10"/>
      <c r="Q446" s="10"/>
      <c r="R446" s="10"/>
      <c r="S446" s="10"/>
      <c r="T446" s="10"/>
      <c r="U446" s="10"/>
      <c r="V446" s="10"/>
      <c r="W446" s="10"/>
    </row>
    <row r="447" spans="1:23" ht="36.75" customHeight="1" x14ac:dyDescent="0.3">
      <c r="A447" s="4" t="str">
        <f>'Matriz Nº2 Análisis'!A447</f>
        <v>49. 6</v>
      </c>
      <c r="B447" s="13" t="str">
        <f>IF(A447&lt;1,'Matriz Nº1 Identificación'!F447,'Matriz Nº2 Análisis'!B447)</f>
        <v xml:space="preserve"> </v>
      </c>
      <c r="C447" s="13" t="str">
        <f>IFERROR(IF(A447&lt;1,'Matriz Nº1 Identificación'!B447,'Matriz Nº2 Análisis'!E447)," ")</f>
        <v xml:space="preserve"> </v>
      </c>
      <c r="D447" s="13" t="str">
        <f>IF(A447&lt;1,'Matriz Nº1 Identificación'!B447,'Matriz Nº2 Análisis'!I447)</f>
        <v xml:space="preserve"> </v>
      </c>
      <c r="E447" s="102"/>
      <c r="F447" s="103"/>
      <c r="G447" s="103"/>
      <c r="H447" s="103"/>
      <c r="I447" s="96" t="str">
        <f>IFERROR(VLOOKUP(D447,'Tabla 12'!$B$4:$E$6,3,FALSE)," ")</f>
        <v xml:space="preserve"> </v>
      </c>
      <c r="J447" s="95" t="str">
        <f>IFERROR(VLOOKUP(I447,'Tabla 12'!$D$5:$E$6,2,FALSE)," ")</f>
        <v xml:space="preserve"> </v>
      </c>
      <c r="K447" s="10"/>
      <c r="L447" s="10"/>
      <c r="M447" s="9"/>
      <c r="N447" s="10"/>
      <c r="O447" s="10"/>
      <c r="P447" s="10"/>
      <c r="Q447" s="10"/>
      <c r="R447" s="10"/>
      <c r="S447" s="10"/>
      <c r="T447" s="10"/>
      <c r="U447" s="10"/>
      <c r="V447" s="10"/>
      <c r="W447" s="10"/>
    </row>
    <row r="448" spans="1:23" ht="36.75" customHeight="1" thickBot="1" x14ac:dyDescent="0.35">
      <c r="A448" s="4" t="str">
        <f>'Matriz Nº2 Análisis'!A448</f>
        <v>49. 7</v>
      </c>
      <c r="B448" s="13" t="str">
        <f>IF(A448&lt;1,'Matriz Nº1 Identificación'!F448,'Matriz Nº2 Análisis'!B448)</f>
        <v xml:space="preserve"> </v>
      </c>
      <c r="C448" s="13" t="str">
        <f>IFERROR(IF(A448&lt;1,'Matriz Nº1 Identificación'!B448,'Matriz Nº2 Análisis'!E448)," ")</f>
        <v xml:space="preserve"> </v>
      </c>
      <c r="D448" s="13" t="str">
        <f>IF(A448&lt;1,'Matriz Nº1 Identificación'!B448,'Matriz Nº2 Análisis'!I448)</f>
        <v xml:space="preserve"> </v>
      </c>
      <c r="E448" s="102"/>
      <c r="F448" s="103"/>
      <c r="G448" s="103"/>
      <c r="H448" s="103"/>
      <c r="I448" s="96" t="str">
        <f>IFERROR(VLOOKUP(D448,'Tabla 12'!$B$4:$E$6,3,FALSE)," ")</f>
        <v xml:space="preserve"> </v>
      </c>
      <c r="J448" s="95" t="str">
        <f>IFERROR(VLOOKUP(I448,'Tabla 12'!$D$5:$E$6,2,FALSE)," ")</f>
        <v xml:space="preserve"> </v>
      </c>
      <c r="K448" s="10"/>
      <c r="L448" s="10"/>
      <c r="M448" s="9"/>
      <c r="N448" s="10"/>
      <c r="O448" s="10"/>
      <c r="P448" s="10"/>
      <c r="Q448" s="10"/>
      <c r="R448" s="10"/>
      <c r="S448" s="10"/>
      <c r="T448" s="10"/>
      <c r="U448" s="10"/>
      <c r="V448" s="10"/>
      <c r="W448" s="10"/>
    </row>
    <row r="449" spans="1:23" ht="34.5" customHeight="1" thickBot="1" x14ac:dyDescent="0.35">
      <c r="A449" s="73" t="str">
        <f>'Matriz Nº1 Identificación'!A449</f>
        <v xml:space="preserve">Objetivo Estratégico: </v>
      </c>
      <c r="B449" s="395">
        <f>+'Matriz Nº1 Identificación'!B449:H449</f>
        <v>0</v>
      </c>
      <c r="C449" s="396"/>
      <c r="D449" s="396"/>
      <c r="E449" s="396"/>
      <c r="F449" s="396"/>
      <c r="G449" s="396"/>
      <c r="H449" s="396"/>
      <c r="I449" s="396"/>
      <c r="J449" s="396"/>
    </row>
    <row r="450" spans="1:23" ht="34.5" customHeight="1" x14ac:dyDescent="0.3">
      <c r="A450" s="12" t="str">
        <f>'Matriz Nº1 Identificación'!A450</f>
        <v>Objetivo táctico</v>
      </c>
      <c r="B450" s="168" t="str">
        <f>+'Matriz Nº1 Identificación'!B450:H450</f>
        <v xml:space="preserve">50. </v>
      </c>
      <c r="C450" s="169"/>
      <c r="D450" s="169"/>
      <c r="E450" s="169"/>
      <c r="F450" s="170"/>
      <c r="G450" s="170"/>
      <c r="H450" s="170"/>
      <c r="I450" s="170"/>
      <c r="J450" s="171"/>
    </row>
    <row r="451" spans="1:23" ht="36.75" customHeight="1" x14ac:dyDescent="0.3">
      <c r="A451" s="4" t="str">
        <f>'Matriz Nº2 Análisis'!A451</f>
        <v>50. 1</v>
      </c>
      <c r="B451" s="13" t="str">
        <f>IF(A451&lt;1,'Matriz Nº1 Identificación'!F451,'Matriz Nº2 Análisis'!B451)</f>
        <v xml:space="preserve"> </v>
      </c>
      <c r="C451" s="13" t="str">
        <f>IFERROR(IF(A451&lt;1,'Matriz Nº1 Identificación'!B451,'Matriz Nº2 Análisis'!E451)," ")</f>
        <v xml:space="preserve"> </v>
      </c>
      <c r="D451" s="13" t="str">
        <f>IF(A451&lt;1,'Matriz Nº1 Identificación'!B451,'Matriz Nº2 Análisis'!I451)</f>
        <v xml:space="preserve"> </v>
      </c>
      <c r="E451" s="102"/>
      <c r="F451" s="103"/>
      <c r="G451" s="103"/>
      <c r="H451" s="103"/>
      <c r="I451" s="96" t="str">
        <f>IFERROR(VLOOKUP(D451,'Tabla 12'!$B$4:$E$6,3,FALSE)," ")</f>
        <v xml:space="preserve"> </v>
      </c>
      <c r="J451" s="95" t="str">
        <f>IFERROR(VLOOKUP(I451,'Tabla 12'!$D$5:$E$6,2,FALSE)," ")</f>
        <v xml:space="preserve"> </v>
      </c>
      <c r="K451" s="10"/>
      <c r="L451" s="10"/>
      <c r="M451" s="9"/>
      <c r="N451" s="10"/>
      <c r="O451" s="10"/>
      <c r="P451" s="10"/>
      <c r="Q451" s="10"/>
      <c r="R451" s="10"/>
      <c r="S451" s="10"/>
      <c r="T451" s="10"/>
      <c r="U451" s="10"/>
      <c r="V451" s="10"/>
      <c r="W451" s="10"/>
    </row>
    <row r="452" spans="1:23" ht="36.75" customHeight="1" x14ac:dyDescent="0.3">
      <c r="A452" s="4" t="str">
        <f>'Matriz Nº2 Análisis'!A452</f>
        <v>50. 2</v>
      </c>
      <c r="B452" s="13" t="str">
        <f>IF(A452&lt;1,'Matriz Nº1 Identificación'!F452,'Matriz Nº2 Análisis'!B452)</f>
        <v xml:space="preserve"> </v>
      </c>
      <c r="C452" s="13" t="str">
        <f>IFERROR(IF(A452&lt;1,'Matriz Nº1 Identificación'!B452,'Matriz Nº2 Análisis'!E452)," ")</f>
        <v xml:space="preserve"> </v>
      </c>
      <c r="D452" s="13" t="str">
        <f>IF(A452&lt;1,'Matriz Nº1 Identificación'!B452,'Matriz Nº2 Análisis'!I452)</f>
        <v xml:space="preserve"> </v>
      </c>
      <c r="E452" s="102"/>
      <c r="F452" s="103"/>
      <c r="G452" s="103"/>
      <c r="H452" s="103"/>
      <c r="I452" s="96" t="str">
        <f>IFERROR(VLOOKUP(D452,'Tabla 12'!$B$4:$E$6,3,FALSE)," ")</f>
        <v xml:space="preserve"> </v>
      </c>
      <c r="J452" s="95" t="str">
        <f>IFERROR(VLOOKUP(I452,'Tabla 12'!$D$5:$E$6,2,FALSE)," ")</f>
        <v xml:space="preserve"> </v>
      </c>
      <c r="K452" s="10"/>
      <c r="L452" s="10"/>
      <c r="M452" s="9"/>
      <c r="N452" s="10"/>
      <c r="O452" s="10"/>
      <c r="P452" s="10"/>
      <c r="Q452" s="10"/>
      <c r="R452" s="10"/>
      <c r="S452" s="10"/>
      <c r="T452" s="10"/>
      <c r="U452" s="10"/>
      <c r="V452" s="10"/>
      <c r="W452" s="10"/>
    </row>
    <row r="453" spans="1:23" ht="36.75" customHeight="1" x14ac:dyDescent="0.3">
      <c r="A453" s="4" t="str">
        <f>'Matriz Nº2 Análisis'!A453</f>
        <v>50. 3</v>
      </c>
      <c r="B453" s="13" t="str">
        <f>IF(A453&lt;1,'Matriz Nº1 Identificación'!F453,'Matriz Nº2 Análisis'!B453)</f>
        <v xml:space="preserve"> </v>
      </c>
      <c r="C453" s="13" t="str">
        <f>IFERROR(IF(A453&lt;1,'Matriz Nº1 Identificación'!B453,'Matriz Nº2 Análisis'!E453)," ")</f>
        <v xml:space="preserve"> </v>
      </c>
      <c r="D453" s="13" t="str">
        <f>IF(A453&lt;1,'Matriz Nº1 Identificación'!B453,'Matriz Nº2 Análisis'!I453)</f>
        <v xml:space="preserve"> </v>
      </c>
      <c r="E453" s="102"/>
      <c r="F453" s="103"/>
      <c r="G453" s="103"/>
      <c r="H453" s="103"/>
      <c r="I453" s="96" t="str">
        <f>IFERROR(VLOOKUP(D453,'Tabla 12'!$B$4:$E$6,3,FALSE)," ")</f>
        <v xml:space="preserve"> </v>
      </c>
      <c r="J453" s="95" t="str">
        <f>IFERROR(VLOOKUP(I453,'Tabla 12'!$D$5:$E$6,2,FALSE)," ")</f>
        <v xml:space="preserve"> </v>
      </c>
      <c r="K453" s="10"/>
      <c r="L453" s="10"/>
      <c r="M453" s="9"/>
      <c r="N453" s="10"/>
      <c r="O453" s="10"/>
      <c r="P453" s="10"/>
      <c r="Q453" s="10"/>
      <c r="R453" s="10"/>
      <c r="S453" s="10"/>
      <c r="T453" s="10"/>
      <c r="U453" s="10"/>
      <c r="V453" s="10"/>
      <c r="W453" s="10"/>
    </row>
    <row r="454" spans="1:23" ht="36.75" customHeight="1" x14ac:dyDescent="0.3">
      <c r="A454" s="4" t="str">
        <f>'Matriz Nº2 Análisis'!A454</f>
        <v>50. 4</v>
      </c>
      <c r="B454" s="13" t="str">
        <f>IF(A454&lt;1,'Matriz Nº1 Identificación'!F454,'Matriz Nº2 Análisis'!B454)</f>
        <v xml:space="preserve"> </v>
      </c>
      <c r="C454" s="13" t="str">
        <f>IFERROR(IF(A454&lt;1,'Matriz Nº1 Identificación'!B454,'Matriz Nº2 Análisis'!E454)," ")</f>
        <v xml:space="preserve"> </v>
      </c>
      <c r="D454" s="13" t="str">
        <f>IF(A454&lt;1,'Matriz Nº1 Identificación'!B454,'Matriz Nº2 Análisis'!I454)</f>
        <v xml:space="preserve"> </v>
      </c>
      <c r="E454" s="102"/>
      <c r="F454" s="103"/>
      <c r="G454" s="103"/>
      <c r="H454" s="103"/>
      <c r="I454" s="96" t="str">
        <f>IFERROR(VLOOKUP(D454,'Tabla 12'!$B$4:$E$6,3,FALSE)," ")</f>
        <v xml:space="preserve"> </v>
      </c>
      <c r="J454" s="95" t="str">
        <f>IFERROR(VLOOKUP(I454,'Tabla 12'!$D$5:$E$6,2,FALSE)," ")</f>
        <v xml:space="preserve"> </v>
      </c>
      <c r="K454" s="10"/>
      <c r="L454" s="10"/>
      <c r="M454" s="9"/>
      <c r="N454" s="10"/>
      <c r="O454" s="10"/>
      <c r="P454" s="10"/>
      <c r="Q454" s="10"/>
      <c r="R454" s="10"/>
      <c r="S454" s="10"/>
      <c r="T454" s="10"/>
      <c r="U454" s="10"/>
      <c r="V454" s="10"/>
      <c r="W454" s="10"/>
    </row>
    <row r="455" spans="1:23" ht="36.75" customHeight="1" x14ac:dyDescent="0.3">
      <c r="A455" s="4" t="str">
        <f>'Matriz Nº2 Análisis'!A455</f>
        <v>50. 5</v>
      </c>
      <c r="B455" s="13" t="str">
        <f>IF(A455&lt;1,'Matriz Nº1 Identificación'!F455,'Matriz Nº2 Análisis'!B455)</f>
        <v xml:space="preserve"> </v>
      </c>
      <c r="C455" s="13" t="str">
        <f>IFERROR(IF(A455&lt;1,'Matriz Nº1 Identificación'!B455,'Matriz Nº2 Análisis'!E455)," ")</f>
        <v xml:space="preserve"> </v>
      </c>
      <c r="D455" s="13" t="str">
        <f>IF(A455&lt;1,'Matriz Nº1 Identificación'!B455,'Matriz Nº2 Análisis'!I455)</f>
        <v xml:space="preserve"> </v>
      </c>
      <c r="E455" s="102"/>
      <c r="F455" s="103"/>
      <c r="G455" s="103"/>
      <c r="H455" s="103"/>
      <c r="I455" s="96" t="str">
        <f>IFERROR(VLOOKUP(D455,'Tabla 12'!$B$4:$E$6,3,FALSE)," ")</f>
        <v xml:space="preserve"> </v>
      </c>
      <c r="J455" s="95" t="str">
        <f>IFERROR(VLOOKUP(I455,'Tabla 12'!$D$5:$E$6,2,FALSE)," ")</f>
        <v xml:space="preserve"> </v>
      </c>
      <c r="K455" s="10"/>
      <c r="L455" s="10"/>
      <c r="M455" s="9"/>
      <c r="N455" s="10"/>
      <c r="O455" s="10"/>
      <c r="P455" s="10"/>
      <c r="Q455" s="10"/>
      <c r="R455" s="10"/>
      <c r="S455" s="10"/>
      <c r="T455" s="10"/>
      <c r="U455" s="10"/>
      <c r="V455" s="10"/>
      <c r="W455" s="10"/>
    </row>
    <row r="456" spans="1:23" ht="36.75" customHeight="1" x14ac:dyDescent="0.3">
      <c r="A456" s="4" t="str">
        <f>'Matriz Nº2 Análisis'!A456</f>
        <v>50. 6</v>
      </c>
      <c r="B456" s="13" t="str">
        <f>IF(A456&lt;1,'Matriz Nº1 Identificación'!F456,'Matriz Nº2 Análisis'!B456)</f>
        <v xml:space="preserve"> </v>
      </c>
      <c r="C456" s="13" t="str">
        <f>IFERROR(IF(A456&lt;1,'Matriz Nº1 Identificación'!B456,'Matriz Nº2 Análisis'!E456)," ")</f>
        <v xml:space="preserve"> </v>
      </c>
      <c r="D456" s="13" t="str">
        <f>IF(A456&lt;1,'Matriz Nº1 Identificación'!B456,'Matriz Nº2 Análisis'!I456)</f>
        <v xml:space="preserve"> </v>
      </c>
      <c r="E456" s="102"/>
      <c r="F456" s="103"/>
      <c r="G456" s="103"/>
      <c r="H456" s="103"/>
      <c r="I456" s="96" t="str">
        <f>IFERROR(VLOOKUP(D456,'Tabla 12'!$B$4:$E$6,3,FALSE)," ")</f>
        <v xml:space="preserve"> </v>
      </c>
      <c r="J456" s="95" t="str">
        <f>IFERROR(VLOOKUP(I456,'Tabla 12'!$D$5:$E$6,2,FALSE)," ")</f>
        <v xml:space="preserve"> </v>
      </c>
      <c r="K456" s="10"/>
      <c r="L456" s="10"/>
      <c r="M456" s="9"/>
      <c r="N456" s="10"/>
      <c r="O456" s="10"/>
      <c r="P456" s="10"/>
      <c r="Q456" s="10"/>
      <c r="R456" s="10"/>
      <c r="S456" s="10"/>
      <c r="T456" s="10"/>
      <c r="U456" s="10"/>
      <c r="V456" s="10"/>
      <c r="W456" s="10"/>
    </row>
    <row r="457" spans="1:23" ht="36.75" customHeight="1" thickBot="1" x14ac:dyDescent="0.35">
      <c r="A457" s="4" t="str">
        <f>'Matriz Nº2 Análisis'!A457</f>
        <v>50. 7</v>
      </c>
      <c r="B457" s="13" t="str">
        <f>IF(A457&lt;1,'Matriz Nº1 Identificación'!F457,'Matriz Nº2 Análisis'!B457)</f>
        <v xml:space="preserve"> </v>
      </c>
      <c r="C457" s="13" t="str">
        <f>IFERROR(IF(A457&lt;1,'Matriz Nº1 Identificación'!B457,'Matriz Nº2 Análisis'!E457)," ")</f>
        <v xml:space="preserve"> </v>
      </c>
      <c r="D457" s="13" t="str">
        <f>IF(A457&lt;1,'Matriz Nº1 Identificación'!B457,'Matriz Nº2 Análisis'!I457)</f>
        <v xml:space="preserve"> </v>
      </c>
      <c r="E457" s="102"/>
      <c r="F457" s="103"/>
      <c r="G457" s="103"/>
      <c r="H457" s="103"/>
      <c r="I457" s="96" t="str">
        <f>IFERROR(VLOOKUP(D457,'Tabla 12'!$B$4:$E$6,3,FALSE)," ")</f>
        <v xml:space="preserve"> </v>
      </c>
      <c r="J457" s="95" t="str">
        <f>IFERROR(VLOOKUP(I457,'Tabla 12'!$D$5:$E$6,2,FALSE)," ")</f>
        <v xml:space="preserve"> </v>
      </c>
      <c r="K457" s="10"/>
      <c r="L457" s="10"/>
      <c r="M457" s="9"/>
      <c r="N457" s="10"/>
      <c r="O457" s="10"/>
      <c r="P457" s="10"/>
      <c r="Q457" s="10"/>
      <c r="R457" s="10"/>
      <c r="S457" s="10"/>
      <c r="T457" s="10"/>
      <c r="U457" s="10"/>
      <c r="V457" s="10"/>
      <c r="W457" s="10"/>
    </row>
    <row r="458" spans="1:23" ht="34.5" customHeight="1" thickBot="1" x14ac:dyDescent="0.35">
      <c r="A458" s="73" t="str">
        <f>'Matriz Nº1 Identificación'!A458</f>
        <v xml:space="preserve">Objetivo Estratégico: </v>
      </c>
      <c r="B458" s="395">
        <f>+'Matriz Nº1 Identificación'!B458:H458</f>
        <v>0</v>
      </c>
      <c r="C458" s="396"/>
      <c r="D458" s="396"/>
      <c r="E458" s="396"/>
      <c r="F458" s="396"/>
      <c r="G458" s="396"/>
      <c r="H458" s="396"/>
      <c r="I458" s="396"/>
      <c r="J458" s="396"/>
    </row>
    <row r="459" spans="1:23" ht="34.5" customHeight="1" x14ac:dyDescent="0.3">
      <c r="A459" s="12" t="str">
        <f>'Matriz Nº1 Identificación'!A459</f>
        <v>Objetivo táctico</v>
      </c>
      <c r="B459" s="168" t="str">
        <f>+'Matriz Nº1 Identificación'!B459:H459</f>
        <v xml:space="preserve">51. </v>
      </c>
      <c r="C459" s="169"/>
      <c r="D459" s="169"/>
      <c r="E459" s="169"/>
      <c r="F459" s="170"/>
      <c r="G459" s="170"/>
      <c r="H459" s="170"/>
      <c r="I459" s="170"/>
      <c r="J459" s="171"/>
    </row>
    <row r="460" spans="1:23" ht="36.75" customHeight="1" x14ac:dyDescent="0.3">
      <c r="A460" s="4" t="str">
        <f>'Matriz Nº2 Análisis'!A460</f>
        <v>51. 1</v>
      </c>
      <c r="B460" s="13" t="str">
        <f>IF(A460&lt;1,'Matriz Nº1 Identificación'!F460,'Matriz Nº2 Análisis'!B460)</f>
        <v xml:space="preserve"> </v>
      </c>
      <c r="C460" s="13" t="str">
        <f>IFERROR(IF(A460&lt;1,'Matriz Nº1 Identificación'!B460,'Matriz Nº2 Análisis'!E460)," ")</f>
        <v xml:space="preserve"> </v>
      </c>
      <c r="D460" s="13" t="str">
        <f>IF(A460&lt;1,'Matriz Nº1 Identificación'!B460,'Matriz Nº2 Análisis'!I460)</f>
        <v xml:space="preserve"> </v>
      </c>
      <c r="E460" s="102"/>
      <c r="F460" s="103"/>
      <c r="G460" s="103"/>
      <c r="H460" s="103"/>
      <c r="I460" s="96" t="str">
        <f>IFERROR(VLOOKUP(D460,'Tabla 12'!$B$4:$E$6,3,FALSE)," ")</f>
        <v xml:space="preserve"> </v>
      </c>
      <c r="J460" s="95" t="str">
        <f>IFERROR(VLOOKUP(I460,'Tabla 12'!$D$5:$E$6,2,FALSE)," ")</f>
        <v xml:space="preserve"> </v>
      </c>
      <c r="K460" s="10"/>
      <c r="L460" s="10"/>
      <c r="M460" s="9"/>
      <c r="N460" s="10"/>
      <c r="O460" s="10"/>
      <c r="P460" s="10"/>
      <c r="Q460" s="10"/>
      <c r="R460" s="10"/>
      <c r="S460" s="10"/>
      <c r="T460" s="10"/>
      <c r="U460" s="10"/>
      <c r="V460" s="10"/>
      <c r="W460" s="10"/>
    </row>
    <row r="461" spans="1:23" ht="36.75" customHeight="1" x14ac:dyDescent="0.3">
      <c r="A461" s="4" t="str">
        <f>'Matriz Nº2 Análisis'!A461</f>
        <v>51. 2</v>
      </c>
      <c r="B461" s="13" t="str">
        <f>IF(A461&lt;1,'Matriz Nº1 Identificación'!F461,'Matriz Nº2 Análisis'!B461)</f>
        <v xml:space="preserve"> </v>
      </c>
      <c r="C461" s="13" t="str">
        <f>IFERROR(IF(A461&lt;1,'Matriz Nº1 Identificación'!B461,'Matriz Nº2 Análisis'!E461)," ")</f>
        <v xml:space="preserve"> </v>
      </c>
      <c r="D461" s="13" t="str">
        <f>IF(A461&lt;1,'Matriz Nº1 Identificación'!B461,'Matriz Nº2 Análisis'!I461)</f>
        <v xml:space="preserve"> </v>
      </c>
      <c r="E461" s="102"/>
      <c r="F461" s="103"/>
      <c r="G461" s="103"/>
      <c r="H461" s="103"/>
      <c r="I461" s="96" t="str">
        <f>IFERROR(VLOOKUP(D461,'Tabla 12'!$B$4:$E$6,3,FALSE)," ")</f>
        <v xml:space="preserve"> </v>
      </c>
      <c r="J461" s="95" t="str">
        <f>IFERROR(VLOOKUP(I461,'Tabla 12'!$D$5:$E$6,2,FALSE)," ")</f>
        <v xml:space="preserve"> </v>
      </c>
      <c r="K461" s="10"/>
      <c r="L461" s="10"/>
      <c r="M461" s="9"/>
      <c r="N461" s="10"/>
      <c r="O461" s="10"/>
      <c r="P461" s="10"/>
      <c r="Q461" s="10"/>
      <c r="R461" s="10"/>
      <c r="S461" s="10"/>
      <c r="T461" s="10"/>
      <c r="U461" s="10"/>
      <c r="V461" s="10"/>
      <c r="W461" s="10"/>
    </row>
    <row r="462" spans="1:23" ht="36.75" customHeight="1" x14ac:dyDescent="0.3">
      <c r="A462" s="4" t="str">
        <f>'Matriz Nº2 Análisis'!A462</f>
        <v>51. 3</v>
      </c>
      <c r="B462" s="13" t="str">
        <f>IF(A462&lt;1,'Matriz Nº1 Identificación'!F462,'Matriz Nº2 Análisis'!B462)</f>
        <v xml:space="preserve"> </v>
      </c>
      <c r="C462" s="13" t="str">
        <f>IFERROR(IF(A462&lt;1,'Matriz Nº1 Identificación'!B462,'Matriz Nº2 Análisis'!E462)," ")</f>
        <v xml:space="preserve"> </v>
      </c>
      <c r="D462" s="13" t="str">
        <f>IF(A462&lt;1,'Matriz Nº1 Identificación'!B462,'Matriz Nº2 Análisis'!I462)</f>
        <v xml:space="preserve"> </v>
      </c>
      <c r="E462" s="102"/>
      <c r="F462" s="103"/>
      <c r="G462" s="103"/>
      <c r="H462" s="103"/>
      <c r="I462" s="96" t="str">
        <f>IFERROR(VLOOKUP(D462,'Tabla 12'!$B$4:$E$6,3,FALSE)," ")</f>
        <v xml:space="preserve"> </v>
      </c>
      <c r="J462" s="95" t="str">
        <f>IFERROR(VLOOKUP(I462,'Tabla 12'!$D$5:$E$6,2,FALSE)," ")</f>
        <v xml:space="preserve"> </v>
      </c>
      <c r="K462" s="10"/>
      <c r="L462" s="10"/>
      <c r="M462" s="9"/>
      <c r="N462" s="10"/>
      <c r="O462" s="10"/>
      <c r="P462" s="10"/>
      <c r="Q462" s="10"/>
      <c r="R462" s="10"/>
      <c r="S462" s="10"/>
      <c r="T462" s="10"/>
      <c r="U462" s="10"/>
      <c r="V462" s="10"/>
      <c r="W462" s="10"/>
    </row>
    <row r="463" spans="1:23" ht="36.75" customHeight="1" x14ac:dyDescent="0.3">
      <c r="A463" s="4" t="str">
        <f>'Matriz Nº2 Análisis'!A463</f>
        <v>51. 4</v>
      </c>
      <c r="B463" s="13" t="str">
        <f>IF(A463&lt;1,'Matriz Nº1 Identificación'!F463,'Matriz Nº2 Análisis'!B463)</f>
        <v xml:space="preserve"> </v>
      </c>
      <c r="C463" s="13" t="str">
        <f>IFERROR(IF(A463&lt;1,'Matriz Nº1 Identificación'!B463,'Matriz Nº2 Análisis'!E463)," ")</f>
        <v xml:space="preserve"> </v>
      </c>
      <c r="D463" s="13" t="str">
        <f>IF(A463&lt;1,'Matriz Nº1 Identificación'!B463,'Matriz Nº2 Análisis'!I463)</f>
        <v xml:space="preserve"> </v>
      </c>
      <c r="E463" s="102"/>
      <c r="F463" s="103"/>
      <c r="G463" s="103"/>
      <c r="H463" s="103"/>
      <c r="I463" s="96" t="str">
        <f>IFERROR(VLOOKUP(D463,'Tabla 12'!$B$4:$E$6,3,FALSE)," ")</f>
        <v xml:space="preserve"> </v>
      </c>
      <c r="J463" s="95" t="str">
        <f>IFERROR(VLOOKUP(I463,'Tabla 12'!$D$5:$E$6,2,FALSE)," ")</f>
        <v xml:space="preserve"> </v>
      </c>
      <c r="K463" s="10"/>
      <c r="L463" s="10"/>
      <c r="M463" s="9"/>
      <c r="N463" s="10"/>
      <c r="O463" s="10"/>
      <c r="P463" s="10"/>
      <c r="Q463" s="10"/>
      <c r="R463" s="10"/>
      <c r="S463" s="10"/>
      <c r="T463" s="10"/>
      <c r="U463" s="10"/>
      <c r="V463" s="10"/>
      <c r="W463" s="10"/>
    </row>
    <row r="464" spans="1:23" ht="36.75" customHeight="1" x14ac:dyDescent="0.3">
      <c r="A464" s="4" t="str">
        <f>'Matriz Nº2 Análisis'!A464</f>
        <v>51. 5</v>
      </c>
      <c r="B464" s="13" t="str">
        <f>IF(A464&lt;1,'Matriz Nº1 Identificación'!F464,'Matriz Nº2 Análisis'!B464)</f>
        <v xml:space="preserve"> </v>
      </c>
      <c r="C464" s="13" t="str">
        <f>IFERROR(IF(A464&lt;1,'Matriz Nº1 Identificación'!B464,'Matriz Nº2 Análisis'!E464)," ")</f>
        <v xml:space="preserve"> </v>
      </c>
      <c r="D464" s="13" t="str">
        <f>IF(A464&lt;1,'Matriz Nº1 Identificación'!B464,'Matriz Nº2 Análisis'!I464)</f>
        <v xml:space="preserve"> </v>
      </c>
      <c r="E464" s="102"/>
      <c r="F464" s="103"/>
      <c r="G464" s="103"/>
      <c r="H464" s="103"/>
      <c r="I464" s="96" t="str">
        <f>IFERROR(VLOOKUP(D464,'Tabla 12'!$B$4:$E$6,3,FALSE)," ")</f>
        <v xml:space="preserve"> </v>
      </c>
      <c r="J464" s="95" t="str">
        <f>IFERROR(VLOOKUP(I464,'Tabla 12'!$D$5:$E$6,2,FALSE)," ")</f>
        <v xml:space="preserve"> </v>
      </c>
      <c r="K464" s="10"/>
      <c r="L464" s="10"/>
      <c r="M464" s="9"/>
      <c r="N464" s="10"/>
      <c r="O464" s="10"/>
      <c r="P464" s="10"/>
      <c r="Q464" s="10"/>
      <c r="R464" s="10"/>
      <c r="S464" s="10"/>
      <c r="T464" s="10"/>
      <c r="U464" s="10"/>
      <c r="V464" s="10"/>
      <c r="W464" s="10"/>
    </row>
    <row r="465" spans="1:23" ht="36.75" customHeight="1" x14ac:dyDescent="0.3">
      <c r="A465" s="4" t="str">
        <f>'Matriz Nº2 Análisis'!A465</f>
        <v>51. 6</v>
      </c>
      <c r="B465" s="13" t="str">
        <f>IF(A465&lt;1,'Matriz Nº1 Identificación'!F465,'Matriz Nº2 Análisis'!B465)</f>
        <v xml:space="preserve"> </v>
      </c>
      <c r="C465" s="13" t="str">
        <f>IFERROR(IF(A465&lt;1,'Matriz Nº1 Identificación'!B465,'Matriz Nº2 Análisis'!E465)," ")</f>
        <v xml:space="preserve"> </v>
      </c>
      <c r="D465" s="13" t="str">
        <f>IF(A465&lt;1,'Matriz Nº1 Identificación'!B465,'Matriz Nº2 Análisis'!I465)</f>
        <v xml:space="preserve"> </v>
      </c>
      <c r="E465" s="102"/>
      <c r="F465" s="103"/>
      <c r="G465" s="103"/>
      <c r="H465" s="103"/>
      <c r="I465" s="96" t="str">
        <f>IFERROR(VLOOKUP(D465,'Tabla 12'!$B$4:$E$6,3,FALSE)," ")</f>
        <v xml:space="preserve"> </v>
      </c>
      <c r="J465" s="95" t="str">
        <f>IFERROR(VLOOKUP(I465,'Tabla 12'!$D$5:$E$6,2,FALSE)," ")</f>
        <v xml:space="preserve"> </v>
      </c>
      <c r="K465" s="10"/>
      <c r="L465" s="10"/>
      <c r="M465" s="9"/>
      <c r="N465" s="10"/>
      <c r="O465" s="10"/>
      <c r="P465" s="10"/>
      <c r="Q465" s="10"/>
      <c r="R465" s="10"/>
      <c r="S465" s="10"/>
      <c r="T465" s="10"/>
      <c r="U465" s="10"/>
      <c r="V465" s="10"/>
      <c r="W465" s="10"/>
    </row>
    <row r="466" spans="1:23" ht="36.75" customHeight="1" thickBot="1" x14ac:dyDescent="0.35">
      <c r="A466" s="4" t="str">
        <f>'Matriz Nº2 Análisis'!A466</f>
        <v>51. 7</v>
      </c>
      <c r="B466" s="13" t="str">
        <f>IF(A466&lt;1,'Matriz Nº1 Identificación'!F466,'Matriz Nº2 Análisis'!B466)</f>
        <v xml:space="preserve"> </v>
      </c>
      <c r="C466" s="13" t="str">
        <f>IFERROR(IF(A466&lt;1,'Matriz Nº1 Identificación'!B466,'Matriz Nº2 Análisis'!E466)," ")</f>
        <v xml:space="preserve"> </v>
      </c>
      <c r="D466" s="13" t="str">
        <f>IF(A466&lt;1,'Matriz Nº1 Identificación'!B466,'Matriz Nº2 Análisis'!I466)</f>
        <v xml:space="preserve"> </v>
      </c>
      <c r="E466" s="102"/>
      <c r="F466" s="103"/>
      <c r="G466" s="103"/>
      <c r="H466" s="103"/>
      <c r="I466" s="96" t="str">
        <f>IFERROR(VLOOKUP(D466,'Tabla 12'!$B$4:$E$6,3,FALSE)," ")</f>
        <v xml:space="preserve"> </v>
      </c>
      <c r="J466" s="95" t="str">
        <f>IFERROR(VLOOKUP(I466,'Tabla 12'!$D$5:$E$6,2,FALSE)," ")</f>
        <v xml:space="preserve"> </v>
      </c>
      <c r="K466" s="10"/>
      <c r="L466" s="10"/>
      <c r="M466" s="9"/>
      <c r="N466" s="10"/>
      <c r="O466" s="10"/>
      <c r="P466" s="10"/>
      <c r="Q466" s="10"/>
      <c r="R466" s="10"/>
      <c r="S466" s="10"/>
      <c r="T466" s="10"/>
      <c r="U466" s="10"/>
      <c r="V466" s="10"/>
      <c r="W466" s="10"/>
    </row>
    <row r="467" spans="1:23" ht="34.5" customHeight="1" thickBot="1" x14ac:dyDescent="0.35">
      <c r="A467" s="73" t="str">
        <f>'Matriz Nº1 Identificación'!A467</f>
        <v xml:space="preserve">Objetivo Estratégico: </v>
      </c>
      <c r="B467" s="395">
        <f>+'Matriz Nº1 Identificación'!B467:H467</f>
        <v>0</v>
      </c>
      <c r="C467" s="396"/>
      <c r="D467" s="396"/>
      <c r="E467" s="396"/>
      <c r="F467" s="396"/>
      <c r="G467" s="396"/>
      <c r="H467" s="396"/>
      <c r="I467" s="396"/>
      <c r="J467" s="396"/>
    </row>
    <row r="468" spans="1:23" ht="34.5" customHeight="1" x14ac:dyDescent="0.3">
      <c r="A468" s="12" t="str">
        <f>'Matriz Nº1 Identificación'!A468</f>
        <v>Objetivo táctico</v>
      </c>
      <c r="B468" s="168" t="str">
        <f>+'Matriz Nº1 Identificación'!B468:H468</f>
        <v xml:space="preserve">52. </v>
      </c>
      <c r="C468" s="169"/>
      <c r="D468" s="169"/>
      <c r="E468" s="169"/>
      <c r="F468" s="170"/>
      <c r="G468" s="170"/>
      <c r="H468" s="170"/>
      <c r="I468" s="170"/>
      <c r="J468" s="171"/>
    </row>
    <row r="469" spans="1:23" ht="36.75" customHeight="1" x14ac:dyDescent="0.3">
      <c r="A469" s="4" t="str">
        <f>'Matriz Nº2 Análisis'!A469</f>
        <v>52. 1</v>
      </c>
      <c r="B469" s="13" t="str">
        <f>IF(A469&lt;1,'Matriz Nº1 Identificación'!F469,'Matriz Nº2 Análisis'!B469)</f>
        <v xml:space="preserve"> </v>
      </c>
      <c r="C469" s="13" t="str">
        <f>IFERROR(IF(A469&lt;1,'Matriz Nº1 Identificación'!B469,'Matriz Nº2 Análisis'!E469)," ")</f>
        <v xml:space="preserve"> </v>
      </c>
      <c r="D469" s="13" t="str">
        <f>IF(A469&lt;1,'Matriz Nº1 Identificación'!B469,'Matriz Nº2 Análisis'!I469)</f>
        <v xml:space="preserve"> </v>
      </c>
      <c r="E469" s="102"/>
      <c r="F469" s="103"/>
      <c r="G469" s="103"/>
      <c r="H469" s="103"/>
      <c r="I469" s="96" t="str">
        <f>IFERROR(VLOOKUP(D469,'Tabla 12'!$B$4:$E$6,3,FALSE)," ")</f>
        <v xml:space="preserve"> </v>
      </c>
      <c r="J469" s="95" t="str">
        <f>IFERROR(VLOOKUP(I469,'Tabla 12'!$D$5:$E$6,2,FALSE)," ")</f>
        <v xml:space="preserve"> </v>
      </c>
      <c r="K469" s="10"/>
      <c r="L469" s="10"/>
      <c r="M469" s="9"/>
      <c r="N469" s="10"/>
      <c r="O469" s="10"/>
      <c r="P469" s="10"/>
      <c r="Q469" s="10"/>
      <c r="R469" s="10"/>
      <c r="S469" s="10"/>
      <c r="T469" s="10"/>
      <c r="U469" s="10"/>
      <c r="V469" s="10"/>
      <c r="W469" s="10"/>
    </row>
    <row r="470" spans="1:23" ht="36.75" customHeight="1" x14ac:dyDescent="0.3">
      <c r="A470" s="4" t="str">
        <f>'Matriz Nº2 Análisis'!A470</f>
        <v>52. 2</v>
      </c>
      <c r="B470" s="13" t="str">
        <f>IF(A470&lt;1,'Matriz Nº1 Identificación'!F470,'Matriz Nº2 Análisis'!B470)</f>
        <v xml:space="preserve"> </v>
      </c>
      <c r="C470" s="13" t="str">
        <f>IFERROR(IF(A470&lt;1,'Matriz Nº1 Identificación'!B470,'Matriz Nº2 Análisis'!E470)," ")</f>
        <v xml:space="preserve"> </v>
      </c>
      <c r="D470" s="13" t="str">
        <f>IF(A470&lt;1,'Matriz Nº1 Identificación'!B470,'Matriz Nº2 Análisis'!I470)</f>
        <v xml:space="preserve"> </v>
      </c>
      <c r="E470" s="102"/>
      <c r="F470" s="103"/>
      <c r="G470" s="103"/>
      <c r="H470" s="103"/>
      <c r="I470" s="96" t="str">
        <f>IFERROR(VLOOKUP(D470,'Tabla 12'!$B$4:$E$6,3,FALSE)," ")</f>
        <v xml:space="preserve"> </v>
      </c>
      <c r="J470" s="95" t="str">
        <f>IFERROR(VLOOKUP(I470,'Tabla 12'!$D$5:$E$6,2,FALSE)," ")</f>
        <v xml:space="preserve"> </v>
      </c>
      <c r="K470" s="10"/>
      <c r="L470" s="10"/>
      <c r="M470" s="9"/>
      <c r="N470" s="10"/>
      <c r="O470" s="10"/>
      <c r="P470" s="10"/>
      <c r="Q470" s="10"/>
      <c r="R470" s="10"/>
      <c r="S470" s="10"/>
      <c r="T470" s="10"/>
      <c r="U470" s="10"/>
      <c r="V470" s="10"/>
      <c r="W470" s="10"/>
    </row>
    <row r="471" spans="1:23" ht="36.75" customHeight="1" x14ac:dyDescent="0.3">
      <c r="A471" s="4" t="str">
        <f>'Matriz Nº2 Análisis'!A471</f>
        <v>52. 3</v>
      </c>
      <c r="B471" s="13" t="str">
        <f>IF(A471&lt;1,'Matriz Nº1 Identificación'!F471,'Matriz Nº2 Análisis'!B471)</f>
        <v xml:space="preserve"> </v>
      </c>
      <c r="C471" s="13" t="str">
        <f>IFERROR(IF(A471&lt;1,'Matriz Nº1 Identificación'!B471,'Matriz Nº2 Análisis'!E471)," ")</f>
        <v xml:space="preserve"> </v>
      </c>
      <c r="D471" s="13" t="str">
        <f>IF(A471&lt;1,'Matriz Nº1 Identificación'!B471,'Matriz Nº2 Análisis'!I471)</f>
        <v xml:space="preserve"> </v>
      </c>
      <c r="E471" s="102"/>
      <c r="F471" s="103"/>
      <c r="G471" s="103"/>
      <c r="H471" s="103"/>
      <c r="I471" s="96" t="str">
        <f>IFERROR(VLOOKUP(D471,'Tabla 12'!$B$4:$E$6,3,FALSE)," ")</f>
        <v xml:space="preserve"> </v>
      </c>
      <c r="J471" s="95" t="str">
        <f>IFERROR(VLOOKUP(I471,'Tabla 12'!$D$5:$E$6,2,FALSE)," ")</f>
        <v xml:space="preserve"> </v>
      </c>
      <c r="K471" s="10"/>
      <c r="L471" s="10"/>
      <c r="M471" s="9"/>
      <c r="N471" s="10"/>
      <c r="O471" s="10"/>
      <c r="P471" s="10"/>
      <c r="Q471" s="10"/>
      <c r="R471" s="10"/>
      <c r="S471" s="10"/>
      <c r="T471" s="10"/>
      <c r="U471" s="10"/>
      <c r="V471" s="10"/>
      <c r="W471" s="10"/>
    </row>
    <row r="472" spans="1:23" ht="36.75" customHeight="1" x14ac:dyDescent="0.3">
      <c r="A472" s="4" t="str">
        <f>'Matriz Nº2 Análisis'!A472</f>
        <v>52. 4</v>
      </c>
      <c r="B472" s="13" t="str">
        <f>IF(A472&lt;1,'Matriz Nº1 Identificación'!F472,'Matriz Nº2 Análisis'!B472)</f>
        <v xml:space="preserve"> </v>
      </c>
      <c r="C472" s="13" t="str">
        <f>IFERROR(IF(A472&lt;1,'Matriz Nº1 Identificación'!B472,'Matriz Nº2 Análisis'!E472)," ")</f>
        <v xml:space="preserve"> </v>
      </c>
      <c r="D472" s="13" t="str">
        <f>IF(A472&lt;1,'Matriz Nº1 Identificación'!B472,'Matriz Nº2 Análisis'!I472)</f>
        <v xml:space="preserve"> </v>
      </c>
      <c r="E472" s="102"/>
      <c r="F472" s="103"/>
      <c r="G472" s="103"/>
      <c r="H472" s="103"/>
      <c r="I472" s="96" t="str">
        <f>IFERROR(VLOOKUP(D472,'Tabla 12'!$B$4:$E$6,3,FALSE)," ")</f>
        <v xml:space="preserve"> </v>
      </c>
      <c r="J472" s="95" t="str">
        <f>IFERROR(VLOOKUP(I472,'Tabla 12'!$D$5:$E$6,2,FALSE)," ")</f>
        <v xml:space="preserve"> </v>
      </c>
      <c r="K472" s="10"/>
      <c r="L472" s="10"/>
      <c r="M472" s="9"/>
      <c r="N472" s="10"/>
      <c r="O472" s="10"/>
      <c r="P472" s="10"/>
      <c r="Q472" s="10"/>
      <c r="R472" s="10"/>
      <c r="S472" s="10"/>
      <c r="T472" s="10"/>
      <c r="U472" s="10"/>
      <c r="V472" s="10"/>
      <c r="W472" s="10"/>
    </row>
    <row r="473" spans="1:23" ht="36.75" customHeight="1" x14ac:dyDescent="0.3">
      <c r="A473" s="4" t="str">
        <f>'Matriz Nº2 Análisis'!A473</f>
        <v>52. 5</v>
      </c>
      <c r="B473" s="13" t="str">
        <f>IF(A473&lt;1,'Matriz Nº1 Identificación'!F473,'Matriz Nº2 Análisis'!B473)</f>
        <v xml:space="preserve"> </v>
      </c>
      <c r="C473" s="13" t="str">
        <f>IFERROR(IF(A473&lt;1,'Matriz Nº1 Identificación'!B473,'Matriz Nº2 Análisis'!E473)," ")</f>
        <v xml:space="preserve"> </v>
      </c>
      <c r="D473" s="13" t="str">
        <f>IF(A473&lt;1,'Matriz Nº1 Identificación'!B473,'Matriz Nº2 Análisis'!I473)</f>
        <v xml:space="preserve"> </v>
      </c>
      <c r="E473" s="102"/>
      <c r="F473" s="103"/>
      <c r="G473" s="103"/>
      <c r="H473" s="103"/>
      <c r="I473" s="96" t="str">
        <f>IFERROR(VLOOKUP(D473,'Tabla 12'!$B$4:$E$6,3,FALSE)," ")</f>
        <v xml:space="preserve"> </v>
      </c>
      <c r="J473" s="95" t="str">
        <f>IFERROR(VLOOKUP(I473,'Tabla 12'!$D$5:$E$6,2,FALSE)," ")</f>
        <v xml:space="preserve"> </v>
      </c>
      <c r="K473" s="10"/>
      <c r="L473" s="10"/>
      <c r="M473" s="9"/>
      <c r="N473" s="10"/>
      <c r="O473" s="10"/>
      <c r="P473" s="10"/>
      <c r="Q473" s="10"/>
      <c r="R473" s="10"/>
      <c r="S473" s="10"/>
      <c r="T473" s="10"/>
      <c r="U473" s="10"/>
      <c r="V473" s="10"/>
      <c r="W473" s="10"/>
    </row>
    <row r="474" spans="1:23" ht="36.75" customHeight="1" x14ac:dyDescent="0.3">
      <c r="A474" s="4" t="str">
        <f>'Matriz Nº2 Análisis'!A474</f>
        <v>52. 6</v>
      </c>
      <c r="B474" s="13" t="str">
        <f>IF(A474&lt;1,'Matriz Nº1 Identificación'!F474,'Matriz Nº2 Análisis'!B474)</f>
        <v xml:space="preserve"> </v>
      </c>
      <c r="C474" s="13" t="str">
        <f>IFERROR(IF(A474&lt;1,'Matriz Nº1 Identificación'!B474,'Matriz Nº2 Análisis'!E474)," ")</f>
        <v xml:space="preserve"> </v>
      </c>
      <c r="D474" s="13" t="str">
        <f>IF(A474&lt;1,'Matriz Nº1 Identificación'!B474,'Matriz Nº2 Análisis'!I474)</f>
        <v xml:space="preserve"> </v>
      </c>
      <c r="E474" s="102"/>
      <c r="F474" s="103"/>
      <c r="G474" s="103"/>
      <c r="H474" s="103"/>
      <c r="I474" s="96" t="str">
        <f>IFERROR(VLOOKUP(D474,'Tabla 12'!$B$4:$E$6,3,FALSE)," ")</f>
        <v xml:space="preserve"> </v>
      </c>
      <c r="J474" s="95" t="str">
        <f>IFERROR(VLOOKUP(I474,'Tabla 12'!$D$5:$E$6,2,FALSE)," ")</f>
        <v xml:space="preserve"> </v>
      </c>
      <c r="K474" s="10"/>
      <c r="L474" s="10"/>
      <c r="M474" s="9"/>
      <c r="N474" s="10"/>
      <c r="O474" s="10"/>
      <c r="P474" s="10"/>
      <c r="Q474" s="10"/>
      <c r="R474" s="10"/>
      <c r="S474" s="10"/>
      <c r="T474" s="10"/>
      <c r="U474" s="10"/>
      <c r="V474" s="10"/>
      <c r="W474" s="10"/>
    </row>
    <row r="475" spans="1:23" ht="36.75" customHeight="1" thickBot="1" x14ac:dyDescent="0.35">
      <c r="A475" s="4" t="str">
        <f>'Matriz Nº2 Análisis'!A475</f>
        <v>52. 7</v>
      </c>
      <c r="B475" s="13" t="str">
        <f>IF(A475&lt;1,'Matriz Nº1 Identificación'!F475,'Matriz Nº2 Análisis'!B475)</f>
        <v xml:space="preserve"> </v>
      </c>
      <c r="C475" s="13" t="str">
        <f>IFERROR(IF(A475&lt;1,'Matriz Nº1 Identificación'!B475,'Matriz Nº2 Análisis'!E475)," ")</f>
        <v xml:space="preserve"> </v>
      </c>
      <c r="D475" s="13" t="str">
        <f>IF(A475&lt;1,'Matriz Nº1 Identificación'!B475,'Matriz Nº2 Análisis'!I475)</f>
        <v xml:space="preserve"> </v>
      </c>
      <c r="E475" s="102"/>
      <c r="F475" s="103"/>
      <c r="G475" s="103"/>
      <c r="H475" s="103"/>
      <c r="I475" s="96" t="str">
        <f>IFERROR(VLOOKUP(D475,'Tabla 12'!$B$4:$E$6,3,FALSE)," ")</f>
        <v xml:space="preserve"> </v>
      </c>
      <c r="J475" s="95" t="str">
        <f>IFERROR(VLOOKUP(I475,'Tabla 12'!$D$5:$E$6,2,FALSE)," ")</f>
        <v xml:space="preserve"> </v>
      </c>
      <c r="K475" s="10"/>
      <c r="L475" s="10"/>
      <c r="M475" s="9"/>
      <c r="N475" s="10"/>
      <c r="O475" s="10"/>
      <c r="P475" s="10"/>
      <c r="Q475" s="10"/>
      <c r="R475" s="10"/>
      <c r="S475" s="10"/>
      <c r="T475" s="10"/>
      <c r="U475" s="10"/>
      <c r="V475" s="10"/>
      <c r="W475" s="10"/>
    </row>
    <row r="476" spans="1:23" ht="34.5" customHeight="1" thickBot="1" x14ac:dyDescent="0.35">
      <c r="A476" s="73" t="str">
        <f>'Matriz Nº1 Identificación'!A476</f>
        <v xml:space="preserve">Objetivo Estratégico: </v>
      </c>
      <c r="B476" s="395">
        <f>+'Matriz Nº1 Identificación'!B476:H476</f>
        <v>0</v>
      </c>
      <c r="C476" s="396"/>
      <c r="D476" s="396"/>
      <c r="E476" s="396"/>
      <c r="F476" s="396"/>
      <c r="G476" s="396"/>
      <c r="H476" s="396"/>
      <c r="I476" s="396"/>
      <c r="J476" s="396"/>
    </row>
    <row r="477" spans="1:23" ht="34.5" customHeight="1" x14ac:dyDescent="0.3">
      <c r="A477" s="12" t="str">
        <f>'Matriz Nº1 Identificación'!A477</f>
        <v>Objetivo táctico</v>
      </c>
      <c r="B477" s="168" t="str">
        <f>+'Matriz Nº1 Identificación'!B477:H477</f>
        <v xml:space="preserve">53. </v>
      </c>
      <c r="C477" s="169"/>
      <c r="D477" s="169"/>
      <c r="E477" s="169"/>
      <c r="F477" s="170"/>
      <c r="G477" s="170"/>
      <c r="H477" s="170"/>
      <c r="I477" s="170"/>
      <c r="J477" s="171"/>
    </row>
    <row r="478" spans="1:23" ht="36.75" customHeight="1" x14ac:dyDescent="0.3">
      <c r="A478" s="4" t="str">
        <f>'Matriz Nº2 Análisis'!A478</f>
        <v>53. 1</v>
      </c>
      <c r="B478" s="13" t="str">
        <f>IF(A478&lt;1,'Matriz Nº1 Identificación'!F478,'Matriz Nº2 Análisis'!B478)</f>
        <v xml:space="preserve"> </v>
      </c>
      <c r="C478" s="13" t="str">
        <f>IFERROR(IF(A478&lt;1,'Matriz Nº1 Identificación'!B478,'Matriz Nº2 Análisis'!E478)," ")</f>
        <v xml:space="preserve"> </v>
      </c>
      <c r="D478" s="13" t="str">
        <f>IF(A478&lt;1,'Matriz Nº1 Identificación'!B478,'Matriz Nº2 Análisis'!I478)</f>
        <v xml:space="preserve"> </v>
      </c>
      <c r="E478" s="102"/>
      <c r="F478" s="103"/>
      <c r="G478" s="103"/>
      <c r="H478" s="103"/>
      <c r="I478" s="96" t="str">
        <f>IFERROR(VLOOKUP(D478,'Tabla 12'!$B$4:$E$6,3,FALSE)," ")</f>
        <v xml:space="preserve"> </v>
      </c>
      <c r="J478" s="95" t="str">
        <f>IFERROR(VLOOKUP(I478,'Tabla 12'!$D$5:$E$6,2,FALSE)," ")</f>
        <v xml:space="preserve"> </v>
      </c>
      <c r="K478" s="10"/>
      <c r="L478" s="10"/>
      <c r="M478" s="9"/>
      <c r="N478" s="10"/>
      <c r="O478" s="10"/>
      <c r="P478" s="10"/>
      <c r="Q478" s="10"/>
      <c r="R478" s="10"/>
      <c r="S478" s="10"/>
      <c r="T478" s="10"/>
      <c r="U478" s="10"/>
      <c r="V478" s="10"/>
      <c r="W478" s="10"/>
    </row>
    <row r="479" spans="1:23" ht="36.75" customHeight="1" x14ac:dyDescent="0.3">
      <c r="A479" s="4" t="str">
        <f>'Matriz Nº2 Análisis'!A479</f>
        <v>53. 2</v>
      </c>
      <c r="B479" s="13" t="str">
        <f>IF(A479&lt;1,'Matriz Nº1 Identificación'!F479,'Matriz Nº2 Análisis'!B479)</f>
        <v xml:space="preserve"> </v>
      </c>
      <c r="C479" s="13" t="str">
        <f>IFERROR(IF(A479&lt;1,'Matriz Nº1 Identificación'!B479,'Matriz Nº2 Análisis'!E479)," ")</f>
        <v xml:space="preserve"> </v>
      </c>
      <c r="D479" s="13" t="str">
        <f>IF(A479&lt;1,'Matriz Nº1 Identificación'!B479,'Matriz Nº2 Análisis'!I479)</f>
        <v xml:space="preserve"> </v>
      </c>
      <c r="E479" s="102"/>
      <c r="F479" s="103"/>
      <c r="G479" s="103"/>
      <c r="H479" s="103"/>
      <c r="I479" s="96" t="str">
        <f>IFERROR(VLOOKUP(D479,'Tabla 12'!$B$4:$E$6,3,FALSE)," ")</f>
        <v xml:space="preserve"> </v>
      </c>
      <c r="J479" s="95" t="str">
        <f>IFERROR(VLOOKUP(I479,'Tabla 12'!$D$5:$E$6,2,FALSE)," ")</f>
        <v xml:space="preserve"> </v>
      </c>
      <c r="K479" s="10"/>
      <c r="L479" s="10"/>
      <c r="M479" s="9"/>
      <c r="N479" s="10"/>
      <c r="O479" s="10"/>
      <c r="P479" s="10"/>
      <c r="Q479" s="10"/>
      <c r="R479" s="10"/>
      <c r="S479" s="10"/>
      <c r="T479" s="10"/>
      <c r="U479" s="10"/>
      <c r="V479" s="10"/>
      <c r="W479" s="10"/>
    </row>
    <row r="480" spans="1:23" ht="36.75" customHeight="1" x14ac:dyDescent="0.3">
      <c r="A480" s="4" t="str">
        <f>'Matriz Nº2 Análisis'!A480</f>
        <v>53. 3</v>
      </c>
      <c r="B480" s="13" t="str">
        <f>IF(A480&lt;1,'Matriz Nº1 Identificación'!F480,'Matriz Nº2 Análisis'!B480)</f>
        <v xml:space="preserve"> </v>
      </c>
      <c r="C480" s="13" t="str">
        <f>IFERROR(IF(A480&lt;1,'Matriz Nº1 Identificación'!B480,'Matriz Nº2 Análisis'!E480)," ")</f>
        <v xml:space="preserve"> </v>
      </c>
      <c r="D480" s="13" t="str">
        <f>IF(A480&lt;1,'Matriz Nº1 Identificación'!B480,'Matriz Nº2 Análisis'!I480)</f>
        <v xml:space="preserve"> </v>
      </c>
      <c r="E480" s="102"/>
      <c r="F480" s="103"/>
      <c r="G480" s="103"/>
      <c r="H480" s="103"/>
      <c r="I480" s="96" t="str">
        <f>IFERROR(VLOOKUP(D480,'Tabla 12'!$B$4:$E$6,3,FALSE)," ")</f>
        <v xml:space="preserve"> </v>
      </c>
      <c r="J480" s="95" t="str">
        <f>IFERROR(VLOOKUP(I480,'Tabla 12'!$D$5:$E$6,2,FALSE)," ")</f>
        <v xml:space="preserve"> </v>
      </c>
      <c r="K480" s="10"/>
      <c r="L480" s="10"/>
      <c r="M480" s="9"/>
      <c r="N480" s="10"/>
      <c r="O480" s="10"/>
      <c r="P480" s="10"/>
      <c r="Q480" s="10"/>
      <c r="R480" s="10"/>
      <c r="S480" s="10"/>
      <c r="T480" s="10"/>
      <c r="U480" s="10"/>
      <c r="V480" s="10"/>
      <c r="W480" s="10"/>
    </row>
    <row r="481" spans="1:23" ht="36.75" customHeight="1" x14ac:dyDescent="0.3">
      <c r="A481" s="4" t="str">
        <f>'Matriz Nº2 Análisis'!A481</f>
        <v>53. 4</v>
      </c>
      <c r="B481" s="13" t="str">
        <f>IF(A481&lt;1,'Matriz Nº1 Identificación'!F481,'Matriz Nº2 Análisis'!B481)</f>
        <v xml:space="preserve"> </v>
      </c>
      <c r="C481" s="13" t="str">
        <f>IFERROR(IF(A481&lt;1,'Matriz Nº1 Identificación'!B481,'Matriz Nº2 Análisis'!E481)," ")</f>
        <v xml:space="preserve"> </v>
      </c>
      <c r="D481" s="13" t="str">
        <f>IF(A481&lt;1,'Matriz Nº1 Identificación'!B481,'Matriz Nº2 Análisis'!I481)</f>
        <v xml:space="preserve"> </v>
      </c>
      <c r="E481" s="102"/>
      <c r="F481" s="103"/>
      <c r="G481" s="103"/>
      <c r="H481" s="103"/>
      <c r="I481" s="96" t="str">
        <f>IFERROR(VLOOKUP(D481,'Tabla 12'!$B$4:$E$6,3,FALSE)," ")</f>
        <v xml:space="preserve"> </v>
      </c>
      <c r="J481" s="95" t="str">
        <f>IFERROR(VLOOKUP(I481,'Tabla 12'!$D$5:$E$6,2,FALSE)," ")</f>
        <v xml:space="preserve"> </v>
      </c>
      <c r="K481" s="10"/>
      <c r="L481" s="10"/>
      <c r="M481" s="9"/>
      <c r="N481" s="10"/>
      <c r="O481" s="10"/>
      <c r="P481" s="10"/>
      <c r="Q481" s="10"/>
      <c r="R481" s="10"/>
      <c r="S481" s="10"/>
      <c r="T481" s="10"/>
      <c r="U481" s="10"/>
      <c r="V481" s="10"/>
      <c r="W481" s="10"/>
    </row>
    <row r="482" spans="1:23" ht="36.75" customHeight="1" x14ac:dyDescent="0.3">
      <c r="A482" s="4" t="str">
        <f>'Matriz Nº2 Análisis'!A482</f>
        <v>53. 5</v>
      </c>
      <c r="B482" s="13" t="str">
        <f>IF(A482&lt;1,'Matriz Nº1 Identificación'!F482,'Matriz Nº2 Análisis'!B482)</f>
        <v xml:space="preserve"> </v>
      </c>
      <c r="C482" s="13" t="str">
        <f>IFERROR(IF(A482&lt;1,'Matriz Nº1 Identificación'!B482,'Matriz Nº2 Análisis'!E482)," ")</f>
        <v xml:space="preserve"> </v>
      </c>
      <c r="D482" s="13" t="str">
        <f>IF(A482&lt;1,'Matriz Nº1 Identificación'!B482,'Matriz Nº2 Análisis'!I482)</f>
        <v xml:space="preserve"> </v>
      </c>
      <c r="E482" s="102"/>
      <c r="F482" s="103"/>
      <c r="G482" s="103"/>
      <c r="H482" s="103"/>
      <c r="I482" s="96" t="str">
        <f>IFERROR(VLOOKUP(D482,'Tabla 12'!$B$4:$E$6,3,FALSE)," ")</f>
        <v xml:space="preserve"> </v>
      </c>
      <c r="J482" s="95" t="str">
        <f>IFERROR(VLOOKUP(I482,'Tabla 12'!$D$5:$E$6,2,FALSE)," ")</f>
        <v xml:space="preserve"> </v>
      </c>
      <c r="K482" s="10"/>
      <c r="L482" s="10"/>
      <c r="M482" s="9"/>
      <c r="N482" s="10"/>
      <c r="O482" s="10"/>
      <c r="P482" s="10"/>
      <c r="Q482" s="10"/>
      <c r="R482" s="10"/>
      <c r="S482" s="10"/>
      <c r="T482" s="10"/>
      <c r="U482" s="10"/>
      <c r="V482" s="10"/>
      <c r="W482" s="10"/>
    </row>
    <row r="483" spans="1:23" ht="36.75" customHeight="1" x14ac:dyDescent="0.3">
      <c r="A483" s="4" t="str">
        <f>'Matriz Nº2 Análisis'!A483</f>
        <v>53. 6</v>
      </c>
      <c r="B483" s="13" t="str">
        <f>IF(A483&lt;1,'Matriz Nº1 Identificación'!F483,'Matriz Nº2 Análisis'!B483)</f>
        <v xml:space="preserve"> </v>
      </c>
      <c r="C483" s="13" t="str">
        <f>IFERROR(IF(A483&lt;1,'Matriz Nº1 Identificación'!B483,'Matriz Nº2 Análisis'!E483)," ")</f>
        <v xml:space="preserve"> </v>
      </c>
      <c r="D483" s="13" t="str">
        <f>IF(A483&lt;1,'Matriz Nº1 Identificación'!B483,'Matriz Nº2 Análisis'!I483)</f>
        <v xml:space="preserve"> </v>
      </c>
      <c r="E483" s="102"/>
      <c r="F483" s="103"/>
      <c r="G483" s="103"/>
      <c r="H483" s="103"/>
      <c r="I483" s="96" t="str">
        <f>IFERROR(VLOOKUP(D483,'Tabla 12'!$B$4:$E$6,3,FALSE)," ")</f>
        <v xml:space="preserve"> </v>
      </c>
      <c r="J483" s="95" t="str">
        <f>IFERROR(VLOOKUP(I483,'Tabla 12'!$D$5:$E$6,2,FALSE)," ")</f>
        <v xml:space="preserve"> </v>
      </c>
      <c r="K483" s="10"/>
      <c r="L483" s="10"/>
      <c r="M483" s="9"/>
      <c r="N483" s="10"/>
      <c r="O483" s="10"/>
      <c r="P483" s="10"/>
      <c r="Q483" s="10"/>
      <c r="R483" s="10"/>
      <c r="S483" s="10"/>
      <c r="T483" s="10"/>
      <c r="U483" s="10"/>
      <c r="V483" s="10"/>
      <c r="W483" s="10"/>
    </row>
    <row r="484" spans="1:23" ht="36.75" customHeight="1" thickBot="1" x14ac:dyDescent="0.35">
      <c r="A484" s="4" t="str">
        <f>'Matriz Nº2 Análisis'!A484</f>
        <v>53. 7</v>
      </c>
      <c r="B484" s="13" t="str">
        <f>IF(A484&lt;1,'Matriz Nº1 Identificación'!F484,'Matriz Nº2 Análisis'!B484)</f>
        <v xml:space="preserve"> </v>
      </c>
      <c r="C484" s="13" t="str">
        <f>IFERROR(IF(A484&lt;1,'Matriz Nº1 Identificación'!B484,'Matriz Nº2 Análisis'!E484)," ")</f>
        <v xml:space="preserve"> </v>
      </c>
      <c r="D484" s="13" t="str">
        <f>IF(A484&lt;1,'Matriz Nº1 Identificación'!B484,'Matriz Nº2 Análisis'!I484)</f>
        <v xml:space="preserve"> </v>
      </c>
      <c r="E484" s="102"/>
      <c r="F484" s="103"/>
      <c r="G484" s="103"/>
      <c r="H484" s="103"/>
      <c r="I484" s="96" t="str">
        <f>IFERROR(VLOOKUP(D484,'Tabla 12'!$B$4:$E$6,3,FALSE)," ")</f>
        <v xml:space="preserve"> </v>
      </c>
      <c r="J484" s="95" t="str">
        <f>IFERROR(VLOOKUP(I484,'Tabla 12'!$D$5:$E$6,2,FALSE)," ")</f>
        <v xml:space="preserve"> </v>
      </c>
      <c r="K484" s="10"/>
      <c r="L484" s="10"/>
      <c r="M484" s="9"/>
      <c r="N484" s="10"/>
      <c r="O484" s="10"/>
      <c r="P484" s="10"/>
      <c r="Q484" s="10"/>
      <c r="R484" s="10"/>
      <c r="S484" s="10"/>
      <c r="T484" s="10"/>
      <c r="U484" s="10"/>
      <c r="V484" s="10"/>
      <c r="W484" s="10"/>
    </row>
    <row r="485" spans="1:23" ht="34.5" customHeight="1" thickBot="1" x14ac:dyDescent="0.35">
      <c r="A485" s="73" t="str">
        <f>'Matriz Nº1 Identificación'!A485</f>
        <v xml:space="preserve">Objetivo Estratégico: </v>
      </c>
      <c r="B485" s="395">
        <f>+'Matriz Nº1 Identificación'!B485:H485</f>
        <v>0</v>
      </c>
      <c r="C485" s="396"/>
      <c r="D485" s="396"/>
      <c r="E485" s="396"/>
      <c r="F485" s="396"/>
      <c r="G485" s="396"/>
      <c r="H485" s="396"/>
      <c r="I485" s="396"/>
      <c r="J485" s="396"/>
    </row>
    <row r="486" spans="1:23" ht="34.5" customHeight="1" x14ac:dyDescent="0.3">
      <c r="A486" s="12" t="str">
        <f>'Matriz Nº1 Identificación'!A486</f>
        <v>Objetivo táctico</v>
      </c>
      <c r="B486" s="168" t="str">
        <f>+'Matriz Nº1 Identificación'!B486:H486</f>
        <v xml:space="preserve">54. </v>
      </c>
      <c r="C486" s="169"/>
      <c r="D486" s="169"/>
      <c r="E486" s="169"/>
      <c r="F486" s="170"/>
      <c r="G486" s="170"/>
      <c r="H486" s="170"/>
      <c r="I486" s="170"/>
      <c r="J486" s="171"/>
    </row>
    <row r="487" spans="1:23" ht="36.75" customHeight="1" x14ac:dyDescent="0.3">
      <c r="A487" s="4" t="str">
        <f>'Matriz Nº2 Análisis'!A487</f>
        <v>54. 1</v>
      </c>
      <c r="B487" s="13" t="str">
        <f>IF(A487&lt;1,'Matriz Nº1 Identificación'!F487,'Matriz Nº2 Análisis'!B487)</f>
        <v xml:space="preserve"> </v>
      </c>
      <c r="C487" s="13" t="str">
        <f>IFERROR(IF(A487&lt;1,'Matriz Nº1 Identificación'!B487,'Matriz Nº2 Análisis'!E487)," ")</f>
        <v xml:space="preserve"> </v>
      </c>
      <c r="D487" s="13" t="str">
        <f>IF(A487&lt;1,'Matriz Nº1 Identificación'!B487,'Matriz Nº2 Análisis'!I487)</f>
        <v xml:space="preserve"> </v>
      </c>
      <c r="E487" s="102"/>
      <c r="F487" s="103"/>
      <c r="G487" s="103"/>
      <c r="H487" s="103"/>
      <c r="I487" s="96" t="str">
        <f>IFERROR(VLOOKUP(D487,'Tabla 12'!$B$4:$E$6,3,FALSE)," ")</f>
        <v xml:space="preserve"> </v>
      </c>
      <c r="J487" s="95" t="str">
        <f>IFERROR(VLOOKUP(I487,'Tabla 12'!$D$5:$E$6,2,FALSE)," ")</f>
        <v xml:space="preserve"> </v>
      </c>
      <c r="K487" s="10"/>
      <c r="L487" s="10"/>
      <c r="M487" s="9"/>
      <c r="N487" s="10"/>
      <c r="O487" s="10"/>
      <c r="P487" s="10"/>
      <c r="Q487" s="10"/>
      <c r="R487" s="10"/>
      <c r="S487" s="10"/>
      <c r="T487" s="10"/>
      <c r="U487" s="10"/>
      <c r="V487" s="10"/>
      <c r="W487" s="10"/>
    </row>
    <row r="488" spans="1:23" ht="36.75" customHeight="1" x14ac:dyDescent="0.3">
      <c r="A488" s="4" t="str">
        <f>'Matriz Nº2 Análisis'!A488</f>
        <v>54. 2</v>
      </c>
      <c r="B488" s="13" t="str">
        <f>IF(A488&lt;1,'Matriz Nº1 Identificación'!F488,'Matriz Nº2 Análisis'!B488)</f>
        <v xml:space="preserve"> </v>
      </c>
      <c r="C488" s="13" t="str">
        <f>IFERROR(IF(A488&lt;1,'Matriz Nº1 Identificación'!B488,'Matriz Nº2 Análisis'!E488)," ")</f>
        <v xml:space="preserve"> </v>
      </c>
      <c r="D488" s="13" t="str">
        <f>IF(A488&lt;1,'Matriz Nº1 Identificación'!B488,'Matriz Nº2 Análisis'!I488)</f>
        <v xml:space="preserve"> </v>
      </c>
      <c r="E488" s="102"/>
      <c r="F488" s="103"/>
      <c r="G488" s="103"/>
      <c r="H488" s="103"/>
      <c r="I488" s="96" t="str">
        <f>IFERROR(VLOOKUP(D488,'Tabla 12'!$B$4:$E$6,3,FALSE)," ")</f>
        <v xml:space="preserve"> </v>
      </c>
      <c r="J488" s="95" t="str">
        <f>IFERROR(VLOOKUP(I488,'Tabla 12'!$D$5:$E$6,2,FALSE)," ")</f>
        <v xml:space="preserve"> </v>
      </c>
      <c r="K488" s="10"/>
      <c r="L488" s="10"/>
      <c r="M488" s="9"/>
      <c r="N488" s="10"/>
      <c r="O488" s="10"/>
      <c r="P488" s="10"/>
      <c r="Q488" s="10"/>
      <c r="R488" s="10"/>
      <c r="S488" s="10"/>
      <c r="T488" s="10"/>
      <c r="U488" s="10"/>
      <c r="V488" s="10"/>
      <c r="W488" s="10"/>
    </row>
    <row r="489" spans="1:23" ht="36.75" customHeight="1" x14ac:dyDescent="0.3">
      <c r="A489" s="4" t="str">
        <f>'Matriz Nº2 Análisis'!A489</f>
        <v>54. 3</v>
      </c>
      <c r="B489" s="13" t="str">
        <f>IF(A489&lt;1,'Matriz Nº1 Identificación'!F489,'Matriz Nº2 Análisis'!B489)</f>
        <v xml:space="preserve"> </v>
      </c>
      <c r="C489" s="13" t="str">
        <f>IFERROR(IF(A489&lt;1,'Matriz Nº1 Identificación'!B489,'Matriz Nº2 Análisis'!E489)," ")</f>
        <v xml:space="preserve"> </v>
      </c>
      <c r="D489" s="13" t="str">
        <f>IF(A489&lt;1,'Matriz Nº1 Identificación'!B489,'Matriz Nº2 Análisis'!I489)</f>
        <v xml:space="preserve"> </v>
      </c>
      <c r="E489" s="102"/>
      <c r="F489" s="103"/>
      <c r="G489" s="103"/>
      <c r="H489" s="103"/>
      <c r="I489" s="96" t="str">
        <f>IFERROR(VLOOKUP(D489,'Tabla 12'!$B$4:$E$6,3,FALSE)," ")</f>
        <v xml:space="preserve"> </v>
      </c>
      <c r="J489" s="95" t="str">
        <f>IFERROR(VLOOKUP(I489,'Tabla 12'!$D$5:$E$6,2,FALSE)," ")</f>
        <v xml:space="preserve"> </v>
      </c>
      <c r="K489" s="10"/>
      <c r="L489" s="10"/>
      <c r="M489" s="9"/>
      <c r="N489" s="10"/>
      <c r="O489" s="10"/>
      <c r="P489" s="10"/>
      <c r="Q489" s="10"/>
      <c r="R489" s="10"/>
      <c r="S489" s="10"/>
      <c r="T489" s="10"/>
      <c r="U489" s="10"/>
      <c r="V489" s="10"/>
      <c r="W489" s="10"/>
    </row>
    <row r="490" spans="1:23" ht="36.75" customHeight="1" x14ac:dyDescent="0.3">
      <c r="A490" s="4" t="str">
        <f>'Matriz Nº2 Análisis'!A490</f>
        <v>54. 4</v>
      </c>
      <c r="B490" s="13" t="str">
        <f>IF(A490&lt;1,'Matriz Nº1 Identificación'!F490,'Matriz Nº2 Análisis'!B490)</f>
        <v xml:space="preserve"> </v>
      </c>
      <c r="C490" s="13" t="str">
        <f>IFERROR(IF(A490&lt;1,'Matriz Nº1 Identificación'!B490,'Matriz Nº2 Análisis'!E490)," ")</f>
        <v xml:space="preserve"> </v>
      </c>
      <c r="D490" s="13" t="str">
        <f>IF(A490&lt;1,'Matriz Nº1 Identificación'!B490,'Matriz Nº2 Análisis'!I490)</f>
        <v xml:space="preserve"> </v>
      </c>
      <c r="E490" s="102"/>
      <c r="F490" s="103"/>
      <c r="G490" s="103"/>
      <c r="H490" s="103"/>
      <c r="I490" s="96" t="str">
        <f>IFERROR(VLOOKUP(D490,'Tabla 12'!$B$4:$E$6,3,FALSE)," ")</f>
        <v xml:space="preserve"> </v>
      </c>
      <c r="J490" s="95" t="str">
        <f>IFERROR(VLOOKUP(I490,'Tabla 12'!$D$5:$E$6,2,FALSE)," ")</f>
        <v xml:space="preserve"> </v>
      </c>
      <c r="K490" s="10"/>
      <c r="L490" s="10"/>
      <c r="M490" s="9"/>
      <c r="N490" s="10"/>
      <c r="O490" s="10"/>
      <c r="P490" s="10"/>
      <c r="Q490" s="10"/>
      <c r="R490" s="10"/>
      <c r="S490" s="10"/>
      <c r="T490" s="10"/>
      <c r="U490" s="10"/>
      <c r="V490" s="10"/>
      <c r="W490" s="10"/>
    </row>
    <row r="491" spans="1:23" ht="36.75" customHeight="1" x14ac:dyDescent="0.3">
      <c r="A491" s="4" t="str">
        <f>'Matriz Nº2 Análisis'!A491</f>
        <v>54. 5</v>
      </c>
      <c r="B491" s="13" t="str">
        <f>IF(A491&lt;1,'Matriz Nº1 Identificación'!F491,'Matriz Nº2 Análisis'!B491)</f>
        <v xml:space="preserve"> </v>
      </c>
      <c r="C491" s="13" t="str">
        <f>IFERROR(IF(A491&lt;1,'Matriz Nº1 Identificación'!B491,'Matriz Nº2 Análisis'!E491)," ")</f>
        <v xml:space="preserve"> </v>
      </c>
      <c r="D491" s="13" t="str">
        <f>IF(A491&lt;1,'Matriz Nº1 Identificación'!B491,'Matriz Nº2 Análisis'!I491)</f>
        <v xml:space="preserve"> </v>
      </c>
      <c r="E491" s="102"/>
      <c r="F491" s="103"/>
      <c r="G491" s="103"/>
      <c r="H491" s="103"/>
      <c r="I491" s="96" t="str">
        <f>IFERROR(VLOOKUP(D491,'Tabla 12'!$B$4:$E$6,3,FALSE)," ")</f>
        <v xml:space="preserve"> </v>
      </c>
      <c r="J491" s="95" t="str">
        <f>IFERROR(VLOOKUP(I491,'Tabla 12'!$D$5:$E$6,2,FALSE)," ")</f>
        <v xml:space="preserve"> </v>
      </c>
      <c r="K491" s="10"/>
      <c r="L491" s="10"/>
      <c r="M491" s="9"/>
      <c r="N491" s="10"/>
      <c r="O491" s="10"/>
      <c r="P491" s="10"/>
      <c r="Q491" s="10"/>
      <c r="R491" s="10"/>
      <c r="S491" s="10"/>
      <c r="T491" s="10"/>
      <c r="U491" s="10"/>
      <c r="V491" s="10"/>
      <c r="W491" s="10"/>
    </row>
    <row r="492" spans="1:23" ht="36.75" customHeight="1" x14ac:dyDescent="0.3">
      <c r="A492" s="4" t="str">
        <f>'Matriz Nº2 Análisis'!A492</f>
        <v>54. 6</v>
      </c>
      <c r="B492" s="13" t="str">
        <f>IF(A492&lt;1,'Matriz Nº1 Identificación'!F492,'Matriz Nº2 Análisis'!B492)</f>
        <v xml:space="preserve"> </v>
      </c>
      <c r="C492" s="13" t="str">
        <f>IFERROR(IF(A492&lt;1,'Matriz Nº1 Identificación'!B492,'Matriz Nº2 Análisis'!E492)," ")</f>
        <v xml:space="preserve"> </v>
      </c>
      <c r="D492" s="13" t="str">
        <f>IF(A492&lt;1,'Matriz Nº1 Identificación'!B492,'Matriz Nº2 Análisis'!I492)</f>
        <v xml:space="preserve"> </v>
      </c>
      <c r="E492" s="102"/>
      <c r="F492" s="103"/>
      <c r="G492" s="103"/>
      <c r="H492" s="103"/>
      <c r="I492" s="96" t="str">
        <f>IFERROR(VLOOKUP(D492,'Tabla 12'!$B$4:$E$6,3,FALSE)," ")</f>
        <v xml:space="preserve"> </v>
      </c>
      <c r="J492" s="95" t="str">
        <f>IFERROR(VLOOKUP(I492,'Tabla 12'!$D$5:$E$6,2,FALSE)," ")</f>
        <v xml:space="preserve"> </v>
      </c>
      <c r="K492" s="10"/>
      <c r="L492" s="10"/>
      <c r="M492" s="9"/>
      <c r="N492" s="10"/>
      <c r="O492" s="10"/>
      <c r="P492" s="10"/>
      <c r="Q492" s="10"/>
      <c r="R492" s="10"/>
      <c r="S492" s="10"/>
      <c r="T492" s="10"/>
      <c r="U492" s="10"/>
      <c r="V492" s="10"/>
      <c r="W492" s="10"/>
    </row>
    <row r="493" spans="1:23" ht="36.75" customHeight="1" thickBot="1" x14ac:dyDescent="0.35">
      <c r="A493" s="4" t="str">
        <f>'Matriz Nº2 Análisis'!A493</f>
        <v>54. 7</v>
      </c>
      <c r="B493" s="13" t="str">
        <f>IF(A493&lt;1,'Matriz Nº1 Identificación'!F493,'Matriz Nº2 Análisis'!B493)</f>
        <v xml:space="preserve"> </v>
      </c>
      <c r="C493" s="13" t="str">
        <f>IFERROR(IF(A493&lt;1,'Matriz Nº1 Identificación'!B493,'Matriz Nº2 Análisis'!E493)," ")</f>
        <v xml:space="preserve"> </v>
      </c>
      <c r="D493" s="13" t="str">
        <f>IF(A493&lt;1,'Matriz Nº1 Identificación'!B493,'Matriz Nº2 Análisis'!I493)</f>
        <v xml:space="preserve"> </v>
      </c>
      <c r="E493" s="102"/>
      <c r="F493" s="103"/>
      <c r="G493" s="103"/>
      <c r="H493" s="103"/>
      <c r="I493" s="96" t="str">
        <f>IFERROR(VLOOKUP(D493,'Tabla 12'!$B$4:$E$6,3,FALSE)," ")</f>
        <v xml:space="preserve"> </v>
      </c>
      <c r="J493" s="95" t="str">
        <f>IFERROR(VLOOKUP(I493,'Tabla 12'!$D$5:$E$6,2,FALSE)," ")</f>
        <v xml:space="preserve"> </v>
      </c>
      <c r="K493" s="10"/>
      <c r="L493" s="10"/>
      <c r="M493" s="9"/>
      <c r="N493" s="10"/>
      <c r="O493" s="10"/>
      <c r="P493" s="10"/>
      <c r="Q493" s="10"/>
      <c r="R493" s="10"/>
      <c r="S493" s="10"/>
      <c r="T493" s="10"/>
      <c r="U493" s="10"/>
      <c r="V493" s="10"/>
      <c r="W493" s="10"/>
    </row>
    <row r="494" spans="1:23" ht="34.5" customHeight="1" thickBot="1" x14ac:dyDescent="0.35">
      <c r="A494" s="73" t="str">
        <f>'Matriz Nº1 Identificación'!A494</f>
        <v xml:space="preserve">Objetivo Estratégico: </v>
      </c>
      <c r="B494" s="395">
        <f>+'Matriz Nº1 Identificación'!B494:H494</f>
        <v>0</v>
      </c>
      <c r="C494" s="396"/>
      <c r="D494" s="396"/>
      <c r="E494" s="396"/>
      <c r="F494" s="396"/>
      <c r="G494" s="396"/>
      <c r="H494" s="396"/>
      <c r="I494" s="396"/>
      <c r="J494" s="396"/>
    </row>
    <row r="495" spans="1:23" ht="34.5" customHeight="1" x14ac:dyDescent="0.3">
      <c r="A495" s="12" t="str">
        <f>'Matriz Nº1 Identificación'!A495</f>
        <v>Objetivo táctico</v>
      </c>
      <c r="B495" s="168" t="str">
        <f>+'Matriz Nº1 Identificación'!B495:H495</f>
        <v xml:space="preserve">55. </v>
      </c>
      <c r="C495" s="169"/>
      <c r="D495" s="169"/>
      <c r="E495" s="169"/>
      <c r="F495" s="170"/>
      <c r="G495" s="170"/>
      <c r="H495" s="170"/>
      <c r="I495" s="170"/>
      <c r="J495" s="171"/>
    </row>
    <row r="496" spans="1:23" ht="36.75" customHeight="1" x14ac:dyDescent="0.3">
      <c r="A496" s="4" t="str">
        <f>'Matriz Nº2 Análisis'!A496</f>
        <v>55. 1</v>
      </c>
      <c r="B496" s="13" t="str">
        <f>IF(A496&lt;1,'Matriz Nº1 Identificación'!F496,'Matriz Nº2 Análisis'!B496)</f>
        <v xml:space="preserve"> </v>
      </c>
      <c r="C496" s="13" t="str">
        <f>IFERROR(IF(A496&lt;1,'Matriz Nº1 Identificación'!B496,'Matriz Nº2 Análisis'!E496)," ")</f>
        <v xml:space="preserve"> </v>
      </c>
      <c r="D496" s="13" t="str">
        <f>IF(A496&lt;1,'Matriz Nº1 Identificación'!B496,'Matriz Nº2 Análisis'!I496)</f>
        <v xml:space="preserve"> </v>
      </c>
      <c r="E496" s="102"/>
      <c r="F496" s="103"/>
      <c r="G496" s="103"/>
      <c r="H496" s="103"/>
      <c r="I496" s="96" t="str">
        <f>IFERROR(VLOOKUP(D496,'Tabla 12'!$B$4:$E$6,3,FALSE)," ")</f>
        <v xml:space="preserve"> </v>
      </c>
      <c r="J496" s="95" t="str">
        <f>IFERROR(VLOOKUP(I496,'Tabla 12'!$D$5:$E$6,2,FALSE)," ")</f>
        <v xml:space="preserve"> </v>
      </c>
      <c r="K496" s="10"/>
      <c r="L496" s="10"/>
      <c r="M496" s="9"/>
      <c r="N496" s="10"/>
      <c r="O496" s="10"/>
      <c r="P496" s="10"/>
      <c r="Q496" s="10"/>
      <c r="R496" s="10"/>
      <c r="S496" s="10"/>
      <c r="T496" s="10"/>
      <c r="U496" s="10"/>
      <c r="V496" s="10"/>
      <c r="W496" s="10"/>
    </row>
    <row r="497" spans="1:23" ht="36.75" customHeight="1" x14ac:dyDescent="0.3">
      <c r="A497" s="4" t="str">
        <f>'Matriz Nº2 Análisis'!A497</f>
        <v>55. 2</v>
      </c>
      <c r="B497" s="13" t="str">
        <f>IF(A497&lt;1,'Matriz Nº1 Identificación'!F497,'Matriz Nº2 Análisis'!B497)</f>
        <v xml:space="preserve"> </v>
      </c>
      <c r="C497" s="13" t="str">
        <f>IFERROR(IF(A497&lt;1,'Matriz Nº1 Identificación'!B497,'Matriz Nº2 Análisis'!E497)," ")</f>
        <v xml:space="preserve"> </v>
      </c>
      <c r="D497" s="13" t="str">
        <f>IF(A497&lt;1,'Matriz Nº1 Identificación'!B497,'Matriz Nº2 Análisis'!I497)</f>
        <v xml:space="preserve"> </v>
      </c>
      <c r="E497" s="102"/>
      <c r="F497" s="103"/>
      <c r="G497" s="103"/>
      <c r="H497" s="103"/>
      <c r="I497" s="96" t="str">
        <f>IFERROR(VLOOKUP(D497,'Tabla 12'!$B$4:$E$6,3,FALSE)," ")</f>
        <v xml:space="preserve"> </v>
      </c>
      <c r="J497" s="95" t="str">
        <f>IFERROR(VLOOKUP(I497,'Tabla 12'!$D$5:$E$6,2,FALSE)," ")</f>
        <v xml:space="preserve"> </v>
      </c>
      <c r="K497" s="10"/>
      <c r="L497" s="10"/>
      <c r="M497" s="9"/>
      <c r="N497" s="10"/>
      <c r="O497" s="10"/>
      <c r="P497" s="10"/>
      <c r="Q497" s="10"/>
      <c r="R497" s="10"/>
      <c r="S497" s="10"/>
      <c r="T497" s="10"/>
      <c r="U497" s="10"/>
      <c r="V497" s="10"/>
      <c r="W497" s="10"/>
    </row>
    <row r="498" spans="1:23" ht="36.75" customHeight="1" x14ac:dyDescent="0.3">
      <c r="A498" s="4" t="str">
        <f>'Matriz Nº2 Análisis'!A498</f>
        <v>55. 3</v>
      </c>
      <c r="B498" s="13" t="str">
        <f>IF(A498&lt;1,'Matriz Nº1 Identificación'!F498,'Matriz Nº2 Análisis'!B498)</f>
        <v xml:space="preserve"> </v>
      </c>
      <c r="C498" s="13" t="str">
        <f>IFERROR(IF(A498&lt;1,'Matriz Nº1 Identificación'!B498,'Matriz Nº2 Análisis'!E498)," ")</f>
        <v xml:space="preserve"> </v>
      </c>
      <c r="D498" s="13" t="str">
        <f>IF(A498&lt;1,'Matriz Nº1 Identificación'!B498,'Matriz Nº2 Análisis'!I498)</f>
        <v xml:space="preserve"> </v>
      </c>
      <c r="E498" s="102"/>
      <c r="F498" s="103"/>
      <c r="G498" s="103"/>
      <c r="H498" s="103"/>
      <c r="I498" s="96" t="str">
        <f>IFERROR(VLOOKUP(D498,'Tabla 12'!$B$4:$E$6,3,FALSE)," ")</f>
        <v xml:space="preserve"> </v>
      </c>
      <c r="J498" s="95" t="str">
        <f>IFERROR(VLOOKUP(I498,'Tabla 12'!$D$5:$E$6,2,FALSE)," ")</f>
        <v xml:space="preserve"> </v>
      </c>
      <c r="K498" s="10"/>
      <c r="L498" s="10"/>
      <c r="M498" s="9"/>
      <c r="N498" s="10"/>
      <c r="O498" s="10"/>
      <c r="P498" s="10"/>
      <c r="Q498" s="10"/>
      <c r="R498" s="10"/>
      <c r="S498" s="10"/>
      <c r="T498" s="10"/>
      <c r="U498" s="10"/>
      <c r="V498" s="10"/>
      <c r="W498" s="10"/>
    </row>
    <row r="499" spans="1:23" ht="36.75" customHeight="1" x14ac:dyDescent="0.3">
      <c r="A499" s="4" t="str">
        <f>'Matriz Nº2 Análisis'!A499</f>
        <v>55. 4</v>
      </c>
      <c r="B499" s="13" t="str">
        <f>IF(A499&lt;1,'Matriz Nº1 Identificación'!F499,'Matriz Nº2 Análisis'!B499)</f>
        <v xml:space="preserve"> </v>
      </c>
      <c r="C499" s="13" t="str">
        <f>IFERROR(IF(A499&lt;1,'Matriz Nº1 Identificación'!B499,'Matriz Nº2 Análisis'!E499)," ")</f>
        <v xml:space="preserve"> </v>
      </c>
      <c r="D499" s="13" t="str">
        <f>IF(A499&lt;1,'Matriz Nº1 Identificación'!B499,'Matriz Nº2 Análisis'!I499)</f>
        <v xml:space="preserve"> </v>
      </c>
      <c r="E499" s="102"/>
      <c r="F499" s="103"/>
      <c r="G499" s="103"/>
      <c r="H499" s="103"/>
      <c r="I499" s="96" t="str">
        <f>IFERROR(VLOOKUP(D499,'Tabla 12'!$B$4:$E$6,3,FALSE)," ")</f>
        <v xml:space="preserve"> </v>
      </c>
      <c r="J499" s="95" t="str">
        <f>IFERROR(VLOOKUP(I499,'Tabla 12'!$D$5:$E$6,2,FALSE)," ")</f>
        <v xml:space="preserve"> </v>
      </c>
      <c r="K499" s="10"/>
      <c r="L499" s="10"/>
      <c r="M499" s="9"/>
      <c r="N499" s="10"/>
      <c r="O499" s="10"/>
      <c r="P499" s="10"/>
      <c r="Q499" s="10"/>
      <c r="R499" s="10"/>
      <c r="S499" s="10"/>
      <c r="T499" s="10"/>
      <c r="U499" s="10"/>
      <c r="V499" s="10"/>
      <c r="W499" s="10"/>
    </row>
    <row r="500" spans="1:23" ht="36.75" customHeight="1" x14ac:dyDescent="0.3">
      <c r="A500" s="4" t="str">
        <f>'Matriz Nº2 Análisis'!A500</f>
        <v>55. 5</v>
      </c>
      <c r="B500" s="13" t="str">
        <f>IF(A500&lt;1,'Matriz Nº1 Identificación'!F500,'Matriz Nº2 Análisis'!B500)</f>
        <v xml:space="preserve"> </v>
      </c>
      <c r="C500" s="13" t="str">
        <f>IFERROR(IF(A500&lt;1,'Matriz Nº1 Identificación'!B500,'Matriz Nº2 Análisis'!E500)," ")</f>
        <v xml:space="preserve"> </v>
      </c>
      <c r="D500" s="13" t="str">
        <f>IF(A500&lt;1,'Matriz Nº1 Identificación'!B500,'Matriz Nº2 Análisis'!I500)</f>
        <v xml:space="preserve"> </v>
      </c>
      <c r="E500" s="102"/>
      <c r="F500" s="103"/>
      <c r="G500" s="103"/>
      <c r="H500" s="103"/>
      <c r="I500" s="96" t="str">
        <f>IFERROR(VLOOKUP(D500,'Tabla 12'!$B$4:$E$6,3,FALSE)," ")</f>
        <v xml:space="preserve"> </v>
      </c>
      <c r="J500" s="95" t="str">
        <f>IFERROR(VLOOKUP(I500,'Tabla 12'!$D$5:$E$6,2,FALSE)," ")</f>
        <v xml:space="preserve"> </v>
      </c>
      <c r="K500" s="10"/>
      <c r="L500" s="10"/>
      <c r="M500" s="9"/>
      <c r="N500" s="10"/>
      <c r="O500" s="10"/>
      <c r="P500" s="10"/>
      <c r="Q500" s="10"/>
      <c r="R500" s="10"/>
      <c r="S500" s="10"/>
      <c r="T500" s="10"/>
      <c r="U500" s="10"/>
      <c r="V500" s="10"/>
      <c r="W500" s="10"/>
    </row>
    <row r="501" spans="1:23" ht="36.75" customHeight="1" x14ac:dyDescent="0.3">
      <c r="A501" s="4" t="str">
        <f>'Matriz Nº2 Análisis'!A501</f>
        <v>55. 6</v>
      </c>
      <c r="B501" s="13" t="str">
        <f>IF(A501&lt;1,'Matriz Nº1 Identificación'!F501,'Matriz Nº2 Análisis'!B501)</f>
        <v xml:space="preserve"> </v>
      </c>
      <c r="C501" s="13" t="str">
        <f>IFERROR(IF(A501&lt;1,'Matriz Nº1 Identificación'!B501,'Matriz Nº2 Análisis'!E501)," ")</f>
        <v xml:space="preserve"> </v>
      </c>
      <c r="D501" s="13" t="str">
        <f>IF(A501&lt;1,'Matriz Nº1 Identificación'!B501,'Matriz Nº2 Análisis'!I501)</f>
        <v xml:space="preserve"> </v>
      </c>
      <c r="E501" s="102"/>
      <c r="F501" s="103"/>
      <c r="G501" s="103"/>
      <c r="H501" s="103"/>
      <c r="I501" s="96" t="str">
        <f>IFERROR(VLOOKUP(D501,'Tabla 12'!$B$4:$E$6,3,FALSE)," ")</f>
        <v xml:space="preserve"> </v>
      </c>
      <c r="J501" s="95" t="str">
        <f>IFERROR(VLOOKUP(I501,'Tabla 12'!$D$5:$E$6,2,FALSE)," ")</f>
        <v xml:space="preserve"> </v>
      </c>
      <c r="K501" s="10"/>
      <c r="L501" s="10"/>
      <c r="M501" s="9"/>
      <c r="N501" s="10"/>
      <c r="O501" s="10"/>
      <c r="P501" s="10"/>
      <c r="Q501" s="10"/>
      <c r="R501" s="10"/>
      <c r="S501" s="10"/>
      <c r="T501" s="10"/>
      <c r="U501" s="10"/>
      <c r="V501" s="10"/>
      <c r="W501" s="10"/>
    </row>
    <row r="502" spans="1:23" ht="36.75" customHeight="1" thickBot="1" x14ac:dyDescent="0.35">
      <c r="A502" s="4" t="str">
        <f>'Matriz Nº2 Análisis'!A502</f>
        <v>55. 7</v>
      </c>
      <c r="B502" s="13" t="str">
        <f>IF(A502&lt;1,'Matriz Nº1 Identificación'!F502,'Matriz Nº2 Análisis'!B502)</f>
        <v xml:space="preserve"> </v>
      </c>
      <c r="C502" s="13" t="str">
        <f>IFERROR(IF(A502&lt;1,'Matriz Nº1 Identificación'!B502,'Matriz Nº2 Análisis'!E502)," ")</f>
        <v xml:space="preserve"> </v>
      </c>
      <c r="D502" s="13" t="str">
        <f>IF(A502&lt;1,'Matriz Nº1 Identificación'!B502,'Matriz Nº2 Análisis'!I502)</f>
        <v xml:space="preserve"> </v>
      </c>
      <c r="E502" s="102"/>
      <c r="F502" s="103"/>
      <c r="G502" s="103"/>
      <c r="H502" s="103"/>
      <c r="I502" s="96" t="str">
        <f>IFERROR(VLOOKUP(D502,'Tabla 12'!$B$4:$E$6,3,FALSE)," ")</f>
        <v xml:space="preserve"> </v>
      </c>
      <c r="J502" s="95" t="str">
        <f>IFERROR(VLOOKUP(I502,'Tabla 12'!$D$5:$E$6,2,FALSE)," ")</f>
        <v xml:space="preserve"> </v>
      </c>
      <c r="K502" s="10"/>
      <c r="L502" s="10"/>
      <c r="M502" s="9"/>
      <c r="N502" s="10"/>
      <c r="O502" s="10"/>
      <c r="P502" s="10"/>
      <c r="Q502" s="10"/>
      <c r="R502" s="10"/>
      <c r="S502" s="10"/>
      <c r="T502" s="10"/>
      <c r="U502" s="10"/>
      <c r="V502" s="10"/>
      <c r="W502" s="10"/>
    </row>
    <row r="503" spans="1:23" ht="34.5" customHeight="1" thickBot="1" x14ac:dyDescent="0.35">
      <c r="A503" s="73" t="str">
        <f>'Matriz Nº1 Identificación'!A503</f>
        <v xml:space="preserve">Objetivo Estratégico: </v>
      </c>
      <c r="B503" s="395">
        <f>+'Matriz Nº1 Identificación'!B503:H503</f>
        <v>0</v>
      </c>
      <c r="C503" s="396"/>
      <c r="D503" s="396"/>
      <c r="E503" s="396"/>
      <c r="F503" s="396"/>
      <c r="G503" s="396"/>
      <c r="H503" s="396"/>
      <c r="I503" s="396"/>
      <c r="J503" s="396"/>
    </row>
    <row r="504" spans="1:23" ht="34.5" customHeight="1" x14ac:dyDescent="0.3">
      <c r="A504" s="12" t="str">
        <f>'Matriz Nº1 Identificación'!A504</f>
        <v>Objetivo táctico</v>
      </c>
      <c r="B504" s="168" t="str">
        <f>+'Matriz Nº1 Identificación'!B504:H504</f>
        <v xml:space="preserve">56. </v>
      </c>
      <c r="C504" s="169"/>
      <c r="D504" s="169"/>
      <c r="E504" s="169"/>
      <c r="F504" s="170"/>
      <c r="G504" s="170"/>
      <c r="H504" s="170"/>
      <c r="I504" s="170"/>
      <c r="J504" s="171"/>
    </row>
    <row r="505" spans="1:23" ht="36.75" customHeight="1" x14ac:dyDescent="0.3">
      <c r="A505" s="4" t="str">
        <f>'Matriz Nº2 Análisis'!A505</f>
        <v>56. 1</v>
      </c>
      <c r="B505" s="13" t="str">
        <f>IF(A505&lt;1,'Matriz Nº1 Identificación'!F505,'Matriz Nº2 Análisis'!B505)</f>
        <v xml:space="preserve"> </v>
      </c>
      <c r="C505" s="13" t="str">
        <f>IFERROR(IF(A505&lt;1,'Matriz Nº1 Identificación'!B505,'Matriz Nº2 Análisis'!E505)," ")</f>
        <v xml:space="preserve"> </v>
      </c>
      <c r="D505" s="13" t="str">
        <f>IF(A505&lt;1,'Matriz Nº1 Identificación'!B505,'Matriz Nº2 Análisis'!I505)</f>
        <v xml:space="preserve"> </v>
      </c>
      <c r="E505" s="102"/>
      <c r="F505" s="103"/>
      <c r="G505" s="103"/>
      <c r="H505" s="103"/>
      <c r="I505" s="96" t="str">
        <f>IFERROR(VLOOKUP(D505,'Tabla 12'!$B$4:$E$6,3,FALSE)," ")</f>
        <v xml:space="preserve"> </v>
      </c>
      <c r="J505" s="95" t="str">
        <f>IFERROR(VLOOKUP(I505,'Tabla 12'!$D$5:$E$6,2,FALSE)," ")</f>
        <v xml:space="preserve"> </v>
      </c>
      <c r="K505" s="10"/>
      <c r="L505" s="10"/>
      <c r="M505" s="9"/>
      <c r="N505" s="10"/>
      <c r="O505" s="10"/>
      <c r="P505" s="10"/>
      <c r="Q505" s="10"/>
      <c r="R505" s="10"/>
      <c r="S505" s="10"/>
      <c r="T505" s="10"/>
      <c r="U505" s="10"/>
      <c r="V505" s="10"/>
      <c r="W505" s="10"/>
    </row>
    <row r="506" spans="1:23" ht="36.75" customHeight="1" x14ac:dyDescent="0.3">
      <c r="A506" s="4" t="str">
        <f>'Matriz Nº2 Análisis'!A506</f>
        <v>56. 2</v>
      </c>
      <c r="B506" s="13" t="str">
        <f>IF(A506&lt;1,'Matriz Nº1 Identificación'!F506,'Matriz Nº2 Análisis'!B506)</f>
        <v xml:space="preserve"> </v>
      </c>
      <c r="C506" s="13" t="str">
        <f>IFERROR(IF(A506&lt;1,'Matriz Nº1 Identificación'!B506,'Matriz Nº2 Análisis'!E506)," ")</f>
        <v xml:space="preserve"> </v>
      </c>
      <c r="D506" s="13" t="str">
        <f>IF(A506&lt;1,'Matriz Nº1 Identificación'!B506,'Matriz Nº2 Análisis'!I506)</f>
        <v xml:space="preserve"> </v>
      </c>
      <c r="E506" s="102"/>
      <c r="F506" s="103"/>
      <c r="G506" s="103"/>
      <c r="H506" s="103"/>
      <c r="I506" s="96" t="str">
        <f>IFERROR(VLOOKUP(D506,'Tabla 12'!$B$4:$E$6,3,FALSE)," ")</f>
        <v xml:space="preserve"> </v>
      </c>
      <c r="J506" s="95" t="str">
        <f>IFERROR(VLOOKUP(I506,'Tabla 12'!$D$5:$E$6,2,FALSE)," ")</f>
        <v xml:space="preserve"> </v>
      </c>
      <c r="K506" s="10"/>
      <c r="L506" s="10"/>
      <c r="M506" s="9"/>
      <c r="N506" s="10"/>
      <c r="O506" s="10"/>
      <c r="P506" s="10"/>
      <c r="Q506" s="10"/>
      <c r="R506" s="10"/>
      <c r="S506" s="10"/>
      <c r="T506" s="10"/>
      <c r="U506" s="10"/>
      <c r="V506" s="10"/>
      <c r="W506" s="10"/>
    </row>
    <row r="507" spans="1:23" ht="36.75" customHeight="1" x14ac:dyDescent="0.3">
      <c r="A507" s="4" t="str">
        <f>'Matriz Nº2 Análisis'!A507</f>
        <v>56. 3</v>
      </c>
      <c r="B507" s="13" t="str">
        <f>IF(A507&lt;1,'Matriz Nº1 Identificación'!F507,'Matriz Nº2 Análisis'!B507)</f>
        <v xml:space="preserve"> </v>
      </c>
      <c r="C507" s="13" t="str">
        <f>IFERROR(IF(A507&lt;1,'Matriz Nº1 Identificación'!B507,'Matriz Nº2 Análisis'!E507)," ")</f>
        <v xml:space="preserve"> </v>
      </c>
      <c r="D507" s="13" t="str">
        <f>IF(A507&lt;1,'Matriz Nº1 Identificación'!B507,'Matriz Nº2 Análisis'!I507)</f>
        <v xml:space="preserve"> </v>
      </c>
      <c r="E507" s="102"/>
      <c r="F507" s="103"/>
      <c r="G507" s="103"/>
      <c r="H507" s="103"/>
      <c r="I507" s="96" t="str">
        <f>IFERROR(VLOOKUP(D507,'Tabla 12'!$B$4:$E$6,3,FALSE)," ")</f>
        <v xml:space="preserve"> </v>
      </c>
      <c r="J507" s="95" t="str">
        <f>IFERROR(VLOOKUP(I507,'Tabla 12'!$D$5:$E$6,2,FALSE)," ")</f>
        <v xml:space="preserve"> </v>
      </c>
      <c r="K507" s="10"/>
      <c r="L507" s="10"/>
      <c r="M507" s="9"/>
      <c r="N507" s="10"/>
      <c r="O507" s="10"/>
      <c r="P507" s="10"/>
      <c r="Q507" s="10"/>
      <c r="R507" s="10"/>
      <c r="S507" s="10"/>
      <c r="T507" s="10"/>
      <c r="U507" s="10"/>
      <c r="V507" s="10"/>
      <c r="W507" s="10"/>
    </row>
    <row r="508" spans="1:23" ht="36.75" customHeight="1" x14ac:dyDescent="0.3">
      <c r="A508" s="4" t="str">
        <f>'Matriz Nº2 Análisis'!A508</f>
        <v>56. 4</v>
      </c>
      <c r="B508" s="13" t="str">
        <f>IF(A508&lt;1,'Matriz Nº1 Identificación'!F508,'Matriz Nº2 Análisis'!B508)</f>
        <v xml:space="preserve"> </v>
      </c>
      <c r="C508" s="13" t="str">
        <f>IFERROR(IF(A508&lt;1,'Matriz Nº1 Identificación'!B508,'Matriz Nº2 Análisis'!E508)," ")</f>
        <v xml:space="preserve"> </v>
      </c>
      <c r="D508" s="13" t="str">
        <f>IF(A508&lt;1,'Matriz Nº1 Identificación'!B508,'Matriz Nº2 Análisis'!I508)</f>
        <v xml:space="preserve"> </v>
      </c>
      <c r="E508" s="102"/>
      <c r="F508" s="103"/>
      <c r="G508" s="103"/>
      <c r="H508" s="103"/>
      <c r="I508" s="96" t="str">
        <f>IFERROR(VLOOKUP(D508,'Tabla 12'!$B$4:$E$6,3,FALSE)," ")</f>
        <v xml:space="preserve"> </v>
      </c>
      <c r="J508" s="95" t="str">
        <f>IFERROR(VLOOKUP(I508,'Tabla 12'!$D$5:$E$6,2,FALSE)," ")</f>
        <v xml:space="preserve"> </v>
      </c>
      <c r="K508" s="10"/>
      <c r="L508" s="10"/>
      <c r="M508" s="9"/>
      <c r="N508" s="10"/>
      <c r="O508" s="10"/>
      <c r="P508" s="10"/>
      <c r="Q508" s="10"/>
      <c r="R508" s="10"/>
      <c r="S508" s="10"/>
      <c r="T508" s="10"/>
      <c r="U508" s="10"/>
      <c r="V508" s="10"/>
      <c r="W508" s="10"/>
    </row>
    <row r="509" spans="1:23" ht="36.75" customHeight="1" x14ac:dyDescent="0.3">
      <c r="A509" s="4" t="str">
        <f>'Matriz Nº2 Análisis'!A509</f>
        <v>56. 5</v>
      </c>
      <c r="B509" s="13" t="str">
        <f>IF(A509&lt;1,'Matriz Nº1 Identificación'!F509,'Matriz Nº2 Análisis'!B509)</f>
        <v xml:space="preserve"> </v>
      </c>
      <c r="C509" s="13" t="str">
        <f>IFERROR(IF(A509&lt;1,'Matriz Nº1 Identificación'!B509,'Matriz Nº2 Análisis'!E509)," ")</f>
        <v xml:space="preserve"> </v>
      </c>
      <c r="D509" s="13" t="str">
        <f>IF(A509&lt;1,'Matriz Nº1 Identificación'!B509,'Matriz Nº2 Análisis'!I509)</f>
        <v xml:space="preserve"> </v>
      </c>
      <c r="E509" s="102"/>
      <c r="F509" s="103"/>
      <c r="G509" s="103"/>
      <c r="H509" s="103"/>
      <c r="I509" s="96" t="str">
        <f>IFERROR(VLOOKUP(D509,'Tabla 12'!$B$4:$E$6,3,FALSE)," ")</f>
        <v xml:space="preserve"> </v>
      </c>
      <c r="J509" s="95" t="str">
        <f>IFERROR(VLOOKUP(I509,'Tabla 12'!$D$5:$E$6,2,FALSE)," ")</f>
        <v xml:space="preserve"> </v>
      </c>
      <c r="K509" s="10"/>
      <c r="L509" s="10"/>
      <c r="M509" s="9"/>
      <c r="N509" s="10"/>
      <c r="O509" s="10"/>
      <c r="P509" s="10"/>
      <c r="Q509" s="10"/>
      <c r="R509" s="10"/>
      <c r="S509" s="10"/>
      <c r="T509" s="10"/>
      <c r="U509" s="10"/>
      <c r="V509" s="10"/>
      <c r="W509" s="10"/>
    </row>
    <row r="510" spans="1:23" ht="36.75" customHeight="1" x14ac:dyDescent="0.3">
      <c r="A510" s="4" t="str">
        <f>'Matriz Nº2 Análisis'!A510</f>
        <v>56. 6</v>
      </c>
      <c r="B510" s="13" t="str">
        <f>IF(A510&lt;1,'Matriz Nº1 Identificación'!F510,'Matriz Nº2 Análisis'!B510)</f>
        <v xml:space="preserve"> </v>
      </c>
      <c r="C510" s="13" t="str">
        <f>IFERROR(IF(A510&lt;1,'Matriz Nº1 Identificación'!B510,'Matriz Nº2 Análisis'!E510)," ")</f>
        <v xml:space="preserve"> </v>
      </c>
      <c r="D510" s="13" t="str">
        <f>IF(A510&lt;1,'Matriz Nº1 Identificación'!B510,'Matriz Nº2 Análisis'!I510)</f>
        <v xml:space="preserve"> </v>
      </c>
      <c r="E510" s="102"/>
      <c r="F510" s="103"/>
      <c r="G510" s="103"/>
      <c r="H510" s="103"/>
      <c r="I510" s="96" t="str">
        <f>IFERROR(VLOOKUP(D510,'Tabla 12'!$B$4:$E$6,3,FALSE)," ")</f>
        <v xml:space="preserve"> </v>
      </c>
      <c r="J510" s="95" t="str">
        <f>IFERROR(VLOOKUP(I510,'Tabla 12'!$D$5:$E$6,2,FALSE)," ")</f>
        <v xml:space="preserve"> </v>
      </c>
      <c r="K510" s="10"/>
      <c r="L510" s="10"/>
      <c r="M510" s="9"/>
      <c r="N510" s="10"/>
      <c r="O510" s="10"/>
      <c r="P510" s="10"/>
      <c r="Q510" s="10"/>
      <c r="R510" s="10"/>
      <c r="S510" s="10"/>
      <c r="T510" s="10"/>
      <c r="U510" s="10"/>
      <c r="V510" s="10"/>
      <c r="W510" s="10"/>
    </row>
    <row r="511" spans="1:23" ht="36.75" customHeight="1" thickBot="1" x14ac:dyDescent="0.35">
      <c r="A511" s="4" t="str">
        <f>'Matriz Nº2 Análisis'!A511</f>
        <v>56. 7</v>
      </c>
      <c r="B511" s="13" t="str">
        <f>IF(A511&lt;1,'Matriz Nº1 Identificación'!F511,'Matriz Nº2 Análisis'!B511)</f>
        <v xml:space="preserve"> </v>
      </c>
      <c r="C511" s="13" t="str">
        <f>IFERROR(IF(A511&lt;1,'Matriz Nº1 Identificación'!B511,'Matriz Nº2 Análisis'!E511)," ")</f>
        <v xml:space="preserve"> </v>
      </c>
      <c r="D511" s="13" t="str">
        <f>IF(A511&lt;1,'Matriz Nº1 Identificación'!B511,'Matriz Nº2 Análisis'!I511)</f>
        <v xml:space="preserve"> </v>
      </c>
      <c r="E511" s="102"/>
      <c r="F511" s="103"/>
      <c r="G511" s="103"/>
      <c r="H511" s="103"/>
      <c r="I511" s="96" t="str">
        <f>IFERROR(VLOOKUP(D511,'Tabla 12'!$B$4:$E$6,3,FALSE)," ")</f>
        <v xml:space="preserve"> </v>
      </c>
      <c r="J511" s="95" t="str">
        <f>IFERROR(VLOOKUP(I511,'Tabla 12'!$D$5:$E$6,2,FALSE)," ")</f>
        <v xml:space="preserve"> </v>
      </c>
      <c r="K511" s="10"/>
      <c r="L511" s="10"/>
      <c r="M511" s="9"/>
      <c r="N511" s="10"/>
      <c r="O511" s="10"/>
      <c r="P511" s="10"/>
      <c r="Q511" s="10"/>
      <c r="R511" s="10"/>
      <c r="S511" s="10"/>
      <c r="T511" s="10"/>
      <c r="U511" s="10"/>
      <c r="V511" s="10"/>
      <c r="W511" s="10"/>
    </row>
    <row r="512" spans="1:23" ht="34.5" customHeight="1" thickBot="1" x14ac:dyDescent="0.35">
      <c r="A512" s="73" t="str">
        <f>'Matriz Nº1 Identificación'!A512</f>
        <v xml:space="preserve">Objetivo Estratégico: </v>
      </c>
      <c r="B512" s="395">
        <f>+'Matriz Nº1 Identificación'!B512:H512</f>
        <v>0</v>
      </c>
      <c r="C512" s="396"/>
      <c r="D512" s="396"/>
      <c r="E512" s="396"/>
      <c r="F512" s="396"/>
      <c r="G512" s="396"/>
      <c r="H512" s="396"/>
      <c r="I512" s="396"/>
      <c r="J512" s="396"/>
    </row>
    <row r="513" spans="1:23" ht="34.5" customHeight="1" x14ac:dyDescent="0.3">
      <c r="A513" s="12" t="str">
        <f>'Matriz Nº1 Identificación'!A513</f>
        <v>Objetivo táctico</v>
      </c>
      <c r="B513" s="168" t="str">
        <f>+'Matriz Nº1 Identificación'!B513:H513</f>
        <v xml:space="preserve">57. </v>
      </c>
      <c r="C513" s="169"/>
      <c r="D513" s="169"/>
      <c r="E513" s="169"/>
      <c r="F513" s="170"/>
      <c r="G513" s="170"/>
      <c r="H513" s="170"/>
      <c r="I513" s="170"/>
      <c r="J513" s="171"/>
    </row>
    <row r="514" spans="1:23" ht="36.75" customHeight="1" x14ac:dyDescent="0.3">
      <c r="A514" s="4" t="str">
        <f>'Matriz Nº2 Análisis'!A514</f>
        <v>57. 1</v>
      </c>
      <c r="B514" s="13" t="str">
        <f>IF(A514&lt;1,'Matriz Nº1 Identificación'!F514,'Matriz Nº2 Análisis'!B514)</f>
        <v xml:space="preserve"> </v>
      </c>
      <c r="C514" s="13" t="str">
        <f>IFERROR(IF(A514&lt;1,'Matriz Nº1 Identificación'!B514,'Matriz Nº2 Análisis'!E514)," ")</f>
        <v xml:space="preserve"> </v>
      </c>
      <c r="D514" s="13" t="str">
        <f>IF(A514&lt;1,'Matriz Nº1 Identificación'!B514,'Matriz Nº2 Análisis'!I514)</f>
        <v xml:space="preserve"> </v>
      </c>
      <c r="E514" s="102"/>
      <c r="F514" s="103"/>
      <c r="G514" s="103"/>
      <c r="H514" s="103"/>
      <c r="I514" s="96" t="str">
        <f>IFERROR(VLOOKUP(D514,'Tabla 12'!$B$4:$E$6,3,FALSE)," ")</f>
        <v xml:space="preserve"> </v>
      </c>
      <c r="J514" s="95" t="str">
        <f>IFERROR(VLOOKUP(I514,'Tabla 12'!$D$5:$E$6,2,FALSE)," ")</f>
        <v xml:space="preserve"> </v>
      </c>
      <c r="K514" s="10"/>
      <c r="L514" s="10"/>
      <c r="M514" s="9"/>
      <c r="N514" s="10"/>
      <c r="O514" s="10"/>
      <c r="P514" s="10"/>
      <c r="Q514" s="10"/>
      <c r="R514" s="10"/>
      <c r="S514" s="10"/>
      <c r="T514" s="10"/>
      <c r="U514" s="10"/>
      <c r="V514" s="10"/>
      <c r="W514" s="10"/>
    </row>
    <row r="515" spans="1:23" ht="36.75" customHeight="1" x14ac:dyDescent="0.3">
      <c r="A515" s="4" t="str">
        <f>'Matriz Nº2 Análisis'!A515</f>
        <v>57. 2</v>
      </c>
      <c r="B515" s="13" t="str">
        <f>IF(A515&lt;1,'Matriz Nº1 Identificación'!F515,'Matriz Nº2 Análisis'!B515)</f>
        <v xml:space="preserve"> </v>
      </c>
      <c r="C515" s="13" t="str">
        <f>IFERROR(IF(A515&lt;1,'Matriz Nº1 Identificación'!B515,'Matriz Nº2 Análisis'!E515)," ")</f>
        <v xml:space="preserve"> </v>
      </c>
      <c r="D515" s="13" t="str">
        <f>IF(A515&lt;1,'Matriz Nº1 Identificación'!B515,'Matriz Nº2 Análisis'!I515)</f>
        <v xml:space="preserve"> </v>
      </c>
      <c r="E515" s="102"/>
      <c r="F515" s="103"/>
      <c r="G515" s="103"/>
      <c r="H515" s="103"/>
      <c r="I515" s="96" t="str">
        <f>IFERROR(VLOOKUP(D515,'Tabla 12'!$B$4:$E$6,3,FALSE)," ")</f>
        <v xml:space="preserve"> </v>
      </c>
      <c r="J515" s="95" t="str">
        <f>IFERROR(VLOOKUP(I515,'Tabla 12'!$D$5:$E$6,2,FALSE)," ")</f>
        <v xml:space="preserve"> </v>
      </c>
      <c r="K515" s="10"/>
      <c r="L515" s="10"/>
      <c r="M515" s="9"/>
      <c r="N515" s="10"/>
      <c r="O515" s="10"/>
      <c r="P515" s="10"/>
      <c r="Q515" s="10"/>
      <c r="R515" s="10"/>
      <c r="S515" s="10"/>
      <c r="T515" s="10"/>
      <c r="U515" s="10"/>
      <c r="V515" s="10"/>
      <c r="W515" s="10"/>
    </row>
    <row r="516" spans="1:23" ht="36.75" customHeight="1" x14ac:dyDescent="0.3">
      <c r="A516" s="4" t="str">
        <f>'Matriz Nº2 Análisis'!A516</f>
        <v>57. 3</v>
      </c>
      <c r="B516" s="13" t="str">
        <f>IF(A516&lt;1,'Matriz Nº1 Identificación'!F516,'Matriz Nº2 Análisis'!B516)</f>
        <v xml:space="preserve"> </v>
      </c>
      <c r="C516" s="13" t="str">
        <f>IFERROR(IF(A516&lt;1,'Matriz Nº1 Identificación'!B516,'Matriz Nº2 Análisis'!E516)," ")</f>
        <v xml:space="preserve"> </v>
      </c>
      <c r="D516" s="13" t="str">
        <f>IF(A516&lt;1,'Matriz Nº1 Identificación'!B516,'Matriz Nº2 Análisis'!I516)</f>
        <v xml:space="preserve"> </v>
      </c>
      <c r="E516" s="102"/>
      <c r="F516" s="103"/>
      <c r="G516" s="103"/>
      <c r="H516" s="103"/>
      <c r="I516" s="96" t="str">
        <f>IFERROR(VLOOKUP(D516,'Tabla 12'!$B$4:$E$6,3,FALSE)," ")</f>
        <v xml:space="preserve"> </v>
      </c>
      <c r="J516" s="95" t="str">
        <f>IFERROR(VLOOKUP(I516,'Tabla 12'!$D$5:$E$6,2,FALSE)," ")</f>
        <v xml:space="preserve"> </v>
      </c>
      <c r="K516" s="10"/>
      <c r="L516" s="10"/>
      <c r="M516" s="9"/>
      <c r="N516" s="10"/>
      <c r="O516" s="10"/>
      <c r="P516" s="10"/>
      <c r="Q516" s="10"/>
      <c r="R516" s="10"/>
      <c r="S516" s="10"/>
      <c r="T516" s="10"/>
      <c r="U516" s="10"/>
      <c r="V516" s="10"/>
      <c r="W516" s="10"/>
    </row>
    <row r="517" spans="1:23" ht="36.75" customHeight="1" x14ac:dyDescent="0.3">
      <c r="A517" s="4" t="str">
        <f>'Matriz Nº2 Análisis'!A517</f>
        <v>57. 4</v>
      </c>
      <c r="B517" s="13" t="str">
        <f>IF(A517&lt;1,'Matriz Nº1 Identificación'!F517,'Matriz Nº2 Análisis'!B517)</f>
        <v xml:space="preserve"> </v>
      </c>
      <c r="C517" s="13" t="str">
        <f>IFERROR(IF(A517&lt;1,'Matriz Nº1 Identificación'!B517,'Matriz Nº2 Análisis'!E517)," ")</f>
        <v xml:space="preserve"> </v>
      </c>
      <c r="D517" s="13" t="str">
        <f>IF(A517&lt;1,'Matriz Nº1 Identificación'!B517,'Matriz Nº2 Análisis'!I517)</f>
        <v xml:space="preserve"> </v>
      </c>
      <c r="E517" s="102"/>
      <c r="F517" s="103"/>
      <c r="G517" s="103"/>
      <c r="H517" s="103"/>
      <c r="I517" s="96" t="str">
        <f>IFERROR(VLOOKUP(D517,'Tabla 12'!$B$4:$E$6,3,FALSE)," ")</f>
        <v xml:space="preserve"> </v>
      </c>
      <c r="J517" s="95" t="str">
        <f>IFERROR(VLOOKUP(I517,'Tabla 12'!$D$5:$E$6,2,FALSE)," ")</f>
        <v xml:space="preserve"> </v>
      </c>
      <c r="K517" s="10"/>
      <c r="L517" s="10"/>
      <c r="M517" s="9"/>
      <c r="N517" s="10"/>
      <c r="O517" s="10"/>
      <c r="P517" s="10"/>
      <c r="Q517" s="10"/>
      <c r="R517" s="10"/>
      <c r="S517" s="10"/>
      <c r="T517" s="10"/>
      <c r="U517" s="10"/>
      <c r="V517" s="10"/>
      <c r="W517" s="10"/>
    </row>
    <row r="518" spans="1:23" ht="36.75" customHeight="1" x14ac:dyDescent="0.3">
      <c r="A518" s="4" t="str">
        <f>'Matriz Nº2 Análisis'!A518</f>
        <v>57. 5</v>
      </c>
      <c r="B518" s="13" t="str">
        <f>IF(A518&lt;1,'Matriz Nº1 Identificación'!F518,'Matriz Nº2 Análisis'!B518)</f>
        <v xml:space="preserve"> </v>
      </c>
      <c r="C518" s="13" t="str">
        <f>IFERROR(IF(A518&lt;1,'Matriz Nº1 Identificación'!B518,'Matriz Nº2 Análisis'!E518)," ")</f>
        <v xml:space="preserve"> </v>
      </c>
      <c r="D518" s="13" t="str">
        <f>IF(A518&lt;1,'Matriz Nº1 Identificación'!B518,'Matriz Nº2 Análisis'!I518)</f>
        <v xml:space="preserve"> </v>
      </c>
      <c r="E518" s="102"/>
      <c r="F518" s="103"/>
      <c r="G518" s="103"/>
      <c r="H518" s="103"/>
      <c r="I518" s="96" t="str">
        <f>IFERROR(VLOOKUP(D518,'Tabla 12'!$B$4:$E$6,3,FALSE)," ")</f>
        <v xml:space="preserve"> </v>
      </c>
      <c r="J518" s="95" t="str">
        <f>IFERROR(VLOOKUP(I518,'Tabla 12'!$D$5:$E$6,2,FALSE)," ")</f>
        <v xml:space="preserve"> </v>
      </c>
      <c r="K518" s="10"/>
      <c r="L518" s="10"/>
      <c r="M518" s="9"/>
      <c r="N518" s="10"/>
      <c r="O518" s="10"/>
      <c r="P518" s="10"/>
      <c r="Q518" s="10"/>
      <c r="R518" s="10"/>
      <c r="S518" s="10"/>
      <c r="T518" s="10"/>
      <c r="U518" s="10"/>
      <c r="V518" s="10"/>
      <c r="W518" s="10"/>
    </row>
    <row r="519" spans="1:23" ht="36.75" customHeight="1" x14ac:dyDescent="0.3">
      <c r="A519" s="4" t="str">
        <f>'Matriz Nº2 Análisis'!A519</f>
        <v>57. 6</v>
      </c>
      <c r="B519" s="13" t="str">
        <f>IF(A519&lt;1,'Matriz Nº1 Identificación'!F519,'Matriz Nº2 Análisis'!B519)</f>
        <v xml:space="preserve"> </v>
      </c>
      <c r="C519" s="13" t="str">
        <f>IFERROR(IF(A519&lt;1,'Matriz Nº1 Identificación'!B519,'Matriz Nº2 Análisis'!E519)," ")</f>
        <v xml:space="preserve"> </v>
      </c>
      <c r="D519" s="13" t="str">
        <f>IF(A519&lt;1,'Matriz Nº1 Identificación'!B519,'Matriz Nº2 Análisis'!I519)</f>
        <v xml:space="preserve"> </v>
      </c>
      <c r="E519" s="102"/>
      <c r="F519" s="103"/>
      <c r="G519" s="103"/>
      <c r="H519" s="103"/>
      <c r="I519" s="96" t="str">
        <f>IFERROR(VLOOKUP(D519,'Tabla 12'!$B$4:$E$6,3,FALSE)," ")</f>
        <v xml:space="preserve"> </v>
      </c>
      <c r="J519" s="95" t="str">
        <f>IFERROR(VLOOKUP(I519,'Tabla 12'!$D$5:$E$6,2,FALSE)," ")</f>
        <v xml:space="preserve"> </v>
      </c>
      <c r="K519" s="10"/>
      <c r="L519" s="10"/>
      <c r="M519" s="9"/>
      <c r="N519" s="10"/>
      <c r="O519" s="10"/>
      <c r="P519" s="10"/>
      <c r="Q519" s="10"/>
      <c r="R519" s="10"/>
      <c r="S519" s="10"/>
      <c r="T519" s="10"/>
      <c r="U519" s="10"/>
      <c r="V519" s="10"/>
      <c r="W519" s="10"/>
    </row>
    <row r="520" spans="1:23" ht="36.75" customHeight="1" thickBot="1" x14ac:dyDescent="0.35">
      <c r="A520" s="4" t="str">
        <f>'Matriz Nº2 Análisis'!A520</f>
        <v>57. 7</v>
      </c>
      <c r="B520" s="13" t="str">
        <f>IF(A520&lt;1,'Matriz Nº1 Identificación'!F520,'Matriz Nº2 Análisis'!B520)</f>
        <v xml:space="preserve"> </v>
      </c>
      <c r="C520" s="13" t="str">
        <f>IFERROR(IF(A520&lt;1,'Matriz Nº1 Identificación'!B520,'Matriz Nº2 Análisis'!E520)," ")</f>
        <v xml:space="preserve"> </v>
      </c>
      <c r="D520" s="13" t="str">
        <f>IF(A520&lt;1,'Matriz Nº1 Identificación'!B520,'Matriz Nº2 Análisis'!I520)</f>
        <v xml:space="preserve"> </v>
      </c>
      <c r="E520" s="102"/>
      <c r="F520" s="103"/>
      <c r="G520" s="103"/>
      <c r="H520" s="103"/>
      <c r="I520" s="96" t="str">
        <f>IFERROR(VLOOKUP(D520,'Tabla 12'!$B$4:$E$6,3,FALSE)," ")</f>
        <v xml:space="preserve"> </v>
      </c>
      <c r="J520" s="95" t="str">
        <f>IFERROR(VLOOKUP(I520,'Tabla 12'!$D$5:$E$6,2,FALSE)," ")</f>
        <v xml:space="preserve"> </v>
      </c>
      <c r="K520" s="10"/>
      <c r="L520" s="10"/>
      <c r="M520" s="9"/>
      <c r="N520" s="10"/>
      <c r="O520" s="10"/>
      <c r="P520" s="10"/>
      <c r="Q520" s="10"/>
      <c r="R520" s="10"/>
      <c r="S520" s="10"/>
      <c r="T520" s="10"/>
      <c r="U520" s="10"/>
      <c r="V520" s="10"/>
      <c r="W520" s="10"/>
    </row>
    <row r="521" spans="1:23" ht="34.5" customHeight="1" thickBot="1" x14ac:dyDescent="0.35">
      <c r="A521" s="73" t="str">
        <f>'Matriz Nº1 Identificación'!A521</f>
        <v xml:space="preserve">Objetivo Estratégico: </v>
      </c>
      <c r="B521" s="395">
        <f>+'Matriz Nº1 Identificación'!B521:H521</f>
        <v>0</v>
      </c>
      <c r="C521" s="396"/>
      <c r="D521" s="396"/>
      <c r="E521" s="396"/>
      <c r="F521" s="396"/>
      <c r="G521" s="396"/>
      <c r="H521" s="396"/>
      <c r="I521" s="396"/>
      <c r="J521" s="396"/>
    </row>
    <row r="522" spans="1:23" ht="34.5" customHeight="1" x14ac:dyDescent="0.3">
      <c r="A522" s="12" t="str">
        <f>'Matriz Nº1 Identificación'!A522</f>
        <v>Objetivo táctico</v>
      </c>
      <c r="B522" s="168" t="str">
        <f>+'Matriz Nº1 Identificación'!B522:H522</f>
        <v xml:space="preserve">58. </v>
      </c>
      <c r="C522" s="169"/>
      <c r="D522" s="169"/>
      <c r="E522" s="169"/>
      <c r="F522" s="170"/>
      <c r="G522" s="170"/>
      <c r="H522" s="170"/>
      <c r="I522" s="170"/>
      <c r="J522" s="171"/>
    </row>
    <row r="523" spans="1:23" ht="36.75" customHeight="1" x14ac:dyDescent="0.3">
      <c r="A523" s="4" t="str">
        <f>'Matriz Nº2 Análisis'!A523</f>
        <v>58. 1</v>
      </c>
      <c r="B523" s="13" t="str">
        <f>IF(A523&lt;1,'Matriz Nº1 Identificación'!F523,'Matriz Nº2 Análisis'!B523)</f>
        <v xml:space="preserve"> </v>
      </c>
      <c r="C523" s="13" t="str">
        <f>IFERROR(IF(A523&lt;1,'Matriz Nº1 Identificación'!B523,'Matriz Nº2 Análisis'!E523)," ")</f>
        <v xml:space="preserve"> </v>
      </c>
      <c r="D523" s="13" t="str">
        <f>IF(A523&lt;1,'Matriz Nº1 Identificación'!B523,'Matriz Nº2 Análisis'!I523)</f>
        <v xml:space="preserve"> </v>
      </c>
      <c r="E523" s="102"/>
      <c r="F523" s="103"/>
      <c r="G523" s="103"/>
      <c r="H523" s="103"/>
      <c r="I523" s="96" t="str">
        <f>IFERROR(VLOOKUP(D523,'Tabla 12'!$B$4:$E$6,3,FALSE)," ")</f>
        <v xml:space="preserve"> </v>
      </c>
      <c r="J523" s="95" t="str">
        <f>IFERROR(VLOOKUP(I523,'Tabla 12'!$D$5:$E$6,2,FALSE)," ")</f>
        <v xml:space="preserve"> </v>
      </c>
      <c r="K523" s="10"/>
      <c r="L523" s="10"/>
      <c r="M523" s="9"/>
      <c r="N523" s="10"/>
      <c r="O523" s="10"/>
      <c r="P523" s="10"/>
      <c r="Q523" s="10"/>
      <c r="R523" s="10"/>
      <c r="S523" s="10"/>
      <c r="T523" s="10"/>
      <c r="U523" s="10"/>
      <c r="V523" s="10"/>
      <c r="W523" s="10"/>
    </row>
    <row r="524" spans="1:23" ht="36.75" customHeight="1" x14ac:dyDescent="0.3">
      <c r="A524" s="4" t="str">
        <f>'Matriz Nº2 Análisis'!A524</f>
        <v>58. 2</v>
      </c>
      <c r="B524" s="13" t="str">
        <f>IF(A524&lt;1,'Matriz Nº1 Identificación'!F524,'Matriz Nº2 Análisis'!B524)</f>
        <v xml:space="preserve"> </v>
      </c>
      <c r="C524" s="13" t="str">
        <f>IFERROR(IF(A524&lt;1,'Matriz Nº1 Identificación'!B524,'Matriz Nº2 Análisis'!E524)," ")</f>
        <v xml:space="preserve"> </v>
      </c>
      <c r="D524" s="13" t="str">
        <f>IF(A524&lt;1,'Matriz Nº1 Identificación'!B524,'Matriz Nº2 Análisis'!I524)</f>
        <v xml:space="preserve"> </v>
      </c>
      <c r="E524" s="102"/>
      <c r="F524" s="103"/>
      <c r="G524" s="103"/>
      <c r="H524" s="103"/>
      <c r="I524" s="96" t="str">
        <f>IFERROR(VLOOKUP(D524,'Tabla 12'!$B$4:$E$6,3,FALSE)," ")</f>
        <v xml:space="preserve"> </v>
      </c>
      <c r="J524" s="95" t="str">
        <f>IFERROR(VLOOKUP(I524,'Tabla 12'!$D$5:$E$6,2,FALSE)," ")</f>
        <v xml:space="preserve"> </v>
      </c>
      <c r="K524" s="10"/>
      <c r="L524" s="10"/>
      <c r="M524" s="9"/>
      <c r="N524" s="10"/>
      <c r="O524" s="10"/>
      <c r="P524" s="10"/>
      <c r="Q524" s="10"/>
      <c r="R524" s="10"/>
      <c r="S524" s="10"/>
      <c r="T524" s="10"/>
      <c r="U524" s="10"/>
      <c r="V524" s="10"/>
      <c r="W524" s="10"/>
    </row>
    <row r="525" spans="1:23" ht="36.75" customHeight="1" x14ac:dyDescent="0.3">
      <c r="A525" s="4" t="str">
        <f>'Matriz Nº2 Análisis'!A525</f>
        <v>58. 3</v>
      </c>
      <c r="B525" s="13" t="str">
        <f>IF(A525&lt;1,'Matriz Nº1 Identificación'!F525,'Matriz Nº2 Análisis'!B525)</f>
        <v xml:space="preserve"> </v>
      </c>
      <c r="C525" s="13" t="str">
        <f>IFERROR(IF(A525&lt;1,'Matriz Nº1 Identificación'!B525,'Matriz Nº2 Análisis'!E525)," ")</f>
        <v xml:space="preserve"> </v>
      </c>
      <c r="D525" s="13" t="str">
        <f>IF(A525&lt;1,'Matriz Nº1 Identificación'!B525,'Matriz Nº2 Análisis'!I525)</f>
        <v xml:space="preserve"> </v>
      </c>
      <c r="E525" s="102"/>
      <c r="F525" s="103"/>
      <c r="G525" s="103"/>
      <c r="H525" s="103"/>
      <c r="I525" s="96" t="str">
        <f>IFERROR(VLOOKUP(D525,'Tabla 12'!$B$4:$E$6,3,FALSE)," ")</f>
        <v xml:space="preserve"> </v>
      </c>
      <c r="J525" s="95" t="str">
        <f>IFERROR(VLOOKUP(I525,'Tabla 12'!$D$5:$E$6,2,FALSE)," ")</f>
        <v xml:space="preserve"> </v>
      </c>
      <c r="K525" s="10"/>
      <c r="L525" s="10"/>
      <c r="M525" s="9"/>
      <c r="N525" s="10"/>
      <c r="O525" s="10"/>
      <c r="P525" s="10"/>
      <c r="Q525" s="10"/>
      <c r="R525" s="10"/>
      <c r="S525" s="10"/>
      <c r="T525" s="10"/>
      <c r="U525" s="10"/>
      <c r="V525" s="10"/>
      <c r="W525" s="10"/>
    </row>
    <row r="526" spans="1:23" ht="36.75" customHeight="1" x14ac:dyDescent="0.3">
      <c r="A526" s="4" t="str">
        <f>'Matriz Nº2 Análisis'!A526</f>
        <v>58. 4</v>
      </c>
      <c r="B526" s="13" t="str">
        <f>IF(A526&lt;1,'Matriz Nº1 Identificación'!F526,'Matriz Nº2 Análisis'!B526)</f>
        <v xml:space="preserve"> </v>
      </c>
      <c r="C526" s="13" t="str">
        <f>IFERROR(IF(A526&lt;1,'Matriz Nº1 Identificación'!B526,'Matriz Nº2 Análisis'!E526)," ")</f>
        <v xml:space="preserve"> </v>
      </c>
      <c r="D526" s="13" t="str">
        <f>IF(A526&lt;1,'Matriz Nº1 Identificación'!B526,'Matriz Nº2 Análisis'!I526)</f>
        <v xml:space="preserve"> </v>
      </c>
      <c r="E526" s="102"/>
      <c r="F526" s="103"/>
      <c r="G526" s="103"/>
      <c r="H526" s="103"/>
      <c r="I526" s="96" t="str">
        <f>IFERROR(VLOOKUP(D526,'Tabla 12'!$B$4:$E$6,3,FALSE)," ")</f>
        <v xml:space="preserve"> </v>
      </c>
      <c r="J526" s="95" t="str">
        <f>IFERROR(VLOOKUP(I526,'Tabla 12'!$D$5:$E$6,2,FALSE)," ")</f>
        <v xml:space="preserve"> </v>
      </c>
      <c r="K526" s="10"/>
      <c r="L526" s="10"/>
      <c r="M526" s="9"/>
      <c r="N526" s="10"/>
      <c r="O526" s="10"/>
      <c r="P526" s="10"/>
      <c r="Q526" s="10"/>
      <c r="R526" s="10"/>
      <c r="S526" s="10"/>
      <c r="T526" s="10"/>
      <c r="U526" s="10"/>
      <c r="V526" s="10"/>
      <c r="W526" s="10"/>
    </row>
    <row r="527" spans="1:23" ht="36.75" customHeight="1" x14ac:dyDescent="0.3">
      <c r="A527" s="4" t="str">
        <f>'Matriz Nº2 Análisis'!A527</f>
        <v>58. 5</v>
      </c>
      <c r="B527" s="13" t="str">
        <f>IF(A527&lt;1,'Matriz Nº1 Identificación'!F527,'Matriz Nº2 Análisis'!B527)</f>
        <v xml:space="preserve"> </v>
      </c>
      <c r="C527" s="13" t="str">
        <f>IFERROR(IF(A527&lt;1,'Matriz Nº1 Identificación'!B527,'Matriz Nº2 Análisis'!E527)," ")</f>
        <v xml:space="preserve"> </v>
      </c>
      <c r="D527" s="13" t="str">
        <f>IF(A527&lt;1,'Matriz Nº1 Identificación'!B527,'Matriz Nº2 Análisis'!I527)</f>
        <v xml:space="preserve"> </v>
      </c>
      <c r="E527" s="102"/>
      <c r="F527" s="103"/>
      <c r="G527" s="103"/>
      <c r="H527" s="103"/>
      <c r="I527" s="96" t="str">
        <f>IFERROR(VLOOKUP(D527,'Tabla 12'!$B$4:$E$6,3,FALSE)," ")</f>
        <v xml:space="preserve"> </v>
      </c>
      <c r="J527" s="95" t="str">
        <f>IFERROR(VLOOKUP(I527,'Tabla 12'!$D$5:$E$6,2,FALSE)," ")</f>
        <v xml:space="preserve"> </v>
      </c>
      <c r="K527" s="10"/>
      <c r="L527" s="10"/>
      <c r="M527" s="9"/>
      <c r="N527" s="10"/>
      <c r="O527" s="10"/>
      <c r="P527" s="10"/>
      <c r="Q527" s="10"/>
      <c r="R527" s="10"/>
      <c r="S527" s="10"/>
      <c r="T527" s="10"/>
      <c r="U527" s="10"/>
      <c r="V527" s="10"/>
      <c r="W527" s="10"/>
    </row>
    <row r="528" spans="1:23" ht="36.75" customHeight="1" x14ac:dyDescent="0.3">
      <c r="A528" s="4" t="str">
        <f>'Matriz Nº2 Análisis'!A528</f>
        <v>58. 6</v>
      </c>
      <c r="B528" s="13" t="str">
        <f>IF(A528&lt;1,'Matriz Nº1 Identificación'!F528,'Matriz Nº2 Análisis'!B528)</f>
        <v xml:space="preserve"> </v>
      </c>
      <c r="C528" s="13" t="str">
        <f>IFERROR(IF(A528&lt;1,'Matriz Nº1 Identificación'!B528,'Matriz Nº2 Análisis'!E528)," ")</f>
        <v xml:space="preserve"> </v>
      </c>
      <c r="D528" s="13" t="str">
        <f>IF(A528&lt;1,'Matriz Nº1 Identificación'!B528,'Matriz Nº2 Análisis'!I528)</f>
        <v xml:space="preserve"> </v>
      </c>
      <c r="E528" s="102"/>
      <c r="F528" s="103"/>
      <c r="G528" s="103"/>
      <c r="H528" s="103"/>
      <c r="I528" s="96" t="str">
        <f>IFERROR(VLOOKUP(D528,'Tabla 12'!$B$4:$E$6,3,FALSE)," ")</f>
        <v xml:space="preserve"> </v>
      </c>
      <c r="J528" s="95" t="str">
        <f>IFERROR(VLOOKUP(I528,'Tabla 12'!$D$5:$E$6,2,FALSE)," ")</f>
        <v xml:space="preserve"> </v>
      </c>
      <c r="K528" s="10"/>
      <c r="L528" s="10"/>
      <c r="M528" s="9"/>
      <c r="N528" s="10"/>
      <c r="O528" s="10"/>
      <c r="P528" s="10"/>
      <c r="Q528" s="10"/>
      <c r="R528" s="10"/>
      <c r="S528" s="10"/>
      <c r="T528" s="10"/>
      <c r="U528" s="10"/>
      <c r="V528" s="10"/>
      <c r="W528" s="10"/>
    </row>
    <row r="529" spans="1:23" ht="36.75" customHeight="1" thickBot="1" x14ac:dyDescent="0.35">
      <c r="A529" s="4" t="str">
        <f>'Matriz Nº2 Análisis'!A529</f>
        <v>58. 7</v>
      </c>
      <c r="B529" s="13" t="str">
        <f>IF(A529&lt;1,'Matriz Nº1 Identificación'!F529,'Matriz Nº2 Análisis'!B529)</f>
        <v xml:space="preserve"> </v>
      </c>
      <c r="C529" s="13" t="str">
        <f>IFERROR(IF(A529&lt;1,'Matriz Nº1 Identificación'!B529,'Matriz Nº2 Análisis'!E529)," ")</f>
        <v xml:space="preserve"> </v>
      </c>
      <c r="D529" s="13" t="str">
        <f>IF(A529&lt;1,'Matriz Nº1 Identificación'!B529,'Matriz Nº2 Análisis'!I529)</f>
        <v xml:space="preserve"> </v>
      </c>
      <c r="E529" s="102"/>
      <c r="F529" s="103"/>
      <c r="G529" s="103"/>
      <c r="H529" s="103"/>
      <c r="I529" s="96" t="str">
        <f>IFERROR(VLOOKUP(D529,'Tabla 12'!$B$4:$E$6,3,FALSE)," ")</f>
        <v xml:space="preserve"> </v>
      </c>
      <c r="J529" s="95" t="str">
        <f>IFERROR(VLOOKUP(I529,'Tabla 12'!$D$5:$E$6,2,FALSE)," ")</f>
        <v xml:space="preserve"> </v>
      </c>
      <c r="K529" s="10"/>
      <c r="L529" s="10"/>
      <c r="M529" s="9"/>
      <c r="N529" s="10"/>
      <c r="O529" s="10"/>
      <c r="P529" s="10"/>
      <c r="Q529" s="10"/>
      <c r="R529" s="10"/>
      <c r="S529" s="10"/>
      <c r="T529" s="10"/>
      <c r="U529" s="10"/>
      <c r="V529" s="10"/>
      <c r="W529" s="10"/>
    </row>
    <row r="530" spans="1:23" ht="34.5" customHeight="1" thickBot="1" x14ac:dyDescent="0.35">
      <c r="A530" s="73" t="str">
        <f>'Matriz Nº1 Identificación'!A530</f>
        <v xml:space="preserve">Objetivo Estratégico: </v>
      </c>
      <c r="B530" s="395">
        <f>+'Matriz Nº1 Identificación'!B530:H530</f>
        <v>0</v>
      </c>
      <c r="C530" s="396"/>
      <c r="D530" s="396"/>
      <c r="E530" s="396"/>
      <c r="F530" s="396"/>
      <c r="G530" s="396"/>
      <c r="H530" s="396"/>
      <c r="I530" s="396"/>
      <c r="J530" s="396"/>
    </row>
    <row r="531" spans="1:23" ht="34.5" customHeight="1" x14ac:dyDescent="0.3">
      <c r="A531" s="12" t="str">
        <f>'Matriz Nº1 Identificación'!A531</f>
        <v>Objetivo táctico</v>
      </c>
      <c r="B531" s="168" t="str">
        <f>+'Matriz Nº1 Identificación'!B531:H531</f>
        <v xml:space="preserve">59. </v>
      </c>
      <c r="C531" s="169"/>
      <c r="D531" s="169"/>
      <c r="E531" s="169"/>
      <c r="F531" s="170"/>
      <c r="G531" s="170"/>
      <c r="H531" s="170"/>
      <c r="I531" s="170"/>
      <c r="J531" s="171"/>
    </row>
    <row r="532" spans="1:23" ht="36.75" customHeight="1" x14ac:dyDescent="0.3">
      <c r="A532" s="4" t="str">
        <f>'Matriz Nº2 Análisis'!A532</f>
        <v>59. 1</v>
      </c>
      <c r="B532" s="13" t="str">
        <f>IF(A532&lt;1,'Matriz Nº1 Identificación'!F532,'Matriz Nº2 Análisis'!B532)</f>
        <v xml:space="preserve"> </v>
      </c>
      <c r="C532" s="13" t="str">
        <f>IFERROR(IF(A532&lt;1,'Matriz Nº1 Identificación'!B532,'Matriz Nº2 Análisis'!E532)," ")</f>
        <v xml:space="preserve"> </v>
      </c>
      <c r="D532" s="13" t="str">
        <f>IF(A532&lt;1,'Matriz Nº1 Identificación'!B532,'Matriz Nº2 Análisis'!I532)</f>
        <v xml:space="preserve"> </v>
      </c>
      <c r="E532" s="102"/>
      <c r="F532" s="103"/>
      <c r="G532" s="103"/>
      <c r="H532" s="103"/>
      <c r="I532" s="96" t="str">
        <f>IFERROR(VLOOKUP(D532,'Tabla 12'!$B$4:$E$6,3,FALSE)," ")</f>
        <v xml:space="preserve"> </v>
      </c>
      <c r="J532" s="95" t="str">
        <f>IFERROR(VLOOKUP(I532,'Tabla 12'!$D$5:$E$6,2,FALSE)," ")</f>
        <v xml:space="preserve"> </v>
      </c>
      <c r="K532" s="10"/>
      <c r="L532" s="10"/>
      <c r="M532" s="9"/>
      <c r="N532" s="10"/>
      <c r="O532" s="10"/>
      <c r="P532" s="10"/>
      <c r="Q532" s="10"/>
      <c r="R532" s="10"/>
      <c r="S532" s="10"/>
      <c r="T532" s="10"/>
      <c r="U532" s="10"/>
      <c r="V532" s="10"/>
      <c r="W532" s="10"/>
    </row>
    <row r="533" spans="1:23" ht="36.75" customHeight="1" x14ac:dyDescent="0.3">
      <c r="A533" s="4" t="str">
        <f>'Matriz Nº2 Análisis'!A533</f>
        <v>59. 2</v>
      </c>
      <c r="B533" s="13" t="str">
        <f>IF(A533&lt;1,'Matriz Nº1 Identificación'!F533,'Matriz Nº2 Análisis'!B533)</f>
        <v xml:space="preserve"> </v>
      </c>
      <c r="C533" s="13" t="str">
        <f>IFERROR(IF(A533&lt;1,'Matriz Nº1 Identificación'!B533,'Matriz Nº2 Análisis'!E533)," ")</f>
        <v xml:space="preserve"> </v>
      </c>
      <c r="D533" s="13" t="str">
        <f>IF(A533&lt;1,'Matriz Nº1 Identificación'!B533,'Matriz Nº2 Análisis'!I533)</f>
        <v xml:space="preserve"> </v>
      </c>
      <c r="E533" s="102"/>
      <c r="F533" s="103"/>
      <c r="G533" s="103"/>
      <c r="H533" s="103"/>
      <c r="I533" s="96" t="str">
        <f>IFERROR(VLOOKUP(D533,'Tabla 12'!$B$4:$E$6,3,FALSE)," ")</f>
        <v xml:space="preserve"> </v>
      </c>
      <c r="J533" s="95" t="str">
        <f>IFERROR(VLOOKUP(I533,'Tabla 12'!$D$5:$E$6,2,FALSE)," ")</f>
        <v xml:space="preserve"> </v>
      </c>
      <c r="K533" s="10"/>
      <c r="L533" s="10"/>
      <c r="M533" s="9"/>
      <c r="N533" s="10"/>
      <c r="O533" s="10"/>
      <c r="P533" s="10"/>
      <c r="Q533" s="10"/>
      <c r="R533" s="10"/>
      <c r="S533" s="10"/>
      <c r="T533" s="10"/>
      <c r="U533" s="10"/>
      <c r="V533" s="10"/>
      <c r="W533" s="10"/>
    </row>
    <row r="534" spans="1:23" ht="36.75" customHeight="1" x14ac:dyDescent="0.3">
      <c r="A534" s="4" t="str">
        <f>'Matriz Nº2 Análisis'!A534</f>
        <v>59. 3</v>
      </c>
      <c r="B534" s="13" t="str">
        <f>IF(A534&lt;1,'Matriz Nº1 Identificación'!F534,'Matriz Nº2 Análisis'!B534)</f>
        <v xml:space="preserve"> </v>
      </c>
      <c r="C534" s="13" t="str">
        <f>IFERROR(IF(A534&lt;1,'Matriz Nº1 Identificación'!B534,'Matriz Nº2 Análisis'!E534)," ")</f>
        <v xml:space="preserve"> </v>
      </c>
      <c r="D534" s="13" t="str">
        <f>IF(A534&lt;1,'Matriz Nº1 Identificación'!B534,'Matriz Nº2 Análisis'!I534)</f>
        <v xml:space="preserve"> </v>
      </c>
      <c r="E534" s="102"/>
      <c r="F534" s="103"/>
      <c r="G534" s="103"/>
      <c r="H534" s="103"/>
      <c r="I534" s="96" t="str">
        <f>IFERROR(VLOOKUP(D534,'Tabla 12'!$B$4:$E$6,3,FALSE)," ")</f>
        <v xml:space="preserve"> </v>
      </c>
      <c r="J534" s="95" t="str">
        <f>IFERROR(VLOOKUP(I534,'Tabla 12'!$D$5:$E$6,2,FALSE)," ")</f>
        <v xml:space="preserve"> </v>
      </c>
      <c r="K534" s="10"/>
      <c r="L534" s="10"/>
      <c r="M534" s="9"/>
      <c r="N534" s="10"/>
      <c r="O534" s="10"/>
      <c r="P534" s="10"/>
      <c r="Q534" s="10"/>
      <c r="R534" s="10"/>
      <c r="S534" s="10"/>
      <c r="T534" s="10"/>
      <c r="U534" s="10"/>
      <c r="V534" s="10"/>
      <c r="W534" s="10"/>
    </row>
    <row r="535" spans="1:23" ht="36.75" customHeight="1" x14ac:dyDescent="0.3">
      <c r="A535" s="4" t="str">
        <f>'Matriz Nº2 Análisis'!A535</f>
        <v>59. 4</v>
      </c>
      <c r="B535" s="13" t="str">
        <f>IF(A535&lt;1,'Matriz Nº1 Identificación'!F535,'Matriz Nº2 Análisis'!B535)</f>
        <v xml:space="preserve"> </v>
      </c>
      <c r="C535" s="13" t="str">
        <f>IFERROR(IF(A535&lt;1,'Matriz Nº1 Identificación'!B535,'Matriz Nº2 Análisis'!E535)," ")</f>
        <v xml:space="preserve"> </v>
      </c>
      <c r="D535" s="13" t="str">
        <f>IF(A535&lt;1,'Matriz Nº1 Identificación'!B535,'Matriz Nº2 Análisis'!I535)</f>
        <v xml:space="preserve"> </v>
      </c>
      <c r="E535" s="102"/>
      <c r="F535" s="103"/>
      <c r="G535" s="103"/>
      <c r="H535" s="103"/>
      <c r="I535" s="96" t="str">
        <f>IFERROR(VLOOKUP(D535,'Tabla 12'!$B$4:$E$6,3,FALSE)," ")</f>
        <v xml:space="preserve"> </v>
      </c>
      <c r="J535" s="95" t="str">
        <f>IFERROR(VLOOKUP(I535,'Tabla 12'!$D$5:$E$6,2,FALSE)," ")</f>
        <v xml:space="preserve"> </v>
      </c>
      <c r="K535" s="10"/>
      <c r="L535" s="10"/>
      <c r="M535" s="9"/>
      <c r="N535" s="10"/>
      <c r="O535" s="10"/>
      <c r="P535" s="10"/>
      <c r="Q535" s="10"/>
      <c r="R535" s="10"/>
      <c r="S535" s="10"/>
      <c r="T535" s="10"/>
      <c r="U535" s="10"/>
      <c r="V535" s="10"/>
      <c r="W535" s="10"/>
    </row>
    <row r="536" spans="1:23" ht="36.75" customHeight="1" x14ac:dyDescent="0.3">
      <c r="A536" s="4" t="str">
        <f>'Matriz Nº2 Análisis'!A536</f>
        <v>59. 5</v>
      </c>
      <c r="B536" s="13" t="str">
        <f>IF(A536&lt;1,'Matriz Nº1 Identificación'!F536,'Matriz Nº2 Análisis'!B536)</f>
        <v xml:space="preserve"> </v>
      </c>
      <c r="C536" s="13" t="str">
        <f>IFERROR(IF(A536&lt;1,'Matriz Nº1 Identificación'!B536,'Matriz Nº2 Análisis'!E536)," ")</f>
        <v xml:space="preserve"> </v>
      </c>
      <c r="D536" s="13" t="str">
        <f>IF(A536&lt;1,'Matriz Nº1 Identificación'!B536,'Matriz Nº2 Análisis'!I536)</f>
        <v xml:space="preserve"> </v>
      </c>
      <c r="E536" s="102"/>
      <c r="F536" s="103"/>
      <c r="G536" s="103"/>
      <c r="H536" s="103"/>
      <c r="I536" s="96" t="str">
        <f>IFERROR(VLOOKUP(D536,'Tabla 12'!$B$4:$E$6,3,FALSE)," ")</f>
        <v xml:space="preserve"> </v>
      </c>
      <c r="J536" s="95" t="str">
        <f>IFERROR(VLOOKUP(I536,'Tabla 12'!$D$5:$E$6,2,FALSE)," ")</f>
        <v xml:space="preserve"> </v>
      </c>
      <c r="K536" s="10"/>
      <c r="L536" s="10"/>
      <c r="M536" s="9"/>
      <c r="N536" s="10"/>
      <c r="O536" s="10"/>
      <c r="P536" s="10"/>
      <c r="Q536" s="10"/>
      <c r="R536" s="10"/>
      <c r="S536" s="10"/>
      <c r="T536" s="10"/>
      <c r="U536" s="10"/>
      <c r="V536" s="10"/>
      <c r="W536" s="10"/>
    </row>
    <row r="537" spans="1:23" ht="36.75" customHeight="1" x14ac:dyDescent="0.3">
      <c r="A537" s="4" t="str">
        <f>'Matriz Nº2 Análisis'!A537</f>
        <v>59. 6</v>
      </c>
      <c r="B537" s="13" t="str">
        <f>IF(A537&lt;1,'Matriz Nº1 Identificación'!F537,'Matriz Nº2 Análisis'!B537)</f>
        <v xml:space="preserve"> </v>
      </c>
      <c r="C537" s="13" t="str">
        <f>IFERROR(IF(A537&lt;1,'Matriz Nº1 Identificación'!B537,'Matriz Nº2 Análisis'!E537)," ")</f>
        <v xml:space="preserve"> </v>
      </c>
      <c r="D537" s="13" t="str">
        <f>IF(A537&lt;1,'Matriz Nº1 Identificación'!B537,'Matriz Nº2 Análisis'!I537)</f>
        <v xml:space="preserve"> </v>
      </c>
      <c r="E537" s="102"/>
      <c r="F537" s="103"/>
      <c r="G537" s="103"/>
      <c r="H537" s="103"/>
      <c r="I537" s="96" t="str">
        <f>IFERROR(VLOOKUP(D537,'Tabla 12'!$B$4:$E$6,3,FALSE)," ")</f>
        <v xml:space="preserve"> </v>
      </c>
      <c r="J537" s="95" t="str">
        <f>IFERROR(VLOOKUP(I537,'Tabla 12'!$D$5:$E$6,2,FALSE)," ")</f>
        <v xml:space="preserve"> </v>
      </c>
      <c r="K537" s="10"/>
      <c r="L537" s="10"/>
      <c r="M537" s="9"/>
      <c r="N537" s="10"/>
      <c r="O537" s="10"/>
      <c r="P537" s="10"/>
      <c r="Q537" s="10"/>
      <c r="R537" s="10"/>
      <c r="S537" s="10"/>
      <c r="T537" s="10"/>
      <c r="U537" s="10"/>
      <c r="V537" s="10"/>
      <c r="W537" s="10"/>
    </row>
    <row r="538" spans="1:23" ht="36.75" customHeight="1" thickBot="1" x14ac:dyDescent="0.35">
      <c r="A538" s="4" t="str">
        <f>'Matriz Nº2 Análisis'!A538</f>
        <v>59. 7</v>
      </c>
      <c r="B538" s="13" t="str">
        <f>IF(A538&lt;1,'Matriz Nº1 Identificación'!F538,'Matriz Nº2 Análisis'!B538)</f>
        <v xml:space="preserve"> </v>
      </c>
      <c r="C538" s="13" t="str">
        <f>IFERROR(IF(A538&lt;1,'Matriz Nº1 Identificación'!B538,'Matriz Nº2 Análisis'!E538)," ")</f>
        <v xml:space="preserve"> </v>
      </c>
      <c r="D538" s="13" t="str">
        <f>IF(A538&lt;1,'Matriz Nº1 Identificación'!B538,'Matriz Nº2 Análisis'!I538)</f>
        <v xml:space="preserve"> </v>
      </c>
      <c r="E538" s="102"/>
      <c r="F538" s="103"/>
      <c r="G538" s="103"/>
      <c r="H538" s="103"/>
      <c r="I538" s="96" t="str">
        <f>IFERROR(VLOOKUP(D538,'Tabla 12'!$B$4:$E$6,3,FALSE)," ")</f>
        <v xml:space="preserve"> </v>
      </c>
      <c r="J538" s="95" t="str">
        <f>IFERROR(VLOOKUP(I538,'Tabla 12'!$D$5:$E$6,2,FALSE)," ")</f>
        <v xml:space="preserve"> </v>
      </c>
      <c r="K538" s="10"/>
      <c r="L538" s="10"/>
      <c r="M538" s="9"/>
      <c r="N538" s="10"/>
      <c r="O538" s="10"/>
      <c r="P538" s="10"/>
      <c r="Q538" s="10"/>
      <c r="R538" s="10"/>
      <c r="S538" s="10"/>
      <c r="T538" s="10"/>
      <c r="U538" s="10"/>
      <c r="V538" s="10"/>
      <c r="W538" s="10"/>
    </row>
    <row r="539" spans="1:23" ht="34.5" customHeight="1" thickBot="1" x14ac:dyDescent="0.35">
      <c r="A539" s="73" t="str">
        <f>'Matriz Nº1 Identificación'!A539</f>
        <v xml:space="preserve">Objetivo Estratégico: </v>
      </c>
      <c r="B539" s="395">
        <f>+'Matriz Nº1 Identificación'!B539:H539</f>
        <v>0</v>
      </c>
      <c r="C539" s="396"/>
      <c r="D539" s="396"/>
      <c r="E539" s="396"/>
      <c r="F539" s="396"/>
      <c r="G539" s="396"/>
      <c r="H539" s="396"/>
      <c r="I539" s="396"/>
      <c r="J539" s="396"/>
    </row>
    <row r="540" spans="1:23" ht="34.5" customHeight="1" x14ac:dyDescent="0.3">
      <c r="A540" s="12" t="str">
        <f>'Matriz Nº1 Identificación'!A540</f>
        <v>Objetivo táctico</v>
      </c>
      <c r="B540" s="168" t="str">
        <f>+'Matriz Nº1 Identificación'!B540:H540</f>
        <v xml:space="preserve">60. </v>
      </c>
      <c r="C540" s="169"/>
      <c r="D540" s="169"/>
      <c r="E540" s="169"/>
      <c r="F540" s="170"/>
      <c r="G540" s="170"/>
      <c r="H540" s="170"/>
      <c r="I540" s="170"/>
      <c r="J540" s="171"/>
    </row>
    <row r="541" spans="1:23" ht="36.75" customHeight="1" x14ac:dyDescent="0.3">
      <c r="A541" s="4" t="str">
        <f>'Matriz Nº2 Análisis'!A541</f>
        <v>60. 1</v>
      </c>
      <c r="B541" s="13" t="str">
        <f>IF(A541&lt;1,'Matriz Nº1 Identificación'!F541,'Matriz Nº2 Análisis'!B541)</f>
        <v xml:space="preserve"> </v>
      </c>
      <c r="C541" s="13" t="str">
        <f>IFERROR(IF(A541&lt;1,'Matriz Nº1 Identificación'!B541,'Matriz Nº2 Análisis'!E541)," ")</f>
        <v xml:space="preserve"> </v>
      </c>
      <c r="D541" s="13" t="str">
        <f>IF(A541&lt;1,'Matriz Nº1 Identificación'!B541,'Matriz Nº2 Análisis'!I541)</f>
        <v xml:space="preserve"> </v>
      </c>
      <c r="E541" s="102"/>
      <c r="F541" s="103"/>
      <c r="G541" s="103"/>
      <c r="H541" s="103"/>
      <c r="I541" s="96" t="str">
        <f>IFERROR(VLOOKUP(D541,'Tabla 12'!$B$4:$E$6,3,FALSE)," ")</f>
        <v xml:space="preserve"> </v>
      </c>
      <c r="J541" s="95" t="str">
        <f>IFERROR(VLOOKUP(I541,'Tabla 12'!$D$5:$E$6,2,FALSE)," ")</f>
        <v xml:space="preserve"> </v>
      </c>
      <c r="K541" s="10"/>
      <c r="L541" s="10"/>
      <c r="M541" s="9"/>
      <c r="N541" s="10"/>
      <c r="O541" s="10"/>
      <c r="P541" s="10"/>
      <c r="Q541" s="10"/>
      <c r="R541" s="10"/>
      <c r="S541" s="10"/>
      <c r="T541" s="10"/>
      <c r="U541" s="10"/>
      <c r="V541" s="10"/>
      <c r="W541" s="10"/>
    </row>
    <row r="542" spans="1:23" ht="36.75" customHeight="1" x14ac:dyDescent="0.3">
      <c r="A542" s="4" t="str">
        <f>'Matriz Nº2 Análisis'!A542</f>
        <v>60. 2</v>
      </c>
      <c r="B542" s="13" t="str">
        <f>IF(A542&lt;1,'Matriz Nº1 Identificación'!F542,'Matriz Nº2 Análisis'!B542)</f>
        <v xml:space="preserve"> </v>
      </c>
      <c r="C542" s="13" t="str">
        <f>IFERROR(IF(A542&lt;1,'Matriz Nº1 Identificación'!B542,'Matriz Nº2 Análisis'!E542)," ")</f>
        <v xml:space="preserve"> </v>
      </c>
      <c r="D542" s="13" t="str">
        <f>IF(A542&lt;1,'Matriz Nº1 Identificación'!B542,'Matriz Nº2 Análisis'!I542)</f>
        <v xml:space="preserve"> </v>
      </c>
      <c r="E542" s="102"/>
      <c r="F542" s="103"/>
      <c r="G542" s="103"/>
      <c r="H542" s="103"/>
      <c r="I542" s="96" t="str">
        <f>IFERROR(VLOOKUP(D542,'Tabla 12'!$B$4:$E$6,3,FALSE)," ")</f>
        <v xml:space="preserve"> </v>
      </c>
      <c r="J542" s="95" t="str">
        <f>IFERROR(VLOOKUP(I542,'Tabla 12'!$D$5:$E$6,2,FALSE)," ")</f>
        <v xml:space="preserve"> </v>
      </c>
      <c r="K542" s="10"/>
      <c r="L542" s="10"/>
      <c r="M542" s="9"/>
      <c r="N542" s="10"/>
      <c r="O542" s="10"/>
      <c r="P542" s="10"/>
      <c r="Q542" s="10"/>
      <c r="R542" s="10"/>
      <c r="S542" s="10"/>
      <c r="T542" s="10"/>
      <c r="U542" s="10"/>
      <c r="V542" s="10"/>
      <c r="W542" s="10"/>
    </row>
    <row r="543" spans="1:23" ht="36.75" customHeight="1" x14ac:dyDescent="0.3">
      <c r="A543" s="4" t="str">
        <f>'Matriz Nº2 Análisis'!A543</f>
        <v>60. 3</v>
      </c>
      <c r="B543" s="13" t="str">
        <f>IF(A543&lt;1,'Matriz Nº1 Identificación'!F543,'Matriz Nº2 Análisis'!B543)</f>
        <v xml:space="preserve"> </v>
      </c>
      <c r="C543" s="13" t="str">
        <f>IFERROR(IF(A543&lt;1,'Matriz Nº1 Identificación'!B543,'Matriz Nº2 Análisis'!E543)," ")</f>
        <v xml:space="preserve"> </v>
      </c>
      <c r="D543" s="13" t="str">
        <f>IF(A543&lt;1,'Matriz Nº1 Identificación'!B543,'Matriz Nº2 Análisis'!I543)</f>
        <v xml:space="preserve"> </v>
      </c>
      <c r="E543" s="102"/>
      <c r="F543" s="103"/>
      <c r="G543" s="103"/>
      <c r="H543" s="103"/>
      <c r="I543" s="96" t="str">
        <f>IFERROR(VLOOKUP(D543,'Tabla 12'!$B$4:$E$6,3,FALSE)," ")</f>
        <v xml:space="preserve"> </v>
      </c>
      <c r="J543" s="95" t="str">
        <f>IFERROR(VLOOKUP(I543,'Tabla 12'!$D$5:$E$6,2,FALSE)," ")</f>
        <v xml:space="preserve"> </v>
      </c>
      <c r="K543" s="10"/>
      <c r="L543" s="10"/>
      <c r="M543" s="9"/>
      <c r="N543" s="10"/>
      <c r="O543" s="10"/>
      <c r="P543" s="10"/>
      <c r="Q543" s="10"/>
      <c r="R543" s="10"/>
      <c r="S543" s="10"/>
      <c r="T543" s="10"/>
      <c r="U543" s="10"/>
      <c r="V543" s="10"/>
      <c r="W543" s="10"/>
    </row>
    <row r="544" spans="1:23" ht="36.75" customHeight="1" x14ac:dyDescent="0.3">
      <c r="A544" s="4" t="str">
        <f>'Matriz Nº2 Análisis'!A544</f>
        <v>60. 4</v>
      </c>
      <c r="B544" s="13" t="str">
        <f>IF(A544&lt;1,'Matriz Nº1 Identificación'!F544,'Matriz Nº2 Análisis'!B544)</f>
        <v xml:space="preserve"> </v>
      </c>
      <c r="C544" s="13" t="str">
        <f>IFERROR(IF(A544&lt;1,'Matriz Nº1 Identificación'!B544,'Matriz Nº2 Análisis'!E544)," ")</f>
        <v xml:space="preserve"> </v>
      </c>
      <c r="D544" s="13" t="str">
        <f>IF(A544&lt;1,'Matriz Nº1 Identificación'!B544,'Matriz Nº2 Análisis'!I544)</f>
        <v xml:space="preserve"> </v>
      </c>
      <c r="E544" s="102"/>
      <c r="F544" s="103"/>
      <c r="G544" s="103"/>
      <c r="H544" s="103"/>
      <c r="I544" s="96" t="str">
        <f>IFERROR(VLOOKUP(D544,'Tabla 12'!$B$4:$E$6,3,FALSE)," ")</f>
        <v xml:space="preserve"> </v>
      </c>
      <c r="J544" s="95" t="str">
        <f>IFERROR(VLOOKUP(I544,'Tabla 12'!$D$5:$E$6,2,FALSE)," ")</f>
        <v xml:space="preserve"> </v>
      </c>
      <c r="K544" s="10"/>
      <c r="L544" s="10"/>
      <c r="M544" s="9"/>
      <c r="N544" s="10"/>
      <c r="O544" s="10"/>
      <c r="P544" s="10"/>
      <c r="Q544" s="10"/>
      <c r="R544" s="10"/>
      <c r="S544" s="10"/>
      <c r="T544" s="10"/>
      <c r="U544" s="10"/>
      <c r="V544" s="10"/>
      <c r="W544" s="10"/>
    </row>
    <row r="545" spans="1:23" ht="36.75" customHeight="1" x14ac:dyDescent="0.3">
      <c r="A545" s="4" t="str">
        <f>'Matriz Nº2 Análisis'!A545</f>
        <v>60. 5</v>
      </c>
      <c r="B545" s="13" t="str">
        <f>IF(A545&lt;1,'Matriz Nº1 Identificación'!F545,'Matriz Nº2 Análisis'!B545)</f>
        <v xml:space="preserve"> </v>
      </c>
      <c r="C545" s="13" t="str">
        <f>IFERROR(IF(A545&lt;1,'Matriz Nº1 Identificación'!B545,'Matriz Nº2 Análisis'!E545)," ")</f>
        <v xml:space="preserve"> </v>
      </c>
      <c r="D545" s="13" t="str">
        <f>IF(A545&lt;1,'Matriz Nº1 Identificación'!B545,'Matriz Nº2 Análisis'!I545)</f>
        <v xml:space="preserve"> </v>
      </c>
      <c r="E545" s="102"/>
      <c r="F545" s="103"/>
      <c r="G545" s="103"/>
      <c r="H545" s="103"/>
      <c r="I545" s="96" t="str">
        <f>IFERROR(VLOOKUP(D545,'Tabla 12'!$B$4:$E$6,3,FALSE)," ")</f>
        <v xml:space="preserve"> </v>
      </c>
      <c r="J545" s="95" t="str">
        <f>IFERROR(VLOOKUP(I545,'Tabla 12'!$D$5:$E$6,2,FALSE)," ")</f>
        <v xml:space="preserve"> </v>
      </c>
      <c r="K545" s="10"/>
      <c r="L545" s="10"/>
      <c r="M545" s="9"/>
      <c r="N545" s="10"/>
      <c r="O545" s="10"/>
      <c r="P545" s="10"/>
      <c r="Q545" s="10"/>
      <c r="R545" s="10"/>
      <c r="S545" s="10"/>
      <c r="T545" s="10"/>
      <c r="U545" s="10"/>
      <c r="V545" s="10"/>
      <c r="W545" s="10"/>
    </row>
    <row r="546" spans="1:23" ht="36.75" customHeight="1" x14ac:dyDescent="0.3">
      <c r="A546" s="4" t="str">
        <f>'Matriz Nº2 Análisis'!A546</f>
        <v>60. 6</v>
      </c>
      <c r="B546" s="13" t="str">
        <f>IF(A546&lt;1,'Matriz Nº1 Identificación'!F546,'Matriz Nº2 Análisis'!B546)</f>
        <v xml:space="preserve"> </v>
      </c>
      <c r="C546" s="13" t="str">
        <f>IFERROR(IF(A546&lt;1,'Matriz Nº1 Identificación'!B546,'Matriz Nº2 Análisis'!E546)," ")</f>
        <v xml:space="preserve"> </v>
      </c>
      <c r="D546" s="13" t="str">
        <f>IF(A546&lt;1,'Matriz Nº1 Identificación'!B546,'Matriz Nº2 Análisis'!I546)</f>
        <v xml:space="preserve"> </v>
      </c>
      <c r="E546" s="102"/>
      <c r="F546" s="103"/>
      <c r="G546" s="103"/>
      <c r="H546" s="103"/>
      <c r="I546" s="96" t="str">
        <f>IFERROR(VLOOKUP(D546,'Tabla 12'!$B$4:$E$6,3,FALSE)," ")</f>
        <v xml:space="preserve"> </v>
      </c>
      <c r="J546" s="95" t="str">
        <f>IFERROR(VLOOKUP(I546,'Tabla 12'!$D$5:$E$6,2,FALSE)," ")</f>
        <v xml:space="preserve"> </v>
      </c>
      <c r="K546" s="10"/>
      <c r="L546" s="10"/>
      <c r="M546" s="9"/>
      <c r="N546" s="10"/>
      <c r="O546" s="10"/>
      <c r="P546" s="10"/>
      <c r="Q546" s="10"/>
      <c r="R546" s="10"/>
      <c r="S546" s="10"/>
      <c r="T546" s="10"/>
      <c r="U546" s="10"/>
      <c r="V546" s="10"/>
      <c r="W546" s="10"/>
    </row>
    <row r="547" spans="1:23" ht="36.75" customHeight="1" thickBot="1" x14ac:dyDescent="0.35">
      <c r="A547" s="4" t="str">
        <f>'Matriz Nº2 Análisis'!A547</f>
        <v>60. 7</v>
      </c>
      <c r="B547" s="13" t="str">
        <f>IF(A547&lt;1,'Matriz Nº1 Identificación'!F547,'Matriz Nº2 Análisis'!B547)</f>
        <v xml:space="preserve"> </v>
      </c>
      <c r="C547" s="13" t="str">
        <f>IFERROR(IF(A547&lt;1,'Matriz Nº1 Identificación'!B547,'Matriz Nº2 Análisis'!E547)," ")</f>
        <v xml:space="preserve"> </v>
      </c>
      <c r="D547" s="13" t="str">
        <f>IF(A547&lt;1,'Matriz Nº1 Identificación'!B547,'Matriz Nº2 Análisis'!I547)</f>
        <v xml:space="preserve"> </v>
      </c>
      <c r="E547" s="102"/>
      <c r="F547" s="103"/>
      <c r="G547" s="103"/>
      <c r="H547" s="103"/>
      <c r="I547" s="96" t="str">
        <f>IFERROR(VLOOKUP(D547,'Tabla 12'!$B$4:$E$6,3,FALSE)," ")</f>
        <v xml:space="preserve"> </v>
      </c>
      <c r="J547" s="95" t="str">
        <f>IFERROR(VLOOKUP(I547,'Tabla 12'!$D$5:$E$6,2,FALSE)," ")</f>
        <v xml:space="preserve"> </v>
      </c>
      <c r="K547" s="10"/>
      <c r="L547" s="10"/>
      <c r="M547" s="9"/>
      <c r="N547" s="10"/>
      <c r="O547" s="10"/>
      <c r="P547" s="10"/>
      <c r="Q547" s="10"/>
      <c r="R547" s="10"/>
      <c r="S547" s="10"/>
      <c r="T547" s="10"/>
      <c r="U547" s="10"/>
      <c r="V547" s="10"/>
      <c r="W547" s="10"/>
    </row>
    <row r="548" spans="1:23" ht="34.5" customHeight="1" thickBot="1" x14ac:dyDescent="0.35">
      <c r="A548" s="73" t="str">
        <f>'Matriz Nº1 Identificación'!A548</f>
        <v xml:space="preserve">Objetivo Estratégico: </v>
      </c>
      <c r="B548" s="395">
        <f>+'Matriz Nº1 Identificación'!B548:H548</f>
        <v>0</v>
      </c>
      <c r="C548" s="396"/>
      <c r="D548" s="396"/>
      <c r="E548" s="396"/>
      <c r="F548" s="396"/>
      <c r="G548" s="396"/>
      <c r="H548" s="396"/>
      <c r="I548" s="396"/>
      <c r="J548" s="396"/>
    </row>
    <row r="549" spans="1:23" ht="34.5" customHeight="1" x14ac:dyDescent="0.3">
      <c r="A549" s="12" t="str">
        <f>'Matriz Nº1 Identificación'!A549</f>
        <v>Objetivo táctico</v>
      </c>
      <c r="B549" s="168" t="str">
        <f>+'Matriz Nº1 Identificación'!B549:H549</f>
        <v xml:space="preserve">61. </v>
      </c>
      <c r="C549" s="169"/>
      <c r="D549" s="169"/>
      <c r="E549" s="169"/>
      <c r="F549" s="170"/>
      <c r="G549" s="170"/>
      <c r="H549" s="170"/>
      <c r="I549" s="170"/>
      <c r="J549" s="171"/>
    </row>
    <row r="550" spans="1:23" ht="36.75" customHeight="1" x14ac:dyDescent="0.3">
      <c r="A550" s="4" t="str">
        <f>'Matriz Nº2 Análisis'!A550</f>
        <v>61. 1</v>
      </c>
      <c r="B550" s="13" t="str">
        <f>IF(A550&lt;1,'Matriz Nº1 Identificación'!F550,'Matriz Nº2 Análisis'!B550)</f>
        <v xml:space="preserve"> </v>
      </c>
      <c r="C550" s="13" t="str">
        <f>IFERROR(IF(A550&lt;1,'Matriz Nº1 Identificación'!B550,'Matriz Nº2 Análisis'!E550)," ")</f>
        <v xml:space="preserve"> </v>
      </c>
      <c r="D550" s="13" t="str">
        <f>IF(A550&lt;1,'Matriz Nº1 Identificación'!B550,'Matriz Nº2 Análisis'!I550)</f>
        <v xml:space="preserve"> </v>
      </c>
      <c r="E550" s="102"/>
      <c r="F550" s="103"/>
      <c r="G550" s="103"/>
      <c r="H550" s="103"/>
      <c r="I550" s="96" t="str">
        <f>IFERROR(VLOOKUP(D550,'Tabla 12'!$B$4:$E$6,3,FALSE)," ")</f>
        <v xml:space="preserve"> </v>
      </c>
      <c r="J550" s="95" t="str">
        <f>IFERROR(VLOOKUP(I550,'Tabla 12'!$D$5:$E$6,2,FALSE)," ")</f>
        <v xml:space="preserve"> </v>
      </c>
      <c r="K550" s="10"/>
      <c r="L550" s="10"/>
      <c r="M550" s="9"/>
      <c r="N550" s="10"/>
      <c r="O550" s="10"/>
      <c r="P550" s="10"/>
      <c r="Q550" s="10"/>
      <c r="R550" s="10"/>
      <c r="S550" s="10"/>
      <c r="T550" s="10"/>
      <c r="U550" s="10"/>
      <c r="V550" s="10"/>
      <c r="W550" s="10"/>
    </row>
    <row r="551" spans="1:23" ht="36.75" customHeight="1" x14ac:dyDescent="0.3">
      <c r="A551" s="4" t="str">
        <f>'Matriz Nº2 Análisis'!A551</f>
        <v>61. 2</v>
      </c>
      <c r="B551" s="13" t="str">
        <f>IF(A551&lt;1,'Matriz Nº1 Identificación'!F551,'Matriz Nº2 Análisis'!B551)</f>
        <v xml:space="preserve"> </v>
      </c>
      <c r="C551" s="13" t="str">
        <f>IFERROR(IF(A551&lt;1,'Matriz Nº1 Identificación'!B551,'Matriz Nº2 Análisis'!E551)," ")</f>
        <v xml:space="preserve"> </v>
      </c>
      <c r="D551" s="13" t="str">
        <f>IF(A551&lt;1,'Matriz Nº1 Identificación'!B551,'Matriz Nº2 Análisis'!I551)</f>
        <v xml:space="preserve"> </v>
      </c>
      <c r="E551" s="102"/>
      <c r="F551" s="103"/>
      <c r="G551" s="103"/>
      <c r="H551" s="103"/>
      <c r="I551" s="96" t="str">
        <f>IFERROR(VLOOKUP(D551,'Tabla 12'!$B$4:$E$6,3,FALSE)," ")</f>
        <v xml:space="preserve"> </v>
      </c>
      <c r="J551" s="95" t="str">
        <f>IFERROR(VLOOKUP(I551,'Tabla 12'!$D$5:$E$6,2,FALSE)," ")</f>
        <v xml:space="preserve"> </v>
      </c>
      <c r="K551" s="10"/>
      <c r="L551" s="10"/>
      <c r="M551" s="9"/>
      <c r="N551" s="10"/>
      <c r="O551" s="10"/>
      <c r="P551" s="10"/>
      <c r="Q551" s="10"/>
      <c r="R551" s="10"/>
      <c r="S551" s="10"/>
      <c r="T551" s="10"/>
      <c r="U551" s="10"/>
      <c r="V551" s="10"/>
      <c r="W551" s="10"/>
    </row>
    <row r="552" spans="1:23" ht="36.75" customHeight="1" x14ac:dyDescent="0.3">
      <c r="A552" s="4" t="str">
        <f>'Matriz Nº2 Análisis'!A552</f>
        <v>61. 3</v>
      </c>
      <c r="B552" s="13" t="str">
        <f>IF(A552&lt;1,'Matriz Nº1 Identificación'!F552,'Matriz Nº2 Análisis'!B552)</f>
        <v xml:space="preserve"> </v>
      </c>
      <c r="C552" s="13" t="str">
        <f>IFERROR(IF(A552&lt;1,'Matriz Nº1 Identificación'!B552,'Matriz Nº2 Análisis'!E552)," ")</f>
        <v xml:space="preserve"> </v>
      </c>
      <c r="D552" s="13" t="str">
        <f>IF(A552&lt;1,'Matriz Nº1 Identificación'!B552,'Matriz Nº2 Análisis'!I552)</f>
        <v xml:space="preserve"> </v>
      </c>
      <c r="E552" s="102"/>
      <c r="F552" s="103"/>
      <c r="G552" s="103"/>
      <c r="H552" s="103"/>
      <c r="I552" s="96" t="str">
        <f>IFERROR(VLOOKUP(D552,'Tabla 12'!$B$4:$E$6,3,FALSE)," ")</f>
        <v xml:space="preserve"> </v>
      </c>
      <c r="J552" s="95" t="str">
        <f>IFERROR(VLOOKUP(I552,'Tabla 12'!$D$5:$E$6,2,FALSE)," ")</f>
        <v xml:space="preserve"> </v>
      </c>
      <c r="K552" s="10"/>
      <c r="L552" s="10"/>
      <c r="M552" s="9"/>
      <c r="N552" s="10"/>
      <c r="O552" s="10"/>
      <c r="P552" s="10"/>
      <c r="Q552" s="10"/>
      <c r="R552" s="10"/>
      <c r="S552" s="10"/>
      <c r="T552" s="10"/>
      <c r="U552" s="10"/>
      <c r="V552" s="10"/>
      <c r="W552" s="10"/>
    </row>
    <row r="553" spans="1:23" ht="36.75" customHeight="1" x14ac:dyDescent="0.3">
      <c r="A553" s="4" t="str">
        <f>'Matriz Nº2 Análisis'!A553</f>
        <v>61. 4</v>
      </c>
      <c r="B553" s="13" t="str">
        <f>IF(A553&lt;1,'Matriz Nº1 Identificación'!F553,'Matriz Nº2 Análisis'!B553)</f>
        <v xml:space="preserve"> </v>
      </c>
      <c r="C553" s="13" t="str">
        <f>IFERROR(IF(A553&lt;1,'Matriz Nº1 Identificación'!B553,'Matriz Nº2 Análisis'!E553)," ")</f>
        <v xml:space="preserve"> </v>
      </c>
      <c r="D553" s="13" t="str">
        <f>IF(A553&lt;1,'Matriz Nº1 Identificación'!B553,'Matriz Nº2 Análisis'!I553)</f>
        <v xml:space="preserve"> </v>
      </c>
      <c r="E553" s="102"/>
      <c r="F553" s="103"/>
      <c r="G553" s="103"/>
      <c r="H553" s="103"/>
      <c r="I553" s="96" t="str">
        <f>IFERROR(VLOOKUP(D553,'Tabla 12'!$B$4:$E$6,3,FALSE)," ")</f>
        <v xml:space="preserve"> </v>
      </c>
      <c r="J553" s="95" t="str">
        <f>IFERROR(VLOOKUP(I553,'Tabla 12'!$D$5:$E$6,2,FALSE)," ")</f>
        <v xml:space="preserve"> </v>
      </c>
      <c r="K553" s="10"/>
      <c r="L553" s="10"/>
      <c r="M553" s="9"/>
      <c r="N553" s="10"/>
      <c r="O553" s="10"/>
      <c r="P553" s="10"/>
      <c r="Q553" s="10"/>
      <c r="R553" s="10"/>
      <c r="S553" s="10"/>
      <c r="T553" s="10"/>
      <c r="U553" s="10"/>
      <c r="V553" s="10"/>
      <c r="W553" s="10"/>
    </row>
    <row r="554" spans="1:23" ht="36.75" customHeight="1" x14ac:dyDescent="0.3">
      <c r="A554" s="4" t="str">
        <f>'Matriz Nº2 Análisis'!A554</f>
        <v>61. 5</v>
      </c>
      <c r="B554" s="13" t="str">
        <f>IF(A554&lt;1,'Matriz Nº1 Identificación'!F554,'Matriz Nº2 Análisis'!B554)</f>
        <v xml:space="preserve"> </v>
      </c>
      <c r="C554" s="13" t="str">
        <f>IFERROR(IF(A554&lt;1,'Matriz Nº1 Identificación'!B554,'Matriz Nº2 Análisis'!E554)," ")</f>
        <v xml:space="preserve"> </v>
      </c>
      <c r="D554" s="13" t="str">
        <f>IF(A554&lt;1,'Matriz Nº1 Identificación'!B554,'Matriz Nº2 Análisis'!I554)</f>
        <v xml:space="preserve"> </v>
      </c>
      <c r="E554" s="102"/>
      <c r="F554" s="103"/>
      <c r="G554" s="103"/>
      <c r="H554" s="103"/>
      <c r="I554" s="96" t="str">
        <f>IFERROR(VLOOKUP(D554,'Tabla 12'!$B$4:$E$6,3,FALSE)," ")</f>
        <v xml:space="preserve"> </v>
      </c>
      <c r="J554" s="95" t="str">
        <f>IFERROR(VLOOKUP(I554,'Tabla 12'!$D$5:$E$6,2,FALSE)," ")</f>
        <v xml:space="preserve"> </v>
      </c>
      <c r="K554" s="10"/>
      <c r="L554" s="10"/>
      <c r="M554" s="9"/>
      <c r="N554" s="10"/>
      <c r="O554" s="10"/>
      <c r="P554" s="10"/>
      <c r="Q554" s="10"/>
      <c r="R554" s="10"/>
      <c r="S554" s="10"/>
      <c r="T554" s="10"/>
      <c r="U554" s="10"/>
      <c r="V554" s="10"/>
      <c r="W554" s="10"/>
    </row>
    <row r="555" spans="1:23" ht="36.75" customHeight="1" x14ac:dyDescent="0.3">
      <c r="A555" s="4" t="str">
        <f>'Matriz Nº2 Análisis'!A555</f>
        <v>61. 6</v>
      </c>
      <c r="B555" s="13" t="str">
        <f>IF(A555&lt;1,'Matriz Nº1 Identificación'!F555,'Matriz Nº2 Análisis'!B555)</f>
        <v xml:space="preserve"> </v>
      </c>
      <c r="C555" s="13" t="str">
        <f>IFERROR(IF(A555&lt;1,'Matriz Nº1 Identificación'!B555,'Matriz Nº2 Análisis'!E555)," ")</f>
        <v xml:space="preserve"> </v>
      </c>
      <c r="D555" s="13" t="str">
        <f>IF(A555&lt;1,'Matriz Nº1 Identificación'!B555,'Matriz Nº2 Análisis'!I555)</f>
        <v xml:space="preserve"> </v>
      </c>
      <c r="E555" s="102"/>
      <c r="F555" s="103"/>
      <c r="G555" s="103"/>
      <c r="H555" s="103"/>
      <c r="I555" s="96" t="str">
        <f>IFERROR(VLOOKUP(D555,'Tabla 12'!$B$4:$E$6,3,FALSE)," ")</f>
        <v xml:space="preserve"> </v>
      </c>
      <c r="J555" s="95" t="str">
        <f>IFERROR(VLOOKUP(I555,'Tabla 12'!$D$5:$E$6,2,FALSE)," ")</f>
        <v xml:space="preserve"> </v>
      </c>
      <c r="K555" s="10"/>
      <c r="L555" s="10"/>
      <c r="M555" s="9"/>
      <c r="N555" s="10"/>
      <c r="O555" s="10"/>
      <c r="P555" s="10"/>
      <c r="Q555" s="10"/>
      <c r="R555" s="10"/>
      <c r="S555" s="10"/>
      <c r="T555" s="10"/>
      <c r="U555" s="10"/>
      <c r="V555" s="10"/>
      <c r="W555" s="10"/>
    </row>
    <row r="556" spans="1:23" ht="36.75" customHeight="1" thickBot="1" x14ac:dyDescent="0.35">
      <c r="A556" s="4" t="str">
        <f>'Matriz Nº2 Análisis'!A556</f>
        <v>61. 7</v>
      </c>
      <c r="B556" s="13" t="str">
        <f>IF(A556&lt;1,'Matriz Nº1 Identificación'!F556,'Matriz Nº2 Análisis'!B556)</f>
        <v xml:space="preserve"> </v>
      </c>
      <c r="C556" s="13" t="str">
        <f>IFERROR(IF(A556&lt;1,'Matriz Nº1 Identificación'!B556,'Matriz Nº2 Análisis'!E556)," ")</f>
        <v xml:space="preserve"> </v>
      </c>
      <c r="D556" s="13" t="str">
        <f>IF(A556&lt;1,'Matriz Nº1 Identificación'!B556,'Matriz Nº2 Análisis'!I556)</f>
        <v xml:space="preserve"> </v>
      </c>
      <c r="E556" s="102"/>
      <c r="F556" s="103"/>
      <c r="G556" s="103"/>
      <c r="H556" s="103"/>
      <c r="I556" s="96" t="str">
        <f>IFERROR(VLOOKUP(D556,'Tabla 12'!$B$4:$E$6,3,FALSE)," ")</f>
        <v xml:space="preserve"> </v>
      </c>
      <c r="J556" s="95" t="str">
        <f>IFERROR(VLOOKUP(I556,'Tabla 12'!$D$5:$E$6,2,FALSE)," ")</f>
        <v xml:space="preserve"> </v>
      </c>
      <c r="K556" s="10"/>
      <c r="L556" s="10"/>
      <c r="M556" s="9"/>
      <c r="N556" s="10"/>
      <c r="O556" s="10"/>
      <c r="P556" s="10"/>
      <c r="Q556" s="10"/>
      <c r="R556" s="10"/>
      <c r="S556" s="10"/>
      <c r="T556" s="10"/>
      <c r="U556" s="10"/>
      <c r="V556" s="10"/>
      <c r="W556" s="10"/>
    </row>
    <row r="557" spans="1:23" ht="34.5" customHeight="1" thickBot="1" x14ac:dyDescent="0.35">
      <c r="A557" s="73" t="str">
        <f>'Matriz Nº1 Identificación'!A557</f>
        <v xml:space="preserve">Objetivo Estratégico: </v>
      </c>
      <c r="B557" s="395">
        <f>+'Matriz Nº1 Identificación'!B557:H557</f>
        <v>0</v>
      </c>
      <c r="C557" s="396"/>
      <c r="D557" s="396"/>
      <c r="E557" s="396"/>
      <c r="F557" s="396"/>
      <c r="G557" s="396"/>
      <c r="H557" s="396"/>
      <c r="I557" s="396"/>
      <c r="J557" s="396"/>
    </row>
    <row r="558" spans="1:23" ht="34.5" customHeight="1" x14ac:dyDescent="0.3">
      <c r="A558" s="12" t="str">
        <f>'Matriz Nº1 Identificación'!A558</f>
        <v>Objetivo táctico</v>
      </c>
      <c r="B558" s="168" t="str">
        <f>+'Matriz Nº1 Identificación'!B558:H558</f>
        <v xml:space="preserve">62. </v>
      </c>
      <c r="C558" s="169"/>
      <c r="D558" s="169"/>
      <c r="E558" s="169"/>
      <c r="F558" s="170"/>
      <c r="G558" s="170"/>
      <c r="H558" s="170"/>
      <c r="I558" s="170"/>
      <c r="J558" s="171"/>
    </row>
    <row r="559" spans="1:23" ht="36.75" customHeight="1" x14ac:dyDescent="0.3">
      <c r="A559" s="4" t="str">
        <f>'Matriz Nº2 Análisis'!A559</f>
        <v>62. 1</v>
      </c>
      <c r="B559" s="13" t="str">
        <f>IF(A559&lt;1,'Matriz Nº1 Identificación'!F559,'Matriz Nº2 Análisis'!B559)</f>
        <v xml:space="preserve"> </v>
      </c>
      <c r="C559" s="13" t="str">
        <f>IFERROR(IF(A559&lt;1,'Matriz Nº1 Identificación'!B559,'Matriz Nº2 Análisis'!E559)," ")</f>
        <v xml:space="preserve"> </v>
      </c>
      <c r="D559" s="13" t="str">
        <f>IF(A559&lt;1,'Matriz Nº1 Identificación'!B559,'Matriz Nº2 Análisis'!I559)</f>
        <v xml:space="preserve"> </v>
      </c>
      <c r="E559" s="102"/>
      <c r="F559" s="103"/>
      <c r="G559" s="103"/>
      <c r="H559" s="103"/>
      <c r="I559" s="96" t="str">
        <f>IFERROR(VLOOKUP(D559,'Tabla 12'!$B$4:$E$6,3,FALSE)," ")</f>
        <v xml:space="preserve"> </v>
      </c>
      <c r="J559" s="95" t="str">
        <f>IFERROR(VLOOKUP(I559,'Tabla 12'!$D$5:$E$6,2,FALSE)," ")</f>
        <v xml:space="preserve"> </v>
      </c>
      <c r="K559" s="10"/>
      <c r="L559" s="10"/>
      <c r="M559" s="9"/>
      <c r="N559" s="10"/>
      <c r="O559" s="10"/>
      <c r="P559" s="10"/>
      <c r="Q559" s="10"/>
      <c r="R559" s="10"/>
      <c r="S559" s="10"/>
      <c r="T559" s="10"/>
      <c r="U559" s="10"/>
      <c r="V559" s="10"/>
      <c r="W559" s="10"/>
    </row>
    <row r="560" spans="1:23" ht="36.75" customHeight="1" x14ac:dyDescent="0.3">
      <c r="A560" s="4" t="str">
        <f>'Matriz Nº2 Análisis'!A560</f>
        <v>62. 2</v>
      </c>
      <c r="B560" s="13" t="str">
        <f>IF(A560&lt;1,'Matriz Nº1 Identificación'!F560,'Matriz Nº2 Análisis'!B560)</f>
        <v xml:space="preserve"> </v>
      </c>
      <c r="C560" s="13" t="str">
        <f>IFERROR(IF(A560&lt;1,'Matriz Nº1 Identificación'!B560,'Matriz Nº2 Análisis'!E560)," ")</f>
        <v xml:space="preserve"> </v>
      </c>
      <c r="D560" s="13" t="str">
        <f>IF(A560&lt;1,'Matriz Nº1 Identificación'!B560,'Matriz Nº2 Análisis'!I560)</f>
        <v xml:space="preserve"> </v>
      </c>
      <c r="E560" s="102"/>
      <c r="F560" s="103"/>
      <c r="G560" s="103"/>
      <c r="H560" s="103"/>
      <c r="I560" s="96" t="str">
        <f>IFERROR(VLOOKUP(D560,'Tabla 12'!$B$4:$E$6,3,FALSE)," ")</f>
        <v xml:space="preserve"> </v>
      </c>
      <c r="J560" s="95" t="str">
        <f>IFERROR(VLOOKUP(I560,'Tabla 12'!$D$5:$E$6,2,FALSE)," ")</f>
        <v xml:space="preserve"> </v>
      </c>
      <c r="K560" s="10"/>
      <c r="L560" s="10"/>
      <c r="M560" s="9"/>
      <c r="N560" s="10"/>
      <c r="O560" s="10"/>
      <c r="P560" s="10"/>
      <c r="Q560" s="10"/>
      <c r="R560" s="10"/>
      <c r="S560" s="10"/>
      <c r="T560" s="10"/>
      <c r="U560" s="10"/>
      <c r="V560" s="10"/>
      <c r="W560" s="10"/>
    </row>
    <row r="561" spans="1:23" ht="36.75" customHeight="1" x14ac:dyDescent="0.3">
      <c r="A561" s="4" t="str">
        <f>'Matriz Nº2 Análisis'!A561</f>
        <v>62. 3</v>
      </c>
      <c r="B561" s="13" t="str">
        <f>IF(A561&lt;1,'Matriz Nº1 Identificación'!F561,'Matriz Nº2 Análisis'!B561)</f>
        <v xml:space="preserve"> </v>
      </c>
      <c r="C561" s="13" t="str">
        <f>IFERROR(IF(A561&lt;1,'Matriz Nº1 Identificación'!B561,'Matriz Nº2 Análisis'!E561)," ")</f>
        <v xml:space="preserve"> </v>
      </c>
      <c r="D561" s="13" t="str">
        <f>IF(A561&lt;1,'Matriz Nº1 Identificación'!B561,'Matriz Nº2 Análisis'!I561)</f>
        <v xml:space="preserve"> </v>
      </c>
      <c r="E561" s="102"/>
      <c r="F561" s="103"/>
      <c r="G561" s="103"/>
      <c r="H561" s="103"/>
      <c r="I561" s="96" t="str">
        <f>IFERROR(VLOOKUP(D561,'Tabla 12'!$B$4:$E$6,3,FALSE)," ")</f>
        <v xml:space="preserve"> </v>
      </c>
      <c r="J561" s="95" t="str">
        <f>IFERROR(VLOOKUP(I561,'Tabla 12'!$D$5:$E$6,2,FALSE)," ")</f>
        <v xml:space="preserve"> </v>
      </c>
      <c r="K561" s="10"/>
      <c r="L561" s="10"/>
      <c r="M561" s="9"/>
      <c r="N561" s="10"/>
      <c r="O561" s="10"/>
      <c r="P561" s="10"/>
      <c r="Q561" s="10"/>
      <c r="R561" s="10"/>
      <c r="S561" s="10"/>
      <c r="T561" s="10"/>
      <c r="U561" s="10"/>
      <c r="V561" s="10"/>
      <c r="W561" s="10"/>
    </row>
    <row r="562" spans="1:23" ht="36.75" customHeight="1" x14ac:dyDescent="0.3">
      <c r="A562" s="4" t="str">
        <f>'Matriz Nº2 Análisis'!A562</f>
        <v>62. 4</v>
      </c>
      <c r="B562" s="13" t="str">
        <f>IF(A562&lt;1,'Matriz Nº1 Identificación'!F562,'Matriz Nº2 Análisis'!B562)</f>
        <v xml:space="preserve"> </v>
      </c>
      <c r="C562" s="13" t="str">
        <f>IFERROR(IF(A562&lt;1,'Matriz Nº1 Identificación'!B562,'Matriz Nº2 Análisis'!E562)," ")</f>
        <v xml:space="preserve"> </v>
      </c>
      <c r="D562" s="13" t="str">
        <f>IF(A562&lt;1,'Matriz Nº1 Identificación'!B562,'Matriz Nº2 Análisis'!I562)</f>
        <v xml:space="preserve"> </v>
      </c>
      <c r="E562" s="102"/>
      <c r="F562" s="103"/>
      <c r="G562" s="103"/>
      <c r="H562" s="103"/>
      <c r="I562" s="96" t="str">
        <f>IFERROR(VLOOKUP(D562,'Tabla 12'!$B$4:$E$6,3,FALSE)," ")</f>
        <v xml:space="preserve"> </v>
      </c>
      <c r="J562" s="95" t="str">
        <f>IFERROR(VLOOKUP(I562,'Tabla 12'!$D$5:$E$6,2,FALSE)," ")</f>
        <v xml:space="preserve"> </v>
      </c>
      <c r="K562" s="10"/>
      <c r="L562" s="10"/>
      <c r="M562" s="9"/>
      <c r="N562" s="10"/>
      <c r="O562" s="10"/>
      <c r="P562" s="10"/>
      <c r="Q562" s="10"/>
      <c r="R562" s="10"/>
      <c r="S562" s="10"/>
      <c r="T562" s="10"/>
      <c r="U562" s="10"/>
      <c r="V562" s="10"/>
      <c r="W562" s="10"/>
    </row>
    <row r="563" spans="1:23" ht="36.75" customHeight="1" x14ac:dyDescent="0.3">
      <c r="A563" s="4" t="str">
        <f>'Matriz Nº2 Análisis'!A563</f>
        <v>62. 5</v>
      </c>
      <c r="B563" s="13" t="str">
        <f>IF(A563&lt;1,'Matriz Nº1 Identificación'!F563,'Matriz Nº2 Análisis'!B563)</f>
        <v xml:space="preserve"> </v>
      </c>
      <c r="C563" s="13" t="str">
        <f>IFERROR(IF(A563&lt;1,'Matriz Nº1 Identificación'!B563,'Matriz Nº2 Análisis'!E563)," ")</f>
        <v xml:space="preserve"> </v>
      </c>
      <c r="D563" s="13" t="str">
        <f>IF(A563&lt;1,'Matriz Nº1 Identificación'!B563,'Matriz Nº2 Análisis'!I563)</f>
        <v xml:space="preserve"> </v>
      </c>
      <c r="E563" s="102"/>
      <c r="F563" s="103"/>
      <c r="G563" s="103"/>
      <c r="H563" s="103"/>
      <c r="I563" s="96" t="str">
        <f>IFERROR(VLOOKUP(D563,'Tabla 12'!$B$4:$E$6,3,FALSE)," ")</f>
        <v xml:space="preserve"> </v>
      </c>
      <c r="J563" s="95" t="str">
        <f>IFERROR(VLOOKUP(I563,'Tabla 12'!$D$5:$E$6,2,FALSE)," ")</f>
        <v xml:space="preserve"> </v>
      </c>
      <c r="K563" s="10"/>
      <c r="L563" s="10"/>
      <c r="M563" s="9"/>
      <c r="N563" s="10"/>
      <c r="O563" s="10"/>
      <c r="P563" s="10"/>
      <c r="Q563" s="10"/>
      <c r="R563" s="10"/>
      <c r="S563" s="10"/>
      <c r="T563" s="10"/>
      <c r="U563" s="10"/>
      <c r="V563" s="10"/>
      <c r="W563" s="10"/>
    </row>
    <row r="564" spans="1:23" ht="36.75" customHeight="1" x14ac:dyDescent="0.3">
      <c r="A564" s="4" t="str">
        <f>'Matriz Nº2 Análisis'!A564</f>
        <v>62. 6</v>
      </c>
      <c r="B564" s="13" t="str">
        <f>IF(A564&lt;1,'Matriz Nº1 Identificación'!F564,'Matriz Nº2 Análisis'!B564)</f>
        <v xml:space="preserve"> </v>
      </c>
      <c r="C564" s="13" t="str">
        <f>IFERROR(IF(A564&lt;1,'Matriz Nº1 Identificación'!B564,'Matriz Nº2 Análisis'!E564)," ")</f>
        <v xml:space="preserve"> </v>
      </c>
      <c r="D564" s="13" t="str">
        <f>IF(A564&lt;1,'Matriz Nº1 Identificación'!B564,'Matriz Nº2 Análisis'!I564)</f>
        <v xml:space="preserve"> </v>
      </c>
      <c r="E564" s="102"/>
      <c r="F564" s="103"/>
      <c r="G564" s="103"/>
      <c r="H564" s="103"/>
      <c r="I564" s="96" t="str">
        <f>IFERROR(VLOOKUP(D564,'Tabla 12'!$B$4:$E$6,3,FALSE)," ")</f>
        <v xml:space="preserve"> </v>
      </c>
      <c r="J564" s="95" t="str">
        <f>IFERROR(VLOOKUP(I564,'Tabla 12'!$D$5:$E$6,2,FALSE)," ")</f>
        <v xml:space="preserve"> </v>
      </c>
      <c r="K564" s="10"/>
      <c r="L564" s="10"/>
      <c r="M564" s="9"/>
      <c r="N564" s="10"/>
      <c r="O564" s="10"/>
      <c r="P564" s="10"/>
      <c r="Q564" s="10"/>
      <c r="R564" s="10"/>
      <c r="S564" s="10"/>
      <c r="T564" s="10"/>
      <c r="U564" s="10"/>
      <c r="V564" s="10"/>
      <c r="W564" s="10"/>
    </row>
    <row r="565" spans="1:23" ht="36.75" customHeight="1" thickBot="1" x14ac:dyDescent="0.35">
      <c r="A565" s="4" t="str">
        <f>'Matriz Nº2 Análisis'!A565</f>
        <v>62. 7</v>
      </c>
      <c r="B565" s="13" t="str">
        <f>IF(A565&lt;1,'Matriz Nº1 Identificación'!F565,'Matriz Nº2 Análisis'!B565)</f>
        <v xml:space="preserve"> </v>
      </c>
      <c r="C565" s="13" t="str">
        <f>IFERROR(IF(A565&lt;1,'Matriz Nº1 Identificación'!B565,'Matriz Nº2 Análisis'!E565)," ")</f>
        <v xml:space="preserve"> </v>
      </c>
      <c r="D565" s="13" t="str">
        <f>IF(A565&lt;1,'Matriz Nº1 Identificación'!B565,'Matriz Nº2 Análisis'!I565)</f>
        <v xml:space="preserve"> </v>
      </c>
      <c r="E565" s="102"/>
      <c r="F565" s="103"/>
      <c r="G565" s="103"/>
      <c r="H565" s="103"/>
      <c r="I565" s="96" t="str">
        <f>IFERROR(VLOOKUP(D565,'Tabla 12'!$B$4:$E$6,3,FALSE)," ")</f>
        <v xml:space="preserve"> </v>
      </c>
      <c r="J565" s="95" t="str">
        <f>IFERROR(VLOOKUP(I565,'Tabla 12'!$D$5:$E$6,2,FALSE)," ")</f>
        <v xml:space="preserve"> </v>
      </c>
      <c r="K565" s="10"/>
      <c r="L565" s="10"/>
      <c r="M565" s="9"/>
      <c r="N565" s="10"/>
      <c r="O565" s="10"/>
      <c r="P565" s="10"/>
      <c r="Q565" s="10"/>
      <c r="R565" s="10"/>
      <c r="S565" s="10"/>
      <c r="T565" s="10"/>
      <c r="U565" s="10"/>
      <c r="V565" s="10"/>
      <c r="W565" s="10"/>
    </row>
    <row r="566" spans="1:23" ht="34.5" customHeight="1" thickBot="1" x14ac:dyDescent="0.35">
      <c r="A566" s="73" t="str">
        <f>'Matriz Nº1 Identificación'!A566</f>
        <v xml:space="preserve">Objetivo Estratégico: </v>
      </c>
      <c r="B566" s="395">
        <f>+'Matriz Nº1 Identificación'!B566:H566</f>
        <v>0</v>
      </c>
      <c r="C566" s="396"/>
      <c r="D566" s="396"/>
      <c r="E566" s="396"/>
      <c r="F566" s="396"/>
      <c r="G566" s="396"/>
      <c r="H566" s="396"/>
      <c r="I566" s="396"/>
      <c r="J566" s="396"/>
    </row>
    <row r="567" spans="1:23" ht="34.5" customHeight="1" x14ac:dyDescent="0.3">
      <c r="A567" s="12" t="str">
        <f>'Matriz Nº1 Identificación'!A567</f>
        <v>Objetivo táctico</v>
      </c>
      <c r="B567" s="168" t="str">
        <f>+'Matriz Nº1 Identificación'!B567:H567</f>
        <v xml:space="preserve">63. </v>
      </c>
      <c r="C567" s="169"/>
      <c r="D567" s="169"/>
      <c r="E567" s="169"/>
      <c r="F567" s="170"/>
      <c r="G567" s="170"/>
      <c r="H567" s="170"/>
      <c r="I567" s="170"/>
      <c r="J567" s="171"/>
    </row>
    <row r="568" spans="1:23" ht="36.75" customHeight="1" x14ac:dyDescent="0.3">
      <c r="A568" s="4" t="str">
        <f>'Matriz Nº2 Análisis'!A568</f>
        <v>63. 1</v>
      </c>
      <c r="B568" s="13" t="str">
        <f>IF(A568&lt;1,'Matriz Nº1 Identificación'!F568,'Matriz Nº2 Análisis'!B568)</f>
        <v xml:space="preserve"> </v>
      </c>
      <c r="C568" s="13" t="str">
        <f>IFERROR(IF(A568&lt;1,'Matriz Nº1 Identificación'!B568,'Matriz Nº2 Análisis'!E568)," ")</f>
        <v xml:space="preserve"> </v>
      </c>
      <c r="D568" s="13" t="str">
        <f>IF(A568&lt;1,'Matriz Nº1 Identificación'!B568,'Matriz Nº2 Análisis'!I568)</f>
        <v xml:space="preserve"> </v>
      </c>
      <c r="E568" s="102"/>
      <c r="F568" s="103"/>
      <c r="G568" s="103"/>
      <c r="H568" s="103"/>
      <c r="I568" s="96" t="str">
        <f>IFERROR(VLOOKUP(D568,'Tabla 12'!$B$4:$E$6,3,FALSE)," ")</f>
        <v xml:space="preserve"> </v>
      </c>
      <c r="J568" s="95" t="str">
        <f>IFERROR(VLOOKUP(I568,'Tabla 12'!$D$5:$E$6,2,FALSE)," ")</f>
        <v xml:space="preserve"> </v>
      </c>
      <c r="K568" s="10"/>
      <c r="L568" s="10"/>
      <c r="M568" s="9"/>
      <c r="N568" s="10"/>
      <c r="O568" s="10"/>
      <c r="P568" s="10"/>
      <c r="Q568" s="10"/>
      <c r="R568" s="10"/>
      <c r="S568" s="10"/>
      <c r="T568" s="10"/>
      <c r="U568" s="10"/>
      <c r="V568" s="10"/>
      <c r="W568" s="10"/>
    </row>
    <row r="569" spans="1:23" ht="36.75" customHeight="1" x14ac:dyDescent="0.3">
      <c r="A569" s="4" t="str">
        <f>'Matriz Nº2 Análisis'!A569</f>
        <v>63. 2</v>
      </c>
      <c r="B569" s="13" t="str">
        <f>IF(A569&lt;1,'Matriz Nº1 Identificación'!F569,'Matriz Nº2 Análisis'!B569)</f>
        <v xml:space="preserve"> </v>
      </c>
      <c r="C569" s="13" t="str">
        <f>IFERROR(IF(A569&lt;1,'Matriz Nº1 Identificación'!B569,'Matriz Nº2 Análisis'!E569)," ")</f>
        <v xml:space="preserve"> </v>
      </c>
      <c r="D569" s="13" t="str">
        <f>IF(A569&lt;1,'Matriz Nº1 Identificación'!B569,'Matriz Nº2 Análisis'!I569)</f>
        <v xml:space="preserve"> </v>
      </c>
      <c r="E569" s="102"/>
      <c r="F569" s="103"/>
      <c r="G569" s="103"/>
      <c r="H569" s="103"/>
      <c r="I569" s="96" t="str">
        <f>IFERROR(VLOOKUP(D569,'Tabla 12'!$B$4:$E$6,3,FALSE)," ")</f>
        <v xml:space="preserve"> </v>
      </c>
      <c r="J569" s="95" t="str">
        <f>IFERROR(VLOOKUP(I569,'Tabla 12'!$D$5:$E$6,2,FALSE)," ")</f>
        <v xml:space="preserve"> </v>
      </c>
      <c r="K569" s="10"/>
      <c r="L569" s="10"/>
      <c r="M569" s="9"/>
      <c r="N569" s="10"/>
      <c r="O569" s="10"/>
      <c r="P569" s="10"/>
      <c r="Q569" s="10"/>
      <c r="R569" s="10"/>
      <c r="S569" s="10"/>
      <c r="T569" s="10"/>
      <c r="U569" s="10"/>
      <c r="V569" s="10"/>
      <c r="W569" s="10"/>
    </row>
    <row r="570" spans="1:23" ht="36.75" customHeight="1" x14ac:dyDescent="0.3">
      <c r="A570" s="4" t="str">
        <f>'Matriz Nº2 Análisis'!A570</f>
        <v>63. 3</v>
      </c>
      <c r="B570" s="13" t="str">
        <f>IF(A570&lt;1,'Matriz Nº1 Identificación'!F570,'Matriz Nº2 Análisis'!B570)</f>
        <v xml:space="preserve"> </v>
      </c>
      <c r="C570" s="13" t="str">
        <f>IFERROR(IF(A570&lt;1,'Matriz Nº1 Identificación'!B570,'Matriz Nº2 Análisis'!E570)," ")</f>
        <v xml:space="preserve"> </v>
      </c>
      <c r="D570" s="13" t="str">
        <f>IF(A570&lt;1,'Matriz Nº1 Identificación'!B570,'Matriz Nº2 Análisis'!I570)</f>
        <v xml:space="preserve"> </v>
      </c>
      <c r="E570" s="102"/>
      <c r="F570" s="103"/>
      <c r="G570" s="103"/>
      <c r="H570" s="103"/>
      <c r="I570" s="96" t="str">
        <f>IFERROR(VLOOKUP(D570,'Tabla 12'!$B$4:$E$6,3,FALSE)," ")</f>
        <v xml:space="preserve"> </v>
      </c>
      <c r="J570" s="95" t="str">
        <f>IFERROR(VLOOKUP(I570,'Tabla 12'!$D$5:$E$6,2,FALSE)," ")</f>
        <v xml:space="preserve"> </v>
      </c>
      <c r="K570" s="10"/>
      <c r="L570" s="10"/>
      <c r="M570" s="9"/>
      <c r="N570" s="10"/>
      <c r="O570" s="10"/>
      <c r="P570" s="10"/>
      <c r="Q570" s="10"/>
      <c r="R570" s="10"/>
      <c r="S570" s="10"/>
      <c r="T570" s="10"/>
      <c r="U570" s="10"/>
      <c r="V570" s="10"/>
      <c r="W570" s="10"/>
    </row>
    <row r="571" spans="1:23" ht="36.75" customHeight="1" x14ac:dyDescent="0.3">
      <c r="A571" s="4" t="str">
        <f>'Matriz Nº2 Análisis'!A571</f>
        <v>63. 4</v>
      </c>
      <c r="B571" s="13" t="str">
        <f>IF(A571&lt;1,'Matriz Nº1 Identificación'!F571,'Matriz Nº2 Análisis'!B571)</f>
        <v xml:space="preserve"> </v>
      </c>
      <c r="C571" s="13" t="str">
        <f>IFERROR(IF(A571&lt;1,'Matriz Nº1 Identificación'!B571,'Matriz Nº2 Análisis'!E571)," ")</f>
        <v xml:space="preserve"> </v>
      </c>
      <c r="D571" s="13" t="str">
        <f>IF(A571&lt;1,'Matriz Nº1 Identificación'!B571,'Matriz Nº2 Análisis'!I571)</f>
        <v xml:space="preserve"> </v>
      </c>
      <c r="E571" s="102"/>
      <c r="F571" s="103"/>
      <c r="G571" s="103"/>
      <c r="H571" s="103"/>
      <c r="I571" s="96" t="str">
        <f>IFERROR(VLOOKUP(D571,'Tabla 12'!$B$4:$E$6,3,FALSE)," ")</f>
        <v xml:space="preserve"> </v>
      </c>
      <c r="J571" s="95" t="str">
        <f>IFERROR(VLOOKUP(I571,'Tabla 12'!$D$5:$E$6,2,FALSE)," ")</f>
        <v xml:space="preserve"> </v>
      </c>
      <c r="K571" s="10"/>
      <c r="L571" s="10"/>
      <c r="M571" s="9"/>
      <c r="N571" s="10"/>
      <c r="O571" s="10"/>
      <c r="P571" s="10"/>
      <c r="Q571" s="10"/>
      <c r="R571" s="10"/>
      <c r="S571" s="10"/>
      <c r="T571" s="10"/>
      <c r="U571" s="10"/>
      <c r="V571" s="10"/>
      <c r="W571" s="10"/>
    </row>
    <row r="572" spans="1:23" ht="36.75" customHeight="1" x14ac:dyDescent="0.3">
      <c r="A572" s="4" t="str">
        <f>'Matriz Nº2 Análisis'!A572</f>
        <v>63. 5</v>
      </c>
      <c r="B572" s="13" t="str">
        <f>IF(A572&lt;1,'Matriz Nº1 Identificación'!F572,'Matriz Nº2 Análisis'!B572)</f>
        <v xml:space="preserve"> </v>
      </c>
      <c r="C572" s="13" t="str">
        <f>IFERROR(IF(A572&lt;1,'Matriz Nº1 Identificación'!B572,'Matriz Nº2 Análisis'!E572)," ")</f>
        <v xml:space="preserve"> </v>
      </c>
      <c r="D572" s="13" t="str">
        <f>IF(A572&lt;1,'Matriz Nº1 Identificación'!B572,'Matriz Nº2 Análisis'!I572)</f>
        <v xml:space="preserve"> </v>
      </c>
      <c r="E572" s="102"/>
      <c r="F572" s="103"/>
      <c r="G572" s="103"/>
      <c r="H572" s="103"/>
      <c r="I572" s="96" t="str">
        <f>IFERROR(VLOOKUP(D572,'Tabla 12'!$B$4:$E$6,3,FALSE)," ")</f>
        <v xml:space="preserve"> </v>
      </c>
      <c r="J572" s="95" t="str">
        <f>IFERROR(VLOOKUP(I572,'Tabla 12'!$D$5:$E$6,2,FALSE)," ")</f>
        <v xml:space="preserve"> </v>
      </c>
      <c r="K572" s="10"/>
      <c r="L572" s="10"/>
      <c r="M572" s="9"/>
      <c r="N572" s="10"/>
      <c r="O572" s="10"/>
      <c r="P572" s="10"/>
      <c r="Q572" s="10"/>
      <c r="R572" s="10"/>
      <c r="S572" s="10"/>
      <c r="T572" s="10"/>
      <c r="U572" s="10"/>
      <c r="V572" s="10"/>
      <c r="W572" s="10"/>
    </row>
    <row r="573" spans="1:23" ht="36.75" customHeight="1" x14ac:dyDescent="0.3">
      <c r="A573" s="4" t="str">
        <f>'Matriz Nº2 Análisis'!A573</f>
        <v>63. 6</v>
      </c>
      <c r="B573" s="13" t="str">
        <f>IF(A573&lt;1,'Matriz Nº1 Identificación'!F573,'Matriz Nº2 Análisis'!B573)</f>
        <v xml:space="preserve"> </v>
      </c>
      <c r="C573" s="13" t="str">
        <f>IFERROR(IF(A573&lt;1,'Matriz Nº1 Identificación'!B573,'Matriz Nº2 Análisis'!E573)," ")</f>
        <v xml:space="preserve"> </v>
      </c>
      <c r="D573" s="13" t="str">
        <f>IF(A573&lt;1,'Matriz Nº1 Identificación'!B573,'Matriz Nº2 Análisis'!I573)</f>
        <v xml:space="preserve"> </v>
      </c>
      <c r="E573" s="102"/>
      <c r="F573" s="103"/>
      <c r="G573" s="103"/>
      <c r="H573" s="103"/>
      <c r="I573" s="96" t="str">
        <f>IFERROR(VLOOKUP(D573,'Tabla 12'!$B$4:$E$6,3,FALSE)," ")</f>
        <v xml:space="preserve"> </v>
      </c>
      <c r="J573" s="95" t="str">
        <f>IFERROR(VLOOKUP(I573,'Tabla 12'!$D$5:$E$6,2,FALSE)," ")</f>
        <v xml:space="preserve"> </v>
      </c>
      <c r="K573" s="10"/>
      <c r="L573" s="10"/>
      <c r="M573" s="9"/>
      <c r="N573" s="10"/>
      <c r="O573" s="10"/>
      <c r="P573" s="10"/>
      <c r="Q573" s="10"/>
      <c r="R573" s="10"/>
      <c r="S573" s="10"/>
      <c r="T573" s="10"/>
      <c r="U573" s="10"/>
      <c r="V573" s="10"/>
      <c r="W573" s="10"/>
    </row>
    <row r="574" spans="1:23" ht="36.75" customHeight="1" thickBot="1" x14ac:dyDescent="0.35">
      <c r="A574" s="4" t="str">
        <f>'Matriz Nº2 Análisis'!A574</f>
        <v>63. 7</v>
      </c>
      <c r="B574" s="13" t="str">
        <f>IF(A574&lt;1,'Matriz Nº1 Identificación'!F574,'Matriz Nº2 Análisis'!B574)</f>
        <v xml:space="preserve"> </v>
      </c>
      <c r="C574" s="13" t="str">
        <f>IFERROR(IF(A574&lt;1,'Matriz Nº1 Identificación'!B574,'Matriz Nº2 Análisis'!E574)," ")</f>
        <v xml:space="preserve"> </v>
      </c>
      <c r="D574" s="13" t="str">
        <f>IF(A574&lt;1,'Matriz Nº1 Identificación'!B574,'Matriz Nº2 Análisis'!I574)</f>
        <v xml:space="preserve"> </v>
      </c>
      <c r="E574" s="102"/>
      <c r="F574" s="103"/>
      <c r="G574" s="103"/>
      <c r="H574" s="103"/>
      <c r="I574" s="96" t="str">
        <f>IFERROR(VLOOKUP(D574,'Tabla 12'!$B$4:$E$6,3,FALSE)," ")</f>
        <v xml:space="preserve"> </v>
      </c>
      <c r="J574" s="95" t="str">
        <f>IFERROR(VLOOKUP(I574,'Tabla 12'!$D$5:$E$6,2,FALSE)," ")</f>
        <v xml:space="preserve"> </v>
      </c>
      <c r="K574" s="10"/>
      <c r="L574" s="10"/>
      <c r="M574" s="9"/>
      <c r="N574" s="10"/>
      <c r="O574" s="10"/>
      <c r="P574" s="10"/>
      <c r="Q574" s="10"/>
      <c r="R574" s="10"/>
      <c r="S574" s="10"/>
      <c r="T574" s="10"/>
      <c r="U574" s="10"/>
      <c r="V574" s="10"/>
      <c r="W574" s="10"/>
    </row>
    <row r="575" spans="1:23" ht="34.5" customHeight="1" thickBot="1" x14ac:dyDescent="0.35">
      <c r="A575" s="73" t="str">
        <f>'Matriz Nº1 Identificación'!A575</f>
        <v xml:space="preserve">Objetivo Estratégico: </v>
      </c>
      <c r="B575" s="395">
        <f>+'Matriz Nº1 Identificación'!B575:H575</f>
        <v>0</v>
      </c>
      <c r="C575" s="396"/>
      <c r="D575" s="396"/>
      <c r="E575" s="396"/>
      <c r="F575" s="396"/>
      <c r="G575" s="396"/>
      <c r="H575" s="396"/>
      <c r="I575" s="396"/>
      <c r="J575" s="396"/>
    </row>
    <row r="576" spans="1:23" ht="34.5" customHeight="1" x14ac:dyDescent="0.3">
      <c r="A576" s="12" t="str">
        <f>'Matriz Nº1 Identificación'!A576</f>
        <v>Objetivo táctico</v>
      </c>
      <c r="B576" s="168" t="str">
        <f>+'Matriz Nº1 Identificación'!B576:H576</f>
        <v xml:space="preserve">64. </v>
      </c>
      <c r="C576" s="169"/>
      <c r="D576" s="169"/>
      <c r="E576" s="169"/>
      <c r="F576" s="170"/>
      <c r="G576" s="170"/>
      <c r="H576" s="170"/>
      <c r="I576" s="170"/>
      <c r="J576" s="171"/>
    </row>
    <row r="577" spans="1:23" ht="36.75" customHeight="1" x14ac:dyDescent="0.3">
      <c r="A577" s="4" t="str">
        <f>'Matriz Nº2 Análisis'!A577</f>
        <v>64. 1</v>
      </c>
      <c r="B577" s="13" t="str">
        <f>IF(A577&lt;1,'Matriz Nº1 Identificación'!F577,'Matriz Nº2 Análisis'!B577)</f>
        <v xml:space="preserve"> </v>
      </c>
      <c r="C577" s="13" t="str">
        <f>IFERROR(IF(A577&lt;1,'Matriz Nº1 Identificación'!B577,'Matriz Nº2 Análisis'!E577)," ")</f>
        <v xml:space="preserve"> </v>
      </c>
      <c r="D577" s="13" t="str">
        <f>IF(A577&lt;1,'Matriz Nº1 Identificación'!B577,'Matriz Nº2 Análisis'!I577)</f>
        <v xml:space="preserve"> </v>
      </c>
      <c r="E577" s="102"/>
      <c r="F577" s="103"/>
      <c r="G577" s="103"/>
      <c r="H577" s="103"/>
      <c r="I577" s="96" t="str">
        <f>IFERROR(VLOOKUP(D577,'Tabla 12'!$B$4:$E$6,3,FALSE)," ")</f>
        <v xml:space="preserve"> </v>
      </c>
      <c r="J577" s="95" t="str">
        <f>IFERROR(VLOOKUP(I577,'Tabla 12'!$D$5:$E$6,2,FALSE)," ")</f>
        <v xml:space="preserve"> </v>
      </c>
      <c r="K577" s="10"/>
      <c r="L577" s="10"/>
      <c r="M577" s="9"/>
      <c r="N577" s="10"/>
      <c r="O577" s="10"/>
      <c r="P577" s="10"/>
      <c r="Q577" s="10"/>
      <c r="R577" s="10"/>
      <c r="S577" s="10"/>
      <c r="T577" s="10"/>
      <c r="U577" s="10"/>
      <c r="V577" s="10"/>
      <c r="W577" s="10"/>
    </row>
    <row r="578" spans="1:23" ht="36.75" customHeight="1" x14ac:dyDescent="0.3">
      <c r="A578" s="4" t="str">
        <f>'Matriz Nº2 Análisis'!A578</f>
        <v>64. 2</v>
      </c>
      <c r="B578" s="13" t="str">
        <f>IF(A578&lt;1,'Matriz Nº1 Identificación'!F578,'Matriz Nº2 Análisis'!B578)</f>
        <v xml:space="preserve"> </v>
      </c>
      <c r="C578" s="13" t="str">
        <f>IFERROR(IF(A578&lt;1,'Matriz Nº1 Identificación'!B578,'Matriz Nº2 Análisis'!E578)," ")</f>
        <v xml:space="preserve"> </v>
      </c>
      <c r="D578" s="13" t="str">
        <f>IF(A578&lt;1,'Matriz Nº1 Identificación'!B578,'Matriz Nº2 Análisis'!I578)</f>
        <v xml:space="preserve"> </v>
      </c>
      <c r="E578" s="102"/>
      <c r="F578" s="103"/>
      <c r="G578" s="103"/>
      <c r="H578" s="103"/>
      <c r="I578" s="96" t="str">
        <f>IFERROR(VLOOKUP(D578,'Tabla 12'!$B$4:$E$6,3,FALSE)," ")</f>
        <v xml:space="preserve"> </v>
      </c>
      <c r="J578" s="95" t="str">
        <f>IFERROR(VLOOKUP(I578,'Tabla 12'!$D$5:$E$6,2,FALSE)," ")</f>
        <v xml:space="preserve"> </v>
      </c>
      <c r="K578" s="10"/>
      <c r="L578" s="10"/>
      <c r="M578" s="9"/>
      <c r="N578" s="10"/>
      <c r="O578" s="10"/>
      <c r="P578" s="10"/>
      <c r="Q578" s="10"/>
      <c r="R578" s="10"/>
      <c r="S578" s="10"/>
      <c r="T578" s="10"/>
      <c r="U578" s="10"/>
      <c r="V578" s="10"/>
      <c r="W578" s="10"/>
    </row>
    <row r="579" spans="1:23" ht="36.75" customHeight="1" x14ac:dyDescent="0.3">
      <c r="A579" s="4" t="str">
        <f>'Matriz Nº2 Análisis'!A579</f>
        <v>64. 3</v>
      </c>
      <c r="B579" s="13" t="str">
        <f>IF(A579&lt;1,'Matriz Nº1 Identificación'!F579,'Matriz Nº2 Análisis'!B579)</f>
        <v xml:space="preserve"> </v>
      </c>
      <c r="C579" s="13" t="str">
        <f>IFERROR(IF(A579&lt;1,'Matriz Nº1 Identificación'!B579,'Matriz Nº2 Análisis'!E579)," ")</f>
        <v xml:space="preserve"> </v>
      </c>
      <c r="D579" s="13" t="str">
        <f>IF(A579&lt;1,'Matriz Nº1 Identificación'!B579,'Matriz Nº2 Análisis'!I579)</f>
        <v xml:space="preserve"> </v>
      </c>
      <c r="E579" s="102"/>
      <c r="F579" s="103"/>
      <c r="G579" s="103"/>
      <c r="H579" s="103"/>
      <c r="I579" s="96" t="str">
        <f>IFERROR(VLOOKUP(D579,'Tabla 12'!$B$4:$E$6,3,FALSE)," ")</f>
        <v xml:space="preserve"> </v>
      </c>
      <c r="J579" s="95" t="str">
        <f>IFERROR(VLOOKUP(I579,'Tabla 12'!$D$5:$E$6,2,FALSE)," ")</f>
        <v xml:space="preserve"> </v>
      </c>
      <c r="K579" s="10"/>
      <c r="L579" s="10"/>
      <c r="M579" s="9"/>
      <c r="N579" s="10"/>
      <c r="O579" s="10"/>
      <c r="P579" s="10"/>
      <c r="Q579" s="10"/>
      <c r="R579" s="10"/>
      <c r="S579" s="10"/>
      <c r="T579" s="10"/>
      <c r="U579" s="10"/>
      <c r="V579" s="10"/>
      <c r="W579" s="10"/>
    </row>
    <row r="580" spans="1:23" ht="36.75" customHeight="1" x14ac:dyDescent="0.3">
      <c r="A580" s="4" t="str">
        <f>'Matriz Nº2 Análisis'!A580</f>
        <v>64. 4</v>
      </c>
      <c r="B580" s="13" t="str">
        <f>IF(A580&lt;1,'Matriz Nº1 Identificación'!F580,'Matriz Nº2 Análisis'!B580)</f>
        <v xml:space="preserve"> </v>
      </c>
      <c r="C580" s="13" t="str">
        <f>IFERROR(IF(A580&lt;1,'Matriz Nº1 Identificación'!B580,'Matriz Nº2 Análisis'!E580)," ")</f>
        <v xml:space="preserve"> </v>
      </c>
      <c r="D580" s="13" t="str">
        <f>IF(A580&lt;1,'Matriz Nº1 Identificación'!B580,'Matriz Nº2 Análisis'!I580)</f>
        <v xml:space="preserve"> </v>
      </c>
      <c r="E580" s="102"/>
      <c r="F580" s="103"/>
      <c r="G580" s="103"/>
      <c r="H580" s="103"/>
      <c r="I580" s="96" t="str">
        <f>IFERROR(VLOOKUP(D580,'Tabla 12'!$B$4:$E$6,3,FALSE)," ")</f>
        <v xml:space="preserve"> </v>
      </c>
      <c r="J580" s="95" t="str">
        <f>IFERROR(VLOOKUP(I580,'Tabla 12'!$D$5:$E$6,2,FALSE)," ")</f>
        <v xml:space="preserve"> </v>
      </c>
      <c r="K580" s="10"/>
      <c r="L580" s="10"/>
      <c r="M580" s="9"/>
      <c r="N580" s="10"/>
      <c r="O580" s="10"/>
      <c r="P580" s="10"/>
      <c r="Q580" s="10"/>
      <c r="R580" s="10"/>
      <c r="S580" s="10"/>
      <c r="T580" s="10"/>
      <c r="U580" s="10"/>
      <c r="V580" s="10"/>
      <c r="W580" s="10"/>
    </row>
    <row r="581" spans="1:23" ht="36.75" customHeight="1" x14ac:dyDescent="0.3">
      <c r="A581" s="4" t="str">
        <f>'Matriz Nº2 Análisis'!A581</f>
        <v>64. 5</v>
      </c>
      <c r="B581" s="13" t="str">
        <f>IF(A581&lt;1,'Matriz Nº1 Identificación'!F581,'Matriz Nº2 Análisis'!B581)</f>
        <v xml:space="preserve"> </v>
      </c>
      <c r="C581" s="13" t="str">
        <f>IFERROR(IF(A581&lt;1,'Matriz Nº1 Identificación'!B581,'Matriz Nº2 Análisis'!E581)," ")</f>
        <v xml:space="preserve"> </v>
      </c>
      <c r="D581" s="13" t="str">
        <f>IF(A581&lt;1,'Matriz Nº1 Identificación'!B581,'Matriz Nº2 Análisis'!I581)</f>
        <v xml:space="preserve"> </v>
      </c>
      <c r="E581" s="102"/>
      <c r="F581" s="103"/>
      <c r="G581" s="103"/>
      <c r="H581" s="103"/>
      <c r="I581" s="96" t="str">
        <f>IFERROR(VLOOKUP(D581,'Tabla 12'!$B$4:$E$6,3,FALSE)," ")</f>
        <v xml:space="preserve"> </v>
      </c>
      <c r="J581" s="95" t="str">
        <f>IFERROR(VLOOKUP(I581,'Tabla 12'!$D$5:$E$6,2,FALSE)," ")</f>
        <v xml:space="preserve"> </v>
      </c>
      <c r="K581" s="10"/>
      <c r="L581" s="10"/>
      <c r="M581" s="9"/>
      <c r="N581" s="10"/>
      <c r="O581" s="10"/>
      <c r="P581" s="10"/>
      <c r="Q581" s="10"/>
      <c r="R581" s="10"/>
      <c r="S581" s="10"/>
      <c r="T581" s="10"/>
      <c r="U581" s="10"/>
      <c r="V581" s="10"/>
      <c r="W581" s="10"/>
    </row>
    <row r="582" spans="1:23" ht="36.75" customHeight="1" x14ac:dyDescent="0.3">
      <c r="A582" s="4" t="str">
        <f>'Matriz Nº2 Análisis'!A582</f>
        <v>64. 6</v>
      </c>
      <c r="B582" s="13" t="str">
        <f>IF(A582&lt;1,'Matriz Nº1 Identificación'!F582,'Matriz Nº2 Análisis'!B582)</f>
        <v xml:space="preserve"> </v>
      </c>
      <c r="C582" s="13" t="str">
        <f>IFERROR(IF(A582&lt;1,'Matriz Nº1 Identificación'!B582,'Matriz Nº2 Análisis'!E582)," ")</f>
        <v xml:space="preserve"> </v>
      </c>
      <c r="D582" s="13" t="str">
        <f>IF(A582&lt;1,'Matriz Nº1 Identificación'!B582,'Matriz Nº2 Análisis'!I582)</f>
        <v xml:space="preserve"> </v>
      </c>
      <c r="E582" s="102"/>
      <c r="F582" s="103"/>
      <c r="G582" s="103"/>
      <c r="H582" s="103"/>
      <c r="I582" s="96" t="str">
        <f>IFERROR(VLOOKUP(D582,'Tabla 12'!$B$4:$E$6,3,FALSE)," ")</f>
        <v xml:space="preserve"> </v>
      </c>
      <c r="J582" s="95" t="str">
        <f>IFERROR(VLOOKUP(I582,'Tabla 12'!$D$5:$E$6,2,FALSE)," ")</f>
        <v xml:space="preserve"> </v>
      </c>
      <c r="K582" s="10"/>
      <c r="L582" s="10"/>
      <c r="M582" s="9"/>
      <c r="N582" s="10"/>
      <c r="O582" s="10"/>
      <c r="P582" s="10"/>
      <c r="Q582" s="10"/>
      <c r="R582" s="10"/>
      <c r="S582" s="10"/>
      <c r="T582" s="10"/>
      <c r="U582" s="10"/>
      <c r="V582" s="10"/>
      <c r="W582" s="10"/>
    </row>
    <row r="583" spans="1:23" ht="36.75" customHeight="1" thickBot="1" x14ac:dyDescent="0.35">
      <c r="A583" s="4" t="str">
        <f>'Matriz Nº2 Análisis'!A583</f>
        <v>64. 7</v>
      </c>
      <c r="B583" s="13" t="str">
        <f>IF(A583&lt;1,'Matriz Nº1 Identificación'!F583,'Matriz Nº2 Análisis'!B583)</f>
        <v xml:space="preserve"> </v>
      </c>
      <c r="C583" s="13" t="str">
        <f>IFERROR(IF(A583&lt;1,'Matriz Nº1 Identificación'!B583,'Matriz Nº2 Análisis'!E583)," ")</f>
        <v xml:space="preserve"> </v>
      </c>
      <c r="D583" s="13" t="str">
        <f>IF(A583&lt;1,'Matriz Nº1 Identificación'!B583,'Matriz Nº2 Análisis'!I583)</f>
        <v xml:space="preserve"> </v>
      </c>
      <c r="E583" s="102"/>
      <c r="F583" s="103"/>
      <c r="G583" s="103"/>
      <c r="H583" s="103"/>
      <c r="I583" s="96" t="str">
        <f>IFERROR(VLOOKUP(D583,'Tabla 12'!$B$4:$E$6,3,FALSE)," ")</f>
        <v xml:space="preserve"> </v>
      </c>
      <c r="J583" s="95" t="str">
        <f>IFERROR(VLOOKUP(I583,'Tabla 12'!$D$5:$E$6,2,FALSE)," ")</f>
        <v xml:space="preserve"> </v>
      </c>
      <c r="K583" s="10"/>
      <c r="L583" s="10"/>
      <c r="M583" s="9"/>
      <c r="N583" s="10"/>
      <c r="O583" s="10"/>
      <c r="P583" s="10"/>
      <c r="Q583" s="10"/>
      <c r="R583" s="10"/>
      <c r="S583" s="10"/>
      <c r="T583" s="10"/>
      <c r="U583" s="10"/>
      <c r="V583" s="10"/>
      <c r="W583" s="10"/>
    </row>
    <row r="584" spans="1:23" ht="34.5" customHeight="1" thickBot="1" x14ac:dyDescent="0.35">
      <c r="A584" s="73" t="str">
        <f>'Matriz Nº1 Identificación'!A584</f>
        <v xml:space="preserve">Objetivo Estratégico: </v>
      </c>
      <c r="B584" s="395">
        <f>+'Matriz Nº1 Identificación'!B584:H584</f>
        <v>0</v>
      </c>
      <c r="C584" s="396"/>
      <c r="D584" s="396"/>
      <c r="E584" s="396"/>
      <c r="F584" s="396"/>
      <c r="G584" s="396"/>
      <c r="H584" s="396"/>
      <c r="I584" s="396"/>
      <c r="J584" s="396"/>
    </row>
    <row r="585" spans="1:23" ht="34.5" customHeight="1" x14ac:dyDescent="0.3">
      <c r="A585" s="12" t="str">
        <f>'Matriz Nº1 Identificación'!A585</f>
        <v>Objetivo táctico</v>
      </c>
      <c r="B585" s="168" t="str">
        <f>+'Matriz Nº1 Identificación'!B585:H585</f>
        <v xml:space="preserve">65. </v>
      </c>
      <c r="C585" s="169"/>
      <c r="D585" s="169"/>
      <c r="E585" s="169"/>
      <c r="F585" s="170"/>
      <c r="G585" s="170"/>
      <c r="H585" s="170"/>
      <c r="I585" s="170"/>
      <c r="J585" s="171"/>
    </row>
    <row r="586" spans="1:23" ht="36.75" customHeight="1" x14ac:dyDescent="0.3">
      <c r="A586" s="4" t="str">
        <f>'Matriz Nº2 Análisis'!A586</f>
        <v>65. 1</v>
      </c>
      <c r="B586" s="13" t="str">
        <f>IF(A586&lt;1,'Matriz Nº1 Identificación'!F586,'Matriz Nº2 Análisis'!B586)</f>
        <v xml:space="preserve"> </v>
      </c>
      <c r="C586" s="13" t="str">
        <f>IFERROR(IF(A586&lt;1,'Matriz Nº1 Identificación'!B586,'Matriz Nº2 Análisis'!E586)," ")</f>
        <v xml:space="preserve"> </v>
      </c>
      <c r="D586" s="13" t="str">
        <f>IF(A586&lt;1,'Matriz Nº1 Identificación'!B586,'Matriz Nº2 Análisis'!I586)</f>
        <v xml:space="preserve"> </v>
      </c>
      <c r="E586" s="102"/>
      <c r="F586" s="103"/>
      <c r="G586" s="103"/>
      <c r="H586" s="103"/>
      <c r="I586" s="96" t="str">
        <f>IFERROR(VLOOKUP(D586,'Tabla 12'!$B$4:$E$6,3,FALSE)," ")</f>
        <v xml:space="preserve"> </v>
      </c>
      <c r="J586" s="95" t="str">
        <f>IFERROR(VLOOKUP(I586,'Tabla 12'!$D$5:$E$6,2,FALSE)," ")</f>
        <v xml:space="preserve"> </v>
      </c>
      <c r="K586" s="10"/>
      <c r="L586" s="10"/>
      <c r="M586" s="9"/>
      <c r="N586" s="10"/>
      <c r="O586" s="10"/>
      <c r="P586" s="10"/>
      <c r="Q586" s="10"/>
      <c r="R586" s="10"/>
      <c r="S586" s="10"/>
      <c r="T586" s="10"/>
      <c r="U586" s="10"/>
      <c r="V586" s="10"/>
      <c r="W586" s="10"/>
    </row>
    <row r="587" spans="1:23" ht="36.75" customHeight="1" x14ac:dyDescent="0.3">
      <c r="A587" s="4" t="str">
        <f>'Matriz Nº2 Análisis'!A587</f>
        <v>65. 2</v>
      </c>
      <c r="B587" s="13" t="str">
        <f>IF(A587&lt;1,'Matriz Nº1 Identificación'!F587,'Matriz Nº2 Análisis'!B587)</f>
        <v xml:space="preserve"> </v>
      </c>
      <c r="C587" s="13" t="str">
        <f>IFERROR(IF(A587&lt;1,'Matriz Nº1 Identificación'!B587,'Matriz Nº2 Análisis'!E587)," ")</f>
        <v xml:space="preserve"> </v>
      </c>
      <c r="D587" s="13" t="str">
        <f>IF(A587&lt;1,'Matriz Nº1 Identificación'!B587,'Matriz Nº2 Análisis'!I587)</f>
        <v xml:space="preserve"> </v>
      </c>
      <c r="E587" s="102"/>
      <c r="F587" s="103"/>
      <c r="G587" s="103"/>
      <c r="H587" s="103"/>
      <c r="I587" s="96" t="str">
        <f>IFERROR(VLOOKUP(D587,'Tabla 12'!$B$4:$E$6,3,FALSE)," ")</f>
        <v xml:space="preserve"> </v>
      </c>
      <c r="J587" s="95" t="str">
        <f>IFERROR(VLOOKUP(I587,'Tabla 12'!$D$5:$E$6,2,FALSE)," ")</f>
        <v xml:space="preserve"> </v>
      </c>
      <c r="K587" s="10"/>
      <c r="L587" s="10"/>
      <c r="M587" s="9"/>
      <c r="N587" s="10"/>
      <c r="O587" s="10"/>
      <c r="P587" s="10"/>
      <c r="Q587" s="10"/>
      <c r="R587" s="10"/>
      <c r="S587" s="10"/>
      <c r="T587" s="10"/>
      <c r="U587" s="10"/>
      <c r="V587" s="10"/>
      <c r="W587" s="10"/>
    </row>
    <row r="588" spans="1:23" ht="36.75" customHeight="1" x14ac:dyDescent="0.3">
      <c r="A588" s="4" t="str">
        <f>'Matriz Nº2 Análisis'!A588</f>
        <v>65. 3</v>
      </c>
      <c r="B588" s="13" t="str">
        <f>IF(A588&lt;1,'Matriz Nº1 Identificación'!F588,'Matriz Nº2 Análisis'!B588)</f>
        <v xml:space="preserve"> </v>
      </c>
      <c r="C588" s="13" t="str">
        <f>IFERROR(IF(A588&lt;1,'Matriz Nº1 Identificación'!B588,'Matriz Nº2 Análisis'!E588)," ")</f>
        <v xml:space="preserve"> </v>
      </c>
      <c r="D588" s="13" t="str">
        <f>IF(A588&lt;1,'Matriz Nº1 Identificación'!B588,'Matriz Nº2 Análisis'!I588)</f>
        <v xml:space="preserve"> </v>
      </c>
      <c r="E588" s="102"/>
      <c r="F588" s="103"/>
      <c r="G588" s="103"/>
      <c r="H588" s="103"/>
      <c r="I588" s="96" t="str">
        <f>IFERROR(VLOOKUP(D588,'Tabla 12'!$B$4:$E$6,3,FALSE)," ")</f>
        <v xml:space="preserve"> </v>
      </c>
      <c r="J588" s="95" t="str">
        <f>IFERROR(VLOOKUP(I588,'Tabla 12'!$D$5:$E$6,2,FALSE)," ")</f>
        <v xml:space="preserve"> </v>
      </c>
      <c r="K588" s="10"/>
      <c r="L588" s="10"/>
      <c r="M588" s="9"/>
      <c r="N588" s="10"/>
      <c r="O588" s="10"/>
      <c r="P588" s="10"/>
      <c r="Q588" s="10"/>
      <c r="R588" s="10"/>
      <c r="S588" s="10"/>
      <c r="T588" s="10"/>
      <c r="U588" s="10"/>
      <c r="V588" s="10"/>
      <c r="W588" s="10"/>
    </row>
    <row r="589" spans="1:23" ht="36.75" customHeight="1" x14ac:dyDescent="0.3">
      <c r="A589" s="4" t="str">
        <f>'Matriz Nº2 Análisis'!A589</f>
        <v>65. 4</v>
      </c>
      <c r="B589" s="13" t="str">
        <f>IF(A589&lt;1,'Matriz Nº1 Identificación'!F589,'Matriz Nº2 Análisis'!B589)</f>
        <v xml:space="preserve"> </v>
      </c>
      <c r="C589" s="13" t="str">
        <f>IFERROR(IF(A589&lt;1,'Matriz Nº1 Identificación'!B589,'Matriz Nº2 Análisis'!E589)," ")</f>
        <v xml:space="preserve"> </v>
      </c>
      <c r="D589" s="13" t="str">
        <f>IF(A589&lt;1,'Matriz Nº1 Identificación'!B589,'Matriz Nº2 Análisis'!I589)</f>
        <v xml:space="preserve"> </v>
      </c>
      <c r="E589" s="102"/>
      <c r="F589" s="103"/>
      <c r="G589" s="103"/>
      <c r="H589" s="103"/>
      <c r="I589" s="96" t="str">
        <f>IFERROR(VLOOKUP(D589,'Tabla 12'!$B$4:$E$6,3,FALSE)," ")</f>
        <v xml:space="preserve"> </v>
      </c>
      <c r="J589" s="95" t="str">
        <f>IFERROR(VLOOKUP(I589,'Tabla 12'!$D$5:$E$6,2,FALSE)," ")</f>
        <v xml:space="preserve"> </v>
      </c>
      <c r="K589" s="10"/>
      <c r="L589" s="10"/>
      <c r="M589" s="9"/>
      <c r="N589" s="10"/>
      <c r="O589" s="10"/>
      <c r="P589" s="10"/>
      <c r="Q589" s="10"/>
      <c r="R589" s="10"/>
      <c r="S589" s="10"/>
      <c r="T589" s="10"/>
      <c r="U589" s="10"/>
      <c r="V589" s="10"/>
      <c r="W589" s="10"/>
    </row>
    <row r="590" spans="1:23" ht="36.75" customHeight="1" x14ac:dyDescent="0.3">
      <c r="A590" s="4" t="str">
        <f>'Matriz Nº2 Análisis'!A590</f>
        <v>65. 5</v>
      </c>
      <c r="B590" s="13" t="str">
        <f>IF(A590&lt;1,'Matriz Nº1 Identificación'!F590,'Matriz Nº2 Análisis'!B590)</f>
        <v xml:space="preserve"> </v>
      </c>
      <c r="C590" s="13" t="str">
        <f>IFERROR(IF(A590&lt;1,'Matriz Nº1 Identificación'!B590,'Matriz Nº2 Análisis'!E590)," ")</f>
        <v xml:space="preserve"> </v>
      </c>
      <c r="D590" s="13" t="str">
        <f>IF(A590&lt;1,'Matriz Nº1 Identificación'!B590,'Matriz Nº2 Análisis'!I590)</f>
        <v xml:space="preserve"> </v>
      </c>
      <c r="E590" s="102"/>
      <c r="F590" s="103"/>
      <c r="G590" s="103"/>
      <c r="H590" s="103"/>
      <c r="I590" s="96" t="str">
        <f>IFERROR(VLOOKUP(D590,'Tabla 12'!$B$4:$E$6,3,FALSE)," ")</f>
        <v xml:space="preserve"> </v>
      </c>
      <c r="J590" s="95" t="str">
        <f>IFERROR(VLOOKUP(I590,'Tabla 12'!$D$5:$E$6,2,FALSE)," ")</f>
        <v xml:space="preserve"> </v>
      </c>
      <c r="K590" s="10"/>
      <c r="L590" s="10"/>
      <c r="M590" s="9"/>
      <c r="N590" s="10"/>
      <c r="O590" s="10"/>
      <c r="P590" s="10"/>
      <c r="Q590" s="10"/>
      <c r="R590" s="10"/>
      <c r="S590" s="10"/>
      <c r="T590" s="10"/>
      <c r="U590" s="10"/>
      <c r="V590" s="10"/>
      <c r="W590" s="10"/>
    </row>
    <row r="591" spans="1:23" ht="36.75" customHeight="1" x14ac:dyDescent="0.3">
      <c r="A591" s="4" t="str">
        <f>'Matriz Nº2 Análisis'!A591</f>
        <v>65. 6</v>
      </c>
      <c r="B591" s="13" t="str">
        <f>IF(A591&lt;1,'Matriz Nº1 Identificación'!F591,'Matriz Nº2 Análisis'!B591)</f>
        <v xml:space="preserve"> </v>
      </c>
      <c r="C591" s="13" t="str">
        <f>IFERROR(IF(A591&lt;1,'Matriz Nº1 Identificación'!B591,'Matriz Nº2 Análisis'!E591)," ")</f>
        <v xml:space="preserve"> </v>
      </c>
      <c r="D591" s="13" t="str">
        <f>IF(A591&lt;1,'Matriz Nº1 Identificación'!B591,'Matriz Nº2 Análisis'!I591)</f>
        <v xml:space="preserve"> </v>
      </c>
      <c r="E591" s="102"/>
      <c r="F591" s="103"/>
      <c r="G591" s="103"/>
      <c r="H591" s="103"/>
      <c r="I591" s="96" t="str">
        <f>IFERROR(VLOOKUP(D591,'Tabla 12'!$B$4:$E$6,3,FALSE)," ")</f>
        <v xml:space="preserve"> </v>
      </c>
      <c r="J591" s="95" t="str">
        <f>IFERROR(VLOOKUP(I591,'Tabla 12'!$D$5:$E$6,2,FALSE)," ")</f>
        <v xml:space="preserve"> </v>
      </c>
      <c r="K591" s="10"/>
      <c r="L591" s="10"/>
      <c r="M591" s="9"/>
      <c r="N591" s="10"/>
      <c r="O591" s="10"/>
      <c r="P591" s="10"/>
      <c r="Q591" s="10"/>
      <c r="R591" s="10"/>
      <c r="S591" s="10"/>
      <c r="T591" s="10"/>
      <c r="U591" s="10"/>
      <c r="V591" s="10"/>
      <c r="W591" s="10"/>
    </row>
    <row r="592" spans="1:23" ht="36.75" customHeight="1" thickBot="1" x14ac:dyDescent="0.35">
      <c r="A592" s="4" t="str">
        <f>'Matriz Nº2 Análisis'!A592</f>
        <v>65. 7</v>
      </c>
      <c r="B592" s="13" t="str">
        <f>IF(A592&lt;1,'Matriz Nº1 Identificación'!F592,'Matriz Nº2 Análisis'!B592)</f>
        <v xml:space="preserve"> </v>
      </c>
      <c r="C592" s="13" t="str">
        <f>IFERROR(IF(A592&lt;1,'Matriz Nº1 Identificación'!B592,'Matriz Nº2 Análisis'!E592)," ")</f>
        <v xml:space="preserve"> </v>
      </c>
      <c r="D592" s="13" t="str">
        <f>IF(A592&lt;1,'Matriz Nº1 Identificación'!B592,'Matriz Nº2 Análisis'!I592)</f>
        <v xml:space="preserve"> </v>
      </c>
      <c r="E592" s="102"/>
      <c r="F592" s="103"/>
      <c r="G592" s="103"/>
      <c r="H592" s="103"/>
      <c r="I592" s="96" t="str">
        <f>IFERROR(VLOOKUP(D592,'Tabla 12'!$B$4:$E$6,3,FALSE)," ")</f>
        <v xml:space="preserve"> </v>
      </c>
      <c r="J592" s="95" t="str">
        <f>IFERROR(VLOOKUP(I592,'Tabla 12'!$D$5:$E$6,2,FALSE)," ")</f>
        <v xml:space="preserve"> </v>
      </c>
      <c r="K592" s="10"/>
      <c r="L592" s="10"/>
      <c r="M592" s="9"/>
      <c r="N592" s="10"/>
      <c r="O592" s="10"/>
      <c r="P592" s="10"/>
      <c r="Q592" s="10"/>
      <c r="R592" s="10"/>
      <c r="S592" s="10"/>
      <c r="T592" s="10"/>
      <c r="U592" s="10"/>
      <c r="V592" s="10"/>
      <c r="W592" s="10"/>
    </row>
    <row r="593" spans="1:23" ht="34.5" customHeight="1" thickBot="1" x14ac:dyDescent="0.35">
      <c r="A593" s="73" t="str">
        <f>'Matriz Nº1 Identificación'!A593</f>
        <v xml:space="preserve">Objetivo Estratégico: </v>
      </c>
      <c r="B593" s="395">
        <f>+'Matriz Nº1 Identificación'!B593:H593</f>
        <v>0</v>
      </c>
      <c r="C593" s="396"/>
      <c r="D593" s="396"/>
      <c r="E593" s="396"/>
      <c r="F593" s="396"/>
      <c r="G593" s="396"/>
      <c r="H593" s="396"/>
      <c r="I593" s="396"/>
      <c r="J593" s="396"/>
    </row>
    <row r="594" spans="1:23" ht="34.5" customHeight="1" x14ac:dyDescent="0.3">
      <c r="A594" s="12" t="str">
        <f>'Matriz Nº1 Identificación'!A594</f>
        <v>Objetivo táctico</v>
      </c>
      <c r="B594" s="168" t="str">
        <f>+'Matriz Nº1 Identificación'!B594:H594</f>
        <v xml:space="preserve">66. </v>
      </c>
      <c r="C594" s="169"/>
      <c r="D594" s="169"/>
      <c r="E594" s="169"/>
      <c r="F594" s="170"/>
      <c r="G594" s="170"/>
      <c r="H594" s="170"/>
      <c r="I594" s="170"/>
      <c r="J594" s="171"/>
    </row>
    <row r="595" spans="1:23" ht="36.75" customHeight="1" x14ac:dyDescent="0.3">
      <c r="A595" s="4" t="str">
        <f>'Matriz Nº2 Análisis'!A595</f>
        <v>66. 1</v>
      </c>
      <c r="B595" s="13" t="str">
        <f>IF(A595&lt;1,'Matriz Nº1 Identificación'!F595,'Matriz Nº2 Análisis'!B595)</f>
        <v xml:space="preserve"> </v>
      </c>
      <c r="C595" s="13" t="str">
        <f>IFERROR(IF(A595&lt;1,'Matriz Nº1 Identificación'!B595,'Matriz Nº2 Análisis'!E595)," ")</f>
        <v xml:space="preserve"> </v>
      </c>
      <c r="D595" s="13" t="str">
        <f>IF(A595&lt;1,'Matriz Nº1 Identificación'!B595,'Matriz Nº2 Análisis'!I595)</f>
        <v xml:space="preserve"> </v>
      </c>
      <c r="E595" s="102"/>
      <c r="F595" s="103"/>
      <c r="G595" s="103"/>
      <c r="H595" s="103"/>
      <c r="I595" s="96" t="str">
        <f>IFERROR(VLOOKUP(D595,'Tabla 12'!$B$4:$E$6,3,FALSE)," ")</f>
        <v xml:space="preserve"> </v>
      </c>
      <c r="J595" s="95" t="str">
        <f>IFERROR(VLOOKUP(I595,'Tabla 12'!$D$5:$E$6,2,FALSE)," ")</f>
        <v xml:space="preserve"> </v>
      </c>
      <c r="K595" s="10"/>
      <c r="L595" s="10"/>
      <c r="M595" s="9"/>
      <c r="N595" s="10"/>
      <c r="O595" s="10"/>
      <c r="P595" s="10"/>
      <c r="Q595" s="10"/>
      <c r="R595" s="10"/>
      <c r="S595" s="10"/>
      <c r="T595" s="10"/>
      <c r="U595" s="10"/>
      <c r="V595" s="10"/>
      <c r="W595" s="10"/>
    </row>
    <row r="596" spans="1:23" ht="36.75" customHeight="1" x14ac:dyDescent="0.3">
      <c r="A596" s="4" t="str">
        <f>'Matriz Nº2 Análisis'!A596</f>
        <v>66. 2</v>
      </c>
      <c r="B596" s="13" t="str">
        <f>IF(A596&lt;1,'Matriz Nº1 Identificación'!F596,'Matriz Nº2 Análisis'!B596)</f>
        <v xml:space="preserve"> </v>
      </c>
      <c r="C596" s="13" t="str">
        <f>IFERROR(IF(A596&lt;1,'Matriz Nº1 Identificación'!B596,'Matriz Nº2 Análisis'!E596)," ")</f>
        <v xml:space="preserve"> </v>
      </c>
      <c r="D596" s="13" t="str">
        <f>IF(A596&lt;1,'Matriz Nº1 Identificación'!B596,'Matriz Nº2 Análisis'!I596)</f>
        <v xml:space="preserve"> </v>
      </c>
      <c r="E596" s="102"/>
      <c r="F596" s="103"/>
      <c r="G596" s="103"/>
      <c r="H596" s="103"/>
      <c r="I596" s="96" t="str">
        <f>IFERROR(VLOOKUP(D596,'Tabla 12'!$B$4:$E$6,3,FALSE)," ")</f>
        <v xml:space="preserve"> </v>
      </c>
      <c r="J596" s="95" t="str">
        <f>IFERROR(VLOOKUP(I596,'Tabla 12'!$D$5:$E$6,2,FALSE)," ")</f>
        <v xml:space="preserve"> </v>
      </c>
      <c r="K596" s="10"/>
      <c r="L596" s="10"/>
      <c r="M596" s="9"/>
      <c r="N596" s="10"/>
      <c r="O596" s="10"/>
      <c r="P596" s="10"/>
      <c r="Q596" s="10"/>
      <c r="R596" s="10"/>
      <c r="S596" s="10"/>
      <c r="T596" s="10"/>
      <c r="U596" s="10"/>
      <c r="V596" s="10"/>
      <c r="W596" s="10"/>
    </row>
    <row r="597" spans="1:23" ht="36.75" customHeight="1" x14ac:dyDescent="0.3">
      <c r="A597" s="4" t="str">
        <f>'Matriz Nº2 Análisis'!A597</f>
        <v>66. 3</v>
      </c>
      <c r="B597" s="13" t="str">
        <f>IF(A597&lt;1,'Matriz Nº1 Identificación'!F597,'Matriz Nº2 Análisis'!B597)</f>
        <v xml:space="preserve"> </v>
      </c>
      <c r="C597" s="13" t="str">
        <f>IFERROR(IF(A597&lt;1,'Matriz Nº1 Identificación'!B597,'Matriz Nº2 Análisis'!E597)," ")</f>
        <v xml:space="preserve"> </v>
      </c>
      <c r="D597" s="13" t="str">
        <f>IF(A597&lt;1,'Matriz Nº1 Identificación'!B597,'Matriz Nº2 Análisis'!I597)</f>
        <v xml:space="preserve"> </v>
      </c>
      <c r="E597" s="102"/>
      <c r="F597" s="103"/>
      <c r="G597" s="103"/>
      <c r="H597" s="103"/>
      <c r="I597" s="96" t="str">
        <f>IFERROR(VLOOKUP(D597,'Tabla 12'!$B$4:$E$6,3,FALSE)," ")</f>
        <v xml:space="preserve"> </v>
      </c>
      <c r="J597" s="95" t="str">
        <f>IFERROR(VLOOKUP(I597,'Tabla 12'!$D$5:$E$6,2,FALSE)," ")</f>
        <v xml:space="preserve"> </v>
      </c>
      <c r="K597" s="10"/>
      <c r="L597" s="10"/>
      <c r="M597" s="9"/>
      <c r="N597" s="10"/>
      <c r="O597" s="10"/>
      <c r="P597" s="10"/>
      <c r="Q597" s="10"/>
      <c r="R597" s="10"/>
      <c r="S597" s="10"/>
      <c r="T597" s="10"/>
      <c r="U597" s="10"/>
      <c r="V597" s="10"/>
      <c r="W597" s="10"/>
    </row>
    <row r="598" spans="1:23" ht="36.75" customHeight="1" x14ac:dyDescent="0.3">
      <c r="A598" s="4" t="str">
        <f>'Matriz Nº2 Análisis'!A598</f>
        <v>66. 4</v>
      </c>
      <c r="B598" s="13" t="str">
        <f>IF(A598&lt;1,'Matriz Nº1 Identificación'!F598,'Matriz Nº2 Análisis'!B598)</f>
        <v xml:space="preserve"> </v>
      </c>
      <c r="C598" s="13" t="str">
        <f>IFERROR(IF(A598&lt;1,'Matriz Nº1 Identificación'!B598,'Matriz Nº2 Análisis'!E598)," ")</f>
        <v xml:space="preserve"> </v>
      </c>
      <c r="D598" s="13" t="str">
        <f>IF(A598&lt;1,'Matriz Nº1 Identificación'!B598,'Matriz Nº2 Análisis'!I598)</f>
        <v xml:space="preserve"> </v>
      </c>
      <c r="E598" s="102"/>
      <c r="F598" s="103"/>
      <c r="G598" s="103"/>
      <c r="H598" s="103"/>
      <c r="I598" s="96" t="str">
        <f>IFERROR(VLOOKUP(D598,'Tabla 12'!$B$4:$E$6,3,FALSE)," ")</f>
        <v xml:space="preserve"> </v>
      </c>
      <c r="J598" s="95" t="str">
        <f>IFERROR(VLOOKUP(I598,'Tabla 12'!$D$5:$E$6,2,FALSE)," ")</f>
        <v xml:space="preserve"> </v>
      </c>
      <c r="K598" s="10"/>
      <c r="L598" s="10"/>
      <c r="M598" s="9"/>
      <c r="N598" s="10"/>
      <c r="O598" s="10"/>
      <c r="P598" s="10"/>
      <c r="Q598" s="10"/>
      <c r="R598" s="10"/>
      <c r="S598" s="10"/>
      <c r="T598" s="10"/>
      <c r="U598" s="10"/>
      <c r="V598" s="10"/>
      <c r="W598" s="10"/>
    </row>
    <row r="599" spans="1:23" ht="36.75" customHeight="1" x14ac:dyDescent="0.3">
      <c r="A599" s="4" t="str">
        <f>'Matriz Nº2 Análisis'!A599</f>
        <v>66. 5</v>
      </c>
      <c r="B599" s="13" t="str">
        <f>IF(A599&lt;1,'Matriz Nº1 Identificación'!F599,'Matriz Nº2 Análisis'!B599)</f>
        <v xml:space="preserve"> </v>
      </c>
      <c r="C599" s="13" t="str">
        <f>IFERROR(IF(A599&lt;1,'Matriz Nº1 Identificación'!B599,'Matriz Nº2 Análisis'!E599)," ")</f>
        <v xml:space="preserve"> </v>
      </c>
      <c r="D599" s="13" t="str">
        <f>IF(A599&lt;1,'Matriz Nº1 Identificación'!B599,'Matriz Nº2 Análisis'!I599)</f>
        <v xml:space="preserve"> </v>
      </c>
      <c r="E599" s="102"/>
      <c r="F599" s="103"/>
      <c r="G599" s="103"/>
      <c r="H599" s="103"/>
      <c r="I599" s="96" t="str">
        <f>IFERROR(VLOOKUP(D599,'Tabla 12'!$B$4:$E$6,3,FALSE)," ")</f>
        <v xml:space="preserve"> </v>
      </c>
      <c r="J599" s="95" t="str">
        <f>IFERROR(VLOOKUP(I599,'Tabla 12'!$D$5:$E$6,2,FALSE)," ")</f>
        <v xml:space="preserve"> </v>
      </c>
      <c r="K599" s="10"/>
      <c r="L599" s="10"/>
      <c r="M599" s="9"/>
      <c r="N599" s="10"/>
      <c r="O599" s="10"/>
      <c r="P599" s="10"/>
      <c r="Q599" s="10"/>
      <c r="R599" s="10"/>
      <c r="S599" s="10"/>
      <c r="T599" s="10"/>
      <c r="U599" s="10"/>
      <c r="V599" s="10"/>
      <c r="W599" s="10"/>
    </row>
    <row r="600" spans="1:23" ht="36.75" customHeight="1" x14ac:dyDescent="0.3">
      <c r="A600" s="4" t="str">
        <f>'Matriz Nº2 Análisis'!A600</f>
        <v>66. 6</v>
      </c>
      <c r="B600" s="13" t="str">
        <f>IF(A600&lt;1,'Matriz Nº1 Identificación'!F600,'Matriz Nº2 Análisis'!B600)</f>
        <v xml:space="preserve"> </v>
      </c>
      <c r="C600" s="13" t="str">
        <f>IFERROR(IF(A600&lt;1,'Matriz Nº1 Identificación'!B600,'Matriz Nº2 Análisis'!E600)," ")</f>
        <v xml:space="preserve"> </v>
      </c>
      <c r="D600" s="13" t="str">
        <f>IF(A600&lt;1,'Matriz Nº1 Identificación'!B600,'Matriz Nº2 Análisis'!I600)</f>
        <v xml:space="preserve"> </v>
      </c>
      <c r="E600" s="102"/>
      <c r="F600" s="103"/>
      <c r="G600" s="103"/>
      <c r="H600" s="103"/>
      <c r="I600" s="96" t="str">
        <f>IFERROR(VLOOKUP(D600,'Tabla 12'!$B$4:$E$6,3,FALSE)," ")</f>
        <v xml:space="preserve"> </v>
      </c>
      <c r="J600" s="95" t="str">
        <f>IFERROR(VLOOKUP(I600,'Tabla 12'!$D$5:$E$6,2,FALSE)," ")</f>
        <v xml:space="preserve"> </v>
      </c>
      <c r="K600" s="10"/>
      <c r="L600" s="10"/>
      <c r="M600" s="9"/>
      <c r="N600" s="10"/>
      <c r="O600" s="10"/>
      <c r="P600" s="10"/>
      <c r="Q600" s="10"/>
      <c r="R600" s="10"/>
      <c r="S600" s="10"/>
      <c r="T600" s="10"/>
      <c r="U600" s="10"/>
      <c r="V600" s="10"/>
      <c r="W600" s="10"/>
    </row>
    <row r="601" spans="1:23" ht="36.75" customHeight="1" thickBot="1" x14ac:dyDescent="0.35">
      <c r="A601" s="4" t="str">
        <f>'Matriz Nº2 Análisis'!A601</f>
        <v>66. 7</v>
      </c>
      <c r="B601" s="13" t="str">
        <f>IF(A601&lt;1,'Matriz Nº1 Identificación'!F601,'Matriz Nº2 Análisis'!B601)</f>
        <v xml:space="preserve"> </v>
      </c>
      <c r="C601" s="13" t="str">
        <f>IFERROR(IF(A601&lt;1,'Matriz Nº1 Identificación'!B601,'Matriz Nº2 Análisis'!E601)," ")</f>
        <v xml:space="preserve"> </v>
      </c>
      <c r="D601" s="13" t="str">
        <f>IF(A601&lt;1,'Matriz Nº1 Identificación'!B601,'Matriz Nº2 Análisis'!I601)</f>
        <v xml:space="preserve"> </v>
      </c>
      <c r="E601" s="102"/>
      <c r="F601" s="103"/>
      <c r="G601" s="103"/>
      <c r="H601" s="103"/>
      <c r="I601" s="96" t="str">
        <f>IFERROR(VLOOKUP(D601,'Tabla 12'!$B$4:$E$6,3,FALSE)," ")</f>
        <v xml:space="preserve"> </v>
      </c>
      <c r="J601" s="95" t="str">
        <f>IFERROR(VLOOKUP(I601,'Tabla 12'!$D$5:$E$6,2,FALSE)," ")</f>
        <v xml:space="preserve"> </v>
      </c>
      <c r="K601" s="10"/>
      <c r="L601" s="10"/>
      <c r="M601" s="9"/>
      <c r="N601" s="10"/>
      <c r="O601" s="10"/>
      <c r="P601" s="10"/>
      <c r="Q601" s="10"/>
      <c r="R601" s="10"/>
      <c r="S601" s="10"/>
      <c r="T601" s="10"/>
      <c r="U601" s="10"/>
      <c r="V601" s="10"/>
      <c r="W601" s="10"/>
    </row>
    <row r="602" spans="1:23" ht="34.5" customHeight="1" thickBot="1" x14ac:dyDescent="0.35">
      <c r="A602" s="73" t="str">
        <f>'Matriz Nº1 Identificación'!A602</f>
        <v xml:space="preserve">Objetivo Estratégico: </v>
      </c>
      <c r="B602" s="395">
        <f>+'Matriz Nº1 Identificación'!B602:H602</f>
        <v>0</v>
      </c>
      <c r="C602" s="396"/>
      <c r="D602" s="396"/>
      <c r="E602" s="396"/>
      <c r="F602" s="396"/>
      <c r="G602" s="396"/>
      <c r="H602" s="396"/>
      <c r="I602" s="396"/>
      <c r="J602" s="396"/>
    </row>
    <row r="603" spans="1:23" ht="34.5" customHeight="1" x14ac:dyDescent="0.3">
      <c r="A603" s="12" t="str">
        <f>'Matriz Nº1 Identificación'!A603</f>
        <v>Objetivo táctico</v>
      </c>
      <c r="B603" s="168" t="str">
        <f>+'Matriz Nº1 Identificación'!B603:H603</f>
        <v xml:space="preserve">67. </v>
      </c>
      <c r="C603" s="169"/>
      <c r="D603" s="169"/>
      <c r="E603" s="169"/>
      <c r="F603" s="170"/>
      <c r="G603" s="170"/>
      <c r="H603" s="170"/>
      <c r="I603" s="170"/>
      <c r="J603" s="171"/>
    </row>
    <row r="604" spans="1:23" ht="36.75" customHeight="1" x14ac:dyDescent="0.3">
      <c r="A604" s="4" t="str">
        <f>'Matriz Nº2 Análisis'!A604</f>
        <v>67. 1</v>
      </c>
      <c r="B604" s="13" t="str">
        <f>IF(A604&lt;1,'Matriz Nº1 Identificación'!F604,'Matriz Nº2 Análisis'!B604)</f>
        <v xml:space="preserve"> </v>
      </c>
      <c r="C604" s="13" t="str">
        <f>IFERROR(IF(A604&lt;1,'Matriz Nº1 Identificación'!B604,'Matriz Nº2 Análisis'!E604)," ")</f>
        <v xml:space="preserve"> </v>
      </c>
      <c r="D604" s="13" t="str">
        <f>IF(A604&lt;1,'Matriz Nº1 Identificación'!B604,'Matriz Nº2 Análisis'!I604)</f>
        <v xml:space="preserve"> </v>
      </c>
      <c r="E604" s="102"/>
      <c r="F604" s="103"/>
      <c r="G604" s="103"/>
      <c r="H604" s="103"/>
      <c r="I604" s="96" t="str">
        <f>IFERROR(VLOOKUP(D604,'Tabla 12'!$B$4:$E$6,3,FALSE)," ")</f>
        <v xml:space="preserve"> </v>
      </c>
      <c r="J604" s="95" t="str">
        <f>IFERROR(VLOOKUP(I604,'Tabla 12'!$D$5:$E$6,2,FALSE)," ")</f>
        <v xml:space="preserve"> </v>
      </c>
      <c r="K604" s="10"/>
      <c r="L604" s="10"/>
      <c r="M604" s="9"/>
      <c r="N604" s="10"/>
      <c r="O604" s="10"/>
      <c r="P604" s="10"/>
      <c r="Q604" s="10"/>
      <c r="R604" s="10"/>
      <c r="S604" s="10"/>
      <c r="T604" s="10"/>
      <c r="U604" s="10"/>
      <c r="V604" s="10"/>
      <c r="W604" s="10"/>
    </row>
    <row r="605" spans="1:23" ht="36.75" customHeight="1" x14ac:dyDescent="0.3">
      <c r="A605" s="4" t="str">
        <f>'Matriz Nº2 Análisis'!A605</f>
        <v>67. 2</v>
      </c>
      <c r="B605" s="13" t="str">
        <f>IF(A605&lt;1,'Matriz Nº1 Identificación'!F605,'Matriz Nº2 Análisis'!B605)</f>
        <v xml:space="preserve"> </v>
      </c>
      <c r="C605" s="13" t="str">
        <f>IFERROR(IF(A605&lt;1,'Matriz Nº1 Identificación'!B605,'Matriz Nº2 Análisis'!E605)," ")</f>
        <v xml:space="preserve"> </v>
      </c>
      <c r="D605" s="13" t="str">
        <f>IF(A605&lt;1,'Matriz Nº1 Identificación'!B605,'Matriz Nº2 Análisis'!I605)</f>
        <v xml:space="preserve"> </v>
      </c>
      <c r="E605" s="102"/>
      <c r="F605" s="103"/>
      <c r="G605" s="103"/>
      <c r="H605" s="103"/>
      <c r="I605" s="96" t="str">
        <f>IFERROR(VLOOKUP(D605,'Tabla 12'!$B$4:$E$6,3,FALSE)," ")</f>
        <v xml:space="preserve"> </v>
      </c>
      <c r="J605" s="95" t="str">
        <f>IFERROR(VLOOKUP(I605,'Tabla 12'!$D$5:$E$6,2,FALSE)," ")</f>
        <v xml:space="preserve"> </v>
      </c>
      <c r="K605" s="10"/>
      <c r="L605" s="10"/>
      <c r="M605" s="9"/>
      <c r="N605" s="10"/>
      <c r="O605" s="10"/>
      <c r="P605" s="10"/>
      <c r="Q605" s="10"/>
      <c r="R605" s="10"/>
      <c r="S605" s="10"/>
      <c r="T605" s="10"/>
      <c r="U605" s="10"/>
      <c r="V605" s="10"/>
      <c r="W605" s="10"/>
    </row>
    <row r="606" spans="1:23" ht="36.75" customHeight="1" x14ac:dyDescent="0.3">
      <c r="A606" s="4" t="str">
        <f>'Matriz Nº2 Análisis'!A606</f>
        <v>67. 3</v>
      </c>
      <c r="B606" s="13" t="str">
        <f>IF(A606&lt;1,'Matriz Nº1 Identificación'!F606,'Matriz Nº2 Análisis'!B606)</f>
        <v xml:space="preserve"> </v>
      </c>
      <c r="C606" s="13" t="str">
        <f>IFERROR(IF(A606&lt;1,'Matriz Nº1 Identificación'!B606,'Matriz Nº2 Análisis'!E606)," ")</f>
        <v xml:space="preserve"> </v>
      </c>
      <c r="D606" s="13" t="str">
        <f>IF(A606&lt;1,'Matriz Nº1 Identificación'!B606,'Matriz Nº2 Análisis'!I606)</f>
        <v xml:space="preserve"> </v>
      </c>
      <c r="E606" s="102"/>
      <c r="F606" s="103"/>
      <c r="G606" s="103"/>
      <c r="H606" s="103"/>
      <c r="I606" s="96" t="str">
        <f>IFERROR(VLOOKUP(D606,'Tabla 12'!$B$4:$E$6,3,FALSE)," ")</f>
        <v xml:space="preserve"> </v>
      </c>
      <c r="J606" s="95" t="str">
        <f>IFERROR(VLOOKUP(I606,'Tabla 12'!$D$5:$E$6,2,FALSE)," ")</f>
        <v xml:space="preserve"> </v>
      </c>
      <c r="K606" s="10"/>
      <c r="L606" s="10"/>
      <c r="M606" s="9"/>
      <c r="N606" s="10"/>
      <c r="O606" s="10"/>
      <c r="P606" s="10"/>
      <c r="Q606" s="10"/>
      <c r="R606" s="10"/>
      <c r="S606" s="10"/>
      <c r="T606" s="10"/>
      <c r="U606" s="10"/>
      <c r="V606" s="10"/>
      <c r="W606" s="10"/>
    </row>
    <row r="607" spans="1:23" ht="36.75" customHeight="1" x14ac:dyDescent="0.3">
      <c r="A607" s="4" t="str">
        <f>'Matriz Nº2 Análisis'!A607</f>
        <v>67. 4</v>
      </c>
      <c r="B607" s="13" t="str">
        <f>IF(A607&lt;1,'Matriz Nº1 Identificación'!F607,'Matriz Nº2 Análisis'!B607)</f>
        <v xml:space="preserve"> </v>
      </c>
      <c r="C607" s="13" t="str">
        <f>IFERROR(IF(A607&lt;1,'Matriz Nº1 Identificación'!B607,'Matriz Nº2 Análisis'!E607)," ")</f>
        <v xml:space="preserve"> </v>
      </c>
      <c r="D607" s="13" t="str">
        <f>IF(A607&lt;1,'Matriz Nº1 Identificación'!B607,'Matriz Nº2 Análisis'!I607)</f>
        <v xml:space="preserve"> </v>
      </c>
      <c r="E607" s="102"/>
      <c r="F607" s="103"/>
      <c r="G607" s="103"/>
      <c r="H607" s="103"/>
      <c r="I607" s="96" t="str">
        <f>IFERROR(VLOOKUP(D607,'Tabla 12'!$B$4:$E$6,3,FALSE)," ")</f>
        <v xml:space="preserve"> </v>
      </c>
      <c r="J607" s="95" t="str">
        <f>IFERROR(VLOOKUP(I607,'Tabla 12'!$D$5:$E$6,2,FALSE)," ")</f>
        <v xml:space="preserve"> </v>
      </c>
      <c r="K607" s="10"/>
      <c r="L607" s="10"/>
      <c r="M607" s="9"/>
      <c r="N607" s="10"/>
      <c r="O607" s="10"/>
      <c r="P607" s="10"/>
      <c r="Q607" s="10"/>
      <c r="R607" s="10"/>
      <c r="S607" s="10"/>
      <c r="T607" s="10"/>
      <c r="U607" s="10"/>
      <c r="V607" s="10"/>
      <c r="W607" s="10"/>
    </row>
    <row r="608" spans="1:23" ht="36.75" customHeight="1" x14ac:dyDescent="0.3">
      <c r="A608" s="4" t="str">
        <f>'Matriz Nº2 Análisis'!A608</f>
        <v>67. 5</v>
      </c>
      <c r="B608" s="13" t="str">
        <f>IF(A608&lt;1,'Matriz Nº1 Identificación'!F608,'Matriz Nº2 Análisis'!B608)</f>
        <v xml:space="preserve"> </v>
      </c>
      <c r="C608" s="13" t="str">
        <f>IFERROR(IF(A608&lt;1,'Matriz Nº1 Identificación'!B608,'Matriz Nº2 Análisis'!E608)," ")</f>
        <v xml:space="preserve"> </v>
      </c>
      <c r="D608" s="13" t="str">
        <f>IF(A608&lt;1,'Matriz Nº1 Identificación'!B608,'Matriz Nº2 Análisis'!I608)</f>
        <v xml:space="preserve"> </v>
      </c>
      <c r="E608" s="102"/>
      <c r="F608" s="103"/>
      <c r="G608" s="103"/>
      <c r="H608" s="103"/>
      <c r="I608" s="96" t="str">
        <f>IFERROR(VLOOKUP(D608,'Tabla 12'!$B$4:$E$6,3,FALSE)," ")</f>
        <v xml:space="preserve"> </v>
      </c>
      <c r="J608" s="95" t="str">
        <f>IFERROR(VLOOKUP(I608,'Tabla 12'!$D$5:$E$6,2,FALSE)," ")</f>
        <v xml:space="preserve"> </v>
      </c>
      <c r="K608" s="10"/>
      <c r="L608" s="10"/>
      <c r="M608" s="9"/>
      <c r="N608" s="10"/>
      <c r="O608" s="10"/>
      <c r="P608" s="10"/>
      <c r="Q608" s="10"/>
      <c r="R608" s="10"/>
      <c r="S608" s="10"/>
      <c r="T608" s="10"/>
      <c r="U608" s="10"/>
      <c r="V608" s="10"/>
      <c r="W608" s="10"/>
    </row>
    <row r="609" spans="1:23" ht="36.75" customHeight="1" x14ac:dyDescent="0.3">
      <c r="A609" s="4" t="str">
        <f>'Matriz Nº2 Análisis'!A609</f>
        <v>67. 6</v>
      </c>
      <c r="B609" s="13" t="str">
        <f>IF(A609&lt;1,'Matriz Nº1 Identificación'!F609,'Matriz Nº2 Análisis'!B609)</f>
        <v xml:space="preserve"> </v>
      </c>
      <c r="C609" s="13" t="str">
        <f>IFERROR(IF(A609&lt;1,'Matriz Nº1 Identificación'!B609,'Matriz Nº2 Análisis'!E609)," ")</f>
        <v xml:space="preserve"> </v>
      </c>
      <c r="D609" s="13" t="str">
        <f>IF(A609&lt;1,'Matriz Nº1 Identificación'!B609,'Matriz Nº2 Análisis'!I609)</f>
        <v xml:space="preserve"> </v>
      </c>
      <c r="E609" s="102"/>
      <c r="F609" s="103"/>
      <c r="G609" s="103"/>
      <c r="H609" s="103"/>
      <c r="I609" s="96" t="str">
        <f>IFERROR(VLOOKUP(D609,'Tabla 12'!$B$4:$E$6,3,FALSE)," ")</f>
        <v xml:space="preserve"> </v>
      </c>
      <c r="J609" s="95" t="str">
        <f>IFERROR(VLOOKUP(I609,'Tabla 12'!$D$5:$E$6,2,FALSE)," ")</f>
        <v xml:space="preserve"> </v>
      </c>
      <c r="K609" s="10"/>
      <c r="L609" s="10"/>
      <c r="M609" s="9"/>
      <c r="N609" s="10"/>
      <c r="O609" s="10"/>
      <c r="P609" s="10"/>
      <c r="Q609" s="10"/>
      <c r="R609" s="10"/>
      <c r="S609" s="10"/>
      <c r="T609" s="10"/>
      <c r="U609" s="10"/>
      <c r="V609" s="10"/>
      <c r="W609" s="10"/>
    </row>
    <row r="610" spans="1:23" ht="36.75" customHeight="1" thickBot="1" x14ac:dyDescent="0.35">
      <c r="A610" s="4" t="str">
        <f>'Matriz Nº2 Análisis'!A610</f>
        <v>67. 7</v>
      </c>
      <c r="B610" s="13" t="str">
        <f>IF(A610&lt;1,'Matriz Nº1 Identificación'!F610,'Matriz Nº2 Análisis'!B610)</f>
        <v xml:space="preserve"> </v>
      </c>
      <c r="C610" s="13" t="str">
        <f>IFERROR(IF(A610&lt;1,'Matriz Nº1 Identificación'!B610,'Matriz Nº2 Análisis'!E610)," ")</f>
        <v xml:space="preserve"> </v>
      </c>
      <c r="D610" s="13" t="str">
        <f>IF(A610&lt;1,'Matriz Nº1 Identificación'!B610,'Matriz Nº2 Análisis'!I610)</f>
        <v xml:space="preserve"> </v>
      </c>
      <c r="E610" s="102"/>
      <c r="F610" s="103"/>
      <c r="G610" s="103"/>
      <c r="H610" s="103"/>
      <c r="I610" s="96" t="str">
        <f>IFERROR(VLOOKUP(D610,'Tabla 12'!$B$4:$E$6,3,FALSE)," ")</f>
        <v xml:space="preserve"> </v>
      </c>
      <c r="J610" s="95" t="str">
        <f>IFERROR(VLOOKUP(I610,'Tabla 12'!$D$5:$E$6,2,FALSE)," ")</f>
        <v xml:space="preserve"> </v>
      </c>
      <c r="K610" s="10"/>
      <c r="L610" s="10"/>
      <c r="M610" s="9"/>
      <c r="N610" s="10"/>
      <c r="O610" s="10"/>
      <c r="P610" s="10"/>
      <c r="Q610" s="10"/>
      <c r="R610" s="10"/>
      <c r="S610" s="10"/>
      <c r="T610" s="10"/>
      <c r="U610" s="10"/>
      <c r="V610" s="10"/>
      <c r="W610" s="10"/>
    </row>
    <row r="611" spans="1:23" ht="34.5" customHeight="1" thickBot="1" x14ac:dyDescent="0.35">
      <c r="A611" s="73" t="str">
        <f>'Matriz Nº1 Identificación'!A611</f>
        <v xml:space="preserve">Objetivo Estratégico: </v>
      </c>
      <c r="B611" s="395">
        <f>+'Matriz Nº1 Identificación'!B611:H611</f>
        <v>0</v>
      </c>
      <c r="C611" s="396"/>
      <c r="D611" s="396"/>
      <c r="E611" s="396"/>
      <c r="F611" s="396"/>
      <c r="G611" s="396"/>
      <c r="H611" s="396"/>
      <c r="I611" s="396"/>
      <c r="J611" s="396"/>
    </row>
    <row r="612" spans="1:23" ht="34.5" customHeight="1" x14ac:dyDescent="0.3">
      <c r="A612" s="12" t="str">
        <f>'Matriz Nº1 Identificación'!A612</f>
        <v>Objetivo táctico</v>
      </c>
      <c r="B612" s="168" t="str">
        <f>+'Matriz Nº1 Identificación'!B612:H612</f>
        <v xml:space="preserve">68. </v>
      </c>
      <c r="C612" s="169"/>
      <c r="D612" s="169"/>
      <c r="E612" s="169"/>
      <c r="F612" s="170"/>
      <c r="G612" s="170"/>
      <c r="H612" s="170"/>
      <c r="I612" s="170"/>
      <c r="J612" s="171"/>
    </row>
    <row r="613" spans="1:23" ht="36.75" customHeight="1" x14ac:dyDescent="0.3">
      <c r="A613" s="4" t="str">
        <f>'Matriz Nº2 Análisis'!A613</f>
        <v>68. 1</v>
      </c>
      <c r="B613" s="13" t="str">
        <f>IF(A613&lt;1,'Matriz Nº1 Identificación'!F613,'Matriz Nº2 Análisis'!B613)</f>
        <v xml:space="preserve"> </v>
      </c>
      <c r="C613" s="13" t="str">
        <f>IFERROR(IF(A613&lt;1,'Matriz Nº1 Identificación'!B613,'Matriz Nº2 Análisis'!E613)," ")</f>
        <v xml:space="preserve"> </v>
      </c>
      <c r="D613" s="13" t="str">
        <f>IF(A613&lt;1,'Matriz Nº1 Identificación'!B613,'Matriz Nº2 Análisis'!I613)</f>
        <v xml:space="preserve"> </v>
      </c>
      <c r="E613" s="102"/>
      <c r="F613" s="103"/>
      <c r="G613" s="103"/>
      <c r="H613" s="103"/>
      <c r="I613" s="96" t="str">
        <f>IFERROR(VLOOKUP(D613,'Tabla 12'!$B$4:$E$6,3,FALSE)," ")</f>
        <v xml:space="preserve"> </v>
      </c>
      <c r="J613" s="95" t="str">
        <f>IFERROR(VLOOKUP(I613,'Tabla 12'!$D$5:$E$6,2,FALSE)," ")</f>
        <v xml:space="preserve"> </v>
      </c>
      <c r="K613" s="10"/>
      <c r="L613" s="10"/>
      <c r="M613" s="9"/>
      <c r="N613" s="10"/>
      <c r="O613" s="10"/>
      <c r="P613" s="10"/>
      <c r="Q613" s="10"/>
      <c r="R613" s="10"/>
      <c r="S613" s="10"/>
      <c r="T613" s="10"/>
      <c r="U613" s="10"/>
      <c r="V613" s="10"/>
      <c r="W613" s="10"/>
    </row>
    <row r="614" spans="1:23" ht="36.75" customHeight="1" x14ac:dyDescent="0.3">
      <c r="A614" s="4" t="str">
        <f>'Matriz Nº2 Análisis'!A614</f>
        <v>68. 2</v>
      </c>
      <c r="B614" s="13" t="str">
        <f>IF(A614&lt;1,'Matriz Nº1 Identificación'!F614,'Matriz Nº2 Análisis'!B614)</f>
        <v xml:space="preserve"> </v>
      </c>
      <c r="C614" s="13" t="str">
        <f>IFERROR(IF(A614&lt;1,'Matriz Nº1 Identificación'!B614,'Matriz Nº2 Análisis'!E614)," ")</f>
        <v xml:space="preserve"> </v>
      </c>
      <c r="D614" s="13" t="str">
        <f>IF(A614&lt;1,'Matriz Nº1 Identificación'!B614,'Matriz Nº2 Análisis'!I614)</f>
        <v xml:space="preserve"> </v>
      </c>
      <c r="E614" s="102"/>
      <c r="F614" s="103"/>
      <c r="G614" s="103"/>
      <c r="H614" s="103"/>
      <c r="I614" s="96" t="str">
        <f>IFERROR(VLOOKUP(D614,'Tabla 12'!$B$4:$E$6,3,FALSE)," ")</f>
        <v xml:space="preserve"> </v>
      </c>
      <c r="J614" s="95" t="str">
        <f>IFERROR(VLOOKUP(I614,'Tabla 12'!$D$5:$E$6,2,FALSE)," ")</f>
        <v xml:space="preserve"> </v>
      </c>
      <c r="K614" s="10"/>
      <c r="L614" s="10"/>
      <c r="M614" s="9"/>
      <c r="N614" s="10"/>
      <c r="O614" s="10"/>
      <c r="P614" s="10"/>
      <c r="Q614" s="10"/>
      <c r="R614" s="10"/>
      <c r="S614" s="10"/>
      <c r="T614" s="10"/>
      <c r="U614" s="10"/>
      <c r="V614" s="10"/>
      <c r="W614" s="10"/>
    </row>
    <row r="615" spans="1:23" ht="36.75" customHeight="1" x14ac:dyDescent="0.3">
      <c r="A615" s="4" t="str">
        <f>'Matriz Nº2 Análisis'!A615</f>
        <v>68. 3</v>
      </c>
      <c r="B615" s="13" t="str">
        <f>IF(A615&lt;1,'Matriz Nº1 Identificación'!F615,'Matriz Nº2 Análisis'!B615)</f>
        <v xml:space="preserve"> </v>
      </c>
      <c r="C615" s="13" t="str">
        <f>IFERROR(IF(A615&lt;1,'Matriz Nº1 Identificación'!B615,'Matriz Nº2 Análisis'!E615)," ")</f>
        <v xml:space="preserve"> </v>
      </c>
      <c r="D615" s="13" t="str">
        <f>IF(A615&lt;1,'Matriz Nº1 Identificación'!B615,'Matriz Nº2 Análisis'!I615)</f>
        <v xml:space="preserve"> </v>
      </c>
      <c r="E615" s="102"/>
      <c r="F615" s="103"/>
      <c r="G615" s="103"/>
      <c r="H615" s="103"/>
      <c r="I615" s="96" t="str">
        <f>IFERROR(VLOOKUP(D615,'Tabla 12'!$B$4:$E$6,3,FALSE)," ")</f>
        <v xml:space="preserve"> </v>
      </c>
      <c r="J615" s="95" t="str">
        <f>IFERROR(VLOOKUP(I615,'Tabla 12'!$D$5:$E$6,2,FALSE)," ")</f>
        <v xml:space="preserve"> </v>
      </c>
      <c r="K615" s="10"/>
      <c r="L615" s="10"/>
      <c r="M615" s="9"/>
      <c r="N615" s="10"/>
      <c r="O615" s="10"/>
      <c r="P615" s="10"/>
      <c r="Q615" s="10"/>
      <c r="R615" s="10"/>
      <c r="S615" s="10"/>
      <c r="T615" s="10"/>
      <c r="U615" s="10"/>
      <c r="V615" s="10"/>
      <c r="W615" s="10"/>
    </row>
    <row r="616" spans="1:23" ht="36.75" customHeight="1" x14ac:dyDescent="0.3">
      <c r="A616" s="4" t="str">
        <f>'Matriz Nº2 Análisis'!A616</f>
        <v>68. 4</v>
      </c>
      <c r="B616" s="13" t="str">
        <f>IF(A616&lt;1,'Matriz Nº1 Identificación'!F616,'Matriz Nº2 Análisis'!B616)</f>
        <v xml:space="preserve"> </v>
      </c>
      <c r="C616" s="13" t="str">
        <f>IFERROR(IF(A616&lt;1,'Matriz Nº1 Identificación'!B616,'Matriz Nº2 Análisis'!E616)," ")</f>
        <v xml:space="preserve"> </v>
      </c>
      <c r="D616" s="13" t="str">
        <f>IF(A616&lt;1,'Matriz Nº1 Identificación'!B616,'Matriz Nº2 Análisis'!I616)</f>
        <v xml:space="preserve"> </v>
      </c>
      <c r="E616" s="102"/>
      <c r="F616" s="103"/>
      <c r="G616" s="103"/>
      <c r="H616" s="103"/>
      <c r="I616" s="96" t="str">
        <f>IFERROR(VLOOKUP(D616,'Tabla 12'!$B$4:$E$6,3,FALSE)," ")</f>
        <v xml:space="preserve"> </v>
      </c>
      <c r="J616" s="95" t="str">
        <f>IFERROR(VLOOKUP(I616,'Tabla 12'!$D$5:$E$6,2,FALSE)," ")</f>
        <v xml:space="preserve"> </v>
      </c>
      <c r="K616" s="10"/>
      <c r="L616" s="10"/>
      <c r="M616" s="9"/>
      <c r="N616" s="10"/>
      <c r="O616" s="10"/>
      <c r="P616" s="10"/>
      <c r="Q616" s="10"/>
      <c r="R616" s="10"/>
      <c r="S616" s="10"/>
      <c r="T616" s="10"/>
      <c r="U616" s="10"/>
      <c r="V616" s="10"/>
      <c r="W616" s="10"/>
    </row>
    <row r="617" spans="1:23" ht="36.75" customHeight="1" x14ac:dyDescent="0.3">
      <c r="A617" s="4" t="str">
        <f>'Matriz Nº2 Análisis'!A617</f>
        <v>68. 5</v>
      </c>
      <c r="B617" s="13" t="str">
        <f>IF(A617&lt;1,'Matriz Nº1 Identificación'!F617,'Matriz Nº2 Análisis'!B617)</f>
        <v xml:space="preserve"> </v>
      </c>
      <c r="C617" s="13" t="str">
        <f>IFERROR(IF(A617&lt;1,'Matriz Nº1 Identificación'!B617,'Matriz Nº2 Análisis'!E617)," ")</f>
        <v xml:space="preserve"> </v>
      </c>
      <c r="D617" s="13" t="str">
        <f>IF(A617&lt;1,'Matriz Nº1 Identificación'!B617,'Matriz Nº2 Análisis'!I617)</f>
        <v xml:space="preserve"> </v>
      </c>
      <c r="E617" s="102"/>
      <c r="F617" s="103"/>
      <c r="G617" s="103"/>
      <c r="H617" s="103"/>
      <c r="I617" s="96" t="str">
        <f>IFERROR(VLOOKUP(D617,'Tabla 12'!$B$4:$E$6,3,FALSE)," ")</f>
        <v xml:space="preserve"> </v>
      </c>
      <c r="J617" s="95" t="str">
        <f>IFERROR(VLOOKUP(I617,'Tabla 12'!$D$5:$E$6,2,FALSE)," ")</f>
        <v xml:space="preserve"> </v>
      </c>
      <c r="K617" s="10"/>
      <c r="L617" s="10"/>
      <c r="M617" s="9"/>
      <c r="N617" s="10"/>
      <c r="O617" s="10"/>
      <c r="P617" s="10"/>
      <c r="Q617" s="10"/>
      <c r="R617" s="10"/>
      <c r="S617" s="10"/>
      <c r="T617" s="10"/>
      <c r="U617" s="10"/>
      <c r="V617" s="10"/>
      <c r="W617" s="10"/>
    </row>
    <row r="618" spans="1:23" ht="36.75" customHeight="1" x14ac:dyDescent="0.3">
      <c r="A618" s="4" t="str">
        <f>'Matriz Nº2 Análisis'!A618</f>
        <v>68. 6</v>
      </c>
      <c r="B618" s="13" t="str">
        <f>IF(A618&lt;1,'Matriz Nº1 Identificación'!F618,'Matriz Nº2 Análisis'!B618)</f>
        <v xml:space="preserve"> </v>
      </c>
      <c r="C618" s="13" t="str">
        <f>IFERROR(IF(A618&lt;1,'Matriz Nº1 Identificación'!B618,'Matriz Nº2 Análisis'!E618)," ")</f>
        <v xml:space="preserve"> </v>
      </c>
      <c r="D618" s="13" t="str">
        <f>IF(A618&lt;1,'Matriz Nº1 Identificación'!B618,'Matriz Nº2 Análisis'!I618)</f>
        <v xml:space="preserve"> </v>
      </c>
      <c r="E618" s="102"/>
      <c r="F618" s="103"/>
      <c r="G618" s="103"/>
      <c r="H618" s="103"/>
      <c r="I618" s="96" t="str">
        <f>IFERROR(VLOOKUP(D618,'Tabla 12'!$B$4:$E$6,3,FALSE)," ")</f>
        <v xml:space="preserve"> </v>
      </c>
      <c r="J618" s="95" t="str">
        <f>IFERROR(VLOOKUP(I618,'Tabla 12'!$D$5:$E$6,2,FALSE)," ")</f>
        <v xml:space="preserve"> </v>
      </c>
      <c r="K618" s="10"/>
      <c r="L618" s="10"/>
      <c r="M618" s="9"/>
      <c r="N618" s="10"/>
      <c r="O618" s="10"/>
      <c r="P618" s="10"/>
      <c r="Q618" s="10"/>
      <c r="R618" s="10"/>
      <c r="S618" s="10"/>
      <c r="T618" s="10"/>
      <c r="U618" s="10"/>
      <c r="V618" s="10"/>
      <c r="W618" s="10"/>
    </row>
    <row r="619" spans="1:23" ht="36.75" customHeight="1" thickBot="1" x14ac:dyDescent="0.35">
      <c r="A619" s="4" t="str">
        <f>'Matriz Nº2 Análisis'!A619</f>
        <v>68. 7</v>
      </c>
      <c r="B619" s="13" t="str">
        <f>IF(A619&lt;1,'Matriz Nº1 Identificación'!F619,'Matriz Nº2 Análisis'!B619)</f>
        <v xml:space="preserve"> </v>
      </c>
      <c r="C619" s="13" t="str">
        <f>IFERROR(IF(A619&lt;1,'Matriz Nº1 Identificación'!B619,'Matriz Nº2 Análisis'!E619)," ")</f>
        <v xml:space="preserve"> </v>
      </c>
      <c r="D619" s="13" t="str">
        <f>IF(A619&lt;1,'Matriz Nº1 Identificación'!B619,'Matriz Nº2 Análisis'!I619)</f>
        <v xml:space="preserve"> </v>
      </c>
      <c r="E619" s="102"/>
      <c r="F619" s="103"/>
      <c r="G619" s="103"/>
      <c r="H619" s="103"/>
      <c r="I619" s="96" t="str">
        <f>IFERROR(VLOOKUP(D619,'Tabla 12'!$B$4:$E$6,3,FALSE)," ")</f>
        <v xml:space="preserve"> </v>
      </c>
      <c r="J619" s="95" t="str">
        <f>IFERROR(VLOOKUP(I619,'Tabla 12'!$D$5:$E$6,2,FALSE)," ")</f>
        <v xml:space="preserve"> </v>
      </c>
      <c r="K619" s="10"/>
      <c r="L619" s="10"/>
      <c r="M619" s="9"/>
      <c r="N619" s="10"/>
      <c r="O619" s="10"/>
      <c r="P619" s="10"/>
      <c r="Q619" s="10"/>
      <c r="R619" s="10"/>
      <c r="S619" s="10"/>
      <c r="T619" s="10"/>
      <c r="U619" s="10"/>
      <c r="V619" s="10"/>
      <c r="W619" s="10"/>
    </row>
    <row r="620" spans="1:23" ht="34.5" customHeight="1" thickBot="1" x14ac:dyDescent="0.35">
      <c r="A620" s="73" t="str">
        <f>'Matriz Nº1 Identificación'!A620</f>
        <v xml:space="preserve">Objetivo Estratégico: </v>
      </c>
      <c r="B620" s="395">
        <f>+'Matriz Nº1 Identificación'!B620:H620</f>
        <v>0</v>
      </c>
      <c r="C620" s="396"/>
      <c r="D620" s="396"/>
      <c r="E620" s="396"/>
      <c r="F620" s="396"/>
      <c r="G620" s="396"/>
      <c r="H620" s="396"/>
      <c r="I620" s="396"/>
      <c r="J620" s="396"/>
    </row>
    <row r="621" spans="1:23" ht="34.5" customHeight="1" x14ac:dyDescent="0.3">
      <c r="A621" s="12" t="str">
        <f>'Matriz Nº1 Identificación'!A621</f>
        <v>Objetivo táctico</v>
      </c>
      <c r="B621" s="168" t="str">
        <f>+'Matriz Nº1 Identificación'!B621:H621</f>
        <v xml:space="preserve">69. </v>
      </c>
      <c r="C621" s="169"/>
      <c r="D621" s="169"/>
      <c r="E621" s="169"/>
      <c r="F621" s="170"/>
      <c r="G621" s="170"/>
      <c r="H621" s="170"/>
      <c r="I621" s="170"/>
      <c r="J621" s="171"/>
    </row>
    <row r="622" spans="1:23" ht="36.75" customHeight="1" x14ac:dyDescent="0.3">
      <c r="A622" s="4" t="str">
        <f>'Matriz Nº2 Análisis'!A622</f>
        <v>69. 1</v>
      </c>
      <c r="B622" s="13" t="str">
        <f>IF(A622&lt;1,'Matriz Nº1 Identificación'!F622,'Matriz Nº2 Análisis'!B622)</f>
        <v xml:space="preserve"> </v>
      </c>
      <c r="C622" s="13" t="str">
        <f>IFERROR(IF(A622&lt;1,'Matriz Nº1 Identificación'!B622,'Matriz Nº2 Análisis'!E622)," ")</f>
        <v xml:space="preserve"> </v>
      </c>
      <c r="D622" s="13" t="str">
        <f>IF(A622&lt;1,'Matriz Nº1 Identificación'!B622,'Matriz Nº2 Análisis'!I622)</f>
        <v xml:space="preserve"> </v>
      </c>
      <c r="E622" s="102"/>
      <c r="F622" s="103"/>
      <c r="G622" s="103"/>
      <c r="H622" s="103"/>
      <c r="I622" s="96" t="str">
        <f>IFERROR(VLOOKUP(D622,'Tabla 12'!$B$4:$E$6,3,FALSE)," ")</f>
        <v xml:space="preserve"> </v>
      </c>
      <c r="J622" s="95" t="str">
        <f>IFERROR(VLOOKUP(I622,'Tabla 12'!$D$5:$E$6,2,FALSE)," ")</f>
        <v xml:space="preserve"> </v>
      </c>
      <c r="K622" s="10"/>
      <c r="L622" s="10"/>
      <c r="M622" s="9"/>
      <c r="N622" s="10"/>
      <c r="O622" s="10"/>
      <c r="P622" s="10"/>
      <c r="Q622" s="10"/>
      <c r="R622" s="10"/>
      <c r="S622" s="10"/>
      <c r="T622" s="10"/>
      <c r="U622" s="10"/>
      <c r="V622" s="10"/>
      <c r="W622" s="10"/>
    </row>
    <row r="623" spans="1:23" ht="36.75" customHeight="1" x14ac:dyDescent="0.3">
      <c r="A623" s="4" t="str">
        <f>'Matriz Nº2 Análisis'!A623</f>
        <v>69. 2</v>
      </c>
      <c r="B623" s="13" t="str">
        <f>IF(A623&lt;1,'Matriz Nº1 Identificación'!F623,'Matriz Nº2 Análisis'!B623)</f>
        <v xml:space="preserve"> </v>
      </c>
      <c r="C623" s="13" t="str">
        <f>IFERROR(IF(A623&lt;1,'Matriz Nº1 Identificación'!B623,'Matriz Nº2 Análisis'!E623)," ")</f>
        <v xml:space="preserve"> </v>
      </c>
      <c r="D623" s="13" t="str">
        <f>IF(A623&lt;1,'Matriz Nº1 Identificación'!B623,'Matriz Nº2 Análisis'!I623)</f>
        <v xml:space="preserve"> </v>
      </c>
      <c r="E623" s="102"/>
      <c r="F623" s="103"/>
      <c r="G623" s="103"/>
      <c r="H623" s="103"/>
      <c r="I623" s="96" t="str">
        <f>IFERROR(VLOOKUP(D623,'Tabla 12'!$B$4:$E$6,3,FALSE)," ")</f>
        <v xml:space="preserve"> </v>
      </c>
      <c r="J623" s="95" t="str">
        <f>IFERROR(VLOOKUP(I623,'Tabla 12'!$D$5:$E$6,2,FALSE)," ")</f>
        <v xml:space="preserve"> </v>
      </c>
      <c r="K623" s="10"/>
      <c r="L623" s="10"/>
      <c r="M623" s="9"/>
      <c r="N623" s="10"/>
      <c r="O623" s="10"/>
      <c r="P623" s="10"/>
      <c r="Q623" s="10"/>
      <c r="R623" s="10"/>
      <c r="S623" s="10"/>
      <c r="T623" s="10"/>
      <c r="U623" s="10"/>
      <c r="V623" s="10"/>
      <c r="W623" s="10"/>
    </row>
    <row r="624" spans="1:23" ht="36.75" customHeight="1" x14ac:dyDescent="0.3">
      <c r="A624" s="4" t="str">
        <f>'Matriz Nº2 Análisis'!A624</f>
        <v>69. 3</v>
      </c>
      <c r="B624" s="13" t="str">
        <f>IF(A624&lt;1,'Matriz Nº1 Identificación'!F624,'Matriz Nº2 Análisis'!B624)</f>
        <v xml:space="preserve"> </v>
      </c>
      <c r="C624" s="13" t="str">
        <f>IFERROR(IF(A624&lt;1,'Matriz Nº1 Identificación'!B624,'Matriz Nº2 Análisis'!E624)," ")</f>
        <v xml:space="preserve"> </v>
      </c>
      <c r="D624" s="13" t="str">
        <f>IF(A624&lt;1,'Matriz Nº1 Identificación'!B624,'Matriz Nº2 Análisis'!I624)</f>
        <v xml:space="preserve"> </v>
      </c>
      <c r="E624" s="102"/>
      <c r="F624" s="103"/>
      <c r="G624" s="103"/>
      <c r="H624" s="103"/>
      <c r="I624" s="96" t="str">
        <f>IFERROR(VLOOKUP(D624,'Tabla 12'!$B$4:$E$6,3,FALSE)," ")</f>
        <v xml:space="preserve"> </v>
      </c>
      <c r="J624" s="95" t="str">
        <f>IFERROR(VLOOKUP(I624,'Tabla 12'!$D$5:$E$6,2,FALSE)," ")</f>
        <v xml:space="preserve"> </v>
      </c>
      <c r="K624" s="10"/>
      <c r="L624" s="10"/>
      <c r="M624" s="9"/>
      <c r="N624" s="10"/>
      <c r="O624" s="10"/>
      <c r="P624" s="10"/>
      <c r="Q624" s="10"/>
      <c r="R624" s="10"/>
      <c r="S624" s="10"/>
      <c r="T624" s="10"/>
      <c r="U624" s="10"/>
      <c r="V624" s="10"/>
      <c r="W624" s="10"/>
    </row>
    <row r="625" spans="1:23" ht="36.75" customHeight="1" x14ac:dyDescent="0.3">
      <c r="A625" s="4" t="str">
        <f>'Matriz Nº2 Análisis'!A625</f>
        <v>69. 4</v>
      </c>
      <c r="B625" s="13" t="str">
        <f>IF(A625&lt;1,'Matriz Nº1 Identificación'!F625,'Matriz Nº2 Análisis'!B625)</f>
        <v xml:space="preserve"> </v>
      </c>
      <c r="C625" s="13" t="str">
        <f>IFERROR(IF(A625&lt;1,'Matriz Nº1 Identificación'!B625,'Matriz Nº2 Análisis'!E625)," ")</f>
        <v xml:space="preserve"> </v>
      </c>
      <c r="D625" s="13" t="str">
        <f>IF(A625&lt;1,'Matriz Nº1 Identificación'!B625,'Matriz Nº2 Análisis'!I625)</f>
        <v xml:space="preserve"> </v>
      </c>
      <c r="E625" s="102"/>
      <c r="F625" s="103"/>
      <c r="G625" s="103"/>
      <c r="H625" s="103"/>
      <c r="I625" s="96" t="str">
        <f>IFERROR(VLOOKUP(D625,'Tabla 12'!$B$4:$E$6,3,FALSE)," ")</f>
        <v xml:space="preserve"> </v>
      </c>
      <c r="J625" s="95" t="str">
        <f>IFERROR(VLOOKUP(I625,'Tabla 12'!$D$5:$E$6,2,FALSE)," ")</f>
        <v xml:space="preserve"> </v>
      </c>
      <c r="K625" s="10"/>
      <c r="L625" s="10"/>
      <c r="M625" s="9"/>
      <c r="N625" s="10"/>
      <c r="O625" s="10"/>
      <c r="P625" s="10"/>
      <c r="Q625" s="10"/>
      <c r="R625" s="10"/>
      <c r="S625" s="10"/>
      <c r="T625" s="10"/>
      <c r="U625" s="10"/>
      <c r="V625" s="10"/>
      <c r="W625" s="10"/>
    </row>
    <row r="626" spans="1:23" ht="36.75" customHeight="1" x14ac:dyDescent="0.3">
      <c r="A626" s="4" t="str">
        <f>'Matriz Nº2 Análisis'!A626</f>
        <v>69. 5</v>
      </c>
      <c r="B626" s="13" t="str">
        <f>IF(A626&lt;1,'Matriz Nº1 Identificación'!F626,'Matriz Nº2 Análisis'!B626)</f>
        <v xml:space="preserve"> </v>
      </c>
      <c r="C626" s="13" t="str">
        <f>IFERROR(IF(A626&lt;1,'Matriz Nº1 Identificación'!B626,'Matriz Nº2 Análisis'!E626)," ")</f>
        <v xml:space="preserve"> </v>
      </c>
      <c r="D626" s="13" t="str">
        <f>IF(A626&lt;1,'Matriz Nº1 Identificación'!B626,'Matriz Nº2 Análisis'!I626)</f>
        <v xml:space="preserve"> </v>
      </c>
      <c r="E626" s="102"/>
      <c r="F626" s="103"/>
      <c r="G626" s="103"/>
      <c r="H626" s="103"/>
      <c r="I626" s="96" t="str">
        <f>IFERROR(VLOOKUP(D626,'Tabla 12'!$B$4:$E$6,3,FALSE)," ")</f>
        <v xml:space="preserve"> </v>
      </c>
      <c r="J626" s="95" t="str">
        <f>IFERROR(VLOOKUP(I626,'Tabla 12'!$D$5:$E$6,2,FALSE)," ")</f>
        <v xml:space="preserve"> </v>
      </c>
      <c r="K626" s="10"/>
      <c r="L626" s="10"/>
      <c r="M626" s="9"/>
      <c r="N626" s="10"/>
      <c r="O626" s="10"/>
      <c r="P626" s="10"/>
      <c r="Q626" s="10"/>
      <c r="R626" s="10"/>
      <c r="S626" s="10"/>
      <c r="T626" s="10"/>
      <c r="U626" s="10"/>
      <c r="V626" s="10"/>
      <c r="W626" s="10"/>
    </row>
    <row r="627" spans="1:23" ht="36.75" customHeight="1" x14ac:dyDescent="0.3">
      <c r="A627" s="4" t="str">
        <f>'Matriz Nº2 Análisis'!A627</f>
        <v>69. 6</v>
      </c>
      <c r="B627" s="13" t="str">
        <f>IF(A627&lt;1,'Matriz Nº1 Identificación'!F627,'Matriz Nº2 Análisis'!B627)</f>
        <v xml:space="preserve"> </v>
      </c>
      <c r="C627" s="13" t="str">
        <f>IFERROR(IF(A627&lt;1,'Matriz Nº1 Identificación'!B627,'Matriz Nº2 Análisis'!E627)," ")</f>
        <v xml:space="preserve"> </v>
      </c>
      <c r="D627" s="13" t="str">
        <f>IF(A627&lt;1,'Matriz Nº1 Identificación'!B627,'Matriz Nº2 Análisis'!I627)</f>
        <v xml:space="preserve"> </v>
      </c>
      <c r="E627" s="102"/>
      <c r="F627" s="103"/>
      <c r="G627" s="103"/>
      <c r="H627" s="103"/>
      <c r="I627" s="96" t="str">
        <f>IFERROR(VLOOKUP(D627,'Tabla 12'!$B$4:$E$6,3,FALSE)," ")</f>
        <v xml:space="preserve"> </v>
      </c>
      <c r="J627" s="95" t="str">
        <f>IFERROR(VLOOKUP(I627,'Tabla 12'!$D$5:$E$6,2,FALSE)," ")</f>
        <v xml:space="preserve"> </v>
      </c>
      <c r="K627" s="10"/>
      <c r="L627" s="10"/>
      <c r="M627" s="9"/>
      <c r="N627" s="10"/>
      <c r="O627" s="10"/>
      <c r="P627" s="10"/>
      <c r="Q627" s="10"/>
      <c r="R627" s="10"/>
      <c r="S627" s="10"/>
      <c r="T627" s="10"/>
      <c r="U627" s="10"/>
      <c r="V627" s="10"/>
      <c r="W627" s="10"/>
    </row>
    <row r="628" spans="1:23" ht="36.75" customHeight="1" thickBot="1" x14ac:dyDescent="0.35">
      <c r="A628" s="4" t="str">
        <f>'Matriz Nº2 Análisis'!A628</f>
        <v>69. 7</v>
      </c>
      <c r="B628" s="13" t="str">
        <f>IF(A628&lt;1,'Matriz Nº1 Identificación'!F628,'Matriz Nº2 Análisis'!B628)</f>
        <v xml:space="preserve"> </v>
      </c>
      <c r="C628" s="13" t="str">
        <f>IFERROR(IF(A628&lt;1,'Matriz Nº1 Identificación'!B628,'Matriz Nº2 Análisis'!E628)," ")</f>
        <v xml:space="preserve"> </v>
      </c>
      <c r="D628" s="13" t="str">
        <f>IF(A628&lt;1,'Matriz Nº1 Identificación'!B628,'Matriz Nº2 Análisis'!I628)</f>
        <v xml:space="preserve"> </v>
      </c>
      <c r="E628" s="102"/>
      <c r="F628" s="103"/>
      <c r="G628" s="103"/>
      <c r="H628" s="103"/>
      <c r="I628" s="96" t="str">
        <f>IFERROR(VLOOKUP(D628,'Tabla 12'!$B$4:$E$6,3,FALSE)," ")</f>
        <v xml:space="preserve"> </v>
      </c>
      <c r="J628" s="95" t="str">
        <f>IFERROR(VLOOKUP(I628,'Tabla 12'!$D$5:$E$6,2,FALSE)," ")</f>
        <v xml:space="preserve"> </v>
      </c>
      <c r="K628" s="10"/>
      <c r="L628" s="10"/>
      <c r="M628" s="9"/>
      <c r="N628" s="10"/>
      <c r="O628" s="10"/>
      <c r="P628" s="10"/>
      <c r="Q628" s="10"/>
      <c r="R628" s="10"/>
      <c r="S628" s="10"/>
      <c r="T628" s="10"/>
      <c r="U628" s="10"/>
      <c r="V628" s="10"/>
      <c r="W628" s="10"/>
    </row>
    <row r="629" spans="1:23" ht="34.5" customHeight="1" thickBot="1" x14ac:dyDescent="0.35">
      <c r="A629" s="73" t="str">
        <f>'Matriz Nº1 Identificación'!A629</f>
        <v xml:space="preserve">Objetivo Estratégico: </v>
      </c>
      <c r="B629" s="395">
        <f>+'Matriz Nº1 Identificación'!B629:H629</f>
        <v>0</v>
      </c>
      <c r="C629" s="396"/>
      <c r="D629" s="396"/>
      <c r="E629" s="396"/>
      <c r="F629" s="396"/>
      <c r="G629" s="396"/>
      <c r="H629" s="396"/>
      <c r="I629" s="396"/>
      <c r="J629" s="396"/>
    </row>
    <row r="630" spans="1:23" ht="34.5" customHeight="1" x14ac:dyDescent="0.3">
      <c r="A630" s="12" t="str">
        <f>'Matriz Nº1 Identificación'!A630</f>
        <v>Objetivo táctico</v>
      </c>
      <c r="B630" s="168" t="str">
        <f>+'Matriz Nº1 Identificación'!B630:H630</f>
        <v xml:space="preserve">70. </v>
      </c>
      <c r="C630" s="169"/>
      <c r="D630" s="169"/>
      <c r="E630" s="169"/>
      <c r="F630" s="170"/>
      <c r="G630" s="170"/>
      <c r="H630" s="170"/>
      <c r="I630" s="170"/>
      <c r="J630" s="171"/>
    </row>
    <row r="631" spans="1:23" ht="36.75" customHeight="1" x14ac:dyDescent="0.3">
      <c r="A631" s="4" t="str">
        <f>'Matriz Nº2 Análisis'!A631</f>
        <v>70. 1</v>
      </c>
      <c r="B631" s="13" t="str">
        <f>IF(A631&lt;1,'Matriz Nº1 Identificación'!F631,'Matriz Nº2 Análisis'!B631)</f>
        <v xml:space="preserve"> </v>
      </c>
      <c r="C631" s="13" t="str">
        <f>IFERROR(IF(A631&lt;1,'Matriz Nº1 Identificación'!B631,'Matriz Nº2 Análisis'!E631)," ")</f>
        <v xml:space="preserve"> </v>
      </c>
      <c r="D631" s="13" t="str">
        <f>IF(A631&lt;1,'Matriz Nº1 Identificación'!B631,'Matriz Nº2 Análisis'!I631)</f>
        <v xml:space="preserve"> </v>
      </c>
      <c r="E631" s="102"/>
      <c r="F631" s="103"/>
      <c r="G631" s="103"/>
      <c r="H631" s="103"/>
      <c r="I631" s="96" t="str">
        <f>IFERROR(VLOOKUP(D631,'Tabla 12'!$B$4:$E$6,3,FALSE)," ")</f>
        <v xml:space="preserve"> </v>
      </c>
      <c r="J631" s="95" t="str">
        <f>IFERROR(VLOOKUP(I631,'Tabla 12'!$D$5:$E$6,2,FALSE)," ")</f>
        <v xml:space="preserve"> </v>
      </c>
      <c r="K631" s="10"/>
      <c r="L631" s="10"/>
      <c r="M631" s="9"/>
      <c r="N631" s="10"/>
      <c r="O631" s="10"/>
      <c r="P631" s="10"/>
      <c r="Q631" s="10"/>
      <c r="R631" s="10"/>
      <c r="S631" s="10"/>
      <c r="T631" s="10"/>
      <c r="U631" s="10"/>
      <c r="V631" s="10"/>
      <c r="W631" s="10"/>
    </row>
    <row r="632" spans="1:23" ht="36.75" customHeight="1" x14ac:dyDescent="0.3">
      <c r="A632" s="4" t="str">
        <f>'Matriz Nº2 Análisis'!A632</f>
        <v>70. 2</v>
      </c>
      <c r="B632" s="13" t="str">
        <f>IF(A632&lt;1,'Matriz Nº1 Identificación'!F632,'Matriz Nº2 Análisis'!B632)</f>
        <v xml:space="preserve"> </v>
      </c>
      <c r="C632" s="13" t="str">
        <f>IFERROR(IF(A632&lt;1,'Matriz Nº1 Identificación'!B632,'Matriz Nº2 Análisis'!E632)," ")</f>
        <v xml:space="preserve"> </v>
      </c>
      <c r="D632" s="13" t="str">
        <f>IF(A632&lt;1,'Matriz Nº1 Identificación'!B632,'Matriz Nº2 Análisis'!I632)</f>
        <v xml:space="preserve"> </v>
      </c>
      <c r="E632" s="102"/>
      <c r="F632" s="103"/>
      <c r="G632" s="103"/>
      <c r="H632" s="103"/>
      <c r="I632" s="96" t="str">
        <f>IFERROR(VLOOKUP(D632,'Tabla 12'!$B$4:$E$6,3,FALSE)," ")</f>
        <v xml:space="preserve"> </v>
      </c>
      <c r="J632" s="95" t="str">
        <f>IFERROR(VLOOKUP(I632,'Tabla 12'!$D$5:$E$6,2,FALSE)," ")</f>
        <v xml:space="preserve"> </v>
      </c>
      <c r="K632" s="10"/>
      <c r="L632" s="10"/>
      <c r="M632" s="9"/>
      <c r="N632" s="10"/>
      <c r="O632" s="10"/>
      <c r="P632" s="10"/>
      <c r="Q632" s="10"/>
      <c r="R632" s="10"/>
      <c r="S632" s="10"/>
      <c r="T632" s="10"/>
      <c r="U632" s="10"/>
      <c r="V632" s="10"/>
      <c r="W632" s="10"/>
    </row>
    <row r="633" spans="1:23" ht="36.75" customHeight="1" x14ac:dyDescent="0.3">
      <c r="A633" s="4" t="str">
        <f>'Matriz Nº2 Análisis'!A633</f>
        <v>70. 3</v>
      </c>
      <c r="B633" s="13" t="str">
        <f>IF(A633&lt;1,'Matriz Nº1 Identificación'!F633,'Matriz Nº2 Análisis'!B633)</f>
        <v xml:space="preserve"> </v>
      </c>
      <c r="C633" s="13" t="str">
        <f>IFERROR(IF(A633&lt;1,'Matriz Nº1 Identificación'!B633,'Matriz Nº2 Análisis'!E633)," ")</f>
        <v xml:space="preserve"> </v>
      </c>
      <c r="D633" s="13" t="str">
        <f>IF(A633&lt;1,'Matriz Nº1 Identificación'!B633,'Matriz Nº2 Análisis'!I633)</f>
        <v xml:space="preserve"> </v>
      </c>
      <c r="E633" s="102"/>
      <c r="F633" s="103"/>
      <c r="G633" s="103"/>
      <c r="H633" s="103"/>
      <c r="I633" s="96" t="str">
        <f>IFERROR(VLOOKUP(D633,'Tabla 12'!$B$4:$E$6,3,FALSE)," ")</f>
        <v xml:space="preserve"> </v>
      </c>
      <c r="J633" s="95" t="str">
        <f>IFERROR(VLOOKUP(I633,'Tabla 12'!$D$5:$E$6,2,FALSE)," ")</f>
        <v xml:space="preserve"> </v>
      </c>
      <c r="K633" s="10"/>
      <c r="L633" s="10"/>
      <c r="M633" s="9"/>
      <c r="N633" s="10"/>
      <c r="O633" s="10"/>
      <c r="P633" s="10"/>
      <c r="Q633" s="10"/>
      <c r="R633" s="10"/>
      <c r="S633" s="10"/>
      <c r="T633" s="10"/>
      <c r="U633" s="10"/>
      <c r="V633" s="10"/>
      <c r="W633" s="10"/>
    </row>
    <row r="634" spans="1:23" ht="36.75" customHeight="1" x14ac:dyDescent="0.3">
      <c r="A634" s="4" t="str">
        <f>'Matriz Nº2 Análisis'!A634</f>
        <v>70. 4</v>
      </c>
      <c r="B634" s="13" t="str">
        <f>IF(A634&lt;1,'Matriz Nº1 Identificación'!F634,'Matriz Nº2 Análisis'!B634)</f>
        <v xml:space="preserve"> </v>
      </c>
      <c r="C634" s="13" t="str">
        <f>IFERROR(IF(A634&lt;1,'Matriz Nº1 Identificación'!B634,'Matriz Nº2 Análisis'!E634)," ")</f>
        <v xml:space="preserve"> </v>
      </c>
      <c r="D634" s="13" t="str">
        <f>IF(A634&lt;1,'Matriz Nº1 Identificación'!B634,'Matriz Nº2 Análisis'!I634)</f>
        <v xml:space="preserve"> </v>
      </c>
      <c r="E634" s="102"/>
      <c r="F634" s="103"/>
      <c r="G634" s="103"/>
      <c r="H634" s="103"/>
      <c r="I634" s="96" t="str">
        <f>IFERROR(VLOOKUP(D634,'Tabla 12'!$B$4:$E$6,3,FALSE)," ")</f>
        <v xml:space="preserve"> </v>
      </c>
      <c r="J634" s="95" t="str">
        <f>IFERROR(VLOOKUP(I634,'Tabla 12'!$D$5:$E$6,2,FALSE)," ")</f>
        <v xml:space="preserve"> </v>
      </c>
      <c r="K634" s="10"/>
      <c r="L634" s="10"/>
      <c r="M634" s="9"/>
      <c r="N634" s="10"/>
      <c r="O634" s="10"/>
      <c r="P634" s="10"/>
      <c r="Q634" s="10"/>
      <c r="R634" s="10"/>
      <c r="S634" s="10"/>
      <c r="T634" s="10"/>
      <c r="U634" s="10"/>
      <c r="V634" s="10"/>
      <c r="W634" s="10"/>
    </row>
    <row r="635" spans="1:23" ht="36.75" customHeight="1" x14ac:dyDescent="0.3">
      <c r="A635" s="4" t="str">
        <f>'Matriz Nº2 Análisis'!A635</f>
        <v>70. 5</v>
      </c>
      <c r="B635" s="13" t="str">
        <f>IF(A635&lt;1,'Matriz Nº1 Identificación'!F635,'Matriz Nº2 Análisis'!B635)</f>
        <v xml:space="preserve"> </v>
      </c>
      <c r="C635" s="13" t="str">
        <f>IFERROR(IF(A635&lt;1,'Matriz Nº1 Identificación'!B635,'Matriz Nº2 Análisis'!E635)," ")</f>
        <v xml:space="preserve"> </v>
      </c>
      <c r="D635" s="13" t="str">
        <f>IF(A635&lt;1,'Matriz Nº1 Identificación'!B635,'Matriz Nº2 Análisis'!I635)</f>
        <v xml:space="preserve"> </v>
      </c>
      <c r="E635" s="102"/>
      <c r="F635" s="103"/>
      <c r="G635" s="103"/>
      <c r="H635" s="103"/>
      <c r="I635" s="96" t="str">
        <f>IFERROR(VLOOKUP(D635,'Tabla 12'!$B$4:$E$6,3,FALSE)," ")</f>
        <v xml:space="preserve"> </v>
      </c>
      <c r="J635" s="95" t="str">
        <f>IFERROR(VLOOKUP(I635,'Tabla 12'!$D$5:$E$6,2,FALSE)," ")</f>
        <v xml:space="preserve"> </v>
      </c>
      <c r="K635" s="10"/>
      <c r="L635" s="10"/>
      <c r="M635" s="9"/>
      <c r="N635" s="10"/>
      <c r="O635" s="10"/>
      <c r="P635" s="10"/>
      <c r="Q635" s="10"/>
      <c r="R635" s="10"/>
      <c r="S635" s="10"/>
      <c r="T635" s="10"/>
      <c r="U635" s="10"/>
      <c r="V635" s="10"/>
      <c r="W635" s="10"/>
    </row>
    <row r="636" spans="1:23" ht="36.75" customHeight="1" x14ac:dyDescent="0.3">
      <c r="A636" s="4" t="str">
        <f>'Matriz Nº2 Análisis'!A636</f>
        <v>70. 6</v>
      </c>
      <c r="B636" s="13" t="str">
        <f>IF(A636&lt;1,'Matriz Nº1 Identificación'!F636,'Matriz Nº2 Análisis'!B636)</f>
        <v xml:space="preserve"> </v>
      </c>
      <c r="C636" s="13" t="str">
        <f>IFERROR(IF(A636&lt;1,'Matriz Nº1 Identificación'!B636,'Matriz Nº2 Análisis'!E636)," ")</f>
        <v xml:space="preserve"> </v>
      </c>
      <c r="D636" s="13" t="str">
        <f>IF(A636&lt;1,'Matriz Nº1 Identificación'!B636,'Matriz Nº2 Análisis'!I636)</f>
        <v xml:space="preserve"> </v>
      </c>
      <c r="E636" s="102"/>
      <c r="F636" s="103"/>
      <c r="G636" s="103"/>
      <c r="H636" s="103"/>
      <c r="I636" s="96" t="str">
        <f>IFERROR(VLOOKUP(D636,'Tabla 12'!$B$4:$E$6,3,FALSE)," ")</f>
        <v xml:space="preserve"> </v>
      </c>
      <c r="J636" s="95" t="str">
        <f>IFERROR(VLOOKUP(I636,'Tabla 12'!$D$5:$E$6,2,FALSE)," ")</f>
        <v xml:space="preserve"> </v>
      </c>
      <c r="K636" s="10"/>
      <c r="L636" s="10"/>
      <c r="M636" s="9"/>
      <c r="N636" s="10"/>
      <c r="O636" s="10"/>
      <c r="P636" s="10"/>
      <c r="Q636" s="10"/>
      <c r="R636" s="10"/>
      <c r="S636" s="10"/>
      <c r="T636" s="10"/>
      <c r="U636" s="10"/>
      <c r="V636" s="10"/>
      <c r="W636" s="10"/>
    </row>
    <row r="637" spans="1:23" ht="36.75" customHeight="1" thickBot="1" x14ac:dyDescent="0.35">
      <c r="A637" s="4" t="str">
        <f>'Matriz Nº2 Análisis'!A637</f>
        <v>70. 7</v>
      </c>
      <c r="B637" s="13" t="str">
        <f>IF(A637&lt;1,'Matriz Nº1 Identificación'!F637,'Matriz Nº2 Análisis'!B637)</f>
        <v xml:space="preserve"> </v>
      </c>
      <c r="C637" s="13" t="str">
        <f>IFERROR(IF(A637&lt;1,'Matriz Nº1 Identificación'!B637,'Matriz Nº2 Análisis'!E637)," ")</f>
        <v xml:space="preserve"> </v>
      </c>
      <c r="D637" s="13" t="str">
        <f>IF(A637&lt;1,'Matriz Nº1 Identificación'!B637,'Matriz Nº2 Análisis'!I637)</f>
        <v xml:space="preserve"> </v>
      </c>
      <c r="E637" s="102"/>
      <c r="F637" s="103"/>
      <c r="G637" s="103"/>
      <c r="H637" s="103"/>
      <c r="I637" s="96" t="str">
        <f>IFERROR(VLOOKUP(D637,'Tabla 12'!$B$4:$E$6,3,FALSE)," ")</f>
        <v xml:space="preserve"> </v>
      </c>
      <c r="J637" s="95" t="str">
        <f>IFERROR(VLOOKUP(I637,'Tabla 12'!$D$5:$E$6,2,FALSE)," ")</f>
        <v xml:space="preserve"> </v>
      </c>
      <c r="K637" s="10"/>
      <c r="L637" s="10"/>
      <c r="M637" s="9"/>
      <c r="N637" s="10"/>
      <c r="O637" s="10"/>
      <c r="P637" s="10"/>
      <c r="Q637" s="10"/>
      <c r="R637" s="10"/>
      <c r="S637" s="10"/>
      <c r="T637" s="10"/>
      <c r="U637" s="10"/>
      <c r="V637" s="10"/>
      <c r="W637" s="10"/>
    </row>
    <row r="638" spans="1:23" ht="34.5" customHeight="1" thickBot="1" x14ac:dyDescent="0.35">
      <c r="A638" s="73" t="str">
        <f>'Matriz Nº1 Identificación'!A638</f>
        <v xml:space="preserve">Objetivo Estratégico: </v>
      </c>
      <c r="B638" s="395">
        <f>+'Matriz Nº1 Identificación'!B638:H638</f>
        <v>0</v>
      </c>
      <c r="C638" s="396"/>
      <c r="D638" s="396"/>
      <c r="E638" s="396"/>
      <c r="F638" s="396"/>
      <c r="G638" s="396"/>
      <c r="H638" s="396"/>
      <c r="I638" s="396"/>
      <c r="J638" s="396"/>
    </row>
    <row r="639" spans="1:23" ht="34.5" customHeight="1" x14ac:dyDescent="0.3">
      <c r="A639" s="12" t="str">
        <f>'Matriz Nº1 Identificación'!A639</f>
        <v>Objetivo táctico</v>
      </c>
      <c r="B639" s="168" t="str">
        <f>+'Matriz Nº1 Identificación'!B639:H639</f>
        <v xml:space="preserve">71. </v>
      </c>
      <c r="C639" s="169"/>
      <c r="D639" s="169"/>
      <c r="E639" s="169"/>
      <c r="F639" s="170"/>
      <c r="G639" s="170"/>
      <c r="H639" s="170"/>
      <c r="I639" s="170"/>
      <c r="J639" s="171"/>
    </row>
    <row r="640" spans="1:23" ht="36.75" customHeight="1" x14ac:dyDescent="0.3">
      <c r="A640" s="4" t="str">
        <f>'Matriz Nº2 Análisis'!A640</f>
        <v>71. 1</v>
      </c>
      <c r="B640" s="13" t="str">
        <f>IF(A640&lt;1,'Matriz Nº1 Identificación'!F640,'Matriz Nº2 Análisis'!B640)</f>
        <v xml:space="preserve"> </v>
      </c>
      <c r="C640" s="13" t="str">
        <f>IFERROR(IF(A640&lt;1,'Matriz Nº1 Identificación'!B640,'Matriz Nº2 Análisis'!E640)," ")</f>
        <v xml:space="preserve"> </v>
      </c>
      <c r="D640" s="13" t="str">
        <f>IF(A640&lt;1,'Matriz Nº1 Identificación'!B640,'Matriz Nº2 Análisis'!I640)</f>
        <v xml:space="preserve"> </v>
      </c>
      <c r="E640" s="102"/>
      <c r="F640" s="103"/>
      <c r="G640" s="103"/>
      <c r="H640" s="103"/>
      <c r="I640" s="96" t="str">
        <f>IFERROR(VLOOKUP(D640,'Tabla 12'!$B$4:$E$6,3,FALSE)," ")</f>
        <v xml:space="preserve"> </v>
      </c>
      <c r="J640" s="95" t="str">
        <f>IFERROR(VLOOKUP(I640,'Tabla 12'!$D$5:$E$6,2,FALSE)," ")</f>
        <v xml:space="preserve"> </v>
      </c>
      <c r="K640" s="10"/>
      <c r="L640" s="10"/>
      <c r="M640" s="9"/>
      <c r="N640" s="10"/>
      <c r="O640" s="10"/>
      <c r="P640" s="10"/>
      <c r="Q640" s="10"/>
      <c r="R640" s="10"/>
      <c r="S640" s="10"/>
      <c r="T640" s="10"/>
      <c r="U640" s="10"/>
      <c r="V640" s="10"/>
      <c r="W640" s="10"/>
    </row>
    <row r="641" spans="1:23" ht="36.75" customHeight="1" x14ac:dyDescent="0.3">
      <c r="A641" s="4" t="str">
        <f>'Matriz Nº2 Análisis'!A641</f>
        <v>71. 2</v>
      </c>
      <c r="B641" s="13" t="str">
        <f>IF(A641&lt;1,'Matriz Nº1 Identificación'!F641,'Matriz Nº2 Análisis'!B641)</f>
        <v xml:space="preserve"> </v>
      </c>
      <c r="C641" s="13" t="str">
        <f>IFERROR(IF(A641&lt;1,'Matriz Nº1 Identificación'!B641,'Matriz Nº2 Análisis'!E641)," ")</f>
        <v xml:space="preserve"> </v>
      </c>
      <c r="D641" s="13" t="str">
        <f>IF(A641&lt;1,'Matriz Nº1 Identificación'!B641,'Matriz Nº2 Análisis'!I641)</f>
        <v xml:space="preserve"> </v>
      </c>
      <c r="E641" s="102"/>
      <c r="F641" s="103"/>
      <c r="G641" s="103"/>
      <c r="H641" s="103"/>
      <c r="I641" s="96" t="str">
        <f>IFERROR(VLOOKUP(D641,'Tabla 12'!$B$4:$E$6,3,FALSE)," ")</f>
        <v xml:space="preserve"> </v>
      </c>
      <c r="J641" s="95" t="str">
        <f>IFERROR(VLOOKUP(I641,'Tabla 12'!$D$5:$E$6,2,FALSE)," ")</f>
        <v xml:space="preserve"> </v>
      </c>
      <c r="K641" s="10"/>
      <c r="L641" s="10"/>
      <c r="M641" s="9"/>
      <c r="N641" s="10"/>
      <c r="O641" s="10"/>
      <c r="P641" s="10"/>
      <c r="Q641" s="10"/>
      <c r="R641" s="10"/>
      <c r="S641" s="10"/>
      <c r="T641" s="10"/>
      <c r="U641" s="10"/>
      <c r="V641" s="10"/>
      <c r="W641" s="10"/>
    </row>
    <row r="642" spans="1:23" ht="36.75" customHeight="1" x14ac:dyDescent="0.3">
      <c r="A642" s="4" t="str">
        <f>'Matriz Nº2 Análisis'!A642</f>
        <v>71. 3</v>
      </c>
      <c r="B642" s="13" t="str">
        <f>IF(A642&lt;1,'Matriz Nº1 Identificación'!F642,'Matriz Nº2 Análisis'!B642)</f>
        <v xml:space="preserve"> </v>
      </c>
      <c r="C642" s="13" t="str">
        <f>IFERROR(IF(A642&lt;1,'Matriz Nº1 Identificación'!B642,'Matriz Nº2 Análisis'!E642)," ")</f>
        <v xml:space="preserve"> </v>
      </c>
      <c r="D642" s="13" t="str">
        <f>IF(A642&lt;1,'Matriz Nº1 Identificación'!B642,'Matriz Nº2 Análisis'!I642)</f>
        <v xml:space="preserve"> </v>
      </c>
      <c r="E642" s="102"/>
      <c r="F642" s="103"/>
      <c r="G642" s="103"/>
      <c r="H642" s="103"/>
      <c r="I642" s="96" t="str">
        <f>IFERROR(VLOOKUP(D642,'Tabla 12'!$B$4:$E$6,3,FALSE)," ")</f>
        <v xml:space="preserve"> </v>
      </c>
      <c r="J642" s="95" t="str">
        <f>IFERROR(VLOOKUP(I642,'Tabla 12'!$D$5:$E$6,2,FALSE)," ")</f>
        <v xml:space="preserve"> </v>
      </c>
      <c r="K642" s="10"/>
      <c r="L642" s="10"/>
      <c r="M642" s="9"/>
      <c r="N642" s="10"/>
      <c r="O642" s="10"/>
      <c r="P642" s="10"/>
      <c r="Q642" s="10"/>
      <c r="R642" s="10"/>
      <c r="S642" s="10"/>
      <c r="T642" s="10"/>
      <c r="U642" s="10"/>
      <c r="V642" s="10"/>
      <c r="W642" s="10"/>
    </row>
    <row r="643" spans="1:23" ht="36.75" customHeight="1" x14ac:dyDescent="0.3">
      <c r="A643" s="4" t="str">
        <f>'Matriz Nº2 Análisis'!A643</f>
        <v>71. 4</v>
      </c>
      <c r="B643" s="13" t="str">
        <f>IF(A643&lt;1,'Matriz Nº1 Identificación'!F643,'Matriz Nº2 Análisis'!B643)</f>
        <v xml:space="preserve"> </v>
      </c>
      <c r="C643" s="13" t="str">
        <f>IFERROR(IF(A643&lt;1,'Matriz Nº1 Identificación'!B643,'Matriz Nº2 Análisis'!E643)," ")</f>
        <v xml:space="preserve"> </v>
      </c>
      <c r="D643" s="13" t="str">
        <f>IF(A643&lt;1,'Matriz Nº1 Identificación'!B643,'Matriz Nº2 Análisis'!I643)</f>
        <v xml:space="preserve"> </v>
      </c>
      <c r="E643" s="102"/>
      <c r="F643" s="103"/>
      <c r="G643" s="103"/>
      <c r="H643" s="103"/>
      <c r="I643" s="96" t="str">
        <f>IFERROR(VLOOKUP(D643,'Tabla 12'!$B$4:$E$6,3,FALSE)," ")</f>
        <v xml:space="preserve"> </v>
      </c>
      <c r="J643" s="95" t="str">
        <f>IFERROR(VLOOKUP(I643,'Tabla 12'!$D$5:$E$6,2,FALSE)," ")</f>
        <v xml:space="preserve"> </v>
      </c>
      <c r="K643" s="10"/>
      <c r="L643" s="10"/>
      <c r="M643" s="9"/>
      <c r="N643" s="10"/>
      <c r="O643" s="10"/>
      <c r="P643" s="10"/>
      <c r="Q643" s="10"/>
      <c r="R643" s="10"/>
      <c r="S643" s="10"/>
      <c r="T643" s="10"/>
      <c r="U643" s="10"/>
      <c r="V643" s="10"/>
      <c r="W643" s="10"/>
    </row>
    <row r="644" spans="1:23" ht="36.75" customHeight="1" x14ac:dyDescent="0.3">
      <c r="A644" s="4" t="str">
        <f>'Matriz Nº2 Análisis'!A644</f>
        <v>71. 5</v>
      </c>
      <c r="B644" s="13" t="str">
        <f>IF(A644&lt;1,'Matriz Nº1 Identificación'!F644,'Matriz Nº2 Análisis'!B644)</f>
        <v xml:space="preserve"> </v>
      </c>
      <c r="C644" s="13" t="str">
        <f>IFERROR(IF(A644&lt;1,'Matriz Nº1 Identificación'!B644,'Matriz Nº2 Análisis'!E644)," ")</f>
        <v xml:space="preserve"> </v>
      </c>
      <c r="D644" s="13" t="str">
        <f>IF(A644&lt;1,'Matriz Nº1 Identificación'!B644,'Matriz Nº2 Análisis'!I644)</f>
        <v xml:space="preserve"> </v>
      </c>
      <c r="E644" s="102"/>
      <c r="F644" s="103"/>
      <c r="G644" s="103"/>
      <c r="H644" s="103"/>
      <c r="I644" s="96" t="str">
        <f>IFERROR(VLOOKUP(D644,'Tabla 12'!$B$4:$E$6,3,FALSE)," ")</f>
        <v xml:space="preserve"> </v>
      </c>
      <c r="J644" s="95" t="str">
        <f>IFERROR(VLOOKUP(I644,'Tabla 12'!$D$5:$E$6,2,FALSE)," ")</f>
        <v xml:space="preserve"> </v>
      </c>
      <c r="K644" s="10"/>
      <c r="L644" s="10"/>
      <c r="M644" s="9"/>
      <c r="N644" s="10"/>
      <c r="O644" s="10"/>
      <c r="P644" s="10"/>
      <c r="Q644" s="10"/>
      <c r="R644" s="10"/>
      <c r="S644" s="10"/>
      <c r="T644" s="10"/>
      <c r="U644" s="10"/>
      <c r="V644" s="10"/>
      <c r="W644" s="10"/>
    </row>
    <row r="645" spans="1:23" ht="36.75" customHeight="1" x14ac:dyDescent="0.3">
      <c r="A645" s="4" t="str">
        <f>'Matriz Nº2 Análisis'!A645</f>
        <v>71. 6</v>
      </c>
      <c r="B645" s="13" t="str">
        <f>IF(A645&lt;1,'Matriz Nº1 Identificación'!F645,'Matriz Nº2 Análisis'!B645)</f>
        <v xml:space="preserve"> </v>
      </c>
      <c r="C645" s="13" t="str">
        <f>IFERROR(IF(A645&lt;1,'Matriz Nº1 Identificación'!B645,'Matriz Nº2 Análisis'!E645)," ")</f>
        <v xml:space="preserve"> </v>
      </c>
      <c r="D645" s="13" t="str">
        <f>IF(A645&lt;1,'Matriz Nº1 Identificación'!B645,'Matriz Nº2 Análisis'!I645)</f>
        <v xml:space="preserve"> </v>
      </c>
      <c r="E645" s="102"/>
      <c r="F645" s="103"/>
      <c r="G645" s="103"/>
      <c r="H645" s="103"/>
      <c r="I645" s="96" t="str">
        <f>IFERROR(VLOOKUP(D645,'Tabla 12'!$B$4:$E$6,3,FALSE)," ")</f>
        <v xml:space="preserve"> </v>
      </c>
      <c r="J645" s="95" t="str">
        <f>IFERROR(VLOOKUP(I645,'Tabla 12'!$D$5:$E$6,2,FALSE)," ")</f>
        <v xml:space="preserve"> </v>
      </c>
      <c r="K645" s="10"/>
      <c r="L645" s="10"/>
      <c r="M645" s="9"/>
      <c r="N645" s="10"/>
      <c r="O645" s="10"/>
      <c r="P645" s="10"/>
      <c r="Q645" s="10"/>
      <c r="R645" s="10"/>
      <c r="S645" s="10"/>
      <c r="T645" s="10"/>
      <c r="U645" s="10"/>
      <c r="V645" s="10"/>
      <c r="W645" s="10"/>
    </row>
    <row r="646" spans="1:23" ht="36.75" customHeight="1" thickBot="1" x14ac:dyDescent="0.35">
      <c r="A646" s="4" t="str">
        <f>'Matriz Nº2 Análisis'!A646</f>
        <v>71. 7</v>
      </c>
      <c r="B646" s="13" t="str">
        <f>IF(A646&lt;1,'Matriz Nº1 Identificación'!F646,'Matriz Nº2 Análisis'!B646)</f>
        <v xml:space="preserve"> </v>
      </c>
      <c r="C646" s="13" t="str">
        <f>IFERROR(IF(A646&lt;1,'Matriz Nº1 Identificación'!B646,'Matriz Nº2 Análisis'!E646)," ")</f>
        <v xml:space="preserve"> </v>
      </c>
      <c r="D646" s="13" t="str">
        <f>IF(A646&lt;1,'Matriz Nº1 Identificación'!B646,'Matriz Nº2 Análisis'!I646)</f>
        <v xml:space="preserve"> </v>
      </c>
      <c r="E646" s="102"/>
      <c r="F646" s="103"/>
      <c r="G646" s="103"/>
      <c r="H646" s="103"/>
      <c r="I646" s="96" t="str">
        <f>IFERROR(VLOOKUP(D646,'Tabla 12'!$B$4:$E$6,3,FALSE)," ")</f>
        <v xml:space="preserve"> </v>
      </c>
      <c r="J646" s="95" t="str">
        <f>IFERROR(VLOOKUP(I646,'Tabla 12'!$D$5:$E$6,2,FALSE)," ")</f>
        <v xml:space="preserve"> </v>
      </c>
      <c r="K646" s="10"/>
      <c r="L646" s="10"/>
      <c r="M646" s="9"/>
      <c r="N646" s="10"/>
      <c r="O646" s="10"/>
      <c r="P646" s="10"/>
      <c r="Q646" s="10"/>
      <c r="R646" s="10"/>
      <c r="S646" s="10"/>
      <c r="T646" s="10"/>
      <c r="U646" s="10"/>
      <c r="V646" s="10"/>
      <c r="W646" s="10"/>
    </row>
    <row r="647" spans="1:23" ht="34.5" customHeight="1" thickBot="1" x14ac:dyDescent="0.35">
      <c r="A647" s="73" t="str">
        <f>'Matriz Nº1 Identificación'!A647</f>
        <v xml:space="preserve">Objetivo Estratégico: </v>
      </c>
      <c r="B647" s="395">
        <f>+'Matriz Nº1 Identificación'!B647:H647</f>
        <v>0</v>
      </c>
      <c r="C647" s="396"/>
      <c r="D647" s="396"/>
      <c r="E647" s="396"/>
      <c r="F647" s="396"/>
      <c r="G647" s="396"/>
      <c r="H647" s="396"/>
      <c r="I647" s="396"/>
      <c r="J647" s="396"/>
    </row>
    <row r="648" spans="1:23" ht="34.5" customHeight="1" x14ac:dyDescent="0.3">
      <c r="A648" s="12" t="str">
        <f>'Matriz Nº1 Identificación'!A648</f>
        <v>Objetivo táctico</v>
      </c>
      <c r="B648" s="168" t="str">
        <f>+'Matriz Nº1 Identificación'!B648:H648</f>
        <v xml:space="preserve">72. </v>
      </c>
      <c r="C648" s="169"/>
      <c r="D648" s="169"/>
      <c r="E648" s="169"/>
      <c r="F648" s="170"/>
      <c r="G648" s="170"/>
      <c r="H648" s="170"/>
      <c r="I648" s="170"/>
      <c r="J648" s="171"/>
    </row>
    <row r="649" spans="1:23" ht="36.75" customHeight="1" x14ac:dyDescent="0.3">
      <c r="A649" s="4" t="str">
        <f>'Matriz Nº2 Análisis'!A649</f>
        <v>72. 1</v>
      </c>
      <c r="B649" s="13" t="str">
        <f>IF(A649&lt;1,'Matriz Nº1 Identificación'!F649,'Matriz Nº2 Análisis'!B649)</f>
        <v xml:space="preserve"> </v>
      </c>
      <c r="C649" s="13" t="str">
        <f>IFERROR(IF(A649&lt;1,'Matriz Nº1 Identificación'!B649,'Matriz Nº2 Análisis'!E649)," ")</f>
        <v xml:space="preserve"> </v>
      </c>
      <c r="D649" s="13" t="str">
        <f>IF(A649&lt;1,'Matriz Nº1 Identificación'!B649,'Matriz Nº2 Análisis'!I649)</f>
        <v xml:space="preserve"> </v>
      </c>
      <c r="E649" s="102"/>
      <c r="F649" s="103"/>
      <c r="G649" s="103"/>
      <c r="H649" s="103"/>
      <c r="I649" s="96" t="str">
        <f>IFERROR(VLOOKUP(D649,'Tabla 12'!$B$4:$E$6,3,FALSE)," ")</f>
        <v xml:space="preserve"> </v>
      </c>
      <c r="J649" s="95" t="str">
        <f>IFERROR(VLOOKUP(I649,'Tabla 12'!$D$5:$E$6,2,FALSE)," ")</f>
        <v xml:space="preserve"> </v>
      </c>
      <c r="K649" s="10"/>
      <c r="L649" s="10"/>
      <c r="M649" s="9"/>
      <c r="N649" s="10"/>
      <c r="O649" s="10"/>
      <c r="P649" s="10"/>
      <c r="Q649" s="10"/>
      <c r="R649" s="10"/>
      <c r="S649" s="10"/>
      <c r="T649" s="10"/>
      <c r="U649" s="10"/>
      <c r="V649" s="10"/>
      <c r="W649" s="10"/>
    </row>
    <row r="650" spans="1:23" ht="36.75" customHeight="1" x14ac:dyDescent="0.3">
      <c r="A650" s="4" t="str">
        <f>'Matriz Nº2 Análisis'!A650</f>
        <v>72. 2</v>
      </c>
      <c r="B650" s="13" t="str">
        <f>IF(A650&lt;1,'Matriz Nº1 Identificación'!F650,'Matriz Nº2 Análisis'!B650)</f>
        <v xml:space="preserve"> </v>
      </c>
      <c r="C650" s="13" t="str">
        <f>IFERROR(IF(A650&lt;1,'Matriz Nº1 Identificación'!B650,'Matriz Nº2 Análisis'!E650)," ")</f>
        <v xml:space="preserve"> </v>
      </c>
      <c r="D650" s="13" t="str">
        <f>IF(A650&lt;1,'Matriz Nº1 Identificación'!B650,'Matriz Nº2 Análisis'!I650)</f>
        <v xml:space="preserve"> </v>
      </c>
      <c r="E650" s="102"/>
      <c r="F650" s="103"/>
      <c r="G650" s="103"/>
      <c r="H650" s="103"/>
      <c r="I650" s="96" t="str">
        <f>IFERROR(VLOOKUP(D650,'Tabla 12'!$B$4:$E$6,3,FALSE)," ")</f>
        <v xml:space="preserve"> </v>
      </c>
      <c r="J650" s="95" t="str">
        <f>IFERROR(VLOOKUP(I650,'Tabla 12'!$D$5:$E$6,2,FALSE)," ")</f>
        <v xml:space="preserve"> </v>
      </c>
      <c r="K650" s="10"/>
      <c r="L650" s="10"/>
      <c r="M650" s="9"/>
      <c r="N650" s="10"/>
      <c r="O650" s="10"/>
      <c r="P650" s="10"/>
      <c r="Q650" s="10"/>
      <c r="R650" s="10"/>
      <c r="S650" s="10"/>
      <c r="T650" s="10"/>
      <c r="U650" s="10"/>
      <c r="V650" s="10"/>
      <c r="W650" s="10"/>
    </row>
    <row r="651" spans="1:23" ht="36.75" customHeight="1" x14ac:dyDescent="0.3">
      <c r="A651" s="4" t="str">
        <f>'Matriz Nº2 Análisis'!A651</f>
        <v>72. 3</v>
      </c>
      <c r="B651" s="13" t="str">
        <f>IF(A651&lt;1,'Matriz Nº1 Identificación'!F651,'Matriz Nº2 Análisis'!B651)</f>
        <v xml:space="preserve"> </v>
      </c>
      <c r="C651" s="13" t="str">
        <f>IFERROR(IF(A651&lt;1,'Matriz Nº1 Identificación'!B651,'Matriz Nº2 Análisis'!E651)," ")</f>
        <v xml:space="preserve"> </v>
      </c>
      <c r="D651" s="13" t="str">
        <f>IF(A651&lt;1,'Matriz Nº1 Identificación'!B651,'Matriz Nº2 Análisis'!I651)</f>
        <v xml:space="preserve"> </v>
      </c>
      <c r="E651" s="102"/>
      <c r="F651" s="103"/>
      <c r="G651" s="103"/>
      <c r="H651" s="103"/>
      <c r="I651" s="96" t="str">
        <f>IFERROR(VLOOKUP(D651,'Tabla 12'!$B$4:$E$6,3,FALSE)," ")</f>
        <v xml:space="preserve"> </v>
      </c>
      <c r="J651" s="95" t="str">
        <f>IFERROR(VLOOKUP(I651,'Tabla 12'!$D$5:$E$6,2,FALSE)," ")</f>
        <v xml:space="preserve"> </v>
      </c>
      <c r="K651" s="10"/>
      <c r="L651" s="10"/>
      <c r="M651" s="9"/>
      <c r="N651" s="10"/>
      <c r="O651" s="10"/>
      <c r="P651" s="10"/>
      <c r="Q651" s="10"/>
      <c r="R651" s="10"/>
      <c r="S651" s="10"/>
      <c r="T651" s="10"/>
      <c r="U651" s="10"/>
      <c r="V651" s="10"/>
      <c r="W651" s="10"/>
    </row>
    <row r="652" spans="1:23" ht="36.75" customHeight="1" x14ac:dyDescent="0.3">
      <c r="A652" s="4" t="str">
        <f>'Matriz Nº2 Análisis'!A652</f>
        <v>72. 4</v>
      </c>
      <c r="B652" s="13" t="str">
        <f>IF(A652&lt;1,'Matriz Nº1 Identificación'!F652,'Matriz Nº2 Análisis'!B652)</f>
        <v xml:space="preserve"> </v>
      </c>
      <c r="C652" s="13" t="str">
        <f>IFERROR(IF(A652&lt;1,'Matriz Nº1 Identificación'!B652,'Matriz Nº2 Análisis'!E652)," ")</f>
        <v xml:space="preserve"> </v>
      </c>
      <c r="D652" s="13" t="str">
        <f>IF(A652&lt;1,'Matriz Nº1 Identificación'!B652,'Matriz Nº2 Análisis'!I652)</f>
        <v xml:space="preserve"> </v>
      </c>
      <c r="E652" s="102"/>
      <c r="F652" s="103"/>
      <c r="G652" s="103"/>
      <c r="H652" s="103"/>
      <c r="I652" s="96" t="str">
        <f>IFERROR(VLOOKUP(D652,'Tabla 12'!$B$4:$E$6,3,FALSE)," ")</f>
        <v xml:space="preserve"> </v>
      </c>
      <c r="J652" s="95" t="str">
        <f>IFERROR(VLOOKUP(I652,'Tabla 12'!$D$5:$E$6,2,FALSE)," ")</f>
        <v xml:space="preserve"> </v>
      </c>
      <c r="K652" s="10"/>
      <c r="L652" s="10"/>
      <c r="M652" s="9"/>
      <c r="N652" s="10"/>
      <c r="O652" s="10"/>
      <c r="P652" s="10"/>
      <c r="Q652" s="10"/>
      <c r="R652" s="10"/>
      <c r="S652" s="10"/>
      <c r="T652" s="10"/>
      <c r="U652" s="10"/>
      <c r="V652" s="10"/>
      <c r="W652" s="10"/>
    </row>
    <row r="653" spans="1:23" ht="36.75" customHeight="1" x14ac:dyDescent="0.3">
      <c r="A653" s="4" t="str">
        <f>'Matriz Nº2 Análisis'!A653</f>
        <v>72. 5</v>
      </c>
      <c r="B653" s="13" t="str">
        <f>IF(A653&lt;1,'Matriz Nº1 Identificación'!F653,'Matriz Nº2 Análisis'!B653)</f>
        <v xml:space="preserve"> </v>
      </c>
      <c r="C653" s="13" t="str">
        <f>IFERROR(IF(A653&lt;1,'Matriz Nº1 Identificación'!B653,'Matriz Nº2 Análisis'!E653)," ")</f>
        <v xml:space="preserve"> </v>
      </c>
      <c r="D653" s="13" t="str">
        <f>IF(A653&lt;1,'Matriz Nº1 Identificación'!B653,'Matriz Nº2 Análisis'!I653)</f>
        <v xml:space="preserve"> </v>
      </c>
      <c r="E653" s="102"/>
      <c r="F653" s="103"/>
      <c r="G653" s="103"/>
      <c r="H653" s="103"/>
      <c r="I653" s="96" t="str">
        <f>IFERROR(VLOOKUP(D653,'Tabla 12'!$B$4:$E$6,3,FALSE)," ")</f>
        <v xml:space="preserve"> </v>
      </c>
      <c r="J653" s="95" t="str">
        <f>IFERROR(VLOOKUP(I653,'Tabla 12'!$D$5:$E$6,2,FALSE)," ")</f>
        <v xml:space="preserve"> </v>
      </c>
      <c r="K653" s="10"/>
      <c r="L653" s="10"/>
      <c r="M653" s="9"/>
      <c r="N653" s="10"/>
      <c r="O653" s="10"/>
      <c r="P653" s="10"/>
      <c r="Q653" s="10"/>
      <c r="R653" s="10"/>
      <c r="S653" s="10"/>
      <c r="T653" s="10"/>
      <c r="U653" s="10"/>
      <c r="V653" s="10"/>
      <c r="W653" s="10"/>
    </row>
    <row r="654" spans="1:23" ht="36.75" customHeight="1" x14ac:dyDescent="0.3">
      <c r="A654" s="4" t="str">
        <f>'Matriz Nº2 Análisis'!A654</f>
        <v>72. 6</v>
      </c>
      <c r="B654" s="13" t="str">
        <f>IF(A654&lt;1,'Matriz Nº1 Identificación'!F654,'Matriz Nº2 Análisis'!B654)</f>
        <v xml:space="preserve"> </v>
      </c>
      <c r="C654" s="13" t="str">
        <f>IFERROR(IF(A654&lt;1,'Matriz Nº1 Identificación'!B654,'Matriz Nº2 Análisis'!E654)," ")</f>
        <v xml:space="preserve"> </v>
      </c>
      <c r="D654" s="13" t="str">
        <f>IF(A654&lt;1,'Matriz Nº1 Identificación'!B654,'Matriz Nº2 Análisis'!I654)</f>
        <v xml:space="preserve"> </v>
      </c>
      <c r="E654" s="102"/>
      <c r="F654" s="103"/>
      <c r="G654" s="103"/>
      <c r="H654" s="103"/>
      <c r="I654" s="96" t="str">
        <f>IFERROR(VLOOKUP(D654,'Tabla 12'!$B$4:$E$6,3,FALSE)," ")</f>
        <v xml:space="preserve"> </v>
      </c>
      <c r="J654" s="95" t="str">
        <f>IFERROR(VLOOKUP(I654,'Tabla 12'!$D$5:$E$6,2,FALSE)," ")</f>
        <v xml:space="preserve"> </v>
      </c>
      <c r="K654" s="10"/>
      <c r="L654" s="10"/>
      <c r="M654" s="9"/>
      <c r="N654" s="10"/>
      <c r="O654" s="10"/>
      <c r="P654" s="10"/>
      <c r="Q654" s="10"/>
      <c r="R654" s="10"/>
      <c r="S654" s="10"/>
      <c r="T654" s="10"/>
      <c r="U654" s="10"/>
      <c r="V654" s="10"/>
      <c r="W654" s="10"/>
    </row>
    <row r="655" spans="1:23" ht="36.75" customHeight="1" thickBot="1" x14ac:dyDescent="0.35">
      <c r="A655" s="4" t="str">
        <f>'Matriz Nº2 Análisis'!A655</f>
        <v>72. 7</v>
      </c>
      <c r="B655" s="13" t="str">
        <f>IF(A655&lt;1,'Matriz Nº1 Identificación'!F655,'Matriz Nº2 Análisis'!B655)</f>
        <v xml:space="preserve"> </v>
      </c>
      <c r="C655" s="13" t="str">
        <f>IFERROR(IF(A655&lt;1,'Matriz Nº1 Identificación'!B655,'Matriz Nº2 Análisis'!E655)," ")</f>
        <v xml:space="preserve"> </v>
      </c>
      <c r="D655" s="13" t="str">
        <f>IF(A655&lt;1,'Matriz Nº1 Identificación'!B655,'Matriz Nº2 Análisis'!I655)</f>
        <v xml:space="preserve"> </v>
      </c>
      <c r="E655" s="102"/>
      <c r="F655" s="103"/>
      <c r="G655" s="103"/>
      <c r="H655" s="103"/>
      <c r="I655" s="96" t="str">
        <f>IFERROR(VLOOKUP(D655,'Tabla 12'!$B$4:$E$6,3,FALSE)," ")</f>
        <v xml:space="preserve"> </v>
      </c>
      <c r="J655" s="95" t="str">
        <f>IFERROR(VLOOKUP(I655,'Tabla 12'!$D$5:$E$6,2,FALSE)," ")</f>
        <v xml:space="preserve"> </v>
      </c>
      <c r="K655" s="10"/>
      <c r="L655" s="10"/>
      <c r="M655" s="9"/>
      <c r="N655" s="10"/>
      <c r="O655" s="10"/>
      <c r="P655" s="10"/>
      <c r="Q655" s="10"/>
      <c r="R655" s="10"/>
      <c r="S655" s="10"/>
      <c r="T655" s="10"/>
      <c r="U655" s="10"/>
      <c r="V655" s="10"/>
      <c r="W655" s="10"/>
    </row>
    <row r="656" spans="1:23" ht="34.5" customHeight="1" thickBot="1" x14ac:dyDescent="0.35">
      <c r="A656" s="73" t="str">
        <f>'Matriz Nº1 Identificación'!A656</f>
        <v xml:space="preserve">Objetivo Estratégico: </v>
      </c>
      <c r="B656" s="395">
        <f>+'Matriz Nº1 Identificación'!B656:H656</f>
        <v>0</v>
      </c>
      <c r="C656" s="396"/>
      <c r="D656" s="396"/>
      <c r="E656" s="396"/>
      <c r="F656" s="396"/>
      <c r="G656" s="396"/>
      <c r="H656" s="396"/>
      <c r="I656" s="396"/>
      <c r="J656" s="396"/>
    </row>
    <row r="657" spans="1:23" ht="34.5" customHeight="1" x14ac:dyDescent="0.3">
      <c r="A657" s="12" t="str">
        <f>'Matriz Nº1 Identificación'!A657</f>
        <v>Objetivo táctico</v>
      </c>
      <c r="B657" s="168" t="str">
        <f>+'Matriz Nº1 Identificación'!B657:H657</f>
        <v xml:space="preserve">73. </v>
      </c>
      <c r="C657" s="169"/>
      <c r="D657" s="169"/>
      <c r="E657" s="169"/>
      <c r="F657" s="170"/>
      <c r="G657" s="170"/>
      <c r="H657" s="170"/>
      <c r="I657" s="170"/>
      <c r="J657" s="171"/>
    </row>
    <row r="658" spans="1:23" ht="36.75" customHeight="1" x14ac:dyDescent="0.3">
      <c r="A658" s="4" t="str">
        <f>'Matriz Nº2 Análisis'!A658</f>
        <v>73. 1</v>
      </c>
      <c r="B658" s="13" t="str">
        <f>IF(A658&lt;1,'Matriz Nº1 Identificación'!F658,'Matriz Nº2 Análisis'!B658)</f>
        <v xml:space="preserve"> </v>
      </c>
      <c r="C658" s="13" t="str">
        <f>IFERROR(IF(A658&lt;1,'Matriz Nº1 Identificación'!B658,'Matriz Nº2 Análisis'!E658)," ")</f>
        <v xml:space="preserve"> </v>
      </c>
      <c r="D658" s="13" t="str">
        <f>IF(A658&lt;1,'Matriz Nº1 Identificación'!B658,'Matriz Nº2 Análisis'!I658)</f>
        <v xml:space="preserve"> </v>
      </c>
      <c r="E658" s="102"/>
      <c r="F658" s="103"/>
      <c r="G658" s="103"/>
      <c r="H658" s="103"/>
      <c r="I658" s="96" t="str">
        <f>IFERROR(VLOOKUP(D658,'Tabla 12'!$B$4:$E$6,3,FALSE)," ")</f>
        <v xml:space="preserve"> </v>
      </c>
      <c r="J658" s="95" t="str">
        <f>IFERROR(VLOOKUP(I658,'Tabla 12'!$D$5:$E$6,2,FALSE)," ")</f>
        <v xml:space="preserve"> </v>
      </c>
      <c r="K658" s="10"/>
      <c r="L658" s="10"/>
      <c r="M658" s="9"/>
      <c r="N658" s="10"/>
      <c r="O658" s="10"/>
      <c r="P658" s="10"/>
      <c r="Q658" s="10"/>
      <c r="R658" s="10"/>
      <c r="S658" s="10"/>
      <c r="T658" s="10"/>
      <c r="U658" s="10"/>
      <c r="V658" s="10"/>
      <c r="W658" s="10"/>
    </row>
    <row r="659" spans="1:23" ht="36.75" customHeight="1" x14ac:dyDescent="0.3">
      <c r="A659" s="4" t="str">
        <f>'Matriz Nº2 Análisis'!A659</f>
        <v>73. 2</v>
      </c>
      <c r="B659" s="13" t="str">
        <f>IF(A659&lt;1,'Matriz Nº1 Identificación'!F659,'Matriz Nº2 Análisis'!B659)</f>
        <v xml:space="preserve"> </v>
      </c>
      <c r="C659" s="13" t="str">
        <f>IFERROR(IF(A659&lt;1,'Matriz Nº1 Identificación'!B659,'Matriz Nº2 Análisis'!E659)," ")</f>
        <v xml:space="preserve"> </v>
      </c>
      <c r="D659" s="13" t="str">
        <f>IF(A659&lt;1,'Matriz Nº1 Identificación'!B659,'Matriz Nº2 Análisis'!I659)</f>
        <v xml:space="preserve"> </v>
      </c>
      <c r="E659" s="102"/>
      <c r="F659" s="103"/>
      <c r="G659" s="103"/>
      <c r="H659" s="103"/>
      <c r="I659" s="96" t="str">
        <f>IFERROR(VLOOKUP(D659,'Tabla 12'!$B$4:$E$6,3,FALSE)," ")</f>
        <v xml:space="preserve"> </v>
      </c>
      <c r="J659" s="95" t="str">
        <f>IFERROR(VLOOKUP(I659,'Tabla 12'!$D$5:$E$6,2,FALSE)," ")</f>
        <v xml:space="preserve"> </v>
      </c>
      <c r="K659" s="10"/>
      <c r="L659" s="10"/>
      <c r="M659" s="9"/>
      <c r="N659" s="10"/>
      <c r="O659" s="10"/>
      <c r="P659" s="10"/>
      <c r="Q659" s="10"/>
      <c r="R659" s="10"/>
      <c r="S659" s="10"/>
      <c r="T659" s="10"/>
      <c r="U659" s="10"/>
      <c r="V659" s="10"/>
      <c r="W659" s="10"/>
    </row>
    <row r="660" spans="1:23" ht="36.75" customHeight="1" x14ac:dyDescent="0.3">
      <c r="A660" s="4" t="str">
        <f>'Matriz Nº2 Análisis'!A660</f>
        <v>73. 3</v>
      </c>
      <c r="B660" s="13" t="str">
        <f>IF(A660&lt;1,'Matriz Nº1 Identificación'!F660,'Matriz Nº2 Análisis'!B660)</f>
        <v xml:space="preserve"> </v>
      </c>
      <c r="C660" s="13" t="str">
        <f>IFERROR(IF(A660&lt;1,'Matriz Nº1 Identificación'!B660,'Matriz Nº2 Análisis'!E660)," ")</f>
        <v xml:space="preserve"> </v>
      </c>
      <c r="D660" s="13" t="str">
        <f>IF(A660&lt;1,'Matriz Nº1 Identificación'!B660,'Matriz Nº2 Análisis'!I660)</f>
        <v xml:space="preserve"> </v>
      </c>
      <c r="E660" s="102"/>
      <c r="F660" s="103"/>
      <c r="G660" s="103"/>
      <c r="H660" s="103"/>
      <c r="I660" s="96" t="str">
        <f>IFERROR(VLOOKUP(D660,'Tabla 12'!$B$4:$E$6,3,FALSE)," ")</f>
        <v xml:space="preserve"> </v>
      </c>
      <c r="J660" s="95" t="str">
        <f>IFERROR(VLOOKUP(I660,'Tabla 12'!$D$5:$E$6,2,FALSE)," ")</f>
        <v xml:space="preserve"> </v>
      </c>
      <c r="K660" s="10"/>
      <c r="L660" s="10"/>
      <c r="M660" s="9"/>
      <c r="N660" s="10"/>
      <c r="O660" s="10"/>
      <c r="P660" s="10"/>
      <c r="Q660" s="10"/>
      <c r="R660" s="10"/>
      <c r="S660" s="10"/>
      <c r="T660" s="10"/>
      <c r="U660" s="10"/>
      <c r="V660" s="10"/>
      <c r="W660" s="10"/>
    </row>
    <row r="661" spans="1:23" ht="36.75" customHeight="1" x14ac:dyDescent="0.3">
      <c r="A661" s="4" t="str">
        <f>'Matriz Nº2 Análisis'!A661</f>
        <v>73. 4</v>
      </c>
      <c r="B661" s="13" t="str">
        <f>IF(A661&lt;1,'Matriz Nº1 Identificación'!F661,'Matriz Nº2 Análisis'!B661)</f>
        <v xml:space="preserve"> </v>
      </c>
      <c r="C661" s="13" t="str">
        <f>IFERROR(IF(A661&lt;1,'Matriz Nº1 Identificación'!B661,'Matriz Nº2 Análisis'!E661)," ")</f>
        <v xml:space="preserve"> </v>
      </c>
      <c r="D661" s="13" t="str">
        <f>IF(A661&lt;1,'Matriz Nº1 Identificación'!B661,'Matriz Nº2 Análisis'!I661)</f>
        <v xml:space="preserve"> </v>
      </c>
      <c r="E661" s="102"/>
      <c r="F661" s="103"/>
      <c r="G661" s="103"/>
      <c r="H661" s="103"/>
      <c r="I661" s="96" t="str">
        <f>IFERROR(VLOOKUP(D661,'Tabla 12'!$B$4:$E$6,3,FALSE)," ")</f>
        <v xml:space="preserve"> </v>
      </c>
      <c r="J661" s="95" t="str">
        <f>IFERROR(VLOOKUP(I661,'Tabla 12'!$D$5:$E$6,2,FALSE)," ")</f>
        <v xml:space="preserve"> </v>
      </c>
      <c r="K661" s="10"/>
      <c r="L661" s="10"/>
      <c r="M661" s="9"/>
      <c r="N661" s="10"/>
      <c r="O661" s="10"/>
      <c r="P661" s="10"/>
      <c r="Q661" s="10"/>
      <c r="R661" s="10"/>
      <c r="S661" s="10"/>
      <c r="T661" s="10"/>
      <c r="U661" s="10"/>
      <c r="V661" s="10"/>
      <c r="W661" s="10"/>
    </row>
    <row r="662" spans="1:23" ht="36.75" customHeight="1" x14ac:dyDescent="0.3">
      <c r="A662" s="4" t="str">
        <f>'Matriz Nº2 Análisis'!A662</f>
        <v>73. 5</v>
      </c>
      <c r="B662" s="13" t="str">
        <f>IF(A662&lt;1,'Matriz Nº1 Identificación'!F662,'Matriz Nº2 Análisis'!B662)</f>
        <v xml:space="preserve"> </v>
      </c>
      <c r="C662" s="13" t="str">
        <f>IFERROR(IF(A662&lt;1,'Matriz Nº1 Identificación'!B662,'Matriz Nº2 Análisis'!E662)," ")</f>
        <v xml:space="preserve"> </v>
      </c>
      <c r="D662" s="13" t="str">
        <f>IF(A662&lt;1,'Matriz Nº1 Identificación'!B662,'Matriz Nº2 Análisis'!I662)</f>
        <v xml:space="preserve"> </v>
      </c>
      <c r="E662" s="102"/>
      <c r="F662" s="103"/>
      <c r="G662" s="103"/>
      <c r="H662" s="103"/>
      <c r="I662" s="96" t="str">
        <f>IFERROR(VLOOKUP(D662,'Tabla 12'!$B$4:$E$6,3,FALSE)," ")</f>
        <v xml:space="preserve"> </v>
      </c>
      <c r="J662" s="95" t="str">
        <f>IFERROR(VLOOKUP(I662,'Tabla 12'!$D$5:$E$6,2,FALSE)," ")</f>
        <v xml:space="preserve"> </v>
      </c>
      <c r="K662" s="10"/>
      <c r="L662" s="10"/>
      <c r="M662" s="9"/>
      <c r="N662" s="10"/>
      <c r="O662" s="10"/>
      <c r="P662" s="10"/>
      <c r="Q662" s="10"/>
      <c r="R662" s="10"/>
      <c r="S662" s="10"/>
      <c r="T662" s="10"/>
      <c r="U662" s="10"/>
      <c r="V662" s="10"/>
      <c r="W662" s="10"/>
    </row>
    <row r="663" spans="1:23" ht="36.75" customHeight="1" x14ac:dyDescent="0.3">
      <c r="A663" s="4" t="str">
        <f>'Matriz Nº2 Análisis'!A663</f>
        <v>73. 6</v>
      </c>
      <c r="B663" s="13" t="str">
        <f>IF(A663&lt;1,'Matriz Nº1 Identificación'!F663,'Matriz Nº2 Análisis'!B663)</f>
        <v xml:space="preserve"> </v>
      </c>
      <c r="C663" s="13" t="str">
        <f>IFERROR(IF(A663&lt;1,'Matriz Nº1 Identificación'!B663,'Matriz Nº2 Análisis'!E663)," ")</f>
        <v xml:space="preserve"> </v>
      </c>
      <c r="D663" s="13" t="str">
        <f>IF(A663&lt;1,'Matriz Nº1 Identificación'!B663,'Matriz Nº2 Análisis'!I663)</f>
        <v xml:space="preserve"> </v>
      </c>
      <c r="E663" s="102"/>
      <c r="F663" s="103"/>
      <c r="G663" s="103"/>
      <c r="H663" s="103"/>
      <c r="I663" s="96" t="str">
        <f>IFERROR(VLOOKUP(D663,'Tabla 12'!$B$4:$E$6,3,FALSE)," ")</f>
        <v xml:space="preserve"> </v>
      </c>
      <c r="J663" s="95" t="str">
        <f>IFERROR(VLOOKUP(I663,'Tabla 12'!$D$5:$E$6,2,FALSE)," ")</f>
        <v xml:space="preserve"> </v>
      </c>
      <c r="K663" s="10"/>
      <c r="L663" s="10"/>
      <c r="M663" s="9"/>
      <c r="N663" s="10"/>
      <c r="O663" s="10"/>
      <c r="P663" s="10"/>
      <c r="Q663" s="10"/>
      <c r="R663" s="10"/>
      <c r="S663" s="10"/>
      <c r="T663" s="10"/>
      <c r="U663" s="10"/>
      <c r="V663" s="10"/>
      <c r="W663" s="10"/>
    </row>
    <row r="664" spans="1:23" ht="36.75" customHeight="1" thickBot="1" x14ac:dyDescent="0.35">
      <c r="A664" s="4" t="str">
        <f>'Matriz Nº2 Análisis'!A664</f>
        <v>73. 7</v>
      </c>
      <c r="B664" s="13" t="str">
        <f>IF(A664&lt;1,'Matriz Nº1 Identificación'!F664,'Matriz Nº2 Análisis'!B664)</f>
        <v xml:space="preserve"> </v>
      </c>
      <c r="C664" s="13" t="str">
        <f>IFERROR(IF(A664&lt;1,'Matriz Nº1 Identificación'!B664,'Matriz Nº2 Análisis'!E664)," ")</f>
        <v xml:space="preserve"> </v>
      </c>
      <c r="D664" s="13" t="str">
        <f>IF(A664&lt;1,'Matriz Nº1 Identificación'!B664,'Matriz Nº2 Análisis'!I664)</f>
        <v xml:space="preserve"> </v>
      </c>
      <c r="E664" s="102"/>
      <c r="F664" s="103"/>
      <c r="G664" s="103"/>
      <c r="H664" s="103"/>
      <c r="I664" s="96" t="str">
        <f>IFERROR(VLOOKUP(D664,'Tabla 12'!$B$4:$E$6,3,FALSE)," ")</f>
        <v xml:space="preserve"> </v>
      </c>
      <c r="J664" s="95" t="str">
        <f>IFERROR(VLOOKUP(I664,'Tabla 12'!$D$5:$E$6,2,FALSE)," ")</f>
        <v xml:space="preserve"> </v>
      </c>
      <c r="K664" s="10"/>
      <c r="L664" s="10"/>
      <c r="M664" s="9"/>
      <c r="N664" s="10"/>
      <c r="O664" s="10"/>
      <c r="P664" s="10"/>
      <c r="Q664" s="10"/>
      <c r="R664" s="10"/>
      <c r="S664" s="10"/>
      <c r="T664" s="10"/>
      <c r="U664" s="10"/>
      <c r="V664" s="10"/>
      <c r="W664" s="10"/>
    </row>
    <row r="665" spans="1:23" ht="34.5" customHeight="1" thickBot="1" x14ac:dyDescent="0.35">
      <c r="A665" s="73" t="str">
        <f>'Matriz Nº1 Identificación'!A665</f>
        <v xml:space="preserve">Objetivo Estratégico: </v>
      </c>
      <c r="B665" s="395">
        <f>+'Matriz Nº1 Identificación'!B665:H665</f>
        <v>0</v>
      </c>
      <c r="C665" s="396"/>
      <c r="D665" s="396"/>
      <c r="E665" s="396"/>
      <c r="F665" s="396"/>
      <c r="G665" s="396"/>
      <c r="H665" s="396"/>
      <c r="I665" s="396"/>
      <c r="J665" s="396"/>
    </row>
    <row r="666" spans="1:23" ht="34.5" customHeight="1" x14ac:dyDescent="0.3">
      <c r="A666" s="12" t="str">
        <f>'Matriz Nº1 Identificación'!A666</f>
        <v>Objetivo táctico</v>
      </c>
      <c r="B666" s="168" t="str">
        <f>+'Matriz Nº1 Identificación'!B666:H666</f>
        <v xml:space="preserve">74. </v>
      </c>
      <c r="C666" s="169"/>
      <c r="D666" s="169"/>
      <c r="E666" s="169"/>
      <c r="F666" s="170"/>
      <c r="G666" s="170"/>
      <c r="H666" s="170"/>
      <c r="I666" s="170"/>
      <c r="J666" s="171"/>
    </row>
    <row r="667" spans="1:23" ht="36.75" customHeight="1" x14ac:dyDescent="0.3">
      <c r="A667" s="4" t="str">
        <f>'Matriz Nº2 Análisis'!A667</f>
        <v>74. 1</v>
      </c>
      <c r="B667" s="13" t="str">
        <f>IF(A667&lt;1,'Matriz Nº1 Identificación'!F667,'Matriz Nº2 Análisis'!B667)</f>
        <v xml:space="preserve"> </v>
      </c>
      <c r="C667" s="13" t="str">
        <f>IFERROR(IF(A667&lt;1,'Matriz Nº1 Identificación'!B667,'Matriz Nº2 Análisis'!E667)," ")</f>
        <v xml:space="preserve"> </v>
      </c>
      <c r="D667" s="13" t="str">
        <f>IF(A667&lt;1,'Matriz Nº1 Identificación'!B667,'Matriz Nº2 Análisis'!I667)</f>
        <v xml:space="preserve"> </v>
      </c>
      <c r="E667" s="102"/>
      <c r="F667" s="103"/>
      <c r="G667" s="103"/>
      <c r="H667" s="103"/>
      <c r="I667" s="96" t="str">
        <f>IFERROR(VLOOKUP(D667,'Tabla 12'!$B$4:$E$6,3,FALSE)," ")</f>
        <v xml:space="preserve"> </v>
      </c>
      <c r="J667" s="95" t="str">
        <f>IFERROR(VLOOKUP(I667,'Tabla 12'!$D$5:$E$6,2,FALSE)," ")</f>
        <v xml:space="preserve"> </v>
      </c>
      <c r="K667" s="10"/>
      <c r="L667" s="10"/>
      <c r="M667" s="9"/>
      <c r="N667" s="10"/>
      <c r="O667" s="10"/>
      <c r="P667" s="10"/>
      <c r="Q667" s="10"/>
      <c r="R667" s="10"/>
      <c r="S667" s="10"/>
      <c r="T667" s="10"/>
      <c r="U667" s="10"/>
      <c r="V667" s="10"/>
      <c r="W667" s="10"/>
    </row>
    <row r="668" spans="1:23" ht="36.75" customHeight="1" x14ac:dyDescent="0.3">
      <c r="A668" s="4" t="str">
        <f>'Matriz Nº2 Análisis'!A668</f>
        <v>74. 2</v>
      </c>
      <c r="B668" s="13" t="str">
        <f>IF(A668&lt;1,'Matriz Nº1 Identificación'!F668,'Matriz Nº2 Análisis'!B668)</f>
        <v xml:space="preserve"> </v>
      </c>
      <c r="C668" s="13" t="str">
        <f>IFERROR(IF(A668&lt;1,'Matriz Nº1 Identificación'!B668,'Matriz Nº2 Análisis'!E668)," ")</f>
        <v xml:space="preserve"> </v>
      </c>
      <c r="D668" s="13" t="str">
        <f>IF(A668&lt;1,'Matriz Nº1 Identificación'!B668,'Matriz Nº2 Análisis'!I668)</f>
        <v xml:space="preserve"> </v>
      </c>
      <c r="E668" s="102"/>
      <c r="F668" s="103"/>
      <c r="G668" s="103"/>
      <c r="H668" s="103"/>
      <c r="I668" s="96" t="str">
        <f>IFERROR(VLOOKUP(D668,'Tabla 12'!$B$4:$E$6,3,FALSE)," ")</f>
        <v xml:space="preserve"> </v>
      </c>
      <c r="J668" s="95" t="str">
        <f>IFERROR(VLOOKUP(I668,'Tabla 12'!$D$5:$E$6,2,FALSE)," ")</f>
        <v xml:space="preserve"> </v>
      </c>
      <c r="K668" s="10"/>
      <c r="L668" s="10"/>
      <c r="M668" s="9"/>
      <c r="N668" s="10"/>
      <c r="O668" s="10"/>
      <c r="P668" s="10"/>
      <c r="Q668" s="10"/>
      <c r="R668" s="10"/>
      <c r="S668" s="10"/>
      <c r="T668" s="10"/>
      <c r="U668" s="10"/>
      <c r="V668" s="10"/>
      <c r="W668" s="10"/>
    </row>
    <row r="669" spans="1:23" ht="36.75" customHeight="1" x14ac:dyDescent="0.3">
      <c r="A669" s="4" t="str">
        <f>'Matriz Nº2 Análisis'!A669</f>
        <v>74. 3</v>
      </c>
      <c r="B669" s="13" t="str">
        <f>IF(A669&lt;1,'Matriz Nº1 Identificación'!F669,'Matriz Nº2 Análisis'!B669)</f>
        <v xml:space="preserve"> </v>
      </c>
      <c r="C669" s="13" t="str">
        <f>IFERROR(IF(A669&lt;1,'Matriz Nº1 Identificación'!B669,'Matriz Nº2 Análisis'!E669)," ")</f>
        <v xml:space="preserve"> </v>
      </c>
      <c r="D669" s="13" t="str">
        <f>IF(A669&lt;1,'Matriz Nº1 Identificación'!B669,'Matriz Nº2 Análisis'!I669)</f>
        <v xml:space="preserve"> </v>
      </c>
      <c r="E669" s="102"/>
      <c r="F669" s="103"/>
      <c r="G669" s="103"/>
      <c r="H669" s="103"/>
      <c r="I669" s="96" t="str">
        <f>IFERROR(VLOOKUP(D669,'Tabla 12'!$B$4:$E$6,3,FALSE)," ")</f>
        <v xml:space="preserve"> </v>
      </c>
      <c r="J669" s="95" t="str">
        <f>IFERROR(VLOOKUP(I669,'Tabla 12'!$D$5:$E$6,2,FALSE)," ")</f>
        <v xml:space="preserve"> </v>
      </c>
      <c r="K669" s="10"/>
      <c r="L669" s="10"/>
      <c r="M669" s="9"/>
      <c r="N669" s="10"/>
      <c r="O669" s="10"/>
      <c r="P669" s="10"/>
      <c r="Q669" s="10"/>
      <c r="R669" s="10"/>
      <c r="S669" s="10"/>
      <c r="T669" s="10"/>
      <c r="U669" s="10"/>
      <c r="V669" s="10"/>
      <c r="W669" s="10"/>
    </row>
    <row r="670" spans="1:23" ht="36.75" customHeight="1" x14ac:dyDescent="0.3">
      <c r="A670" s="4" t="str">
        <f>'Matriz Nº2 Análisis'!A670</f>
        <v>74. 4</v>
      </c>
      <c r="B670" s="13" t="str">
        <f>IF(A670&lt;1,'Matriz Nº1 Identificación'!F670,'Matriz Nº2 Análisis'!B670)</f>
        <v xml:space="preserve"> </v>
      </c>
      <c r="C670" s="13" t="str">
        <f>IFERROR(IF(A670&lt;1,'Matriz Nº1 Identificación'!B670,'Matriz Nº2 Análisis'!E670)," ")</f>
        <v xml:space="preserve"> </v>
      </c>
      <c r="D670" s="13" t="str">
        <f>IF(A670&lt;1,'Matriz Nº1 Identificación'!B670,'Matriz Nº2 Análisis'!I670)</f>
        <v xml:space="preserve"> </v>
      </c>
      <c r="E670" s="102"/>
      <c r="F670" s="103"/>
      <c r="G670" s="103"/>
      <c r="H670" s="103"/>
      <c r="I670" s="96" t="str">
        <f>IFERROR(VLOOKUP(D670,'Tabla 12'!$B$4:$E$6,3,FALSE)," ")</f>
        <v xml:space="preserve"> </v>
      </c>
      <c r="J670" s="95" t="str">
        <f>IFERROR(VLOOKUP(I670,'Tabla 12'!$D$5:$E$6,2,FALSE)," ")</f>
        <v xml:space="preserve"> </v>
      </c>
      <c r="K670" s="10"/>
      <c r="L670" s="10"/>
      <c r="M670" s="9"/>
      <c r="N670" s="10"/>
      <c r="O670" s="10"/>
      <c r="P670" s="10"/>
      <c r="Q670" s="10"/>
      <c r="R670" s="10"/>
      <c r="S670" s="10"/>
      <c r="T670" s="10"/>
      <c r="U670" s="10"/>
      <c r="V670" s="10"/>
      <c r="W670" s="10"/>
    </row>
    <row r="671" spans="1:23" ht="36.75" customHeight="1" x14ac:dyDescent="0.3">
      <c r="A671" s="4" t="str">
        <f>'Matriz Nº2 Análisis'!A671</f>
        <v>74. 5</v>
      </c>
      <c r="B671" s="13" t="str">
        <f>IF(A671&lt;1,'Matriz Nº1 Identificación'!F671,'Matriz Nº2 Análisis'!B671)</f>
        <v xml:space="preserve"> </v>
      </c>
      <c r="C671" s="13" t="str">
        <f>IFERROR(IF(A671&lt;1,'Matriz Nº1 Identificación'!B671,'Matriz Nº2 Análisis'!E671)," ")</f>
        <v xml:space="preserve"> </v>
      </c>
      <c r="D671" s="13" t="str">
        <f>IF(A671&lt;1,'Matriz Nº1 Identificación'!B671,'Matriz Nº2 Análisis'!I671)</f>
        <v xml:space="preserve"> </v>
      </c>
      <c r="E671" s="102"/>
      <c r="F671" s="103"/>
      <c r="G671" s="103"/>
      <c r="H671" s="103"/>
      <c r="I671" s="96" t="str">
        <f>IFERROR(VLOOKUP(D671,'Tabla 12'!$B$4:$E$6,3,FALSE)," ")</f>
        <v xml:space="preserve"> </v>
      </c>
      <c r="J671" s="95" t="str">
        <f>IFERROR(VLOOKUP(I671,'Tabla 12'!$D$5:$E$6,2,FALSE)," ")</f>
        <v xml:space="preserve"> </v>
      </c>
      <c r="K671" s="10"/>
      <c r="L671" s="10"/>
      <c r="M671" s="9"/>
      <c r="N671" s="10"/>
      <c r="O671" s="10"/>
      <c r="P671" s="10"/>
      <c r="Q671" s="10"/>
      <c r="R671" s="10"/>
      <c r="S671" s="10"/>
      <c r="T671" s="10"/>
      <c r="U671" s="10"/>
      <c r="V671" s="10"/>
      <c r="W671" s="10"/>
    </row>
    <row r="672" spans="1:23" ht="36.75" customHeight="1" x14ac:dyDescent="0.3">
      <c r="A672" s="4" t="str">
        <f>'Matriz Nº2 Análisis'!A672</f>
        <v>74. 6</v>
      </c>
      <c r="B672" s="13" t="str">
        <f>IF(A672&lt;1,'Matriz Nº1 Identificación'!F672,'Matriz Nº2 Análisis'!B672)</f>
        <v xml:space="preserve"> </v>
      </c>
      <c r="C672" s="13" t="str">
        <f>IFERROR(IF(A672&lt;1,'Matriz Nº1 Identificación'!B672,'Matriz Nº2 Análisis'!E672)," ")</f>
        <v xml:space="preserve"> </v>
      </c>
      <c r="D672" s="13" t="str">
        <f>IF(A672&lt;1,'Matriz Nº1 Identificación'!B672,'Matriz Nº2 Análisis'!I672)</f>
        <v xml:space="preserve"> </v>
      </c>
      <c r="E672" s="102"/>
      <c r="F672" s="103"/>
      <c r="G672" s="103"/>
      <c r="H672" s="103"/>
      <c r="I672" s="96" t="str">
        <f>IFERROR(VLOOKUP(D672,'Tabla 12'!$B$4:$E$6,3,FALSE)," ")</f>
        <v xml:space="preserve"> </v>
      </c>
      <c r="J672" s="95" t="str">
        <f>IFERROR(VLOOKUP(I672,'Tabla 12'!$D$5:$E$6,2,FALSE)," ")</f>
        <v xml:space="preserve"> </v>
      </c>
      <c r="K672" s="10"/>
      <c r="L672" s="10"/>
      <c r="M672" s="9"/>
      <c r="N672" s="10"/>
      <c r="O672" s="10"/>
      <c r="P672" s="10"/>
      <c r="Q672" s="10"/>
      <c r="R672" s="10"/>
      <c r="S672" s="10"/>
      <c r="T672" s="10"/>
      <c r="U672" s="10"/>
      <c r="V672" s="10"/>
      <c r="W672" s="10"/>
    </row>
    <row r="673" spans="1:23" ht="36.75" customHeight="1" thickBot="1" x14ac:dyDescent="0.35">
      <c r="A673" s="4" t="str">
        <f>'Matriz Nº2 Análisis'!A673</f>
        <v>74. 7</v>
      </c>
      <c r="B673" s="13" t="str">
        <f>IF(A673&lt;1,'Matriz Nº1 Identificación'!F673,'Matriz Nº2 Análisis'!B673)</f>
        <v xml:space="preserve"> </v>
      </c>
      <c r="C673" s="13" t="str">
        <f>IFERROR(IF(A673&lt;1,'Matriz Nº1 Identificación'!B673,'Matriz Nº2 Análisis'!E673)," ")</f>
        <v xml:space="preserve"> </v>
      </c>
      <c r="D673" s="13" t="str">
        <f>IF(A673&lt;1,'Matriz Nº1 Identificación'!B673,'Matriz Nº2 Análisis'!I673)</f>
        <v xml:space="preserve"> </v>
      </c>
      <c r="E673" s="102"/>
      <c r="F673" s="103"/>
      <c r="G673" s="103"/>
      <c r="H673" s="103"/>
      <c r="I673" s="96" t="str">
        <f>IFERROR(VLOOKUP(D673,'Tabla 12'!$B$4:$E$6,3,FALSE)," ")</f>
        <v xml:space="preserve"> </v>
      </c>
      <c r="J673" s="95" t="str">
        <f>IFERROR(VLOOKUP(I673,'Tabla 12'!$D$5:$E$6,2,FALSE)," ")</f>
        <v xml:space="preserve"> </v>
      </c>
      <c r="K673" s="10"/>
      <c r="L673" s="10"/>
      <c r="M673" s="9"/>
      <c r="N673" s="10"/>
      <c r="O673" s="10"/>
      <c r="P673" s="10"/>
      <c r="Q673" s="10"/>
      <c r="R673" s="10"/>
      <c r="S673" s="10"/>
      <c r="T673" s="10"/>
      <c r="U673" s="10"/>
      <c r="V673" s="10"/>
      <c r="W673" s="10"/>
    </row>
    <row r="674" spans="1:23" ht="34.5" customHeight="1" thickBot="1" x14ac:dyDescent="0.35">
      <c r="A674" s="73" t="str">
        <f>'Matriz Nº1 Identificación'!A674</f>
        <v xml:space="preserve">Objetivo Estratégico: </v>
      </c>
      <c r="B674" s="395">
        <f>+'Matriz Nº1 Identificación'!B674:H674</f>
        <v>0</v>
      </c>
      <c r="C674" s="396"/>
      <c r="D674" s="396"/>
      <c r="E674" s="396"/>
      <c r="F674" s="396"/>
      <c r="G674" s="396"/>
      <c r="H674" s="396"/>
      <c r="I674" s="396"/>
      <c r="J674" s="396"/>
    </row>
    <row r="675" spans="1:23" ht="34.5" customHeight="1" x14ac:dyDescent="0.3">
      <c r="A675" s="12" t="str">
        <f>'Matriz Nº1 Identificación'!A675</f>
        <v>Objetivo táctico</v>
      </c>
      <c r="B675" s="168" t="str">
        <f>+'Matriz Nº1 Identificación'!B675:H675</f>
        <v xml:space="preserve">75. </v>
      </c>
      <c r="C675" s="169"/>
      <c r="D675" s="169"/>
      <c r="E675" s="169"/>
      <c r="F675" s="170"/>
      <c r="G675" s="170"/>
      <c r="H675" s="170"/>
      <c r="I675" s="170"/>
      <c r="J675" s="171"/>
    </row>
    <row r="676" spans="1:23" ht="36.75" customHeight="1" x14ac:dyDescent="0.3">
      <c r="A676" s="4" t="str">
        <f>'Matriz Nº2 Análisis'!A676</f>
        <v>75. 1</v>
      </c>
      <c r="B676" s="13" t="str">
        <f>IF(A676&lt;1,'Matriz Nº1 Identificación'!F676,'Matriz Nº2 Análisis'!B676)</f>
        <v xml:space="preserve"> </v>
      </c>
      <c r="C676" s="13" t="str">
        <f>IFERROR(IF(A676&lt;1,'Matriz Nº1 Identificación'!B676,'Matriz Nº2 Análisis'!E676)," ")</f>
        <v xml:space="preserve"> </v>
      </c>
      <c r="D676" s="13" t="str">
        <f>IF(A676&lt;1,'Matriz Nº1 Identificación'!B676,'Matriz Nº2 Análisis'!I676)</f>
        <v xml:space="preserve"> </v>
      </c>
      <c r="E676" s="102"/>
      <c r="F676" s="103"/>
      <c r="G676" s="103"/>
      <c r="H676" s="103"/>
      <c r="I676" s="96" t="str">
        <f>IFERROR(VLOOKUP(D676,'Tabla 12'!$B$4:$E$6,3,FALSE)," ")</f>
        <v xml:space="preserve"> </v>
      </c>
      <c r="J676" s="95" t="str">
        <f>IFERROR(VLOOKUP(I676,'Tabla 12'!$D$5:$E$6,2,FALSE)," ")</f>
        <v xml:space="preserve"> </v>
      </c>
      <c r="K676" s="10"/>
      <c r="L676" s="10"/>
      <c r="M676" s="9"/>
      <c r="N676" s="10"/>
      <c r="O676" s="10"/>
      <c r="P676" s="10"/>
      <c r="Q676" s="10"/>
      <c r="R676" s="10"/>
      <c r="S676" s="10"/>
      <c r="T676" s="10"/>
      <c r="U676" s="10"/>
      <c r="V676" s="10"/>
      <c r="W676" s="10"/>
    </row>
    <row r="677" spans="1:23" ht="36.75" customHeight="1" x14ac:dyDescent="0.3">
      <c r="A677" s="4" t="str">
        <f>'Matriz Nº2 Análisis'!A677</f>
        <v>75. 2</v>
      </c>
      <c r="B677" s="13" t="str">
        <f>IF(A677&lt;1,'Matriz Nº1 Identificación'!F677,'Matriz Nº2 Análisis'!B677)</f>
        <v xml:space="preserve"> </v>
      </c>
      <c r="C677" s="13" t="str">
        <f>IFERROR(IF(A677&lt;1,'Matriz Nº1 Identificación'!B677,'Matriz Nº2 Análisis'!E677)," ")</f>
        <v xml:space="preserve"> </v>
      </c>
      <c r="D677" s="13" t="str">
        <f>IF(A677&lt;1,'Matriz Nº1 Identificación'!B677,'Matriz Nº2 Análisis'!I677)</f>
        <v xml:space="preserve"> </v>
      </c>
      <c r="E677" s="102"/>
      <c r="F677" s="103"/>
      <c r="G677" s="103"/>
      <c r="H677" s="103"/>
      <c r="I677" s="96" t="str">
        <f>IFERROR(VLOOKUP(D677,'Tabla 12'!$B$4:$E$6,3,FALSE)," ")</f>
        <v xml:space="preserve"> </v>
      </c>
      <c r="J677" s="95" t="str">
        <f>IFERROR(VLOOKUP(I677,'Tabla 12'!$D$5:$E$6,2,FALSE)," ")</f>
        <v xml:space="preserve"> </v>
      </c>
      <c r="K677" s="10"/>
      <c r="L677" s="10"/>
      <c r="M677" s="9"/>
      <c r="N677" s="10"/>
      <c r="O677" s="10"/>
      <c r="P677" s="10"/>
      <c r="Q677" s="10"/>
      <c r="R677" s="10"/>
      <c r="S677" s="10"/>
      <c r="T677" s="10"/>
      <c r="U677" s="10"/>
      <c r="V677" s="10"/>
      <c r="W677" s="10"/>
    </row>
    <row r="678" spans="1:23" ht="36.75" customHeight="1" x14ac:dyDescent="0.3">
      <c r="A678" s="4" t="str">
        <f>'Matriz Nº2 Análisis'!A678</f>
        <v>75. 3</v>
      </c>
      <c r="B678" s="13" t="str">
        <f>IF(A678&lt;1,'Matriz Nº1 Identificación'!F678,'Matriz Nº2 Análisis'!B678)</f>
        <v xml:space="preserve"> </v>
      </c>
      <c r="C678" s="13" t="str">
        <f>IFERROR(IF(A678&lt;1,'Matriz Nº1 Identificación'!B678,'Matriz Nº2 Análisis'!E678)," ")</f>
        <v xml:space="preserve"> </v>
      </c>
      <c r="D678" s="13" t="str">
        <f>IF(A678&lt;1,'Matriz Nº1 Identificación'!B678,'Matriz Nº2 Análisis'!I678)</f>
        <v xml:space="preserve"> </v>
      </c>
      <c r="E678" s="102"/>
      <c r="F678" s="103"/>
      <c r="G678" s="103"/>
      <c r="H678" s="103"/>
      <c r="I678" s="96" t="str">
        <f>IFERROR(VLOOKUP(D678,'Tabla 12'!$B$4:$E$6,3,FALSE)," ")</f>
        <v xml:space="preserve"> </v>
      </c>
      <c r="J678" s="95" t="str">
        <f>IFERROR(VLOOKUP(I678,'Tabla 12'!$D$5:$E$6,2,FALSE)," ")</f>
        <v xml:space="preserve"> </v>
      </c>
      <c r="K678" s="10"/>
      <c r="L678" s="10"/>
      <c r="M678" s="9"/>
      <c r="N678" s="10"/>
      <c r="O678" s="10"/>
      <c r="P678" s="10"/>
      <c r="Q678" s="10"/>
      <c r="R678" s="10"/>
      <c r="S678" s="10"/>
      <c r="T678" s="10"/>
      <c r="U678" s="10"/>
      <c r="V678" s="10"/>
      <c r="W678" s="10"/>
    </row>
    <row r="679" spans="1:23" ht="36.75" customHeight="1" x14ac:dyDescent="0.3">
      <c r="A679" s="4" t="str">
        <f>'Matriz Nº2 Análisis'!A679</f>
        <v>75. 4</v>
      </c>
      <c r="B679" s="13" t="str">
        <f>IF(A679&lt;1,'Matriz Nº1 Identificación'!F679,'Matriz Nº2 Análisis'!B679)</f>
        <v xml:space="preserve"> </v>
      </c>
      <c r="C679" s="13" t="str">
        <f>IFERROR(IF(A679&lt;1,'Matriz Nº1 Identificación'!B679,'Matriz Nº2 Análisis'!E679)," ")</f>
        <v xml:space="preserve"> </v>
      </c>
      <c r="D679" s="13" t="str">
        <f>IF(A679&lt;1,'Matriz Nº1 Identificación'!B679,'Matriz Nº2 Análisis'!I679)</f>
        <v xml:space="preserve"> </v>
      </c>
      <c r="E679" s="102"/>
      <c r="F679" s="103"/>
      <c r="G679" s="103"/>
      <c r="H679" s="103"/>
      <c r="I679" s="96" t="str">
        <f>IFERROR(VLOOKUP(D679,'Tabla 12'!$B$4:$E$6,3,FALSE)," ")</f>
        <v xml:space="preserve"> </v>
      </c>
      <c r="J679" s="95" t="str">
        <f>IFERROR(VLOOKUP(I679,'Tabla 12'!$D$5:$E$6,2,FALSE)," ")</f>
        <v xml:space="preserve"> </v>
      </c>
      <c r="K679" s="10"/>
      <c r="L679" s="10"/>
      <c r="M679" s="9"/>
      <c r="N679" s="10"/>
      <c r="O679" s="10"/>
      <c r="P679" s="10"/>
      <c r="Q679" s="10"/>
      <c r="R679" s="10"/>
      <c r="S679" s="10"/>
      <c r="T679" s="10"/>
      <c r="U679" s="10"/>
      <c r="V679" s="10"/>
      <c r="W679" s="10"/>
    </row>
    <row r="680" spans="1:23" ht="36.75" customHeight="1" x14ac:dyDescent="0.3">
      <c r="A680" s="4" t="str">
        <f>'Matriz Nº2 Análisis'!A680</f>
        <v>75. 5</v>
      </c>
      <c r="B680" s="13" t="str">
        <f>IF(A680&lt;1,'Matriz Nº1 Identificación'!F680,'Matriz Nº2 Análisis'!B680)</f>
        <v xml:space="preserve"> </v>
      </c>
      <c r="C680" s="13" t="str">
        <f>IFERROR(IF(A680&lt;1,'Matriz Nº1 Identificación'!B680,'Matriz Nº2 Análisis'!E680)," ")</f>
        <v xml:space="preserve"> </v>
      </c>
      <c r="D680" s="13" t="str">
        <f>IF(A680&lt;1,'Matriz Nº1 Identificación'!B680,'Matriz Nº2 Análisis'!I680)</f>
        <v xml:space="preserve"> </v>
      </c>
      <c r="E680" s="102"/>
      <c r="F680" s="103"/>
      <c r="G680" s="103"/>
      <c r="H680" s="103"/>
      <c r="I680" s="96" t="str">
        <f>IFERROR(VLOOKUP(D680,'Tabla 12'!$B$4:$E$6,3,FALSE)," ")</f>
        <v xml:space="preserve"> </v>
      </c>
      <c r="J680" s="95" t="str">
        <f>IFERROR(VLOOKUP(I680,'Tabla 12'!$D$5:$E$6,2,FALSE)," ")</f>
        <v xml:space="preserve"> </v>
      </c>
      <c r="K680" s="10"/>
      <c r="L680" s="10"/>
      <c r="M680" s="9"/>
      <c r="N680" s="10"/>
      <c r="O680" s="10"/>
      <c r="P680" s="10"/>
      <c r="Q680" s="10"/>
      <c r="R680" s="10"/>
      <c r="S680" s="10"/>
      <c r="T680" s="10"/>
      <c r="U680" s="10"/>
      <c r="V680" s="10"/>
      <c r="W680" s="10"/>
    </row>
    <row r="681" spans="1:23" ht="36.75" customHeight="1" x14ac:dyDescent="0.3">
      <c r="A681" s="4" t="str">
        <f>'Matriz Nº2 Análisis'!A681</f>
        <v>75. 6</v>
      </c>
      <c r="B681" s="13" t="str">
        <f>IF(A681&lt;1,'Matriz Nº1 Identificación'!F681,'Matriz Nº2 Análisis'!B681)</f>
        <v xml:space="preserve"> </v>
      </c>
      <c r="C681" s="13" t="str">
        <f>IFERROR(IF(A681&lt;1,'Matriz Nº1 Identificación'!B681,'Matriz Nº2 Análisis'!E681)," ")</f>
        <v xml:space="preserve"> </v>
      </c>
      <c r="D681" s="13" t="str">
        <f>IF(A681&lt;1,'Matriz Nº1 Identificación'!B681,'Matriz Nº2 Análisis'!I681)</f>
        <v xml:space="preserve"> </v>
      </c>
      <c r="E681" s="102"/>
      <c r="F681" s="103"/>
      <c r="G681" s="103"/>
      <c r="H681" s="103"/>
      <c r="I681" s="96" t="str">
        <f>IFERROR(VLOOKUP(D681,'Tabla 12'!$B$4:$E$6,3,FALSE)," ")</f>
        <v xml:space="preserve"> </v>
      </c>
      <c r="J681" s="95" t="str">
        <f>IFERROR(VLOOKUP(I681,'Tabla 12'!$D$5:$E$6,2,FALSE)," ")</f>
        <v xml:space="preserve"> </v>
      </c>
      <c r="K681" s="10"/>
      <c r="L681" s="10"/>
      <c r="M681" s="9"/>
      <c r="N681" s="10"/>
      <c r="O681" s="10"/>
      <c r="P681" s="10"/>
      <c r="Q681" s="10"/>
      <c r="R681" s="10"/>
      <c r="S681" s="10"/>
      <c r="T681" s="10"/>
      <c r="U681" s="10"/>
      <c r="V681" s="10"/>
      <c r="W681" s="10"/>
    </row>
    <row r="682" spans="1:23" ht="36.75" customHeight="1" thickBot="1" x14ac:dyDescent="0.35">
      <c r="A682" s="4" t="str">
        <f>'Matriz Nº2 Análisis'!A682</f>
        <v>75. 7</v>
      </c>
      <c r="B682" s="13" t="str">
        <f>IF(A682&lt;1,'Matriz Nº1 Identificación'!F682,'Matriz Nº2 Análisis'!B682)</f>
        <v xml:space="preserve"> </v>
      </c>
      <c r="C682" s="13" t="str">
        <f>IFERROR(IF(A682&lt;1,'Matriz Nº1 Identificación'!B682,'Matriz Nº2 Análisis'!E682)," ")</f>
        <v xml:space="preserve"> </v>
      </c>
      <c r="D682" s="13" t="str">
        <f>IF(A682&lt;1,'Matriz Nº1 Identificación'!B682,'Matriz Nº2 Análisis'!I682)</f>
        <v xml:space="preserve"> </v>
      </c>
      <c r="E682" s="102"/>
      <c r="F682" s="103"/>
      <c r="G682" s="103"/>
      <c r="H682" s="103"/>
      <c r="I682" s="96" t="str">
        <f>IFERROR(VLOOKUP(D682,'Tabla 12'!$B$4:$E$6,3,FALSE)," ")</f>
        <v xml:space="preserve"> </v>
      </c>
      <c r="J682" s="95" t="str">
        <f>IFERROR(VLOOKUP(I682,'Tabla 12'!$D$5:$E$6,2,FALSE)," ")</f>
        <v xml:space="preserve"> </v>
      </c>
      <c r="K682" s="10"/>
      <c r="L682" s="10"/>
      <c r="M682" s="9"/>
      <c r="N682" s="10"/>
      <c r="O682" s="10"/>
      <c r="P682" s="10"/>
      <c r="Q682" s="10"/>
      <c r="R682" s="10"/>
      <c r="S682" s="10"/>
      <c r="T682" s="10"/>
      <c r="U682" s="10"/>
      <c r="V682" s="10"/>
      <c r="W682" s="10"/>
    </row>
    <row r="683" spans="1:23" ht="34.5" customHeight="1" thickBot="1" x14ac:dyDescent="0.35">
      <c r="A683" s="73" t="str">
        <f>'Matriz Nº1 Identificación'!A683</f>
        <v xml:space="preserve">Objetivo Estratégico: </v>
      </c>
      <c r="B683" s="395">
        <f>+'Matriz Nº1 Identificación'!B683:H683</f>
        <v>0</v>
      </c>
      <c r="C683" s="396"/>
      <c r="D683" s="396"/>
      <c r="E683" s="396"/>
      <c r="F683" s="396"/>
      <c r="G683" s="396"/>
      <c r="H683" s="396"/>
      <c r="I683" s="396"/>
      <c r="J683" s="396"/>
    </row>
    <row r="684" spans="1:23" ht="34.5" customHeight="1" x14ac:dyDescent="0.3">
      <c r="A684" s="12" t="str">
        <f>'Matriz Nº1 Identificación'!A684</f>
        <v>Objetivo táctico</v>
      </c>
      <c r="B684" s="168" t="str">
        <f>+'Matriz Nº1 Identificación'!B684:H684</f>
        <v xml:space="preserve">76. </v>
      </c>
      <c r="C684" s="169"/>
      <c r="D684" s="169"/>
      <c r="E684" s="169"/>
      <c r="F684" s="170"/>
      <c r="G684" s="170"/>
      <c r="H684" s="170"/>
      <c r="I684" s="170"/>
      <c r="J684" s="171"/>
    </row>
    <row r="685" spans="1:23" ht="36.75" customHeight="1" x14ac:dyDescent="0.3">
      <c r="A685" s="4" t="str">
        <f>'Matriz Nº2 Análisis'!A685</f>
        <v>76. 1</v>
      </c>
      <c r="B685" s="13" t="str">
        <f>IF(A685&lt;1,'Matriz Nº1 Identificación'!F685,'Matriz Nº2 Análisis'!B685)</f>
        <v xml:space="preserve"> </v>
      </c>
      <c r="C685" s="13" t="str">
        <f>IFERROR(IF(A685&lt;1,'Matriz Nº1 Identificación'!B685,'Matriz Nº2 Análisis'!E685)," ")</f>
        <v xml:space="preserve"> </v>
      </c>
      <c r="D685" s="13" t="str">
        <f>IF(A685&lt;1,'Matriz Nº1 Identificación'!B685,'Matriz Nº2 Análisis'!I685)</f>
        <v xml:space="preserve"> </v>
      </c>
      <c r="E685" s="102"/>
      <c r="F685" s="103"/>
      <c r="G685" s="103"/>
      <c r="H685" s="103"/>
      <c r="I685" s="96" t="str">
        <f>IFERROR(VLOOKUP(D685,'Tabla 12'!$B$4:$E$6,3,FALSE)," ")</f>
        <v xml:space="preserve"> </v>
      </c>
      <c r="J685" s="95" t="str">
        <f>IFERROR(VLOOKUP(I685,'Tabla 12'!$D$5:$E$6,2,FALSE)," ")</f>
        <v xml:space="preserve"> </v>
      </c>
      <c r="K685" s="10"/>
      <c r="L685" s="10"/>
      <c r="M685" s="9"/>
      <c r="N685" s="10"/>
      <c r="O685" s="10"/>
      <c r="P685" s="10"/>
      <c r="Q685" s="10"/>
      <c r="R685" s="10"/>
      <c r="S685" s="10"/>
      <c r="T685" s="10"/>
      <c r="U685" s="10"/>
      <c r="V685" s="10"/>
      <c r="W685" s="10"/>
    </row>
    <row r="686" spans="1:23" ht="36.75" customHeight="1" x14ac:dyDescent="0.3">
      <c r="A686" s="4" t="str">
        <f>'Matriz Nº2 Análisis'!A686</f>
        <v>76. 2</v>
      </c>
      <c r="B686" s="13" t="str">
        <f>IF(A686&lt;1,'Matriz Nº1 Identificación'!F686,'Matriz Nº2 Análisis'!B686)</f>
        <v xml:space="preserve"> </v>
      </c>
      <c r="C686" s="13" t="str">
        <f>IFERROR(IF(A686&lt;1,'Matriz Nº1 Identificación'!B686,'Matriz Nº2 Análisis'!E686)," ")</f>
        <v xml:space="preserve"> </v>
      </c>
      <c r="D686" s="13" t="str">
        <f>IF(A686&lt;1,'Matriz Nº1 Identificación'!B686,'Matriz Nº2 Análisis'!I686)</f>
        <v xml:space="preserve"> </v>
      </c>
      <c r="E686" s="102"/>
      <c r="F686" s="103"/>
      <c r="G686" s="103"/>
      <c r="H686" s="103"/>
      <c r="I686" s="96" t="str">
        <f>IFERROR(VLOOKUP(D686,'Tabla 12'!$B$4:$E$6,3,FALSE)," ")</f>
        <v xml:space="preserve"> </v>
      </c>
      <c r="J686" s="95" t="str">
        <f>IFERROR(VLOOKUP(I686,'Tabla 12'!$D$5:$E$6,2,FALSE)," ")</f>
        <v xml:space="preserve"> </v>
      </c>
      <c r="K686" s="10"/>
      <c r="L686" s="10"/>
      <c r="M686" s="9"/>
      <c r="N686" s="10"/>
      <c r="O686" s="10"/>
      <c r="P686" s="10"/>
      <c r="Q686" s="10"/>
      <c r="R686" s="10"/>
      <c r="S686" s="10"/>
      <c r="T686" s="10"/>
      <c r="U686" s="10"/>
      <c r="V686" s="10"/>
      <c r="W686" s="10"/>
    </row>
    <row r="687" spans="1:23" ht="36.75" customHeight="1" x14ac:dyDescent="0.3">
      <c r="A687" s="4" t="str">
        <f>'Matriz Nº2 Análisis'!A687</f>
        <v>76. 3</v>
      </c>
      <c r="B687" s="13" t="str">
        <f>IF(A687&lt;1,'Matriz Nº1 Identificación'!F687,'Matriz Nº2 Análisis'!B687)</f>
        <v xml:space="preserve"> </v>
      </c>
      <c r="C687" s="13" t="str">
        <f>IFERROR(IF(A687&lt;1,'Matriz Nº1 Identificación'!B687,'Matriz Nº2 Análisis'!E687)," ")</f>
        <v xml:space="preserve"> </v>
      </c>
      <c r="D687" s="13" t="str">
        <f>IF(A687&lt;1,'Matriz Nº1 Identificación'!B687,'Matriz Nº2 Análisis'!I687)</f>
        <v xml:space="preserve"> </v>
      </c>
      <c r="E687" s="102"/>
      <c r="F687" s="103"/>
      <c r="G687" s="103"/>
      <c r="H687" s="103"/>
      <c r="I687" s="96" t="str">
        <f>IFERROR(VLOOKUP(D687,'Tabla 12'!$B$4:$E$6,3,FALSE)," ")</f>
        <v xml:space="preserve"> </v>
      </c>
      <c r="J687" s="95" t="str">
        <f>IFERROR(VLOOKUP(I687,'Tabla 12'!$D$5:$E$6,2,FALSE)," ")</f>
        <v xml:space="preserve"> </v>
      </c>
      <c r="K687" s="10"/>
      <c r="L687" s="10"/>
      <c r="M687" s="9"/>
      <c r="N687" s="10"/>
      <c r="O687" s="10"/>
      <c r="P687" s="10"/>
      <c r="Q687" s="10"/>
      <c r="R687" s="10"/>
      <c r="S687" s="10"/>
      <c r="T687" s="10"/>
      <c r="U687" s="10"/>
      <c r="V687" s="10"/>
      <c r="W687" s="10"/>
    </row>
    <row r="688" spans="1:23" ht="36.75" customHeight="1" x14ac:dyDescent="0.3">
      <c r="A688" s="4" t="str">
        <f>'Matriz Nº2 Análisis'!A688</f>
        <v>76. 4</v>
      </c>
      <c r="B688" s="13" t="str">
        <f>IF(A688&lt;1,'Matriz Nº1 Identificación'!F688,'Matriz Nº2 Análisis'!B688)</f>
        <v xml:space="preserve"> </v>
      </c>
      <c r="C688" s="13" t="str">
        <f>IFERROR(IF(A688&lt;1,'Matriz Nº1 Identificación'!B688,'Matriz Nº2 Análisis'!E688)," ")</f>
        <v xml:space="preserve"> </v>
      </c>
      <c r="D688" s="13" t="str">
        <f>IF(A688&lt;1,'Matriz Nº1 Identificación'!B688,'Matriz Nº2 Análisis'!I688)</f>
        <v xml:space="preserve"> </v>
      </c>
      <c r="E688" s="102"/>
      <c r="F688" s="103"/>
      <c r="G688" s="103"/>
      <c r="H688" s="103"/>
      <c r="I688" s="96" t="str">
        <f>IFERROR(VLOOKUP(D688,'Tabla 12'!$B$4:$E$6,3,FALSE)," ")</f>
        <v xml:space="preserve"> </v>
      </c>
      <c r="J688" s="95" t="str">
        <f>IFERROR(VLOOKUP(I688,'Tabla 12'!$D$5:$E$6,2,FALSE)," ")</f>
        <v xml:space="preserve"> </v>
      </c>
      <c r="K688" s="10"/>
      <c r="L688" s="10"/>
      <c r="M688" s="9"/>
      <c r="N688" s="10"/>
      <c r="O688" s="10"/>
      <c r="P688" s="10"/>
      <c r="Q688" s="10"/>
      <c r="R688" s="10"/>
      <c r="S688" s="10"/>
      <c r="T688" s="10"/>
      <c r="U688" s="10"/>
      <c r="V688" s="10"/>
      <c r="W688" s="10"/>
    </row>
    <row r="689" spans="1:23" ht="36.75" customHeight="1" x14ac:dyDescent="0.3">
      <c r="A689" s="4" t="str">
        <f>'Matriz Nº2 Análisis'!A689</f>
        <v>76. 5</v>
      </c>
      <c r="B689" s="13" t="str">
        <f>IF(A689&lt;1,'Matriz Nº1 Identificación'!F689,'Matriz Nº2 Análisis'!B689)</f>
        <v xml:space="preserve"> </v>
      </c>
      <c r="C689" s="13" t="str">
        <f>IFERROR(IF(A689&lt;1,'Matriz Nº1 Identificación'!B689,'Matriz Nº2 Análisis'!E689)," ")</f>
        <v xml:space="preserve"> </v>
      </c>
      <c r="D689" s="13" t="str">
        <f>IF(A689&lt;1,'Matriz Nº1 Identificación'!B689,'Matriz Nº2 Análisis'!I689)</f>
        <v xml:space="preserve"> </v>
      </c>
      <c r="E689" s="102"/>
      <c r="F689" s="103"/>
      <c r="G689" s="103"/>
      <c r="H689" s="103"/>
      <c r="I689" s="96" t="str">
        <f>IFERROR(VLOOKUP(D689,'Tabla 12'!$B$4:$E$6,3,FALSE)," ")</f>
        <v xml:space="preserve"> </v>
      </c>
      <c r="J689" s="95" t="str">
        <f>IFERROR(VLOOKUP(I689,'Tabla 12'!$D$5:$E$6,2,FALSE)," ")</f>
        <v xml:space="preserve"> </v>
      </c>
      <c r="K689" s="10"/>
      <c r="L689" s="10"/>
      <c r="M689" s="9"/>
      <c r="N689" s="10"/>
      <c r="O689" s="10"/>
      <c r="P689" s="10"/>
      <c r="Q689" s="10"/>
      <c r="R689" s="10"/>
      <c r="S689" s="10"/>
      <c r="T689" s="10"/>
      <c r="U689" s="10"/>
      <c r="V689" s="10"/>
      <c r="W689" s="10"/>
    </row>
    <row r="690" spans="1:23" ht="36.75" customHeight="1" x14ac:dyDescent="0.3">
      <c r="A690" s="4" t="str">
        <f>'Matriz Nº2 Análisis'!A690</f>
        <v>76. 6</v>
      </c>
      <c r="B690" s="13" t="str">
        <f>IF(A690&lt;1,'Matriz Nº1 Identificación'!F690,'Matriz Nº2 Análisis'!B690)</f>
        <v xml:space="preserve"> </v>
      </c>
      <c r="C690" s="13" t="str">
        <f>IFERROR(IF(A690&lt;1,'Matriz Nº1 Identificación'!B690,'Matriz Nº2 Análisis'!E690)," ")</f>
        <v xml:space="preserve"> </v>
      </c>
      <c r="D690" s="13" t="str">
        <f>IF(A690&lt;1,'Matriz Nº1 Identificación'!B690,'Matriz Nº2 Análisis'!I690)</f>
        <v xml:space="preserve"> </v>
      </c>
      <c r="E690" s="102"/>
      <c r="F690" s="103"/>
      <c r="G690" s="103"/>
      <c r="H690" s="103"/>
      <c r="I690" s="96" t="str">
        <f>IFERROR(VLOOKUP(D690,'Tabla 12'!$B$4:$E$6,3,FALSE)," ")</f>
        <v xml:space="preserve"> </v>
      </c>
      <c r="J690" s="95" t="str">
        <f>IFERROR(VLOOKUP(I690,'Tabla 12'!$D$5:$E$6,2,FALSE)," ")</f>
        <v xml:space="preserve"> </v>
      </c>
      <c r="K690" s="10"/>
      <c r="L690" s="10"/>
      <c r="M690" s="9"/>
      <c r="N690" s="10"/>
      <c r="O690" s="10"/>
      <c r="P690" s="10"/>
      <c r="Q690" s="10"/>
      <c r="R690" s="10"/>
      <c r="S690" s="10"/>
      <c r="T690" s="10"/>
      <c r="U690" s="10"/>
      <c r="V690" s="10"/>
      <c r="W690" s="10"/>
    </row>
    <row r="691" spans="1:23" ht="36.75" customHeight="1" thickBot="1" x14ac:dyDescent="0.35">
      <c r="A691" s="4" t="str">
        <f>'Matriz Nº2 Análisis'!A691</f>
        <v>76. 7</v>
      </c>
      <c r="B691" s="13" t="str">
        <f>IF(A691&lt;1,'Matriz Nº1 Identificación'!F691,'Matriz Nº2 Análisis'!B691)</f>
        <v xml:space="preserve"> </v>
      </c>
      <c r="C691" s="13" t="str">
        <f>IFERROR(IF(A691&lt;1,'Matriz Nº1 Identificación'!B691,'Matriz Nº2 Análisis'!E691)," ")</f>
        <v xml:space="preserve"> </v>
      </c>
      <c r="D691" s="13" t="str">
        <f>IF(A691&lt;1,'Matriz Nº1 Identificación'!B691,'Matriz Nº2 Análisis'!I691)</f>
        <v xml:space="preserve"> </v>
      </c>
      <c r="E691" s="102"/>
      <c r="F691" s="103"/>
      <c r="G691" s="103"/>
      <c r="H691" s="103"/>
      <c r="I691" s="96" t="str">
        <f>IFERROR(VLOOKUP(D691,'Tabla 12'!$B$4:$E$6,3,FALSE)," ")</f>
        <v xml:space="preserve"> </v>
      </c>
      <c r="J691" s="95" t="str">
        <f>IFERROR(VLOOKUP(I691,'Tabla 12'!$D$5:$E$6,2,FALSE)," ")</f>
        <v xml:space="preserve"> </v>
      </c>
      <c r="K691" s="10"/>
      <c r="L691" s="10"/>
      <c r="M691" s="9"/>
      <c r="N691" s="10"/>
      <c r="O691" s="10"/>
      <c r="P691" s="10"/>
      <c r="Q691" s="10"/>
      <c r="R691" s="10"/>
      <c r="S691" s="10"/>
      <c r="T691" s="10"/>
      <c r="U691" s="10"/>
      <c r="V691" s="10"/>
      <c r="W691" s="10"/>
    </row>
    <row r="692" spans="1:23" ht="34.5" customHeight="1" thickBot="1" x14ac:dyDescent="0.35">
      <c r="A692" s="73" t="str">
        <f>'Matriz Nº1 Identificación'!A692</f>
        <v xml:space="preserve">Objetivo Estratégico: </v>
      </c>
      <c r="B692" s="395">
        <f>+'Matriz Nº1 Identificación'!B692:H692</f>
        <v>0</v>
      </c>
      <c r="C692" s="396"/>
      <c r="D692" s="396"/>
      <c r="E692" s="396"/>
      <c r="F692" s="396"/>
      <c r="G692" s="396"/>
      <c r="H692" s="396"/>
      <c r="I692" s="396"/>
      <c r="J692" s="396"/>
    </row>
    <row r="693" spans="1:23" ht="34.5" customHeight="1" x14ac:dyDescent="0.3">
      <c r="A693" s="12" t="str">
        <f>'Matriz Nº1 Identificación'!A693</f>
        <v>Objetivo táctico</v>
      </c>
      <c r="B693" s="168" t="str">
        <f>+'Matriz Nº1 Identificación'!B693:H693</f>
        <v xml:space="preserve">77. </v>
      </c>
      <c r="C693" s="169"/>
      <c r="D693" s="169"/>
      <c r="E693" s="169"/>
      <c r="F693" s="170"/>
      <c r="G693" s="170"/>
      <c r="H693" s="170"/>
      <c r="I693" s="170"/>
      <c r="J693" s="171"/>
    </row>
    <row r="694" spans="1:23" ht="36.75" customHeight="1" x14ac:dyDescent="0.3">
      <c r="A694" s="4" t="str">
        <f>'Matriz Nº2 Análisis'!A694</f>
        <v>77. 1</v>
      </c>
      <c r="B694" s="13" t="str">
        <f>IF(A694&lt;1,'Matriz Nº1 Identificación'!F694,'Matriz Nº2 Análisis'!B694)</f>
        <v xml:space="preserve"> </v>
      </c>
      <c r="C694" s="13" t="str">
        <f>IFERROR(IF(A694&lt;1,'Matriz Nº1 Identificación'!B694,'Matriz Nº2 Análisis'!E694)," ")</f>
        <v xml:space="preserve"> </v>
      </c>
      <c r="D694" s="13" t="str">
        <f>IF(A694&lt;1,'Matriz Nº1 Identificación'!B694,'Matriz Nº2 Análisis'!I694)</f>
        <v xml:space="preserve"> </v>
      </c>
      <c r="E694" s="102"/>
      <c r="F694" s="103"/>
      <c r="G694" s="103"/>
      <c r="H694" s="103"/>
      <c r="I694" s="96" t="str">
        <f>IFERROR(VLOOKUP(D694,'Tabla 12'!$B$4:$E$6,3,FALSE)," ")</f>
        <v xml:space="preserve"> </v>
      </c>
      <c r="J694" s="95" t="str">
        <f>IFERROR(VLOOKUP(I694,'Tabla 12'!$D$5:$E$6,2,FALSE)," ")</f>
        <v xml:space="preserve"> </v>
      </c>
      <c r="K694" s="10"/>
      <c r="L694" s="10"/>
      <c r="M694" s="9"/>
      <c r="N694" s="10"/>
      <c r="O694" s="10"/>
      <c r="P694" s="10"/>
      <c r="Q694" s="10"/>
      <c r="R694" s="10"/>
      <c r="S694" s="10"/>
      <c r="T694" s="10"/>
      <c r="U694" s="10"/>
      <c r="V694" s="10"/>
      <c r="W694" s="10"/>
    </row>
    <row r="695" spans="1:23" ht="36.75" customHeight="1" x14ac:dyDescent="0.3">
      <c r="A695" s="4" t="str">
        <f>'Matriz Nº2 Análisis'!A695</f>
        <v>77. 2</v>
      </c>
      <c r="B695" s="13" t="str">
        <f>IF(A695&lt;1,'Matriz Nº1 Identificación'!F695,'Matriz Nº2 Análisis'!B695)</f>
        <v xml:space="preserve"> </v>
      </c>
      <c r="C695" s="13" t="str">
        <f>IFERROR(IF(A695&lt;1,'Matriz Nº1 Identificación'!B695,'Matriz Nº2 Análisis'!E695)," ")</f>
        <v xml:space="preserve"> </v>
      </c>
      <c r="D695" s="13" t="str">
        <f>IF(A695&lt;1,'Matriz Nº1 Identificación'!B695,'Matriz Nº2 Análisis'!I695)</f>
        <v xml:space="preserve"> </v>
      </c>
      <c r="E695" s="102"/>
      <c r="F695" s="103"/>
      <c r="G695" s="103"/>
      <c r="H695" s="103"/>
      <c r="I695" s="96" t="str">
        <f>IFERROR(VLOOKUP(D695,'Tabla 12'!$B$4:$E$6,3,FALSE)," ")</f>
        <v xml:space="preserve"> </v>
      </c>
      <c r="J695" s="95" t="str">
        <f>IFERROR(VLOOKUP(I695,'Tabla 12'!$D$5:$E$6,2,FALSE)," ")</f>
        <v xml:space="preserve"> </v>
      </c>
      <c r="K695" s="10"/>
      <c r="L695" s="10"/>
      <c r="M695" s="9"/>
      <c r="N695" s="10"/>
      <c r="O695" s="10"/>
      <c r="P695" s="10"/>
      <c r="Q695" s="10"/>
      <c r="R695" s="10"/>
      <c r="S695" s="10"/>
      <c r="T695" s="10"/>
      <c r="U695" s="10"/>
      <c r="V695" s="10"/>
      <c r="W695" s="10"/>
    </row>
    <row r="696" spans="1:23" ht="36.75" customHeight="1" x14ac:dyDescent="0.3">
      <c r="A696" s="4" t="str">
        <f>'Matriz Nº2 Análisis'!A696</f>
        <v>77. 3</v>
      </c>
      <c r="B696" s="13" t="str">
        <f>IF(A696&lt;1,'Matriz Nº1 Identificación'!F696,'Matriz Nº2 Análisis'!B696)</f>
        <v xml:space="preserve"> </v>
      </c>
      <c r="C696" s="13" t="str">
        <f>IFERROR(IF(A696&lt;1,'Matriz Nº1 Identificación'!B696,'Matriz Nº2 Análisis'!E696)," ")</f>
        <v xml:space="preserve"> </v>
      </c>
      <c r="D696" s="13" t="str">
        <f>IF(A696&lt;1,'Matriz Nº1 Identificación'!B696,'Matriz Nº2 Análisis'!I696)</f>
        <v xml:space="preserve"> </v>
      </c>
      <c r="E696" s="102"/>
      <c r="F696" s="103"/>
      <c r="G696" s="103"/>
      <c r="H696" s="103"/>
      <c r="I696" s="96" t="str">
        <f>IFERROR(VLOOKUP(D696,'Tabla 12'!$B$4:$E$6,3,FALSE)," ")</f>
        <v xml:space="preserve"> </v>
      </c>
      <c r="J696" s="95" t="str">
        <f>IFERROR(VLOOKUP(I696,'Tabla 12'!$D$5:$E$6,2,FALSE)," ")</f>
        <v xml:space="preserve"> </v>
      </c>
      <c r="K696" s="10"/>
      <c r="L696" s="10"/>
      <c r="M696" s="9"/>
      <c r="N696" s="10"/>
      <c r="O696" s="10"/>
      <c r="P696" s="10"/>
      <c r="Q696" s="10"/>
      <c r="R696" s="10"/>
      <c r="S696" s="10"/>
      <c r="T696" s="10"/>
      <c r="U696" s="10"/>
      <c r="V696" s="10"/>
      <c r="W696" s="10"/>
    </row>
    <row r="697" spans="1:23" ht="36.75" customHeight="1" x14ac:dyDescent="0.3">
      <c r="A697" s="4" t="str">
        <f>'Matriz Nº2 Análisis'!A697</f>
        <v>77. 4</v>
      </c>
      <c r="B697" s="13" t="str">
        <f>IF(A697&lt;1,'Matriz Nº1 Identificación'!F697,'Matriz Nº2 Análisis'!B697)</f>
        <v xml:space="preserve"> </v>
      </c>
      <c r="C697" s="13" t="str">
        <f>IFERROR(IF(A697&lt;1,'Matriz Nº1 Identificación'!B697,'Matriz Nº2 Análisis'!E697)," ")</f>
        <v xml:space="preserve"> </v>
      </c>
      <c r="D697" s="13" t="str">
        <f>IF(A697&lt;1,'Matriz Nº1 Identificación'!B697,'Matriz Nº2 Análisis'!I697)</f>
        <v xml:space="preserve"> </v>
      </c>
      <c r="E697" s="102"/>
      <c r="F697" s="103"/>
      <c r="G697" s="103"/>
      <c r="H697" s="103"/>
      <c r="I697" s="96" t="str">
        <f>IFERROR(VLOOKUP(D697,'Tabla 12'!$B$4:$E$6,3,FALSE)," ")</f>
        <v xml:space="preserve"> </v>
      </c>
      <c r="J697" s="95" t="str">
        <f>IFERROR(VLOOKUP(I697,'Tabla 12'!$D$5:$E$6,2,FALSE)," ")</f>
        <v xml:space="preserve"> </v>
      </c>
      <c r="K697" s="10"/>
      <c r="L697" s="10"/>
      <c r="M697" s="9"/>
      <c r="N697" s="10"/>
      <c r="O697" s="10"/>
      <c r="P697" s="10"/>
      <c r="Q697" s="10"/>
      <c r="R697" s="10"/>
      <c r="S697" s="10"/>
      <c r="T697" s="10"/>
      <c r="U697" s="10"/>
      <c r="V697" s="10"/>
      <c r="W697" s="10"/>
    </row>
    <row r="698" spans="1:23" ht="36.75" customHeight="1" x14ac:dyDescent="0.3">
      <c r="A698" s="4" t="str">
        <f>'Matriz Nº2 Análisis'!A698</f>
        <v>77. 5</v>
      </c>
      <c r="B698" s="13" t="str">
        <f>IF(A698&lt;1,'Matriz Nº1 Identificación'!F698,'Matriz Nº2 Análisis'!B698)</f>
        <v xml:space="preserve"> </v>
      </c>
      <c r="C698" s="13" t="str">
        <f>IFERROR(IF(A698&lt;1,'Matriz Nº1 Identificación'!B698,'Matriz Nº2 Análisis'!E698)," ")</f>
        <v xml:space="preserve"> </v>
      </c>
      <c r="D698" s="13" t="str">
        <f>IF(A698&lt;1,'Matriz Nº1 Identificación'!B698,'Matriz Nº2 Análisis'!I698)</f>
        <v xml:space="preserve"> </v>
      </c>
      <c r="E698" s="102"/>
      <c r="F698" s="103"/>
      <c r="G698" s="103"/>
      <c r="H698" s="103"/>
      <c r="I698" s="96" t="str">
        <f>IFERROR(VLOOKUP(D698,'Tabla 12'!$B$4:$E$6,3,FALSE)," ")</f>
        <v xml:space="preserve"> </v>
      </c>
      <c r="J698" s="95" t="str">
        <f>IFERROR(VLOOKUP(I698,'Tabla 12'!$D$5:$E$6,2,FALSE)," ")</f>
        <v xml:space="preserve"> </v>
      </c>
      <c r="K698" s="10"/>
      <c r="L698" s="10"/>
      <c r="M698" s="9"/>
      <c r="N698" s="10"/>
      <c r="O698" s="10"/>
      <c r="P698" s="10"/>
      <c r="Q698" s="10"/>
      <c r="R698" s="10"/>
      <c r="S698" s="10"/>
      <c r="T698" s="10"/>
      <c r="U698" s="10"/>
      <c r="V698" s="10"/>
      <c r="W698" s="10"/>
    </row>
    <row r="699" spans="1:23" ht="36.75" customHeight="1" x14ac:dyDescent="0.3">
      <c r="A699" s="4" t="str">
        <f>'Matriz Nº2 Análisis'!A699</f>
        <v>77. 6</v>
      </c>
      <c r="B699" s="13" t="str">
        <f>IF(A699&lt;1,'Matriz Nº1 Identificación'!F699,'Matriz Nº2 Análisis'!B699)</f>
        <v xml:space="preserve"> </v>
      </c>
      <c r="C699" s="13" t="str">
        <f>IFERROR(IF(A699&lt;1,'Matriz Nº1 Identificación'!B699,'Matriz Nº2 Análisis'!E699)," ")</f>
        <v xml:space="preserve"> </v>
      </c>
      <c r="D699" s="13" t="str">
        <f>IF(A699&lt;1,'Matriz Nº1 Identificación'!B699,'Matriz Nº2 Análisis'!I699)</f>
        <v xml:space="preserve"> </v>
      </c>
      <c r="E699" s="102"/>
      <c r="F699" s="103"/>
      <c r="G699" s="103"/>
      <c r="H699" s="103"/>
      <c r="I699" s="96" t="str">
        <f>IFERROR(VLOOKUP(D699,'Tabla 12'!$B$4:$E$6,3,FALSE)," ")</f>
        <v xml:space="preserve"> </v>
      </c>
      <c r="J699" s="95" t="str">
        <f>IFERROR(VLOOKUP(I699,'Tabla 12'!$D$5:$E$6,2,FALSE)," ")</f>
        <v xml:space="preserve"> </v>
      </c>
      <c r="K699" s="10"/>
      <c r="L699" s="10"/>
      <c r="M699" s="9"/>
      <c r="N699" s="10"/>
      <c r="O699" s="10"/>
      <c r="P699" s="10"/>
      <c r="Q699" s="10"/>
      <c r="R699" s="10"/>
      <c r="S699" s="10"/>
      <c r="T699" s="10"/>
      <c r="U699" s="10"/>
      <c r="V699" s="10"/>
      <c r="W699" s="10"/>
    </row>
    <row r="700" spans="1:23" ht="36.75" customHeight="1" thickBot="1" x14ac:dyDescent="0.35">
      <c r="A700" s="4" t="str">
        <f>'Matriz Nº2 Análisis'!A700</f>
        <v>77. 7</v>
      </c>
      <c r="B700" s="13" t="str">
        <f>IF(A700&lt;1,'Matriz Nº1 Identificación'!F700,'Matriz Nº2 Análisis'!B700)</f>
        <v xml:space="preserve"> </v>
      </c>
      <c r="C700" s="13" t="str">
        <f>IFERROR(IF(A700&lt;1,'Matriz Nº1 Identificación'!B700,'Matriz Nº2 Análisis'!E700)," ")</f>
        <v xml:space="preserve"> </v>
      </c>
      <c r="D700" s="13" t="str">
        <f>IF(A700&lt;1,'Matriz Nº1 Identificación'!B700,'Matriz Nº2 Análisis'!I700)</f>
        <v xml:space="preserve"> </v>
      </c>
      <c r="E700" s="102"/>
      <c r="F700" s="103"/>
      <c r="G700" s="103"/>
      <c r="H700" s="103"/>
      <c r="I700" s="96" t="str">
        <f>IFERROR(VLOOKUP(D700,'Tabla 12'!$B$4:$E$6,3,FALSE)," ")</f>
        <v xml:space="preserve"> </v>
      </c>
      <c r="J700" s="95" t="str">
        <f>IFERROR(VLOOKUP(I700,'Tabla 12'!$D$5:$E$6,2,FALSE)," ")</f>
        <v xml:space="preserve"> </v>
      </c>
      <c r="K700" s="10"/>
      <c r="L700" s="10"/>
      <c r="M700" s="9"/>
      <c r="N700" s="10"/>
      <c r="O700" s="10"/>
      <c r="P700" s="10"/>
      <c r="Q700" s="10"/>
      <c r="R700" s="10"/>
      <c r="S700" s="10"/>
      <c r="T700" s="10"/>
      <c r="U700" s="10"/>
      <c r="V700" s="10"/>
      <c r="W700" s="10"/>
    </row>
    <row r="701" spans="1:23" ht="34.5" customHeight="1" thickBot="1" x14ac:dyDescent="0.35">
      <c r="A701" s="73" t="str">
        <f>'Matriz Nº1 Identificación'!A701</f>
        <v xml:space="preserve">Objetivo Estratégico: </v>
      </c>
      <c r="B701" s="395">
        <f>+'Matriz Nº1 Identificación'!B701:H701</f>
        <v>0</v>
      </c>
      <c r="C701" s="396"/>
      <c r="D701" s="396"/>
      <c r="E701" s="396"/>
      <c r="F701" s="396"/>
      <c r="G701" s="396"/>
      <c r="H701" s="396"/>
      <c r="I701" s="396"/>
      <c r="J701" s="396"/>
    </row>
    <row r="702" spans="1:23" ht="34.5" customHeight="1" x14ac:dyDescent="0.3">
      <c r="A702" s="12" t="str">
        <f>'Matriz Nº1 Identificación'!A702</f>
        <v>Objetivo táctico</v>
      </c>
      <c r="B702" s="168" t="str">
        <f>+'Matriz Nº1 Identificación'!B702:H702</f>
        <v xml:space="preserve">78. </v>
      </c>
      <c r="C702" s="169"/>
      <c r="D702" s="169"/>
      <c r="E702" s="169"/>
      <c r="F702" s="170"/>
      <c r="G702" s="170"/>
      <c r="H702" s="170"/>
      <c r="I702" s="170"/>
      <c r="J702" s="171"/>
    </row>
    <row r="703" spans="1:23" ht="36.75" customHeight="1" x14ac:dyDescent="0.3">
      <c r="A703" s="4" t="str">
        <f>'Matriz Nº2 Análisis'!A703</f>
        <v>78. 1</v>
      </c>
      <c r="B703" s="13" t="str">
        <f>IF(A703&lt;1,'Matriz Nº1 Identificación'!F703,'Matriz Nº2 Análisis'!B703)</f>
        <v xml:space="preserve"> </v>
      </c>
      <c r="C703" s="13" t="str">
        <f>IFERROR(IF(A703&lt;1,'Matriz Nº1 Identificación'!B703,'Matriz Nº2 Análisis'!E703)," ")</f>
        <v xml:space="preserve"> </v>
      </c>
      <c r="D703" s="13" t="str">
        <f>IF(A703&lt;1,'Matriz Nº1 Identificación'!B703,'Matriz Nº2 Análisis'!I703)</f>
        <v xml:space="preserve"> </v>
      </c>
      <c r="E703" s="102"/>
      <c r="F703" s="103"/>
      <c r="G703" s="103"/>
      <c r="H703" s="103"/>
      <c r="I703" s="96" t="str">
        <f>IFERROR(VLOOKUP(D703,'Tabla 12'!$B$4:$E$6,3,FALSE)," ")</f>
        <v xml:space="preserve"> </v>
      </c>
      <c r="J703" s="95" t="str">
        <f>IFERROR(VLOOKUP(I703,'Tabla 12'!$D$5:$E$6,2,FALSE)," ")</f>
        <v xml:space="preserve"> </v>
      </c>
      <c r="K703" s="10"/>
      <c r="L703" s="10"/>
      <c r="M703" s="9"/>
      <c r="N703" s="10"/>
      <c r="O703" s="10"/>
      <c r="P703" s="10"/>
      <c r="Q703" s="10"/>
      <c r="R703" s="10"/>
      <c r="S703" s="10"/>
      <c r="T703" s="10"/>
      <c r="U703" s="10"/>
      <c r="V703" s="10"/>
      <c r="W703" s="10"/>
    </row>
    <row r="704" spans="1:23" ht="36.75" customHeight="1" x14ac:dyDescent="0.3">
      <c r="A704" s="4" t="str">
        <f>'Matriz Nº2 Análisis'!A704</f>
        <v>78. 2</v>
      </c>
      <c r="B704" s="13" t="str">
        <f>IF(A704&lt;1,'Matriz Nº1 Identificación'!F704,'Matriz Nº2 Análisis'!B704)</f>
        <v xml:space="preserve"> </v>
      </c>
      <c r="C704" s="13" t="str">
        <f>IFERROR(IF(A704&lt;1,'Matriz Nº1 Identificación'!B704,'Matriz Nº2 Análisis'!E704)," ")</f>
        <v xml:space="preserve"> </v>
      </c>
      <c r="D704" s="13" t="str">
        <f>IF(A704&lt;1,'Matriz Nº1 Identificación'!B704,'Matriz Nº2 Análisis'!I704)</f>
        <v xml:space="preserve"> </v>
      </c>
      <c r="E704" s="102"/>
      <c r="F704" s="103"/>
      <c r="G704" s="103"/>
      <c r="H704" s="103"/>
      <c r="I704" s="96" t="str">
        <f>IFERROR(VLOOKUP(D704,'Tabla 12'!$B$4:$E$6,3,FALSE)," ")</f>
        <v xml:space="preserve"> </v>
      </c>
      <c r="J704" s="95" t="str">
        <f>IFERROR(VLOOKUP(I704,'Tabla 12'!$D$5:$E$6,2,FALSE)," ")</f>
        <v xml:space="preserve"> </v>
      </c>
      <c r="K704" s="10"/>
      <c r="L704" s="10"/>
      <c r="M704" s="9"/>
      <c r="N704" s="10"/>
      <c r="O704" s="10"/>
      <c r="P704" s="10"/>
      <c r="Q704" s="10"/>
      <c r="R704" s="10"/>
      <c r="S704" s="10"/>
      <c r="T704" s="10"/>
      <c r="U704" s="10"/>
      <c r="V704" s="10"/>
      <c r="W704" s="10"/>
    </row>
    <row r="705" spans="1:23" ht="36.75" customHeight="1" x14ac:dyDescent="0.3">
      <c r="A705" s="4" t="str">
        <f>'Matriz Nº2 Análisis'!A705</f>
        <v>78. 3</v>
      </c>
      <c r="B705" s="13" t="str">
        <f>IF(A705&lt;1,'Matriz Nº1 Identificación'!F705,'Matriz Nº2 Análisis'!B705)</f>
        <v xml:space="preserve"> </v>
      </c>
      <c r="C705" s="13" t="str">
        <f>IFERROR(IF(A705&lt;1,'Matriz Nº1 Identificación'!B705,'Matriz Nº2 Análisis'!E705)," ")</f>
        <v xml:space="preserve"> </v>
      </c>
      <c r="D705" s="13" t="str">
        <f>IF(A705&lt;1,'Matriz Nº1 Identificación'!B705,'Matriz Nº2 Análisis'!I705)</f>
        <v xml:space="preserve"> </v>
      </c>
      <c r="E705" s="102"/>
      <c r="F705" s="103"/>
      <c r="G705" s="103"/>
      <c r="H705" s="103"/>
      <c r="I705" s="96" t="str">
        <f>IFERROR(VLOOKUP(D705,'Tabla 12'!$B$4:$E$6,3,FALSE)," ")</f>
        <v xml:space="preserve"> </v>
      </c>
      <c r="J705" s="95" t="str">
        <f>IFERROR(VLOOKUP(I705,'Tabla 12'!$D$5:$E$6,2,FALSE)," ")</f>
        <v xml:space="preserve"> </v>
      </c>
      <c r="K705" s="10"/>
      <c r="L705" s="10"/>
      <c r="M705" s="9"/>
      <c r="N705" s="10"/>
      <c r="O705" s="10"/>
      <c r="P705" s="10"/>
      <c r="Q705" s="10"/>
      <c r="R705" s="10"/>
      <c r="S705" s="10"/>
      <c r="T705" s="10"/>
      <c r="U705" s="10"/>
      <c r="V705" s="10"/>
      <c r="W705" s="10"/>
    </row>
    <row r="706" spans="1:23" ht="36.75" customHeight="1" x14ac:dyDescent="0.3">
      <c r="A706" s="4" t="str">
        <f>'Matriz Nº2 Análisis'!A706</f>
        <v>78. 4</v>
      </c>
      <c r="B706" s="13" t="str">
        <f>IF(A706&lt;1,'Matriz Nº1 Identificación'!F706,'Matriz Nº2 Análisis'!B706)</f>
        <v xml:space="preserve"> </v>
      </c>
      <c r="C706" s="13" t="str">
        <f>IFERROR(IF(A706&lt;1,'Matriz Nº1 Identificación'!B706,'Matriz Nº2 Análisis'!E706)," ")</f>
        <v xml:space="preserve"> </v>
      </c>
      <c r="D706" s="13" t="str">
        <f>IF(A706&lt;1,'Matriz Nº1 Identificación'!B706,'Matriz Nº2 Análisis'!I706)</f>
        <v xml:space="preserve"> </v>
      </c>
      <c r="E706" s="102"/>
      <c r="F706" s="103"/>
      <c r="G706" s="103"/>
      <c r="H706" s="103"/>
      <c r="I706" s="96" t="str">
        <f>IFERROR(VLOOKUP(D706,'Tabla 12'!$B$4:$E$6,3,FALSE)," ")</f>
        <v xml:space="preserve"> </v>
      </c>
      <c r="J706" s="95" t="str">
        <f>IFERROR(VLOOKUP(I706,'Tabla 12'!$D$5:$E$6,2,FALSE)," ")</f>
        <v xml:space="preserve"> </v>
      </c>
      <c r="K706" s="10"/>
      <c r="L706" s="10"/>
      <c r="M706" s="9"/>
      <c r="N706" s="10"/>
      <c r="O706" s="10"/>
      <c r="P706" s="10"/>
      <c r="Q706" s="10"/>
      <c r="R706" s="10"/>
      <c r="S706" s="10"/>
      <c r="T706" s="10"/>
      <c r="U706" s="10"/>
      <c r="V706" s="10"/>
      <c r="W706" s="10"/>
    </row>
    <row r="707" spans="1:23" ht="36.75" customHeight="1" x14ac:dyDescent="0.3">
      <c r="A707" s="4" t="str">
        <f>'Matriz Nº2 Análisis'!A707</f>
        <v>78. 5</v>
      </c>
      <c r="B707" s="13" t="str">
        <f>IF(A707&lt;1,'Matriz Nº1 Identificación'!F707,'Matriz Nº2 Análisis'!B707)</f>
        <v xml:space="preserve"> </v>
      </c>
      <c r="C707" s="13" t="str">
        <f>IFERROR(IF(A707&lt;1,'Matriz Nº1 Identificación'!B707,'Matriz Nº2 Análisis'!E707)," ")</f>
        <v xml:space="preserve"> </v>
      </c>
      <c r="D707" s="13" t="str">
        <f>IF(A707&lt;1,'Matriz Nº1 Identificación'!B707,'Matriz Nº2 Análisis'!I707)</f>
        <v xml:space="preserve"> </v>
      </c>
      <c r="E707" s="102"/>
      <c r="F707" s="103"/>
      <c r="G707" s="103"/>
      <c r="H707" s="103"/>
      <c r="I707" s="96" t="str">
        <f>IFERROR(VLOOKUP(D707,'Tabla 12'!$B$4:$E$6,3,FALSE)," ")</f>
        <v xml:space="preserve"> </v>
      </c>
      <c r="J707" s="95" t="str">
        <f>IFERROR(VLOOKUP(I707,'Tabla 12'!$D$5:$E$6,2,FALSE)," ")</f>
        <v xml:space="preserve"> </v>
      </c>
      <c r="K707" s="10"/>
      <c r="L707" s="10"/>
      <c r="M707" s="9"/>
      <c r="N707" s="10"/>
      <c r="O707" s="10"/>
      <c r="P707" s="10"/>
      <c r="Q707" s="10"/>
      <c r="R707" s="10"/>
      <c r="S707" s="10"/>
      <c r="T707" s="10"/>
      <c r="U707" s="10"/>
      <c r="V707" s="10"/>
      <c r="W707" s="10"/>
    </row>
    <row r="708" spans="1:23" ht="36.75" customHeight="1" x14ac:dyDescent="0.3">
      <c r="A708" s="4" t="str">
        <f>'Matriz Nº2 Análisis'!A708</f>
        <v>78. 6</v>
      </c>
      <c r="B708" s="13" t="str">
        <f>IF(A708&lt;1,'Matriz Nº1 Identificación'!F708,'Matriz Nº2 Análisis'!B708)</f>
        <v xml:space="preserve"> </v>
      </c>
      <c r="C708" s="13" t="str">
        <f>IFERROR(IF(A708&lt;1,'Matriz Nº1 Identificación'!B708,'Matriz Nº2 Análisis'!E708)," ")</f>
        <v xml:space="preserve"> </v>
      </c>
      <c r="D708" s="13" t="str">
        <f>IF(A708&lt;1,'Matriz Nº1 Identificación'!B708,'Matriz Nº2 Análisis'!I708)</f>
        <v xml:space="preserve"> </v>
      </c>
      <c r="E708" s="102"/>
      <c r="F708" s="103"/>
      <c r="G708" s="103"/>
      <c r="H708" s="103"/>
      <c r="I708" s="96" t="str">
        <f>IFERROR(VLOOKUP(D708,'Tabla 12'!$B$4:$E$6,3,FALSE)," ")</f>
        <v xml:space="preserve"> </v>
      </c>
      <c r="J708" s="95" t="str">
        <f>IFERROR(VLOOKUP(I708,'Tabla 12'!$D$5:$E$6,2,FALSE)," ")</f>
        <v xml:space="preserve"> </v>
      </c>
      <c r="K708" s="10"/>
      <c r="L708" s="10"/>
      <c r="M708" s="9"/>
      <c r="N708" s="10"/>
      <c r="O708" s="10"/>
      <c r="P708" s="10"/>
      <c r="Q708" s="10"/>
      <c r="R708" s="10"/>
      <c r="S708" s="10"/>
      <c r="T708" s="10"/>
      <c r="U708" s="10"/>
      <c r="V708" s="10"/>
      <c r="W708" s="10"/>
    </row>
    <row r="709" spans="1:23" ht="36.75" customHeight="1" thickBot="1" x14ac:dyDescent="0.35">
      <c r="A709" s="4" t="str">
        <f>'Matriz Nº2 Análisis'!A709</f>
        <v>78. 7</v>
      </c>
      <c r="B709" s="13" t="str">
        <f>IF(A709&lt;1,'Matriz Nº1 Identificación'!F709,'Matriz Nº2 Análisis'!B709)</f>
        <v xml:space="preserve"> </v>
      </c>
      <c r="C709" s="13" t="str">
        <f>IFERROR(IF(A709&lt;1,'Matriz Nº1 Identificación'!B709,'Matriz Nº2 Análisis'!E709)," ")</f>
        <v xml:space="preserve"> </v>
      </c>
      <c r="D709" s="13" t="str">
        <f>IF(A709&lt;1,'Matriz Nº1 Identificación'!B709,'Matriz Nº2 Análisis'!I709)</f>
        <v xml:space="preserve"> </v>
      </c>
      <c r="E709" s="102"/>
      <c r="F709" s="103"/>
      <c r="G709" s="103"/>
      <c r="H709" s="103"/>
      <c r="I709" s="96" t="str">
        <f>IFERROR(VLOOKUP(D709,'Tabla 12'!$B$4:$E$6,3,FALSE)," ")</f>
        <v xml:space="preserve"> </v>
      </c>
      <c r="J709" s="95" t="str">
        <f>IFERROR(VLOOKUP(I709,'Tabla 12'!$D$5:$E$6,2,FALSE)," ")</f>
        <v xml:space="preserve"> </v>
      </c>
      <c r="K709" s="10"/>
      <c r="L709" s="10"/>
      <c r="M709" s="9"/>
      <c r="N709" s="10"/>
      <c r="O709" s="10"/>
      <c r="P709" s="10"/>
      <c r="Q709" s="10"/>
      <c r="R709" s="10"/>
      <c r="S709" s="10"/>
      <c r="T709" s="10"/>
      <c r="U709" s="10"/>
      <c r="V709" s="10"/>
      <c r="W709" s="10"/>
    </row>
    <row r="710" spans="1:23" ht="34.5" customHeight="1" thickBot="1" x14ac:dyDescent="0.35">
      <c r="A710" s="73" t="str">
        <f>'Matriz Nº1 Identificación'!A710</f>
        <v xml:space="preserve">Objetivo Estratégico: </v>
      </c>
      <c r="B710" s="395">
        <f>+'Matriz Nº1 Identificación'!B710:H710</f>
        <v>0</v>
      </c>
      <c r="C710" s="396"/>
      <c r="D710" s="396"/>
      <c r="E710" s="396"/>
      <c r="F710" s="396"/>
      <c r="G710" s="396"/>
      <c r="H710" s="396"/>
      <c r="I710" s="396"/>
      <c r="J710" s="396"/>
    </row>
    <row r="711" spans="1:23" ht="34.5" customHeight="1" x14ac:dyDescent="0.3">
      <c r="A711" s="12" t="str">
        <f>'Matriz Nº1 Identificación'!A711</f>
        <v>Objetivo táctico</v>
      </c>
      <c r="B711" s="168" t="str">
        <f>+'Matriz Nº1 Identificación'!B711:H711</f>
        <v xml:space="preserve">79. </v>
      </c>
      <c r="C711" s="169"/>
      <c r="D711" s="169"/>
      <c r="E711" s="169"/>
      <c r="F711" s="170"/>
      <c r="G711" s="170"/>
      <c r="H711" s="170"/>
      <c r="I711" s="170"/>
      <c r="J711" s="171"/>
    </row>
    <row r="712" spans="1:23" ht="36.75" customHeight="1" x14ac:dyDescent="0.3">
      <c r="A712" s="4" t="str">
        <f>'Matriz Nº2 Análisis'!A712</f>
        <v>79. 1</v>
      </c>
      <c r="B712" s="13" t="str">
        <f>IF(A712&lt;1,'Matriz Nº1 Identificación'!F712,'Matriz Nº2 Análisis'!B712)</f>
        <v xml:space="preserve"> </v>
      </c>
      <c r="C712" s="13" t="str">
        <f>IFERROR(IF(A712&lt;1,'Matriz Nº1 Identificación'!B712,'Matriz Nº2 Análisis'!E712)," ")</f>
        <v xml:space="preserve"> </v>
      </c>
      <c r="D712" s="13" t="str">
        <f>IF(A712&lt;1,'Matriz Nº1 Identificación'!B712,'Matriz Nº2 Análisis'!I712)</f>
        <v xml:space="preserve"> </v>
      </c>
      <c r="E712" s="102"/>
      <c r="F712" s="103"/>
      <c r="G712" s="103"/>
      <c r="H712" s="103"/>
      <c r="I712" s="96" t="str">
        <f>IFERROR(VLOOKUP(D712,'Tabla 12'!$B$4:$E$6,3,FALSE)," ")</f>
        <v xml:space="preserve"> </v>
      </c>
      <c r="J712" s="95" t="str">
        <f>IFERROR(VLOOKUP(I712,'Tabla 12'!$D$5:$E$6,2,FALSE)," ")</f>
        <v xml:space="preserve"> </v>
      </c>
      <c r="K712" s="10"/>
      <c r="L712" s="10"/>
      <c r="M712" s="9"/>
      <c r="N712" s="10"/>
      <c r="O712" s="10"/>
      <c r="P712" s="10"/>
      <c r="Q712" s="10"/>
      <c r="R712" s="10"/>
      <c r="S712" s="10"/>
      <c r="T712" s="10"/>
      <c r="U712" s="10"/>
      <c r="V712" s="10"/>
      <c r="W712" s="10"/>
    </row>
    <row r="713" spans="1:23" ht="36.75" customHeight="1" x14ac:dyDescent="0.3">
      <c r="A713" s="4" t="str">
        <f>'Matriz Nº2 Análisis'!A713</f>
        <v>79. 2</v>
      </c>
      <c r="B713" s="13" t="str">
        <f>IF(A713&lt;1,'Matriz Nº1 Identificación'!F713,'Matriz Nº2 Análisis'!B713)</f>
        <v xml:space="preserve"> </v>
      </c>
      <c r="C713" s="13" t="str">
        <f>IFERROR(IF(A713&lt;1,'Matriz Nº1 Identificación'!B713,'Matriz Nº2 Análisis'!E713)," ")</f>
        <v xml:space="preserve"> </v>
      </c>
      <c r="D713" s="13" t="str">
        <f>IF(A713&lt;1,'Matriz Nº1 Identificación'!B713,'Matriz Nº2 Análisis'!I713)</f>
        <v xml:space="preserve"> </v>
      </c>
      <c r="E713" s="102"/>
      <c r="F713" s="103"/>
      <c r="G713" s="103"/>
      <c r="H713" s="103"/>
      <c r="I713" s="96" t="str">
        <f>IFERROR(VLOOKUP(D713,'Tabla 12'!$B$4:$E$6,3,FALSE)," ")</f>
        <v xml:space="preserve"> </v>
      </c>
      <c r="J713" s="95" t="str">
        <f>IFERROR(VLOOKUP(I713,'Tabla 12'!$D$5:$E$6,2,FALSE)," ")</f>
        <v xml:space="preserve"> </v>
      </c>
      <c r="K713" s="10"/>
      <c r="L713" s="10"/>
      <c r="M713" s="9"/>
      <c r="N713" s="10"/>
      <c r="O713" s="10"/>
      <c r="P713" s="10"/>
      <c r="Q713" s="10"/>
      <c r="R713" s="10"/>
      <c r="S713" s="10"/>
      <c r="T713" s="10"/>
      <c r="U713" s="10"/>
      <c r="V713" s="10"/>
      <c r="W713" s="10"/>
    </row>
    <row r="714" spans="1:23" ht="36.75" customHeight="1" x14ac:dyDescent="0.3">
      <c r="A714" s="4" t="str">
        <f>'Matriz Nº2 Análisis'!A714</f>
        <v>79. 3</v>
      </c>
      <c r="B714" s="13" t="str">
        <f>IF(A714&lt;1,'Matriz Nº1 Identificación'!F714,'Matriz Nº2 Análisis'!B714)</f>
        <v xml:space="preserve"> </v>
      </c>
      <c r="C714" s="13" t="str">
        <f>IFERROR(IF(A714&lt;1,'Matriz Nº1 Identificación'!B714,'Matriz Nº2 Análisis'!E714)," ")</f>
        <v xml:space="preserve"> </v>
      </c>
      <c r="D714" s="13" t="str">
        <f>IF(A714&lt;1,'Matriz Nº1 Identificación'!B714,'Matriz Nº2 Análisis'!I714)</f>
        <v xml:space="preserve"> </v>
      </c>
      <c r="E714" s="102"/>
      <c r="F714" s="103"/>
      <c r="G714" s="103"/>
      <c r="H714" s="103"/>
      <c r="I714" s="96" t="str">
        <f>IFERROR(VLOOKUP(D714,'Tabla 12'!$B$4:$E$6,3,FALSE)," ")</f>
        <v xml:space="preserve"> </v>
      </c>
      <c r="J714" s="95" t="str">
        <f>IFERROR(VLOOKUP(I714,'Tabla 12'!$D$5:$E$6,2,FALSE)," ")</f>
        <v xml:space="preserve"> </v>
      </c>
      <c r="K714" s="10"/>
      <c r="L714" s="10"/>
      <c r="M714" s="9"/>
      <c r="N714" s="10"/>
      <c r="O714" s="10"/>
      <c r="P714" s="10"/>
      <c r="Q714" s="10"/>
      <c r="R714" s="10"/>
      <c r="S714" s="10"/>
      <c r="T714" s="10"/>
      <c r="U714" s="10"/>
      <c r="V714" s="10"/>
      <c r="W714" s="10"/>
    </row>
    <row r="715" spans="1:23" ht="36.75" customHeight="1" x14ac:dyDescent="0.3">
      <c r="A715" s="4" t="str">
        <f>'Matriz Nº2 Análisis'!A715</f>
        <v>79. 4</v>
      </c>
      <c r="B715" s="13" t="str">
        <f>IF(A715&lt;1,'Matriz Nº1 Identificación'!F715,'Matriz Nº2 Análisis'!B715)</f>
        <v xml:space="preserve"> </v>
      </c>
      <c r="C715" s="13" t="str">
        <f>IFERROR(IF(A715&lt;1,'Matriz Nº1 Identificación'!B715,'Matriz Nº2 Análisis'!E715)," ")</f>
        <v xml:space="preserve"> </v>
      </c>
      <c r="D715" s="13" t="str">
        <f>IF(A715&lt;1,'Matriz Nº1 Identificación'!B715,'Matriz Nº2 Análisis'!I715)</f>
        <v xml:space="preserve"> </v>
      </c>
      <c r="E715" s="102"/>
      <c r="F715" s="103"/>
      <c r="G715" s="103"/>
      <c r="H715" s="103"/>
      <c r="I715" s="96" t="str">
        <f>IFERROR(VLOOKUP(D715,'Tabla 12'!$B$4:$E$6,3,FALSE)," ")</f>
        <v xml:space="preserve"> </v>
      </c>
      <c r="J715" s="95" t="str">
        <f>IFERROR(VLOOKUP(I715,'Tabla 12'!$D$5:$E$6,2,FALSE)," ")</f>
        <v xml:space="preserve"> </v>
      </c>
      <c r="K715" s="10"/>
      <c r="L715" s="10"/>
      <c r="M715" s="9"/>
      <c r="N715" s="10"/>
      <c r="O715" s="10"/>
      <c r="P715" s="10"/>
      <c r="Q715" s="10"/>
      <c r="R715" s="10"/>
      <c r="S715" s="10"/>
      <c r="T715" s="10"/>
      <c r="U715" s="10"/>
      <c r="V715" s="10"/>
      <c r="W715" s="10"/>
    </row>
    <row r="716" spans="1:23" ht="36.75" customHeight="1" x14ac:dyDescent="0.3">
      <c r="A716" s="4" t="str">
        <f>'Matriz Nº2 Análisis'!A716</f>
        <v>79. 5</v>
      </c>
      <c r="B716" s="13" t="str">
        <f>IF(A716&lt;1,'Matriz Nº1 Identificación'!F716,'Matriz Nº2 Análisis'!B716)</f>
        <v xml:space="preserve"> </v>
      </c>
      <c r="C716" s="13" t="str">
        <f>IFERROR(IF(A716&lt;1,'Matriz Nº1 Identificación'!B716,'Matriz Nº2 Análisis'!E716)," ")</f>
        <v xml:space="preserve"> </v>
      </c>
      <c r="D716" s="13" t="str">
        <f>IF(A716&lt;1,'Matriz Nº1 Identificación'!B716,'Matriz Nº2 Análisis'!I716)</f>
        <v xml:space="preserve"> </v>
      </c>
      <c r="E716" s="102"/>
      <c r="F716" s="103"/>
      <c r="G716" s="103"/>
      <c r="H716" s="103"/>
      <c r="I716" s="96" t="str">
        <f>IFERROR(VLOOKUP(D716,'Tabla 12'!$B$4:$E$6,3,FALSE)," ")</f>
        <v xml:space="preserve"> </v>
      </c>
      <c r="J716" s="95" t="str">
        <f>IFERROR(VLOOKUP(I716,'Tabla 12'!$D$5:$E$6,2,FALSE)," ")</f>
        <v xml:space="preserve"> </v>
      </c>
      <c r="K716" s="10"/>
      <c r="L716" s="10"/>
      <c r="M716" s="9"/>
      <c r="N716" s="10"/>
      <c r="O716" s="10"/>
      <c r="P716" s="10"/>
      <c r="Q716" s="10"/>
      <c r="R716" s="10"/>
      <c r="S716" s="10"/>
      <c r="T716" s="10"/>
      <c r="U716" s="10"/>
      <c r="V716" s="10"/>
      <c r="W716" s="10"/>
    </row>
    <row r="717" spans="1:23" ht="36.75" customHeight="1" x14ac:dyDescent="0.3">
      <c r="A717" s="4" t="str">
        <f>'Matriz Nº2 Análisis'!A717</f>
        <v>79. 6</v>
      </c>
      <c r="B717" s="13" t="str">
        <f>IF(A717&lt;1,'Matriz Nº1 Identificación'!F717,'Matriz Nº2 Análisis'!B717)</f>
        <v xml:space="preserve"> </v>
      </c>
      <c r="C717" s="13" t="str">
        <f>IFERROR(IF(A717&lt;1,'Matriz Nº1 Identificación'!B717,'Matriz Nº2 Análisis'!E717)," ")</f>
        <v xml:space="preserve"> </v>
      </c>
      <c r="D717" s="13" t="str">
        <f>IF(A717&lt;1,'Matriz Nº1 Identificación'!B717,'Matriz Nº2 Análisis'!I717)</f>
        <v xml:space="preserve"> </v>
      </c>
      <c r="E717" s="102"/>
      <c r="F717" s="103"/>
      <c r="G717" s="103"/>
      <c r="H717" s="103"/>
      <c r="I717" s="96" t="str">
        <f>IFERROR(VLOOKUP(D717,'Tabla 12'!$B$4:$E$6,3,FALSE)," ")</f>
        <v xml:space="preserve"> </v>
      </c>
      <c r="J717" s="95" t="str">
        <f>IFERROR(VLOOKUP(I717,'Tabla 12'!$D$5:$E$6,2,FALSE)," ")</f>
        <v xml:space="preserve"> </v>
      </c>
      <c r="K717" s="10"/>
      <c r="L717" s="10"/>
      <c r="M717" s="9"/>
      <c r="N717" s="10"/>
      <c r="O717" s="10"/>
      <c r="P717" s="10"/>
      <c r="Q717" s="10"/>
      <c r="R717" s="10"/>
      <c r="S717" s="10"/>
      <c r="T717" s="10"/>
      <c r="U717" s="10"/>
      <c r="V717" s="10"/>
      <c r="W717" s="10"/>
    </row>
    <row r="718" spans="1:23" ht="36.75" customHeight="1" thickBot="1" x14ac:dyDescent="0.35">
      <c r="A718" s="4" t="str">
        <f>'Matriz Nº2 Análisis'!A718</f>
        <v>79. 7</v>
      </c>
      <c r="B718" s="13" t="str">
        <f>IF(A718&lt;1,'Matriz Nº1 Identificación'!F718,'Matriz Nº2 Análisis'!B718)</f>
        <v xml:space="preserve"> </v>
      </c>
      <c r="C718" s="13" t="str">
        <f>IFERROR(IF(A718&lt;1,'Matriz Nº1 Identificación'!B718,'Matriz Nº2 Análisis'!E718)," ")</f>
        <v xml:space="preserve"> </v>
      </c>
      <c r="D718" s="13" t="str">
        <f>IF(A718&lt;1,'Matriz Nº1 Identificación'!B718,'Matriz Nº2 Análisis'!I718)</f>
        <v xml:space="preserve"> </v>
      </c>
      <c r="E718" s="102"/>
      <c r="F718" s="103"/>
      <c r="G718" s="103"/>
      <c r="H718" s="103"/>
      <c r="I718" s="96" t="str">
        <f>IFERROR(VLOOKUP(D718,'Tabla 12'!$B$4:$E$6,3,FALSE)," ")</f>
        <v xml:space="preserve"> </v>
      </c>
      <c r="J718" s="95" t="str">
        <f>IFERROR(VLOOKUP(I718,'Tabla 12'!$D$5:$E$6,2,FALSE)," ")</f>
        <v xml:space="preserve"> </v>
      </c>
      <c r="K718" s="10"/>
      <c r="L718" s="10"/>
      <c r="M718" s="9"/>
      <c r="N718" s="10"/>
      <c r="O718" s="10"/>
      <c r="P718" s="10"/>
      <c r="Q718" s="10"/>
      <c r="R718" s="10"/>
      <c r="S718" s="10"/>
      <c r="T718" s="10"/>
      <c r="U718" s="10"/>
      <c r="V718" s="10"/>
      <c r="W718" s="10"/>
    </row>
    <row r="719" spans="1:23" ht="34.5" customHeight="1" thickBot="1" x14ac:dyDescent="0.35">
      <c r="A719" s="73" t="str">
        <f>'Matriz Nº1 Identificación'!A719</f>
        <v xml:space="preserve">Objetivo Estratégico: </v>
      </c>
      <c r="B719" s="395">
        <f>+'Matriz Nº1 Identificación'!B719:H719</f>
        <v>0</v>
      </c>
      <c r="C719" s="396"/>
      <c r="D719" s="396"/>
      <c r="E719" s="396"/>
      <c r="F719" s="396"/>
      <c r="G719" s="396"/>
      <c r="H719" s="396"/>
      <c r="I719" s="396"/>
      <c r="J719" s="396"/>
    </row>
    <row r="720" spans="1:23" ht="34.5" customHeight="1" x14ac:dyDescent="0.3">
      <c r="A720" s="12" t="str">
        <f>'Matriz Nº1 Identificación'!A720</f>
        <v>Objetivo táctico</v>
      </c>
      <c r="B720" s="168" t="str">
        <f>+'Matriz Nº1 Identificación'!B720:H720</f>
        <v xml:space="preserve">80. </v>
      </c>
      <c r="C720" s="169"/>
      <c r="D720" s="169"/>
      <c r="E720" s="169"/>
      <c r="F720" s="170"/>
      <c r="G720" s="170"/>
      <c r="H720" s="170"/>
      <c r="I720" s="170"/>
      <c r="J720" s="171"/>
    </row>
    <row r="721" spans="1:23" ht="36.75" customHeight="1" x14ac:dyDescent="0.3">
      <c r="A721" s="4" t="str">
        <f>'Matriz Nº2 Análisis'!A721</f>
        <v>80. 1</v>
      </c>
      <c r="B721" s="13" t="str">
        <f>IF(A721&lt;1,'Matriz Nº1 Identificación'!F721,'Matriz Nº2 Análisis'!B721)</f>
        <v xml:space="preserve"> </v>
      </c>
      <c r="C721" s="13" t="str">
        <f>IFERROR(IF(A721&lt;1,'Matriz Nº1 Identificación'!B721,'Matriz Nº2 Análisis'!E721)," ")</f>
        <v xml:space="preserve"> </v>
      </c>
      <c r="D721" s="13" t="str">
        <f>IF(A721&lt;1,'Matriz Nº1 Identificación'!B721,'Matriz Nº2 Análisis'!I721)</f>
        <v xml:space="preserve"> </v>
      </c>
      <c r="E721" s="102"/>
      <c r="F721" s="103"/>
      <c r="G721" s="103"/>
      <c r="H721" s="103"/>
      <c r="I721" s="96" t="str">
        <f>IFERROR(VLOOKUP(D721,'Tabla 12'!$B$4:$E$6,3,FALSE)," ")</f>
        <v xml:space="preserve"> </v>
      </c>
      <c r="J721" s="95" t="str">
        <f>IFERROR(VLOOKUP(I721,'Tabla 12'!$D$5:$E$6,2,FALSE)," ")</f>
        <v xml:space="preserve"> </v>
      </c>
      <c r="K721" s="10"/>
      <c r="L721" s="10"/>
      <c r="M721" s="9"/>
      <c r="N721" s="10"/>
      <c r="O721" s="10"/>
      <c r="P721" s="10"/>
      <c r="Q721" s="10"/>
      <c r="R721" s="10"/>
      <c r="S721" s="10"/>
      <c r="T721" s="10"/>
      <c r="U721" s="10"/>
      <c r="V721" s="10"/>
      <c r="W721" s="10"/>
    </row>
    <row r="722" spans="1:23" ht="36.75" customHeight="1" x14ac:dyDescent="0.3">
      <c r="A722" s="4" t="str">
        <f>'Matriz Nº2 Análisis'!A722</f>
        <v>80. 2</v>
      </c>
      <c r="B722" s="13" t="str">
        <f>IF(A722&lt;1,'Matriz Nº1 Identificación'!F722,'Matriz Nº2 Análisis'!B722)</f>
        <v xml:space="preserve"> </v>
      </c>
      <c r="C722" s="13" t="str">
        <f>IFERROR(IF(A722&lt;1,'Matriz Nº1 Identificación'!B722,'Matriz Nº2 Análisis'!E722)," ")</f>
        <v xml:space="preserve"> </v>
      </c>
      <c r="D722" s="13" t="str">
        <f>IF(A722&lt;1,'Matriz Nº1 Identificación'!B722,'Matriz Nº2 Análisis'!I722)</f>
        <v xml:space="preserve"> </v>
      </c>
      <c r="E722" s="102"/>
      <c r="F722" s="103"/>
      <c r="G722" s="103"/>
      <c r="H722" s="103"/>
      <c r="I722" s="96" t="str">
        <f>IFERROR(VLOOKUP(D722,'Tabla 12'!$B$4:$E$6,3,FALSE)," ")</f>
        <v xml:space="preserve"> </v>
      </c>
      <c r="J722" s="95" t="str">
        <f>IFERROR(VLOOKUP(I722,'Tabla 12'!$D$5:$E$6,2,FALSE)," ")</f>
        <v xml:space="preserve"> </v>
      </c>
      <c r="K722" s="10"/>
      <c r="L722" s="10"/>
      <c r="M722" s="9"/>
      <c r="N722" s="10"/>
      <c r="O722" s="10"/>
      <c r="P722" s="10"/>
      <c r="Q722" s="10"/>
      <c r="R722" s="10"/>
      <c r="S722" s="10"/>
      <c r="T722" s="10"/>
      <c r="U722" s="10"/>
      <c r="V722" s="10"/>
      <c r="W722" s="10"/>
    </row>
    <row r="723" spans="1:23" ht="36.75" customHeight="1" x14ac:dyDescent="0.3">
      <c r="A723" s="4" t="str">
        <f>'Matriz Nº2 Análisis'!A723</f>
        <v>80. 3</v>
      </c>
      <c r="B723" s="13" t="str">
        <f>IF(A723&lt;1,'Matriz Nº1 Identificación'!F723,'Matriz Nº2 Análisis'!B723)</f>
        <v xml:space="preserve"> </v>
      </c>
      <c r="C723" s="13" t="str">
        <f>IFERROR(IF(A723&lt;1,'Matriz Nº1 Identificación'!B723,'Matriz Nº2 Análisis'!E723)," ")</f>
        <v xml:space="preserve"> </v>
      </c>
      <c r="D723" s="13" t="str">
        <f>IF(A723&lt;1,'Matriz Nº1 Identificación'!B723,'Matriz Nº2 Análisis'!I723)</f>
        <v xml:space="preserve"> </v>
      </c>
      <c r="E723" s="102"/>
      <c r="F723" s="103"/>
      <c r="G723" s="103"/>
      <c r="H723" s="103"/>
      <c r="I723" s="96" t="str">
        <f>IFERROR(VLOOKUP(D723,'Tabla 12'!$B$4:$E$6,3,FALSE)," ")</f>
        <v xml:space="preserve"> </v>
      </c>
      <c r="J723" s="95" t="str">
        <f>IFERROR(VLOOKUP(I723,'Tabla 12'!$D$5:$E$6,2,FALSE)," ")</f>
        <v xml:space="preserve"> </v>
      </c>
      <c r="K723" s="10"/>
      <c r="L723" s="10"/>
      <c r="M723" s="9"/>
      <c r="N723" s="10"/>
      <c r="O723" s="10"/>
      <c r="P723" s="10"/>
      <c r="Q723" s="10"/>
      <c r="R723" s="10"/>
      <c r="S723" s="10"/>
      <c r="T723" s="10"/>
      <c r="U723" s="10"/>
      <c r="V723" s="10"/>
      <c r="W723" s="10"/>
    </row>
    <row r="724" spans="1:23" ht="36.75" customHeight="1" x14ac:dyDescent="0.3">
      <c r="A724" s="4" t="str">
        <f>'Matriz Nº2 Análisis'!A724</f>
        <v>80. 4</v>
      </c>
      <c r="B724" s="13" t="str">
        <f>IF(A724&lt;1,'Matriz Nº1 Identificación'!F724,'Matriz Nº2 Análisis'!B724)</f>
        <v xml:space="preserve"> </v>
      </c>
      <c r="C724" s="13" t="str">
        <f>IFERROR(IF(A724&lt;1,'Matriz Nº1 Identificación'!B724,'Matriz Nº2 Análisis'!E724)," ")</f>
        <v xml:space="preserve"> </v>
      </c>
      <c r="D724" s="13" t="str">
        <f>IF(A724&lt;1,'Matriz Nº1 Identificación'!B724,'Matriz Nº2 Análisis'!I724)</f>
        <v xml:space="preserve"> </v>
      </c>
      <c r="E724" s="102"/>
      <c r="F724" s="103"/>
      <c r="G724" s="103"/>
      <c r="H724" s="103"/>
      <c r="I724" s="96" t="str">
        <f>IFERROR(VLOOKUP(D724,'Tabla 12'!$B$4:$E$6,3,FALSE)," ")</f>
        <v xml:space="preserve"> </v>
      </c>
      <c r="J724" s="95" t="str">
        <f>IFERROR(VLOOKUP(I724,'Tabla 12'!$D$5:$E$6,2,FALSE)," ")</f>
        <v xml:space="preserve"> </v>
      </c>
      <c r="K724" s="10"/>
      <c r="L724" s="10"/>
      <c r="M724" s="9"/>
      <c r="N724" s="10"/>
      <c r="O724" s="10"/>
      <c r="P724" s="10"/>
      <c r="Q724" s="10"/>
      <c r="R724" s="10"/>
      <c r="S724" s="10"/>
      <c r="T724" s="10"/>
      <c r="U724" s="10"/>
      <c r="V724" s="10"/>
      <c r="W724" s="10"/>
    </row>
    <row r="725" spans="1:23" ht="36.75" customHeight="1" x14ac:dyDescent="0.3">
      <c r="A725" s="4" t="str">
        <f>'Matriz Nº2 Análisis'!A725</f>
        <v>80. 5</v>
      </c>
      <c r="B725" s="13" t="str">
        <f>IF(A725&lt;1,'Matriz Nº1 Identificación'!F725,'Matriz Nº2 Análisis'!B725)</f>
        <v xml:space="preserve"> </v>
      </c>
      <c r="C725" s="13" t="str">
        <f>IFERROR(IF(A725&lt;1,'Matriz Nº1 Identificación'!B725,'Matriz Nº2 Análisis'!E725)," ")</f>
        <v xml:space="preserve"> </v>
      </c>
      <c r="D725" s="13" t="str">
        <f>IF(A725&lt;1,'Matriz Nº1 Identificación'!B725,'Matriz Nº2 Análisis'!I725)</f>
        <v xml:space="preserve"> </v>
      </c>
      <c r="E725" s="102"/>
      <c r="F725" s="103"/>
      <c r="G725" s="103"/>
      <c r="H725" s="103"/>
      <c r="I725" s="96" t="str">
        <f>IFERROR(VLOOKUP(D725,'Tabla 12'!$B$4:$E$6,3,FALSE)," ")</f>
        <v xml:space="preserve"> </v>
      </c>
      <c r="J725" s="95" t="str">
        <f>IFERROR(VLOOKUP(I725,'Tabla 12'!$D$5:$E$6,2,FALSE)," ")</f>
        <v xml:space="preserve"> </v>
      </c>
      <c r="K725" s="10"/>
      <c r="L725" s="10"/>
      <c r="M725" s="9"/>
      <c r="N725" s="10"/>
      <c r="O725" s="10"/>
      <c r="P725" s="10"/>
      <c r="Q725" s="10"/>
      <c r="R725" s="10"/>
      <c r="S725" s="10"/>
      <c r="T725" s="10"/>
      <c r="U725" s="10"/>
      <c r="V725" s="10"/>
      <c r="W725" s="10"/>
    </row>
    <row r="726" spans="1:23" ht="36.75" customHeight="1" x14ac:dyDescent="0.3">
      <c r="A726" s="4" t="str">
        <f>'Matriz Nº2 Análisis'!A726</f>
        <v>80. 6</v>
      </c>
      <c r="B726" s="13" t="str">
        <f>IF(A726&lt;1,'Matriz Nº1 Identificación'!F726,'Matriz Nº2 Análisis'!B726)</f>
        <v xml:space="preserve"> </v>
      </c>
      <c r="C726" s="13" t="str">
        <f>IFERROR(IF(A726&lt;1,'Matriz Nº1 Identificación'!B726,'Matriz Nº2 Análisis'!E726)," ")</f>
        <v xml:space="preserve"> </v>
      </c>
      <c r="D726" s="13" t="str">
        <f>IF(A726&lt;1,'Matriz Nº1 Identificación'!B726,'Matriz Nº2 Análisis'!I726)</f>
        <v xml:space="preserve"> </v>
      </c>
      <c r="E726" s="102"/>
      <c r="F726" s="103"/>
      <c r="G726" s="103"/>
      <c r="H726" s="103"/>
      <c r="I726" s="96" t="str">
        <f>IFERROR(VLOOKUP(D726,'Tabla 12'!$B$4:$E$6,3,FALSE)," ")</f>
        <v xml:space="preserve"> </v>
      </c>
      <c r="J726" s="95" t="str">
        <f>IFERROR(VLOOKUP(I726,'Tabla 12'!$D$5:$E$6,2,FALSE)," ")</f>
        <v xml:space="preserve"> </v>
      </c>
      <c r="K726" s="10"/>
      <c r="L726" s="10"/>
      <c r="M726" s="9"/>
      <c r="N726" s="10"/>
      <c r="O726" s="10"/>
      <c r="P726" s="10"/>
      <c r="Q726" s="10"/>
      <c r="R726" s="10"/>
      <c r="S726" s="10"/>
      <c r="T726" s="10"/>
      <c r="U726" s="10"/>
      <c r="V726" s="10"/>
      <c r="W726" s="10"/>
    </row>
    <row r="727" spans="1:23" ht="36.75" customHeight="1" thickBot="1" x14ac:dyDescent="0.35">
      <c r="A727" s="4" t="str">
        <f>'Matriz Nº2 Análisis'!A727</f>
        <v>80. 7</v>
      </c>
      <c r="B727" s="13" t="str">
        <f>IF(A727&lt;1,'Matriz Nº1 Identificación'!F727,'Matriz Nº2 Análisis'!B727)</f>
        <v xml:space="preserve"> </v>
      </c>
      <c r="C727" s="13" t="str">
        <f>IFERROR(IF(A727&lt;1,'Matriz Nº1 Identificación'!B727,'Matriz Nº2 Análisis'!E727)," ")</f>
        <v xml:space="preserve"> </v>
      </c>
      <c r="D727" s="13" t="str">
        <f>IF(A727&lt;1,'Matriz Nº1 Identificación'!B727,'Matriz Nº2 Análisis'!I727)</f>
        <v xml:space="preserve"> </v>
      </c>
      <c r="E727" s="102"/>
      <c r="F727" s="103"/>
      <c r="G727" s="103"/>
      <c r="H727" s="103"/>
      <c r="I727" s="96" t="str">
        <f>IFERROR(VLOOKUP(D727,'Tabla 12'!$B$4:$E$6,3,FALSE)," ")</f>
        <v xml:space="preserve"> </v>
      </c>
      <c r="J727" s="95" t="str">
        <f>IFERROR(VLOOKUP(I727,'Tabla 12'!$D$5:$E$6,2,FALSE)," ")</f>
        <v xml:space="preserve"> </v>
      </c>
      <c r="K727" s="10"/>
      <c r="L727" s="10"/>
      <c r="M727" s="9"/>
      <c r="N727" s="10"/>
      <c r="O727" s="10"/>
      <c r="P727" s="10"/>
      <c r="Q727" s="10"/>
      <c r="R727" s="10"/>
      <c r="S727" s="10"/>
      <c r="T727" s="10"/>
      <c r="U727" s="10"/>
      <c r="V727" s="10"/>
      <c r="W727" s="10"/>
    </row>
    <row r="728" spans="1:23" ht="34.5" customHeight="1" thickBot="1" x14ac:dyDescent="0.35">
      <c r="A728" s="73" t="str">
        <f>'Matriz Nº1 Identificación'!A728</f>
        <v xml:space="preserve">Objetivo Estratégico: </v>
      </c>
      <c r="B728" s="395">
        <f>+'Matriz Nº1 Identificación'!B728:H728</f>
        <v>0</v>
      </c>
      <c r="C728" s="396"/>
      <c r="D728" s="396"/>
      <c r="E728" s="396"/>
      <c r="F728" s="396"/>
      <c r="G728" s="396"/>
      <c r="H728" s="396"/>
      <c r="I728" s="396"/>
      <c r="J728" s="396"/>
    </row>
    <row r="729" spans="1:23" ht="34.5" customHeight="1" x14ac:dyDescent="0.3">
      <c r="A729" s="12" t="str">
        <f>'Matriz Nº1 Identificación'!A729</f>
        <v>Objetivo táctico</v>
      </c>
      <c r="B729" s="168" t="str">
        <f>+'Matriz Nº1 Identificación'!B729:H729</f>
        <v xml:space="preserve">81. </v>
      </c>
      <c r="C729" s="169"/>
      <c r="D729" s="169"/>
      <c r="E729" s="169"/>
      <c r="F729" s="170"/>
      <c r="G729" s="170"/>
      <c r="H729" s="170"/>
      <c r="I729" s="170"/>
      <c r="J729" s="171"/>
    </row>
    <row r="730" spans="1:23" ht="36.75" customHeight="1" x14ac:dyDescent="0.3">
      <c r="A730" s="4" t="str">
        <f>'Matriz Nº2 Análisis'!A730</f>
        <v>81. 1</v>
      </c>
      <c r="B730" s="13" t="str">
        <f>IF(A730&lt;1,'Matriz Nº1 Identificación'!F730,'Matriz Nº2 Análisis'!B730)</f>
        <v xml:space="preserve"> </v>
      </c>
      <c r="C730" s="13" t="str">
        <f>IFERROR(IF(A730&lt;1,'Matriz Nº1 Identificación'!B730,'Matriz Nº2 Análisis'!E730)," ")</f>
        <v xml:space="preserve"> </v>
      </c>
      <c r="D730" s="13" t="str">
        <f>IF(A730&lt;1,'Matriz Nº1 Identificación'!B730,'Matriz Nº2 Análisis'!I730)</f>
        <v xml:space="preserve"> </v>
      </c>
      <c r="E730" s="102"/>
      <c r="F730" s="103"/>
      <c r="G730" s="103"/>
      <c r="H730" s="103"/>
      <c r="I730" s="96" t="str">
        <f>IFERROR(VLOOKUP(D730,'Tabla 12'!$B$4:$E$6,3,FALSE)," ")</f>
        <v xml:space="preserve"> </v>
      </c>
      <c r="J730" s="95" t="str">
        <f>IFERROR(VLOOKUP(I730,'Tabla 12'!$D$5:$E$6,2,FALSE)," ")</f>
        <v xml:space="preserve"> </v>
      </c>
      <c r="K730" s="10"/>
      <c r="L730" s="10"/>
      <c r="M730" s="9"/>
      <c r="N730" s="10"/>
      <c r="O730" s="10"/>
      <c r="P730" s="10"/>
      <c r="Q730" s="10"/>
      <c r="R730" s="10"/>
      <c r="S730" s="10"/>
      <c r="T730" s="10"/>
      <c r="U730" s="10"/>
      <c r="V730" s="10"/>
      <c r="W730" s="10"/>
    </row>
    <row r="731" spans="1:23" ht="36.75" customHeight="1" x14ac:dyDescent="0.3">
      <c r="A731" s="4" t="str">
        <f>'Matriz Nº2 Análisis'!A731</f>
        <v>81. 2</v>
      </c>
      <c r="B731" s="13" t="str">
        <f>IF(A731&lt;1,'Matriz Nº1 Identificación'!F731,'Matriz Nº2 Análisis'!B731)</f>
        <v xml:space="preserve"> </v>
      </c>
      <c r="C731" s="13" t="str">
        <f>IFERROR(IF(A731&lt;1,'Matriz Nº1 Identificación'!B731,'Matriz Nº2 Análisis'!E731)," ")</f>
        <v xml:space="preserve"> </v>
      </c>
      <c r="D731" s="13" t="str">
        <f>IF(A731&lt;1,'Matriz Nº1 Identificación'!B731,'Matriz Nº2 Análisis'!I731)</f>
        <v xml:space="preserve"> </v>
      </c>
      <c r="E731" s="102"/>
      <c r="F731" s="103"/>
      <c r="G731" s="103"/>
      <c r="H731" s="103"/>
      <c r="I731" s="96" t="str">
        <f>IFERROR(VLOOKUP(D731,'Tabla 12'!$B$4:$E$6,3,FALSE)," ")</f>
        <v xml:space="preserve"> </v>
      </c>
      <c r="J731" s="95" t="str">
        <f>IFERROR(VLOOKUP(I731,'Tabla 12'!$D$5:$E$6,2,FALSE)," ")</f>
        <v xml:space="preserve"> </v>
      </c>
      <c r="K731" s="10"/>
      <c r="L731" s="10"/>
      <c r="M731" s="9"/>
      <c r="N731" s="10"/>
      <c r="O731" s="10"/>
      <c r="P731" s="10"/>
      <c r="Q731" s="10"/>
      <c r="R731" s="10"/>
      <c r="S731" s="10"/>
      <c r="T731" s="10"/>
      <c r="U731" s="10"/>
      <c r="V731" s="10"/>
      <c r="W731" s="10"/>
    </row>
    <row r="732" spans="1:23" ht="36.75" customHeight="1" x14ac:dyDescent="0.3">
      <c r="A732" s="4" t="str">
        <f>'Matriz Nº2 Análisis'!A732</f>
        <v>81. 3</v>
      </c>
      <c r="B732" s="13" t="str">
        <f>IF(A732&lt;1,'Matriz Nº1 Identificación'!F732,'Matriz Nº2 Análisis'!B732)</f>
        <v xml:space="preserve"> </v>
      </c>
      <c r="C732" s="13" t="str">
        <f>IFERROR(IF(A732&lt;1,'Matriz Nº1 Identificación'!B732,'Matriz Nº2 Análisis'!E732)," ")</f>
        <v xml:space="preserve"> </v>
      </c>
      <c r="D732" s="13" t="str">
        <f>IF(A732&lt;1,'Matriz Nº1 Identificación'!B732,'Matriz Nº2 Análisis'!I732)</f>
        <v xml:space="preserve"> </v>
      </c>
      <c r="E732" s="102"/>
      <c r="F732" s="103"/>
      <c r="G732" s="103"/>
      <c r="H732" s="103"/>
      <c r="I732" s="96" t="str">
        <f>IFERROR(VLOOKUP(D732,'Tabla 12'!$B$4:$E$6,3,FALSE)," ")</f>
        <v xml:space="preserve"> </v>
      </c>
      <c r="J732" s="95" t="str">
        <f>IFERROR(VLOOKUP(I732,'Tabla 12'!$D$5:$E$6,2,FALSE)," ")</f>
        <v xml:space="preserve"> </v>
      </c>
      <c r="K732" s="10"/>
      <c r="L732" s="10"/>
      <c r="M732" s="9"/>
      <c r="N732" s="10"/>
      <c r="O732" s="10"/>
      <c r="P732" s="10"/>
      <c r="Q732" s="10"/>
      <c r="R732" s="10"/>
      <c r="S732" s="10"/>
      <c r="T732" s="10"/>
      <c r="U732" s="10"/>
      <c r="V732" s="10"/>
      <c r="W732" s="10"/>
    </row>
    <row r="733" spans="1:23" ht="36.75" customHeight="1" x14ac:dyDescent="0.3">
      <c r="A733" s="4" t="str">
        <f>'Matriz Nº2 Análisis'!A733</f>
        <v>81. 4</v>
      </c>
      <c r="B733" s="13" t="str">
        <f>IF(A733&lt;1,'Matriz Nº1 Identificación'!F733,'Matriz Nº2 Análisis'!B733)</f>
        <v xml:space="preserve"> </v>
      </c>
      <c r="C733" s="13" t="str">
        <f>IFERROR(IF(A733&lt;1,'Matriz Nº1 Identificación'!B733,'Matriz Nº2 Análisis'!E733)," ")</f>
        <v xml:space="preserve"> </v>
      </c>
      <c r="D733" s="13" t="str">
        <f>IF(A733&lt;1,'Matriz Nº1 Identificación'!B733,'Matriz Nº2 Análisis'!I733)</f>
        <v xml:space="preserve"> </v>
      </c>
      <c r="E733" s="102"/>
      <c r="F733" s="103"/>
      <c r="G733" s="103"/>
      <c r="H733" s="103"/>
      <c r="I733" s="96" t="str">
        <f>IFERROR(VLOOKUP(D733,'Tabla 12'!$B$4:$E$6,3,FALSE)," ")</f>
        <v xml:space="preserve"> </v>
      </c>
      <c r="J733" s="95" t="str">
        <f>IFERROR(VLOOKUP(I733,'Tabla 12'!$D$5:$E$6,2,FALSE)," ")</f>
        <v xml:space="preserve"> </v>
      </c>
      <c r="K733" s="10"/>
      <c r="L733" s="10"/>
      <c r="M733" s="9"/>
      <c r="N733" s="10"/>
      <c r="O733" s="10"/>
      <c r="P733" s="10"/>
      <c r="Q733" s="10"/>
      <c r="R733" s="10"/>
      <c r="S733" s="10"/>
      <c r="T733" s="10"/>
      <c r="U733" s="10"/>
      <c r="V733" s="10"/>
      <c r="W733" s="10"/>
    </row>
    <row r="734" spans="1:23" ht="36.75" customHeight="1" x14ac:dyDescent="0.3">
      <c r="A734" s="4" t="str">
        <f>'Matriz Nº2 Análisis'!A734</f>
        <v>81. 5</v>
      </c>
      <c r="B734" s="13" t="str">
        <f>IF(A734&lt;1,'Matriz Nº1 Identificación'!F734,'Matriz Nº2 Análisis'!B734)</f>
        <v xml:space="preserve"> </v>
      </c>
      <c r="C734" s="13" t="str">
        <f>IFERROR(IF(A734&lt;1,'Matriz Nº1 Identificación'!B734,'Matriz Nº2 Análisis'!E734)," ")</f>
        <v xml:space="preserve"> </v>
      </c>
      <c r="D734" s="13" t="str">
        <f>IF(A734&lt;1,'Matriz Nº1 Identificación'!B734,'Matriz Nº2 Análisis'!I734)</f>
        <v xml:space="preserve"> </v>
      </c>
      <c r="E734" s="102"/>
      <c r="F734" s="103"/>
      <c r="G734" s="103"/>
      <c r="H734" s="103"/>
      <c r="I734" s="96" t="str">
        <f>IFERROR(VLOOKUP(D734,'Tabla 12'!$B$4:$E$6,3,FALSE)," ")</f>
        <v xml:space="preserve"> </v>
      </c>
      <c r="J734" s="95" t="str">
        <f>IFERROR(VLOOKUP(I734,'Tabla 12'!$D$5:$E$6,2,FALSE)," ")</f>
        <v xml:space="preserve"> </v>
      </c>
      <c r="K734" s="10"/>
      <c r="L734" s="10"/>
      <c r="M734" s="9"/>
      <c r="N734" s="10"/>
      <c r="O734" s="10"/>
      <c r="P734" s="10"/>
      <c r="Q734" s="10"/>
      <c r="R734" s="10"/>
      <c r="S734" s="10"/>
      <c r="T734" s="10"/>
      <c r="U734" s="10"/>
      <c r="V734" s="10"/>
      <c r="W734" s="10"/>
    </row>
    <row r="735" spans="1:23" ht="36.75" customHeight="1" x14ac:dyDescent="0.3">
      <c r="A735" s="4" t="str">
        <f>'Matriz Nº2 Análisis'!A735</f>
        <v>81. 6</v>
      </c>
      <c r="B735" s="13" t="str">
        <f>IF(A735&lt;1,'Matriz Nº1 Identificación'!F735,'Matriz Nº2 Análisis'!B735)</f>
        <v xml:space="preserve"> </v>
      </c>
      <c r="C735" s="13" t="str">
        <f>IFERROR(IF(A735&lt;1,'Matriz Nº1 Identificación'!B735,'Matriz Nº2 Análisis'!E735)," ")</f>
        <v xml:space="preserve"> </v>
      </c>
      <c r="D735" s="13" t="str">
        <f>IF(A735&lt;1,'Matriz Nº1 Identificación'!B735,'Matriz Nº2 Análisis'!I735)</f>
        <v xml:space="preserve"> </v>
      </c>
      <c r="E735" s="102"/>
      <c r="F735" s="103"/>
      <c r="G735" s="103"/>
      <c r="H735" s="103"/>
      <c r="I735" s="96" t="str">
        <f>IFERROR(VLOOKUP(D735,'Tabla 12'!$B$4:$E$6,3,FALSE)," ")</f>
        <v xml:space="preserve"> </v>
      </c>
      <c r="J735" s="95" t="str">
        <f>IFERROR(VLOOKUP(I735,'Tabla 12'!$D$5:$E$6,2,FALSE)," ")</f>
        <v xml:space="preserve"> </v>
      </c>
      <c r="K735" s="10"/>
      <c r="L735" s="10"/>
      <c r="M735" s="9"/>
      <c r="N735" s="10"/>
      <c r="O735" s="10"/>
      <c r="P735" s="10"/>
      <c r="Q735" s="10"/>
      <c r="R735" s="10"/>
      <c r="S735" s="10"/>
      <c r="T735" s="10"/>
      <c r="U735" s="10"/>
      <c r="V735" s="10"/>
      <c r="W735" s="10"/>
    </row>
    <row r="736" spans="1:23" ht="36.75" customHeight="1" thickBot="1" x14ac:dyDescent="0.35">
      <c r="A736" s="4" t="str">
        <f>'Matriz Nº2 Análisis'!A736</f>
        <v>81. 7</v>
      </c>
      <c r="B736" s="13" t="str">
        <f>IF(A736&lt;1,'Matriz Nº1 Identificación'!F736,'Matriz Nº2 Análisis'!B736)</f>
        <v xml:space="preserve"> </v>
      </c>
      <c r="C736" s="13" t="str">
        <f>IFERROR(IF(A736&lt;1,'Matriz Nº1 Identificación'!B736,'Matriz Nº2 Análisis'!E736)," ")</f>
        <v xml:space="preserve"> </v>
      </c>
      <c r="D736" s="13" t="str">
        <f>IF(A736&lt;1,'Matriz Nº1 Identificación'!B736,'Matriz Nº2 Análisis'!I736)</f>
        <v xml:space="preserve"> </v>
      </c>
      <c r="E736" s="102"/>
      <c r="F736" s="103"/>
      <c r="G736" s="103"/>
      <c r="H736" s="103"/>
      <c r="I736" s="96" t="str">
        <f>IFERROR(VLOOKUP(D736,'Tabla 12'!$B$4:$E$6,3,FALSE)," ")</f>
        <v xml:space="preserve"> </v>
      </c>
      <c r="J736" s="95" t="str">
        <f>IFERROR(VLOOKUP(I736,'Tabla 12'!$D$5:$E$6,2,FALSE)," ")</f>
        <v xml:space="preserve"> </v>
      </c>
      <c r="K736" s="10"/>
      <c r="L736" s="10"/>
      <c r="M736" s="9"/>
      <c r="N736" s="10"/>
      <c r="O736" s="10"/>
      <c r="P736" s="10"/>
      <c r="Q736" s="10"/>
      <c r="R736" s="10"/>
      <c r="S736" s="10"/>
      <c r="T736" s="10"/>
      <c r="U736" s="10"/>
      <c r="V736" s="10"/>
      <c r="W736" s="10"/>
    </row>
    <row r="737" spans="1:23" ht="34.5" customHeight="1" thickBot="1" x14ac:dyDescent="0.35">
      <c r="A737" s="73" t="str">
        <f>'Matriz Nº1 Identificación'!A737</f>
        <v xml:space="preserve">Objetivo Estratégico: </v>
      </c>
      <c r="B737" s="395">
        <f>+'Matriz Nº1 Identificación'!B737:H737</f>
        <v>0</v>
      </c>
      <c r="C737" s="396"/>
      <c r="D737" s="396"/>
      <c r="E737" s="396"/>
      <c r="F737" s="396"/>
      <c r="G737" s="396"/>
      <c r="H737" s="396"/>
      <c r="I737" s="396"/>
      <c r="J737" s="396"/>
    </row>
    <row r="738" spans="1:23" ht="34.5" customHeight="1" x14ac:dyDescent="0.3">
      <c r="A738" s="12" t="str">
        <f>'Matriz Nº1 Identificación'!A738</f>
        <v>Objetivo táctico</v>
      </c>
      <c r="B738" s="168" t="str">
        <f>+'Matriz Nº1 Identificación'!B738:H738</f>
        <v xml:space="preserve">82. </v>
      </c>
      <c r="C738" s="169"/>
      <c r="D738" s="169"/>
      <c r="E738" s="169"/>
      <c r="F738" s="170"/>
      <c r="G738" s="170"/>
      <c r="H738" s="170"/>
      <c r="I738" s="170"/>
      <c r="J738" s="171"/>
    </row>
    <row r="739" spans="1:23" ht="36.75" customHeight="1" x14ac:dyDescent="0.3">
      <c r="A739" s="4" t="str">
        <f>'Matriz Nº2 Análisis'!A739</f>
        <v>82. 1</v>
      </c>
      <c r="B739" s="13" t="str">
        <f>IF(A739&lt;1,'Matriz Nº1 Identificación'!F739,'Matriz Nº2 Análisis'!B739)</f>
        <v xml:space="preserve"> </v>
      </c>
      <c r="C739" s="13" t="str">
        <f>IFERROR(IF(A739&lt;1,'Matriz Nº1 Identificación'!B739,'Matriz Nº2 Análisis'!E739)," ")</f>
        <v xml:space="preserve"> </v>
      </c>
      <c r="D739" s="13" t="str">
        <f>IF(A739&lt;1,'Matriz Nº1 Identificación'!B739,'Matriz Nº2 Análisis'!I739)</f>
        <v xml:space="preserve"> </v>
      </c>
      <c r="E739" s="102"/>
      <c r="F739" s="103"/>
      <c r="G739" s="103"/>
      <c r="H739" s="103"/>
      <c r="I739" s="96" t="str">
        <f>IFERROR(VLOOKUP(D739,'Tabla 12'!$B$4:$E$6,3,FALSE)," ")</f>
        <v xml:space="preserve"> </v>
      </c>
      <c r="J739" s="95" t="str">
        <f>IFERROR(VLOOKUP(I739,'Tabla 12'!$D$5:$E$6,2,FALSE)," ")</f>
        <v xml:space="preserve"> </v>
      </c>
      <c r="K739" s="10"/>
      <c r="L739" s="10"/>
      <c r="M739" s="9"/>
      <c r="N739" s="10"/>
      <c r="O739" s="10"/>
      <c r="P739" s="10"/>
      <c r="Q739" s="10"/>
      <c r="R739" s="10"/>
      <c r="S739" s="10"/>
      <c r="T739" s="10"/>
      <c r="U739" s="10"/>
      <c r="V739" s="10"/>
      <c r="W739" s="10"/>
    </row>
    <row r="740" spans="1:23" ht="36.75" customHeight="1" x14ac:dyDescent="0.3">
      <c r="A740" s="4" t="str">
        <f>'Matriz Nº2 Análisis'!A740</f>
        <v>82. 2</v>
      </c>
      <c r="B740" s="13" t="str">
        <f>IF(A740&lt;1,'Matriz Nº1 Identificación'!F740,'Matriz Nº2 Análisis'!B740)</f>
        <v xml:space="preserve"> </v>
      </c>
      <c r="C740" s="13" t="str">
        <f>IFERROR(IF(A740&lt;1,'Matriz Nº1 Identificación'!B740,'Matriz Nº2 Análisis'!E740)," ")</f>
        <v xml:space="preserve"> </v>
      </c>
      <c r="D740" s="13" t="str">
        <f>IF(A740&lt;1,'Matriz Nº1 Identificación'!B740,'Matriz Nº2 Análisis'!I740)</f>
        <v xml:space="preserve"> </v>
      </c>
      <c r="E740" s="102"/>
      <c r="F740" s="103"/>
      <c r="G740" s="103"/>
      <c r="H740" s="103"/>
      <c r="I740" s="96" t="str">
        <f>IFERROR(VLOOKUP(D740,'Tabla 12'!$B$4:$E$6,3,FALSE)," ")</f>
        <v xml:space="preserve"> </v>
      </c>
      <c r="J740" s="95" t="str">
        <f>IFERROR(VLOOKUP(I740,'Tabla 12'!$D$5:$E$6,2,FALSE)," ")</f>
        <v xml:space="preserve"> </v>
      </c>
      <c r="K740" s="10"/>
      <c r="L740" s="10"/>
      <c r="M740" s="9"/>
      <c r="N740" s="10"/>
      <c r="O740" s="10"/>
      <c r="P740" s="10"/>
      <c r="Q740" s="10"/>
      <c r="R740" s="10"/>
      <c r="S740" s="10"/>
      <c r="T740" s="10"/>
      <c r="U740" s="10"/>
      <c r="V740" s="10"/>
      <c r="W740" s="10"/>
    </row>
    <row r="741" spans="1:23" ht="36.75" customHeight="1" x14ac:dyDescent="0.3">
      <c r="A741" s="4" t="str">
        <f>'Matriz Nº2 Análisis'!A741</f>
        <v>82. 3</v>
      </c>
      <c r="B741" s="13" t="str">
        <f>IF(A741&lt;1,'Matriz Nº1 Identificación'!F741,'Matriz Nº2 Análisis'!B741)</f>
        <v xml:space="preserve"> </v>
      </c>
      <c r="C741" s="13" t="str">
        <f>IFERROR(IF(A741&lt;1,'Matriz Nº1 Identificación'!B741,'Matriz Nº2 Análisis'!E741)," ")</f>
        <v xml:space="preserve"> </v>
      </c>
      <c r="D741" s="13" t="str">
        <f>IF(A741&lt;1,'Matriz Nº1 Identificación'!B741,'Matriz Nº2 Análisis'!I741)</f>
        <v xml:space="preserve"> </v>
      </c>
      <c r="E741" s="102"/>
      <c r="F741" s="103"/>
      <c r="G741" s="103"/>
      <c r="H741" s="103"/>
      <c r="I741" s="96" t="str">
        <f>IFERROR(VLOOKUP(D741,'Tabla 12'!$B$4:$E$6,3,FALSE)," ")</f>
        <v xml:space="preserve"> </v>
      </c>
      <c r="J741" s="95" t="str">
        <f>IFERROR(VLOOKUP(I741,'Tabla 12'!$D$5:$E$6,2,FALSE)," ")</f>
        <v xml:space="preserve"> </v>
      </c>
      <c r="K741" s="10"/>
      <c r="L741" s="10"/>
      <c r="M741" s="9"/>
      <c r="N741" s="10"/>
      <c r="O741" s="10"/>
      <c r="P741" s="10"/>
      <c r="Q741" s="10"/>
      <c r="R741" s="10"/>
      <c r="S741" s="10"/>
      <c r="T741" s="10"/>
      <c r="U741" s="10"/>
      <c r="V741" s="10"/>
      <c r="W741" s="10"/>
    </row>
    <row r="742" spans="1:23" ht="36.75" customHeight="1" x14ac:dyDescent="0.3">
      <c r="A742" s="4" t="str">
        <f>'Matriz Nº2 Análisis'!A742</f>
        <v>82. 4</v>
      </c>
      <c r="B742" s="13" t="str">
        <f>IF(A742&lt;1,'Matriz Nº1 Identificación'!F742,'Matriz Nº2 Análisis'!B742)</f>
        <v xml:space="preserve"> </v>
      </c>
      <c r="C742" s="13" t="str">
        <f>IFERROR(IF(A742&lt;1,'Matriz Nº1 Identificación'!B742,'Matriz Nº2 Análisis'!E742)," ")</f>
        <v xml:space="preserve"> </v>
      </c>
      <c r="D742" s="13" t="str">
        <f>IF(A742&lt;1,'Matriz Nº1 Identificación'!B742,'Matriz Nº2 Análisis'!I742)</f>
        <v xml:space="preserve"> </v>
      </c>
      <c r="E742" s="102"/>
      <c r="F742" s="103"/>
      <c r="G742" s="103"/>
      <c r="H742" s="103"/>
      <c r="I742" s="96" t="str">
        <f>IFERROR(VLOOKUP(D742,'Tabla 12'!$B$4:$E$6,3,FALSE)," ")</f>
        <v xml:space="preserve"> </v>
      </c>
      <c r="J742" s="95" t="str">
        <f>IFERROR(VLOOKUP(I742,'Tabla 12'!$D$5:$E$6,2,FALSE)," ")</f>
        <v xml:space="preserve"> </v>
      </c>
      <c r="K742" s="10"/>
      <c r="L742" s="10"/>
      <c r="M742" s="9"/>
      <c r="N742" s="10"/>
      <c r="O742" s="10"/>
      <c r="P742" s="10"/>
      <c r="Q742" s="10"/>
      <c r="R742" s="10"/>
      <c r="S742" s="10"/>
      <c r="T742" s="10"/>
      <c r="U742" s="10"/>
      <c r="V742" s="10"/>
      <c r="W742" s="10"/>
    </row>
    <row r="743" spans="1:23" ht="36.75" customHeight="1" x14ac:dyDescent="0.3">
      <c r="A743" s="4" t="str">
        <f>'Matriz Nº2 Análisis'!A743</f>
        <v>82. 5</v>
      </c>
      <c r="B743" s="13" t="str">
        <f>IF(A743&lt;1,'Matriz Nº1 Identificación'!F743,'Matriz Nº2 Análisis'!B743)</f>
        <v xml:space="preserve"> </v>
      </c>
      <c r="C743" s="13" t="str">
        <f>IFERROR(IF(A743&lt;1,'Matriz Nº1 Identificación'!B743,'Matriz Nº2 Análisis'!E743)," ")</f>
        <v xml:space="preserve"> </v>
      </c>
      <c r="D743" s="13" t="str">
        <f>IF(A743&lt;1,'Matriz Nº1 Identificación'!B743,'Matriz Nº2 Análisis'!I743)</f>
        <v xml:space="preserve"> </v>
      </c>
      <c r="E743" s="102"/>
      <c r="F743" s="103"/>
      <c r="G743" s="103"/>
      <c r="H743" s="103"/>
      <c r="I743" s="96" t="str">
        <f>IFERROR(VLOOKUP(D743,'Tabla 12'!$B$4:$E$6,3,FALSE)," ")</f>
        <v xml:space="preserve"> </v>
      </c>
      <c r="J743" s="95" t="str">
        <f>IFERROR(VLOOKUP(I743,'Tabla 12'!$D$5:$E$6,2,FALSE)," ")</f>
        <v xml:space="preserve"> </v>
      </c>
      <c r="K743" s="10"/>
      <c r="L743" s="10"/>
      <c r="M743" s="9"/>
      <c r="N743" s="10"/>
      <c r="O743" s="10"/>
      <c r="P743" s="10"/>
      <c r="Q743" s="10"/>
      <c r="R743" s="10"/>
      <c r="S743" s="10"/>
      <c r="T743" s="10"/>
      <c r="U743" s="10"/>
      <c r="V743" s="10"/>
      <c r="W743" s="10"/>
    </row>
    <row r="744" spans="1:23" ht="36.75" customHeight="1" x14ac:dyDescent="0.3">
      <c r="A744" s="4" t="str">
        <f>'Matriz Nº2 Análisis'!A744</f>
        <v>82. 6</v>
      </c>
      <c r="B744" s="13" t="str">
        <f>IF(A744&lt;1,'Matriz Nº1 Identificación'!F744,'Matriz Nº2 Análisis'!B744)</f>
        <v xml:space="preserve"> </v>
      </c>
      <c r="C744" s="13" t="str">
        <f>IFERROR(IF(A744&lt;1,'Matriz Nº1 Identificación'!B744,'Matriz Nº2 Análisis'!E744)," ")</f>
        <v xml:space="preserve"> </v>
      </c>
      <c r="D744" s="13" t="str">
        <f>IF(A744&lt;1,'Matriz Nº1 Identificación'!B744,'Matriz Nº2 Análisis'!I744)</f>
        <v xml:space="preserve"> </v>
      </c>
      <c r="E744" s="102"/>
      <c r="F744" s="103"/>
      <c r="G744" s="103"/>
      <c r="H744" s="103"/>
      <c r="I744" s="96" t="str">
        <f>IFERROR(VLOOKUP(D744,'Tabla 12'!$B$4:$E$6,3,FALSE)," ")</f>
        <v xml:space="preserve"> </v>
      </c>
      <c r="J744" s="95" t="str">
        <f>IFERROR(VLOOKUP(I744,'Tabla 12'!$D$5:$E$6,2,FALSE)," ")</f>
        <v xml:space="preserve"> </v>
      </c>
      <c r="K744" s="10"/>
      <c r="L744" s="10"/>
      <c r="M744" s="9"/>
      <c r="N744" s="10"/>
      <c r="O744" s="10"/>
      <c r="P744" s="10"/>
      <c r="Q744" s="10"/>
      <c r="R744" s="10"/>
      <c r="S744" s="10"/>
      <c r="T744" s="10"/>
      <c r="U744" s="10"/>
      <c r="V744" s="10"/>
      <c r="W744" s="10"/>
    </row>
    <row r="745" spans="1:23" ht="36.75" customHeight="1" thickBot="1" x14ac:dyDescent="0.35">
      <c r="A745" s="4" t="str">
        <f>'Matriz Nº2 Análisis'!A745</f>
        <v>82. 7</v>
      </c>
      <c r="B745" s="13" t="str">
        <f>IF(A745&lt;1,'Matriz Nº1 Identificación'!F745,'Matriz Nº2 Análisis'!B745)</f>
        <v xml:space="preserve"> </v>
      </c>
      <c r="C745" s="13" t="str">
        <f>IFERROR(IF(A745&lt;1,'Matriz Nº1 Identificación'!B745,'Matriz Nº2 Análisis'!E745)," ")</f>
        <v xml:space="preserve"> </v>
      </c>
      <c r="D745" s="13" t="str">
        <f>IF(A745&lt;1,'Matriz Nº1 Identificación'!B745,'Matriz Nº2 Análisis'!I745)</f>
        <v xml:space="preserve"> </v>
      </c>
      <c r="E745" s="102"/>
      <c r="F745" s="103"/>
      <c r="G745" s="103"/>
      <c r="H745" s="103"/>
      <c r="I745" s="96" t="str">
        <f>IFERROR(VLOOKUP(D745,'Tabla 12'!$B$4:$E$6,3,FALSE)," ")</f>
        <v xml:space="preserve"> </v>
      </c>
      <c r="J745" s="95" t="str">
        <f>IFERROR(VLOOKUP(I745,'Tabla 12'!$D$5:$E$6,2,FALSE)," ")</f>
        <v xml:space="preserve"> </v>
      </c>
      <c r="K745" s="10"/>
      <c r="L745" s="10"/>
      <c r="M745" s="9"/>
      <c r="N745" s="10"/>
      <c r="O745" s="10"/>
      <c r="P745" s="10"/>
      <c r="Q745" s="10"/>
      <c r="R745" s="10"/>
      <c r="S745" s="10"/>
      <c r="T745" s="10"/>
      <c r="U745" s="10"/>
      <c r="V745" s="10"/>
      <c r="W745" s="10"/>
    </row>
    <row r="746" spans="1:23" ht="34.5" customHeight="1" thickBot="1" x14ac:dyDescent="0.35">
      <c r="A746" s="73" t="str">
        <f>'Matriz Nº1 Identificación'!A746</f>
        <v xml:space="preserve">Objetivo Estratégico: </v>
      </c>
      <c r="B746" s="395">
        <f>+'Matriz Nº1 Identificación'!B746:H746</f>
        <v>0</v>
      </c>
      <c r="C746" s="396"/>
      <c r="D746" s="396"/>
      <c r="E746" s="396"/>
      <c r="F746" s="396"/>
      <c r="G746" s="396"/>
      <c r="H746" s="396"/>
      <c r="I746" s="396"/>
      <c r="J746" s="396"/>
    </row>
    <row r="747" spans="1:23" ht="34.5" customHeight="1" x14ac:dyDescent="0.3">
      <c r="A747" s="12" t="str">
        <f>'Matriz Nº1 Identificación'!A747</f>
        <v>Objetivo táctico</v>
      </c>
      <c r="B747" s="168" t="str">
        <f>+'Matriz Nº1 Identificación'!B747:H747</f>
        <v xml:space="preserve">83. </v>
      </c>
      <c r="C747" s="169"/>
      <c r="D747" s="169"/>
      <c r="E747" s="169"/>
      <c r="F747" s="170"/>
      <c r="G747" s="170"/>
      <c r="H747" s="170"/>
      <c r="I747" s="170"/>
      <c r="J747" s="171"/>
    </row>
    <row r="748" spans="1:23" ht="36.75" customHeight="1" x14ac:dyDescent="0.3">
      <c r="A748" s="4" t="str">
        <f>'Matriz Nº2 Análisis'!A748</f>
        <v>83. 1</v>
      </c>
      <c r="B748" s="13" t="str">
        <f>IF(A748&lt;1,'Matriz Nº1 Identificación'!F748,'Matriz Nº2 Análisis'!B748)</f>
        <v xml:space="preserve"> </v>
      </c>
      <c r="C748" s="13" t="str">
        <f>IFERROR(IF(A748&lt;1,'Matriz Nº1 Identificación'!B748,'Matriz Nº2 Análisis'!E748)," ")</f>
        <v xml:space="preserve"> </v>
      </c>
      <c r="D748" s="13" t="str">
        <f>IF(A748&lt;1,'Matriz Nº1 Identificación'!B748,'Matriz Nº2 Análisis'!I748)</f>
        <v xml:space="preserve"> </v>
      </c>
      <c r="E748" s="102"/>
      <c r="F748" s="103"/>
      <c r="G748" s="103"/>
      <c r="H748" s="103"/>
      <c r="I748" s="96" t="str">
        <f>IFERROR(VLOOKUP(D748,'Tabla 12'!$B$4:$E$6,3,FALSE)," ")</f>
        <v xml:space="preserve"> </v>
      </c>
      <c r="J748" s="95" t="str">
        <f>IFERROR(VLOOKUP(I748,'Tabla 12'!$D$5:$E$6,2,FALSE)," ")</f>
        <v xml:space="preserve"> </v>
      </c>
      <c r="K748" s="10"/>
      <c r="L748" s="10"/>
      <c r="M748" s="9"/>
      <c r="N748" s="10"/>
      <c r="O748" s="10"/>
      <c r="P748" s="10"/>
      <c r="Q748" s="10"/>
      <c r="R748" s="10"/>
      <c r="S748" s="10"/>
      <c r="T748" s="10"/>
      <c r="U748" s="10"/>
      <c r="V748" s="10"/>
      <c r="W748" s="10"/>
    </row>
    <row r="749" spans="1:23" ht="36.75" customHeight="1" x14ac:dyDescent="0.3">
      <c r="A749" s="4" t="str">
        <f>'Matriz Nº2 Análisis'!A749</f>
        <v>83. 2</v>
      </c>
      <c r="B749" s="13" t="str">
        <f>IF(A749&lt;1,'Matriz Nº1 Identificación'!F749,'Matriz Nº2 Análisis'!B749)</f>
        <v xml:space="preserve"> </v>
      </c>
      <c r="C749" s="13" t="str">
        <f>IFERROR(IF(A749&lt;1,'Matriz Nº1 Identificación'!B749,'Matriz Nº2 Análisis'!E749)," ")</f>
        <v xml:space="preserve"> </v>
      </c>
      <c r="D749" s="13" t="str">
        <f>IF(A749&lt;1,'Matriz Nº1 Identificación'!B749,'Matriz Nº2 Análisis'!I749)</f>
        <v xml:space="preserve"> </v>
      </c>
      <c r="E749" s="102"/>
      <c r="F749" s="103"/>
      <c r="G749" s="103"/>
      <c r="H749" s="103"/>
      <c r="I749" s="96" t="str">
        <f>IFERROR(VLOOKUP(D749,'Tabla 12'!$B$4:$E$6,3,FALSE)," ")</f>
        <v xml:space="preserve"> </v>
      </c>
      <c r="J749" s="95" t="str">
        <f>IFERROR(VLOOKUP(I749,'Tabla 12'!$D$5:$E$6,2,FALSE)," ")</f>
        <v xml:space="preserve"> </v>
      </c>
      <c r="K749" s="10"/>
      <c r="L749" s="10"/>
      <c r="M749" s="9"/>
      <c r="N749" s="10"/>
      <c r="O749" s="10"/>
      <c r="P749" s="10"/>
      <c r="Q749" s="10"/>
      <c r="R749" s="10"/>
      <c r="S749" s="10"/>
      <c r="T749" s="10"/>
      <c r="U749" s="10"/>
      <c r="V749" s="10"/>
      <c r="W749" s="10"/>
    </row>
    <row r="750" spans="1:23" ht="36.75" customHeight="1" x14ac:dyDescent="0.3">
      <c r="A750" s="4" t="str">
        <f>'Matriz Nº2 Análisis'!A750</f>
        <v>83. 3</v>
      </c>
      <c r="B750" s="13" t="str">
        <f>IF(A750&lt;1,'Matriz Nº1 Identificación'!F750,'Matriz Nº2 Análisis'!B750)</f>
        <v xml:space="preserve"> </v>
      </c>
      <c r="C750" s="13" t="str">
        <f>IFERROR(IF(A750&lt;1,'Matriz Nº1 Identificación'!B750,'Matriz Nº2 Análisis'!E750)," ")</f>
        <v xml:space="preserve"> </v>
      </c>
      <c r="D750" s="13" t="str">
        <f>IF(A750&lt;1,'Matriz Nº1 Identificación'!B750,'Matriz Nº2 Análisis'!I750)</f>
        <v xml:space="preserve"> </v>
      </c>
      <c r="E750" s="102"/>
      <c r="F750" s="103"/>
      <c r="G750" s="103"/>
      <c r="H750" s="103"/>
      <c r="I750" s="96" t="str">
        <f>IFERROR(VLOOKUP(D750,'Tabla 12'!$B$4:$E$6,3,FALSE)," ")</f>
        <v xml:space="preserve"> </v>
      </c>
      <c r="J750" s="95" t="str">
        <f>IFERROR(VLOOKUP(I750,'Tabla 12'!$D$5:$E$6,2,FALSE)," ")</f>
        <v xml:space="preserve"> </v>
      </c>
      <c r="K750" s="10"/>
      <c r="L750" s="10"/>
      <c r="M750" s="9"/>
      <c r="N750" s="10"/>
      <c r="O750" s="10"/>
      <c r="P750" s="10"/>
      <c r="Q750" s="10"/>
      <c r="R750" s="10"/>
      <c r="S750" s="10"/>
      <c r="T750" s="10"/>
      <c r="U750" s="10"/>
      <c r="V750" s="10"/>
      <c r="W750" s="10"/>
    </row>
    <row r="751" spans="1:23" ht="36.75" customHeight="1" x14ac:dyDescent="0.3">
      <c r="A751" s="4" t="str">
        <f>'Matriz Nº2 Análisis'!A751</f>
        <v>83. 4</v>
      </c>
      <c r="B751" s="13" t="str">
        <f>IF(A751&lt;1,'Matriz Nº1 Identificación'!F751,'Matriz Nº2 Análisis'!B751)</f>
        <v xml:space="preserve"> </v>
      </c>
      <c r="C751" s="13" t="str">
        <f>IFERROR(IF(A751&lt;1,'Matriz Nº1 Identificación'!B751,'Matriz Nº2 Análisis'!E751)," ")</f>
        <v xml:space="preserve"> </v>
      </c>
      <c r="D751" s="13" t="str">
        <f>IF(A751&lt;1,'Matriz Nº1 Identificación'!B751,'Matriz Nº2 Análisis'!I751)</f>
        <v xml:space="preserve"> </v>
      </c>
      <c r="E751" s="102"/>
      <c r="F751" s="103"/>
      <c r="G751" s="103"/>
      <c r="H751" s="103"/>
      <c r="I751" s="96" t="str">
        <f>IFERROR(VLOOKUP(D751,'Tabla 12'!$B$4:$E$6,3,FALSE)," ")</f>
        <v xml:space="preserve"> </v>
      </c>
      <c r="J751" s="95" t="str">
        <f>IFERROR(VLOOKUP(I751,'Tabla 12'!$D$5:$E$6,2,FALSE)," ")</f>
        <v xml:space="preserve"> </v>
      </c>
      <c r="K751" s="10"/>
      <c r="L751" s="10"/>
      <c r="M751" s="9"/>
      <c r="N751" s="10"/>
      <c r="O751" s="10"/>
      <c r="P751" s="10"/>
      <c r="Q751" s="10"/>
      <c r="R751" s="10"/>
      <c r="S751" s="10"/>
      <c r="T751" s="10"/>
      <c r="U751" s="10"/>
      <c r="V751" s="10"/>
      <c r="W751" s="10"/>
    </row>
    <row r="752" spans="1:23" ht="36.75" customHeight="1" x14ac:dyDescent="0.3">
      <c r="A752" s="4" t="str">
        <f>'Matriz Nº2 Análisis'!A752</f>
        <v>83. 5</v>
      </c>
      <c r="B752" s="13" t="str">
        <f>IF(A752&lt;1,'Matriz Nº1 Identificación'!F752,'Matriz Nº2 Análisis'!B752)</f>
        <v xml:space="preserve"> </v>
      </c>
      <c r="C752" s="13" t="str">
        <f>IFERROR(IF(A752&lt;1,'Matriz Nº1 Identificación'!B752,'Matriz Nº2 Análisis'!E752)," ")</f>
        <v xml:space="preserve"> </v>
      </c>
      <c r="D752" s="13" t="str">
        <f>IF(A752&lt;1,'Matriz Nº1 Identificación'!B752,'Matriz Nº2 Análisis'!I752)</f>
        <v xml:space="preserve"> </v>
      </c>
      <c r="E752" s="102"/>
      <c r="F752" s="103"/>
      <c r="G752" s="103"/>
      <c r="H752" s="103"/>
      <c r="I752" s="96" t="str">
        <f>IFERROR(VLOOKUP(D752,'Tabla 12'!$B$4:$E$6,3,FALSE)," ")</f>
        <v xml:space="preserve"> </v>
      </c>
      <c r="J752" s="95" t="str">
        <f>IFERROR(VLOOKUP(I752,'Tabla 12'!$D$5:$E$6,2,FALSE)," ")</f>
        <v xml:space="preserve"> </v>
      </c>
      <c r="K752" s="10"/>
      <c r="L752" s="10"/>
      <c r="M752" s="9"/>
      <c r="N752" s="10"/>
      <c r="O752" s="10"/>
      <c r="P752" s="10"/>
      <c r="Q752" s="10"/>
      <c r="R752" s="10"/>
      <c r="S752" s="10"/>
      <c r="T752" s="10"/>
      <c r="U752" s="10"/>
      <c r="V752" s="10"/>
      <c r="W752" s="10"/>
    </row>
    <row r="753" spans="1:23" ht="36.75" customHeight="1" x14ac:dyDescent="0.3">
      <c r="A753" s="4" t="str">
        <f>'Matriz Nº2 Análisis'!A753</f>
        <v>83. 6</v>
      </c>
      <c r="B753" s="13" t="str">
        <f>IF(A753&lt;1,'Matriz Nº1 Identificación'!F753,'Matriz Nº2 Análisis'!B753)</f>
        <v xml:space="preserve"> </v>
      </c>
      <c r="C753" s="13" t="str">
        <f>IFERROR(IF(A753&lt;1,'Matriz Nº1 Identificación'!B753,'Matriz Nº2 Análisis'!E753)," ")</f>
        <v xml:space="preserve"> </v>
      </c>
      <c r="D753" s="13" t="str">
        <f>IF(A753&lt;1,'Matriz Nº1 Identificación'!B753,'Matriz Nº2 Análisis'!I753)</f>
        <v xml:space="preserve"> </v>
      </c>
      <c r="E753" s="102"/>
      <c r="F753" s="103"/>
      <c r="G753" s="103"/>
      <c r="H753" s="103"/>
      <c r="I753" s="96" t="str">
        <f>IFERROR(VLOOKUP(D753,'Tabla 12'!$B$4:$E$6,3,FALSE)," ")</f>
        <v xml:space="preserve"> </v>
      </c>
      <c r="J753" s="95" t="str">
        <f>IFERROR(VLOOKUP(I753,'Tabla 12'!$D$5:$E$6,2,FALSE)," ")</f>
        <v xml:space="preserve"> </v>
      </c>
      <c r="K753" s="10"/>
      <c r="L753" s="10"/>
      <c r="M753" s="9"/>
      <c r="N753" s="10"/>
      <c r="O753" s="10"/>
      <c r="P753" s="10"/>
      <c r="Q753" s="10"/>
      <c r="R753" s="10"/>
      <c r="S753" s="10"/>
      <c r="T753" s="10"/>
      <c r="U753" s="10"/>
      <c r="V753" s="10"/>
      <c r="W753" s="10"/>
    </row>
    <row r="754" spans="1:23" ht="36.75" customHeight="1" thickBot="1" x14ac:dyDescent="0.35">
      <c r="A754" s="4" t="str">
        <f>'Matriz Nº2 Análisis'!A754</f>
        <v>83. 7</v>
      </c>
      <c r="B754" s="13" t="str">
        <f>IF(A754&lt;1,'Matriz Nº1 Identificación'!F754,'Matriz Nº2 Análisis'!B754)</f>
        <v xml:space="preserve"> </v>
      </c>
      <c r="C754" s="13" t="str">
        <f>IFERROR(IF(A754&lt;1,'Matriz Nº1 Identificación'!B754,'Matriz Nº2 Análisis'!E754)," ")</f>
        <v xml:space="preserve"> </v>
      </c>
      <c r="D754" s="13" t="str">
        <f>IF(A754&lt;1,'Matriz Nº1 Identificación'!B754,'Matriz Nº2 Análisis'!I754)</f>
        <v xml:space="preserve"> </v>
      </c>
      <c r="E754" s="102"/>
      <c r="F754" s="103"/>
      <c r="G754" s="103"/>
      <c r="H754" s="103"/>
      <c r="I754" s="96" t="str">
        <f>IFERROR(VLOOKUP(D754,'Tabla 12'!$B$4:$E$6,3,FALSE)," ")</f>
        <v xml:space="preserve"> </v>
      </c>
      <c r="J754" s="95" t="str">
        <f>IFERROR(VLOOKUP(I754,'Tabla 12'!$D$5:$E$6,2,FALSE)," ")</f>
        <v xml:space="preserve"> </v>
      </c>
      <c r="K754" s="10"/>
      <c r="L754" s="10"/>
      <c r="M754" s="9"/>
      <c r="N754" s="10"/>
      <c r="O754" s="10"/>
      <c r="P754" s="10"/>
      <c r="Q754" s="10"/>
      <c r="R754" s="10"/>
      <c r="S754" s="10"/>
      <c r="T754" s="10"/>
      <c r="U754" s="10"/>
      <c r="V754" s="10"/>
      <c r="W754" s="10"/>
    </row>
    <row r="755" spans="1:23" ht="34.5" customHeight="1" thickBot="1" x14ac:dyDescent="0.35">
      <c r="A755" s="73" t="str">
        <f>'Matriz Nº1 Identificación'!A755</f>
        <v xml:space="preserve">Objetivo Estratégico: </v>
      </c>
      <c r="B755" s="395">
        <f>+'Matriz Nº1 Identificación'!B755:H755</f>
        <v>0</v>
      </c>
      <c r="C755" s="396"/>
      <c r="D755" s="396"/>
      <c r="E755" s="396"/>
      <c r="F755" s="396"/>
      <c r="G755" s="396"/>
      <c r="H755" s="396"/>
      <c r="I755" s="396"/>
      <c r="J755" s="396"/>
    </row>
    <row r="756" spans="1:23" ht="34.5" customHeight="1" x14ac:dyDescent="0.3">
      <c r="A756" s="12" t="str">
        <f>'Matriz Nº1 Identificación'!A756</f>
        <v>Objetivo táctico</v>
      </c>
      <c r="B756" s="168" t="str">
        <f>+'Matriz Nº1 Identificación'!B756:H756</f>
        <v xml:space="preserve">84. </v>
      </c>
      <c r="C756" s="169"/>
      <c r="D756" s="169"/>
      <c r="E756" s="169"/>
      <c r="F756" s="170"/>
      <c r="G756" s="170"/>
      <c r="H756" s="170"/>
      <c r="I756" s="170"/>
      <c r="J756" s="171"/>
    </row>
    <row r="757" spans="1:23" ht="36.75" customHeight="1" x14ac:dyDescent="0.3">
      <c r="A757" s="4" t="str">
        <f>'Matriz Nº2 Análisis'!A757</f>
        <v>84. 1</v>
      </c>
      <c r="B757" s="13" t="str">
        <f>IF(A757&lt;1,'Matriz Nº1 Identificación'!F757,'Matriz Nº2 Análisis'!B757)</f>
        <v xml:space="preserve"> </v>
      </c>
      <c r="C757" s="13" t="str">
        <f>IFERROR(IF(A757&lt;1,'Matriz Nº1 Identificación'!B757,'Matriz Nº2 Análisis'!E757)," ")</f>
        <v xml:space="preserve"> </v>
      </c>
      <c r="D757" s="13" t="str">
        <f>IF(A757&lt;1,'Matriz Nº1 Identificación'!B757,'Matriz Nº2 Análisis'!I757)</f>
        <v xml:space="preserve"> </v>
      </c>
      <c r="E757" s="102"/>
      <c r="F757" s="103"/>
      <c r="G757" s="103"/>
      <c r="H757" s="103"/>
      <c r="I757" s="96" t="str">
        <f>IFERROR(VLOOKUP(D757,'Tabla 12'!$B$4:$E$6,3,FALSE)," ")</f>
        <v xml:space="preserve"> </v>
      </c>
      <c r="J757" s="95" t="str">
        <f>IFERROR(VLOOKUP(I757,'Tabla 12'!$D$5:$E$6,2,FALSE)," ")</f>
        <v xml:space="preserve"> </v>
      </c>
      <c r="K757" s="10"/>
      <c r="L757" s="10"/>
      <c r="M757" s="9"/>
      <c r="N757" s="10"/>
      <c r="O757" s="10"/>
      <c r="P757" s="10"/>
      <c r="Q757" s="10"/>
      <c r="R757" s="10"/>
      <c r="S757" s="10"/>
      <c r="T757" s="10"/>
      <c r="U757" s="10"/>
      <c r="V757" s="10"/>
      <c r="W757" s="10"/>
    </row>
    <row r="758" spans="1:23" ht="36.75" customHeight="1" x14ac:dyDescent="0.3">
      <c r="A758" s="4" t="str">
        <f>'Matriz Nº2 Análisis'!A758</f>
        <v>84. 2</v>
      </c>
      <c r="B758" s="13" t="str">
        <f>IF(A758&lt;1,'Matriz Nº1 Identificación'!F758,'Matriz Nº2 Análisis'!B758)</f>
        <v xml:space="preserve"> </v>
      </c>
      <c r="C758" s="13" t="str">
        <f>IFERROR(IF(A758&lt;1,'Matriz Nº1 Identificación'!B758,'Matriz Nº2 Análisis'!E758)," ")</f>
        <v xml:space="preserve"> </v>
      </c>
      <c r="D758" s="13" t="str">
        <f>IF(A758&lt;1,'Matriz Nº1 Identificación'!B758,'Matriz Nº2 Análisis'!I758)</f>
        <v xml:space="preserve"> </v>
      </c>
      <c r="E758" s="102"/>
      <c r="F758" s="103"/>
      <c r="G758" s="103"/>
      <c r="H758" s="103"/>
      <c r="I758" s="96" t="str">
        <f>IFERROR(VLOOKUP(D758,'Tabla 12'!$B$4:$E$6,3,FALSE)," ")</f>
        <v xml:space="preserve"> </v>
      </c>
      <c r="J758" s="95" t="str">
        <f>IFERROR(VLOOKUP(I758,'Tabla 12'!$D$5:$E$6,2,FALSE)," ")</f>
        <v xml:space="preserve"> </v>
      </c>
      <c r="K758" s="10"/>
      <c r="L758" s="10"/>
      <c r="M758" s="9"/>
      <c r="N758" s="10"/>
      <c r="O758" s="10"/>
      <c r="P758" s="10"/>
      <c r="Q758" s="10"/>
      <c r="R758" s="10"/>
      <c r="S758" s="10"/>
      <c r="T758" s="10"/>
      <c r="U758" s="10"/>
      <c r="V758" s="10"/>
      <c r="W758" s="10"/>
    </row>
    <row r="759" spans="1:23" ht="36.75" customHeight="1" x14ac:dyDescent="0.3">
      <c r="A759" s="4" t="str">
        <f>'Matriz Nº2 Análisis'!A759</f>
        <v>84. 3</v>
      </c>
      <c r="B759" s="13" t="str">
        <f>IF(A759&lt;1,'Matriz Nº1 Identificación'!F759,'Matriz Nº2 Análisis'!B759)</f>
        <v xml:space="preserve"> </v>
      </c>
      <c r="C759" s="13" t="str">
        <f>IFERROR(IF(A759&lt;1,'Matriz Nº1 Identificación'!B759,'Matriz Nº2 Análisis'!E759)," ")</f>
        <v xml:space="preserve"> </v>
      </c>
      <c r="D759" s="13" t="str">
        <f>IF(A759&lt;1,'Matriz Nº1 Identificación'!B759,'Matriz Nº2 Análisis'!I759)</f>
        <v xml:space="preserve"> </v>
      </c>
      <c r="E759" s="102"/>
      <c r="F759" s="103"/>
      <c r="G759" s="103"/>
      <c r="H759" s="103"/>
      <c r="I759" s="96" t="str">
        <f>IFERROR(VLOOKUP(D759,'Tabla 12'!$B$4:$E$6,3,FALSE)," ")</f>
        <v xml:space="preserve"> </v>
      </c>
      <c r="J759" s="95" t="str">
        <f>IFERROR(VLOOKUP(I759,'Tabla 12'!$D$5:$E$6,2,FALSE)," ")</f>
        <v xml:space="preserve"> </v>
      </c>
      <c r="K759" s="10"/>
      <c r="L759" s="10"/>
      <c r="M759" s="9"/>
      <c r="N759" s="10"/>
      <c r="O759" s="10"/>
      <c r="P759" s="10"/>
      <c r="Q759" s="10"/>
      <c r="R759" s="10"/>
      <c r="S759" s="10"/>
      <c r="T759" s="10"/>
      <c r="U759" s="10"/>
      <c r="V759" s="10"/>
      <c r="W759" s="10"/>
    </row>
    <row r="760" spans="1:23" ht="36.75" customHeight="1" x14ac:dyDescent="0.3">
      <c r="A760" s="4" t="str">
        <f>'Matriz Nº2 Análisis'!A760</f>
        <v>84. 4</v>
      </c>
      <c r="B760" s="13" t="str">
        <f>IF(A760&lt;1,'Matriz Nº1 Identificación'!F760,'Matriz Nº2 Análisis'!B760)</f>
        <v xml:space="preserve"> </v>
      </c>
      <c r="C760" s="13" t="str">
        <f>IFERROR(IF(A760&lt;1,'Matriz Nº1 Identificación'!B760,'Matriz Nº2 Análisis'!E760)," ")</f>
        <v xml:space="preserve"> </v>
      </c>
      <c r="D760" s="13" t="str">
        <f>IF(A760&lt;1,'Matriz Nº1 Identificación'!B760,'Matriz Nº2 Análisis'!I760)</f>
        <v xml:space="preserve"> </v>
      </c>
      <c r="E760" s="102"/>
      <c r="F760" s="103"/>
      <c r="G760" s="103"/>
      <c r="H760" s="103"/>
      <c r="I760" s="96" t="str">
        <f>IFERROR(VLOOKUP(D760,'Tabla 12'!$B$4:$E$6,3,FALSE)," ")</f>
        <v xml:space="preserve"> </v>
      </c>
      <c r="J760" s="95" t="str">
        <f>IFERROR(VLOOKUP(I760,'Tabla 12'!$D$5:$E$6,2,FALSE)," ")</f>
        <v xml:space="preserve"> </v>
      </c>
      <c r="K760" s="10"/>
      <c r="L760" s="10"/>
      <c r="M760" s="9"/>
      <c r="N760" s="10"/>
      <c r="O760" s="10"/>
      <c r="P760" s="10"/>
      <c r="Q760" s="10"/>
      <c r="R760" s="10"/>
      <c r="S760" s="10"/>
      <c r="T760" s="10"/>
      <c r="U760" s="10"/>
      <c r="V760" s="10"/>
      <c r="W760" s="10"/>
    </row>
    <row r="761" spans="1:23" ht="36.75" customHeight="1" x14ac:dyDescent="0.3">
      <c r="A761" s="4" t="str">
        <f>'Matriz Nº2 Análisis'!A761</f>
        <v>84. 5</v>
      </c>
      <c r="B761" s="13" t="str">
        <f>IF(A761&lt;1,'Matriz Nº1 Identificación'!F761,'Matriz Nº2 Análisis'!B761)</f>
        <v xml:space="preserve"> </v>
      </c>
      <c r="C761" s="13" t="str">
        <f>IFERROR(IF(A761&lt;1,'Matriz Nº1 Identificación'!B761,'Matriz Nº2 Análisis'!E761)," ")</f>
        <v xml:space="preserve"> </v>
      </c>
      <c r="D761" s="13" t="str">
        <f>IF(A761&lt;1,'Matriz Nº1 Identificación'!B761,'Matriz Nº2 Análisis'!I761)</f>
        <v xml:space="preserve"> </v>
      </c>
      <c r="E761" s="102"/>
      <c r="F761" s="103"/>
      <c r="G761" s="103"/>
      <c r="H761" s="103"/>
      <c r="I761" s="96" t="str">
        <f>IFERROR(VLOOKUP(D761,'Tabla 12'!$B$4:$E$6,3,FALSE)," ")</f>
        <v xml:space="preserve"> </v>
      </c>
      <c r="J761" s="95" t="str">
        <f>IFERROR(VLOOKUP(I761,'Tabla 12'!$D$5:$E$6,2,FALSE)," ")</f>
        <v xml:space="preserve"> </v>
      </c>
      <c r="K761" s="10"/>
      <c r="L761" s="10"/>
      <c r="M761" s="9"/>
      <c r="N761" s="10"/>
      <c r="O761" s="10"/>
      <c r="P761" s="10"/>
      <c r="Q761" s="10"/>
      <c r="R761" s="10"/>
      <c r="S761" s="10"/>
      <c r="T761" s="10"/>
      <c r="U761" s="10"/>
      <c r="V761" s="10"/>
      <c r="W761" s="10"/>
    </row>
    <row r="762" spans="1:23" ht="36.75" customHeight="1" x14ac:dyDescent="0.3">
      <c r="A762" s="4" t="str">
        <f>'Matriz Nº2 Análisis'!A762</f>
        <v>84. 6</v>
      </c>
      <c r="B762" s="13" t="str">
        <f>IF(A762&lt;1,'Matriz Nº1 Identificación'!F762,'Matriz Nº2 Análisis'!B762)</f>
        <v xml:space="preserve"> </v>
      </c>
      <c r="C762" s="13" t="str">
        <f>IFERROR(IF(A762&lt;1,'Matriz Nº1 Identificación'!B762,'Matriz Nº2 Análisis'!E762)," ")</f>
        <v xml:space="preserve"> </v>
      </c>
      <c r="D762" s="13" t="str">
        <f>IF(A762&lt;1,'Matriz Nº1 Identificación'!B762,'Matriz Nº2 Análisis'!I762)</f>
        <v xml:space="preserve"> </v>
      </c>
      <c r="E762" s="102"/>
      <c r="F762" s="103"/>
      <c r="G762" s="103"/>
      <c r="H762" s="103"/>
      <c r="I762" s="96" t="str">
        <f>IFERROR(VLOOKUP(D762,'Tabla 12'!$B$4:$E$6,3,FALSE)," ")</f>
        <v xml:space="preserve"> </v>
      </c>
      <c r="J762" s="95" t="str">
        <f>IFERROR(VLOOKUP(I762,'Tabla 12'!$D$5:$E$6,2,FALSE)," ")</f>
        <v xml:space="preserve"> </v>
      </c>
      <c r="K762" s="10"/>
      <c r="L762" s="10"/>
      <c r="M762" s="9"/>
      <c r="N762" s="10"/>
      <c r="O762" s="10"/>
      <c r="P762" s="10"/>
      <c r="Q762" s="10"/>
      <c r="R762" s="10"/>
      <c r="S762" s="10"/>
      <c r="T762" s="10"/>
      <c r="U762" s="10"/>
      <c r="V762" s="10"/>
      <c r="W762" s="10"/>
    </row>
    <row r="763" spans="1:23" ht="36.75" customHeight="1" thickBot="1" x14ac:dyDescent="0.35">
      <c r="A763" s="4" t="str">
        <f>'Matriz Nº2 Análisis'!A763</f>
        <v>84. 7</v>
      </c>
      <c r="B763" s="13" t="str">
        <f>IF(A763&lt;1,'Matriz Nº1 Identificación'!F763,'Matriz Nº2 Análisis'!B763)</f>
        <v xml:space="preserve"> </v>
      </c>
      <c r="C763" s="13" t="str">
        <f>IFERROR(IF(A763&lt;1,'Matriz Nº1 Identificación'!B763,'Matriz Nº2 Análisis'!E763)," ")</f>
        <v xml:space="preserve"> </v>
      </c>
      <c r="D763" s="13" t="str">
        <f>IF(A763&lt;1,'Matriz Nº1 Identificación'!B763,'Matriz Nº2 Análisis'!I763)</f>
        <v xml:space="preserve"> </v>
      </c>
      <c r="E763" s="102"/>
      <c r="F763" s="103"/>
      <c r="G763" s="103"/>
      <c r="H763" s="103"/>
      <c r="I763" s="96" t="str">
        <f>IFERROR(VLOOKUP(D763,'Tabla 12'!$B$4:$E$6,3,FALSE)," ")</f>
        <v xml:space="preserve"> </v>
      </c>
      <c r="J763" s="95" t="str">
        <f>IFERROR(VLOOKUP(I763,'Tabla 12'!$D$5:$E$6,2,FALSE)," ")</f>
        <v xml:space="preserve"> </v>
      </c>
      <c r="K763" s="10"/>
      <c r="L763" s="10"/>
      <c r="M763" s="9"/>
      <c r="N763" s="10"/>
      <c r="O763" s="10"/>
      <c r="P763" s="10"/>
      <c r="Q763" s="10"/>
      <c r="R763" s="10"/>
      <c r="S763" s="10"/>
      <c r="T763" s="10"/>
      <c r="U763" s="10"/>
      <c r="V763" s="10"/>
      <c r="W763" s="10"/>
    </row>
    <row r="764" spans="1:23" ht="34.5" customHeight="1" thickBot="1" x14ac:dyDescent="0.35">
      <c r="A764" s="73" t="str">
        <f>'Matriz Nº1 Identificación'!A764</f>
        <v xml:space="preserve">Objetivo Estratégico: </v>
      </c>
      <c r="B764" s="395">
        <f>+'Matriz Nº1 Identificación'!B764:H764</f>
        <v>0</v>
      </c>
      <c r="C764" s="396"/>
      <c r="D764" s="396"/>
      <c r="E764" s="396"/>
      <c r="F764" s="396"/>
      <c r="G764" s="396"/>
      <c r="H764" s="396"/>
      <c r="I764" s="396"/>
      <c r="J764" s="396"/>
    </row>
    <row r="765" spans="1:23" ht="34.5" customHeight="1" x14ac:dyDescent="0.3">
      <c r="A765" s="12" t="str">
        <f>'Matriz Nº1 Identificación'!A765</f>
        <v>Objetivo táctico</v>
      </c>
      <c r="B765" s="168" t="str">
        <f>+'Matriz Nº1 Identificación'!B765:H765</f>
        <v xml:space="preserve">85. </v>
      </c>
      <c r="C765" s="169"/>
      <c r="D765" s="169"/>
      <c r="E765" s="169"/>
      <c r="F765" s="170"/>
      <c r="G765" s="170"/>
      <c r="H765" s="170"/>
      <c r="I765" s="170"/>
      <c r="J765" s="171"/>
    </row>
    <row r="766" spans="1:23" ht="36.75" customHeight="1" x14ac:dyDescent="0.3">
      <c r="A766" s="4" t="str">
        <f>'Matriz Nº2 Análisis'!A766</f>
        <v>85. 1</v>
      </c>
      <c r="B766" s="13" t="str">
        <f>IF(A766&lt;1,'Matriz Nº1 Identificación'!F766,'Matriz Nº2 Análisis'!B766)</f>
        <v xml:space="preserve"> </v>
      </c>
      <c r="C766" s="13" t="str">
        <f>IFERROR(IF(A766&lt;1,'Matriz Nº1 Identificación'!B766,'Matriz Nº2 Análisis'!E766)," ")</f>
        <v xml:space="preserve"> </v>
      </c>
      <c r="D766" s="13" t="str">
        <f>IF(A766&lt;1,'Matriz Nº1 Identificación'!B766,'Matriz Nº2 Análisis'!I766)</f>
        <v xml:space="preserve"> </v>
      </c>
      <c r="E766" s="102"/>
      <c r="F766" s="103"/>
      <c r="G766" s="103"/>
      <c r="H766" s="103"/>
      <c r="I766" s="96" t="str">
        <f>IFERROR(VLOOKUP(D766,'Tabla 12'!$B$4:$E$6,3,FALSE)," ")</f>
        <v xml:space="preserve"> </v>
      </c>
      <c r="J766" s="95" t="str">
        <f>IFERROR(VLOOKUP(I766,'Tabla 12'!$D$5:$E$6,2,FALSE)," ")</f>
        <v xml:space="preserve"> </v>
      </c>
      <c r="K766" s="10"/>
      <c r="L766" s="10"/>
      <c r="M766" s="9"/>
      <c r="N766" s="10"/>
      <c r="O766" s="10"/>
      <c r="P766" s="10"/>
      <c r="Q766" s="10"/>
      <c r="R766" s="10"/>
      <c r="S766" s="10"/>
      <c r="T766" s="10"/>
      <c r="U766" s="10"/>
      <c r="V766" s="10"/>
      <c r="W766" s="10"/>
    </row>
    <row r="767" spans="1:23" ht="36.75" customHeight="1" x14ac:dyDescent="0.3">
      <c r="A767" s="4" t="str">
        <f>'Matriz Nº2 Análisis'!A767</f>
        <v>85. 2</v>
      </c>
      <c r="B767" s="13" t="str">
        <f>IF(A767&lt;1,'Matriz Nº1 Identificación'!F767,'Matriz Nº2 Análisis'!B767)</f>
        <v xml:space="preserve"> </v>
      </c>
      <c r="C767" s="13" t="str">
        <f>IFERROR(IF(A767&lt;1,'Matriz Nº1 Identificación'!B767,'Matriz Nº2 Análisis'!E767)," ")</f>
        <v xml:space="preserve"> </v>
      </c>
      <c r="D767" s="13" t="str">
        <f>IF(A767&lt;1,'Matriz Nº1 Identificación'!B767,'Matriz Nº2 Análisis'!I767)</f>
        <v xml:space="preserve"> </v>
      </c>
      <c r="E767" s="102"/>
      <c r="F767" s="103"/>
      <c r="G767" s="103"/>
      <c r="H767" s="103"/>
      <c r="I767" s="96" t="str">
        <f>IFERROR(VLOOKUP(D767,'Tabla 12'!$B$4:$E$6,3,FALSE)," ")</f>
        <v xml:space="preserve"> </v>
      </c>
      <c r="J767" s="95" t="str">
        <f>IFERROR(VLOOKUP(I767,'Tabla 12'!$D$5:$E$6,2,FALSE)," ")</f>
        <v xml:space="preserve"> </v>
      </c>
      <c r="K767" s="10"/>
      <c r="L767" s="10"/>
      <c r="M767" s="9"/>
      <c r="N767" s="10"/>
      <c r="O767" s="10"/>
      <c r="P767" s="10"/>
      <c r="Q767" s="10"/>
      <c r="R767" s="10"/>
      <c r="S767" s="10"/>
      <c r="T767" s="10"/>
      <c r="U767" s="10"/>
      <c r="V767" s="10"/>
      <c r="W767" s="10"/>
    </row>
    <row r="768" spans="1:23" ht="36.75" customHeight="1" x14ac:dyDescent="0.3">
      <c r="A768" s="4" t="str">
        <f>'Matriz Nº2 Análisis'!A768</f>
        <v>85. 3</v>
      </c>
      <c r="B768" s="13" t="str">
        <f>IF(A768&lt;1,'Matriz Nº1 Identificación'!F768,'Matriz Nº2 Análisis'!B768)</f>
        <v xml:space="preserve"> </v>
      </c>
      <c r="C768" s="13" t="str">
        <f>IFERROR(IF(A768&lt;1,'Matriz Nº1 Identificación'!B768,'Matriz Nº2 Análisis'!E768)," ")</f>
        <v xml:space="preserve"> </v>
      </c>
      <c r="D768" s="13" t="str">
        <f>IF(A768&lt;1,'Matriz Nº1 Identificación'!B768,'Matriz Nº2 Análisis'!I768)</f>
        <v xml:space="preserve"> </v>
      </c>
      <c r="E768" s="102"/>
      <c r="F768" s="103"/>
      <c r="G768" s="103"/>
      <c r="H768" s="103"/>
      <c r="I768" s="96" t="str">
        <f>IFERROR(VLOOKUP(D768,'Tabla 12'!$B$4:$E$6,3,FALSE)," ")</f>
        <v xml:space="preserve"> </v>
      </c>
      <c r="J768" s="95" t="str">
        <f>IFERROR(VLOOKUP(I768,'Tabla 12'!$D$5:$E$6,2,FALSE)," ")</f>
        <v xml:space="preserve"> </v>
      </c>
      <c r="K768" s="10"/>
      <c r="L768" s="10"/>
      <c r="M768" s="9"/>
      <c r="N768" s="10"/>
      <c r="O768" s="10"/>
      <c r="P768" s="10"/>
      <c r="Q768" s="10"/>
      <c r="R768" s="10"/>
      <c r="S768" s="10"/>
      <c r="T768" s="10"/>
      <c r="U768" s="10"/>
      <c r="V768" s="10"/>
      <c r="W768" s="10"/>
    </row>
    <row r="769" spans="1:23" ht="36.75" customHeight="1" x14ac:dyDescent="0.3">
      <c r="A769" s="4" t="str">
        <f>'Matriz Nº2 Análisis'!A769</f>
        <v>85. 4</v>
      </c>
      <c r="B769" s="13" t="str">
        <f>IF(A769&lt;1,'Matriz Nº1 Identificación'!F769,'Matriz Nº2 Análisis'!B769)</f>
        <v xml:space="preserve"> </v>
      </c>
      <c r="C769" s="13" t="str">
        <f>IFERROR(IF(A769&lt;1,'Matriz Nº1 Identificación'!B769,'Matriz Nº2 Análisis'!E769)," ")</f>
        <v xml:space="preserve"> </v>
      </c>
      <c r="D769" s="13" t="str">
        <f>IF(A769&lt;1,'Matriz Nº1 Identificación'!B769,'Matriz Nº2 Análisis'!I769)</f>
        <v xml:space="preserve"> </v>
      </c>
      <c r="E769" s="102"/>
      <c r="F769" s="103"/>
      <c r="G769" s="103"/>
      <c r="H769" s="103"/>
      <c r="I769" s="96" t="str">
        <f>IFERROR(VLOOKUP(D769,'Tabla 12'!$B$4:$E$6,3,FALSE)," ")</f>
        <v xml:space="preserve"> </v>
      </c>
      <c r="J769" s="95" t="str">
        <f>IFERROR(VLOOKUP(I769,'Tabla 12'!$D$5:$E$6,2,FALSE)," ")</f>
        <v xml:space="preserve"> </v>
      </c>
      <c r="K769" s="10"/>
      <c r="L769" s="10"/>
      <c r="M769" s="9"/>
      <c r="N769" s="10"/>
      <c r="O769" s="10"/>
      <c r="P769" s="10"/>
      <c r="Q769" s="10"/>
      <c r="R769" s="10"/>
      <c r="S769" s="10"/>
      <c r="T769" s="10"/>
      <c r="U769" s="10"/>
      <c r="V769" s="10"/>
      <c r="W769" s="10"/>
    </row>
    <row r="770" spans="1:23" ht="36.75" customHeight="1" x14ac:dyDescent="0.3">
      <c r="A770" s="4" t="str">
        <f>'Matriz Nº2 Análisis'!A770</f>
        <v>85. 5</v>
      </c>
      <c r="B770" s="13" t="str">
        <f>IF(A770&lt;1,'Matriz Nº1 Identificación'!F770,'Matriz Nº2 Análisis'!B770)</f>
        <v xml:space="preserve"> </v>
      </c>
      <c r="C770" s="13" t="str">
        <f>IFERROR(IF(A770&lt;1,'Matriz Nº1 Identificación'!B770,'Matriz Nº2 Análisis'!E770)," ")</f>
        <v xml:space="preserve"> </v>
      </c>
      <c r="D770" s="13" t="str">
        <f>IF(A770&lt;1,'Matriz Nº1 Identificación'!B770,'Matriz Nº2 Análisis'!I770)</f>
        <v xml:space="preserve"> </v>
      </c>
      <c r="E770" s="102"/>
      <c r="F770" s="103"/>
      <c r="G770" s="103"/>
      <c r="H770" s="103"/>
      <c r="I770" s="96" t="str">
        <f>IFERROR(VLOOKUP(D770,'Tabla 12'!$B$4:$E$6,3,FALSE)," ")</f>
        <v xml:space="preserve"> </v>
      </c>
      <c r="J770" s="95" t="str">
        <f>IFERROR(VLOOKUP(I770,'Tabla 12'!$D$5:$E$6,2,FALSE)," ")</f>
        <v xml:space="preserve"> </v>
      </c>
      <c r="K770" s="10"/>
      <c r="L770" s="10"/>
      <c r="M770" s="9"/>
      <c r="N770" s="10"/>
      <c r="O770" s="10"/>
      <c r="P770" s="10"/>
      <c r="Q770" s="10"/>
      <c r="R770" s="10"/>
      <c r="S770" s="10"/>
      <c r="T770" s="10"/>
      <c r="U770" s="10"/>
      <c r="V770" s="10"/>
      <c r="W770" s="10"/>
    </row>
    <row r="771" spans="1:23" ht="36.75" customHeight="1" x14ac:dyDescent="0.3">
      <c r="A771" s="4" t="str">
        <f>'Matriz Nº2 Análisis'!A771</f>
        <v>85. 6</v>
      </c>
      <c r="B771" s="13" t="str">
        <f>IF(A771&lt;1,'Matriz Nº1 Identificación'!F771,'Matriz Nº2 Análisis'!B771)</f>
        <v xml:space="preserve"> </v>
      </c>
      <c r="C771" s="13" t="str">
        <f>IFERROR(IF(A771&lt;1,'Matriz Nº1 Identificación'!B771,'Matriz Nº2 Análisis'!E771)," ")</f>
        <v xml:space="preserve"> </v>
      </c>
      <c r="D771" s="13" t="str">
        <f>IF(A771&lt;1,'Matriz Nº1 Identificación'!B771,'Matriz Nº2 Análisis'!I771)</f>
        <v xml:space="preserve"> </v>
      </c>
      <c r="E771" s="102"/>
      <c r="F771" s="103"/>
      <c r="G771" s="103"/>
      <c r="H771" s="103"/>
      <c r="I771" s="96" t="str">
        <f>IFERROR(VLOOKUP(D771,'Tabla 12'!$B$4:$E$6,3,FALSE)," ")</f>
        <v xml:space="preserve"> </v>
      </c>
      <c r="J771" s="95" t="str">
        <f>IFERROR(VLOOKUP(I771,'Tabla 12'!$D$5:$E$6,2,FALSE)," ")</f>
        <v xml:space="preserve"> </v>
      </c>
      <c r="K771" s="10"/>
      <c r="L771" s="10"/>
      <c r="M771" s="9"/>
      <c r="N771" s="10"/>
      <c r="O771" s="10"/>
      <c r="P771" s="10"/>
      <c r="Q771" s="10"/>
      <c r="R771" s="10"/>
      <c r="S771" s="10"/>
      <c r="T771" s="10"/>
      <c r="U771" s="10"/>
      <c r="V771" s="10"/>
      <c r="W771" s="10"/>
    </row>
    <row r="772" spans="1:23" ht="36.75" customHeight="1" thickBot="1" x14ac:dyDescent="0.35">
      <c r="A772" s="4" t="str">
        <f>'Matriz Nº2 Análisis'!A772</f>
        <v>85. 7</v>
      </c>
      <c r="B772" s="13" t="str">
        <f>IF(A772&lt;1,'Matriz Nº1 Identificación'!F772,'Matriz Nº2 Análisis'!B772)</f>
        <v xml:space="preserve"> </v>
      </c>
      <c r="C772" s="13" t="str">
        <f>IFERROR(IF(A772&lt;1,'Matriz Nº1 Identificación'!B772,'Matriz Nº2 Análisis'!E772)," ")</f>
        <v xml:space="preserve"> </v>
      </c>
      <c r="D772" s="13" t="str">
        <f>IF(A772&lt;1,'Matriz Nº1 Identificación'!B772,'Matriz Nº2 Análisis'!I772)</f>
        <v xml:space="preserve"> </v>
      </c>
      <c r="E772" s="102"/>
      <c r="F772" s="103"/>
      <c r="G772" s="103"/>
      <c r="H772" s="103"/>
      <c r="I772" s="96" t="str">
        <f>IFERROR(VLOOKUP(D772,'Tabla 12'!$B$4:$E$6,3,FALSE)," ")</f>
        <v xml:space="preserve"> </v>
      </c>
      <c r="J772" s="95" t="str">
        <f>IFERROR(VLOOKUP(I772,'Tabla 12'!$D$5:$E$6,2,FALSE)," ")</f>
        <v xml:space="preserve"> </v>
      </c>
      <c r="K772" s="10"/>
      <c r="L772" s="10"/>
      <c r="M772" s="9"/>
      <c r="N772" s="10"/>
      <c r="O772" s="10"/>
      <c r="P772" s="10"/>
      <c r="Q772" s="10"/>
      <c r="R772" s="10"/>
      <c r="S772" s="10"/>
      <c r="T772" s="10"/>
      <c r="U772" s="10"/>
      <c r="V772" s="10"/>
      <c r="W772" s="10"/>
    </row>
    <row r="773" spans="1:23" ht="34.5" customHeight="1" thickBot="1" x14ac:dyDescent="0.35">
      <c r="A773" s="73" t="str">
        <f>'Matriz Nº1 Identificación'!A773</f>
        <v xml:space="preserve">Objetivo Estratégico: </v>
      </c>
      <c r="B773" s="395">
        <f>+'Matriz Nº1 Identificación'!B773:H773</f>
        <v>0</v>
      </c>
      <c r="C773" s="396"/>
      <c r="D773" s="396"/>
      <c r="E773" s="396"/>
      <c r="F773" s="396"/>
      <c r="G773" s="396"/>
      <c r="H773" s="396"/>
      <c r="I773" s="396"/>
      <c r="J773" s="396"/>
    </row>
    <row r="774" spans="1:23" ht="34.5" customHeight="1" x14ac:dyDescent="0.3">
      <c r="A774" s="12" t="str">
        <f>'Matriz Nº1 Identificación'!A774</f>
        <v>Objetivo táctico</v>
      </c>
      <c r="B774" s="168" t="str">
        <f>+'Matriz Nº1 Identificación'!B774:H774</f>
        <v xml:space="preserve">86. </v>
      </c>
      <c r="C774" s="169"/>
      <c r="D774" s="169"/>
      <c r="E774" s="169"/>
      <c r="F774" s="170"/>
      <c r="G774" s="170"/>
      <c r="H774" s="170"/>
      <c r="I774" s="170"/>
      <c r="J774" s="171"/>
    </row>
    <row r="775" spans="1:23" ht="36.75" customHeight="1" x14ac:dyDescent="0.3">
      <c r="A775" s="4" t="str">
        <f>'Matriz Nº2 Análisis'!A775</f>
        <v>86. 1</v>
      </c>
      <c r="B775" s="13" t="str">
        <f>IF(A775&lt;1,'Matriz Nº1 Identificación'!F775,'Matriz Nº2 Análisis'!B775)</f>
        <v xml:space="preserve"> </v>
      </c>
      <c r="C775" s="13" t="str">
        <f>IFERROR(IF(A775&lt;1,'Matriz Nº1 Identificación'!B775,'Matriz Nº2 Análisis'!E775)," ")</f>
        <v xml:space="preserve"> </v>
      </c>
      <c r="D775" s="13" t="str">
        <f>IF(A775&lt;1,'Matriz Nº1 Identificación'!B775,'Matriz Nº2 Análisis'!I775)</f>
        <v xml:space="preserve"> </v>
      </c>
      <c r="E775" s="102"/>
      <c r="F775" s="103"/>
      <c r="G775" s="103"/>
      <c r="H775" s="103"/>
      <c r="I775" s="96" t="str">
        <f>IFERROR(VLOOKUP(D775,'Tabla 12'!$B$4:$E$6,3,FALSE)," ")</f>
        <v xml:space="preserve"> </v>
      </c>
      <c r="J775" s="95" t="str">
        <f>IFERROR(VLOOKUP(I775,'Tabla 12'!$D$5:$E$6,2,FALSE)," ")</f>
        <v xml:space="preserve"> </v>
      </c>
      <c r="K775" s="10"/>
      <c r="L775" s="10"/>
      <c r="M775" s="9"/>
      <c r="N775" s="10"/>
      <c r="O775" s="10"/>
      <c r="P775" s="10"/>
      <c r="Q775" s="10"/>
      <c r="R775" s="10"/>
      <c r="S775" s="10"/>
      <c r="T775" s="10"/>
      <c r="U775" s="10"/>
      <c r="V775" s="10"/>
      <c r="W775" s="10"/>
    </row>
    <row r="776" spans="1:23" ht="36.75" customHeight="1" x14ac:dyDescent="0.3">
      <c r="A776" s="4" t="str">
        <f>'Matriz Nº2 Análisis'!A776</f>
        <v>86. 2</v>
      </c>
      <c r="B776" s="13" t="str">
        <f>IF(A776&lt;1,'Matriz Nº1 Identificación'!F776,'Matriz Nº2 Análisis'!B776)</f>
        <v xml:space="preserve"> </v>
      </c>
      <c r="C776" s="13" t="str">
        <f>IFERROR(IF(A776&lt;1,'Matriz Nº1 Identificación'!B776,'Matriz Nº2 Análisis'!E776)," ")</f>
        <v xml:space="preserve"> </v>
      </c>
      <c r="D776" s="13" t="str">
        <f>IF(A776&lt;1,'Matriz Nº1 Identificación'!B776,'Matriz Nº2 Análisis'!I776)</f>
        <v xml:space="preserve"> </v>
      </c>
      <c r="E776" s="102"/>
      <c r="F776" s="103"/>
      <c r="G776" s="103"/>
      <c r="H776" s="103"/>
      <c r="I776" s="96" t="str">
        <f>IFERROR(VLOOKUP(D776,'Tabla 12'!$B$4:$E$6,3,FALSE)," ")</f>
        <v xml:space="preserve"> </v>
      </c>
      <c r="J776" s="95" t="str">
        <f>IFERROR(VLOOKUP(I776,'Tabla 12'!$D$5:$E$6,2,FALSE)," ")</f>
        <v xml:space="preserve"> </v>
      </c>
      <c r="K776" s="10"/>
      <c r="L776" s="10"/>
      <c r="M776" s="9"/>
      <c r="N776" s="10"/>
      <c r="O776" s="10"/>
      <c r="P776" s="10"/>
      <c r="Q776" s="10"/>
      <c r="R776" s="10"/>
      <c r="S776" s="10"/>
      <c r="T776" s="10"/>
      <c r="U776" s="10"/>
      <c r="V776" s="10"/>
      <c r="W776" s="10"/>
    </row>
    <row r="777" spans="1:23" ht="36.75" customHeight="1" x14ac:dyDescent="0.3">
      <c r="A777" s="4" t="str">
        <f>'Matriz Nº2 Análisis'!A777</f>
        <v>86. 3</v>
      </c>
      <c r="B777" s="13" t="str">
        <f>IF(A777&lt;1,'Matriz Nº1 Identificación'!F777,'Matriz Nº2 Análisis'!B777)</f>
        <v xml:space="preserve"> </v>
      </c>
      <c r="C777" s="13" t="str">
        <f>IFERROR(IF(A777&lt;1,'Matriz Nº1 Identificación'!B777,'Matriz Nº2 Análisis'!E777)," ")</f>
        <v xml:space="preserve"> </v>
      </c>
      <c r="D777" s="13" t="str">
        <f>IF(A777&lt;1,'Matriz Nº1 Identificación'!B777,'Matriz Nº2 Análisis'!I777)</f>
        <v xml:space="preserve"> </v>
      </c>
      <c r="E777" s="102"/>
      <c r="F777" s="103"/>
      <c r="G777" s="103"/>
      <c r="H777" s="103"/>
      <c r="I777" s="96" t="str">
        <f>IFERROR(VLOOKUP(D777,'Tabla 12'!$B$4:$E$6,3,FALSE)," ")</f>
        <v xml:space="preserve"> </v>
      </c>
      <c r="J777" s="95" t="str">
        <f>IFERROR(VLOOKUP(I777,'Tabla 12'!$D$5:$E$6,2,FALSE)," ")</f>
        <v xml:space="preserve"> </v>
      </c>
      <c r="K777" s="10"/>
      <c r="L777" s="10"/>
      <c r="M777" s="9"/>
      <c r="N777" s="10"/>
      <c r="O777" s="10"/>
      <c r="P777" s="10"/>
      <c r="Q777" s="10"/>
      <c r="R777" s="10"/>
      <c r="S777" s="10"/>
      <c r="T777" s="10"/>
      <c r="U777" s="10"/>
      <c r="V777" s="10"/>
      <c r="W777" s="10"/>
    </row>
    <row r="778" spans="1:23" ht="36.75" customHeight="1" x14ac:dyDescent="0.3">
      <c r="A778" s="4" t="str">
        <f>'Matriz Nº2 Análisis'!A778</f>
        <v>86. 4</v>
      </c>
      <c r="B778" s="13" t="str">
        <f>IF(A778&lt;1,'Matriz Nº1 Identificación'!F778,'Matriz Nº2 Análisis'!B778)</f>
        <v xml:space="preserve"> </v>
      </c>
      <c r="C778" s="13" t="str">
        <f>IFERROR(IF(A778&lt;1,'Matriz Nº1 Identificación'!B778,'Matriz Nº2 Análisis'!E778)," ")</f>
        <v xml:space="preserve"> </v>
      </c>
      <c r="D778" s="13" t="str">
        <f>IF(A778&lt;1,'Matriz Nº1 Identificación'!B778,'Matriz Nº2 Análisis'!I778)</f>
        <v xml:space="preserve"> </v>
      </c>
      <c r="E778" s="102"/>
      <c r="F778" s="103"/>
      <c r="G778" s="103"/>
      <c r="H778" s="103"/>
      <c r="I778" s="96" t="str">
        <f>IFERROR(VLOOKUP(D778,'Tabla 12'!$B$4:$E$6,3,FALSE)," ")</f>
        <v xml:space="preserve"> </v>
      </c>
      <c r="J778" s="95" t="str">
        <f>IFERROR(VLOOKUP(I778,'Tabla 12'!$D$5:$E$6,2,FALSE)," ")</f>
        <v xml:space="preserve"> </v>
      </c>
      <c r="K778" s="10"/>
      <c r="L778" s="10"/>
      <c r="M778" s="9"/>
      <c r="N778" s="10"/>
      <c r="O778" s="10"/>
      <c r="P778" s="10"/>
      <c r="Q778" s="10"/>
      <c r="R778" s="10"/>
      <c r="S778" s="10"/>
      <c r="T778" s="10"/>
      <c r="U778" s="10"/>
      <c r="V778" s="10"/>
      <c r="W778" s="10"/>
    </row>
    <row r="779" spans="1:23" ht="36.75" customHeight="1" x14ac:dyDescent="0.3">
      <c r="A779" s="4" t="str">
        <f>'Matriz Nº2 Análisis'!A779</f>
        <v>86. 5</v>
      </c>
      <c r="B779" s="13" t="str">
        <f>IF(A779&lt;1,'Matriz Nº1 Identificación'!F779,'Matriz Nº2 Análisis'!B779)</f>
        <v xml:space="preserve"> </v>
      </c>
      <c r="C779" s="13" t="str">
        <f>IFERROR(IF(A779&lt;1,'Matriz Nº1 Identificación'!B779,'Matriz Nº2 Análisis'!E779)," ")</f>
        <v xml:space="preserve"> </v>
      </c>
      <c r="D779" s="13" t="str">
        <f>IF(A779&lt;1,'Matriz Nº1 Identificación'!B779,'Matriz Nº2 Análisis'!I779)</f>
        <v xml:space="preserve"> </v>
      </c>
      <c r="E779" s="102"/>
      <c r="F779" s="103"/>
      <c r="G779" s="103"/>
      <c r="H779" s="103"/>
      <c r="I779" s="96" t="str">
        <f>IFERROR(VLOOKUP(D779,'Tabla 12'!$B$4:$E$6,3,FALSE)," ")</f>
        <v xml:space="preserve"> </v>
      </c>
      <c r="J779" s="95" t="str">
        <f>IFERROR(VLOOKUP(I779,'Tabla 12'!$D$5:$E$6,2,FALSE)," ")</f>
        <v xml:space="preserve"> </v>
      </c>
      <c r="K779" s="10"/>
      <c r="L779" s="10"/>
      <c r="M779" s="9"/>
      <c r="N779" s="10"/>
      <c r="O779" s="10"/>
      <c r="P779" s="10"/>
      <c r="Q779" s="10"/>
      <c r="R779" s="10"/>
      <c r="S779" s="10"/>
      <c r="T779" s="10"/>
      <c r="U779" s="10"/>
      <c r="V779" s="10"/>
      <c r="W779" s="10"/>
    </row>
    <row r="780" spans="1:23" ht="36.75" customHeight="1" x14ac:dyDescent="0.3">
      <c r="A780" s="4" t="str">
        <f>'Matriz Nº2 Análisis'!A780</f>
        <v>86. 6</v>
      </c>
      <c r="B780" s="13" t="str">
        <f>IF(A780&lt;1,'Matriz Nº1 Identificación'!F780,'Matriz Nº2 Análisis'!B780)</f>
        <v xml:space="preserve"> </v>
      </c>
      <c r="C780" s="13" t="str">
        <f>IFERROR(IF(A780&lt;1,'Matriz Nº1 Identificación'!B780,'Matriz Nº2 Análisis'!E780)," ")</f>
        <v xml:space="preserve"> </v>
      </c>
      <c r="D780" s="13" t="str">
        <f>IF(A780&lt;1,'Matriz Nº1 Identificación'!B780,'Matriz Nº2 Análisis'!I780)</f>
        <v xml:space="preserve"> </v>
      </c>
      <c r="E780" s="102"/>
      <c r="F780" s="103"/>
      <c r="G780" s="103"/>
      <c r="H780" s="103"/>
      <c r="I780" s="96" t="str">
        <f>IFERROR(VLOOKUP(D780,'Tabla 12'!$B$4:$E$6,3,FALSE)," ")</f>
        <v xml:space="preserve"> </v>
      </c>
      <c r="J780" s="95" t="str">
        <f>IFERROR(VLOOKUP(I780,'Tabla 12'!$D$5:$E$6,2,FALSE)," ")</f>
        <v xml:space="preserve"> </v>
      </c>
      <c r="K780" s="10"/>
      <c r="L780" s="10"/>
      <c r="M780" s="9"/>
      <c r="N780" s="10"/>
      <c r="O780" s="10"/>
      <c r="P780" s="10"/>
      <c r="Q780" s="10"/>
      <c r="R780" s="10"/>
      <c r="S780" s="10"/>
      <c r="T780" s="10"/>
      <c r="U780" s="10"/>
      <c r="V780" s="10"/>
      <c r="W780" s="10"/>
    </row>
    <row r="781" spans="1:23" ht="36.75" customHeight="1" thickBot="1" x14ac:dyDescent="0.35">
      <c r="A781" s="4" t="str">
        <f>'Matriz Nº2 Análisis'!A781</f>
        <v>86. 7</v>
      </c>
      <c r="B781" s="13" t="str">
        <f>IF(A781&lt;1,'Matriz Nº1 Identificación'!F781,'Matriz Nº2 Análisis'!B781)</f>
        <v xml:space="preserve"> </v>
      </c>
      <c r="C781" s="13" t="str">
        <f>IFERROR(IF(A781&lt;1,'Matriz Nº1 Identificación'!B781,'Matriz Nº2 Análisis'!E781)," ")</f>
        <v xml:space="preserve"> </v>
      </c>
      <c r="D781" s="13" t="str">
        <f>IF(A781&lt;1,'Matriz Nº1 Identificación'!B781,'Matriz Nº2 Análisis'!I781)</f>
        <v xml:space="preserve"> </v>
      </c>
      <c r="E781" s="102"/>
      <c r="F781" s="103"/>
      <c r="G781" s="103"/>
      <c r="H781" s="103"/>
      <c r="I781" s="96" t="str">
        <f>IFERROR(VLOOKUP(D781,'Tabla 12'!$B$4:$E$6,3,FALSE)," ")</f>
        <v xml:space="preserve"> </v>
      </c>
      <c r="J781" s="95" t="str">
        <f>IFERROR(VLOOKUP(I781,'Tabla 12'!$D$5:$E$6,2,FALSE)," ")</f>
        <v xml:space="preserve"> </v>
      </c>
      <c r="K781" s="10"/>
      <c r="L781" s="10"/>
      <c r="M781" s="9"/>
      <c r="N781" s="10"/>
      <c r="O781" s="10"/>
      <c r="P781" s="10"/>
      <c r="Q781" s="10"/>
      <c r="R781" s="10"/>
      <c r="S781" s="10"/>
      <c r="T781" s="10"/>
      <c r="U781" s="10"/>
      <c r="V781" s="10"/>
      <c r="W781" s="10"/>
    </row>
    <row r="782" spans="1:23" ht="34.5" customHeight="1" thickBot="1" x14ac:dyDescent="0.35">
      <c r="A782" s="73" t="str">
        <f>'Matriz Nº1 Identificación'!A782</f>
        <v xml:space="preserve">Objetivo Estratégico: </v>
      </c>
      <c r="B782" s="395">
        <f>+'Matriz Nº1 Identificación'!B782:H782</f>
        <v>0</v>
      </c>
      <c r="C782" s="396"/>
      <c r="D782" s="396"/>
      <c r="E782" s="396"/>
      <c r="F782" s="396"/>
      <c r="G782" s="396"/>
      <c r="H782" s="396"/>
      <c r="I782" s="396"/>
      <c r="J782" s="396"/>
    </row>
    <row r="783" spans="1:23" ht="34.5" customHeight="1" x14ac:dyDescent="0.3">
      <c r="A783" s="12" t="str">
        <f>'Matriz Nº1 Identificación'!A783</f>
        <v>Objetivo táctico</v>
      </c>
      <c r="B783" s="168" t="str">
        <f>+'Matriz Nº1 Identificación'!B783:H783</f>
        <v xml:space="preserve">87. </v>
      </c>
      <c r="C783" s="169"/>
      <c r="D783" s="169"/>
      <c r="E783" s="169"/>
      <c r="F783" s="170"/>
      <c r="G783" s="170"/>
      <c r="H783" s="170"/>
      <c r="I783" s="170"/>
      <c r="J783" s="171"/>
    </row>
    <row r="784" spans="1:23" ht="36.75" customHeight="1" x14ac:dyDescent="0.3">
      <c r="A784" s="4" t="str">
        <f>'Matriz Nº2 Análisis'!A784</f>
        <v>87. 1</v>
      </c>
      <c r="B784" s="13" t="str">
        <f>IF(A784&lt;1,'Matriz Nº1 Identificación'!F784,'Matriz Nº2 Análisis'!B784)</f>
        <v xml:space="preserve"> </v>
      </c>
      <c r="C784" s="13" t="str">
        <f>IFERROR(IF(A784&lt;1,'Matriz Nº1 Identificación'!B784,'Matriz Nº2 Análisis'!E784)," ")</f>
        <v xml:space="preserve"> </v>
      </c>
      <c r="D784" s="13" t="str">
        <f>IF(A784&lt;1,'Matriz Nº1 Identificación'!B784,'Matriz Nº2 Análisis'!I784)</f>
        <v xml:space="preserve"> </v>
      </c>
      <c r="E784" s="102"/>
      <c r="F784" s="103"/>
      <c r="G784" s="103"/>
      <c r="H784" s="103"/>
      <c r="I784" s="96" t="str">
        <f>IFERROR(VLOOKUP(D784,'Tabla 12'!$B$4:$E$6,3,FALSE)," ")</f>
        <v xml:space="preserve"> </v>
      </c>
      <c r="J784" s="95" t="str">
        <f>IFERROR(VLOOKUP(I784,'Tabla 12'!$D$5:$E$6,2,FALSE)," ")</f>
        <v xml:space="preserve"> </v>
      </c>
      <c r="K784" s="10"/>
      <c r="L784" s="10"/>
      <c r="M784" s="9"/>
      <c r="N784" s="10"/>
      <c r="O784" s="10"/>
      <c r="P784" s="10"/>
      <c r="Q784" s="10"/>
      <c r="R784" s="10"/>
      <c r="S784" s="10"/>
      <c r="T784" s="10"/>
      <c r="U784" s="10"/>
      <c r="V784" s="10"/>
      <c r="W784" s="10"/>
    </row>
    <row r="785" spans="1:23" ht="36.75" customHeight="1" x14ac:dyDescent="0.3">
      <c r="A785" s="4" t="str">
        <f>'Matriz Nº2 Análisis'!A785</f>
        <v>87. 2</v>
      </c>
      <c r="B785" s="13" t="str">
        <f>IF(A785&lt;1,'Matriz Nº1 Identificación'!F785,'Matriz Nº2 Análisis'!B785)</f>
        <v xml:space="preserve"> </v>
      </c>
      <c r="C785" s="13" t="str">
        <f>IFERROR(IF(A785&lt;1,'Matriz Nº1 Identificación'!B785,'Matriz Nº2 Análisis'!E785)," ")</f>
        <v xml:space="preserve"> </v>
      </c>
      <c r="D785" s="13" t="str">
        <f>IF(A785&lt;1,'Matriz Nº1 Identificación'!B785,'Matriz Nº2 Análisis'!I785)</f>
        <v xml:space="preserve"> </v>
      </c>
      <c r="E785" s="102"/>
      <c r="F785" s="103"/>
      <c r="G785" s="103"/>
      <c r="H785" s="103"/>
      <c r="I785" s="96" t="str">
        <f>IFERROR(VLOOKUP(D785,'Tabla 12'!$B$4:$E$6,3,FALSE)," ")</f>
        <v xml:space="preserve"> </v>
      </c>
      <c r="J785" s="95" t="str">
        <f>IFERROR(VLOOKUP(I785,'Tabla 12'!$D$5:$E$6,2,FALSE)," ")</f>
        <v xml:space="preserve"> </v>
      </c>
      <c r="K785" s="10"/>
      <c r="L785" s="10"/>
      <c r="M785" s="9"/>
      <c r="N785" s="10"/>
      <c r="O785" s="10"/>
      <c r="P785" s="10"/>
      <c r="Q785" s="10"/>
      <c r="R785" s="10"/>
      <c r="S785" s="10"/>
      <c r="T785" s="10"/>
      <c r="U785" s="10"/>
      <c r="V785" s="10"/>
      <c r="W785" s="10"/>
    </row>
    <row r="786" spans="1:23" ht="36.75" customHeight="1" x14ac:dyDescent="0.3">
      <c r="A786" s="4" t="str">
        <f>'Matriz Nº2 Análisis'!A786</f>
        <v>87. 3</v>
      </c>
      <c r="B786" s="13" t="str">
        <f>IF(A786&lt;1,'Matriz Nº1 Identificación'!F786,'Matriz Nº2 Análisis'!B786)</f>
        <v xml:space="preserve"> </v>
      </c>
      <c r="C786" s="13" t="str">
        <f>IFERROR(IF(A786&lt;1,'Matriz Nº1 Identificación'!B786,'Matriz Nº2 Análisis'!E786)," ")</f>
        <v xml:space="preserve"> </v>
      </c>
      <c r="D786" s="13" t="str">
        <f>IF(A786&lt;1,'Matriz Nº1 Identificación'!B786,'Matriz Nº2 Análisis'!I786)</f>
        <v xml:space="preserve"> </v>
      </c>
      <c r="E786" s="102"/>
      <c r="F786" s="103"/>
      <c r="G786" s="103"/>
      <c r="H786" s="103"/>
      <c r="I786" s="96" t="str">
        <f>IFERROR(VLOOKUP(D786,'Tabla 12'!$B$4:$E$6,3,FALSE)," ")</f>
        <v xml:space="preserve"> </v>
      </c>
      <c r="J786" s="95" t="str">
        <f>IFERROR(VLOOKUP(I786,'Tabla 12'!$D$5:$E$6,2,FALSE)," ")</f>
        <v xml:space="preserve"> </v>
      </c>
      <c r="K786" s="10"/>
      <c r="L786" s="10"/>
      <c r="M786" s="9"/>
      <c r="N786" s="10"/>
      <c r="O786" s="10"/>
      <c r="P786" s="10"/>
      <c r="Q786" s="10"/>
      <c r="R786" s="10"/>
      <c r="S786" s="10"/>
      <c r="T786" s="10"/>
      <c r="U786" s="10"/>
      <c r="V786" s="10"/>
      <c r="W786" s="10"/>
    </row>
    <row r="787" spans="1:23" ht="36.75" customHeight="1" x14ac:dyDescent="0.3">
      <c r="A787" s="4" t="str">
        <f>'Matriz Nº2 Análisis'!A787</f>
        <v>87. 4</v>
      </c>
      <c r="B787" s="13" t="str">
        <f>IF(A787&lt;1,'Matriz Nº1 Identificación'!F787,'Matriz Nº2 Análisis'!B787)</f>
        <v xml:space="preserve"> </v>
      </c>
      <c r="C787" s="13" t="str">
        <f>IFERROR(IF(A787&lt;1,'Matriz Nº1 Identificación'!B787,'Matriz Nº2 Análisis'!E787)," ")</f>
        <v xml:space="preserve"> </v>
      </c>
      <c r="D787" s="13" t="str">
        <f>IF(A787&lt;1,'Matriz Nº1 Identificación'!B787,'Matriz Nº2 Análisis'!I787)</f>
        <v xml:space="preserve"> </v>
      </c>
      <c r="E787" s="102"/>
      <c r="F787" s="103"/>
      <c r="G787" s="103"/>
      <c r="H787" s="103"/>
      <c r="I787" s="96" t="str">
        <f>IFERROR(VLOOKUP(D787,'Tabla 12'!$B$4:$E$6,3,FALSE)," ")</f>
        <v xml:space="preserve"> </v>
      </c>
      <c r="J787" s="95" t="str">
        <f>IFERROR(VLOOKUP(I787,'Tabla 12'!$D$5:$E$6,2,FALSE)," ")</f>
        <v xml:space="preserve"> </v>
      </c>
      <c r="K787" s="10"/>
      <c r="L787" s="10"/>
      <c r="M787" s="9"/>
      <c r="N787" s="10"/>
      <c r="O787" s="10"/>
      <c r="P787" s="10"/>
      <c r="Q787" s="10"/>
      <c r="R787" s="10"/>
      <c r="S787" s="10"/>
      <c r="T787" s="10"/>
      <c r="U787" s="10"/>
      <c r="V787" s="10"/>
      <c r="W787" s="10"/>
    </row>
    <row r="788" spans="1:23" ht="36.75" customHeight="1" x14ac:dyDescent="0.3">
      <c r="A788" s="4" t="str">
        <f>'Matriz Nº2 Análisis'!A788</f>
        <v>87. 5</v>
      </c>
      <c r="B788" s="13" t="str">
        <f>IF(A788&lt;1,'Matriz Nº1 Identificación'!F788,'Matriz Nº2 Análisis'!B788)</f>
        <v xml:space="preserve"> </v>
      </c>
      <c r="C788" s="13" t="str">
        <f>IFERROR(IF(A788&lt;1,'Matriz Nº1 Identificación'!B788,'Matriz Nº2 Análisis'!E788)," ")</f>
        <v xml:space="preserve"> </v>
      </c>
      <c r="D788" s="13" t="str">
        <f>IF(A788&lt;1,'Matriz Nº1 Identificación'!B788,'Matriz Nº2 Análisis'!I788)</f>
        <v xml:space="preserve"> </v>
      </c>
      <c r="E788" s="102"/>
      <c r="F788" s="103"/>
      <c r="G788" s="103"/>
      <c r="H788" s="103"/>
      <c r="I788" s="96" t="str">
        <f>IFERROR(VLOOKUP(D788,'Tabla 12'!$B$4:$E$6,3,FALSE)," ")</f>
        <v xml:space="preserve"> </v>
      </c>
      <c r="J788" s="95" t="str">
        <f>IFERROR(VLOOKUP(I788,'Tabla 12'!$D$5:$E$6,2,FALSE)," ")</f>
        <v xml:space="preserve"> </v>
      </c>
      <c r="K788" s="10"/>
      <c r="L788" s="10"/>
      <c r="M788" s="9"/>
      <c r="N788" s="10"/>
      <c r="O788" s="10"/>
      <c r="P788" s="10"/>
      <c r="Q788" s="10"/>
      <c r="R788" s="10"/>
      <c r="S788" s="10"/>
      <c r="T788" s="10"/>
      <c r="U788" s="10"/>
      <c r="V788" s="10"/>
      <c r="W788" s="10"/>
    </row>
    <row r="789" spans="1:23" ht="36.75" customHeight="1" x14ac:dyDescent="0.3">
      <c r="A789" s="4" t="str">
        <f>'Matriz Nº2 Análisis'!A789</f>
        <v>87. 6</v>
      </c>
      <c r="B789" s="13" t="str">
        <f>IF(A789&lt;1,'Matriz Nº1 Identificación'!F789,'Matriz Nº2 Análisis'!B789)</f>
        <v xml:space="preserve"> </v>
      </c>
      <c r="C789" s="13" t="str">
        <f>IFERROR(IF(A789&lt;1,'Matriz Nº1 Identificación'!B789,'Matriz Nº2 Análisis'!E789)," ")</f>
        <v xml:space="preserve"> </v>
      </c>
      <c r="D789" s="13" t="str">
        <f>IF(A789&lt;1,'Matriz Nº1 Identificación'!B789,'Matriz Nº2 Análisis'!I789)</f>
        <v xml:space="preserve"> </v>
      </c>
      <c r="E789" s="102"/>
      <c r="F789" s="103"/>
      <c r="G789" s="103"/>
      <c r="H789" s="103"/>
      <c r="I789" s="96" t="str">
        <f>IFERROR(VLOOKUP(D789,'Tabla 12'!$B$4:$E$6,3,FALSE)," ")</f>
        <v xml:space="preserve"> </v>
      </c>
      <c r="J789" s="95" t="str">
        <f>IFERROR(VLOOKUP(I789,'Tabla 12'!$D$5:$E$6,2,FALSE)," ")</f>
        <v xml:space="preserve"> </v>
      </c>
      <c r="K789" s="10"/>
      <c r="L789" s="10"/>
      <c r="M789" s="9"/>
      <c r="N789" s="10"/>
      <c r="O789" s="10"/>
      <c r="P789" s="10"/>
      <c r="Q789" s="10"/>
      <c r="R789" s="10"/>
      <c r="S789" s="10"/>
      <c r="T789" s="10"/>
      <c r="U789" s="10"/>
      <c r="V789" s="10"/>
      <c r="W789" s="10"/>
    </row>
    <row r="790" spans="1:23" ht="36.75" customHeight="1" thickBot="1" x14ac:dyDescent="0.35">
      <c r="A790" s="4" t="str">
        <f>'Matriz Nº2 Análisis'!A790</f>
        <v>87. 7</v>
      </c>
      <c r="B790" s="13" t="str">
        <f>IF(A790&lt;1,'Matriz Nº1 Identificación'!F790,'Matriz Nº2 Análisis'!B790)</f>
        <v xml:space="preserve"> </v>
      </c>
      <c r="C790" s="13" t="str">
        <f>IFERROR(IF(A790&lt;1,'Matriz Nº1 Identificación'!B790,'Matriz Nº2 Análisis'!E790)," ")</f>
        <v xml:space="preserve"> </v>
      </c>
      <c r="D790" s="13" t="str">
        <f>IF(A790&lt;1,'Matriz Nº1 Identificación'!B790,'Matriz Nº2 Análisis'!I790)</f>
        <v xml:space="preserve"> </v>
      </c>
      <c r="E790" s="102"/>
      <c r="F790" s="103"/>
      <c r="G790" s="103"/>
      <c r="H790" s="103"/>
      <c r="I790" s="96" t="str">
        <f>IFERROR(VLOOKUP(D790,'Tabla 12'!$B$4:$E$6,3,FALSE)," ")</f>
        <v xml:space="preserve"> </v>
      </c>
      <c r="J790" s="95" t="str">
        <f>IFERROR(VLOOKUP(I790,'Tabla 12'!$D$5:$E$6,2,FALSE)," ")</f>
        <v xml:space="preserve"> </v>
      </c>
      <c r="K790" s="10"/>
      <c r="L790" s="10"/>
      <c r="M790" s="9"/>
      <c r="N790" s="10"/>
      <c r="O790" s="10"/>
      <c r="P790" s="10"/>
      <c r="Q790" s="10"/>
      <c r="R790" s="10"/>
      <c r="S790" s="10"/>
      <c r="T790" s="10"/>
      <c r="U790" s="10"/>
      <c r="V790" s="10"/>
      <c r="W790" s="10"/>
    </row>
    <row r="791" spans="1:23" ht="34.5" customHeight="1" thickBot="1" x14ac:dyDescent="0.35">
      <c r="A791" s="73" t="str">
        <f>'Matriz Nº1 Identificación'!A791</f>
        <v xml:space="preserve">Objetivo Estratégico: </v>
      </c>
      <c r="B791" s="395">
        <f>+'Matriz Nº1 Identificación'!B791:H791</f>
        <v>0</v>
      </c>
      <c r="C791" s="396"/>
      <c r="D791" s="396"/>
      <c r="E791" s="396"/>
      <c r="F791" s="396"/>
      <c r="G791" s="396"/>
      <c r="H791" s="396"/>
      <c r="I791" s="396"/>
      <c r="J791" s="396"/>
    </row>
    <row r="792" spans="1:23" ht="34.5" customHeight="1" x14ac:dyDescent="0.3">
      <c r="A792" s="12" t="str">
        <f>'Matriz Nº1 Identificación'!A792</f>
        <v>Objetivo táctico</v>
      </c>
      <c r="B792" s="168" t="str">
        <f>+'Matriz Nº1 Identificación'!B792:H792</f>
        <v xml:space="preserve">88. </v>
      </c>
      <c r="C792" s="169"/>
      <c r="D792" s="169"/>
      <c r="E792" s="169"/>
      <c r="F792" s="170"/>
      <c r="G792" s="170"/>
      <c r="H792" s="170"/>
      <c r="I792" s="170"/>
      <c r="J792" s="171"/>
    </row>
    <row r="793" spans="1:23" ht="36.75" customHeight="1" x14ac:dyDescent="0.3">
      <c r="A793" s="4" t="str">
        <f>'Matriz Nº2 Análisis'!A793</f>
        <v>88. 1</v>
      </c>
      <c r="B793" s="13" t="str">
        <f>IF(A793&lt;1,'Matriz Nº1 Identificación'!F793,'Matriz Nº2 Análisis'!B793)</f>
        <v xml:space="preserve"> </v>
      </c>
      <c r="C793" s="13" t="str">
        <f>IFERROR(IF(A793&lt;1,'Matriz Nº1 Identificación'!B793,'Matriz Nº2 Análisis'!E793)," ")</f>
        <v xml:space="preserve"> </v>
      </c>
      <c r="D793" s="13" t="str">
        <f>IF(A793&lt;1,'Matriz Nº1 Identificación'!B793,'Matriz Nº2 Análisis'!I793)</f>
        <v xml:space="preserve"> </v>
      </c>
      <c r="E793" s="102"/>
      <c r="F793" s="103"/>
      <c r="G793" s="103"/>
      <c r="H793" s="103"/>
      <c r="I793" s="96" t="str">
        <f>IFERROR(VLOOKUP(D793,'Tabla 12'!$B$4:$E$6,3,FALSE)," ")</f>
        <v xml:space="preserve"> </v>
      </c>
      <c r="J793" s="95" t="str">
        <f>IFERROR(VLOOKUP(I793,'Tabla 12'!$D$5:$E$6,2,FALSE)," ")</f>
        <v xml:space="preserve"> </v>
      </c>
      <c r="K793" s="10"/>
      <c r="L793" s="10"/>
      <c r="M793" s="9"/>
      <c r="N793" s="10"/>
      <c r="O793" s="10"/>
      <c r="P793" s="10"/>
      <c r="Q793" s="10"/>
      <c r="R793" s="10"/>
      <c r="S793" s="10"/>
      <c r="T793" s="10"/>
      <c r="U793" s="10"/>
      <c r="V793" s="10"/>
      <c r="W793" s="10"/>
    </row>
    <row r="794" spans="1:23" ht="36.75" customHeight="1" x14ac:dyDescent="0.3">
      <c r="A794" s="4" t="str">
        <f>'Matriz Nº2 Análisis'!A794</f>
        <v>88. 2</v>
      </c>
      <c r="B794" s="13" t="str">
        <f>IF(A794&lt;1,'Matriz Nº1 Identificación'!F794,'Matriz Nº2 Análisis'!B794)</f>
        <v xml:space="preserve"> </v>
      </c>
      <c r="C794" s="13" t="str">
        <f>IFERROR(IF(A794&lt;1,'Matriz Nº1 Identificación'!B794,'Matriz Nº2 Análisis'!E794)," ")</f>
        <v xml:space="preserve"> </v>
      </c>
      <c r="D794" s="13" t="str">
        <f>IF(A794&lt;1,'Matriz Nº1 Identificación'!B794,'Matriz Nº2 Análisis'!I794)</f>
        <v xml:space="preserve"> </v>
      </c>
      <c r="E794" s="102"/>
      <c r="F794" s="103"/>
      <c r="G794" s="103"/>
      <c r="H794" s="103"/>
      <c r="I794" s="96" t="str">
        <f>IFERROR(VLOOKUP(D794,'Tabla 12'!$B$4:$E$6,3,FALSE)," ")</f>
        <v xml:space="preserve"> </v>
      </c>
      <c r="J794" s="95" t="str">
        <f>IFERROR(VLOOKUP(I794,'Tabla 12'!$D$5:$E$6,2,FALSE)," ")</f>
        <v xml:space="preserve"> </v>
      </c>
      <c r="K794" s="10"/>
      <c r="L794" s="10"/>
      <c r="M794" s="9"/>
      <c r="N794" s="10"/>
      <c r="O794" s="10"/>
      <c r="P794" s="10"/>
      <c r="Q794" s="10"/>
      <c r="R794" s="10"/>
      <c r="S794" s="10"/>
      <c r="T794" s="10"/>
      <c r="U794" s="10"/>
      <c r="V794" s="10"/>
      <c r="W794" s="10"/>
    </row>
    <row r="795" spans="1:23" ht="36.75" customHeight="1" x14ac:dyDescent="0.3">
      <c r="A795" s="4" t="str">
        <f>'Matriz Nº2 Análisis'!A795</f>
        <v>88. 3</v>
      </c>
      <c r="B795" s="13" t="str">
        <f>IF(A795&lt;1,'Matriz Nº1 Identificación'!F795,'Matriz Nº2 Análisis'!B795)</f>
        <v xml:space="preserve"> </v>
      </c>
      <c r="C795" s="13" t="str">
        <f>IFERROR(IF(A795&lt;1,'Matriz Nº1 Identificación'!B795,'Matriz Nº2 Análisis'!E795)," ")</f>
        <v xml:space="preserve"> </v>
      </c>
      <c r="D795" s="13" t="str">
        <f>IF(A795&lt;1,'Matriz Nº1 Identificación'!B795,'Matriz Nº2 Análisis'!I795)</f>
        <v xml:space="preserve"> </v>
      </c>
      <c r="E795" s="102"/>
      <c r="F795" s="103"/>
      <c r="G795" s="103"/>
      <c r="H795" s="103"/>
      <c r="I795" s="96" t="str">
        <f>IFERROR(VLOOKUP(D795,'Tabla 12'!$B$4:$E$6,3,FALSE)," ")</f>
        <v xml:space="preserve"> </v>
      </c>
      <c r="J795" s="95" t="str">
        <f>IFERROR(VLOOKUP(I795,'Tabla 12'!$D$5:$E$6,2,FALSE)," ")</f>
        <v xml:space="preserve"> </v>
      </c>
      <c r="K795" s="10"/>
      <c r="L795" s="10"/>
      <c r="M795" s="9"/>
      <c r="N795" s="10"/>
      <c r="O795" s="10"/>
      <c r="P795" s="10"/>
      <c r="Q795" s="10"/>
      <c r="R795" s="10"/>
      <c r="S795" s="10"/>
      <c r="T795" s="10"/>
      <c r="U795" s="10"/>
      <c r="V795" s="10"/>
      <c r="W795" s="10"/>
    </row>
    <row r="796" spans="1:23" ht="36.75" customHeight="1" x14ac:dyDescent="0.3">
      <c r="A796" s="4" t="str">
        <f>'Matriz Nº2 Análisis'!A796</f>
        <v>88. 4</v>
      </c>
      <c r="B796" s="13" t="str">
        <f>IF(A796&lt;1,'Matriz Nº1 Identificación'!F796,'Matriz Nº2 Análisis'!B796)</f>
        <v xml:space="preserve"> </v>
      </c>
      <c r="C796" s="13" t="str">
        <f>IFERROR(IF(A796&lt;1,'Matriz Nº1 Identificación'!B796,'Matriz Nº2 Análisis'!E796)," ")</f>
        <v xml:space="preserve"> </v>
      </c>
      <c r="D796" s="13" t="str">
        <f>IF(A796&lt;1,'Matriz Nº1 Identificación'!B796,'Matriz Nº2 Análisis'!I796)</f>
        <v xml:space="preserve"> </v>
      </c>
      <c r="E796" s="102"/>
      <c r="F796" s="103"/>
      <c r="G796" s="103"/>
      <c r="H796" s="103"/>
      <c r="I796" s="96" t="str">
        <f>IFERROR(VLOOKUP(D796,'Tabla 12'!$B$4:$E$6,3,FALSE)," ")</f>
        <v xml:space="preserve"> </v>
      </c>
      <c r="J796" s="95" t="str">
        <f>IFERROR(VLOOKUP(I796,'Tabla 12'!$D$5:$E$6,2,FALSE)," ")</f>
        <v xml:space="preserve"> </v>
      </c>
      <c r="K796" s="10"/>
      <c r="L796" s="10"/>
      <c r="M796" s="9"/>
      <c r="N796" s="10"/>
      <c r="O796" s="10"/>
      <c r="P796" s="10"/>
      <c r="Q796" s="10"/>
      <c r="R796" s="10"/>
      <c r="S796" s="10"/>
      <c r="T796" s="10"/>
      <c r="U796" s="10"/>
      <c r="V796" s="10"/>
      <c r="W796" s="10"/>
    </row>
    <row r="797" spans="1:23" ht="36.75" customHeight="1" x14ac:dyDescent="0.3">
      <c r="A797" s="4" t="str">
        <f>'Matriz Nº2 Análisis'!A797</f>
        <v>88. 5</v>
      </c>
      <c r="B797" s="13" t="str">
        <f>IF(A797&lt;1,'Matriz Nº1 Identificación'!F797,'Matriz Nº2 Análisis'!B797)</f>
        <v xml:space="preserve"> </v>
      </c>
      <c r="C797" s="13" t="str">
        <f>IFERROR(IF(A797&lt;1,'Matriz Nº1 Identificación'!B797,'Matriz Nº2 Análisis'!E797)," ")</f>
        <v xml:space="preserve"> </v>
      </c>
      <c r="D797" s="13" t="str">
        <f>IF(A797&lt;1,'Matriz Nº1 Identificación'!B797,'Matriz Nº2 Análisis'!I797)</f>
        <v xml:space="preserve"> </v>
      </c>
      <c r="E797" s="102"/>
      <c r="F797" s="103"/>
      <c r="G797" s="103"/>
      <c r="H797" s="103"/>
      <c r="I797" s="96" t="str">
        <f>IFERROR(VLOOKUP(D797,'Tabla 12'!$B$4:$E$6,3,FALSE)," ")</f>
        <v xml:space="preserve"> </v>
      </c>
      <c r="J797" s="95" t="str">
        <f>IFERROR(VLOOKUP(I797,'Tabla 12'!$D$5:$E$6,2,FALSE)," ")</f>
        <v xml:space="preserve"> </v>
      </c>
      <c r="K797" s="10"/>
      <c r="L797" s="10"/>
      <c r="M797" s="9"/>
      <c r="N797" s="10"/>
      <c r="O797" s="10"/>
      <c r="P797" s="10"/>
      <c r="Q797" s="10"/>
      <c r="R797" s="10"/>
      <c r="S797" s="10"/>
      <c r="T797" s="10"/>
      <c r="U797" s="10"/>
      <c r="V797" s="10"/>
      <c r="W797" s="10"/>
    </row>
    <row r="798" spans="1:23" ht="36.75" customHeight="1" x14ac:dyDescent="0.3">
      <c r="A798" s="4" t="str">
        <f>'Matriz Nº2 Análisis'!A798</f>
        <v>88. 6</v>
      </c>
      <c r="B798" s="13" t="str">
        <f>IF(A798&lt;1,'Matriz Nº1 Identificación'!F798,'Matriz Nº2 Análisis'!B798)</f>
        <v xml:space="preserve"> </v>
      </c>
      <c r="C798" s="13" t="str">
        <f>IFERROR(IF(A798&lt;1,'Matriz Nº1 Identificación'!B798,'Matriz Nº2 Análisis'!E798)," ")</f>
        <v xml:space="preserve"> </v>
      </c>
      <c r="D798" s="13" t="str">
        <f>IF(A798&lt;1,'Matriz Nº1 Identificación'!B798,'Matriz Nº2 Análisis'!I798)</f>
        <v xml:space="preserve"> </v>
      </c>
      <c r="E798" s="102"/>
      <c r="F798" s="103"/>
      <c r="G798" s="103"/>
      <c r="H798" s="103"/>
      <c r="I798" s="96" t="str">
        <f>IFERROR(VLOOKUP(D798,'Tabla 12'!$B$4:$E$6,3,FALSE)," ")</f>
        <v xml:space="preserve"> </v>
      </c>
      <c r="J798" s="95" t="str">
        <f>IFERROR(VLOOKUP(I798,'Tabla 12'!$D$5:$E$6,2,FALSE)," ")</f>
        <v xml:space="preserve"> </v>
      </c>
      <c r="K798" s="10"/>
      <c r="L798" s="10"/>
      <c r="M798" s="9"/>
      <c r="N798" s="10"/>
      <c r="O798" s="10"/>
      <c r="P798" s="10"/>
      <c r="Q798" s="10"/>
      <c r="R798" s="10"/>
      <c r="S798" s="10"/>
      <c r="T798" s="10"/>
      <c r="U798" s="10"/>
      <c r="V798" s="10"/>
      <c r="W798" s="10"/>
    </row>
    <row r="799" spans="1:23" ht="36.75" customHeight="1" thickBot="1" x14ac:dyDescent="0.35">
      <c r="A799" s="4" t="str">
        <f>'Matriz Nº2 Análisis'!A799</f>
        <v>88. 7</v>
      </c>
      <c r="B799" s="13" t="str">
        <f>IF(A799&lt;1,'Matriz Nº1 Identificación'!F799,'Matriz Nº2 Análisis'!B799)</f>
        <v xml:space="preserve"> </v>
      </c>
      <c r="C799" s="13" t="str">
        <f>IFERROR(IF(A799&lt;1,'Matriz Nº1 Identificación'!B799,'Matriz Nº2 Análisis'!E799)," ")</f>
        <v xml:space="preserve"> </v>
      </c>
      <c r="D799" s="13" t="str">
        <f>IF(A799&lt;1,'Matriz Nº1 Identificación'!B799,'Matriz Nº2 Análisis'!I799)</f>
        <v xml:space="preserve"> </v>
      </c>
      <c r="E799" s="102"/>
      <c r="F799" s="103"/>
      <c r="G799" s="103"/>
      <c r="H799" s="103"/>
      <c r="I799" s="96" t="str">
        <f>IFERROR(VLOOKUP(D799,'Tabla 12'!$B$4:$E$6,3,FALSE)," ")</f>
        <v xml:space="preserve"> </v>
      </c>
      <c r="J799" s="95" t="str">
        <f>IFERROR(VLOOKUP(I799,'Tabla 12'!$D$5:$E$6,2,FALSE)," ")</f>
        <v xml:space="preserve"> </v>
      </c>
      <c r="K799" s="10"/>
      <c r="L799" s="10"/>
      <c r="M799" s="9"/>
      <c r="N799" s="10"/>
      <c r="O799" s="10"/>
      <c r="P799" s="10"/>
      <c r="Q799" s="10"/>
      <c r="R799" s="10"/>
      <c r="S799" s="10"/>
      <c r="T799" s="10"/>
      <c r="U799" s="10"/>
      <c r="V799" s="10"/>
      <c r="W799" s="10"/>
    </row>
    <row r="800" spans="1:23" ht="34.5" customHeight="1" thickBot="1" x14ac:dyDescent="0.35">
      <c r="A800" s="73" t="str">
        <f>'Matriz Nº1 Identificación'!A800</f>
        <v xml:space="preserve">Objetivo Estratégico: </v>
      </c>
      <c r="B800" s="395">
        <f>+'Matriz Nº1 Identificación'!B800:H800</f>
        <v>0</v>
      </c>
      <c r="C800" s="396"/>
      <c r="D800" s="396"/>
      <c r="E800" s="396"/>
      <c r="F800" s="396"/>
      <c r="G800" s="396"/>
      <c r="H800" s="396"/>
      <c r="I800" s="396"/>
      <c r="J800" s="396"/>
    </row>
    <row r="801" spans="1:23" ht="34.5" customHeight="1" x14ac:dyDescent="0.3">
      <c r="A801" s="12" t="str">
        <f>'Matriz Nº1 Identificación'!A801</f>
        <v>Objetivo táctico</v>
      </c>
      <c r="B801" s="168" t="str">
        <f>+'Matriz Nº1 Identificación'!B801:H801</f>
        <v xml:space="preserve">89. </v>
      </c>
      <c r="C801" s="169"/>
      <c r="D801" s="169"/>
      <c r="E801" s="169"/>
      <c r="F801" s="170"/>
      <c r="G801" s="170"/>
      <c r="H801" s="170"/>
      <c r="I801" s="170"/>
      <c r="J801" s="171"/>
    </row>
    <row r="802" spans="1:23" ht="36.75" customHeight="1" x14ac:dyDescent="0.3">
      <c r="A802" s="4" t="str">
        <f>'Matriz Nº2 Análisis'!A802</f>
        <v>89. 1</v>
      </c>
      <c r="B802" s="13" t="str">
        <f>IF(A802&lt;1,'Matriz Nº1 Identificación'!F802,'Matriz Nº2 Análisis'!B802)</f>
        <v xml:space="preserve"> </v>
      </c>
      <c r="C802" s="13" t="str">
        <f>IFERROR(IF(A802&lt;1,'Matriz Nº1 Identificación'!B802,'Matriz Nº2 Análisis'!E802)," ")</f>
        <v xml:space="preserve"> </v>
      </c>
      <c r="D802" s="13" t="str">
        <f>IF(A802&lt;1,'Matriz Nº1 Identificación'!B802,'Matriz Nº2 Análisis'!I802)</f>
        <v xml:space="preserve"> </v>
      </c>
      <c r="E802" s="102"/>
      <c r="F802" s="103"/>
      <c r="G802" s="103"/>
      <c r="H802" s="103"/>
      <c r="I802" s="96" t="str">
        <f>IFERROR(VLOOKUP(D802,'Tabla 12'!$B$4:$E$6,3,FALSE)," ")</f>
        <v xml:space="preserve"> </v>
      </c>
      <c r="J802" s="95" t="str">
        <f>IFERROR(VLOOKUP(I802,'Tabla 12'!$D$5:$E$6,2,FALSE)," ")</f>
        <v xml:space="preserve"> </v>
      </c>
      <c r="K802" s="10"/>
      <c r="L802" s="10"/>
      <c r="M802" s="9"/>
      <c r="N802" s="10"/>
      <c r="O802" s="10"/>
      <c r="P802" s="10"/>
      <c r="Q802" s="10"/>
      <c r="R802" s="10"/>
      <c r="S802" s="10"/>
      <c r="T802" s="10"/>
      <c r="U802" s="10"/>
      <c r="V802" s="10"/>
      <c r="W802" s="10"/>
    </row>
    <row r="803" spans="1:23" ht="36.75" customHeight="1" x14ac:dyDescent="0.3">
      <c r="A803" s="4" t="str">
        <f>'Matriz Nº2 Análisis'!A803</f>
        <v>89. 2</v>
      </c>
      <c r="B803" s="13" t="str">
        <f>IF(A803&lt;1,'Matriz Nº1 Identificación'!F803,'Matriz Nº2 Análisis'!B803)</f>
        <v xml:space="preserve"> </v>
      </c>
      <c r="C803" s="13" t="str">
        <f>IFERROR(IF(A803&lt;1,'Matriz Nº1 Identificación'!B803,'Matriz Nº2 Análisis'!E803)," ")</f>
        <v xml:space="preserve"> </v>
      </c>
      <c r="D803" s="13" t="str">
        <f>IF(A803&lt;1,'Matriz Nº1 Identificación'!B803,'Matriz Nº2 Análisis'!I803)</f>
        <v xml:space="preserve"> </v>
      </c>
      <c r="E803" s="102"/>
      <c r="F803" s="103"/>
      <c r="G803" s="103"/>
      <c r="H803" s="103"/>
      <c r="I803" s="96" t="str">
        <f>IFERROR(VLOOKUP(D803,'Tabla 12'!$B$4:$E$6,3,FALSE)," ")</f>
        <v xml:space="preserve"> </v>
      </c>
      <c r="J803" s="95" t="str">
        <f>IFERROR(VLOOKUP(I803,'Tabla 12'!$D$5:$E$6,2,FALSE)," ")</f>
        <v xml:space="preserve"> </v>
      </c>
      <c r="K803" s="10"/>
      <c r="L803" s="10"/>
      <c r="M803" s="9"/>
      <c r="N803" s="10"/>
      <c r="O803" s="10"/>
      <c r="P803" s="10"/>
      <c r="Q803" s="10"/>
      <c r="R803" s="10"/>
      <c r="S803" s="10"/>
      <c r="T803" s="10"/>
      <c r="U803" s="10"/>
      <c r="V803" s="10"/>
      <c r="W803" s="10"/>
    </row>
    <row r="804" spans="1:23" ht="36.75" customHeight="1" x14ac:dyDescent="0.3">
      <c r="A804" s="4" t="str">
        <f>'Matriz Nº2 Análisis'!A804</f>
        <v>89. 3</v>
      </c>
      <c r="B804" s="13" t="str">
        <f>IF(A804&lt;1,'Matriz Nº1 Identificación'!F804,'Matriz Nº2 Análisis'!B804)</f>
        <v xml:space="preserve"> </v>
      </c>
      <c r="C804" s="13" t="str">
        <f>IFERROR(IF(A804&lt;1,'Matriz Nº1 Identificación'!B804,'Matriz Nº2 Análisis'!E804)," ")</f>
        <v xml:space="preserve"> </v>
      </c>
      <c r="D804" s="13" t="str">
        <f>IF(A804&lt;1,'Matriz Nº1 Identificación'!B804,'Matriz Nº2 Análisis'!I804)</f>
        <v xml:space="preserve"> </v>
      </c>
      <c r="E804" s="102"/>
      <c r="F804" s="103"/>
      <c r="G804" s="103"/>
      <c r="H804" s="103"/>
      <c r="I804" s="96" t="str">
        <f>IFERROR(VLOOKUP(D804,'Tabla 12'!$B$4:$E$6,3,FALSE)," ")</f>
        <v xml:space="preserve"> </v>
      </c>
      <c r="J804" s="95" t="str">
        <f>IFERROR(VLOOKUP(I804,'Tabla 12'!$D$5:$E$6,2,FALSE)," ")</f>
        <v xml:space="preserve"> </v>
      </c>
      <c r="K804" s="10"/>
      <c r="L804" s="10"/>
      <c r="M804" s="9"/>
      <c r="N804" s="10"/>
      <c r="O804" s="10"/>
      <c r="P804" s="10"/>
      <c r="Q804" s="10"/>
      <c r="R804" s="10"/>
      <c r="S804" s="10"/>
      <c r="T804" s="10"/>
      <c r="U804" s="10"/>
      <c r="V804" s="10"/>
      <c r="W804" s="10"/>
    </row>
    <row r="805" spans="1:23" ht="36.75" customHeight="1" x14ac:dyDescent="0.3">
      <c r="A805" s="4" t="str">
        <f>'Matriz Nº2 Análisis'!A805</f>
        <v>89. 4</v>
      </c>
      <c r="B805" s="13" t="str">
        <f>IF(A805&lt;1,'Matriz Nº1 Identificación'!F805,'Matriz Nº2 Análisis'!B805)</f>
        <v xml:space="preserve"> </v>
      </c>
      <c r="C805" s="13" t="str">
        <f>IFERROR(IF(A805&lt;1,'Matriz Nº1 Identificación'!B805,'Matriz Nº2 Análisis'!E805)," ")</f>
        <v xml:space="preserve"> </v>
      </c>
      <c r="D805" s="13" t="str">
        <f>IF(A805&lt;1,'Matriz Nº1 Identificación'!B805,'Matriz Nº2 Análisis'!I805)</f>
        <v xml:space="preserve"> </v>
      </c>
      <c r="E805" s="102"/>
      <c r="F805" s="103"/>
      <c r="G805" s="103"/>
      <c r="H805" s="103"/>
      <c r="I805" s="96" t="str">
        <f>IFERROR(VLOOKUP(D805,'Tabla 12'!$B$4:$E$6,3,FALSE)," ")</f>
        <v xml:space="preserve"> </v>
      </c>
      <c r="J805" s="95" t="str">
        <f>IFERROR(VLOOKUP(I805,'Tabla 12'!$D$5:$E$6,2,FALSE)," ")</f>
        <v xml:space="preserve"> </v>
      </c>
      <c r="K805" s="10"/>
      <c r="L805" s="10"/>
      <c r="M805" s="9"/>
      <c r="N805" s="10"/>
      <c r="O805" s="10"/>
      <c r="P805" s="10"/>
      <c r="Q805" s="10"/>
      <c r="R805" s="10"/>
      <c r="S805" s="10"/>
      <c r="T805" s="10"/>
      <c r="U805" s="10"/>
      <c r="V805" s="10"/>
      <c r="W805" s="10"/>
    </row>
    <row r="806" spans="1:23" ht="36.75" customHeight="1" x14ac:dyDescent="0.3">
      <c r="A806" s="4" t="str">
        <f>'Matriz Nº2 Análisis'!A806</f>
        <v>89. 5</v>
      </c>
      <c r="B806" s="13" t="str">
        <f>IF(A806&lt;1,'Matriz Nº1 Identificación'!F806,'Matriz Nº2 Análisis'!B806)</f>
        <v xml:space="preserve"> </v>
      </c>
      <c r="C806" s="13" t="str">
        <f>IFERROR(IF(A806&lt;1,'Matriz Nº1 Identificación'!B806,'Matriz Nº2 Análisis'!E806)," ")</f>
        <v xml:space="preserve"> </v>
      </c>
      <c r="D806" s="13" t="str">
        <f>IF(A806&lt;1,'Matriz Nº1 Identificación'!B806,'Matriz Nº2 Análisis'!I806)</f>
        <v xml:space="preserve"> </v>
      </c>
      <c r="E806" s="102"/>
      <c r="F806" s="103"/>
      <c r="G806" s="103"/>
      <c r="H806" s="103"/>
      <c r="I806" s="96" t="str">
        <f>IFERROR(VLOOKUP(D806,'Tabla 12'!$B$4:$E$6,3,FALSE)," ")</f>
        <v xml:space="preserve"> </v>
      </c>
      <c r="J806" s="95" t="str">
        <f>IFERROR(VLOOKUP(I806,'Tabla 12'!$D$5:$E$6,2,FALSE)," ")</f>
        <v xml:space="preserve"> </v>
      </c>
      <c r="K806" s="10"/>
      <c r="L806" s="10"/>
      <c r="M806" s="9"/>
      <c r="N806" s="10"/>
      <c r="O806" s="10"/>
      <c r="P806" s="10"/>
      <c r="Q806" s="10"/>
      <c r="R806" s="10"/>
      <c r="S806" s="10"/>
      <c r="T806" s="10"/>
      <c r="U806" s="10"/>
      <c r="V806" s="10"/>
      <c r="W806" s="10"/>
    </row>
    <row r="807" spans="1:23" ht="36.75" customHeight="1" x14ac:dyDescent="0.3">
      <c r="A807" s="4" t="str">
        <f>'Matriz Nº2 Análisis'!A807</f>
        <v>89. 6</v>
      </c>
      <c r="B807" s="13" t="str">
        <f>IF(A807&lt;1,'Matriz Nº1 Identificación'!F807,'Matriz Nº2 Análisis'!B807)</f>
        <v xml:space="preserve"> </v>
      </c>
      <c r="C807" s="13" t="str">
        <f>IFERROR(IF(A807&lt;1,'Matriz Nº1 Identificación'!B807,'Matriz Nº2 Análisis'!E807)," ")</f>
        <v xml:space="preserve"> </v>
      </c>
      <c r="D807" s="13" t="str">
        <f>IF(A807&lt;1,'Matriz Nº1 Identificación'!B807,'Matriz Nº2 Análisis'!I807)</f>
        <v xml:space="preserve"> </v>
      </c>
      <c r="E807" s="102"/>
      <c r="F807" s="103"/>
      <c r="G807" s="103"/>
      <c r="H807" s="103"/>
      <c r="I807" s="96" t="str">
        <f>IFERROR(VLOOKUP(D807,'Tabla 12'!$B$4:$E$6,3,FALSE)," ")</f>
        <v xml:space="preserve"> </v>
      </c>
      <c r="J807" s="95" t="str">
        <f>IFERROR(VLOOKUP(I807,'Tabla 12'!$D$5:$E$6,2,FALSE)," ")</f>
        <v xml:space="preserve"> </v>
      </c>
      <c r="K807" s="10"/>
      <c r="L807" s="10"/>
      <c r="M807" s="9"/>
      <c r="N807" s="10"/>
      <c r="O807" s="10"/>
      <c r="P807" s="10"/>
      <c r="Q807" s="10"/>
      <c r="R807" s="10"/>
      <c r="S807" s="10"/>
      <c r="T807" s="10"/>
      <c r="U807" s="10"/>
      <c r="V807" s="10"/>
      <c r="W807" s="10"/>
    </row>
    <row r="808" spans="1:23" ht="36.75" customHeight="1" thickBot="1" x14ac:dyDescent="0.35">
      <c r="A808" s="4" t="str">
        <f>'Matriz Nº2 Análisis'!A808</f>
        <v>89. 7</v>
      </c>
      <c r="B808" s="13" t="str">
        <f>IF(A808&lt;1,'Matriz Nº1 Identificación'!F808,'Matriz Nº2 Análisis'!B808)</f>
        <v xml:space="preserve"> </v>
      </c>
      <c r="C808" s="13" t="str">
        <f>IFERROR(IF(A808&lt;1,'Matriz Nº1 Identificación'!B808,'Matriz Nº2 Análisis'!E808)," ")</f>
        <v xml:space="preserve"> </v>
      </c>
      <c r="D808" s="13" t="str">
        <f>IF(A808&lt;1,'Matriz Nº1 Identificación'!B808,'Matriz Nº2 Análisis'!I808)</f>
        <v xml:space="preserve"> </v>
      </c>
      <c r="E808" s="102"/>
      <c r="F808" s="103"/>
      <c r="G808" s="103"/>
      <c r="H808" s="103"/>
      <c r="I808" s="96" t="str">
        <f>IFERROR(VLOOKUP(D808,'Tabla 12'!$B$4:$E$6,3,FALSE)," ")</f>
        <v xml:space="preserve"> </v>
      </c>
      <c r="J808" s="95" t="str">
        <f>IFERROR(VLOOKUP(I808,'Tabla 12'!$D$5:$E$6,2,FALSE)," ")</f>
        <v xml:space="preserve"> </v>
      </c>
      <c r="K808" s="10"/>
      <c r="L808" s="10"/>
      <c r="M808" s="9"/>
      <c r="N808" s="10"/>
      <c r="O808" s="10"/>
      <c r="P808" s="10"/>
      <c r="Q808" s="10"/>
      <c r="R808" s="10"/>
      <c r="S808" s="10"/>
      <c r="T808" s="10"/>
      <c r="U808" s="10"/>
      <c r="V808" s="10"/>
      <c r="W808" s="10"/>
    </row>
    <row r="809" spans="1:23" ht="34.5" customHeight="1" thickBot="1" x14ac:dyDescent="0.35">
      <c r="A809" s="73" t="str">
        <f>'Matriz Nº1 Identificación'!A809</f>
        <v xml:space="preserve">Objetivo Estratégico: </v>
      </c>
      <c r="B809" s="395">
        <f>+'Matriz Nº1 Identificación'!B809:H809</f>
        <v>0</v>
      </c>
      <c r="C809" s="396"/>
      <c r="D809" s="396"/>
      <c r="E809" s="396"/>
      <c r="F809" s="396"/>
      <c r="G809" s="396"/>
      <c r="H809" s="396"/>
      <c r="I809" s="396"/>
      <c r="J809" s="396"/>
    </row>
    <row r="810" spans="1:23" ht="34.5" customHeight="1" x14ac:dyDescent="0.3">
      <c r="A810" s="12" t="str">
        <f>'Matriz Nº1 Identificación'!A810</f>
        <v>Objetivo táctico</v>
      </c>
      <c r="B810" s="168" t="str">
        <f>+'Matriz Nº1 Identificación'!B810:H810</f>
        <v xml:space="preserve">90. </v>
      </c>
      <c r="C810" s="169"/>
      <c r="D810" s="169"/>
      <c r="E810" s="169"/>
      <c r="F810" s="170"/>
      <c r="G810" s="170"/>
      <c r="H810" s="170"/>
      <c r="I810" s="170"/>
      <c r="J810" s="171"/>
    </row>
    <row r="811" spans="1:23" ht="36.75" customHeight="1" x14ac:dyDescent="0.3">
      <c r="A811" s="4" t="str">
        <f>'Matriz Nº2 Análisis'!A811</f>
        <v>90. 1</v>
      </c>
      <c r="B811" s="13" t="str">
        <f>IF(A811&lt;1,'Matriz Nº1 Identificación'!F811,'Matriz Nº2 Análisis'!B811)</f>
        <v xml:space="preserve"> </v>
      </c>
      <c r="C811" s="13" t="str">
        <f>IFERROR(IF(A811&lt;1,'Matriz Nº1 Identificación'!B811,'Matriz Nº2 Análisis'!E811)," ")</f>
        <v xml:space="preserve"> </v>
      </c>
      <c r="D811" s="13" t="str">
        <f>IF(A811&lt;1,'Matriz Nº1 Identificación'!B811,'Matriz Nº2 Análisis'!I811)</f>
        <v xml:space="preserve"> </v>
      </c>
      <c r="E811" s="102"/>
      <c r="F811" s="103"/>
      <c r="G811" s="103"/>
      <c r="H811" s="103"/>
      <c r="I811" s="96" t="str">
        <f>IFERROR(VLOOKUP(D811,'Tabla 12'!$B$4:$E$6,3,FALSE)," ")</f>
        <v xml:space="preserve"> </v>
      </c>
      <c r="J811" s="95" t="str">
        <f>IFERROR(VLOOKUP(I811,'Tabla 12'!$D$5:$E$6,2,FALSE)," ")</f>
        <v xml:space="preserve"> </v>
      </c>
      <c r="K811" s="10"/>
      <c r="L811" s="10"/>
      <c r="M811" s="9"/>
      <c r="N811" s="10"/>
      <c r="O811" s="10"/>
      <c r="P811" s="10"/>
      <c r="Q811" s="10"/>
      <c r="R811" s="10"/>
      <c r="S811" s="10"/>
      <c r="T811" s="10"/>
      <c r="U811" s="10"/>
      <c r="V811" s="10"/>
      <c r="W811" s="10"/>
    </row>
    <row r="812" spans="1:23" ht="36.75" customHeight="1" x14ac:dyDescent="0.3">
      <c r="A812" s="4" t="str">
        <f>'Matriz Nº2 Análisis'!A812</f>
        <v>90. 2</v>
      </c>
      <c r="B812" s="13" t="str">
        <f>IF(A812&lt;1,'Matriz Nº1 Identificación'!F812,'Matriz Nº2 Análisis'!B812)</f>
        <v xml:space="preserve"> </v>
      </c>
      <c r="C812" s="13" t="str">
        <f>IFERROR(IF(A812&lt;1,'Matriz Nº1 Identificación'!B812,'Matriz Nº2 Análisis'!E812)," ")</f>
        <v xml:space="preserve"> </v>
      </c>
      <c r="D812" s="13" t="str">
        <f>IF(A812&lt;1,'Matriz Nº1 Identificación'!B812,'Matriz Nº2 Análisis'!I812)</f>
        <v xml:space="preserve"> </v>
      </c>
      <c r="E812" s="102"/>
      <c r="F812" s="103"/>
      <c r="G812" s="103"/>
      <c r="H812" s="103"/>
      <c r="I812" s="96" t="str">
        <f>IFERROR(VLOOKUP(D812,'Tabla 12'!$B$4:$E$6,3,FALSE)," ")</f>
        <v xml:space="preserve"> </v>
      </c>
      <c r="J812" s="95" t="str">
        <f>IFERROR(VLOOKUP(I812,'Tabla 12'!$D$5:$E$6,2,FALSE)," ")</f>
        <v xml:space="preserve"> </v>
      </c>
      <c r="K812" s="10"/>
      <c r="L812" s="10"/>
      <c r="M812" s="9"/>
      <c r="N812" s="10"/>
      <c r="O812" s="10"/>
      <c r="P812" s="10"/>
      <c r="Q812" s="10"/>
      <c r="R812" s="10"/>
      <c r="S812" s="10"/>
      <c r="T812" s="10"/>
      <c r="U812" s="10"/>
      <c r="V812" s="10"/>
      <c r="W812" s="10"/>
    </row>
    <row r="813" spans="1:23" ht="36.75" customHeight="1" x14ac:dyDescent="0.3">
      <c r="A813" s="4" t="str">
        <f>'Matriz Nº2 Análisis'!A813</f>
        <v>90. 3</v>
      </c>
      <c r="B813" s="13" t="str">
        <f>IF(A813&lt;1,'Matriz Nº1 Identificación'!F813,'Matriz Nº2 Análisis'!B813)</f>
        <v xml:space="preserve"> </v>
      </c>
      <c r="C813" s="13" t="str">
        <f>IFERROR(IF(A813&lt;1,'Matriz Nº1 Identificación'!B813,'Matriz Nº2 Análisis'!E813)," ")</f>
        <v xml:space="preserve"> </v>
      </c>
      <c r="D813" s="13" t="str">
        <f>IF(A813&lt;1,'Matriz Nº1 Identificación'!B813,'Matriz Nº2 Análisis'!I813)</f>
        <v xml:space="preserve"> </v>
      </c>
      <c r="E813" s="102"/>
      <c r="F813" s="103"/>
      <c r="G813" s="103"/>
      <c r="H813" s="103"/>
      <c r="I813" s="96" t="str">
        <f>IFERROR(VLOOKUP(D813,'Tabla 12'!$B$4:$E$6,3,FALSE)," ")</f>
        <v xml:space="preserve"> </v>
      </c>
      <c r="J813" s="95" t="str">
        <f>IFERROR(VLOOKUP(I813,'Tabla 12'!$D$5:$E$6,2,FALSE)," ")</f>
        <v xml:space="preserve"> </v>
      </c>
      <c r="K813" s="10"/>
      <c r="L813" s="10"/>
      <c r="M813" s="9"/>
      <c r="N813" s="10"/>
      <c r="O813" s="10"/>
      <c r="P813" s="10"/>
      <c r="Q813" s="10"/>
      <c r="R813" s="10"/>
      <c r="S813" s="10"/>
      <c r="T813" s="10"/>
      <c r="U813" s="10"/>
      <c r="V813" s="10"/>
      <c r="W813" s="10"/>
    </row>
    <row r="814" spans="1:23" ht="36.75" customHeight="1" x14ac:dyDescent="0.3">
      <c r="A814" s="4" t="str">
        <f>'Matriz Nº2 Análisis'!A814</f>
        <v>90. 4</v>
      </c>
      <c r="B814" s="13" t="str">
        <f>IF(A814&lt;1,'Matriz Nº1 Identificación'!F814,'Matriz Nº2 Análisis'!B814)</f>
        <v xml:space="preserve"> </v>
      </c>
      <c r="C814" s="13" t="str">
        <f>IFERROR(IF(A814&lt;1,'Matriz Nº1 Identificación'!B814,'Matriz Nº2 Análisis'!E814)," ")</f>
        <v xml:space="preserve"> </v>
      </c>
      <c r="D814" s="13" t="str">
        <f>IF(A814&lt;1,'Matriz Nº1 Identificación'!B814,'Matriz Nº2 Análisis'!I814)</f>
        <v xml:space="preserve"> </v>
      </c>
      <c r="E814" s="102"/>
      <c r="F814" s="103"/>
      <c r="G814" s="103"/>
      <c r="H814" s="103"/>
      <c r="I814" s="96" t="str">
        <f>IFERROR(VLOOKUP(D814,'Tabla 12'!$B$4:$E$6,3,FALSE)," ")</f>
        <v xml:space="preserve"> </v>
      </c>
      <c r="J814" s="95" t="str">
        <f>IFERROR(VLOOKUP(I814,'Tabla 12'!$D$5:$E$6,2,FALSE)," ")</f>
        <v xml:space="preserve"> </v>
      </c>
      <c r="K814" s="10"/>
      <c r="L814" s="10"/>
      <c r="M814" s="9"/>
      <c r="N814" s="10"/>
      <c r="O814" s="10"/>
      <c r="P814" s="10"/>
      <c r="Q814" s="10"/>
      <c r="R814" s="10"/>
      <c r="S814" s="10"/>
      <c r="T814" s="10"/>
      <c r="U814" s="10"/>
      <c r="V814" s="10"/>
      <c r="W814" s="10"/>
    </row>
    <row r="815" spans="1:23" ht="36.75" customHeight="1" x14ac:dyDescent="0.3">
      <c r="A815" s="4" t="str">
        <f>'Matriz Nº2 Análisis'!A815</f>
        <v>90. 5</v>
      </c>
      <c r="B815" s="13" t="str">
        <f>IF(A815&lt;1,'Matriz Nº1 Identificación'!F815,'Matriz Nº2 Análisis'!B815)</f>
        <v xml:space="preserve"> </v>
      </c>
      <c r="C815" s="13" t="str">
        <f>IFERROR(IF(A815&lt;1,'Matriz Nº1 Identificación'!B815,'Matriz Nº2 Análisis'!E815)," ")</f>
        <v xml:space="preserve"> </v>
      </c>
      <c r="D815" s="13" t="str">
        <f>IF(A815&lt;1,'Matriz Nº1 Identificación'!B815,'Matriz Nº2 Análisis'!I815)</f>
        <v xml:space="preserve"> </v>
      </c>
      <c r="E815" s="102"/>
      <c r="F815" s="103"/>
      <c r="G815" s="103"/>
      <c r="H815" s="103"/>
      <c r="I815" s="96" t="str">
        <f>IFERROR(VLOOKUP(D815,'Tabla 12'!$B$4:$E$6,3,FALSE)," ")</f>
        <v xml:space="preserve"> </v>
      </c>
      <c r="J815" s="95" t="str">
        <f>IFERROR(VLOOKUP(I815,'Tabla 12'!$D$5:$E$6,2,FALSE)," ")</f>
        <v xml:space="preserve"> </v>
      </c>
      <c r="K815" s="10"/>
      <c r="L815" s="10"/>
      <c r="M815" s="9"/>
      <c r="N815" s="10"/>
      <c r="O815" s="10"/>
      <c r="P815" s="10"/>
      <c r="Q815" s="10"/>
      <c r="R815" s="10"/>
      <c r="S815" s="10"/>
      <c r="T815" s="10"/>
      <c r="U815" s="10"/>
      <c r="V815" s="10"/>
      <c r="W815" s="10"/>
    </row>
    <row r="816" spans="1:23" ht="36.75" customHeight="1" x14ac:dyDescent="0.3">
      <c r="A816" s="4" t="str">
        <f>'Matriz Nº2 Análisis'!A816</f>
        <v>90. 6</v>
      </c>
      <c r="B816" s="13" t="str">
        <f>IF(A816&lt;1,'Matriz Nº1 Identificación'!F816,'Matriz Nº2 Análisis'!B816)</f>
        <v xml:space="preserve"> </v>
      </c>
      <c r="C816" s="13" t="str">
        <f>IFERROR(IF(A816&lt;1,'Matriz Nº1 Identificación'!B816,'Matriz Nº2 Análisis'!E816)," ")</f>
        <v xml:space="preserve"> </v>
      </c>
      <c r="D816" s="13" t="str">
        <f>IF(A816&lt;1,'Matriz Nº1 Identificación'!B816,'Matriz Nº2 Análisis'!I816)</f>
        <v xml:space="preserve"> </v>
      </c>
      <c r="E816" s="102"/>
      <c r="F816" s="103"/>
      <c r="G816" s="103"/>
      <c r="H816" s="103"/>
      <c r="I816" s="96" t="str">
        <f>IFERROR(VLOOKUP(D816,'Tabla 12'!$B$4:$E$6,3,FALSE)," ")</f>
        <v xml:space="preserve"> </v>
      </c>
      <c r="J816" s="95" t="str">
        <f>IFERROR(VLOOKUP(I816,'Tabla 12'!$D$5:$E$6,2,FALSE)," ")</f>
        <v xml:space="preserve"> </v>
      </c>
      <c r="K816" s="10"/>
      <c r="L816" s="10"/>
      <c r="M816" s="9"/>
      <c r="N816" s="10"/>
      <c r="O816" s="10"/>
      <c r="P816" s="10"/>
      <c r="Q816" s="10"/>
      <c r="R816" s="10"/>
      <c r="S816" s="10"/>
      <c r="T816" s="10"/>
      <c r="U816" s="10"/>
      <c r="V816" s="10"/>
      <c r="W816" s="10"/>
    </row>
    <row r="817" spans="1:23" ht="36.75" customHeight="1" thickBot="1" x14ac:dyDescent="0.35">
      <c r="A817" s="4" t="str">
        <f>'Matriz Nº2 Análisis'!A817</f>
        <v>90. 7</v>
      </c>
      <c r="B817" s="13" t="str">
        <f>IF(A817&lt;1,'Matriz Nº1 Identificación'!F817,'Matriz Nº2 Análisis'!B817)</f>
        <v xml:space="preserve"> </v>
      </c>
      <c r="C817" s="13" t="str">
        <f>IFERROR(IF(A817&lt;1,'Matriz Nº1 Identificación'!B817,'Matriz Nº2 Análisis'!E817)," ")</f>
        <v xml:space="preserve"> </v>
      </c>
      <c r="D817" s="13" t="str">
        <f>IF(A817&lt;1,'Matriz Nº1 Identificación'!B817,'Matriz Nº2 Análisis'!I817)</f>
        <v xml:space="preserve"> </v>
      </c>
      <c r="E817" s="102"/>
      <c r="F817" s="103"/>
      <c r="G817" s="103"/>
      <c r="H817" s="103"/>
      <c r="I817" s="96" t="str">
        <f>IFERROR(VLOOKUP(D817,'Tabla 12'!$B$4:$E$6,3,FALSE)," ")</f>
        <v xml:space="preserve"> </v>
      </c>
      <c r="J817" s="95" t="str">
        <f>IFERROR(VLOOKUP(I817,'Tabla 12'!$D$5:$E$6,2,FALSE)," ")</f>
        <v xml:space="preserve"> </v>
      </c>
      <c r="K817" s="10"/>
      <c r="L817" s="10"/>
      <c r="M817" s="9"/>
      <c r="N817" s="10"/>
      <c r="O817" s="10"/>
      <c r="P817" s="10"/>
      <c r="Q817" s="10"/>
      <c r="R817" s="10"/>
      <c r="S817" s="10"/>
      <c r="T817" s="10"/>
      <c r="U817" s="10"/>
      <c r="V817" s="10"/>
      <c r="W817" s="10"/>
    </row>
    <row r="818" spans="1:23" ht="34.5" customHeight="1" thickBot="1" x14ac:dyDescent="0.35">
      <c r="A818" s="73" t="str">
        <f>'Matriz Nº1 Identificación'!A818</f>
        <v xml:space="preserve">Objetivo Estratégico: </v>
      </c>
      <c r="B818" s="395">
        <f>+'Matriz Nº1 Identificación'!B818:H818</f>
        <v>0</v>
      </c>
      <c r="C818" s="396"/>
      <c r="D818" s="396"/>
      <c r="E818" s="396"/>
      <c r="F818" s="396"/>
      <c r="G818" s="396"/>
      <c r="H818" s="396"/>
      <c r="I818" s="396"/>
      <c r="J818" s="396"/>
    </row>
    <row r="819" spans="1:23" ht="34.5" customHeight="1" x14ac:dyDescent="0.3">
      <c r="A819" s="12" t="str">
        <f>'Matriz Nº1 Identificación'!A819</f>
        <v>Objetivo táctico</v>
      </c>
      <c r="B819" s="168" t="str">
        <f>+'Matriz Nº1 Identificación'!B819:H819</f>
        <v xml:space="preserve">91. </v>
      </c>
      <c r="C819" s="169"/>
      <c r="D819" s="169"/>
      <c r="E819" s="169"/>
      <c r="F819" s="170"/>
      <c r="G819" s="170"/>
      <c r="H819" s="170"/>
      <c r="I819" s="170"/>
      <c r="J819" s="171"/>
    </row>
    <row r="820" spans="1:23" ht="36.75" customHeight="1" x14ac:dyDescent="0.3">
      <c r="A820" s="4" t="str">
        <f>'Matriz Nº2 Análisis'!A820</f>
        <v>91. 1</v>
      </c>
      <c r="B820" s="13" t="str">
        <f>IF(A820&lt;1,'Matriz Nº1 Identificación'!F820,'Matriz Nº2 Análisis'!B820)</f>
        <v xml:space="preserve"> </v>
      </c>
      <c r="C820" s="13" t="str">
        <f>IFERROR(IF(A820&lt;1,'Matriz Nº1 Identificación'!B820,'Matriz Nº2 Análisis'!E820)," ")</f>
        <v xml:space="preserve"> </v>
      </c>
      <c r="D820" s="13" t="str">
        <f>IF(A820&lt;1,'Matriz Nº1 Identificación'!B820,'Matriz Nº2 Análisis'!I820)</f>
        <v xml:space="preserve"> </v>
      </c>
      <c r="E820" s="102"/>
      <c r="F820" s="103"/>
      <c r="G820" s="103"/>
      <c r="H820" s="103"/>
      <c r="I820" s="96" t="str">
        <f>IFERROR(VLOOKUP(D820,'Tabla 12'!$B$4:$E$6,3,FALSE)," ")</f>
        <v xml:space="preserve"> </v>
      </c>
      <c r="J820" s="95" t="str">
        <f>IFERROR(VLOOKUP(I820,'Tabla 12'!$D$5:$E$6,2,FALSE)," ")</f>
        <v xml:space="preserve"> </v>
      </c>
      <c r="K820" s="10"/>
      <c r="L820" s="10"/>
      <c r="M820" s="9"/>
      <c r="N820" s="10"/>
      <c r="O820" s="10"/>
      <c r="P820" s="10"/>
      <c r="Q820" s="10"/>
      <c r="R820" s="10"/>
      <c r="S820" s="10"/>
      <c r="T820" s="10"/>
      <c r="U820" s="10"/>
      <c r="V820" s="10"/>
      <c r="W820" s="10"/>
    </row>
    <row r="821" spans="1:23" ht="36.75" customHeight="1" x14ac:dyDescent="0.3">
      <c r="A821" s="4" t="str">
        <f>'Matriz Nº2 Análisis'!A821</f>
        <v>91. 2</v>
      </c>
      <c r="B821" s="13" t="str">
        <f>IF(A821&lt;1,'Matriz Nº1 Identificación'!F821,'Matriz Nº2 Análisis'!B821)</f>
        <v xml:space="preserve"> </v>
      </c>
      <c r="C821" s="13" t="str">
        <f>IFERROR(IF(A821&lt;1,'Matriz Nº1 Identificación'!B821,'Matriz Nº2 Análisis'!E821)," ")</f>
        <v xml:space="preserve"> </v>
      </c>
      <c r="D821" s="13" t="str">
        <f>IF(A821&lt;1,'Matriz Nº1 Identificación'!B821,'Matriz Nº2 Análisis'!I821)</f>
        <v xml:space="preserve"> </v>
      </c>
      <c r="E821" s="102"/>
      <c r="F821" s="103"/>
      <c r="G821" s="103"/>
      <c r="H821" s="103"/>
      <c r="I821" s="96" t="str">
        <f>IFERROR(VLOOKUP(D821,'Tabla 12'!$B$4:$E$6,3,FALSE)," ")</f>
        <v xml:space="preserve"> </v>
      </c>
      <c r="J821" s="95" t="str">
        <f>IFERROR(VLOOKUP(I821,'Tabla 12'!$D$5:$E$6,2,FALSE)," ")</f>
        <v xml:space="preserve"> </v>
      </c>
      <c r="K821" s="10"/>
      <c r="L821" s="10"/>
      <c r="M821" s="9"/>
      <c r="N821" s="10"/>
      <c r="O821" s="10"/>
      <c r="P821" s="10"/>
      <c r="Q821" s="10"/>
      <c r="R821" s="10"/>
      <c r="S821" s="10"/>
      <c r="T821" s="10"/>
      <c r="U821" s="10"/>
      <c r="V821" s="10"/>
      <c r="W821" s="10"/>
    </row>
    <row r="822" spans="1:23" ht="36.75" customHeight="1" x14ac:dyDescent="0.3">
      <c r="A822" s="4" t="str">
        <f>'Matriz Nº2 Análisis'!A822</f>
        <v>91. 3</v>
      </c>
      <c r="B822" s="13" t="str">
        <f>IF(A822&lt;1,'Matriz Nº1 Identificación'!F822,'Matriz Nº2 Análisis'!B822)</f>
        <v xml:space="preserve"> </v>
      </c>
      <c r="C822" s="13" t="str">
        <f>IFERROR(IF(A822&lt;1,'Matriz Nº1 Identificación'!B822,'Matriz Nº2 Análisis'!E822)," ")</f>
        <v xml:space="preserve"> </v>
      </c>
      <c r="D822" s="13" t="str">
        <f>IF(A822&lt;1,'Matriz Nº1 Identificación'!B822,'Matriz Nº2 Análisis'!I822)</f>
        <v xml:space="preserve"> </v>
      </c>
      <c r="E822" s="102"/>
      <c r="F822" s="103"/>
      <c r="G822" s="103"/>
      <c r="H822" s="103"/>
      <c r="I822" s="96" t="str">
        <f>IFERROR(VLOOKUP(D822,'Tabla 12'!$B$4:$E$6,3,FALSE)," ")</f>
        <v xml:space="preserve"> </v>
      </c>
      <c r="J822" s="95" t="str">
        <f>IFERROR(VLOOKUP(I822,'Tabla 12'!$D$5:$E$6,2,FALSE)," ")</f>
        <v xml:space="preserve"> </v>
      </c>
      <c r="K822" s="10"/>
      <c r="L822" s="10"/>
      <c r="M822" s="9"/>
      <c r="N822" s="10"/>
      <c r="O822" s="10"/>
      <c r="P822" s="10"/>
      <c r="Q822" s="10"/>
      <c r="R822" s="10"/>
      <c r="S822" s="10"/>
      <c r="T822" s="10"/>
      <c r="U822" s="10"/>
      <c r="V822" s="10"/>
      <c r="W822" s="10"/>
    </row>
    <row r="823" spans="1:23" ht="36.75" customHeight="1" x14ac:dyDescent="0.3">
      <c r="A823" s="4" t="str">
        <f>'Matriz Nº2 Análisis'!A823</f>
        <v>91. 4</v>
      </c>
      <c r="B823" s="13" t="str">
        <f>IF(A823&lt;1,'Matriz Nº1 Identificación'!F823,'Matriz Nº2 Análisis'!B823)</f>
        <v xml:space="preserve"> </v>
      </c>
      <c r="C823" s="13" t="str">
        <f>IFERROR(IF(A823&lt;1,'Matriz Nº1 Identificación'!B823,'Matriz Nº2 Análisis'!E823)," ")</f>
        <v xml:space="preserve"> </v>
      </c>
      <c r="D823" s="13" t="str">
        <f>IF(A823&lt;1,'Matriz Nº1 Identificación'!B823,'Matriz Nº2 Análisis'!I823)</f>
        <v xml:space="preserve"> </v>
      </c>
      <c r="E823" s="102"/>
      <c r="F823" s="103"/>
      <c r="G823" s="103"/>
      <c r="H823" s="103"/>
      <c r="I823" s="96" t="str">
        <f>IFERROR(VLOOKUP(D823,'Tabla 12'!$B$4:$E$6,3,FALSE)," ")</f>
        <v xml:space="preserve"> </v>
      </c>
      <c r="J823" s="95" t="str">
        <f>IFERROR(VLOOKUP(I823,'Tabla 12'!$D$5:$E$6,2,FALSE)," ")</f>
        <v xml:space="preserve"> </v>
      </c>
      <c r="K823" s="10"/>
      <c r="L823" s="10"/>
      <c r="M823" s="9"/>
      <c r="N823" s="10"/>
      <c r="O823" s="10"/>
      <c r="P823" s="10"/>
      <c r="Q823" s="10"/>
      <c r="R823" s="10"/>
      <c r="S823" s="10"/>
      <c r="T823" s="10"/>
      <c r="U823" s="10"/>
      <c r="V823" s="10"/>
      <c r="W823" s="10"/>
    </row>
    <row r="824" spans="1:23" ht="36.75" customHeight="1" x14ac:dyDescent="0.3">
      <c r="A824" s="4" t="str">
        <f>'Matriz Nº2 Análisis'!A824</f>
        <v>91. 5</v>
      </c>
      <c r="B824" s="13" t="str">
        <f>IF(A824&lt;1,'Matriz Nº1 Identificación'!F824,'Matriz Nº2 Análisis'!B824)</f>
        <v xml:space="preserve"> </v>
      </c>
      <c r="C824" s="13" t="str">
        <f>IFERROR(IF(A824&lt;1,'Matriz Nº1 Identificación'!B824,'Matriz Nº2 Análisis'!E824)," ")</f>
        <v xml:space="preserve"> </v>
      </c>
      <c r="D824" s="13" t="str">
        <f>IF(A824&lt;1,'Matriz Nº1 Identificación'!B824,'Matriz Nº2 Análisis'!I824)</f>
        <v xml:space="preserve"> </v>
      </c>
      <c r="E824" s="102"/>
      <c r="F824" s="103"/>
      <c r="G824" s="103"/>
      <c r="H824" s="103"/>
      <c r="I824" s="96" t="str">
        <f>IFERROR(VLOOKUP(D824,'Tabla 12'!$B$4:$E$6,3,FALSE)," ")</f>
        <v xml:space="preserve"> </v>
      </c>
      <c r="J824" s="95" t="str">
        <f>IFERROR(VLOOKUP(I824,'Tabla 12'!$D$5:$E$6,2,FALSE)," ")</f>
        <v xml:space="preserve"> </v>
      </c>
      <c r="K824" s="10"/>
      <c r="L824" s="10"/>
      <c r="M824" s="9"/>
      <c r="N824" s="10"/>
      <c r="O824" s="10"/>
      <c r="P824" s="10"/>
      <c r="Q824" s="10"/>
      <c r="R824" s="10"/>
      <c r="S824" s="10"/>
      <c r="T824" s="10"/>
      <c r="U824" s="10"/>
      <c r="V824" s="10"/>
      <c r="W824" s="10"/>
    </row>
    <row r="825" spans="1:23" ht="36.75" customHeight="1" x14ac:dyDescent="0.3">
      <c r="A825" s="4" t="str">
        <f>'Matriz Nº2 Análisis'!A825</f>
        <v>91. 6</v>
      </c>
      <c r="B825" s="13" t="str">
        <f>IF(A825&lt;1,'Matriz Nº1 Identificación'!F825,'Matriz Nº2 Análisis'!B825)</f>
        <v xml:space="preserve"> </v>
      </c>
      <c r="C825" s="13" t="str">
        <f>IFERROR(IF(A825&lt;1,'Matriz Nº1 Identificación'!B825,'Matriz Nº2 Análisis'!E825)," ")</f>
        <v xml:space="preserve"> </v>
      </c>
      <c r="D825" s="13" t="str">
        <f>IF(A825&lt;1,'Matriz Nº1 Identificación'!B825,'Matriz Nº2 Análisis'!I825)</f>
        <v xml:space="preserve"> </v>
      </c>
      <c r="E825" s="102"/>
      <c r="F825" s="103"/>
      <c r="G825" s="103"/>
      <c r="H825" s="103"/>
      <c r="I825" s="96" t="str">
        <f>IFERROR(VLOOKUP(D825,'Tabla 12'!$B$4:$E$6,3,FALSE)," ")</f>
        <v xml:space="preserve"> </v>
      </c>
      <c r="J825" s="95" t="str">
        <f>IFERROR(VLOOKUP(I825,'Tabla 12'!$D$5:$E$6,2,FALSE)," ")</f>
        <v xml:space="preserve"> </v>
      </c>
      <c r="K825" s="10"/>
      <c r="L825" s="10"/>
      <c r="M825" s="9"/>
      <c r="N825" s="10"/>
      <c r="O825" s="10"/>
      <c r="P825" s="10"/>
      <c r="Q825" s="10"/>
      <c r="R825" s="10"/>
      <c r="S825" s="10"/>
      <c r="T825" s="10"/>
      <c r="U825" s="10"/>
      <c r="V825" s="10"/>
      <c r="W825" s="10"/>
    </row>
    <row r="826" spans="1:23" ht="36.75" customHeight="1" thickBot="1" x14ac:dyDescent="0.35">
      <c r="A826" s="4" t="str">
        <f>'Matriz Nº2 Análisis'!A826</f>
        <v>91. 7</v>
      </c>
      <c r="B826" s="13" t="str">
        <f>IF(A826&lt;1,'Matriz Nº1 Identificación'!F826,'Matriz Nº2 Análisis'!B826)</f>
        <v xml:space="preserve"> </v>
      </c>
      <c r="C826" s="13" t="str">
        <f>IFERROR(IF(A826&lt;1,'Matriz Nº1 Identificación'!B826,'Matriz Nº2 Análisis'!E826)," ")</f>
        <v xml:space="preserve"> </v>
      </c>
      <c r="D826" s="13" t="str">
        <f>IF(A826&lt;1,'Matriz Nº1 Identificación'!B826,'Matriz Nº2 Análisis'!I826)</f>
        <v xml:space="preserve"> </v>
      </c>
      <c r="E826" s="102"/>
      <c r="F826" s="103"/>
      <c r="G826" s="103"/>
      <c r="H826" s="103"/>
      <c r="I826" s="96" t="str">
        <f>IFERROR(VLOOKUP(D826,'Tabla 12'!$B$4:$E$6,3,FALSE)," ")</f>
        <v xml:space="preserve"> </v>
      </c>
      <c r="J826" s="95" t="str">
        <f>IFERROR(VLOOKUP(I826,'Tabla 12'!$D$5:$E$6,2,FALSE)," ")</f>
        <v xml:space="preserve"> </v>
      </c>
      <c r="K826" s="10"/>
      <c r="L826" s="10"/>
      <c r="M826" s="9"/>
      <c r="N826" s="10"/>
      <c r="O826" s="10"/>
      <c r="P826" s="10"/>
      <c r="Q826" s="10"/>
      <c r="R826" s="10"/>
      <c r="S826" s="10"/>
      <c r="T826" s="10"/>
      <c r="U826" s="10"/>
      <c r="V826" s="10"/>
      <c r="W826" s="10"/>
    </row>
    <row r="827" spans="1:23" ht="34.5" customHeight="1" thickBot="1" x14ac:dyDescent="0.35">
      <c r="A827" s="73" t="str">
        <f>'Matriz Nº1 Identificación'!A827</f>
        <v xml:space="preserve">Objetivo Estratégico: </v>
      </c>
      <c r="B827" s="395">
        <f>+'Matriz Nº1 Identificación'!B827:H827</f>
        <v>0</v>
      </c>
      <c r="C827" s="396"/>
      <c r="D827" s="396"/>
      <c r="E827" s="396"/>
      <c r="F827" s="396"/>
      <c r="G827" s="396"/>
      <c r="H827" s="396"/>
      <c r="I827" s="396"/>
      <c r="J827" s="396"/>
    </row>
    <row r="828" spans="1:23" ht="34.5" customHeight="1" x14ac:dyDescent="0.3">
      <c r="A828" s="12" t="str">
        <f>'Matriz Nº1 Identificación'!A828</f>
        <v>Objetivo táctico</v>
      </c>
      <c r="B828" s="168" t="str">
        <f>+'Matriz Nº1 Identificación'!B828:H828</f>
        <v xml:space="preserve">92. </v>
      </c>
      <c r="C828" s="169"/>
      <c r="D828" s="169"/>
      <c r="E828" s="169"/>
      <c r="F828" s="170"/>
      <c r="G828" s="170"/>
      <c r="H828" s="170"/>
      <c r="I828" s="170"/>
      <c r="J828" s="171"/>
    </row>
    <row r="829" spans="1:23" ht="36.75" customHeight="1" x14ac:dyDescent="0.3">
      <c r="A829" s="4" t="str">
        <f>'Matriz Nº2 Análisis'!A829</f>
        <v>92. 1</v>
      </c>
      <c r="B829" s="13" t="str">
        <f>IF(A829&lt;1,'Matriz Nº1 Identificación'!F829,'Matriz Nº2 Análisis'!B829)</f>
        <v xml:space="preserve"> </v>
      </c>
      <c r="C829" s="13" t="str">
        <f>IFERROR(IF(A829&lt;1,'Matriz Nº1 Identificación'!B829,'Matriz Nº2 Análisis'!E829)," ")</f>
        <v xml:space="preserve"> </v>
      </c>
      <c r="D829" s="13" t="str">
        <f>IF(A829&lt;1,'Matriz Nº1 Identificación'!B829,'Matriz Nº2 Análisis'!I829)</f>
        <v xml:space="preserve"> </v>
      </c>
      <c r="E829" s="102"/>
      <c r="F829" s="103"/>
      <c r="G829" s="103"/>
      <c r="H829" s="103"/>
      <c r="I829" s="96" t="str">
        <f>IFERROR(VLOOKUP(D829,'Tabla 12'!$B$4:$E$6,3,FALSE)," ")</f>
        <v xml:space="preserve"> </v>
      </c>
      <c r="J829" s="95" t="str">
        <f>IFERROR(VLOOKUP(I829,'Tabla 12'!$D$5:$E$6,2,FALSE)," ")</f>
        <v xml:space="preserve"> </v>
      </c>
      <c r="K829" s="10"/>
      <c r="L829" s="10"/>
      <c r="M829" s="9"/>
      <c r="N829" s="10"/>
      <c r="O829" s="10"/>
      <c r="P829" s="10"/>
      <c r="Q829" s="10"/>
      <c r="R829" s="10"/>
      <c r="S829" s="10"/>
      <c r="T829" s="10"/>
      <c r="U829" s="10"/>
      <c r="V829" s="10"/>
      <c r="W829" s="10"/>
    </row>
    <row r="830" spans="1:23" ht="36.75" customHeight="1" x14ac:dyDescent="0.3">
      <c r="A830" s="4" t="str">
        <f>'Matriz Nº2 Análisis'!A830</f>
        <v>92. 2</v>
      </c>
      <c r="B830" s="13" t="str">
        <f>IF(A830&lt;1,'Matriz Nº1 Identificación'!F830,'Matriz Nº2 Análisis'!B830)</f>
        <v xml:space="preserve"> </v>
      </c>
      <c r="C830" s="13" t="str">
        <f>IFERROR(IF(A830&lt;1,'Matriz Nº1 Identificación'!B830,'Matriz Nº2 Análisis'!E830)," ")</f>
        <v xml:space="preserve"> </v>
      </c>
      <c r="D830" s="13" t="str">
        <f>IF(A830&lt;1,'Matriz Nº1 Identificación'!B830,'Matriz Nº2 Análisis'!I830)</f>
        <v xml:space="preserve"> </v>
      </c>
      <c r="E830" s="102"/>
      <c r="F830" s="103"/>
      <c r="G830" s="103"/>
      <c r="H830" s="103"/>
      <c r="I830" s="96" t="str">
        <f>IFERROR(VLOOKUP(D830,'Tabla 12'!$B$4:$E$6,3,FALSE)," ")</f>
        <v xml:space="preserve"> </v>
      </c>
      <c r="J830" s="95" t="str">
        <f>IFERROR(VLOOKUP(I830,'Tabla 12'!$D$5:$E$6,2,FALSE)," ")</f>
        <v xml:space="preserve"> </v>
      </c>
      <c r="K830" s="10"/>
      <c r="L830" s="10"/>
      <c r="M830" s="9"/>
      <c r="N830" s="10"/>
      <c r="O830" s="10"/>
      <c r="P830" s="10"/>
      <c r="Q830" s="10"/>
      <c r="R830" s="10"/>
      <c r="S830" s="10"/>
      <c r="T830" s="10"/>
      <c r="U830" s="10"/>
      <c r="V830" s="10"/>
      <c r="W830" s="10"/>
    </row>
    <row r="831" spans="1:23" ht="36.75" customHeight="1" x14ac:dyDescent="0.3">
      <c r="A831" s="4" t="str">
        <f>'Matriz Nº2 Análisis'!A831</f>
        <v>92. 3</v>
      </c>
      <c r="B831" s="13" t="str">
        <f>IF(A831&lt;1,'Matriz Nº1 Identificación'!F831,'Matriz Nº2 Análisis'!B831)</f>
        <v xml:space="preserve"> </v>
      </c>
      <c r="C831" s="13" t="str">
        <f>IFERROR(IF(A831&lt;1,'Matriz Nº1 Identificación'!B831,'Matriz Nº2 Análisis'!E831)," ")</f>
        <v xml:space="preserve"> </v>
      </c>
      <c r="D831" s="13" t="str">
        <f>IF(A831&lt;1,'Matriz Nº1 Identificación'!B831,'Matriz Nº2 Análisis'!I831)</f>
        <v xml:space="preserve"> </v>
      </c>
      <c r="E831" s="102"/>
      <c r="F831" s="103"/>
      <c r="G831" s="103"/>
      <c r="H831" s="103"/>
      <c r="I831" s="96" t="str">
        <f>IFERROR(VLOOKUP(D831,'Tabla 12'!$B$4:$E$6,3,FALSE)," ")</f>
        <v xml:space="preserve"> </v>
      </c>
      <c r="J831" s="95" t="str">
        <f>IFERROR(VLOOKUP(I831,'Tabla 12'!$D$5:$E$6,2,FALSE)," ")</f>
        <v xml:space="preserve"> </v>
      </c>
      <c r="K831" s="10"/>
      <c r="L831" s="10"/>
      <c r="M831" s="9"/>
      <c r="N831" s="10"/>
      <c r="O831" s="10"/>
      <c r="P831" s="10"/>
      <c r="Q831" s="10"/>
      <c r="R831" s="10"/>
      <c r="S831" s="10"/>
      <c r="T831" s="10"/>
      <c r="U831" s="10"/>
      <c r="V831" s="10"/>
      <c r="W831" s="10"/>
    </row>
    <row r="832" spans="1:23" ht="36.75" customHeight="1" x14ac:dyDescent="0.3">
      <c r="A832" s="4" t="str">
        <f>'Matriz Nº2 Análisis'!A832</f>
        <v>92. 4</v>
      </c>
      <c r="B832" s="13" t="str">
        <f>IF(A832&lt;1,'Matriz Nº1 Identificación'!F832,'Matriz Nº2 Análisis'!B832)</f>
        <v xml:space="preserve"> </v>
      </c>
      <c r="C832" s="13" t="str">
        <f>IFERROR(IF(A832&lt;1,'Matriz Nº1 Identificación'!B832,'Matriz Nº2 Análisis'!E832)," ")</f>
        <v xml:space="preserve"> </v>
      </c>
      <c r="D832" s="13" t="str">
        <f>IF(A832&lt;1,'Matriz Nº1 Identificación'!B832,'Matriz Nº2 Análisis'!I832)</f>
        <v xml:space="preserve"> </v>
      </c>
      <c r="E832" s="102"/>
      <c r="F832" s="103"/>
      <c r="G832" s="103"/>
      <c r="H832" s="103"/>
      <c r="I832" s="96" t="str">
        <f>IFERROR(VLOOKUP(D832,'Tabla 12'!$B$4:$E$6,3,FALSE)," ")</f>
        <v xml:space="preserve"> </v>
      </c>
      <c r="J832" s="95" t="str">
        <f>IFERROR(VLOOKUP(I832,'Tabla 12'!$D$5:$E$6,2,FALSE)," ")</f>
        <v xml:space="preserve"> </v>
      </c>
      <c r="K832" s="10"/>
      <c r="L832" s="10"/>
      <c r="M832" s="9"/>
      <c r="N832" s="10"/>
      <c r="O832" s="10"/>
      <c r="P832" s="10"/>
      <c r="Q832" s="10"/>
      <c r="R832" s="10"/>
      <c r="S832" s="10"/>
      <c r="T832" s="10"/>
      <c r="U832" s="10"/>
      <c r="V832" s="10"/>
      <c r="W832" s="10"/>
    </row>
    <row r="833" spans="1:23" ht="36.75" customHeight="1" x14ac:dyDescent="0.3">
      <c r="A833" s="4" t="str">
        <f>'Matriz Nº2 Análisis'!A833</f>
        <v>92. 5</v>
      </c>
      <c r="B833" s="13" t="str">
        <f>IF(A833&lt;1,'Matriz Nº1 Identificación'!F833,'Matriz Nº2 Análisis'!B833)</f>
        <v xml:space="preserve"> </v>
      </c>
      <c r="C833" s="13" t="str">
        <f>IFERROR(IF(A833&lt;1,'Matriz Nº1 Identificación'!B833,'Matriz Nº2 Análisis'!E833)," ")</f>
        <v xml:space="preserve"> </v>
      </c>
      <c r="D833" s="13" t="str">
        <f>IF(A833&lt;1,'Matriz Nº1 Identificación'!B833,'Matriz Nº2 Análisis'!I833)</f>
        <v xml:space="preserve"> </v>
      </c>
      <c r="E833" s="102"/>
      <c r="F833" s="103"/>
      <c r="G833" s="103"/>
      <c r="H833" s="103"/>
      <c r="I833" s="96" t="str">
        <f>IFERROR(VLOOKUP(D833,'Tabla 12'!$B$4:$E$6,3,FALSE)," ")</f>
        <v xml:space="preserve"> </v>
      </c>
      <c r="J833" s="95" t="str">
        <f>IFERROR(VLOOKUP(I833,'Tabla 12'!$D$5:$E$6,2,FALSE)," ")</f>
        <v xml:space="preserve"> </v>
      </c>
      <c r="K833" s="10"/>
      <c r="L833" s="10"/>
      <c r="M833" s="9"/>
      <c r="N833" s="10"/>
      <c r="O833" s="10"/>
      <c r="P833" s="10"/>
      <c r="Q833" s="10"/>
      <c r="R833" s="10"/>
      <c r="S833" s="10"/>
      <c r="T833" s="10"/>
      <c r="U833" s="10"/>
      <c r="V833" s="10"/>
      <c r="W833" s="10"/>
    </row>
    <row r="834" spans="1:23" ht="36.75" customHeight="1" x14ac:dyDescent="0.3">
      <c r="A834" s="4" t="str">
        <f>'Matriz Nº2 Análisis'!A834</f>
        <v>92. 6</v>
      </c>
      <c r="B834" s="13" t="str">
        <f>IF(A834&lt;1,'Matriz Nº1 Identificación'!F834,'Matriz Nº2 Análisis'!B834)</f>
        <v xml:space="preserve"> </v>
      </c>
      <c r="C834" s="13" t="str">
        <f>IFERROR(IF(A834&lt;1,'Matriz Nº1 Identificación'!B834,'Matriz Nº2 Análisis'!E834)," ")</f>
        <v xml:space="preserve"> </v>
      </c>
      <c r="D834" s="13" t="str">
        <f>IF(A834&lt;1,'Matriz Nº1 Identificación'!B834,'Matriz Nº2 Análisis'!I834)</f>
        <v xml:space="preserve"> </v>
      </c>
      <c r="E834" s="102"/>
      <c r="F834" s="103"/>
      <c r="G834" s="103"/>
      <c r="H834" s="103"/>
      <c r="I834" s="96" t="str">
        <f>IFERROR(VLOOKUP(D834,'Tabla 12'!$B$4:$E$6,3,FALSE)," ")</f>
        <v xml:space="preserve"> </v>
      </c>
      <c r="J834" s="95" t="str">
        <f>IFERROR(VLOOKUP(I834,'Tabla 12'!$D$5:$E$6,2,FALSE)," ")</f>
        <v xml:space="preserve"> </v>
      </c>
      <c r="K834" s="10"/>
      <c r="L834" s="10"/>
      <c r="M834" s="9"/>
      <c r="N834" s="10"/>
      <c r="O834" s="10"/>
      <c r="P834" s="10"/>
      <c r="Q834" s="10"/>
      <c r="R834" s="10"/>
      <c r="S834" s="10"/>
      <c r="T834" s="10"/>
      <c r="U834" s="10"/>
      <c r="V834" s="10"/>
      <c r="W834" s="10"/>
    </row>
    <row r="835" spans="1:23" ht="36.75" customHeight="1" thickBot="1" x14ac:dyDescent="0.35">
      <c r="A835" s="4" t="str">
        <f>'Matriz Nº2 Análisis'!A835</f>
        <v>92. 7</v>
      </c>
      <c r="B835" s="13" t="str">
        <f>IF(A835&lt;1,'Matriz Nº1 Identificación'!F835,'Matriz Nº2 Análisis'!B835)</f>
        <v xml:space="preserve"> </v>
      </c>
      <c r="C835" s="13" t="str">
        <f>IFERROR(IF(A835&lt;1,'Matriz Nº1 Identificación'!B835,'Matriz Nº2 Análisis'!E835)," ")</f>
        <v xml:space="preserve"> </v>
      </c>
      <c r="D835" s="13" t="str">
        <f>IF(A835&lt;1,'Matriz Nº1 Identificación'!B835,'Matriz Nº2 Análisis'!I835)</f>
        <v xml:space="preserve"> </v>
      </c>
      <c r="E835" s="102"/>
      <c r="F835" s="103"/>
      <c r="G835" s="103"/>
      <c r="H835" s="103"/>
      <c r="I835" s="96" t="str">
        <f>IFERROR(VLOOKUP(D835,'Tabla 12'!$B$4:$E$6,3,FALSE)," ")</f>
        <v xml:space="preserve"> </v>
      </c>
      <c r="J835" s="95" t="str">
        <f>IFERROR(VLOOKUP(I835,'Tabla 12'!$D$5:$E$6,2,FALSE)," ")</f>
        <v xml:space="preserve"> </v>
      </c>
      <c r="K835" s="10"/>
      <c r="L835" s="10"/>
      <c r="M835" s="9"/>
      <c r="N835" s="10"/>
      <c r="O835" s="10"/>
      <c r="P835" s="10"/>
      <c r="Q835" s="10"/>
      <c r="R835" s="10"/>
      <c r="S835" s="10"/>
      <c r="T835" s="10"/>
      <c r="U835" s="10"/>
      <c r="V835" s="10"/>
      <c r="W835" s="10"/>
    </row>
    <row r="836" spans="1:23" ht="34.5" customHeight="1" thickBot="1" x14ac:dyDescent="0.35">
      <c r="A836" s="73" t="str">
        <f>'Matriz Nº1 Identificación'!A836</f>
        <v xml:space="preserve">Objetivo Estratégico: </v>
      </c>
      <c r="B836" s="395">
        <f>+'Matriz Nº1 Identificación'!B836:H836</f>
        <v>0</v>
      </c>
      <c r="C836" s="396"/>
      <c r="D836" s="396"/>
      <c r="E836" s="396"/>
      <c r="F836" s="396"/>
      <c r="G836" s="396"/>
      <c r="H836" s="396"/>
      <c r="I836" s="396"/>
      <c r="J836" s="396"/>
    </row>
    <row r="837" spans="1:23" ht="34.5" customHeight="1" x14ac:dyDescent="0.3">
      <c r="A837" s="12" t="str">
        <f>'Matriz Nº1 Identificación'!A837</f>
        <v>Objetivo táctico</v>
      </c>
      <c r="B837" s="168" t="str">
        <f>+'Matriz Nº1 Identificación'!B837:H837</f>
        <v xml:space="preserve">93. </v>
      </c>
      <c r="C837" s="169"/>
      <c r="D837" s="169"/>
      <c r="E837" s="169"/>
      <c r="F837" s="170"/>
      <c r="G837" s="170"/>
      <c r="H837" s="170"/>
      <c r="I837" s="170"/>
      <c r="J837" s="171"/>
    </row>
    <row r="838" spans="1:23" ht="36.75" customHeight="1" x14ac:dyDescent="0.3">
      <c r="A838" s="4" t="str">
        <f>'Matriz Nº2 Análisis'!A838</f>
        <v>93. 1</v>
      </c>
      <c r="B838" s="13" t="str">
        <f>IF(A838&lt;1,'Matriz Nº1 Identificación'!F838,'Matriz Nº2 Análisis'!B838)</f>
        <v xml:space="preserve"> </v>
      </c>
      <c r="C838" s="13" t="str">
        <f>IFERROR(IF(A838&lt;1,'Matriz Nº1 Identificación'!B838,'Matriz Nº2 Análisis'!E838)," ")</f>
        <v xml:space="preserve"> </v>
      </c>
      <c r="D838" s="13" t="str">
        <f>IF(A838&lt;1,'Matriz Nº1 Identificación'!B838,'Matriz Nº2 Análisis'!I838)</f>
        <v xml:space="preserve"> </v>
      </c>
      <c r="E838" s="102"/>
      <c r="F838" s="103"/>
      <c r="G838" s="103"/>
      <c r="H838" s="103"/>
      <c r="I838" s="96" t="str">
        <f>IFERROR(VLOOKUP(D838,'Tabla 12'!$B$4:$E$6,3,FALSE)," ")</f>
        <v xml:space="preserve"> </v>
      </c>
      <c r="J838" s="95" t="str">
        <f>IFERROR(VLOOKUP(I838,'Tabla 12'!$D$5:$E$6,2,FALSE)," ")</f>
        <v xml:space="preserve"> </v>
      </c>
      <c r="K838" s="10"/>
      <c r="L838" s="10"/>
      <c r="M838" s="9"/>
      <c r="N838" s="10"/>
      <c r="O838" s="10"/>
      <c r="P838" s="10"/>
      <c r="Q838" s="10"/>
      <c r="R838" s="10"/>
      <c r="S838" s="10"/>
      <c r="T838" s="10"/>
      <c r="U838" s="10"/>
      <c r="V838" s="10"/>
      <c r="W838" s="10"/>
    </row>
    <row r="839" spans="1:23" ht="36.75" customHeight="1" x14ac:dyDescent="0.3">
      <c r="A839" s="4" t="str">
        <f>'Matriz Nº2 Análisis'!A839</f>
        <v>93. 2</v>
      </c>
      <c r="B839" s="13" t="str">
        <f>IF(A839&lt;1,'Matriz Nº1 Identificación'!F839,'Matriz Nº2 Análisis'!B839)</f>
        <v xml:space="preserve"> </v>
      </c>
      <c r="C839" s="13" t="str">
        <f>IFERROR(IF(A839&lt;1,'Matriz Nº1 Identificación'!B839,'Matriz Nº2 Análisis'!E839)," ")</f>
        <v xml:space="preserve"> </v>
      </c>
      <c r="D839" s="13" t="str">
        <f>IF(A839&lt;1,'Matriz Nº1 Identificación'!B839,'Matriz Nº2 Análisis'!I839)</f>
        <v xml:space="preserve"> </v>
      </c>
      <c r="E839" s="102"/>
      <c r="F839" s="103"/>
      <c r="G839" s="103"/>
      <c r="H839" s="103"/>
      <c r="I839" s="96" t="str">
        <f>IFERROR(VLOOKUP(D839,'Tabla 12'!$B$4:$E$6,3,FALSE)," ")</f>
        <v xml:space="preserve"> </v>
      </c>
      <c r="J839" s="95" t="str">
        <f>IFERROR(VLOOKUP(I839,'Tabla 12'!$D$5:$E$6,2,FALSE)," ")</f>
        <v xml:space="preserve"> </v>
      </c>
      <c r="K839" s="10"/>
      <c r="L839" s="10"/>
      <c r="M839" s="9"/>
      <c r="N839" s="10"/>
      <c r="O839" s="10"/>
      <c r="P839" s="10"/>
      <c r="Q839" s="10"/>
      <c r="R839" s="10"/>
      <c r="S839" s="10"/>
      <c r="T839" s="10"/>
      <c r="U839" s="10"/>
      <c r="V839" s="10"/>
      <c r="W839" s="10"/>
    </row>
    <row r="840" spans="1:23" ht="36.75" customHeight="1" x14ac:dyDescent="0.3">
      <c r="A840" s="4" t="str">
        <f>'Matriz Nº2 Análisis'!A840</f>
        <v>93. 3</v>
      </c>
      <c r="B840" s="13" t="str">
        <f>IF(A840&lt;1,'Matriz Nº1 Identificación'!F840,'Matriz Nº2 Análisis'!B840)</f>
        <v xml:space="preserve"> </v>
      </c>
      <c r="C840" s="13" t="str">
        <f>IFERROR(IF(A840&lt;1,'Matriz Nº1 Identificación'!B840,'Matriz Nº2 Análisis'!E840)," ")</f>
        <v xml:space="preserve"> </v>
      </c>
      <c r="D840" s="13" t="str">
        <f>IF(A840&lt;1,'Matriz Nº1 Identificación'!B840,'Matriz Nº2 Análisis'!I840)</f>
        <v xml:space="preserve"> </v>
      </c>
      <c r="E840" s="102"/>
      <c r="F840" s="103"/>
      <c r="G840" s="103"/>
      <c r="H840" s="103"/>
      <c r="I840" s="96" t="str">
        <f>IFERROR(VLOOKUP(D840,'Tabla 12'!$B$4:$E$6,3,FALSE)," ")</f>
        <v xml:space="preserve"> </v>
      </c>
      <c r="J840" s="95" t="str">
        <f>IFERROR(VLOOKUP(I840,'Tabla 12'!$D$5:$E$6,2,FALSE)," ")</f>
        <v xml:space="preserve"> </v>
      </c>
      <c r="K840" s="10"/>
      <c r="L840" s="10"/>
      <c r="M840" s="9"/>
      <c r="N840" s="10"/>
      <c r="O840" s="10"/>
      <c r="P840" s="10"/>
      <c r="Q840" s="10"/>
      <c r="R840" s="10"/>
      <c r="S840" s="10"/>
      <c r="T840" s="10"/>
      <c r="U840" s="10"/>
      <c r="V840" s="10"/>
      <c r="W840" s="10"/>
    </row>
    <row r="841" spans="1:23" ht="36.75" customHeight="1" x14ac:dyDescent="0.3">
      <c r="A841" s="4" t="str">
        <f>'Matriz Nº2 Análisis'!A841</f>
        <v>93. 4</v>
      </c>
      <c r="B841" s="13" t="str">
        <f>IF(A841&lt;1,'Matriz Nº1 Identificación'!F841,'Matriz Nº2 Análisis'!B841)</f>
        <v xml:space="preserve"> </v>
      </c>
      <c r="C841" s="13" t="str">
        <f>IFERROR(IF(A841&lt;1,'Matriz Nº1 Identificación'!B841,'Matriz Nº2 Análisis'!E841)," ")</f>
        <v xml:space="preserve"> </v>
      </c>
      <c r="D841" s="13" t="str">
        <f>IF(A841&lt;1,'Matriz Nº1 Identificación'!B841,'Matriz Nº2 Análisis'!I841)</f>
        <v xml:space="preserve"> </v>
      </c>
      <c r="E841" s="102"/>
      <c r="F841" s="103"/>
      <c r="G841" s="103"/>
      <c r="H841" s="103"/>
      <c r="I841" s="96" t="str">
        <f>IFERROR(VLOOKUP(D841,'Tabla 12'!$B$4:$E$6,3,FALSE)," ")</f>
        <v xml:space="preserve"> </v>
      </c>
      <c r="J841" s="95" t="str">
        <f>IFERROR(VLOOKUP(I841,'Tabla 12'!$D$5:$E$6,2,FALSE)," ")</f>
        <v xml:space="preserve"> </v>
      </c>
      <c r="K841" s="10"/>
      <c r="L841" s="10"/>
      <c r="M841" s="9"/>
      <c r="N841" s="10"/>
      <c r="O841" s="10"/>
      <c r="P841" s="10"/>
      <c r="Q841" s="10"/>
      <c r="R841" s="10"/>
      <c r="S841" s="10"/>
      <c r="T841" s="10"/>
      <c r="U841" s="10"/>
      <c r="V841" s="10"/>
      <c r="W841" s="10"/>
    </row>
    <row r="842" spans="1:23" ht="36.75" customHeight="1" x14ac:dyDescent="0.3">
      <c r="A842" s="4" t="str">
        <f>'Matriz Nº2 Análisis'!A842</f>
        <v>93. 5</v>
      </c>
      <c r="B842" s="13" t="str">
        <f>IF(A842&lt;1,'Matriz Nº1 Identificación'!F842,'Matriz Nº2 Análisis'!B842)</f>
        <v xml:space="preserve"> </v>
      </c>
      <c r="C842" s="13" t="str">
        <f>IFERROR(IF(A842&lt;1,'Matriz Nº1 Identificación'!B842,'Matriz Nº2 Análisis'!E842)," ")</f>
        <v xml:space="preserve"> </v>
      </c>
      <c r="D842" s="13" t="str">
        <f>IF(A842&lt;1,'Matriz Nº1 Identificación'!B842,'Matriz Nº2 Análisis'!I842)</f>
        <v xml:space="preserve"> </v>
      </c>
      <c r="E842" s="102"/>
      <c r="F842" s="103"/>
      <c r="G842" s="103"/>
      <c r="H842" s="103"/>
      <c r="I842" s="96" t="str">
        <f>IFERROR(VLOOKUP(D842,'Tabla 12'!$B$4:$E$6,3,FALSE)," ")</f>
        <v xml:space="preserve"> </v>
      </c>
      <c r="J842" s="95" t="str">
        <f>IFERROR(VLOOKUP(I842,'Tabla 12'!$D$5:$E$6,2,FALSE)," ")</f>
        <v xml:space="preserve"> </v>
      </c>
      <c r="K842" s="10"/>
      <c r="L842" s="10"/>
      <c r="M842" s="9"/>
      <c r="N842" s="10"/>
      <c r="O842" s="10"/>
      <c r="P842" s="10"/>
      <c r="Q842" s="10"/>
      <c r="R842" s="10"/>
      <c r="S842" s="10"/>
      <c r="T842" s="10"/>
      <c r="U842" s="10"/>
      <c r="V842" s="10"/>
      <c r="W842" s="10"/>
    </row>
    <row r="843" spans="1:23" ht="36.75" customHeight="1" x14ac:dyDescent="0.3">
      <c r="A843" s="4" t="str">
        <f>'Matriz Nº2 Análisis'!A843</f>
        <v>93. 6</v>
      </c>
      <c r="B843" s="13" t="str">
        <f>IF(A843&lt;1,'Matriz Nº1 Identificación'!F843,'Matriz Nº2 Análisis'!B843)</f>
        <v xml:space="preserve"> </v>
      </c>
      <c r="C843" s="13" t="str">
        <f>IFERROR(IF(A843&lt;1,'Matriz Nº1 Identificación'!B843,'Matriz Nº2 Análisis'!E843)," ")</f>
        <v xml:space="preserve"> </v>
      </c>
      <c r="D843" s="13" t="str">
        <f>IF(A843&lt;1,'Matriz Nº1 Identificación'!B843,'Matriz Nº2 Análisis'!I843)</f>
        <v xml:space="preserve"> </v>
      </c>
      <c r="E843" s="102"/>
      <c r="F843" s="103"/>
      <c r="G843" s="103"/>
      <c r="H843" s="103"/>
      <c r="I843" s="96" t="str">
        <f>IFERROR(VLOOKUP(D843,'Tabla 12'!$B$4:$E$6,3,FALSE)," ")</f>
        <v xml:space="preserve"> </v>
      </c>
      <c r="J843" s="95" t="str">
        <f>IFERROR(VLOOKUP(I843,'Tabla 12'!$D$5:$E$6,2,FALSE)," ")</f>
        <v xml:space="preserve"> </v>
      </c>
      <c r="K843" s="10"/>
      <c r="L843" s="10"/>
      <c r="M843" s="9"/>
      <c r="N843" s="10"/>
      <c r="O843" s="10"/>
      <c r="P843" s="10"/>
      <c r="Q843" s="10"/>
      <c r="R843" s="10"/>
      <c r="S843" s="10"/>
      <c r="T843" s="10"/>
      <c r="U843" s="10"/>
      <c r="V843" s="10"/>
      <c r="W843" s="10"/>
    </row>
    <row r="844" spans="1:23" ht="36.75" customHeight="1" thickBot="1" x14ac:dyDescent="0.35">
      <c r="A844" s="4" t="str">
        <f>'Matriz Nº2 Análisis'!A844</f>
        <v>93. 7</v>
      </c>
      <c r="B844" s="13" t="str">
        <f>IF(A844&lt;1,'Matriz Nº1 Identificación'!F844,'Matriz Nº2 Análisis'!B844)</f>
        <v xml:space="preserve"> </v>
      </c>
      <c r="C844" s="13" t="str">
        <f>IFERROR(IF(A844&lt;1,'Matriz Nº1 Identificación'!B844,'Matriz Nº2 Análisis'!E844)," ")</f>
        <v xml:space="preserve"> </v>
      </c>
      <c r="D844" s="13" t="str">
        <f>IF(A844&lt;1,'Matriz Nº1 Identificación'!B844,'Matriz Nº2 Análisis'!I844)</f>
        <v xml:space="preserve"> </v>
      </c>
      <c r="E844" s="102"/>
      <c r="F844" s="103"/>
      <c r="G844" s="103"/>
      <c r="H844" s="103"/>
      <c r="I844" s="96" t="str">
        <f>IFERROR(VLOOKUP(D844,'Tabla 12'!$B$4:$E$6,3,FALSE)," ")</f>
        <v xml:space="preserve"> </v>
      </c>
      <c r="J844" s="95" t="str">
        <f>IFERROR(VLOOKUP(I844,'Tabla 12'!$D$5:$E$6,2,FALSE)," ")</f>
        <v xml:space="preserve"> </v>
      </c>
      <c r="K844" s="10"/>
      <c r="L844" s="10"/>
      <c r="M844" s="9"/>
      <c r="N844" s="10"/>
      <c r="O844" s="10"/>
      <c r="P844" s="10"/>
      <c r="Q844" s="10"/>
      <c r="R844" s="10"/>
      <c r="S844" s="10"/>
      <c r="T844" s="10"/>
      <c r="U844" s="10"/>
      <c r="V844" s="10"/>
      <c r="W844" s="10"/>
    </row>
    <row r="845" spans="1:23" ht="34.5" customHeight="1" thickBot="1" x14ac:dyDescent="0.35">
      <c r="A845" s="73" t="str">
        <f>'Matriz Nº1 Identificación'!A845</f>
        <v xml:space="preserve">Objetivo Estratégico: </v>
      </c>
      <c r="B845" s="395">
        <f>+'Matriz Nº1 Identificación'!B845:H845</f>
        <v>0</v>
      </c>
      <c r="C845" s="396"/>
      <c r="D845" s="396"/>
      <c r="E845" s="396"/>
      <c r="F845" s="396"/>
      <c r="G845" s="396"/>
      <c r="H845" s="396"/>
      <c r="I845" s="396"/>
      <c r="J845" s="396"/>
    </row>
    <row r="846" spans="1:23" ht="34.5" customHeight="1" x14ac:dyDescent="0.3">
      <c r="A846" s="12" t="str">
        <f>'Matriz Nº1 Identificación'!A846</f>
        <v>Objetivo táctico</v>
      </c>
      <c r="B846" s="168" t="str">
        <f>+'Matriz Nº1 Identificación'!B846:H846</f>
        <v xml:space="preserve">94. </v>
      </c>
      <c r="C846" s="169"/>
      <c r="D846" s="169"/>
      <c r="E846" s="169"/>
      <c r="F846" s="170"/>
      <c r="G846" s="170"/>
      <c r="H846" s="170"/>
      <c r="I846" s="170"/>
      <c r="J846" s="171"/>
    </row>
    <row r="847" spans="1:23" ht="36.75" customHeight="1" x14ac:dyDescent="0.3">
      <c r="A847" s="4" t="str">
        <f>'Matriz Nº2 Análisis'!A847</f>
        <v>94. 1</v>
      </c>
      <c r="B847" s="13" t="str">
        <f>IF(A847&lt;1,'Matriz Nº1 Identificación'!F847,'Matriz Nº2 Análisis'!B847)</f>
        <v xml:space="preserve"> </v>
      </c>
      <c r="C847" s="13" t="str">
        <f>IFERROR(IF(A847&lt;1,'Matriz Nº1 Identificación'!B847,'Matriz Nº2 Análisis'!E847)," ")</f>
        <v xml:space="preserve"> </v>
      </c>
      <c r="D847" s="13" t="str">
        <f>IF(A847&lt;1,'Matriz Nº1 Identificación'!B847,'Matriz Nº2 Análisis'!I847)</f>
        <v xml:space="preserve"> </v>
      </c>
      <c r="E847" s="102"/>
      <c r="F847" s="103"/>
      <c r="G847" s="103"/>
      <c r="H847" s="103"/>
      <c r="I847" s="96" t="str">
        <f>IFERROR(VLOOKUP(D847,'Tabla 12'!$B$4:$E$6,3,FALSE)," ")</f>
        <v xml:space="preserve"> </v>
      </c>
      <c r="J847" s="95" t="str">
        <f>IFERROR(VLOOKUP(I847,'Tabla 12'!$D$5:$E$6,2,FALSE)," ")</f>
        <v xml:space="preserve"> </v>
      </c>
      <c r="K847" s="10"/>
      <c r="L847" s="10"/>
      <c r="M847" s="9"/>
      <c r="N847" s="10"/>
      <c r="O847" s="10"/>
      <c r="P847" s="10"/>
      <c r="Q847" s="10"/>
      <c r="R847" s="10"/>
      <c r="S847" s="10"/>
      <c r="T847" s="10"/>
      <c r="U847" s="10"/>
      <c r="V847" s="10"/>
      <c r="W847" s="10"/>
    </row>
    <row r="848" spans="1:23" ht="36.75" customHeight="1" x14ac:dyDescent="0.3">
      <c r="A848" s="4" t="str">
        <f>'Matriz Nº2 Análisis'!A848</f>
        <v>94. 2</v>
      </c>
      <c r="B848" s="13" t="str">
        <f>IF(A848&lt;1,'Matriz Nº1 Identificación'!F848,'Matriz Nº2 Análisis'!B848)</f>
        <v xml:space="preserve"> </v>
      </c>
      <c r="C848" s="13" t="str">
        <f>IFERROR(IF(A848&lt;1,'Matriz Nº1 Identificación'!B848,'Matriz Nº2 Análisis'!E848)," ")</f>
        <v xml:space="preserve"> </v>
      </c>
      <c r="D848" s="13" t="str">
        <f>IF(A848&lt;1,'Matriz Nº1 Identificación'!B848,'Matriz Nº2 Análisis'!I848)</f>
        <v xml:space="preserve"> </v>
      </c>
      <c r="E848" s="102"/>
      <c r="F848" s="103"/>
      <c r="G848" s="103"/>
      <c r="H848" s="103"/>
      <c r="I848" s="96" t="str">
        <f>IFERROR(VLOOKUP(D848,'Tabla 12'!$B$4:$E$6,3,FALSE)," ")</f>
        <v xml:space="preserve"> </v>
      </c>
      <c r="J848" s="95" t="str">
        <f>IFERROR(VLOOKUP(I848,'Tabla 12'!$D$5:$E$6,2,FALSE)," ")</f>
        <v xml:space="preserve"> </v>
      </c>
      <c r="K848" s="10"/>
      <c r="L848" s="10"/>
      <c r="M848" s="9"/>
      <c r="N848" s="10"/>
      <c r="O848" s="10"/>
      <c r="P848" s="10"/>
      <c r="Q848" s="10"/>
      <c r="R848" s="10"/>
      <c r="S848" s="10"/>
      <c r="T848" s="10"/>
      <c r="U848" s="10"/>
      <c r="V848" s="10"/>
      <c r="W848" s="10"/>
    </row>
    <row r="849" spans="1:23" ht="36.75" customHeight="1" x14ac:dyDescent="0.3">
      <c r="A849" s="4" t="str">
        <f>'Matriz Nº2 Análisis'!A849</f>
        <v>94. 3</v>
      </c>
      <c r="B849" s="13" t="str">
        <f>IF(A849&lt;1,'Matriz Nº1 Identificación'!F849,'Matriz Nº2 Análisis'!B849)</f>
        <v xml:space="preserve"> </v>
      </c>
      <c r="C849" s="13" t="str">
        <f>IFERROR(IF(A849&lt;1,'Matriz Nº1 Identificación'!B849,'Matriz Nº2 Análisis'!E849)," ")</f>
        <v xml:space="preserve"> </v>
      </c>
      <c r="D849" s="13" t="str">
        <f>IF(A849&lt;1,'Matriz Nº1 Identificación'!B849,'Matriz Nº2 Análisis'!I849)</f>
        <v xml:space="preserve"> </v>
      </c>
      <c r="E849" s="102"/>
      <c r="F849" s="103"/>
      <c r="G849" s="103"/>
      <c r="H849" s="103"/>
      <c r="I849" s="96" t="str">
        <f>IFERROR(VLOOKUP(D849,'Tabla 12'!$B$4:$E$6,3,FALSE)," ")</f>
        <v xml:space="preserve"> </v>
      </c>
      <c r="J849" s="95" t="str">
        <f>IFERROR(VLOOKUP(I849,'Tabla 12'!$D$5:$E$6,2,FALSE)," ")</f>
        <v xml:space="preserve"> </v>
      </c>
      <c r="K849" s="10"/>
      <c r="L849" s="10"/>
      <c r="M849" s="9"/>
      <c r="N849" s="10"/>
      <c r="O849" s="10"/>
      <c r="P849" s="10"/>
      <c r="Q849" s="10"/>
      <c r="R849" s="10"/>
      <c r="S849" s="10"/>
      <c r="T849" s="10"/>
      <c r="U849" s="10"/>
      <c r="V849" s="10"/>
      <c r="W849" s="10"/>
    </row>
    <row r="850" spans="1:23" ht="36.75" customHeight="1" x14ac:dyDescent="0.3">
      <c r="A850" s="4" t="str">
        <f>'Matriz Nº2 Análisis'!A850</f>
        <v>94. 4</v>
      </c>
      <c r="B850" s="13" t="str">
        <f>IF(A850&lt;1,'Matriz Nº1 Identificación'!F850,'Matriz Nº2 Análisis'!B850)</f>
        <v xml:space="preserve"> </v>
      </c>
      <c r="C850" s="13" t="str">
        <f>IFERROR(IF(A850&lt;1,'Matriz Nº1 Identificación'!B850,'Matriz Nº2 Análisis'!E850)," ")</f>
        <v xml:space="preserve"> </v>
      </c>
      <c r="D850" s="13" t="str">
        <f>IF(A850&lt;1,'Matriz Nº1 Identificación'!B850,'Matriz Nº2 Análisis'!I850)</f>
        <v xml:space="preserve"> </v>
      </c>
      <c r="E850" s="102"/>
      <c r="F850" s="103"/>
      <c r="G850" s="103"/>
      <c r="H850" s="103"/>
      <c r="I850" s="96" t="str">
        <f>IFERROR(VLOOKUP(D850,'Tabla 12'!$B$4:$E$6,3,FALSE)," ")</f>
        <v xml:space="preserve"> </v>
      </c>
      <c r="J850" s="95" t="str">
        <f>IFERROR(VLOOKUP(I850,'Tabla 12'!$D$5:$E$6,2,FALSE)," ")</f>
        <v xml:space="preserve"> </v>
      </c>
      <c r="K850" s="10"/>
      <c r="L850" s="10"/>
      <c r="M850" s="9"/>
      <c r="N850" s="10"/>
      <c r="O850" s="10"/>
      <c r="P850" s="10"/>
      <c r="Q850" s="10"/>
      <c r="R850" s="10"/>
      <c r="S850" s="10"/>
      <c r="T850" s="10"/>
      <c r="U850" s="10"/>
      <c r="V850" s="10"/>
      <c r="W850" s="10"/>
    </row>
    <row r="851" spans="1:23" ht="36.75" customHeight="1" x14ac:dyDescent="0.3">
      <c r="A851" s="4" t="str">
        <f>'Matriz Nº2 Análisis'!A851</f>
        <v>94. 5</v>
      </c>
      <c r="B851" s="13" t="str">
        <f>IF(A851&lt;1,'Matriz Nº1 Identificación'!F851,'Matriz Nº2 Análisis'!B851)</f>
        <v xml:space="preserve"> </v>
      </c>
      <c r="C851" s="13" t="str">
        <f>IFERROR(IF(A851&lt;1,'Matriz Nº1 Identificación'!B851,'Matriz Nº2 Análisis'!E851)," ")</f>
        <v xml:space="preserve"> </v>
      </c>
      <c r="D851" s="13" t="str">
        <f>IF(A851&lt;1,'Matriz Nº1 Identificación'!B851,'Matriz Nº2 Análisis'!I851)</f>
        <v xml:space="preserve"> </v>
      </c>
      <c r="E851" s="102"/>
      <c r="F851" s="103"/>
      <c r="G851" s="103"/>
      <c r="H851" s="103"/>
      <c r="I851" s="96" t="str">
        <f>IFERROR(VLOOKUP(D851,'Tabla 12'!$B$4:$E$6,3,FALSE)," ")</f>
        <v xml:space="preserve"> </v>
      </c>
      <c r="J851" s="95" t="str">
        <f>IFERROR(VLOOKUP(I851,'Tabla 12'!$D$5:$E$6,2,FALSE)," ")</f>
        <v xml:space="preserve"> </v>
      </c>
      <c r="K851" s="10"/>
      <c r="L851" s="10"/>
      <c r="M851" s="9"/>
      <c r="N851" s="10"/>
      <c r="O851" s="10"/>
      <c r="P851" s="10"/>
      <c r="Q851" s="10"/>
      <c r="R851" s="10"/>
      <c r="S851" s="10"/>
      <c r="T851" s="10"/>
      <c r="U851" s="10"/>
      <c r="V851" s="10"/>
      <c r="W851" s="10"/>
    </row>
    <row r="852" spans="1:23" ht="36.75" customHeight="1" x14ac:dyDescent="0.3">
      <c r="A852" s="4" t="str">
        <f>'Matriz Nº2 Análisis'!A852</f>
        <v>94. 6</v>
      </c>
      <c r="B852" s="13" t="str">
        <f>IF(A852&lt;1,'Matriz Nº1 Identificación'!F852,'Matriz Nº2 Análisis'!B852)</f>
        <v xml:space="preserve"> </v>
      </c>
      <c r="C852" s="13" t="str">
        <f>IFERROR(IF(A852&lt;1,'Matriz Nº1 Identificación'!B852,'Matriz Nº2 Análisis'!E852)," ")</f>
        <v xml:space="preserve"> </v>
      </c>
      <c r="D852" s="13" t="str">
        <f>IF(A852&lt;1,'Matriz Nº1 Identificación'!B852,'Matriz Nº2 Análisis'!I852)</f>
        <v xml:space="preserve"> </v>
      </c>
      <c r="E852" s="102"/>
      <c r="F852" s="103"/>
      <c r="G852" s="103"/>
      <c r="H852" s="103"/>
      <c r="I852" s="96" t="str">
        <f>IFERROR(VLOOKUP(D852,'Tabla 12'!$B$4:$E$6,3,FALSE)," ")</f>
        <v xml:space="preserve"> </v>
      </c>
      <c r="J852" s="95" t="str">
        <f>IFERROR(VLOOKUP(I852,'Tabla 12'!$D$5:$E$6,2,FALSE)," ")</f>
        <v xml:space="preserve"> </v>
      </c>
      <c r="K852" s="10"/>
      <c r="L852" s="10"/>
      <c r="M852" s="9"/>
      <c r="N852" s="10"/>
      <c r="O852" s="10"/>
      <c r="P852" s="10"/>
      <c r="Q852" s="10"/>
      <c r="R852" s="10"/>
      <c r="S852" s="10"/>
      <c r="T852" s="10"/>
      <c r="U852" s="10"/>
      <c r="V852" s="10"/>
      <c r="W852" s="10"/>
    </row>
    <row r="853" spans="1:23" ht="36.75" customHeight="1" thickBot="1" x14ac:dyDescent="0.35">
      <c r="A853" s="4" t="str">
        <f>'Matriz Nº2 Análisis'!A853</f>
        <v>94. 7</v>
      </c>
      <c r="B853" s="13" t="str">
        <f>IF(A853&lt;1,'Matriz Nº1 Identificación'!F853,'Matriz Nº2 Análisis'!B853)</f>
        <v xml:space="preserve"> </v>
      </c>
      <c r="C853" s="13" t="str">
        <f>IFERROR(IF(A853&lt;1,'Matriz Nº1 Identificación'!B853,'Matriz Nº2 Análisis'!E853)," ")</f>
        <v xml:space="preserve"> </v>
      </c>
      <c r="D853" s="13" t="str">
        <f>IF(A853&lt;1,'Matriz Nº1 Identificación'!B853,'Matriz Nº2 Análisis'!I853)</f>
        <v xml:space="preserve"> </v>
      </c>
      <c r="E853" s="102"/>
      <c r="F853" s="103"/>
      <c r="G853" s="103"/>
      <c r="H853" s="103"/>
      <c r="I853" s="96" t="str">
        <f>IFERROR(VLOOKUP(D853,'Tabla 12'!$B$4:$E$6,3,FALSE)," ")</f>
        <v xml:space="preserve"> </v>
      </c>
      <c r="J853" s="95" t="str">
        <f>IFERROR(VLOOKUP(I853,'Tabla 12'!$D$5:$E$6,2,FALSE)," ")</f>
        <v xml:space="preserve"> </v>
      </c>
      <c r="K853" s="10"/>
      <c r="L853" s="10"/>
      <c r="M853" s="9"/>
      <c r="N853" s="10"/>
      <c r="O853" s="10"/>
      <c r="P853" s="10"/>
      <c r="Q853" s="10"/>
      <c r="R853" s="10"/>
      <c r="S853" s="10"/>
      <c r="T853" s="10"/>
      <c r="U853" s="10"/>
      <c r="V853" s="10"/>
      <c r="W853" s="10"/>
    </row>
    <row r="854" spans="1:23" ht="34.5" customHeight="1" thickBot="1" x14ac:dyDescent="0.35">
      <c r="A854" s="73" t="str">
        <f>'Matriz Nº1 Identificación'!A854</f>
        <v xml:space="preserve">Objetivo Estratégico: </v>
      </c>
      <c r="B854" s="395">
        <f>+'Matriz Nº1 Identificación'!B854:H854</f>
        <v>0</v>
      </c>
      <c r="C854" s="396"/>
      <c r="D854" s="396"/>
      <c r="E854" s="396"/>
      <c r="F854" s="396"/>
      <c r="G854" s="396"/>
      <c r="H854" s="396"/>
      <c r="I854" s="396"/>
      <c r="J854" s="396"/>
    </row>
    <row r="855" spans="1:23" ht="34.5" customHeight="1" x14ac:dyDescent="0.3">
      <c r="A855" s="12" t="str">
        <f>'Matriz Nº1 Identificación'!A855</f>
        <v>Objetivo táctico</v>
      </c>
      <c r="B855" s="168" t="str">
        <f>+'Matriz Nº1 Identificación'!B855:H855</f>
        <v xml:space="preserve">95. </v>
      </c>
      <c r="C855" s="169"/>
      <c r="D855" s="169"/>
      <c r="E855" s="169"/>
      <c r="F855" s="170"/>
      <c r="G855" s="170"/>
      <c r="H855" s="170"/>
      <c r="I855" s="170"/>
      <c r="J855" s="171"/>
    </row>
    <row r="856" spans="1:23" ht="36.75" customHeight="1" x14ac:dyDescent="0.3">
      <c r="A856" s="4" t="str">
        <f>'Matriz Nº2 Análisis'!A856</f>
        <v>95. 1</v>
      </c>
      <c r="B856" s="13" t="str">
        <f>IF(A856&lt;1,'Matriz Nº1 Identificación'!F856,'Matriz Nº2 Análisis'!B856)</f>
        <v xml:space="preserve"> </v>
      </c>
      <c r="C856" s="13" t="str">
        <f>IFERROR(IF(A856&lt;1,'Matriz Nº1 Identificación'!B856,'Matriz Nº2 Análisis'!E856)," ")</f>
        <v xml:space="preserve"> </v>
      </c>
      <c r="D856" s="13" t="str">
        <f>IF(A856&lt;1,'Matriz Nº1 Identificación'!B856,'Matriz Nº2 Análisis'!I856)</f>
        <v xml:space="preserve"> </v>
      </c>
      <c r="E856" s="102"/>
      <c r="F856" s="103"/>
      <c r="G856" s="103"/>
      <c r="H856" s="103"/>
      <c r="I856" s="96" t="str">
        <f>IFERROR(VLOOKUP(D856,'Tabla 12'!$B$4:$E$6,3,FALSE)," ")</f>
        <v xml:space="preserve"> </v>
      </c>
      <c r="J856" s="95" t="str">
        <f>IFERROR(VLOOKUP(I856,'Tabla 12'!$D$5:$E$6,2,FALSE)," ")</f>
        <v xml:space="preserve"> </v>
      </c>
      <c r="K856" s="10"/>
      <c r="L856" s="10"/>
      <c r="M856" s="9"/>
      <c r="N856" s="10"/>
      <c r="O856" s="10"/>
      <c r="P856" s="10"/>
      <c r="Q856" s="10"/>
      <c r="R856" s="10"/>
      <c r="S856" s="10"/>
      <c r="T856" s="10"/>
      <c r="U856" s="10"/>
      <c r="V856" s="10"/>
      <c r="W856" s="10"/>
    </row>
    <row r="857" spans="1:23" ht="36.75" customHeight="1" x14ac:dyDescent="0.3">
      <c r="A857" s="4" t="str">
        <f>'Matriz Nº2 Análisis'!A857</f>
        <v>95. 2</v>
      </c>
      <c r="B857" s="13" t="str">
        <f>IF(A857&lt;1,'Matriz Nº1 Identificación'!F857,'Matriz Nº2 Análisis'!B857)</f>
        <v xml:space="preserve"> </v>
      </c>
      <c r="C857" s="13" t="str">
        <f>IFERROR(IF(A857&lt;1,'Matriz Nº1 Identificación'!B857,'Matriz Nº2 Análisis'!E857)," ")</f>
        <v xml:space="preserve"> </v>
      </c>
      <c r="D857" s="13" t="str">
        <f>IF(A857&lt;1,'Matriz Nº1 Identificación'!B857,'Matriz Nº2 Análisis'!I857)</f>
        <v xml:space="preserve"> </v>
      </c>
      <c r="E857" s="102"/>
      <c r="F857" s="103"/>
      <c r="G857" s="103"/>
      <c r="H857" s="103"/>
      <c r="I857" s="96" t="str">
        <f>IFERROR(VLOOKUP(D857,'Tabla 12'!$B$4:$E$6,3,FALSE)," ")</f>
        <v xml:space="preserve"> </v>
      </c>
      <c r="J857" s="95" t="str">
        <f>IFERROR(VLOOKUP(I857,'Tabla 12'!$D$5:$E$6,2,FALSE)," ")</f>
        <v xml:space="preserve"> </v>
      </c>
      <c r="K857" s="10"/>
      <c r="L857" s="10"/>
      <c r="M857" s="9"/>
      <c r="N857" s="10"/>
      <c r="O857" s="10"/>
      <c r="P857" s="10"/>
      <c r="Q857" s="10"/>
      <c r="R857" s="10"/>
      <c r="S857" s="10"/>
      <c r="T857" s="10"/>
      <c r="U857" s="10"/>
      <c r="V857" s="10"/>
      <c r="W857" s="10"/>
    </row>
    <row r="858" spans="1:23" ht="36.75" customHeight="1" x14ac:dyDescent="0.3">
      <c r="A858" s="4" t="str">
        <f>'Matriz Nº2 Análisis'!A858</f>
        <v>95. 3</v>
      </c>
      <c r="B858" s="13" t="str">
        <f>IF(A858&lt;1,'Matriz Nº1 Identificación'!F858,'Matriz Nº2 Análisis'!B858)</f>
        <v xml:space="preserve"> </v>
      </c>
      <c r="C858" s="13" t="str">
        <f>IFERROR(IF(A858&lt;1,'Matriz Nº1 Identificación'!B858,'Matriz Nº2 Análisis'!E858)," ")</f>
        <v xml:space="preserve"> </v>
      </c>
      <c r="D858" s="13" t="str">
        <f>IF(A858&lt;1,'Matriz Nº1 Identificación'!B858,'Matriz Nº2 Análisis'!I858)</f>
        <v xml:space="preserve"> </v>
      </c>
      <c r="E858" s="102"/>
      <c r="F858" s="103"/>
      <c r="G858" s="103"/>
      <c r="H858" s="103"/>
      <c r="I858" s="96" t="str">
        <f>IFERROR(VLOOKUP(D858,'Tabla 12'!$B$4:$E$6,3,FALSE)," ")</f>
        <v xml:space="preserve"> </v>
      </c>
      <c r="J858" s="95" t="str">
        <f>IFERROR(VLOOKUP(I858,'Tabla 12'!$D$5:$E$6,2,FALSE)," ")</f>
        <v xml:space="preserve"> </v>
      </c>
      <c r="K858" s="10"/>
      <c r="L858" s="10"/>
      <c r="M858" s="9"/>
      <c r="N858" s="10"/>
      <c r="O858" s="10"/>
      <c r="P858" s="10"/>
      <c r="Q858" s="10"/>
      <c r="R858" s="10"/>
      <c r="S858" s="10"/>
      <c r="T858" s="10"/>
      <c r="U858" s="10"/>
      <c r="V858" s="10"/>
      <c r="W858" s="10"/>
    </row>
    <row r="859" spans="1:23" ht="36.75" customHeight="1" x14ac:dyDescent="0.3">
      <c r="A859" s="4" t="str">
        <f>'Matriz Nº2 Análisis'!A859</f>
        <v>95. 4</v>
      </c>
      <c r="B859" s="13" t="str">
        <f>IF(A859&lt;1,'Matriz Nº1 Identificación'!F859,'Matriz Nº2 Análisis'!B859)</f>
        <v xml:space="preserve"> </v>
      </c>
      <c r="C859" s="13" t="str">
        <f>IFERROR(IF(A859&lt;1,'Matriz Nº1 Identificación'!B859,'Matriz Nº2 Análisis'!E859)," ")</f>
        <v xml:space="preserve"> </v>
      </c>
      <c r="D859" s="13" t="str">
        <f>IF(A859&lt;1,'Matriz Nº1 Identificación'!B859,'Matriz Nº2 Análisis'!I859)</f>
        <v xml:space="preserve"> </v>
      </c>
      <c r="E859" s="102"/>
      <c r="F859" s="103"/>
      <c r="G859" s="103"/>
      <c r="H859" s="103"/>
      <c r="I859" s="96" t="str">
        <f>IFERROR(VLOOKUP(D859,'Tabla 12'!$B$4:$E$6,3,FALSE)," ")</f>
        <v xml:space="preserve"> </v>
      </c>
      <c r="J859" s="95" t="str">
        <f>IFERROR(VLOOKUP(I859,'Tabla 12'!$D$5:$E$6,2,FALSE)," ")</f>
        <v xml:space="preserve"> </v>
      </c>
      <c r="K859" s="10"/>
      <c r="L859" s="10"/>
      <c r="M859" s="9"/>
      <c r="N859" s="10"/>
      <c r="O859" s="10"/>
      <c r="P859" s="10"/>
      <c r="Q859" s="10"/>
      <c r="R859" s="10"/>
      <c r="S859" s="10"/>
      <c r="T859" s="10"/>
      <c r="U859" s="10"/>
      <c r="V859" s="10"/>
      <c r="W859" s="10"/>
    </row>
    <row r="860" spans="1:23" ht="36.75" customHeight="1" x14ac:dyDescent="0.3">
      <c r="A860" s="4" t="str">
        <f>'Matriz Nº2 Análisis'!A860</f>
        <v>95. 5</v>
      </c>
      <c r="B860" s="13" t="str">
        <f>IF(A860&lt;1,'Matriz Nº1 Identificación'!F860,'Matriz Nº2 Análisis'!B860)</f>
        <v xml:space="preserve"> </v>
      </c>
      <c r="C860" s="13" t="str">
        <f>IFERROR(IF(A860&lt;1,'Matriz Nº1 Identificación'!B860,'Matriz Nº2 Análisis'!E860)," ")</f>
        <v xml:space="preserve"> </v>
      </c>
      <c r="D860" s="13" t="str">
        <f>IF(A860&lt;1,'Matriz Nº1 Identificación'!B860,'Matriz Nº2 Análisis'!I860)</f>
        <v xml:space="preserve"> </v>
      </c>
      <c r="E860" s="102"/>
      <c r="F860" s="103"/>
      <c r="G860" s="103"/>
      <c r="H860" s="103"/>
      <c r="I860" s="96" t="str">
        <f>IFERROR(VLOOKUP(D860,'Tabla 12'!$B$4:$E$6,3,FALSE)," ")</f>
        <v xml:space="preserve"> </v>
      </c>
      <c r="J860" s="95" t="str">
        <f>IFERROR(VLOOKUP(I860,'Tabla 12'!$D$5:$E$6,2,FALSE)," ")</f>
        <v xml:space="preserve"> </v>
      </c>
      <c r="K860" s="10"/>
      <c r="L860" s="10"/>
      <c r="M860" s="9"/>
      <c r="N860" s="10"/>
      <c r="O860" s="10"/>
      <c r="P860" s="10"/>
      <c r="Q860" s="10"/>
      <c r="R860" s="10"/>
      <c r="S860" s="10"/>
      <c r="T860" s="10"/>
      <c r="U860" s="10"/>
      <c r="V860" s="10"/>
      <c r="W860" s="10"/>
    </row>
    <row r="861" spans="1:23" ht="36.75" customHeight="1" x14ac:dyDescent="0.3">
      <c r="A861" s="4" t="str">
        <f>'Matriz Nº2 Análisis'!A861</f>
        <v>95. 6</v>
      </c>
      <c r="B861" s="13" t="str">
        <f>IF(A861&lt;1,'Matriz Nº1 Identificación'!F861,'Matriz Nº2 Análisis'!B861)</f>
        <v xml:space="preserve"> </v>
      </c>
      <c r="C861" s="13" t="str">
        <f>IFERROR(IF(A861&lt;1,'Matriz Nº1 Identificación'!B861,'Matriz Nº2 Análisis'!E861)," ")</f>
        <v xml:space="preserve"> </v>
      </c>
      <c r="D861" s="13" t="str">
        <f>IF(A861&lt;1,'Matriz Nº1 Identificación'!B861,'Matriz Nº2 Análisis'!I861)</f>
        <v xml:space="preserve"> </v>
      </c>
      <c r="E861" s="102"/>
      <c r="F861" s="103"/>
      <c r="G861" s="103"/>
      <c r="H861" s="103"/>
      <c r="I861" s="96" t="str">
        <f>IFERROR(VLOOKUP(D861,'Tabla 12'!$B$4:$E$6,3,FALSE)," ")</f>
        <v xml:space="preserve"> </v>
      </c>
      <c r="J861" s="95" t="str">
        <f>IFERROR(VLOOKUP(I861,'Tabla 12'!$D$5:$E$6,2,FALSE)," ")</f>
        <v xml:space="preserve"> </v>
      </c>
      <c r="K861" s="10"/>
      <c r="L861" s="10"/>
      <c r="M861" s="9"/>
      <c r="N861" s="10"/>
      <c r="O861" s="10"/>
      <c r="P861" s="10"/>
      <c r="Q861" s="10"/>
      <c r="R861" s="10"/>
      <c r="S861" s="10"/>
      <c r="T861" s="10"/>
      <c r="U861" s="10"/>
      <c r="V861" s="10"/>
      <c r="W861" s="10"/>
    </row>
    <row r="862" spans="1:23" ht="36.75" customHeight="1" thickBot="1" x14ac:dyDescent="0.35">
      <c r="A862" s="4" t="str">
        <f>'Matriz Nº2 Análisis'!A862</f>
        <v>95. 7</v>
      </c>
      <c r="B862" s="13" t="str">
        <f>IF(A862&lt;1,'Matriz Nº1 Identificación'!F862,'Matriz Nº2 Análisis'!B862)</f>
        <v xml:space="preserve"> </v>
      </c>
      <c r="C862" s="13" t="str">
        <f>IFERROR(IF(A862&lt;1,'Matriz Nº1 Identificación'!B862,'Matriz Nº2 Análisis'!E862)," ")</f>
        <v xml:space="preserve"> </v>
      </c>
      <c r="D862" s="13" t="str">
        <f>IF(A862&lt;1,'Matriz Nº1 Identificación'!B862,'Matriz Nº2 Análisis'!I862)</f>
        <v xml:space="preserve"> </v>
      </c>
      <c r="E862" s="102"/>
      <c r="F862" s="103"/>
      <c r="G862" s="103"/>
      <c r="H862" s="103"/>
      <c r="I862" s="96" t="str">
        <f>IFERROR(VLOOKUP(D862,'Tabla 12'!$B$4:$E$6,3,FALSE)," ")</f>
        <v xml:space="preserve"> </v>
      </c>
      <c r="J862" s="95" t="str">
        <f>IFERROR(VLOOKUP(I862,'Tabla 12'!$D$5:$E$6,2,FALSE)," ")</f>
        <v xml:space="preserve"> </v>
      </c>
      <c r="K862" s="10"/>
      <c r="L862" s="10"/>
      <c r="M862" s="9"/>
      <c r="N862" s="10"/>
      <c r="O862" s="10"/>
      <c r="P862" s="10"/>
      <c r="Q862" s="10"/>
      <c r="R862" s="10"/>
      <c r="S862" s="10"/>
      <c r="T862" s="10"/>
      <c r="U862" s="10"/>
      <c r="V862" s="10"/>
      <c r="W862" s="10"/>
    </row>
    <row r="863" spans="1:23" ht="34.5" customHeight="1" thickBot="1" x14ac:dyDescent="0.35">
      <c r="A863" s="73" t="str">
        <f>'Matriz Nº1 Identificación'!A863</f>
        <v xml:space="preserve">Objetivo Estratégico: </v>
      </c>
      <c r="B863" s="395">
        <f>+'Matriz Nº1 Identificación'!B863:H863</f>
        <v>0</v>
      </c>
      <c r="C863" s="396"/>
      <c r="D863" s="396"/>
      <c r="E863" s="396"/>
      <c r="F863" s="396"/>
      <c r="G863" s="396"/>
      <c r="H863" s="396"/>
      <c r="I863" s="396"/>
      <c r="J863" s="396"/>
    </row>
    <row r="864" spans="1:23" ht="34.5" customHeight="1" x14ac:dyDescent="0.3">
      <c r="A864" s="12" t="str">
        <f>'Matriz Nº1 Identificación'!A864</f>
        <v>Objetivo táctico</v>
      </c>
      <c r="B864" s="168" t="str">
        <f>+'Matriz Nº1 Identificación'!B864:H864</f>
        <v xml:space="preserve">96. </v>
      </c>
      <c r="C864" s="169"/>
      <c r="D864" s="169"/>
      <c r="E864" s="169"/>
      <c r="F864" s="170"/>
      <c r="G864" s="170"/>
      <c r="H864" s="170"/>
      <c r="I864" s="170"/>
      <c r="J864" s="171"/>
    </row>
    <row r="865" spans="1:23" ht="36.75" customHeight="1" x14ac:dyDescent="0.3">
      <c r="A865" s="4" t="str">
        <f>'Matriz Nº2 Análisis'!A865</f>
        <v>96. 1</v>
      </c>
      <c r="B865" s="13" t="str">
        <f>IF(A865&lt;1,'Matriz Nº1 Identificación'!F865,'Matriz Nº2 Análisis'!B865)</f>
        <v xml:space="preserve"> </v>
      </c>
      <c r="C865" s="13" t="str">
        <f>IFERROR(IF(A865&lt;1,'Matriz Nº1 Identificación'!B865,'Matriz Nº2 Análisis'!E865)," ")</f>
        <v xml:space="preserve"> </v>
      </c>
      <c r="D865" s="13" t="str">
        <f>IF(A865&lt;1,'Matriz Nº1 Identificación'!B865,'Matriz Nº2 Análisis'!I865)</f>
        <v xml:space="preserve"> </v>
      </c>
      <c r="E865" s="102"/>
      <c r="F865" s="103"/>
      <c r="G865" s="103"/>
      <c r="H865" s="103"/>
      <c r="I865" s="96" t="str">
        <f>IFERROR(VLOOKUP(D865,'Tabla 12'!$B$4:$E$6,3,FALSE)," ")</f>
        <v xml:space="preserve"> </v>
      </c>
      <c r="J865" s="95" t="str">
        <f>IFERROR(VLOOKUP(I865,'Tabla 12'!$D$5:$E$6,2,FALSE)," ")</f>
        <v xml:space="preserve"> </v>
      </c>
      <c r="K865" s="10"/>
      <c r="L865" s="10"/>
      <c r="M865" s="9"/>
      <c r="N865" s="10"/>
      <c r="O865" s="10"/>
      <c r="P865" s="10"/>
      <c r="Q865" s="10"/>
      <c r="R865" s="10"/>
      <c r="S865" s="10"/>
      <c r="T865" s="10"/>
      <c r="U865" s="10"/>
      <c r="V865" s="10"/>
      <c r="W865" s="10"/>
    </row>
    <row r="866" spans="1:23" ht="36.75" customHeight="1" x14ac:dyDescent="0.3">
      <c r="A866" s="4" t="str">
        <f>'Matriz Nº2 Análisis'!A866</f>
        <v>96. 2</v>
      </c>
      <c r="B866" s="13" t="str">
        <f>IF(A866&lt;1,'Matriz Nº1 Identificación'!F866,'Matriz Nº2 Análisis'!B866)</f>
        <v xml:space="preserve"> </v>
      </c>
      <c r="C866" s="13" t="str">
        <f>IFERROR(IF(A866&lt;1,'Matriz Nº1 Identificación'!B866,'Matriz Nº2 Análisis'!E866)," ")</f>
        <v xml:space="preserve"> </v>
      </c>
      <c r="D866" s="13" t="str">
        <f>IF(A866&lt;1,'Matriz Nº1 Identificación'!B866,'Matriz Nº2 Análisis'!I866)</f>
        <v xml:space="preserve"> </v>
      </c>
      <c r="E866" s="102"/>
      <c r="F866" s="103"/>
      <c r="G866" s="103"/>
      <c r="H866" s="103"/>
      <c r="I866" s="96" t="str">
        <f>IFERROR(VLOOKUP(D866,'Tabla 12'!$B$4:$E$6,3,FALSE)," ")</f>
        <v xml:space="preserve"> </v>
      </c>
      <c r="J866" s="95" t="str">
        <f>IFERROR(VLOOKUP(I866,'Tabla 12'!$D$5:$E$6,2,FALSE)," ")</f>
        <v xml:space="preserve"> </v>
      </c>
      <c r="K866" s="10"/>
      <c r="L866" s="10"/>
      <c r="M866" s="9"/>
      <c r="N866" s="10"/>
      <c r="O866" s="10"/>
      <c r="P866" s="10"/>
      <c r="Q866" s="10"/>
      <c r="R866" s="10"/>
      <c r="S866" s="10"/>
      <c r="T866" s="10"/>
      <c r="U866" s="10"/>
      <c r="V866" s="10"/>
      <c r="W866" s="10"/>
    </row>
    <row r="867" spans="1:23" ht="36.75" customHeight="1" x14ac:dyDescent="0.3">
      <c r="A867" s="4" t="str">
        <f>'Matriz Nº2 Análisis'!A867</f>
        <v>96. 3</v>
      </c>
      <c r="B867" s="13" t="str">
        <f>IF(A867&lt;1,'Matriz Nº1 Identificación'!F867,'Matriz Nº2 Análisis'!B867)</f>
        <v xml:space="preserve"> </v>
      </c>
      <c r="C867" s="13" t="str">
        <f>IFERROR(IF(A867&lt;1,'Matriz Nº1 Identificación'!B867,'Matriz Nº2 Análisis'!E867)," ")</f>
        <v xml:space="preserve"> </v>
      </c>
      <c r="D867" s="13" t="str">
        <f>IF(A867&lt;1,'Matriz Nº1 Identificación'!B867,'Matriz Nº2 Análisis'!I867)</f>
        <v xml:space="preserve"> </v>
      </c>
      <c r="E867" s="102"/>
      <c r="F867" s="103"/>
      <c r="G867" s="103"/>
      <c r="H867" s="103"/>
      <c r="I867" s="96" t="str">
        <f>IFERROR(VLOOKUP(D867,'Tabla 12'!$B$4:$E$6,3,FALSE)," ")</f>
        <v xml:space="preserve"> </v>
      </c>
      <c r="J867" s="95" t="str">
        <f>IFERROR(VLOOKUP(I867,'Tabla 12'!$D$5:$E$6,2,FALSE)," ")</f>
        <v xml:space="preserve"> </v>
      </c>
      <c r="K867" s="10"/>
      <c r="L867" s="10"/>
      <c r="M867" s="9"/>
      <c r="N867" s="10"/>
      <c r="O867" s="10"/>
      <c r="P867" s="10"/>
      <c r="Q867" s="10"/>
      <c r="R867" s="10"/>
      <c r="S867" s="10"/>
      <c r="T867" s="10"/>
      <c r="U867" s="10"/>
      <c r="V867" s="10"/>
      <c r="W867" s="10"/>
    </row>
    <row r="868" spans="1:23" ht="36.75" customHeight="1" x14ac:dyDescent="0.3">
      <c r="A868" s="4" t="str">
        <f>'Matriz Nº2 Análisis'!A868</f>
        <v>96. 4</v>
      </c>
      <c r="B868" s="13" t="str">
        <f>IF(A868&lt;1,'Matriz Nº1 Identificación'!F868,'Matriz Nº2 Análisis'!B868)</f>
        <v xml:space="preserve"> </v>
      </c>
      <c r="C868" s="13" t="str">
        <f>IFERROR(IF(A868&lt;1,'Matriz Nº1 Identificación'!B868,'Matriz Nº2 Análisis'!E868)," ")</f>
        <v xml:space="preserve"> </v>
      </c>
      <c r="D868" s="13" t="str">
        <f>IF(A868&lt;1,'Matriz Nº1 Identificación'!B868,'Matriz Nº2 Análisis'!I868)</f>
        <v xml:space="preserve"> </v>
      </c>
      <c r="E868" s="102"/>
      <c r="F868" s="103"/>
      <c r="G868" s="103"/>
      <c r="H868" s="103"/>
      <c r="I868" s="96" t="str">
        <f>IFERROR(VLOOKUP(D868,'Tabla 12'!$B$4:$E$6,3,FALSE)," ")</f>
        <v xml:space="preserve"> </v>
      </c>
      <c r="J868" s="95" t="str">
        <f>IFERROR(VLOOKUP(I868,'Tabla 12'!$D$5:$E$6,2,FALSE)," ")</f>
        <v xml:space="preserve"> </v>
      </c>
      <c r="K868" s="10"/>
      <c r="L868" s="10"/>
      <c r="M868" s="9"/>
      <c r="N868" s="10"/>
      <c r="O868" s="10"/>
      <c r="P868" s="10"/>
      <c r="Q868" s="10"/>
      <c r="R868" s="10"/>
      <c r="S868" s="10"/>
      <c r="T868" s="10"/>
      <c r="U868" s="10"/>
      <c r="V868" s="10"/>
      <c r="W868" s="10"/>
    </row>
    <row r="869" spans="1:23" ht="36.75" customHeight="1" x14ac:dyDescent="0.3">
      <c r="A869" s="4" t="str">
        <f>'Matriz Nº2 Análisis'!A869</f>
        <v>96. 5</v>
      </c>
      <c r="B869" s="13" t="str">
        <f>IF(A869&lt;1,'Matriz Nº1 Identificación'!F869,'Matriz Nº2 Análisis'!B869)</f>
        <v xml:space="preserve"> </v>
      </c>
      <c r="C869" s="13" t="str">
        <f>IFERROR(IF(A869&lt;1,'Matriz Nº1 Identificación'!B869,'Matriz Nº2 Análisis'!E869)," ")</f>
        <v xml:space="preserve"> </v>
      </c>
      <c r="D869" s="13" t="str">
        <f>IF(A869&lt;1,'Matriz Nº1 Identificación'!B869,'Matriz Nº2 Análisis'!I869)</f>
        <v xml:space="preserve"> </v>
      </c>
      <c r="E869" s="102"/>
      <c r="F869" s="103"/>
      <c r="G869" s="103"/>
      <c r="H869" s="103"/>
      <c r="I869" s="96" t="str">
        <f>IFERROR(VLOOKUP(D869,'Tabla 12'!$B$4:$E$6,3,FALSE)," ")</f>
        <v xml:space="preserve"> </v>
      </c>
      <c r="J869" s="95" t="str">
        <f>IFERROR(VLOOKUP(I869,'Tabla 12'!$D$5:$E$6,2,FALSE)," ")</f>
        <v xml:space="preserve"> </v>
      </c>
      <c r="K869" s="10"/>
      <c r="L869" s="10"/>
      <c r="M869" s="9"/>
      <c r="N869" s="10"/>
      <c r="O869" s="10"/>
      <c r="P869" s="10"/>
      <c r="Q869" s="10"/>
      <c r="R869" s="10"/>
      <c r="S869" s="10"/>
      <c r="T869" s="10"/>
      <c r="U869" s="10"/>
      <c r="V869" s="10"/>
      <c r="W869" s="10"/>
    </row>
    <row r="870" spans="1:23" ht="36.75" customHeight="1" x14ac:dyDescent="0.3">
      <c r="A870" s="4" t="str">
        <f>'Matriz Nº2 Análisis'!A870</f>
        <v>96. 6</v>
      </c>
      <c r="B870" s="13" t="str">
        <f>IF(A870&lt;1,'Matriz Nº1 Identificación'!F870,'Matriz Nº2 Análisis'!B870)</f>
        <v xml:space="preserve"> </v>
      </c>
      <c r="C870" s="13" t="str">
        <f>IFERROR(IF(A870&lt;1,'Matriz Nº1 Identificación'!B870,'Matriz Nº2 Análisis'!E870)," ")</f>
        <v xml:space="preserve"> </v>
      </c>
      <c r="D870" s="13" t="str">
        <f>IF(A870&lt;1,'Matriz Nº1 Identificación'!B870,'Matriz Nº2 Análisis'!I870)</f>
        <v xml:space="preserve"> </v>
      </c>
      <c r="E870" s="102"/>
      <c r="F870" s="103"/>
      <c r="G870" s="103"/>
      <c r="H870" s="103"/>
      <c r="I870" s="96" t="str">
        <f>IFERROR(VLOOKUP(D870,'Tabla 12'!$B$4:$E$6,3,FALSE)," ")</f>
        <v xml:space="preserve"> </v>
      </c>
      <c r="J870" s="95" t="str">
        <f>IFERROR(VLOOKUP(I870,'Tabla 12'!$D$5:$E$6,2,FALSE)," ")</f>
        <v xml:space="preserve"> </v>
      </c>
      <c r="K870" s="10"/>
      <c r="L870" s="10"/>
      <c r="M870" s="9"/>
      <c r="N870" s="10"/>
      <c r="O870" s="10"/>
      <c r="P870" s="10"/>
      <c r="Q870" s="10"/>
      <c r="R870" s="10"/>
      <c r="S870" s="10"/>
      <c r="T870" s="10"/>
      <c r="U870" s="10"/>
      <c r="V870" s="10"/>
      <c r="W870" s="10"/>
    </row>
    <row r="871" spans="1:23" ht="36.75" customHeight="1" thickBot="1" x14ac:dyDescent="0.35">
      <c r="A871" s="4" t="str">
        <f>'Matriz Nº2 Análisis'!A871</f>
        <v>96. 7</v>
      </c>
      <c r="B871" s="13" t="str">
        <f>IF(A871&lt;1,'Matriz Nº1 Identificación'!F871,'Matriz Nº2 Análisis'!B871)</f>
        <v xml:space="preserve"> </v>
      </c>
      <c r="C871" s="13" t="str">
        <f>IFERROR(IF(A871&lt;1,'Matriz Nº1 Identificación'!B871,'Matriz Nº2 Análisis'!E871)," ")</f>
        <v xml:space="preserve"> </v>
      </c>
      <c r="D871" s="13" t="str">
        <f>IF(A871&lt;1,'Matriz Nº1 Identificación'!B871,'Matriz Nº2 Análisis'!I871)</f>
        <v xml:space="preserve"> </v>
      </c>
      <c r="E871" s="102"/>
      <c r="F871" s="103"/>
      <c r="G871" s="103"/>
      <c r="H871" s="103"/>
      <c r="I871" s="96" t="str">
        <f>IFERROR(VLOOKUP(D871,'Tabla 12'!$B$4:$E$6,3,FALSE)," ")</f>
        <v xml:space="preserve"> </v>
      </c>
      <c r="J871" s="95" t="str">
        <f>IFERROR(VLOOKUP(I871,'Tabla 12'!$D$5:$E$6,2,FALSE)," ")</f>
        <v xml:space="preserve"> </v>
      </c>
      <c r="K871" s="10"/>
      <c r="L871" s="10"/>
      <c r="M871" s="9"/>
      <c r="N871" s="10"/>
      <c r="O871" s="10"/>
      <c r="P871" s="10"/>
      <c r="Q871" s="10"/>
      <c r="R871" s="10"/>
      <c r="S871" s="10"/>
      <c r="T871" s="10"/>
      <c r="U871" s="10"/>
      <c r="V871" s="10"/>
      <c r="W871" s="10"/>
    </row>
    <row r="872" spans="1:23" ht="34.5" customHeight="1" thickBot="1" x14ac:dyDescent="0.35">
      <c r="A872" s="73" t="str">
        <f>'Matriz Nº1 Identificación'!A872</f>
        <v xml:space="preserve">Objetivo Estratégico: </v>
      </c>
      <c r="B872" s="395">
        <f>+'Matriz Nº1 Identificación'!B872:H872</f>
        <v>0</v>
      </c>
      <c r="C872" s="396"/>
      <c r="D872" s="396"/>
      <c r="E872" s="396"/>
      <c r="F872" s="396"/>
      <c r="G872" s="396"/>
      <c r="H872" s="396"/>
      <c r="I872" s="396"/>
      <c r="J872" s="396"/>
    </row>
    <row r="873" spans="1:23" ht="34.5" customHeight="1" x14ac:dyDescent="0.3">
      <c r="A873" s="12" t="str">
        <f>'Matriz Nº1 Identificación'!A873</f>
        <v>Objetivo táctico</v>
      </c>
      <c r="B873" s="168" t="str">
        <f>+'Matriz Nº1 Identificación'!B873:H873</f>
        <v xml:space="preserve">97. </v>
      </c>
      <c r="C873" s="169"/>
      <c r="D873" s="169"/>
      <c r="E873" s="169"/>
      <c r="F873" s="170"/>
      <c r="G873" s="170"/>
      <c r="H873" s="170"/>
      <c r="I873" s="170"/>
      <c r="J873" s="171"/>
    </row>
    <row r="874" spans="1:23" ht="36.75" customHeight="1" x14ac:dyDescent="0.3">
      <c r="A874" s="4" t="str">
        <f>'Matriz Nº2 Análisis'!A874</f>
        <v>97. 1</v>
      </c>
      <c r="B874" s="13" t="str">
        <f>IF(A874&lt;1,'Matriz Nº1 Identificación'!F874,'Matriz Nº2 Análisis'!B874)</f>
        <v xml:space="preserve"> </v>
      </c>
      <c r="C874" s="13" t="str">
        <f>IFERROR(IF(A874&lt;1,'Matriz Nº1 Identificación'!B874,'Matriz Nº2 Análisis'!E874)," ")</f>
        <v xml:space="preserve"> </v>
      </c>
      <c r="D874" s="13" t="str">
        <f>IF(A874&lt;1,'Matriz Nº1 Identificación'!B874,'Matriz Nº2 Análisis'!I874)</f>
        <v xml:space="preserve"> </v>
      </c>
      <c r="E874" s="102"/>
      <c r="F874" s="103"/>
      <c r="G874" s="103"/>
      <c r="H874" s="103"/>
      <c r="I874" s="96" t="str">
        <f>IFERROR(VLOOKUP(D874,'Tabla 12'!$B$4:$E$6,3,FALSE)," ")</f>
        <v xml:space="preserve"> </v>
      </c>
      <c r="J874" s="95" t="str">
        <f>IFERROR(VLOOKUP(I874,'Tabla 12'!$D$5:$E$6,2,FALSE)," ")</f>
        <v xml:space="preserve"> </v>
      </c>
      <c r="K874" s="10"/>
      <c r="L874" s="10"/>
      <c r="M874" s="9"/>
      <c r="N874" s="10"/>
      <c r="O874" s="10"/>
      <c r="P874" s="10"/>
      <c r="Q874" s="10"/>
      <c r="R874" s="10"/>
      <c r="S874" s="10"/>
      <c r="T874" s="10"/>
      <c r="U874" s="10"/>
      <c r="V874" s="10"/>
      <c r="W874" s="10"/>
    </row>
    <row r="875" spans="1:23" ht="36.75" customHeight="1" x14ac:dyDescent="0.3">
      <c r="A875" s="4" t="str">
        <f>'Matriz Nº2 Análisis'!A875</f>
        <v>97. 2</v>
      </c>
      <c r="B875" s="13" t="str">
        <f>IF(A875&lt;1,'Matriz Nº1 Identificación'!F875,'Matriz Nº2 Análisis'!B875)</f>
        <v xml:space="preserve"> </v>
      </c>
      <c r="C875" s="13" t="str">
        <f>IFERROR(IF(A875&lt;1,'Matriz Nº1 Identificación'!B875,'Matriz Nº2 Análisis'!E875)," ")</f>
        <v xml:space="preserve"> </v>
      </c>
      <c r="D875" s="13" t="str">
        <f>IF(A875&lt;1,'Matriz Nº1 Identificación'!B875,'Matriz Nº2 Análisis'!I875)</f>
        <v xml:space="preserve"> </v>
      </c>
      <c r="E875" s="102"/>
      <c r="F875" s="103"/>
      <c r="G875" s="103"/>
      <c r="H875" s="103"/>
      <c r="I875" s="96" t="str">
        <f>IFERROR(VLOOKUP(D875,'Tabla 12'!$B$4:$E$6,3,FALSE)," ")</f>
        <v xml:space="preserve"> </v>
      </c>
      <c r="J875" s="95" t="str">
        <f>IFERROR(VLOOKUP(I875,'Tabla 12'!$D$5:$E$6,2,FALSE)," ")</f>
        <v xml:space="preserve"> </v>
      </c>
      <c r="K875" s="10"/>
      <c r="L875" s="10"/>
      <c r="M875" s="9"/>
      <c r="N875" s="10"/>
      <c r="O875" s="10"/>
      <c r="P875" s="10"/>
      <c r="Q875" s="10"/>
      <c r="R875" s="10"/>
      <c r="S875" s="10"/>
      <c r="T875" s="10"/>
      <c r="U875" s="10"/>
      <c r="V875" s="10"/>
      <c r="W875" s="10"/>
    </row>
    <row r="876" spans="1:23" ht="36.75" customHeight="1" x14ac:dyDescent="0.3">
      <c r="A876" s="4" t="str">
        <f>'Matriz Nº2 Análisis'!A876</f>
        <v>97. 3</v>
      </c>
      <c r="B876" s="13" t="str">
        <f>IF(A876&lt;1,'Matriz Nº1 Identificación'!F876,'Matriz Nº2 Análisis'!B876)</f>
        <v xml:space="preserve"> </v>
      </c>
      <c r="C876" s="13" t="str">
        <f>IFERROR(IF(A876&lt;1,'Matriz Nº1 Identificación'!B876,'Matriz Nº2 Análisis'!E876)," ")</f>
        <v xml:space="preserve"> </v>
      </c>
      <c r="D876" s="13" t="str">
        <f>IF(A876&lt;1,'Matriz Nº1 Identificación'!B876,'Matriz Nº2 Análisis'!I876)</f>
        <v xml:space="preserve"> </v>
      </c>
      <c r="E876" s="102"/>
      <c r="F876" s="103"/>
      <c r="G876" s="103"/>
      <c r="H876" s="103"/>
      <c r="I876" s="96" t="str">
        <f>IFERROR(VLOOKUP(D876,'Tabla 12'!$B$4:$E$6,3,FALSE)," ")</f>
        <v xml:space="preserve"> </v>
      </c>
      <c r="J876" s="95" t="str">
        <f>IFERROR(VLOOKUP(I876,'Tabla 12'!$D$5:$E$6,2,FALSE)," ")</f>
        <v xml:space="preserve"> </v>
      </c>
      <c r="K876" s="10"/>
      <c r="L876" s="10"/>
      <c r="M876" s="9"/>
      <c r="N876" s="10"/>
      <c r="O876" s="10"/>
      <c r="P876" s="10"/>
      <c r="Q876" s="10"/>
      <c r="R876" s="10"/>
      <c r="S876" s="10"/>
      <c r="T876" s="10"/>
      <c r="U876" s="10"/>
      <c r="V876" s="10"/>
      <c r="W876" s="10"/>
    </row>
    <row r="877" spans="1:23" ht="36.75" customHeight="1" x14ac:dyDescent="0.3">
      <c r="A877" s="4" t="str">
        <f>'Matriz Nº2 Análisis'!A877</f>
        <v>97. 4</v>
      </c>
      <c r="B877" s="13" t="str">
        <f>IF(A877&lt;1,'Matriz Nº1 Identificación'!F877,'Matriz Nº2 Análisis'!B877)</f>
        <v xml:space="preserve"> </v>
      </c>
      <c r="C877" s="13" t="str">
        <f>IFERROR(IF(A877&lt;1,'Matriz Nº1 Identificación'!B877,'Matriz Nº2 Análisis'!E877)," ")</f>
        <v xml:space="preserve"> </v>
      </c>
      <c r="D877" s="13" t="str">
        <f>IF(A877&lt;1,'Matriz Nº1 Identificación'!B877,'Matriz Nº2 Análisis'!I877)</f>
        <v xml:space="preserve"> </v>
      </c>
      <c r="E877" s="102"/>
      <c r="F877" s="103"/>
      <c r="G877" s="103"/>
      <c r="H877" s="103"/>
      <c r="I877" s="96" t="str">
        <f>IFERROR(VLOOKUP(D877,'Tabla 12'!$B$4:$E$6,3,FALSE)," ")</f>
        <v xml:space="preserve"> </v>
      </c>
      <c r="J877" s="95" t="str">
        <f>IFERROR(VLOOKUP(I877,'Tabla 12'!$D$5:$E$6,2,FALSE)," ")</f>
        <v xml:space="preserve"> </v>
      </c>
      <c r="K877" s="10"/>
      <c r="L877" s="10"/>
      <c r="M877" s="9"/>
      <c r="N877" s="10"/>
      <c r="O877" s="10"/>
      <c r="P877" s="10"/>
      <c r="Q877" s="10"/>
      <c r="R877" s="10"/>
      <c r="S877" s="10"/>
      <c r="T877" s="10"/>
      <c r="U877" s="10"/>
      <c r="V877" s="10"/>
      <c r="W877" s="10"/>
    </row>
    <row r="878" spans="1:23" ht="36.75" customHeight="1" x14ac:dyDescent="0.3">
      <c r="A878" s="4" t="str">
        <f>'Matriz Nº2 Análisis'!A878</f>
        <v>97. 5</v>
      </c>
      <c r="B878" s="13" t="str">
        <f>IF(A878&lt;1,'Matriz Nº1 Identificación'!F878,'Matriz Nº2 Análisis'!B878)</f>
        <v xml:space="preserve"> </v>
      </c>
      <c r="C878" s="13" t="str">
        <f>IFERROR(IF(A878&lt;1,'Matriz Nº1 Identificación'!B878,'Matriz Nº2 Análisis'!E878)," ")</f>
        <v xml:space="preserve"> </v>
      </c>
      <c r="D878" s="13" t="str">
        <f>IF(A878&lt;1,'Matriz Nº1 Identificación'!B878,'Matriz Nº2 Análisis'!I878)</f>
        <v xml:space="preserve"> </v>
      </c>
      <c r="E878" s="102"/>
      <c r="F878" s="103"/>
      <c r="G878" s="103"/>
      <c r="H878" s="103"/>
      <c r="I878" s="96" t="str">
        <f>IFERROR(VLOOKUP(D878,'Tabla 12'!$B$4:$E$6,3,FALSE)," ")</f>
        <v xml:space="preserve"> </v>
      </c>
      <c r="J878" s="95" t="str">
        <f>IFERROR(VLOOKUP(I878,'Tabla 12'!$D$5:$E$6,2,FALSE)," ")</f>
        <v xml:space="preserve"> </v>
      </c>
      <c r="K878" s="10"/>
      <c r="L878" s="10"/>
      <c r="M878" s="9"/>
      <c r="N878" s="10"/>
      <c r="O878" s="10"/>
      <c r="P878" s="10"/>
      <c r="Q878" s="10"/>
      <c r="R878" s="10"/>
      <c r="S878" s="10"/>
      <c r="T878" s="10"/>
      <c r="U878" s="10"/>
      <c r="V878" s="10"/>
      <c r="W878" s="10"/>
    </row>
    <row r="879" spans="1:23" ht="36.75" customHeight="1" x14ac:dyDescent="0.3">
      <c r="A879" s="4" t="str">
        <f>'Matriz Nº2 Análisis'!A879</f>
        <v>97. 6</v>
      </c>
      <c r="B879" s="13" t="str">
        <f>IF(A879&lt;1,'Matriz Nº1 Identificación'!F879,'Matriz Nº2 Análisis'!B879)</f>
        <v xml:space="preserve"> </v>
      </c>
      <c r="C879" s="13" t="str">
        <f>IFERROR(IF(A879&lt;1,'Matriz Nº1 Identificación'!B879,'Matriz Nº2 Análisis'!E879)," ")</f>
        <v xml:space="preserve"> </v>
      </c>
      <c r="D879" s="13" t="str">
        <f>IF(A879&lt;1,'Matriz Nº1 Identificación'!B879,'Matriz Nº2 Análisis'!I879)</f>
        <v xml:space="preserve"> </v>
      </c>
      <c r="E879" s="102"/>
      <c r="F879" s="103"/>
      <c r="G879" s="103"/>
      <c r="H879" s="103"/>
      <c r="I879" s="96" t="str">
        <f>IFERROR(VLOOKUP(D879,'Tabla 12'!$B$4:$E$6,3,FALSE)," ")</f>
        <v xml:space="preserve"> </v>
      </c>
      <c r="J879" s="95" t="str">
        <f>IFERROR(VLOOKUP(I879,'Tabla 12'!$D$5:$E$6,2,FALSE)," ")</f>
        <v xml:space="preserve"> </v>
      </c>
      <c r="K879" s="10"/>
      <c r="L879" s="10"/>
      <c r="M879" s="9"/>
      <c r="N879" s="10"/>
      <c r="O879" s="10"/>
      <c r="P879" s="10"/>
      <c r="Q879" s="10"/>
      <c r="R879" s="10"/>
      <c r="S879" s="10"/>
      <c r="T879" s="10"/>
      <c r="U879" s="10"/>
      <c r="V879" s="10"/>
      <c r="W879" s="10"/>
    </row>
    <row r="880" spans="1:23" ht="36.75" customHeight="1" thickBot="1" x14ac:dyDescent="0.35">
      <c r="A880" s="4" t="str">
        <f>'Matriz Nº2 Análisis'!A880</f>
        <v>97. 7</v>
      </c>
      <c r="B880" s="13" t="str">
        <f>IF(A880&lt;1,'Matriz Nº1 Identificación'!F880,'Matriz Nº2 Análisis'!B880)</f>
        <v xml:space="preserve"> </v>
      </c>
      <c r="C880" s="13" t="str">
        <f>IFERROR(IF(A880&lt;1,'Matriz Nº1 Identificación'!B880,'Matriz Nº2 Análisis'!E880)," ")</f>
        <v xml:space="preserve"> </v>
      </c>
      <c r="D880" s="13" t="str">
        <f>IF(A880&lt;1,'Matriz Nº1 Identificación'!B880,'Matriz Nº2 Análisis'!I880)</f>
        <v xml:space="preserve"> </v>
      </c>
      <c r="E880" s="102"/>
      <c r="F880" s="103"/>
      <c r="G880" s="103"/>
      <c r="H880" s="103"/>
      <c r="I880" s="96" t="str">
        <f>IFERROR(VLOOKUP(D880,'Tabla 12'!$B$4:$E$6,3,FALSE)," ")</f>
        <v xml:space="preserve"> </v>
      </c>
      <c r="J880" s="95" t="str">
        <f>IFERROR(VLOOKUP(I880,'Tabla 12'!$D$5:$E$6,2,FALSE)," ")</f>
        <v xml:space="preserve"> </v>
      </c>
      <c r="K880" s="10"/>
      <c r="L880" s="10"/>
      <c r="M880" s="9"/>
      <c r="N880" s="10"/>
      <c r="O880" s="10"/>
      <c r="P880" s="10"/>
      <c r="Q880" s="10"/>
      <c r="R880" s="10"/>
      <c r="S880" s="10"/>
      <c r="T880" s="10"/>
      <c r="U880" s="10"/>
      <c r="V880" s="10"/>
      <c r="W880" s="10"/>
    </row>
    <row r="881" spans="1:23" ht="34.5" customHeight="1" thickBot="1" x14ac:dyDescent="0.35">
      <c r="A881" s="73" t="str">
        <f>'Matriz Nº1 Identificación'!A881</f>
        <v xml:space="preserve">Objetivo Estratégico: </v>
      </c>
      <c r="B881" s="395">
        <f>+'Matriz Nº1 Identificación'!B881:H881</f>
        <v>0</v>
      </c>
      <c r="C881" s="396"/>
      <c r="D881" s="396"/>
      <c r="E881" s="396"/>
      <c r="F881" s="396"/>
      <c r="G881" s="396"/>
      <c r="H881" s="396"/>
      <c r="I881" s="396"/>
      <c r="J881" s="396"/>
    </row>
    <row r="882" spans="1:23" ht="34.5" customHeight="1" x14ac:dyDescent="0.3">
      <c r="A882" s="12" t="str">
        <f>'Matriz Nº1 Identificación'!A882</f>
        <v>Objetivo táctico</v>
      </c>
      <c r="B882" s="168" t="str">
        <f>+'Matriz Nº1 Identificación'!B882:H882</f>
        <v xml:space="preserve">98. </v>
      </c>
      <c r="C882" s="169"/>
      <c r="D882" s="169"/>
      <c r="E882" s="169"/>
      <c r="F882" s="170"/>
      <c r="G882" s="170"/>
      <c r="H882" s="170"/>
      <c r="I882" s="170"/>
      <c r="J882" s="171"/>
    </row>
    <row r="883" spans="1:23" ht="36.75" customHeight="1" x14ac:dyDescent="0.3">
      <c r="A883" s="4" t="str">
        <f>'Matriz Nº2 Análisis'!A883</f>
        <v>98. 1</v>
      </c>
      <c r="B883" s="13" t="str">
        <f>IF(A883&lt;1,'Matriz Nº1 Identificación'!F883,'Matriz Nº2 Análisis'!B883)</f>
        <v xml:space="preserve"> </v>
      </c>
      <c r="C883" s="13" t="str">
        <f>IFERROR(IF(A883&lt;1,'Matriz Nº1 Identificación'!B883,'Matriz Nº2 Análisis'!E883)," ")</f>
        <v xml:space="preserve"> </v>
      </c>
      <c r="D883" s="13" t="str">
        <f>IF(A883&lt;1,'Matriz Nº1 Identificación'!B883,'Matriz Nº2 Análisis'!I883)</f>
        <v xml:space="preserve"> </v>
      </c>
      <c r="E883" s="102"/>
      <c r="F883" s="103"/>
      <c r="G883" s="103"/>
      <c r="H883" s="103"/>
      <c r="I883" s="96" t="str">
        <f>IFERROR(VLOOKUP(D883,'Tabla 12'!$B$4:$E$6,3,FALSE)," ")</f>
        <v xml:space="preserve"> </v>
      </c>
      <c r="J883" s="95" t="str">
        <f>IFERROR(VLOOKUP(I883,'Tabla 12'!$D$5:$E$6,2,FALSE)," ")</f>
        <v xml:space="preserve"> </v>
      </c>
      <c r="K883" s="10"/>
      <c r="L883" s="10"/>
      <c r="M883" s="9"/>
      <c r="N883" s="10"/>
      <c r="O883" s="10"/>
      <c r="P883" s="10"/>
      <c r="Q883" s="10"/>
      <c r="R883" s="10"/>
      <c r="S883" s="10"/>
      <c r="T883" s="10"/>
      <c r="U883" s="10"/>
      <c r="V883" s="10"/>
      <c r="W883" s="10"/>
    </row>
    <row r="884" spans="1:23" ht="36.75" customHeight="1" x14ac:dyDescent="0.3">
      <c r="A884" s="4" t="str">
        <f>'Matriz Nº2 Análisis'!A884</f>
        <v>98. 2</v>
      </c>
      <c r="B884" s="13" t="str">
        <f>IF(A884&lt;1,'Matriz Nº1 Identificación'!F884,'Matriz Nº2 Análisis'!B884)</f>
        <v xml:space="preserve"> </v>
      </c>
      <c r="C884" s="13" t="str">
        <f>IFERROR(IF(A884&lt;1,'Matriz Nº1 Identificación'!B884,'Matriz Nº2 Análisis'!E884)," ")</f>
        <v xml:space="preserve"> </v>
      </c>
      <c r="D884" s="13" t="str">
        <f>IF(A884&lt;1,'Matriz Nº1 Identificación'!B884,'Matriz Nº2 Análisis'!I884)</f>
        <v xml:space="preserve"> </v>
      </c>
      <c r="E884" s="102"/>
      <c r="F884" s="103"/>
      <c r="G884" s="103"/>
      <c r="H884" s="103"/>
      <c r="I884" s="96" t="str">
        <f>IFERROR(VLOOKUP(D884,'Tabla 12'!$B$4:$E$6,3,FALSE)," ")</f>
        <v xml:space="preserve"> </v>
      </c>
      <c r="J884" s="95" t="str">
        <f>IFERROR(VLOOKUP(I884,'Tabla 12'!$D$5:$E$6,2,FALSE)," ")</f>
        <v xml:space="preserve"> </v>
      </c>
      <c r="K884" s="10"/>
      <c r="L884" s="10"/>
      <c r="M884" s="9"/>
      <c r="N884" s="10"/>
      <c r="O884" s="10"/>
      <c r="P884" s="10"/>
      <c r="Q884" s="10"/>
      <c r="R884" s="10"/>
      <c r="S884" s="10"/>
      <c r="T884" s="10"/>
      <c r="U884" s="10"/>
      <c r="V884" s="10"/>
      <c r="W884" s="10"/>
    </row>
    <row r="885" spans="1:23" ht="36.75" customHeight="1" x14ac:dyDescent="0.3">
      <c r="A885" s="4" t="str">
        <f>'Matriz Nº2 Análisis'!A885</f>
        <v>98. 3</v>
      </c>
      <c r="B885" s="13" t="str">
        <f>IF(A885&lt;1,'Matriz Nº1 Identificación'!F885,'Matriz Nº2 Análisis'!B885)</f>
        <v xml:space="preserve"> </v>
      </c>
      <c r="C885" s="13" t="str">
        <f>IFERROR(IF(A885&lt;1,'Matriz Nº1 Identificación'!B885,'Matriz Nº2 Análisis'!E885)," ")</f>
        <v xml:space="preserve"> </v>
      </c>
      <c r="D885" s="13" t="str">
        <f>IF(A885&lt;1,'Matriz Nº1 Identificación'!B885,'Matriz Nº2 Análisis'!I885)</f>
        <v xml:space="preserve"> </v>
      </c>
      <c r="E885" s="102"/>
      <c r="F885" s="103"/>
      <c r="G885" s="103"/>
      <c r="H885" s="103"/>
      <c r="I885" s="96" t="str">
        <f>IFERROR(VLOOKUP(D885,'Tabla 12'!$B$4:$E$6,3,FALSE)," ")</f>
        <v xml:space="preserve"> </v>
      </c>
      <c r="J885" s="95" t="str">
        <f>IFERROR(VLOOKUP(I885,'Tabla 12'!$D$5:$E$6,2,FALSE)," ")</f>
        <v xml:space="preserve"> </v>
      </c>
      <c r="K885" s="10"/>
      <c r="L885" s="10"/>
      <c r="M885" s="9"/>
      <c r="N885" s="10"/>
      <c r="O885" s="10"/>
      <c r="P885" s="10"/>
      <c r="Q885" s="10"/>
      <c r="R885" s="10"/>
      <c r="S885" s="10"/>
      <c r="T885" s="10"/>
      <c r="U885" s="10"/>
      <c r="V885" s="10"/>
      <c r="W885" s="10"/>
    </row>
    <row r="886" spans="1:23" ht="36.75" customHeight="1" x14ac:dyDescent="0.3">
      <c r="A886" s="4" t="str">
        <f>'Matriz Nº2 Análisis'!A886</f>
        <v>98. 4</v>
      </c>
      <c r="B886" s="13" t="str">
        <f>IF(A886&lt;1,'Matriz Nº1 Identificación'!F886,'Matriz Nº2 Análisis'!B886)</f>
        <v xml:space="preserve"> </v>
      </c>
      <c r="C886" s="13" t="str">
        <f>IFERROR(IF(A886&lt;1,'Matriz Nº1 Identificación'!B886,'Matriz Nº2 Análisis'!E886)," ")</f>
        <v xml:space="preserve"> </v>
      </c>
      <c r="D886" s="13" t="str">
        <f>IF(A886&lt;1,'Matriz Nº1 Identificación'!B886,'Matriz Nº2 Análisis'!I886)</f>
        <v xml:space="preserve"> </v>
      </c>
      <c r="E886" s="102"/>
      <c r="F886" s="103"/>
      <c r="G886" s="103"/>
      <c r="H886" s="103"/>
      <c r="I886" s="96" t="str">
        <f>IFERROR(VLOOKUP(D886,'Tabla 12'!$B$4:$E$6,3,FALSE)," ")</f>
        <v xml:space="preserve"> </v>
      </c>
      <c r="J886" s="95" t="str">
        <f>IFERROR(VLOOKUP(I886,'Tabla 12'!$D$5:$E$6,2,FALSE)," ")</f>
        <v xml:space="preserve"> </v>
      </c>
      <c r="K886" s="10"/>
      <c r="L886" s="10"/>
      <c r="M886" s="9"/>
      <c r="N886" s="10"/>
      <c r="O886" s="10"/>
      <c r="P886" s="10"/>
      <c r="Q886" s="10"/>
      <c r="R886" s="10"/>
      <c r="S886" s="10"/>
      <c r="T886" s="10"/>
      <c r="U886" s="10"/>
      <c r="V886" s="10"/>
      <c r="W886" s="10"/>
    </row>
    <row r="887" spans="1:23" ht="36.75" customHeight="1" x14ac:dyDescent="0.3">
      <c r="A887" s="4" t="str">
        <f>'Matriz Nº2 Análisis'!A887</f>
        <v>98. 5</v>
      </c>
      <c r="B887" s="13" t="str">
        <f>IF(A887&lt;1,'Matriz Nº1 Identificación'!F887,'Matriz Nº2 Análisis'!B887)</f>
        <v xml:space="preserve"> </v>
      </c>
      <c r="C887" s="13" t="str">
        <f>IFERROR(IF(A887&lt;1,'Matriz Nº1 Identificación'!B887,'Matriz Nº2 Análisis'!E887)," ")</f>
        <v xml:space="preserve"> </v>
      </c>
      <c r="D887" s="13" t="str">
        <f>IF(A887&lt;1,'Matriz Nº1 Identificación'!B887,'Matriz Nº2 Análisis'!I887)</f>
        <v xml:space="preserve"> </v>
      </c>
      <c r="E887" s="102"/>
      <c r="F887" s="103"/>
      <c r="G887" s="103"/>
      <c r="H887" s="103"/>
      <c r="I887" s="96" t="str">
        <f>IFERROR(VLOOKUP(D887,'Tabla 12'!$B$4:$E$6,3,FALSE)," ")</f>
        <v xml:space="preserve"> </v>
      </c>
      <c r="J887" s="95" t="str">
        <f>IFERROR(VLOOKUP(I887,'Tabla 12'!$D$5:$E$6,2,FALSE)," ")</f>
        <v xml:space="preserve"> </v>
      </c>
      <c r="K887" s="10"/>
      <c r="L887" s="10"/>
      <c r="M887" s="9"/>
      <c r="N887" s="10"/>
      <c r="O887" s="10"/>
      <c r="P887" s="10"/>
      <c r="Q887" s="10"/>
      <c r="R887" s="10"/>
      <c r="S887" s="10"/>
      <c r="T887" s="10"/>
      <c r="U887" s="10"/>
      <c r="V887" s="10"/>
      <c r="W887" s="10"/>
    </row>
    <row r="888" spans="1:23" ht="36.75" customHeight="1" x14ac:dyDescent="0.3">
      <c r="A888" s="4" t="str">
        <f>'Matriz Nº2 Análisis'!A888</f>
        <v>98. 6</v>
      </c>
      <c r="B888" s="13" t="str">
        <f>IF(A888&lt;1,'Matriz Nº1 Identificación'!F888,'Matriz Nº2 Análisis'!B888)</f>
        <v xml:space="preserve"> </v>
      </c>
      <c r="C888" s="13" t="str">
        <f>IFERROR(IF(A888&lt;1,'Matriz Nº1 Identificación'!B888,'Matriz Nº2 Análisis'!E888)," ")</f>
        <v xml:space="preserve"> </v>
      </c>
      <c r="D888" s="13" t="str">
        <f>IF(A888&lt;1,'Matriz Nº1 Identificación'!B888,'Matriz Nº2 Análisis'!I888)</f>
        <v xml:space="preserve"> </v>
      </c>
      <c r="E888" s="102"/>
      <c r="F888" s="103"/>
      <c r="G888" s="103"/>
      <c r="H888" s="103"/>
      <c r="I888" s="96" t="str">
        <f>IFERROR(VLOOKUP(D888,'Tabla 12'!$B$4:$E$6,3,FALSE)," ")</f>
        <v xml:space="preserve"> </v>
      </c>
      <c r="J888" s="95" t="str">
        <f>IFERROR(VLOOKUP(I888,'Tabla 12'!$D$5:$E$6,2,FALSE)," ")</f>
        <v xml:space="preserve"> </v>
      </c>
      <c r="K888" s="10"/>
      <c r="L888" s="10"/>
      <c r="M888" s="9"/>
      <c r="N888" s="10"/>
      <c r="O888" s="10"/>
      <c r="P888" s="10"/>
      <c r="Q888" s="10"/>
      <c r="R888" s="10"/>
      <c r="S888" s="10"/>
      <c r="T888" s="10"/>
      <c r="U888" s="10"/>
      <c r="V888" s="10"/>
      <c r="W888" s="10"/>
    </row>
    <row r="889" spans="1:23" ht="36.75" customHeight="1" thickBot="1" x14ac:dyDescent="0.35">
      <c r="A889" s="4" t="str">
        <f>'Matriz Nº2 Análisis'!A889</f>
        <v>98. 7</v>
      </c>
      <c r="B889" s="13" t="str">
        <f>IF(A889&lt;1,'Matriz Nº1 Identificación'!F889,'Matriz Nº2 Análisis'!B889)</f>
        <v xml:space="preserve"> </v>
      </c>
      <c r="C889" s="13" t="str">
        <f>IFERROR(IF(A889&lt;1,'Matriz Nº1 Identificación'!B889,'Matriz Nº2 Análisis'!E889)," ")</f>
        <v xml:space="preserve"> </v>
      </c>
      <c r="D889" s="13" t="str">
        <f>IF(A889&lt;1,'Matriz Nº1 Identificación'!B889,'Matriz Nº2 Análisis'!I889)</f>
        <v xml:space="preserve"> </v>
      </c>
      <c r="E889" s="102"/>
      <c r="F889" s="103"/>
      <c r="G889" s="103"/>
      <c r="H889" s="103"/>
      <c r="I889" s="96" t="str">
        <f>IFERROR(VLOOKUP(D889,'Tabla 12'!$B$4:$E$6,3,FALSE)," ")</f>
        <v xml:space="preserve"> </v>
      </c>
      <c r="J889" s="95" t="str">
        <f>IFERROR(VLOOKUP(I889,'Tabla 12'!$D$5:$E$6,2,FALSE)," ")</f>
        <v xml:space="preserve"> </v>
      </c>
      <c r="K889" s="10"/>
      <c r="L889" s="10"/>
      <c r="M889" s="9"/>
      <c r="N889" s="10"/>
      <c r="O889" s="10"/>
      <c r="P889" s="10"/>
      <c r="Q889" s="10"/>
      <c r="R889" s="10"/>
      <c r="S889" s="10"/>
      <c r="T889" s="10"/>
      <c r="U889" s="10"/>
      <c r="V889" s="10"/>
      <c r="W889" s="10"/>
    </row>
    <row r="890" spans="1:23" ht="34.5" customHeight="1" thickBot="1" x14ac:dyDescent="0.35">
      <c r="A890" s="73" t="str">
        <f>'Matriz Nº1 Identificación'!A890</f>
        <v xml:space="preserve">Objetivo Estratégico: </v>
      </c>
      <c r="B890" s="395">
        <f>+'Matriz Nº1 Identificación'!B890:H890</f>
        <v>0</v>
      </c>
      <c r="C890" s="396"/>
      <c r="D890" s="396"/>
      <c r="E890" s="396"/>
      <c r="F890" s="396"/>
      <c r="G890" s="396"/>
      <c r="H890" s="396"/>
      <c r="I890" s="396"/>
      <c r="J890" s="396"/>
    </row>
    <row r="891" spans="1:23" ht="34.5" customHeight="1" x14ac:dyDescent="0.3">
      <c r="A891" s="12" t="str">
        <f>'Matriz Nº1 Identificación'!A891</f>
        <v>Objetivo táctico</v>
      </c>
      <c r="B891" s="168" t="str">
        <f>+'Matriz Nº1 Identificación'!B891:H891</f>
        <v xml:space="preserve">99. </v>
      </c>
      <c r="C891" s="169"/>
      <c r="D891" s="169"/>
      <c r="E891" s="169"/>
      <c r="F891" s="170"/>
      <c r="G891" s="170"/>
      <c r="H891" s="170"/>
      <c r="I891" s="170"/>
      <c r="J891" s="171"/>
    </row>
    <row r="892" spans="1:23" ht="36.75" customHeight="1" x14ac:dyDescent="0.3">
      <c r="A892" s="4" t="str">
        <f>'Matriz Nº2 Análisis'!A892</f>
        <v>99. 1</v>
      </c>
      <c r="B892" s="13" t="str">
        <f>IF(A892&lt;1,'Matriz Nº1 Identificación'!F892,'Matriz Nº2 Análisis'!B892)</f>
        <v xml:space="preserve"> </v>
      </c>
      <c r="C892" s="13" t="str">
        <f>IFERROR(IF(A892&lt;1,'Matriz Nº1 Identificación'!B892,'Matriz Nº2 Análisis'!E892)," ")</f>
        <v xml:space="preserve"> </v>
      </c>
      <c r="D892" s="13" t="str">
        <f>IF(A892&lt;1,'Matriz Nº1 Identificación'!B892,'Matriz Nº2 Análisis'!I892)</f>
        <v xml:space="preserve"> </v>
      </c>
      <c r="E892" s="102"/>
      <c r="F892" s="103"/>
      <c r="G892" s="103"/>
      <c r="H892" s="103"/>
      <c r="I892" s="96" t="str">
        <f>IFERROR(VLOOKUP(D892,'Tabla 12'!$B$4:$E$6,3,FALSE)," ")</f>
        <v xml:space="preserve"> </v>
      </c>
      <c r="J892" s="95" t="str">
        <f>IFERROR(VLOOKUP(I892,'Tabla 12'!$D$5:$E$6,2,FALSE)," ")</f>
        <v xml:space="preserve"> </v>
      </c>
      <c r="K892" s="10"/>
      <c r="L892" s="10"/>
      <c r="M892" s="9"/>
      <c r="N892" s="10"/>
      <c r="O892" s="10"/>
      <c r="P892" s="10"/>
      <c r="Q892" s="10"/>
      <c r="R892" s="10"/>
      <c r="S892" s="10"/>
      <c r="T892" s="10"/>
      <c r="U892" s="10"/>
      <c r="V892" s="10"/>
      <c r="W892" s="10"/>
    </row>
    <row r="893" spans="1:23" ht="36.75" customHeight="1" x14ac:dyDescent="0.3">
      <c r="A893" s="4" t="str">
        <f>'Matriz Nº2 Análisis'!A893</f>
        <v>99. 2</v>
      </c>
      <c r="B893" s="13" t="str">
        <f>IF(A893&lt;1,'Matriz Nº1 Identificación'!F893,'Matriz Nº2 Análisis'!B893)</f>
        <v xml:space="preserve"> </v>
      </c>
      <c r="C893" s="13" t="str">
        <f>IFERROR(IF(A893&lt;1,'Matriz Nº1 Identificación'!B893,'Matriz Nº2 Análisis'!E893)," ")</f>
        <v xml:space="preserve"> </v>
      </c>
      <c r="D893" s="13" t="str">
        <f>IF(A893&lt;1,'Matriz Nº1 Identificación'!B893,'Matriz Nº2 Análisis'!I893)</f>
        <v xml:space="preserve"> </v>
      </c>
      <c r="E893" s="102"/>
      <c r="F893" s="103"/>
      <c r="G893" s="103"/>
      <c r="H893" s="103"/>
      <c r="I893" s="96" t="str">
        <f>IFERROR(VLOOKUP(D893,'Tabla 12'!$B$4:$E$6,3,FALSE)," ")</f>
        <v xml:space="preserve"> </v>
      </c>
      <c r="J893" s="95" t="str">
        <f>IFERROR(VLOOKUP(I893,'Tabla 12'!$D$5:$E$6,2,FALSE)," ")</f>
        <v xml:space="preserve"> </v>
      </c>
      <c r="K893" s="10"/>
      <c r="L893" s="10"/>
      <c r="M893" s="9"/>
      <c r="N893" s="10"/>
      <c r="O893" s="10"/>
      <c r="P893" s="10"/>
      <c r="Q893" s="10"/>
      <c r="R893" s="10"/>
      <c r="S893" s="10"/>
      <c r="T893" s="10"/>
      <c r="U893" s="10"/>
      <c r="V893" s="10"/>
      <c r="W893" s="10"/>
    </row>
    <row r="894" spans="1:23" ht="36.75" customHeight="1" x14ac:dyDescent="0.3">
      <c r="A894" s="4" t="str">
        <f>'Matriz Nº2 Análisis'!A894</f>
        <v>99. 3</v>
      </c>
      <c r="B894" s="13" t="str">
        <f>IF(A894&lt;1,'Matriz Nº1 Identificación'!F894,'Matriz Nº2 Análisis'!B894)</f>
        <v xml:space="preserve"> </v>
      </c>
      <c r="C894" s="13" t="str">
        <f>IFERROR(IF(A894&lt;1,'Matriz Nº1 Identificación'!B894,'Matriz Nº2 Análisis'!E894)," ")</f>
        <v xml:space="preserve"> </v>
      </c>
      <c r="D894" s="13" t="str">
        <f>IF(A894&lt;1,'Matriz Nº1 Identificación'!B894,'Matriz Nº2 Análisis'!I894)</f>
        <v xml:space="preserve"> </v>
      </c>
      <c r="E894" s="102"/>
      <c r="F894" s="103"/>
      <c r="G894" s="103"/>
      <c r="H894" s="103"/>
      <c r="I894" s="96" t="str">
        <f>IFERROR(VLOOKUP(D894,'Tabla 12'!$B$4:$E$6,3,FALSE)," ")</f>
        <v xml:space="preserve"> </v>
      </c>
      <c r="J894" s="95" t="str">
        <f>IFERROR(VLOOKUP(I894,'Tabla 12'!$D$5:$E$6,2,FALSE)," ")</f>
        <v xml:space="preserve"> </v>
      </c>
      <c r="K894" s="10"/>
      <c r="L894" s="10"/>
      <c r="M894" s="9"/>
      <c r="N894" s="10"/>
      <c r="O894" s="10"/>
      <c r="P894" s="10"/>
      <c r="Q894" s="10"/>
      <c r="R894" s="10"/>
      <c r="S894" s="10"/>
      <c r="T894" s="10"/>
      <c r="U894" s="10"/>
      <c r="V894" s="10"/>
      <c r="W894" s="10"/>
    </row>
    <row r="895" spans="1:23" ht="36.75" customHeight="1" x14ac:dyDescent="0.3">
      <c r="A895" s="4" t="str">
        <f>'Matriz Nº2 Análisis'!A895</f>
        <v>99. 4</v>
      </c>
      <c r="B895" s="13" t="str">
        <f>IF(A895&lt;1,'Matriz Nº1 Identificación'!F895,'Matriz Nº2 Análisis'!B895)</f>
        <v xml:space="preserve"> </v>
      </c>
      <c r="C895" s="13" t="str">
        <f>IFERROR(IF(A895&lt;1,'Matriz Nº1 Identificación'!B895,'Matriz Nº2 Análisis'!E895)," ")</f>
        <v xml:space="preserve"> </v>
      </c>
      <c r="D895" s="13" t="str">
        <f>IF(A895&lt;1,'Matriz Nº1 Identificación'!B895,'Matriz Nº2 Análisis'!I895)</f>
        <v xml:space="preserve"> </v>
      </c>
      <c r="E895" s="102"/>
      <c r="F895" s="103"/>
      <c r="G895" s="103"/>
      <c r="H895" s="103"/>
      <c r="I895" s="96" t="str">
        <f>IFERROR(VLOOKUP(D895,'Tabla 12'!$B$4:$E$6,3,FALSE)," ")</f>
        <v xml:space="preserve"> </v>
      </c>
      <c r="J895" s="95" t="str">
        <f>IFERROR(VLOOKUP(I895,'Tabla 12'!$D$5:$E$6,2,FALSE)," ")</f>
        <v xml:space="preserve"> </v>
      </c>
      <c r="K895" s="10"/>
      <c r="L895" s="10"/>
      <c r="M895" s="9"/>
      <c r="N895" s="10"/>
      <c r="O895" s="10"/>
      <c r="P895" s="10"/>
      <c r="Q895" s="10"/>
      <c r="R895" s="10"/>
      <c r="S895" s="10"/>
      <c r="T895" s="10"/>
      <c r="U895" s="10"/>
      <c r="V895" s="10"/>
      <c r="W895" s="10"/>
    </row>
    <row r="896" spans="1:23" ht="36.75" customHeight="1" x14ac:dyDescent="0.3">
      <c r="A896" s="4" t="str">
        <f>'Matriz Nº2 Análisis'!A896</f>
        <v>99. 5</v>
      </c>
      <c r="B896" s="13" t="str">
        <f>IF(A896&lt;1,'Matriz Nº1 Identificación'!F896,'Matriz Nº2 Análisis'!B896)</f>
        <v xml:space="preserve"> </v>
      </c>
      <c r="C896" s="13" t="str">
        <f>IFERROR(IF(A896&lt;1,'Matriz Nº1 Identificación'!B896,'Matriz Nº2 Análisis'!E896)," ")</f>
        <v xml:space="preserve"> </v>
      </c>
      <c r="D896" s="13" t="str">
        <f>IF(A896&lt;1,'Matriz Nº1 Identificación'!B896,'Matriz Nº2 Análisis'!I896)</f>
        <v xml:space="preserve"> </v>
      </c>
      <c r="E896" s="102"/>
      <c r="F896" s="103"/>
      <c r="G896" s="103"/>
      <c r="H896" s="103"/>
      <c r="I896" s="96" t="str">
        <f>IFERROR(VLOOKUP(D896,'Tabla 12'!$B$4:$E$6,3,FALSE)," ")</f>
        <v xml:space="preserve"> </v>
      </c>
      <c r="J896" s="95" t="str">
        <f>IFERROR(VLOOKUP(I896,'Tabla 12'!$D$5:$E$6,2,FALSE)," ")</f>
        <v xml:space="preserve"> </v>
      </c>
      <c r="K896" s="10"/>
      <c r="L896" s="10"/>
      <c r="M896" s="9"/>
      <c r="N896" s="10"/>
      <c r="O896" s="10"/>
      <c r="P896" s="10"/>
      <c r="Q896" s="10"/>
      <c r="R896" s="10"/>
      <c r="S896" s="10"/>
      <c r="T896" s="10"/>
      <c r="U896" s="10"/>
      <c r="V896" s="10"/>
      <c r="W896" s="10"/>
    </row>
    <row r="897" spans="1:23" ht="36.75" customHeight="1" x14ac:dyDescent="0.3">
      <c r="A897" s="4" t="str">
        <f>'Matriz Nº2 Análisis'!A897</f>
        <v>99. 6</v>
      </c>
      <c r="B897" s="13" t="str">
        <f>IF(A897&lt;1,'Matriz Nº1 Identificación'!F897,'Matriz Nº2 Análisis'!B897)</f>
        <v xml:space="preserve"> </v>
      </c>
      <c r="C897" s="13" t="str">
        <f>IFERROR(IF(A897&lt;1,'Matriz Nº1 Identificación'!B897,'Matriz Nº2 Análisis'!E897)," ")</f>
        <v xml:space="preserve"> </v>
      </c>
      <c r="D897" s="13" t="str">
        <f>IF(A897&lt;1,'Matriz Nº1 Identificación'!B897,'Matriz Nº2 Análisis'!I897)</f>
        <v xml:space="preserve"> </v>
      </c>
      <c r="E897" s="102"/>
      <c r="F897" s="103"/>
      <c r="G897" s="103"/>
      <c r="H897" s="103"/>
      <c r="I897" s="96" t="str">
        <f>IFERROR(VLOOKUP(D897,'Tabla 12'!$B$4:$E$6,3,FALSE)," ")</f>
        <v xml:space="preserve"> </v>
      </c>
      <c r="J897" s="95" t="str">
        <f>IFERROR(VLOOKUP(I897,'Tabla 12'!$D$5:$E$6,2,FALSE)," ")</f>
        <v xml:space="preserve"> </v>
      </c>
      <c r="K897" s="10"/>
      <c r="L897" s="10"/>
      <c r="M897" s="9"/>
      <c r="N897" s="10"/>
      <c r="O897" s="10"/>
      <c r="P897" s="10"/>
      <c r="Q897" s="10"/>
      <c r="R897" s="10"/>
      <c r="S897" s="10"/>
      <c r="T897" s="10"/>
      <c r="U897" s="10"/>
      <c r="V897" s="10"/>
      <c r="W897" s="10"/>
    </row>
    <row r="898" spans="1:23" ht="36.75" customHeight="1" thickBot="1" x14ac:dyDescent="0.35">
      <c r="A898" s="4" t="str">
        <f>'Matriz Nº2 Análisis'!A898</f>
        <v>99. 7</v>
      </c>
      <c r="B898" s="13" t="str">
        <f>IF(A898&lt;1,'Matriz Nº1 Identificación'!F898,'Matriz Nº2 Análisis'!B898)</f>
        <v xml:space="preserve"> </v>
      </c>
      <c r="C898" s="13" t="str">
        <f>IFERROR(IF(A898&lt;1,'Matriz Nº1 Identificación'!B898,'Matriz Nº2 Análisis'!E898)," ")</f>
        <v xml:space="preserve"> </v>
      </c>
      <c r="D898" s="13" t="str">
        <f>IF(A898&lt;1,'Matriz Nº1 Identificación'!B898,'Matriz Nº2 Análisis'!I898)</f>
        <v xml:space="preserve"> </v>
      </c>
      <c r="E898" s="102"/>
      <c r="F898" s="103"/>
      <c r="G898" s="103"/>
      <c r="H898" s="103"/>
      <c r="I898" s="96" t="str">
        <f>IFERROR(VLOOKUP(D898,'Tabla 12'!$B$4:$E$6,3,FALSE)," ")</f>
        <v xml:space="preserve"> </v>
      </c>
      <c r="J898" s="95" t="str">
        <f>IFERROR(VLOOKUP(I898,'Tabla 12'!$D$5:$E$6,2,FALSE)," ")</f>
        <v xml:space="preserve"> </v>
      </c>
      <c r="K898" s="10"/>
      <c r="L898" s="10"/>
      <c r="M898" s="9"/>
      <c r="N898" s="10"/>
      <c r="O898" s="10"/>
      <c r="P898" s="10"/>
      <c r="Q898" s="10"/>
      <c r="R898" s="10"/>
      <c r="S898" s="10"/>
      <c r="T898" s="10"/>
      <c r="U898" s="10"/>
      <c r="V898" s="10"/>
      <c r="W898" s="10"/>
    </row>
    <row r="899" spans="1:23" ht="34.5" customHeight="1" thickBot="1" x14ac:dyDescent="0.35">
      <c r="A899" s="73" t="str">
        <f>'Matriz Nº1 Identificación'!A899</f>
        <v xml:space="preserve">Objetivo Estratégico: </v>
      </c>
      <c r="B899" s="395">
        <f>+'Matriz Nº1 Identificación'!B899:H899</f>
        <v>0</v>
      </c>
      <c r="C899" s="396"/>
      <c r="D899" s="396"/>
      <c r="E899" s="396"/>
      <c r="F899" s="396"/>
      <c r="G899" s="396"/>
      <c r="H899" s="396"/>
      <c r="I899" s="396"/>
      <c r="J899" s="396"/>
    </row>
    <row r="900" spans="1:23" ht="34.5" customHeight="1" x14ac:dyDescent="0.3">
      <c r="A900" s="12" t="str">
        <f>'Matriz Nº1 Identificación'!A900</f>
        <v>Objetivo táctico</v>
      </c>
      <c r="B900" s="168" t="str">
        <f>+'Matriz Nº1 Identificación'!B900:H900</f>
        <v xml:space="preserve">100. </v>
      </c>
      <c r="C900" s="169"/>
      <c r="D900" s="169"/>
      <c r="E900" s="169"/>
      <c r="F900" s="170"/>
      <c r="G900" s="170"/>
      <c r="H900" s="170"/>
      <c r="I900" s="170"/>
      <c r="J900" s="171"/>
    </row>
    <row r="901" spans="1:23" ht="36.75" customHeight="1" x14ac:dyDescent="0.3">
      <c r="A901" s="4" t="str">
        <f>'Matriz Nº2 Análisis'!A901</f>
        <v>100. 1</v>
      </c>
      <c r="B901" s="13" t="str">
        <f>IF(A901&lt;1,'Matriz Nº1 Identificación'!F901,'Matriz Nº2 Análisis'!B901)</f>
        <v xml:space="preserve"> </v>
      </c>
      <c r="C901" s="13" t="str">
        <f>IFERROR(IF(A901&lt;1,'Matriz Nº1 Identificación'!B901,'Matriz Nº2 Análisis'!E901)," ")</f>
        <v xml:space="preserve"> </v>
      </c>
      <c r="D901" s="13" t="str">
        <f>IF(A901&lt;1,'Matriz Nº1 Identificación'!B901,'Matriz Nº2 Análisis'!I901)</f>
        <v xml:space="preserve"> </v>
      </c>
      <c r="E901" s="102"/>
      <c r="F901" s="103"/>
      <c r="G901" s="103"/>
      <c r="H901" s="103"/>
      <c r="I901" s="96" t="str">
        <f>IFERROR(VLOOKUP(D901,'Tabla 12'!$B$4:$E$6,3,FALSE)," ")</f>
        <v xml:space="preserve"> </v>
      </c>
      <c r="J901" s="95" t="str">
        <f>IFERROR(VLOOKUP(I901,'Tabla 12'!$D$5:$E$6,2,FALSE)," ")</f>
        <v xml:space="preserve"> </v>
      </c>
      <c r="K901" s="10"/>
      <c r="L901" s="10"/>
      <c r="M901" s="9"/>
      <c r="N901" s="10"/>
      <c r="O901" s="10"/>
      <c r="P901" s="10"/>
      <c r="Q901" s="10"/>
      <c r="R901" s="10"/>
      <c r="S901" s="10"/>
      <c r="T901" s="10"/>
      <c r="U901" s="10"/>
      <c r="V901" s="10"/>
      <c r="W901" s="10"/>
    </row>
    <row r="902" spans="1:23" ht="36.75" customHeight="1" x14ac:dyDescent="0.3">
      <c r="A902" s="4" t="str">
        <f>'Matriz Nº2 Análisis'!A902</f>
        <v>100. 2</v>
      </c>
      <c r="B902" s="13" t="str">
        <f>IF(A902&lt;1,'Matriz Nº1 Identificación'!F902,'Matriz Nº2 Análisis'!B902)</f>
        <v xml:space="preserve"> </v>
      </c>
      <c r="C902" s="13" t="str">
        <f>IFERROR(IF(A902&lt;1,'Matriz Nº1 Identificación'!B902,'Matriz Nº2 Análisis'!E902)," ")</f>
        <v xml:space="preserve"> </v>
      </c>
      <c r="D902" s="13" t="str">
        <f>IF(A902&lt;1,'Matriz Nº1 Identificación'!B902,'Matriz Nº2 Análisis'!I902)</f>
        <v xml:space="preserve"> </v>
      </c>
      <c r="E902" s="102"/>
      <c r="F902" s="103"/>
      <c r="G902" s="103"/>
      <c r="H902" s="103"/>
      <c r="I902" s="96" t="str">
        <f>IFERROR(VLOOKUP(D902,'Tabla 12'!$B$4:$E$6,3,FALSE)," ")</f>
        <v xml:space="preserve"> </v>
      </c>
      <c r="J902" s="95" t="str">
        <f>IFERROR(VLOOKUP(I902,'Tabla 12'!$D$5:$E$6,2,FALSE)," ")</f>
        <v xml:space="preserve"> </v>
      </c>
      <c r="K902" s="10"/>
      <c r="L902" s="10"/>
      <c r="M902" s="9"/>
      <c r="N902" s="10"/>
      <c r="O902" s="10"/>
      <c r="P902" s="10"/>
      <c r="Q902" s="10"/>
      <c r="R902" s="10"/>
      <c r="S902" s="10"/>
      <c r="T902" s="10"/>
      <c r="U902" s="10"/>
      <c r="V902" s="10"/>
      <c r="W902" s="10"/>
    </row>
    <row r="903" spans="1:23" ht="36.75" customHeight="1" x14ac:dyDescent="0.3">
      <c r="A903" s="4" t="str">
        <f>'Matriz Nº2 Análisis'!A903</f>
        <v>100. 3</v>
      </c>
      <c r="B903" s="13" t="str">
        <f>IF(A903&lt;1,'Matriz Nº1 Identificación'!F903,'Matriz Nº2 Análisis'!B903)</f>
        <v xml:space="preserve"> </v>
      </c>
      <c r="C903" s="13" t="str">
        <f>IFERROR(IF(A903&lt;1,'Matriz Nº1 Identificación'!B903,'Matriz Nº2 Análisis'!E903)," ")</f>
        <v xml:space="preserve"> </v>
      </c>
      <c r="D903" s="13" t="str">
        <f>IF(A903&lt;1,'Matriz Nº1 Identificación'!B903,'Matriz Nº2 Análisis'!I903)</f>
        <v xml:space="preserve"> </v>
      </c>
      <c r="E903" s="102"/>
      <c r="F903" s="103"/>
      <c r="G903" s="103"/>
      <c r="H903" s="103"/>
      <c r="I903" s="96" t="str">
        <f>IFERROR(VLOOKUP(D903,'Tabla 12'!$B$4:$E$6,3,FALSE)," ")</f>
        <v xml:space="preserve"> </v>
      </c>
      <c r="J903" s="95" t="str">
        <f>IFERROR(VLOOKUP(I903,'Tabla 12'!$D$5:$E$6,2,FALSE)," ")</f>
        <v xml:space="preserve"> </v>
      </c>
      <c r="K903" s="10"/>
      <c r="L903" s="10"/>
      <c r="M903" s="9"/>
      <c r="N903" s="10"/>
      <c r="O903" s="10"/>
      <c r="P903" s="10"/>
      <c r="Q903" s="10"/>
      <c r="R903" s="10"/>
      <c r="S903" s="10"/>
      <c r="T903" s="10"/>
      <c r="U903" s="10"/>
      <c r="V903" s="10"/>
      <c r="W903" s="10"/>
    </row>
    <row r="904" spans="1:23" ht="36.75" customHeight="1" x14ac:dyDescent="0.3">
      <c r="A904" s="4" t="str">
        <f>'Matriz Nº2 Análisis'!A904</f>
        <v>100. 4</v>
      </c>
      <c r="B904" s="13" t="str">
        <f>IF(A904&lt;1,'Matriz Nº1 Identificación'!F904,'Matriz Nº2 Análisis'!B904)</f>
        <v xml:space="preserve"> </v>
      </c>
      <c r="C904" s="13" t="str">
        <f>IFERROR(IF(A904&lt;1,'Matriz Nº1 Identificación'!B904,'Matriz Nº2 Análisis'!E904)," ")</f>
        <v xml:space="preserve"> </v>
      </c>
      <c r="D904" s="13" t="str">
        <f>IF(A904&lt;1,'Matriz Nº1 Identificación'!B904,'Matriz Nº2 Análisis'!I904)</f>
        <v xml:space="preserve"> </v>
      </c>
      <c r="E904" s="102"/>
      <c r="F904" s="103"/>
      <c r="G904" s="103"/>
      <c r="H904" s="103"/>
      <c r="I904" s="96" t="str">
        <f>IFERROR(VLOOKUP(D904,'Tabla 12'!$B$4:$E$6,3,FALSE)," ")</f>
        <v xml:space="preserve"> </v>
      </c>
      <c r="J904" s="95" t="str">
        <f>IFERROR(VLOOKUP(I904,'Tabla 12'!$D$5:$E$6,2,FALSE)," ")</f>
        <v xml:space="preserve"> </v>
      </c>
      <c r="K904" s="10"/>
      <c r="L904" s="10"/>
      <c r="M904" s="9"/>
      <c r="N904" s="10"/>
      <c r="O904" s="10"/>
      <c r="P904" s="10"/>
      <c r="Q904" s="10"/>
      <c r="R904" s="10"/>
      <c r="S904" s="10"/>
      <c r="T904" s="10"/>
      <c r="U904" s="10"/>
      <c r="V904" s="10"/>
      <c r="W904" s="10"/>
    </row>
    <row r="905" spans="1:23" ht="36.75" customHeight="1" x14ac:dyDescent="0.3">
      <c r="A905" s="4" t="str">
        <f>'Matriz Nº2 Análisis'!A905</f>
        <v>100. 5</v>
      </c>
      <c r="B905" s="13" t="str">
        <f>IF(A905&lt;1,'Matriz Nº1 Identificación'!F905,'Matriz Nº2 Análisis'!B905)</f>
        <v xml:space="preserve"> </v>
      </c>
      <c r="C905" s="13" t="str">
        <f>IFERROR(IF(A905&lt;1,'Matriz Nº1 Identificación'!B905,'Matriz Nº2 Análisis'!E905)," ")</f>
        <v xml:space="preserve"> </v>
      </c>
      <c r="D905" s="13" t="str">
        <f>IF(A905&lt;1,'Matriz Nº1 Identificación'!B905,'Matriz Nº2 Análisis'!I905)</f>
        <v xml:space="preserve"> </v>
      </c>
      <c r="E905" s="102"/>
      <c r="F905" s="103"/>
      <c r="G905" s="103"/>
      <c r="H905" s="103"/>
      <c r="I905" s="96" t="str">
        <f>IFERROR(VLOOKUP(D905,'Tabla 12'!$B$4:$E$6,3,FALSE)," ")</f>
        <v xml:space="preserve"> </v>
      </c>
      <c r="J905" s="95" t="str">
        <f>IFERROR(VLOOKUP(I905,'Tabla 12'!$D$5:$E$6,2,FALSE)," ")</f>
        <v xml:space="preserve"> </v>
      </c>
      <c r="K905" s="10"/>
      <c r="L905" s="10"/>
      <c r="M905" s="9"/>
      <c r="N905" s="10"/>
      <c r="O905" s="10"/>
      <c r="P905" s="10"/>
      <c r="Q905" s="10"/>
      <c r="R905" s="10"/>
      <c r="S905" s="10"/>
      <c r="T905" s="10"/>
      <c r="U905" s="10"/>
      <c r="V905" s="10"/>
      <c r="W905" s="10"/>
    </row>
    <row r="906" spans="1:23" ht="36.75" customHeight="1" x14ac:dyDescent="0.3">
      <c r="A906" s="4" t="str">
        <f>'Matriz Nº2 Análisis'!A906</f>
        <v>100. 6</v>
      </c>
      <c r="B906" s="13" t="str">
        <f>IF(A906&lt;1,'Matriz Nº1 Identificación'!F906,'Matriz Nº2 Análisis'!B906)</f>
        <v xml:space="preserve"> </v>
      </c>
      <c r="C906" s="13" t="str">
        <f>IFERROR(IF(A906&lt;1,'Matriz Nº1 Identificación'!B906,'Matriz Nº2 Análisis'!E906)," ")</f>
        <v xml:space="preserve"> </v>
      </c>
      <c r="D906" s="13" t="str">
        <f>IF(A906&lt;1,'Matriz Nº1 Identificación'!B906,'Matriz Nº2 Análisis'!I906)</f>
        <v xml:space="preserve"> </v>
      </c>
      <c r="E906" s="102"/>
      <c r="F906" s="103"/>
      <c r="G906" s="103"/>
      <c r="H906" s="103"/>
      <c r="I906" s="96" t="str">
        <f>IFERROR(VLOOKUP(D906,'Tabla 12'!$B$4:$E$6,3,FALSE)," ")</f>
        <v xml:space="preserve"> </v>
      </c>
      <c r="J906" s="95" t="str">
        <f>IFERROR(VLOOKUP(I906,'Tabla 12'!$D$5:$E$6,2,FALSE)," ")</f>
        <v xml:space="preserve"> </v>
      </c>
      <c r="K906" s="10"/>
      <c r="L906" s="10"/>
      <c r="M906" s="9"/>
      <c r="N906" s="10"/>
      <c r="O906" s="10"/>
      <c r="P906" s="10"/>
      <c r="Q906" s="10"/>
      <c r="R906" s="10"/>
      <c r="S906" s="10"/>
      <c r="T906" s="10"/>
      <c r="U906" s="10"/>
      <c r="V906" s="10"/>
      <c r="W906" s="10"/>
    </row>
    <row r="907" spans="1:23" ht="36.75" customHeight="1" thickBot="1" x14ac:dyDescent="0.35">
      <c r="A907" s="4" t="str">
        <f>'Matriz Nº2 Análisis'!A907</f>
        <v>100. 7</v>
      </c>
      <c r="B907" s="13" t="str">
        <f>IF(A907&lt;1,'Matriz Nº1 Identificación'!F907,'Matriz Nº2 Análisis'!B907)</f>
        <v xml:space="preserve"> </v>
      </c>
      <c r="C907" s="13" t="str">
        <f>IFERROR(IF(A907&lt;1,'Matriz Nº1 Identificación'!B907,'Matriz Nº2 Análisis'!E907)," ")</f>
        <v xml:space="preserve"> </v>
      </c>
      <c r="D907" s="13" t="str">
        <f>IF(A907&lt;1,'Matriz Nº1 Identificación'!B907,'Matriz Nº2 Análisis'!I907)</f>
        <v xml:space="preserve"> </v>
      </c>
      <c r="E907" s="102"/>
      <c r="F907" s="103"/>
      <c r="G907" s="103"/>
      <c r="H907" s="103"/>
      <c r="I907" s="96" t="str">
        <f>IFERROR(VLOOKUP(D907,'Tabla 12'!$B$4:$E$6,3,FALSE)," ")</f>
        <v xml:space="preserve"> </v>
      </c>
      <c r="J907" s="95" t="str">
        <f>IFERROR(VLOOKUP(I907,'Tabla 12'!$D$5:$E$6,2,FALSE)," ")</f>
        <v xml:space="preserve"> </v>
      </c>
      <c r="K907" s="10"/>
      <c r="L907" s="10"/>
      <c r="M907" s="9"/>
      <c r="N907" s="10"/>
      <c r="O907" s="10"/>
      <c r="P907" s="10"/>
      <c r="Q907" s="10"/>
      <c r="R907" s="10"/>
      <c r="S907" s="10"/>
      <c r="T907" s="10"/>
      <c r="U907" s="10"/>
      <c r="V907" s="10"/>
      <c r="W907" s="10"/>
    </row>
    <row r="908" spans="1:23" ht="34.5" customHeight="1" thickBot="1" x14ac:dyDescent="0.35">
      <c r="A908" s="73" t="str">
        <f>'Matriz Nº1 Identificación'!A908</f>
        <v xml:space="preserve">Objetivo Estratégico: </v>
      </c>
      <c r="B908" s="395">
        <f>+'Matriz Nº1 Identificación'!B908:H908</f>
        <v>0</v>
      </c>
      <c r="C908" s="396"/>
      <c r="D908" s="396"/>
      <c r="E908" s="396"/>
      <c r="F908" s="396"/>
      <c r="G908" s="396"/>
      <c r="H908" s="396"/>
      <c r="I908" s="396"/>
      <c r="J908" s="396"/>
    </row>
    <row r="909" spans="1:23" ht="34.5" customHeight="1" x14ac:dyDescent="0.3">
      <c r="A909" s="12" t="str">
        <f>'Matriz Nº1 Identificación'!A909</f>
        <v>Objetivo táctico</v>
      </c>
      <c r="B909" s="168" t="str">
        <f>+'Matriz Nº1 Identificación'!B909:H909</f>
        <v xml:space="preserve">101. </v>
      </c>
      <c r="C909" s="169"/>
      <c r="D909" s="169"/>
      <c r="E909" s="169"/>
      <c r="F909" s="170"/>
      <c r="G909" s="170"/>
      <c r="H909" s="170"/>
      <c r="I909" s="170"/>
      <c r="J909" s="171"/>
    </row>
    <row r="910" spans="1:23" ht="36.75" customHeight="1" x14ac:dyDescent="0.3">
      <c r="A910" s="4" t="str">
        <f>'Matriz Nº2 Análisis'!A910</f>
        <v>101. 1</v>
      </c>
      <c r="B910" s="13" t="str">
        <f>IF(A910&lt;1,'Matriz Nº1 Identificación'!F910,'Matriz Nº2 Análisis'!B910)</f>
        <v xml:space="preserve"> </v>
      </c>
      <c r="C910" s="13" t="str">
        <f>IFERROR(IF(A910&lt;1,'Matriz Nº1 Identificación'!B910,'Matriz Nº2 Análisis'!E910)," ")</f>
        <v xml:space="preserve"> </v>
      </c>
      <c r="D910" s="13" t="str">
        <f>IF(A910&lt;1,'Matriz Nº1 Identificación'!B910,'Matriz Nº2 Análisis'!I910)</f>
        <v xml:space="preserve"> </v>
      </c>
      <c r="E910" s="102"/>
      <c r="F910" s="103"/>
      <c r="G910" s="103"/>
      <c r="H910" s="103"/>
      <c r="I910" s="96" t="str">
        <f>IFERROR(VLOOKUP(D910,'Tabla 12'!$B$4:$E$6,3,FALSE)," ")</f>
        <v xml:space="preserve"> </v>
      </c>
      <c r="J910" s="95" t="str">
        <f>IFERROR(VLOOKUP(I910,'Tabla 12'!$D$5:$E$6,2,FALSE)," ")</f>
        <v xml:space="preserve"> </v>
      </c>
      <c r="K910" s="10"/>
      <c r="L910" s="10"/>
      <c r="M910" s="9"/>
      <c r="N910" s="10"/>
      <c r="O910" s="10"/>
      <c r="P910" s="10"/>
      <c r="Q910" s="10"/>
      <c r="R910" s="10"/>
      <c r="S910" s="10"/>
      <c r="T910" s="10"/>
      <c r="U910" s="10"/>
      <c r="V910" s="10"/>
      <c r="W910" s="10"/>
    </row>
    <row r="911" spans="1:23" ht="36.75" customHeight="1" x14ac:dyDescent="0.3">
      <c r="A911" s="4" t="str">
        <f>'Matriz Nº2 Análisis'!A911</f>
        <v>101. 2</v>
      </c>
      <c r="B911" s="13" t="str">
        <f>IF(A911&lt;1,'Matriz Nº1 Identificación'!F911,'Matriz Nº2 Análisis'!B911)</f>
        <v xml:space="preserve"> </v>
      </c>
      <c r="C911" s="13" t="str">
        <f>IFERROR(IF(A911&lt;1,'Matriz Nº1 Identificación'!B911,'Matriz Nº2 Análisis'!E911)," ")</f>
        <v xml:space="preserve"> </v>
      </c>
      <c r="D911" s="13" t="str">
        <f>IF(A911&lt;1,'Matriz Nº1 Identificación'!B911,'Matriz Nº2 Análisis'!I911)</f>
        <v xml:space="preserve"> </v>
      </c>
      <c r="E911" s="102"/>
      <c r="F911" s="103"/>
      <c r="G911" s="103"/>
      <c r="H911" s="103"/>
      <c r="I911" s="96" t="str">
        <f>IFERROR(VLOOKUP(D911,'Tabla 12'!$B$4:$E$6,3,FALSE)," ")</f>
        <v xml:space="preserve"> </v>
      </c>
      <c r="J911" s="95" t="str">
        <f>IFERROR(VLOOKUP(I911,'Tabla 12'!$D$5:$E$6,2,FALSE)," ")</f>
        <v xml:space="preserve"> </v>
      </c>
      <c r="K911" s="10"/>
      <c r="L911" s="10"/>
      <c r="M911" s="9"/>
      <c r="N911" s="10"/>
      <c r="O911" s="10"/>
      <c r="P911" s="10"/>
      <c r="Q911" s="10"/>
      <c r="R911" s="10"/>
      <c r="S911" s="10"/>
      <c r="T911" s="10"/>
      <c r="U911" s="10"/>
      <c r="V911" s="10"/>
      <c r="W911" s="10"/>
    </row>
    <row r="912" spans="1:23" ht="36.75" customHeight="1" x14ac:dyDescent="0.3">
      <c r="A912" s="4" t="str">
        <f>'Matriz Nº2 Análisis'!A912</f>
        <v>101. 3</v>
      </c>
      <c r="B912" s="13" t="str">
        <f>IF(A912&lt;1,'Matriz Nº1 Identificación'!F912,'Matriz Nº2 Análisis'!B912)</f>
        <v xml:space="preserve"> </v>
      </c>
      <c r="C912" s="13" t="str">
        <f>IFERROR(IF(A912&lt;1,'Matriz Nº1 Identificación'!B912,'Matriz Nº2 Análisis'!E912)," ")</f>
        <v xml:space="preserve"> </v>
      </c>
      <c r="D912" s="13" t="str">
        <f>IF(A912&lt;1,'Matriz Nº1 Identificación'!B912,'Matriz Nº2 Análisis'!I912)</f>
        <v xml:space="preserve"> </v>
      </c>
      <c r="E912" s="102"/>
      <c r="F912" s="103"/>
      <c r="G912" s="103"/>
      <c r="H912" s="103"/>
      <c r="I912" s="96" t="str">
        <f>IFERROR(VLOOKUP(D912,'Tabla 12'!$B$4:$E$6,3,FALSE)," ")</f>
        <v xml:space="preserve"> </v>
      </c>
      <c r="J912" s="95" t="str">
        <f>IFERROR(VLOOKUP(I912,'Tabla 12'!$D$5:$E$6,2,FALSE)," ")</f>
        <v xml:space="preserve"> </v>
      </c>
      <c r="K912" s="10"/>
      <c r="L912" s="10"/>
      <c r="M912" s="9"/>
      <c r="N912" s="10"/>
      <c r="O912" s="10"/>
      <c r="P912" s="10"/>
      <c r="Q912" s="10"/>
      <c r="R912" s="10"/>
      <c r="S912" s="10"/>
      <c r="T912" s="10"/>
      <c r="U912" s="10"/>
      <c r="V912" s="10"/>
      <c r="W912" s="10"/>
    </row>
    <row r="913" spans="1:23" ht="36.75" customHeight="1" x14ac:dyDescent="0.3">
      <c r="A913" s="4" t="str">
        <f>'Matriz Nº2 Análisis'!A913</f>
        <v>101. 4</v>
      </c>
      <c r="B913" s="13" t="str">
        <f>IF(A913&lt;1,'Matriz Nº1 Identificación'!F913,'Matriz Nº2 Análisis'!B913)</f>
        <v xml:space="preserve"> </v>
      </c>
      <c r="C913" s="13" t="str">
        <f>IFERROR(IF(A913&lt;1,'Matriz Nº1 Identificación'!B913,'Matriz Nº2 Análisis'!E913)," ")</f>
        <v xml:space="preserve"> </v>
      </c>
      <c r="D913" s="13" t="str">
        <f>IF(A913&lt;1,'Matriz Nº1 Identificación'!B913,'Matriz Nº2 Análisis'!I913)</f>
        <v xml:space="preserve"> </v>
      </c>
      <c r="E913" s="102"/>
      <c r="F913" s="103"/>
      <c r="G913" s="103"/>
      <c r="H913" s="103"/>
      <c r="I913" s="96" t="str">
        <f>IFERROR(VLOOKUP(D913,'Tabla 12'!$B$4:$E$6,3,FALSE)," ")</f>
        <v xml:space="preserve"> </v>
      </c>
      <c r="J913" s="95" t="str">
        <f>IFERROR(VLOOKUP(I913,'Tabla 12'!$D$5:$E$6,2,FALSE)," ")</f>
        <v xml:space="preserve"> </v>
      </c>
      <c r="K913" s="10"/>
      <c r="L913" s="10"/>
      <c r="M913" s="9"/>
      <c r="N913" s="10"/>
      <c r="O913" s="10"/>
      <c r="P913" s="10"/>
      <c r="Q913" s="10"/>
      <c r="R913" s="10"/>
      <c r="S913" s="10"/>
      <c r="T913" s="10"/>
      <c r="U913" s="10"/>
      <c r="V913" s="10"/>
      <c r="W913" s="10"/>
    </row>
    <row r="914" spans="1:23" ht="36.75" customHeight="1" x14ac:dyDescent="0.3">
      <c r="A914" s="4" t="str">
        <f>'Matriz Nº2 Análisis'!A914</f>
        <v>101. 5</v>
      </c>
      <c r="B914" s="13" t="str">
        <f>IF(A914&lt;1,'Matriz Nº1 Identificación'!F914,'Matriz Nº2 Análisis'!B914)</f>
        <v xml:space="preserve"> </v>
      </c>
      <c r="C914" s="13" t="str">
        <f>IFERROR(IF(A914&lt;1,'Matriz Nº1 Identificación'!B914,'Matriz Nº2 Análisis'!E914)," ")</f>
        <v xml:space="preserve"> </v>
      </c>
      <c r="D914" s="13" t="str">
        <f>IF(A914&lt;1,'Matriz Nº1 Identificación'!B914,'Matriz Nº2 Análisis'!I914)</f>
        <v xml:space="preserve"> </v>
      </c>
      <c r="E914" s="102"/>
      <c r="F914" s="103"/>
      <c r="G914" s="103"/>
      <c r="H914" s="103"/>
      <c r="I914" s="96" t="str">
        <f>IFERROR(VLOOKUP(D914,'Tabla 12'!$B$4:$E$6,3,FALSE)," ")</f>
        <v xml:space="preserve"> </v>
      </c>
      <c r="J914" s="95" t="str">
        <f>IFERROR(VLOOKUP(I914,'Tabla 12'!$D$5:$E$6,2,FALSE)," ")</f>
        <v xml:space="preserve"> </v>
      </c>
      <c r="K914" s="10"/>
      <c r="L914" s="10"/>
      <c r="M914" s="9"/>
      <c r="N914" s="10"/>
      <c r="O914" s="10"/>
      <c r="P914" s="10"/>
      <c r="Q914" s="10"/>
      <c r="R914" s="10"/>
      <c r="S914" s="10"/>
      <c r="T914" s="10"/>
      <c r="U914" s="10"/>
      <c r="V914" s="10"/>
      <c r="W914" s="10"/>
    </row>
    <row r="915" spans="1:23" ht="36.75" customHeight="1" x14ac:dyDescent="0.3">
      <c r="A915" s="4" t="str">
        <f>'Matriz Nº2 Análisis'!A915</f>
        <v>101. 6</v>
      </c>
      <c r="B915" s="13" t="str">
        <f>IF(A915&lt;1,'Matriz Nº1 Identificación'!F915,'Matriz Nº2 Análisis'!B915)</f>
        <v xml:space="preserve"> </v>
      </c>
      <c r="C915" s="13" t="str">
        <f>IFERROR(IF(A915&lt;1,'Matriz Nº1 Identificación'!B915,'Matriz Nº2 Análisis'!E915)," ")</f>
        <v xml:space="preserve"> </v>
      </c>
      <c r="D915" s="13" t="str">
        <f>IF(A915&lt;1,'Matriz Nº1 Identificación'!B915,'Matriz Nº2 Análisis'!I915)</f>
        <v xml:space="preserve"> </v>
      </c>
      <c r="E915" s="102"/>
      <c r="F915" s="103"/>
      <c r="G915" s="103"/>
      <c r="H915" s="103"/>
      <c r="I915" s="96" t="str">
        <f>IFERROR(VLOOKUP(D915,'Tabla 12'!$B$4:$E$6,3,FALSE)," ")</f>
        <v xml:space="preserve"> </v>
      </c>
      <c r="J915" s="95" t="str">
        <f>IFERROR(VLOOKUP(I915,'Tabla 12'!$D$5:$E$6,2,FALSE)," ")</f>
        <v xml:space="preserve"> </v>
      </c>
      <c r="K915" s="10"/>
      <c r="L915" s="10"/>
      <c r="M915" s="9"/>
      <c r="N915" s="10"/>
      <c r="O915" s="10"/>
      <c r="P915" s="10"/>
      <c r="Q915" s="10"/>
      <c r="R915" s="10"/>
      <c r="S915" s="10"/>
      <c r="T915" s="10"/>
      <c r="U915" s="10"/>
      <c r="V915" s="10"/>
      <c r="W915" s="10"/>
    </row>
    <row r="916" spans="1:23" ht="36.75" customHeight="1" thickBot="1" x14ac:dyDescent="0.35">
      <c r="A916" s="4" t="str">
        <f>'Matriz Nº2 Análisis'!A916</f>
        <v>101. 7</v>
      </c>
      <c r="B916" s="13" t="str">
        <f>IF(A916&lt;1,'Matriz Nº1 Identificación'!F916,'Matriz Nº2 Análisis'!B916)</f>
        <v xml:space="preserve"> </v>
      </c>
      <c r="C916" s="13" t="str">
        <f>IFERROR(IF(A916&lt;1,'Matriz Nº1 Identificación'!B916,'Matriz Nº2 Análisis'!E916)," ")</f>
        <v xml:space="preserve"> </v>
      </c>
      <c r="D916" s="13" t="str">
        <f>IF(A916&lt;1,'Matriz Nº1 Identificación'!B916,'Matriz Nº2 Análisis'!I916)</f>
        <v xml:space="preserve"> </v>
      </c>
      <c r="E916" s="102"/>
      <c r="F916" s="103"/>
      <c r="G916" s="103"/>
      <c r="H916" s="103"/>
      <c r="I916" s="96" t="str">
        <f>IFERROR(VLOOKUP(D916,'Tabla 12'!$B$4:$E$6,3,FALSE)," ")</f>
        <v xml:space="preserve"> </v>
      </c>
      <c r="J916" s="95" t="str">
        <f>IFERROR(VLOOKUP(I916,'Tabla 12'!$D$5:$E$6,2,FALSE)," ")</f>
        <v xml:space="preserve"> </v>
      </c>
      <c r="K916" s="10"/>
      <c r="L916" s="10"/>
      <c r="M916" s="9"/>
      <c r="N916" s="10"/>
      <c r="O916" s="10"/>
      <c r="P916" s="10"/>
      <c r="Q916" s="10"/>
      <c r="R916" s="10"/>
      <c r="S916" s="10"/>
      <c r="T916" s="10"/>
      <c r="U916" s="10"/>
      <c r="V916" s="10"/>
      <c r="W916" s="10"/>
    </row>
    <row r="917" spans="1:23" ht="34.5" customHeight="1" thickBot="1" x14ac:dyDescent="0.35">
      <c r="A917" s="73" t="str">
        <f>'Matriz Nº1 Identificación'!A917</f>
        <v xml:space="preserve">Objetivo Estratégico: </v>
      </c>
      <c r="B917" s="395">
        <f>+'Matriz Nº1 Identificación'!B917:H917</f>
        <v>0</v>
      </c>
      <c r="C917" s="396"/>
      <c r="D917" s="396"/>
      <c r="E917" s="396"/>
      <c r="F917" s="396"/>
      <c r="G917" s="396"/>
      <c r="H917" s="396"/>
      <c r="I917" s="396"/>
      <c r="J917" s="396"/>
    </row>
    <row r="918" spans="1:23" ht="34.5" customHeight="1" x14ac:dyDescent="0.3">
      <c r="A918" s="12" t="str">
        <f>'Matriz Nº1 Identificación'!A918</f>
        <v>Objetivo táctico</v>
      </c>
      <c r="B918" s="168" t="str">
        <f>+'Matriz Nº1 Identificación'!B918:H918</f>
        <v xml:space="preserve">102. </v>
      </c>
      <c r="C918" s="169"/>
      <c r="D918" s="169"/>
      <c r="E918" s="169"/>
      <c r="F918" s="170"/>
      <c r="G918" s="170"/>
      <c r="H918" s="170"/>
      <c r="I918" s="170"/>
      <c r="J918" s="171"/>
    </row>
    <row r="919" spans="1:23" ht="36.75" customHeight="1" x14ac:dyDescent="0.3">
      <c r="A919" s="4" t="str">
        <f>'Matriz Nº2 Análisis'!A919</f>
        <v>102. 1</v>
      </c>
      <c r="B919" s="13" t="str">
        <f>IF(A919&lt;1,'Matriz Nº1 Identificación'!F919,'Matriz Nº2 Análisis'!B919)</f>
        <v xml:space="preserve"> </v>
      </c>
      <c r="C919" s="13" t="str">
        <f>IFERROR(IF(A919&lt;1,'Matriz Nº1 Identificación'!B919,'Matriz Nº2 Análisis'!E919)," ")</f>
        <v xml:space="preserve"> </v>
      </c>
      <c r="D919" s="13" t="str">
        <f>IF(A919&lt;1,'Matriz Nº1 Identificación'!B919,'Matriz Nº2 Análisis'!I919)</f>
        <v xml:space="preserve"> </v>
      </c>
      <c r="E919" s="102"/>
      <c r="F919" s="103"/>
      <c r="G919" s="103"/>
      <c r="H919" s="103"/>
      <c r="I919" s="96" t="str">
        <f>IFERROR(VLOOKUP(D919,'Tabla 12'!$B$4:$E$6,3,FALSE)," ")</f>
        <v xml:space="preserve"> </v>
      </c>
      <c r="J919" s="95" t="str">
        <f>IFERROR(VLOOKUP(I919,'Tabla 12'!$D$5:$E$6,2,FALSE)," ")</f>
        <v xml:space="preserve"> </v>
      </c>
      <c r="K919" s="10"/>
      <c r="L919" s="10"/>
      <c r="M919" s="9"/>
      <c r="N919" s="10"/>
      <c r="O919" s="10"/>
      <c r="P919" s="10"/>
      <c r="Q919" s="10"/>
      <c r="R919" s="10"/>
      <c r="S919" s="10"/>
      <c r="T919" s="10"/>
      <c r="U919" s="10"/>
      <c r="V919" s="10"/>
      <c r="W919" s="10"/>
    </row>
    <row r="920" spans="1:23" ht="36.75" customHeight="1" x14ac:dyDescent="0.3">
      <c r="A920" s="4" t="str">
        <f>'Matriz Nº2 Análisis'!A920</f>
        <v>102. 2</v>
      </c>
      <c r="B920" s="13" t="str">
        <f>IF(A920&lt;1,'Matriz Nº1 Identificación'!F920,'Matriz Nº2 Análisis'!B920)</f>
        <v xml:space="preserve"> </v>
      </c>
      <c r="C920" s="13" t="str">
        <f>IFERROR(IF(A920&lt;1,'Matriz Nº1 Identificación'!B920,'Matriz Nº2 Análisis'!E920)," ")</f>
        <v xml:space="preserve"> </v>
      </c>
      <c r="D920" s="13" t="str">
        <f>IF(A920&lt;1,'Matriz Nº1 Identificación'!B920,'Matriz Nº2 Análisis'!I920)</f>
        <v xml:space="preserve"> </v>
      </c>
      <c r="E920" s="102"/>
      <c r="F920" s="103"/>
      <c r="G920" s="103"/>
      <c r="H920" s="103"/>
      <c r="I920" s="96" t="str">
        <f>IFERROR(VLOOKUP(D920,'Tabla 12'!$B$4:$E$6,3,FALSE)," ")</f>
        <v xml:space="preserve"> </v>
      </c>
      <c r="J920" s="95" t="str">
        <f>IFERROR(VLOOKUP(I920,'Tabla 12'!$D$5:$E$6,2,FALSE)," ")</f>
        <v xml:space="preserve"> </v>
      </c>
      <c r="K920" s="10"/>
      <c r="L920" s="10"/>
      <c r="M920" s="9"/>
      <c r="N920" s="10"/>
      <c r="O920" s="10"/>
      <c r="P920" s="10"/>
      <c r="Q920" s="10"/>
      <c r="R920" s="10"/>
      <c r="S920" s="10"/>
      <c r="T920" s="10"/>
      <c r="U920" s="10"/>
      <c r="V920" s="10"/>
      <c r="W920" s="10"/>
    </row>
    <row r="921" spans="1:23" ht="36.75" customHeight="1" x14ac:dyDescent="0.3">
      <c r="A921" s="4" t="str">
        <f>'Matriz Nº2 Análisis'!A921</f>
        <v>102. 3</v>
      </c>
      <c r="B921" s="13" t="str">
        <f>IF(A921&lt;1,'Matriz Nº1 Identificación'!F921,'Matriz Nº2 Análisis'!B921)</f>
        <v xml:space="preserve"> </v>
      </c>
      <c r="C921" s="13" t="str">
        <f>IFERROR(IF(A921&lt;1,'Matriz Nº1 Identificación'!B921,'Matriz Nº2 Análisis'!E921)," ")</f>
        <v xml:space="preserve"> </v>
      </c>
      <c r="D921" s="13" t="str">
        <f>IF(A921&lt;1,'Matriz Nº1 Identificación'!B921,'Matriz Nº2 Análisis'!I921)</f>
        <v xml:space="preserve"> </v>
      </c>
      <c r="E921" s="102"/>
      <c r="F921" s="103"/>
      <c r="G921" s="103"/>
      <c r="H921" s="103"/>
      <c r="I921" s="96" t="str">
        <f>IFERROR(VLOOKUP(D921,'Tabla 12'!$B$4:$E$6,3,FALSE)," ")</f>
        <v xml:space="preserve"> </v>
      </c>
      <c r="J921" s="95" t="str">
        <f>IFERROR(VLOOKUP(I921,'Tabla 12'!$D$5:$E$6,2,FALSE)," ")</f>
        <v xml:space="preserve"> </v>
      </c>
      <c r="K921" s="10"/>
      <c r="L921" s="10"/>
      <c r="M921" s="9"/>
      <c r="N921" s="10"/>
      <c r="O921" s="10"/>
      <c r="P921" s="10"/>
      <c r="Q921" s="10"/>
      <c r="R921" s="10"/>
      <c r="S921" s="10"/>
      <c r="T921" s="10"/>
      <c r="U921" s="10"/>
      <c r="V921" s="10"/>
      <c r="W921" s="10"/>
    </row>
    <row r="922" spans="1:23" ht="36.75" customHeight="1" x14ac:dyDescent="0.3">
      <c r="A922" s="4" t="str">
        <f>'Matriz Nº2 Análisis'!A922</f>
        <v>102. 4</v>
      </c>
      <c r="B922" s="13" t="str">
        <f>IF(A922&lt;1,'Matriz Nº1 Identificación'!F922,'Matriz Nº2 Análisis'!B922)</f>
        <v xml:space="preserve"> </v>
      </c>
      <c r="C922" s="13" t="str">
        <f>IFERROR(IF(A922&lt;1,'Matriz Nº1 Identificación'!B922,'Matriz Nº2 Análisis'!E922)," ")</f>
        <v xml:space="preserve"> </v>
      </c>
      <c r="D922" s="13" t="str">
        <f>IF(A922&lt;1,'Matriz Nº1 Identificación'!B922,'Matriz Nº2 Análisis'!I922)</f>
        <v xml:space="preserve"> </v>
      </c>
      <c r="E922" s="102"/>
      <c r="F922" s="103"/>
      <c r="G922" s="103"/>
      <c r="H922" s="103"/>
      <c r="I922" s="96" t="str">
        <f>IFERROR(VLOOKUP(D922,'Tabla 12'!$B$4:$E$6,3,FALSE)," ")</f>
        <v xml:space="preserve"> </v>
      </c>
      <c r="J922" s="95" t="str">
        <f>IFERROR(VLOOKUP(I922,'Tabla 12'!$D$5:$E$6,2,FALSE)," ")</f>
        <v xml:space="preserve"> </v>
      </c>
      <c r="K922" s="10"/>
      <c r="L922" s="10"/>
      <c r="M922" s="9"/>
      <c r="N922" s="10"/>
      <c r="O922" s="10"/>
      <c r="P922" s="10"/>
      <c r="Q922" s="10"/>
      <c r="R922" s="10"/>
      <c r="S922" s="10"/>
      <c r="T922" s="10"/>
      <c r="U922" s="10"/>
      <c r="V922" s="10"/>
      <c r="W922" s="10"/>
    </row>
    <row r="923" spans="1:23" ht="36.75" customHeight="1" x14ac:dyDescent="0.3">
      <c r="A923" s="4" t="str">
        <f>'Matriz Nº2 Análisis'!A923</f>
        <v>102. 5</v>
      </c>
      <c r="B923" s="13" t="str">
        <f>IF(A923&lt;1,'Matriz Nº1 Identificación'!F923,'Matriz Nº2 Análisis'!B923)</f>
        <v xml:space="preserve"> </v>
      </c>
      <c r="C923" s="13" t="str">
        <f>IFERROR(IF(A923&lt;1,'Matriz Nº1 Identificación'!B923,'Matriz Nº2 Análisis'!E923)," ")</f>
        <v xml:space="preserve"> </v>
      </c>
      <c r="D923" s="13" t="str">
        <f>IF(A923&lt;1,'Matriz Nº1 Identificación'!B923,'Matriz Nº2 Análisis'!I923)</f>
        <v xml:space="preserve"> </v>
      </c>
      <c r="E923" s="102"/>
      <c r="F923" s="103"/>
      <c r="G923" s="103"/>
      <c r="H923" s="103"/>
      <c r="I923" s="96" t="str">
        <f>IFERROR(VLOOKUP(D923,'Tabla 12'!$B$4:$E$6,3,FALSE)," ")</f>
        <v xml:space="preserve"> </v>
      </c>
      <c r="J923" s="95" t="str">
        <f>IFERROR(VLOOKUP(I923,'Tabla 12'!$D$5:$E$6,2,FALSE)," ")</f>
        <v xml:space="preserve"> </v>
      </c>
      <c r="K923" s="10"/>
      <c r="L923" s="10"/>
      <c r="M923" s="9"/>
      <c r="N923" s="10"/>
      <c r="O923" s="10"/>
      <c r="P923" s="10"/>
      <c r="Q923" s="10"/>
      <c r="R923" s="10"/>
      <c r="S923" s="10"/>
      <c r="T923" s="10"/>
      <c r="U923" s="10"/>
      <c r="V923" s="10"/>
      <c r="W923" s="10"/>
    </row>
    <row r="924" spans="1:23" ht="36.75" customHeight="1" x14ac:dyDescent="0.3">
      <c r="A924" s="4" t="str">
        <f>'Matriz Nº2 Análisis'!A924</f>
        <v>102. 6</v>
      </c>
      <c r="B924" s="13" t="str">
        <f>IF(A924&lt;1,'Matriz Nº1 Identificación'!F924,'Matriz Nº2 Análisis'!B924)</f>
        <v xml:space="preserve"> </v>
      </c>
      <c r="C924" s="13" t="str">
        <f>IFERROR(IF(A924&lt;1,'Matriz Nº1 Identificación'!B924,'Matriz Nº2 Análisis'!E924)," ")</f>
        <v xml:space="preserve"> </v>
      </c>
      <c r="D924" s="13" t="str">
        <f>IF(A924&lt;1,'Matriz Nº1 Identificación'!B924,'Matriz Nº2 Análisis'!I924)</f>
        <v xml:space="preserve"> </v>
      </c>
      <c r="E924" s="102"/>
      <c r="F924" s="103"/>
      <c r="G924" s="103"/>
      <c r="H924" s="103"/>
      <c r="I924" s="96" t="str">
        <f>IFERROR(VLOOKUP(D924,'Tabla 12'!$B$4:$E$6,3,FALSE)," ")</f>
        <v xml:space="preserve"> </v>
      </c>
      <c r="J924" s="95" t="str">
        <f>IFERROR(VLOOKUP(I924,'Tabla 12'!$D$5:$E$6,2,FALSE)," ")</f>
        <v xml:space="preserve"> </v>
      </c>
      <c r="K924" s="10"/>
      <c r="L924" s="10"/>
      <c r="M924" s="9"/>
      <c r="N924" s="10"/>
      <c r="O924" s="10"/>
      <c r="P924" s="10"/>
      <c r="Q924" s="10"/>
      <c r="R924" s="10"/>
      <c r="S924" s="10"/>
      <c r="T924" s="10"/>
      <c r="U924" s="10"/>
      <c r="V924" s="10"/>
      <c r="W924" s="10"/>
    </row>
    <row r="925" spans="1:23" ht="36.75" customHeight="1" thickBot="1" x14ac:dyDescent="0.35">
      <c r="A925" s="4" t="str">
        <f>'Matriz Nº2 Análisis'!A925</f>
        <v>102. 7</v>
      </c>
      <c r="B925" s="13" t="str">
        <f>IF(A925&lt;1,'Matriz Nº1 Identificación'!F925,'Matriz Nº2 Análisis'!B925)</f>
        <v xml:space="preserve"> </v>
      </c>
      <c r="C925" s="13" t="str">
        <f>IFERROR(IF(A925&lt;1,'Matriz Nº1 Identificación'!B925,'Matriz Nº2 Análisis'!E925)," ")</f>
        <v xml:space="preserve"> </v>
      </c>
      <c r="D925" s="13" t="str">
        <f>IF(A925&lt;1,'Matriz Nº1 Identificación'!B925,'Matriz Nº2 Análisis'!I925)</f>
        <v xml:space="preserve"> </v>
      </c>
      <c r="E925" s="102"/>
      <c r="F925" s="103"/>
      <c r="G925" s="103"/>
      <c r="H925" s="103"/>
      <c r="I925" s="96" t="str">
        <f>IFERROR(VLOOKUP(D925,'Tabla 12'!$B$4:$E$6,3,FALSE)," ")</f>
        <v xml:space="preserve"> </v>
      </c>
      <c r="J925" s="95" t="str">
        <f>IFERROR(VLOOKUP(I925,'Tabla 12'!$D$5:$E$6,2,FALSE)," ")</f>
        <v xml:space="preserve"> </v>
      </c>
      <c r="K925" s="10"/>
      <c r="L925" s="10"/>
      <c r="M925" s="9"/>
      <c r="N925" s="10"/>
      <c r="O925" s="10"/>
      <c r="P925" s="10"/>
      <c r="Q925" s="10"/>
      <c r="R925" s="10"/>
      <c r="S925" s="10"/>
      <c r="T925" s="10"/>
      <c r="U925" s="10"/>
      <c r="V925" s="10"/>
      <c r="W925" s="10"/>
    </row>
    <row r="926" spans="1:23" ht="34.5" customHeight="1" thickBot="1" x14ac:dyDescent="0.35">
      <c r="A926" s="73" t="str">
        <f>'Matriz Nº1 Identificación'!A926</f>
        <v xml:space="preserve">Objetivo Estratégico: </v>
      </c>
      <c r="B926" s="395">
        <f>+'Matriz Nº1 Identificación'!B926:H926</f>
        <v>0</v>
      </c>
      <c r="C926" s="396"/>
      <c r="D926" s="396"/>
      <c r="E926" s="396"/>
      <c r="F926" s="396"/>
      <c r="G926" s="396"/>
      <c r="H926" s="396"/>
      <c r="I926" s="396"/>
      <c r="J926" s="396"/>
    </row>
    <row r="927" spans="1:23" ht="34.5" customHeight="1" x14ac:dyDescent="0.3">
      <c r="A927" s="12" t="str">
        <f>'Matriz Nº1 Identificación'!A927</f>
        <v>Objetivo táctico</v>
      </c>
      <c r="B927" s="168" t="str">
        <f>+'Matriz Nº1 Identificación'!B927:H927</f>
        <v xml:space="preserve">103. </v>
      </c>
      <c r="C927" s="169"/>
      <c r="D927" s="169"/>
      <c r="E927" s="169"/>
      <c r="F927" s="170"/>
      <c r="G927" s="170"/>
      <c r="H927" s="170"/>
      <c r="I927" s="170"/>
      <c r="J927" s="171"/>
    </row>
    <row r="928" spans="1:23" ht="36.75" customHeight="1" x14ac:dyDescent="0.3">
      <c r="A928" s="4" t="str">
        <f>'Matriz Nº2 Análisis'!A928</f>
        <v>103. 1</v>
      </c>
      <c r="B928" s="13" t="str">
        <f>IF(A928&lt;1,'Matriz Nº1 Identificación'!F928,'Matriz Nº2 Análisis'!B928)</f>
        <v xml:space="preserve"> </v>
      </c>
      <c r="C928" s="13" t="str">
        <f>IFERROR(IF(A928&lt;1,'Matriz Nº1 Identificación'!B928,'Matriz Nº2 Análisis'!E928)," ")</f>
        <v xml:space="preserve"> </v>
      </c>
      <c r="D928" s="13" t="str">
        <f>IF(A928&lt;1,'Matriz Nº1 Identificación'!B928,'Matriz Nº2 Análisis'!I928)</f>
        <v xml:space="preserve"> </v>
      </c>
      <c r="E928" s="102"/>
      <c r="F928" s="103"/>
      <c r="G928" s="103"/>
      <c r="H928" s="103"/>
      <c r="I928" s="96" t="str">
        <f>IFERROR(VLOOKUP(D928,'Tabla 12'!$B$4:$E$6,3,FALSE)," ")</f>
        <v xml:space="preserve"> </v>
      </c>
      <c r="J928" s="95" t="str">
        <f>IFERROR(VLOOKUP(I928,'Tabla 12'!$D$5:$E$6,2,FALSE)," ")</f>
        <v xml:space="preserve"> </v>
      </c>
      <c r="K928" s="10"/>
      <c r="L928" s="10"/>
      <c r="M928" s="9"/>
      <c r="N928" s="10"/>
      <c r="O928" s="10"/>
      <c r="P928" s="10"/>
      <c r="Q928" s="10"/>
      <c r="R928" s="10"/>
      <c r="S928" s="10"/>
      <c r="T928" s="10"/>
      <c r="U928" s="10"/>
      <c r="V928" s="10"/>
      <c r="W928" s="10"/>
    </row>
    <row r="929" spans="1:23" ht="36.75" customHeight="1" x14ac:dyDescent="0.3">
      <c r="A929" s="4" t="str">
        <f>'Matriz Nº2 Análisis'!A929</f>
        <v>103. 2</v>
      </c>
      <c r="B929" s="13" t="str">
        <f>IF(A929&lt;1,'Matriz Nº1 Identificación'!F929,'Matriz Nº2 Análisis'!B929)</f>
        <v xml:space="preserve"> </v>
      </c>
      <c r="C929" s="13" t="str">
        <f>IFERROR(IF(A929&lt;1,'Matriz Nº1 Identificación'!B929,'Matriz Nº2 Análisis'!E929)," ")</f>
        <v xml:space="preserve"> </v>
      </c>
      <c r="D929" s="13" t="str">
        <f>IF(A929&lt;1,'Matriz Nº1 Identificación'!B929,'Matriz Nº2 Análisis'!I929)</f>
        <v xml:space="preserve"> </v>
      </c>
      <c r="E929" s="102"/>
      <c r="F929" s="103"/>
      <c r="G929" s="103"/>
      <c r="H929" s="103"/>
      <c r="I929" s="96" t="str">
        <f>IFERROR(VLOOKUP(D929,'Tabla 12'!$B$4:$E$6,3,FALSE)," ")</f>
        <v xml:space="preserve"> </v>
      </c>
      <c r="J929" s="95" t="str">
        <f>IFERROR(VLOOKUP(I929,'Tabla 12'!$D$5:$E$6,2,FALSE)," ")</f>
        <v xml:space="preserve"> </v>
      </c>
      <c r="K929" s="10"/>
      <c r="L929" s="10"/>
      <c r="M929" s="9"/>
      <c r="N929" s="10"/>
      <c r="O929" s="10"/>
      <c r="P929" s="10"/>
      <c r="Q929" s="10"/>
      <c r="R929" s="10"/>
      <c r="S929" s="10"/>
      <c r="T929" s="10"/>
      <c r="U929" s="10"/>
      <c r="V929" s="10"/>
      <c r="W929" s="10"/>
    </row>
    <row r="930" spans="1:23" ht="36.75" customHeight="1" x14ac:dyDescent="0.3">
      <c r="A930" s="4" t="str">
        <f>'Matriz Nº2 Análisis'!A930</f>
        <v>103. 3</v>
      </c>
      <c r="B930" s="13" t="str">
        <f>IF(A930&lt;1,'Matriz Nº1 Identificación'!F930,'Matriz Nº2 Análisis'!B930)</f>
        <v xml:space="preserve"> </v>
      </c>
      <c r="C930" s="13" t="str">
        <f>IFERROR(IF(A930&lt;1,'Matriz Nº1 Identificación'!B930,'Matriz Nº2 Análisis'!E930)," ")</f>
        <v xml:space="preserve"> </v>
      </c>
      <c r="D930" s="13" t="str">
        <f>IF(A930&lt;1,'Matriz Nº1 Identificación'!B930,'Matriz Nº2 Análisis'!I930)</f>
        <v xml:space="preserve"> </v>
      </c>
      <c r="E930" s="102"/>
      <c r="F930" s="103"/>
      <c r="G930" s="103"/>
      <c r="H930" s="103"/>
      <c r="I930" s="96" t="str">
        <f>IFERROR(VLOOKUP(D930,'Tabla 12'!$B$4:$E$6,3,FALSE)," ")</f>
        <v xml:space="preserve"> </v>
      </c>
      <c r="J930" s="95" t="str">
        <f>IFERROR(VLOOKUP(I930,'Tabla 12'!$D$5:$E$6,2,FALSE)," ")</f>
        <v xml:space="preserve"> </v>
      </c>
      <c r="K930" s="10"/>
      <c r="L930" s="10"/>
      <c r="M930" s="9"/>
      <c r="N930" s="10"/>
      <c r="O930" s="10"/>
      <c r="P930" s="10"/>
      <c r="Q930" s="10"/>
      <c r="R930" s="10"/>
      <c r="S930" s="10"/>
      <c r="T930" s="10"/>
      <c r="U930" s="10"/>
      <c r="V930" s="10"/>
      <c r="W930" s="10"/>
    </row>
    <row r="931" spans="1:23" ht="36.75" customHeight="1" x14ac:dyDescent="0.3">
      <c r="A931" s="4" t="str">
        <f>'Matriz Nº2 Análisis'!A931</f>
        <v>103. 4</v>
      </c>
      <c r="B931" s="13" t="str">
        <f>IF(A931&lt;1,'Matriz Nº1 Identificación'!F931,'Matriz Nº2 Análisis'!B931)</f>
        <v xml:space="preserve"> </v>
      </c>
      <c r="C931" s="13" t="str">
        <f>IFERROR(IF(A931&lt;1,'Matriz Nº1 Identificación'!B931,'Matriz Nº2 Análisis'!E931)," ")</f>
        <v xml:space="preserve"> </v>
      </c>
      <c r="D931" s="13" t="str">
        <f>IF(A931&lt;1,'Matriz Nº1 Identificación'!B931,'Matriz Nº2 Análisis'!I931)</f>
        <v xml:space="preserve"> </v>
      </c>
      <c r="E931" s="102"/>
      <c r="F931" s="103"/>
      <c r="G931" s="103"/>
      <c r="H931" s="103"/>
      <c r="I931" s="96" t="str">
        <f>IFERROR(VLOOKUP(D931,'Tabla 12'!$B$4:$E$6,3,FALSE)," ")</f>
        <v xml:space="preserve"> </v>
      </c>
      <c r="J931" s="95" t="str">
        <f>IFERROR(VLOOKUP(I931,'Tabla 12'!$D$5:$E$6,2,FALSE)," ")</f>
        <v xml:space="preserve"> </v>
      </c>
      <c r="K931" s="10"/>
      <c r="L931" s="10"/>
      <c r="M931" s="9"/>
      <c r="N931" s="10"/>
      <c r="O931" s="10"/>
      <c r="P931" s="10"/>
      <c r="Q931" s="10"/>
      <c r="R931" s="10"/>
      <c r="S931" s="10"/>
      <c r="T931" s="10"/>
      <c r="U931" s="10"/>
      <c r="V931" s="10"/>
      <c r="W931" s="10"/>
    </row>
    <row r="932" spans="1:23" ht="36.75" customHeight="1" x14ac:dyDescent="0.3">
      <c r="A932" s="4" t="str">
        <f>'Matriz Nº2 Análisis'!A932</f>
        <v>103. 5</v>
      </c>
      <c r="B932" s="13" t="str">
        <f>IF(A932&lt;1,'Matriz Nº1 Identificación'!F932,'Matriz Nº2 Análisis'!B932)</f>
        <v xml:space="preserve"> </v>
      </c>
      <c r="C932" s="13" t="str">
        <f>IFERROR(IF(A932&lt;1,'Matriz Nº1 Identificación'!B932,'Matriz Nº2 Análisis'!E932)," ")</f>
        <v xml:space="preserve"> </v>
      </c>
      <c r="D932" s="13" t="str">
        <f>IF(A932&lt;1,'Matriz Nº1 Identificación'!B932,'Matriz Nº2 Análisis'!I932)</f>
        <v xml:space="preserve"> </v>
      </c>
      <c r="E932" s="102"/>
      <c r="F932" s="103"/>
      <c r="G932" s="103"/>
      <c r="H932" s="103"/>
      <c r="I932" s="96" t="str">
        <f>IFERROR(VLOOKUP(D932,'Tabla 12'!$B$4:$E$6,3,FALSE)," ")</f>
        <v xml:space="preserve"> </v>
      </c>
      <c r="J932" s="95" t="str">
        <f>IFERROR(VLOOKUP(I932,'Tabla 12'!$D$5:$E$6,2,FALSE)," ")</f>
        <v xml:space="preserve"> </v>
      </c>
      <c r="K932" s="10"/>
      <c r="L932" s="10"/>
      <c r="M932" s="9"/>
      <c r="N932" s="10"/>
      <c r="O932" s="10"/>
      <c r="P932" s="10"/>
      <c r="Q932" s="10"/>
      <c r="R932" s="10"/>
      <c r="S932" s="10"/>
      <c r="T932" s="10"/>
      <c r="U932" s="10"/>
      <c r="V932" s="10"/>
      <c r="W932" s="10"/>
    </row>
    <row r="933" spans="1:23" ht="36.75" customHeight="1" x14ac:dyDescent="0.3">
      <c r="A933" s="4" t="str">
        <f>'Matriz Nº2 Análisis'!A933</f>
        <v>103. 6</v>
      </c>
      <c r="B933" s="13" t="str">
        <f>IF(A933&lt;1,'Matriz Nº1 Identificación'!F933,'Matriz Nº2 Análisis'!B933)</f>
        <v xml:space="preserve"> </v>
      </c>
      <c r="C933" s="13" t="str">
        <f>IFERROR(IF(A933&lt;1,'Matriz Nº1 Identificación'!B933,'Matriz Nº2 Análisis'!E933)," ")</f>
        <v xml:space="preserve"> </v>
      </c>
      <c r="D933" s="13" t="str">
        <f>IF(A933&lt;1,'Matriz Nº1 Identificación'!B933,'Matriz Nº2 Análisis'!I933)</f>
        <v xml:space="preserve"> </v>
      </c>
      <c r="E933" s="102"/>
      <c r="F933" s="103"/>
      <c r="G933" s="103"/>
      <c r="H933" s="103"/>
      <c r="I933" s="96" t="str">
        <f>IFERROR(VLOOKUP(D933,'Tabla 12'!$B$4:$E$6,3,FALSE)," ")</f>
        <v xml:space="preserve"> </v>
      </c>
      <c r="J933" s="95" t="str">
        <f>IFERROR(VLOOKUP(I933,'Tabla 12'!$D$5:$E$6,2,FALSE)," ")</f>
        <v xml:space="preserve"> </v>
      </c>
      <c r="K933" s="10"/>
      <c r="L933" s="10"/>
      <c r="M933" s="9"/>
      <c r="N933" s="10"/>
      <c r="O933" s="10"/>
      <c r="P933" s="10"/>
      <c r="Q933" s="10"/>
      <c r="R933" s="10"/>
      <c r="S933" s="10"/>
      <c r="T933" s="10"/>
      <c r="U933" s="10"/>
      <c r="V933" s="10"/>
      <c r="W933" s="10"/>
    </row>
    <row r="934" spans="1:23" ht="36.75" customHeight="1" thickBot="1" x14ac:dyDescent="0.35">
      <c r="A934" s="4" t="str">
        <f>'Matriz Nº2 Análisis'!A934</f>
        <v>103. 7</v>
      </c>
      <c r="B934" s="13" t="str">
        <f>IF(A934&lt;1,'Matriz Nº1 Identificación'!F934,'Matriz Nº2 Análisis'!B934)</f>
        <v xml:space="preserve"> </v>
      </c>
      <c r="C934" s="13" t="str">
        <f>IFERROR(IF(A934&lt;1,'Matriz Nº1 Identificación'!B934,'Matriz Nº2 Análisis'!E934)," ")</f>
        <v xml:space="preserve"> </v>
      </c>
      <c r="D934" s="13" t="str">
        <f>IF(A934&lt;1,'Matriz Nº1 Identificación'!B934,'Matriz Nº2 Análisis'!I934)</f>
        <v xml:space="preserve"> </v>
      </c>
      <c r="E934" s="102"/>
      <c r="F934" s="103"/>
      <c r="G934" s="103"/>
      <c r="H934" s="103"/>
      <c r="I934" s="96" t="str">
        <f>IFERROR(VLOOKUP(D934,'Tabla 12'!$B$4:$E$6,3,FALSE)," ")</f>
        <v xml:space="preserve"> </v>
      </c>
      <c r="J934" s="95" t="str">
        <f>IFERROR(VLOOKUP(I934,'Tabla 12'!$D$5:$E$6,2,FALSE)," ")</f>
        <v xml:space="preserve"> </v>
      </c>
      <c r="K934" s="10"/>
      <c r="L934" s="10"/>
      <c r="M934" s="9"/>
      <c r="N934" s="10"/>
      <c r="O934" s="10"/>
      <c r="P934" s="10"/>
      <c r="Q934" s="10"/>
      <c r="R934" s="10"/>
      <c r="S934" s="10"/>
      <c r="T934" s="10"/>
      <c r="U934" s="10"/>
      <c r="V934" s="10"/>
      <c r="W934" s="10"/>
    </row>
    <row r="935" spans="1:23" ht="34.5" customHeight="1" thickBot="1" x14ac:dyDescent="0.35">
      <c r="A935" s="73" t="str">
        <f>'Matriz Nº1 Identificación'!A935</f>
        <v xml:space="preserve">Objetivo Estratégico: </v>
      </c>
      <c r="B935" s="395">
        <f>+'Matriz Nº1 Identificación'!B935:H935</f>
        <v>0</v>
      </c>
      <c r="C935" s="396"/>
      <c r="D935" s="396"/>
      <c r="E935" s="396"/>
      <c r="F935" s="396"/>
      <c r="G935" s="396"/>
      <c r="H935" s="396"/>
      <c r="I935" s="396"/>
      <c r="J935" s="396"/>
    </row>
    <row r="936" spans="1:23" ht="34.5" customHeight="1" x14ac:dyDescent="0.3">
      <c r="A936" s="12" t="str">
        <f>'Matriz Nº1 Identificación'!A936</f>
        <v>Objetivo táctico</v>
      </c>
      <c r="B936" s="168" t="str">
        <f>+'Matriz Nº1 Identificación'!B936:H936</f>
        <v xml:space="preserve">104. </v>
      </c>
      <c r="C936" s="169"/>
      <c r="D936" s="169"/>
      <c r="E936" s="169"/>
      <c r="F936" s="170"/>
      <c r="G936" s="170"/>
      <c r="H936" s="170"/>
      <c r="I936" s="170"/>
      <c r="J936" s="171"/>
    </row>
    <row r="937" spans="1:23" ht="36.75" customHeight="1" x14ac:dyDescent="0.3">
      <c r="A937" s="4" t="str">
        <f>'Matriz Nº2 Análisis'!A937</f>
        <v>104. 1</v>
      </c>
      <c r="B937" s="13" t="str">
        <f>IF(A937&lt;1,'Matriz Nº1 Identificación'!F937,'Matriz Nº2 Análisis'!B937)</f>
        <v xml:space="preserve"> </v>
      </c>
      <c r="C937" s="13" t="str">
        <f>IFERROR(IF(A937&lt;1,'Matriz Nº1 Identificación'!B937,'Matriz Nº2 Análisis'!E937)," ")</f>
        <v xml:space="preserve"> </v>
      </c>
      <c r="D937" s="13" t="str">
        <f>IF(A937&lt;1,'Matriz Nº1 Identificación'!B937,'Matriz Nº2 Análisis'!I937)</f>
        <v xml:space="preserve"> </v>
      </c>
      <c r="E937" s="102"/>
      <c r="F937" s="103"/>
      <c r="G937" s="103"/>
      <c r="H937" s="103"/>
      <c r="I937" s="96" t="str">
        <f>IFERROR(VLOOKUP(D937,'Tabla 12'!$B$4:$E$6,3,FALSE)," ")</f>
        <v xml:space="preserve"> </v>
      </c>
      <c r="J937" s="95" t="str">
        <f>IFERROR(VLOOKUP(I937,'Tabla 12'!$D$5:$E$6,2,FALSE)," ")</f>
        <v xml:space="preserve"> </v>
      </c>
      <c r="K937" s="10"/>
      <c r="L937" s="10"/>
      <c r="M937" s="9"/>
      <c r="N937" s="10"/>
      <c r="O937" s="10"/>
      <c r="P937" s="10"/>
      <c r="Q937" s="10"/>
      <c r="R937" s="10"/>
      <c r="S937" s="10"/>
      <c r="T937" s="10"/>
      <c r="U937" s="10"/>
      <c r="V937" s="10"/>
      <c r="W937" s="10"/>
    </row>
    <row r="938" spans="1:23" ht="36.75" customHeight="1" x14ac:dyDescent="0.3">
      <c r="A938" s="4" t="str">
        <f>'Matriz Nº2 Análisis'!A938</f>
        <v>104. 2</v>
      </c>
      <c r="B938" s="13" t="str">
        <f>IF(A938&lt;1,'Matriz Nº1 Identificación'!F938,'Matriz Nº2 Análisis'!B938)</f>
        <v xml:space="preserve"> </v>
      </c>
      <c r="C938" s="13" t="str">
        <f>IFERROR(IF(A938&lt;1,'Matriz Nº1 Identificación'!B938,'Matriz Nº2 Análisis'!E938)," ")</f>
        <v xml:space="preserve"> </v>
      </c>
      <c r="D938" s="13" t="str">
        <f>IF(A938&lt;1,'Matriz Nº1 Identificación'!B938,'Matriz Nº2 Análisis'!I938)</f>
        <v xml:space="preserve"> </v>
      </c>
      <c r="E938" s="102"/>
      <c r="F938" s="103"/>
      <c r="G938" s="103"/>
      <c r="H938" s="103"/>
      <c r="I938" s="96" t="str">
        <f>IFERROR(VLOOKUP(D938,'Tabla 12'!$B$4:$E$6,3,FALSE)," ")</f>
        <v xml:space="preserve"> </v>
      </c>
      <c r="J938" s="95" t="str">
        <f>IFERROR(VLOOKUP(I938,'Tabla 12'!$D$5:$E$6,2,FALSE)," ")</f>
        <v xml:space="preserve"> </v>
      </c>
      <c r="K938" s="10"/>
      <c r="L938" s="10"/>
      <c r="M938" s="9"/>
      <c r="N938" s="10"/>
      <c r="O938" s="10"/>
      <c r="P938" s="10"/>
      <c r="Q938" s="10"/>
      <c r="R938" s="10"/>
      <c r="S938" s="10"/>
      <c r="T938" s="10"/>
      <c r="U938" s="10"/>
      <c r="V938" s="10"/>
      <c r="W938" s="10"/>
    </row>
    <row r="939" spans="1:23" ht="36.75" customHeight="1" x14ac:dyDescent="0.3">
      <c r="A939" s="4" t="str">
        <f>'Matriz Nº2 Análisis'!A939</f>
        <v>104. 3</v>
      </c>
      <c r="B939" s="13" t="str">
        <f>IF(A939&lt;1,'Matriz Nº1 Identificación'!F939,'Matriz Nº2 Análisis'!B939)</f>
        <v xml:space="preserve"> </v>
      </c>
      <c r="C939" s="13" t="str">
        <f>IFERROR(IF(A939&lt;1,'Matriz Nº1 Identificación'!B939,'Matriz Nº2 Análisis'!E939)," ")</f>
        <v xml:space="preserve"> </v>
      </c>
      <c r="D939" s="13" t="str">
        <f>IF(A939&lt;1,'Matriz Nº1 Identificación'!B939,'Matriz Nº2 Análisis'!I939)</f>
        <v xml:space="preserve"> </v>
      </c>
      <c r="E939" s="102"/>
      <c r="F939" s="103"/>
      <c r="G939" s="103"/>
      <c r="H939" s="103"/>
      <c r="I939" s="96" t="str">
        <f>IFERROR(VLOOKUP(D939,'Tabla 12'!$B$4:$E$6,3,FALSE)," ")</f>
        <v xml:space="preserve"> </v>
      </c>
      <c r="J939" s="95" t="str">
        <f>IFERROR(VLOOKUP(I939,'Tabla 12'!$D$5:$E$6,2,FALSE)," ")</f>
        <v xml:space="preserve"> </v>
      </c>
      <c r="K939" s="10"/>
      <c r="L939" s="10"/>
      <c r="M939" s="9"/>
      <c r="N939" s="10"/>
      <c r="O939" s="10"/>
      <c r="P939" s="10"/>
      <c r="Q939" s="10"/>
      <c r="R939" s="10"/>
      <c r="S939" s="10"/>
      <c r="T939" s="10"/>
      <c r="U939" s="10"/>
      <c r="V939" s="10"/>
      <c r="W939" s="10"/>
    </row>
    <row r="940" spans="1:23" ht="36.75" customHeight="1" x14ac:dyDescent="0.3">
      <c r="A940" s="4" t="str">
        <f>'Matriz Nº2 Análisis'!A940</f>
        <v>104. 4</v>
      </c>
      <c r="B940" s="13" t="str">
        <f>IF(A940&lt;1,'Matriz Nº1 Identificación'!F940,'Matriz Nº2 Análisis'!B940)</f>
        <v xml:space="preserve"> </v>
      </c>
      <c r="C940" s="13" t="str">
        <f>IFERROR(IF(A940&lt;1,'Matriz Nº1 Identificación'!B940,'Matriz Nº2 Análisis'!E940)," ")</f>
        <v xml:space="preserve"> </v>
      </c>
      <c r="D940" s="13" t="str">
        <f>IF(A940&lt;1,'Matriz Nº1 Identificación'!B940,'Matriz Nº2 Análisis'!I940)</f>
        <v xml:space="preserve"> </v>
      </c>
      <c r="E940" s="102"/>
      <c r="F940" s="103"/>
      <c r="G940" s="103"/>
      <c r="H940" s="103"/>
      <c r="I940" s="96" t="str">
        <f>IFERROR(VLOOKUP(D940,'Tabla 12'!$B$4:$E$6,3,FALSE)," ")</f>
        <v xml:space="preserve"> </v>
      </c>
      <c r="J940" s="95" t="str">
        <f>IFERROR(VLOOKUP(I940,'Tabla 12'!$D$5:$E$6,2,FALSE)," ")</f>
        <v xml:space="preserve"> </v>
      </c>
      <c r="K940" s="10"/>
      <c r="L940" s="10"/>
      <c r="M940" s="9"/>
      <c r="N940" s="10"/>
      <c r="O940" s="10"/>
      <c r="P940" s="10"/>
      <c r="Q940" s="10"/>
      <c r="R940" s="10"/>
      <c r="S940" s="10"/>
      <c r="T940" s="10"/>
      <c r="U940" s="10"/>
      <c r="V940" s="10"/>
      <c r="W940" s="10"/>
    </row>
    <row r="941" spans="1:23" ht="36.75" customHeight="1" x14ac:dyDescent="0.3">
      <c r="A941" s="4" t="str">
        <f>'Matriz Nº2 Análisis'!A941</f>
        <v>104. 5</v>
      </c>
      <c r="B941" s="13" t="str">
        <f>IF(A941&lt;1,'Matriz Nº1 Identificación'!F941,'Matriz Nº2 Análisis'!B941)</f>
        <v xml:space="preserve"> </v>
      </c>
      <c r="C941" s="13" t="str">
        <f>IFERROR(IF(A941&lt;1,'Matriz Nº1 Identificación'!B941,'Matriz Nº2 Análisis'!E941)," ")</f>
        <v xml:space="preserve"> </v>
      </c>
      <c r="D941" s="13" t="str">
        <f>IF(A941&lt;1,'Matriz Nº1 Identificación'!B941,'Matriz Nº2 Análisis'!I941)</f>
        <v xml:space="preserve"> </v>
      </c>
      <c r="E941" s="102"/>
      <c r="F941" s="103"/>
      <c r="G941" s="103"/>
      <c r="H941" s="103"/>
      <c r="I941" s="96" t="str">
        <f>IFERROR(VLOOKUP(D941,'Tabla 12'!$B$4:$E$6,3,FALSE)," ")</f>
        <v xml:space="preserve"> </v>
      </c>
      <c r="J941" s="95" t="str">
        <f>IFERROR(VLOOKUP(I941,'Tabla 12'!$D$5:$E$6,2,FALSE)," ")</f>
        <v xml:space="preserve"> </v>
      </c>
      <c r="K941" s="10"/>
      <c r="L941" s="10"/>
      <c r="M941" s="9"/>
      <c r="N941" s="10"/>
      <c r="O941" s="10"/>
      <c r="P941" s="10"/>
      <c r="Q941" s="10"/>
      <c r="R941" s="10"/>
      <c r="S941" s="10"/>
      <c r="T941" s="10"/>
      <c r="U941" s="10"/>
      <c r="V941" s="10"/>
      <c r="W941" s="10"/>
    </row>
    <row r="942" spans="1:23" ht="36.75" customHeight="1" x14ac:dyDescent="0.3">
      <c r="A942" s="4" t="str">
        <f>'Matriz Nº2 Análisis'!A942</f>
        <v>104. 6</v>
      </c>
      <c r="B942" s="13" t="str">
        <f>IF(A942&lt;1,'Matriz Nº1 Identificación'!F942,'Matriz Nº2 Análisis'!B942)</f>
        <v xml:space="preserve"> </v>
      </c>
      <c r="C942" s="13" t="str">
        <f>IFERROR(IF(A942&lt;1,'Matriz Nº1 Identificación'!B942,'Matriz Nº2 Análisis'!E942)," ")</f>
        <v xml:space="preserve"> </v>
      </c>
      <c r="D942" s="13" t="str">
        <f>IF(A942&lt;1,'Matriz Nº1 Identificación'!B942,'Matriz Nº2 Análisis'!I942)</f>
        <v xml:space="preserve"> </v>
      </c>
      <c r="E942" s="102"/>
      <c r="F942" s="103"/>
      <c r="G942" s="103"/>
      <c r="H942" s="103"/>
      <c r="I942" s="96" t="str">
        <f>IFERROR(VLOOKUP(D942,'Tabla 12'!$B$4:$E$6,3,FALSE)," ")</f>
        <v xml:space="preserve"> </v>
      </c>
      <c r="J942" s="95" t="str">
        <f>IFERROR(VLOOKUP(I942,'Tabla 12'!$D$5:$E$6,2,FALSE)," ")</f>
        <v xml:space="preserve"> </v>
      </c>
      <c r="K942" s="10"/>
      <c r="L942" s="10"/>
      <c r="M942" s="9"/>
      <c r="N942" s="10"/>
      <c r="O942" s="10"/>
      <c r="P942" s="10"/>
      <c r="Q942" s="10"/>
      <c r="R942" s="10"/>
      <c r="S942" s="10"/>
      <c r="T942" s="10"/>
      <c r="U942" s="10"/>
      <c r="V942" s="10"/>
      <c r="W942" s="10"/>
    </row>
    <row r="943" spans="1:23" ht="36.75" customHeight="1" thickBot="1" x14ac:dyDescent="0.35">
      <c r="A943" s="4" t="str">
        <f>'Matriz Nº2 Análisis'!A943</f>
        <v>104. 7</v>
      </c>
      <c r="B943" s="13" t="str">
        <f>IF(A943&lt;1,'Matriz Nº1 Identificación'!F943,'Matriz Nº2 Análisis'!B943)</f>
        <v xml:space="preserve"> </v>
      </c>
      <c r="C943" s="13" t="str">
        <f>IFERROR(IF(A943&lt;1,'Matriz Nº1 Identificación'!B943,'Matriz Nº2 Análisis'!E943)," ")</f>
        <v xml:space="preserve"> </v>
      </c>
      <c r="D943" s="13" t="str">
        <f>IF(A943&lt;1,'Matriz Nº1 Identificación'!B943,'Matriz Nº2 Análisis'!I943)</f>
        <v xml:space="preserve"> </v>
      </c>
      <c r="E943" s="102"/>
      <c r="F943" s="103"/>
      <c r="G943" s="103"/>
      <c r="H943" s="103"/>
      <c r="I943" s="96" t="str">
        <f>IFERROR(VLOOKUP(D943,'Tabla 12'!$B$4:$E$6,3,FALSE)," ")</f>
        <v xml:space="preserve"> </v>
      </c>
      <c r="J943" s="95" t="str">
        <f>IFERROR(VLOOKUP(I943,'Tabla 12'!$D$5:$E$6,2,FALSE)," ")</f>
        <v xml:space="preserve"> </v>
      </c>
      <c r="K943" s="10"/>
      <c r="L943" s="10"/>
      <c r="M943" s="9"/>
      <c r="N943" s="10"/>
      <c r="O943" s="10"/>
      <c r="P943" s="10"/>
      <c r="Q943" s="10"/>
      <c r="R943" s="10"/>
      <c r="S943" s="10"/>
      <c r="T943" s="10"/>
      <c r="U943" s="10"/>
      <c r="V943" s="10"/>
      <c r="W943" s="10"/>
    </row>
    <row r="944" spans="1:23" ht="34.5" customHeight="1" thickBot="1" x14ac:dyDescent="0.35">
      <c r="A944" s="73" t="str">
        <f>'Matriz Nº1 Identificación'!A944</f>
        <v xml:space="preserve">Objetivo Estratégico: </v>
      </c>
      <c r="B944" s="395">
        <f>+'Matriz Nº1 Identificación'!B944:H944</f>
        <v>0</v>
      </c>
      <c r="C944" s="396"/>
      <c r="D944" s="396"/>
      <c r="E944" s="396"/>
      <c r="F944" s="396"/>
      <c r="G944" s="396"/>
      <c r="H944" s="396"/>
      <c r="I944" s="396"/>
      <c r="J944" s="396"/>
    </row>
    <row r="945" spans="1:23" ht="34.5" customHeight="1" x14ac:dyDescent="0.3">
      <c r="A945" s="12" t="str">
        <f>'Matriz Nº1 Identificación'!A945</f>
        <v>Objetivo táctico</v>
      </c>
      <c r="B945" s="168" t="str">
        <f>+'Matriz Nº1 Identificación'!B945:H945</f>
        <v xml:space="preserve">105. </v>
      </c>
      <c r="C945" s="169"/>
      <c r="D945" s="169"/>
      <c r="E945" s="169"/>
      <c r="F945" s="170"/>
      <c r="G945" s="170"/>
      <c r="H945" s="170"/>
      <c r="I945" s="170"/>
      <c r="J945" s="171"/>
    </row>
    <row r="946" spans="1:23" ht="36.75" customHeight="1" x14ac:dyDescent="0.3">
      <c r="A946" s="4" t="str">
        <f>'Matriz Nº2 Análisis'!A946</f>
        <v>105. 1</v>
      </c>
      <c r="B946" s="13" t="str">
        <f>IF(A946&lt;1,'Matriz Nº1 Identificación'!F946,'Matriz Nº2 Análisis'!B946)</f>
        <v xml:space="preserve"> </v>
      </c>
      <c r="C946" s="13" t="str">
        <f>IFERROR(IF(A946&lt;1,'Matriz Nº1 Identificación'!B946,'Matriz Nº2 Análisis'!E946)," ")</f>
        <v xml:space="preserve"> </v>
      </c>
      <c r="D946" s="13" t="str">
        <f>IF(A946&lt;1,'Matriz Nº1 Identificación'!B946,'Matriz Nº2 Análisis'!I946)</f>
        <v xml:space="preserve"> </v>
      </c>
      <c r="E946" s="102"/>
      <c r="F946" s="103"/>
      <c r="G946" s="103"/>
      <c r="H946" s="103"/>
      <c r="I946" s="96" t="str">
        <f>IFERROR(VLOOKUP(D946,'Tabla 12'!$B$4:$E$6,3,FALSE)," ")</f>
        <v xml:space="preserve"> </v>
      </c>
      <c r="J946" s="95" t="str">
        <f>IFERROR(VLOOKUP(I946,'Tabla 12'!$D$5:$E$6,2,FALSE)," ")</f>
        <v xml:space="preserve"> </v>
      </c>
      <c r="K946" s="10"/>
      <c r="L946" s="10"/>
      <c r="M946" s="9"/>
      <c r="N946" s="10"/>
      <c r="O946" s="10"/>
      <c r="P946" s="10"/>
      <c r="Q946" s="10"/>
      <c r="R946" s="10"/>
      <c r="S946" s="10"/>
      <c r="T946" s="10"/>
      <c r="U946" s="10"/>
      <c r="V946" s="10"/>
      <c r="W946" s="10"/>
    </row>
    <row r="947" spans="1:23" ht="36.75" customHeight="1" x14ac:dyDescent="0.3">
      <c r="A947" s="4" t="str">
        <f>'Matriz Nº2 Análisis'!A947</f>
        <v>105. 2</v>
      </c>
      <c r="B947" s="13" t="str">
        <f>IF(A947&lt;1,'Matriz Nº1 Identificación'!F947,'Matriz Nº2 Análisis'!B947)</f>
        <v xml:space="preserve"> </v>
      </c>
      <c r="C947" s="13" t="str">
        <f>IFERROR(IF(A947&lt;1,'Matriz Nº1 Identificación'!B947,'Matriz Nº2 Análisis'!E947)," ")</f>
        <v xml:space="preserve"> </v>
      </c>
      <c r="D947" s="13" t="str">
        <f>IF(A947&lt;1,'Matriz Nº1 Identificación'!B947,'Matriz Nº2 Análisis'!I947)</f>
        <v xml:space="preserve"> </v>
      </c>
      <c r="E947" s="102"/>
      <c r="F947" s="103"/>
      <c r="G947" s="103"/>
      <c r="H947" s="103"/>
      <c r="I947" s="96" t="str">
        <f>IFERROR(VLOOKUP(D947,'Tabla 12'!$B$4:$E$6,3,FALSE)," ")</f>
        <v xml:space="preserve"> </v>
      </c>
      <c r="J947" s="95" t="str">
        <f>IFERROR(VLOOKUP(I947,'Tabla 12'!$D$5:$E$6,2,FALSE)," ")</f>
        <v xml:space="preserve"> </v>
      </c>
      <c r="K947" s="10"/>
      <c r="L947" s="10"/>
      <c r="M947" s="9"/>
      <c r="N947" s="10"/>
      <c r="O947" s="10"/>
      <c r="P947" s="10"/>
      <c r="Q947" s="10"/>
      <c r="R947" s="10"/>
      <c r="S947" s="10"/>
      <c r="T947" s="10"/>
      <c r="U947" s="10"/>
      <c r="V947" s="10"/>
      <c r="W947" s="10"/>
    </row>
    <row r="948" spans="1:23" ht="36.75" customHeight="1" x14ac:dyDescent="0.3">
      <c r="A948" s="4" t="str">
        <f>'Matriz Nº2 Análisis'!A948</f>
        <v>105. 3</v>
      </c>
      <c r="B948" s="13" t="str">
        <f>IF(A948&lt;1,'Matriz Nº1 Identificación'!F948,'Matriz Nº2 Análisis'!B948)</f>
        <v xml:space="preserve"> </v>
      </c>
      <c r="C948" s="13" t="str">
        <f>IFERROR(IF(A948&lt;1,'Matriz Nº1 Identificación'!B948,'Matriz Nº2 Análisis'!E948)," ")</f>
        <v xml:space="preserve"> </v>
      </c>
      <c r="D948" s="13" t="str">
        <f>IF(A948&lt;1,'Matriz Nº1 Identificación'!B948,'Matriz Nº2 Análisis'!I948)</f>
        <v xml:space="preserve"> </v>
      </c>
      <c r="E948" s="102"/>
      <c r="F948" s="103"/>
      <c r="G948" s="103"/>
      <c r="H948" s="103"/>
      <c r="I948" s="96" t="str">
        <f>IFERROR(VLOOKUP(D948,'Tabla 12'!$B$4:$E$6,3,FALSE)," ")</f>
        <v xml:space="preserve"> </v>
      </c>
      <c r="J948" s="95" t="str">
        <f>IFERROR(VLOOKUP(I948,'Tabla 12'!$D$5:$E$6,2,FALSE)," ")</f>
        <v xml:space="preserve"> </v>
      </c>
      <c r="K948" s="10"/>
      <c r="L948" s="10"/>
      <c r="M948" s="9"/>
      <c r="N948" s="10"/>
      <c r="O948" s="10"/>
      <c r="P948" s="10"/>
      <c r="Q948" s="10"/>
      <c r="R948" s="10"/>
      <c r="S948" s="10"/>
      <c r="T948" s="10"/>
      <c r="U948" s="10"/>
      <c r="V948" s="10"/>
      <c r="W948" s="10"/>
    </row>
    <row r="949" spans="1:23" ht="36.75" customHeight="1" x14ac:dyDescent="0.3">
      <c r="A949" s="4" t="str">
        <f>'Matriz Nº2 Análisis'!A949</f>
        <v>105. 4</v>
      </c>
      <c r="B949" s="13" t="str">
        <f>IF(A949&lt;1,'Matriz Nº1 Identificación'!F949,'Matriz Nº2 Análisis'!B949)</f>
        <v xml:space="preserve"> </v>
      </c>
      <c r="C949" s="13" t="str">
        <f>IFERROR(IF(A949&lt;1,'Matriz Nº1 Identificación'!B949,'Matriz Nº2 Análisis'!E949)," ")</f>
        <v xml:space="preserve"> </v>
      </c>
      <c r="D949" s="13" t="str">
        <f>IF(A949&lt;1,'Matriz Nº1 Identificación'!B949,'Matriz Nº2 Análisis'!I949)</f>
        <v xml:space="preserve"> </v>
      </c>
      <c r="E949" s="102"/>
      <c r="F949" s="103"/>
      <c r="G949" s="103"/>
      <c r="H949" s="103"/>
      <c r="I949" s="96" t="str">
        <f>IFERROR(VLOOKUP(D949,'Tabla 12'!$B$4:$E$6,3,FALSE)," ")</f>
        <v xml:space="preserve"> </v>
      </c>
      <c r="J949" s="95" t="str">
        <f>IFERROR(VLOOKUP(I949,'Tabla 12'!$D$5:$E$6,2,FALSE)," ")</f>
        <v xml:space="preserve"> </v>
      </c>
      <c r="K949" s="10"/>
      <c r="L949" s="10"/>
      <c r="M949" s="9"/>
      <c r="N949" s="10"/>
      <c r="O949" s="10"/>
      <c r="P949" s="10"/>
      <c r="Q949" s="10"/>
      <c r="R949" s="10"/>
      <c r="S949" s="10"/>
      <c r="T949" s="10"/>
      <c r="U949" s="10"/>
      <c r="V949" s="10"/>
      <c r="W949" s="10"/>
    </row>
    <row r="950" spans="1:23" ht="36.75" customHeight="1" x14ac:dyDescent="0.3">
      <c r="A950" s="4" t="str">
        <f>'Matriz Nº2 Análisis'!A950</f>
        <v>105. 5</v>
      </c>
      <c r="B950" s="13" t="str">
        <f>IF(A950&lt;1,'Matriz Nº1 Identificación'!F950,'Matriz Nº2 Análisis'!B950)</f>
        <v xml:space="preserve"> </v>
      </c>
      <c r="C950" s="13" t="str">
        <f>IFERROR(IF(A950&lt;1,'Matriz Nº1 Identificación'!B950,'Matriz Nº2 Análisis'!E950)," ")</f>
        <v xml:space="preserve"> </v>
      </c>
      <c r="D950" s="13" t="str">
        <f>IF(A950&lt;1,'Matriz Nº1 Identificación'!B950,'Matriz Nº2 Análisis'!I950)</f>
        <v xml:space="preserve"> </v>
      </c>
      <c r="E950" s="102"/>
      <c r="F950" s="103"/>
      <c r="G950" s="103"/>
      <c r="H950" s="103"/>
      <c r="I950" s="96" t="str">
        <f>IFERROR(VLOOKUP(D950,'Tabla 12'!$B$4:$E$6,3,FALSE)," ")</f>
        <v xml:space="preserve"> </v>
      </c>
      <c r="J950" s="95" t="str">
        <f>IFERROR(VLOOKUP(I950,'Tabla 12'!$D$5:$E$6,2,FALSE)," ")</f>
        <v xml:space="preserve"> </v>
      </c>
      <c r="K950" s="10"/>
      <c r="L950" s="10"/>
      <c r="M950" s="9"/>
      <c r="N950" s="10"/>
      <c r="O950" s="10"/>
      <c r="P950" s="10"/>
      <c r="Q950" s="10"/>
      <c r="R950" s="10"/>
      <c r="S950" s="10"/>
      <c r="T950" s="10"/>
      <c r="U950" s="10"/>
      <c r="V950" s="10"/>
      <c r="W950" s="10"/>
    </row>
    <row r="951" spans="1:23" ht="36.75" customHeight="1" x14ac:dyDescent="0.3">
      <c r="A951" s="4" t="str">
        <f>'Matriz Nº2 Análisis'!A951</f>
        <v>105. 6</v>
      </c>
      <c r="B951" s="13" t="str">
        <f>IF(A951&lt;1,'Matriz Nº1 Identificación'!F951,'Matriz Nº2 Análisis'!B951)</f>
        <v xml:space="preserve"> </v>
      </c>
      <c r="C951" s="13" t="str">
        <f>IFERROR(IF(A951&lt;1,'Matriz Nº1 Identificación'!B951,'Matriz Nº2 Análisis'!E951)," ")</f>
        <v xml:space="preserve"> </v>
      </c>
      <c r="D951" s="13" t="str">
        <f>IF(A951&lt;1,'Matriz Nº1 Identificación'!B951,'Matriz Nº2 Análisis'!I951)</f>
        <v xml:space="preserve"> </v>
      </c>
      <c r="E951" s="102"/>
      <c r="F951" s="103"/>
      <c r="G951" s="103"/>
      <c r="H951" s="103"/>
      <c r="I951" s="96" t="str">
        <f>IFERROR(VLOOKUP(D951,'Tabla 12'!$B$4:$E$6,3,FALSE)," ")</f>
        <v xml:space="preserve"> </v>
      </c>
      <c r="J951" s="95" t="str">
        <f>IFERROR(VLOOKUP(I951,'Tabla 12'!$D$5:$E$6,2,FALSE)," ")</f>
        <v xml:space="preserve"> </v>
      </c>
      <c r="K951" s="10"/>
      <c r="L951" s="10"/>
      <c r="M951" s="9"/>
      <c r="N951" s="10"/>
      <c r="O951" s="10"/>
      <c r="P951" s="10"/>
      <c r="Q951" s="10"/>
      <c r="R951" s="10"/>
      <c r="S951" s="10"/>
      <c r="T951" s="10"/>
      <c r="U951" s="10"/>
      <c r="V951" s="10"/>
      <c r="W951" s="10"/>
    </row>
    <row r="952" spans="1:23" ht="36.75" customHeight="1" thickBot="1" x14ac:dyDescent="0.35">
      <c r="A952" s="4" t="str">
        <f>'Matriz Nº2 Análisis'!A952</f>
        <v>105. 7</v>
      </c>
      <c r="B952" s="13" t="str">
        <f>IF(A952&lt;1,'Matriz Nº1 Identificación'!F952,'Matriz Nº2 Análisis'!B952)</f>
        <v xml:space="preserve"> </v>
      </c>
      <c r="C952" s="13" t="str">
        <f>IFERROR(IF(A952&lt;1,'Matriz Nº1 Identificación'!B952,'Matriz Nº2 Análisis'!E952)," ")</f>
        <v xml:space="preserve"> </v>
      </c>
      <c r="D952" s="13" t="str">
        <f>IF(A952&lt;1,'Matriz Nº1 Identificación'!B952,'Matriz Nº2 Análisis'!I952)</f>
        <v xml:space="preserve"> </v>
      </c>
      <c r="E952" s="102"/>
      <c r="F952" s="103"/>
      <c r="G952" s="103"/>
      <c r="H952" s="103"/>
      <c r="I952" s="96" t="str">
        <f>IFERROR(VLOOKUP(D952,'Tabla 12'!$B$4:$E$6,3,FALSE)," ")</f>
        <v xml:space="preserve"> </v>
      </c>
      <c r="J952" s="95" t="str">
        <f>IFERROR(VLOOKUP(I952,'Tabla 12'!$D$5:$E$6,2,FALSE)," ")</f>
        <v xml:space="preserve"> </v>
      </c>
      <c r="K952" s="10"/>
      <c r="L952" s="10"/>
      <c r="M952" s="9"/>
      <c r="N952" s="10"/>
      <c r="O952" s="10"/>
      <c r="P952" s="10"/>
      <c r="Q952" s="10"/>
      <c r="R952" s="10"/>
      <c r="S952" s="10"/>
      <c r="T952" s="10"/>
      <c r="U952" s="10"/>
      <c r="V952" s="10"/>
      <c r="W952" s="10"/>
    </row>
    <row r="953" spans="1:23" ht="34.5" customHeight="1" thickBot="1" x14ac:dyDescent="0.35">
      <c r="A953" s="73" t="str">
        <f>'Matriz Nº1 Identificación'!A953</f>
        <v xml:space="preserve">Objetivo Estratégico: </v>
      </c>
      <c r="B953" s="395">
        <f>+'Matriz Nº1 Identificación'!B953:H953</f>
        <v>0</v>
      </c>
      <c r="C953" s="396"/>
      <c r="D953" s="396"/>
      <c r="E953" s="396"/>
      <c r="F953" s="396"/>
      <c r="G953" s="396"/>
      <c r="H953" s="396"/>
      <c r="I953" s="396"/>
      <c r="J953" s="396"/>
    </row>
    <row r="954" spans="1:23" ht="34.5" customHeight="1" x14ac:dyDescent="0.3">
      <c r="A954" s="12" t="str">
        <f>'Matriz Nº1 Identificación'!A954</f>
        <v>Objetivo táctico</v>
      </c>
      <c r="B954" s="168" t="str">
        <f>+'Matriz Nº1 Identificación'!B954:H954</f>
        <v xml:space="preserve">106. </v>
      </c>
      <c r="C954" s="169"/>
      <c r="D954" s="169"/>
      <c r="E954" s="169"/>
      <c r="F954" s="170"/>
      <c r="G954" s="170"/>
      <c r="H954" s="170"/>
      <c r="I954" s="170"/>
      <c r="J954" s="171"/>
    </row>
    <row r="955" spans="1:23" ht="36.75" customHeight="1" x14ac:dyDescent="0.3">
      <c r="A955" s="4" t="str">
        <f>'Matriz Nº2 Análisis'!A955</f>
        <v>106. 1</v>
      </c>
      <c r="B955" s="13" t="str">
        <f>IF(A955&lt;1,'Matriz Nº1 Identificación'!F955,'Matriz Nº2 Análisis'!B955)</f>
        <v xml:space="preserve"> </v>
      </c>
      <c r="C955" s="13" t="str">
        <f>IFERROR(IF(A955&lt;1,'Matriz Nº1 Identificación'!B955,'Matriz Nº2 Análisis'!E955)," ")</f>
        <v xml:space="preserve"> </v>
      </c>
      <c r="D955" s="13" t="str">
        <f>IF(A955&lt;1,'Matriz Nº1 Identificación'!B955,'Matriz Nº2 Análisis'!I955)</f>
        <v xml:space="preserve"> </v>
      </c>
      <c r="E955" s="102"/>
      <c r="F955" s="103"/>
      <c r="G955" s="103"/>
      <c r="H955" s="103"/>
      <c r="I955" s="96" t="str">
        <f>IFERROR(VLOOKUP(D955,'Tabla 12'!$B$4:$E$6,3,FALSE)," ")</f>
        <v xml:space="preserve"> </v>
      </c>
      <c r="J955" s="95" t="str">
        <f>IFERROR(VLOOKUP(I955,'Tabla 12'!$D$5:$E$6,2,FALSE)," ")</f>
        <v xml:space="preserve"> </v>
      </c>
      <c r="K955" s="10"/>
      <c r="L955" s="10"/>
      <c r="M955" s="9"/>
      <c r="N955" s="10"/>
      <c r="O955" s="10"/>
      <c r="P955" s="10"/>
      <c r="Q955" s="10"/>
      <c r="R955" s="10"/>
      <c r="S955" s="10"/>
      <c r="T955" s="10"/>
      <c r="U955" s="10"/>
      <c r="V955" s="10"/>
      <c r="W955" s="10"/>
    </row>
    <row r="956" spans="1:23" ht="36.75" customHeight="1" x14ac:dyDescent="0.3">
      <c r="A956" s="4" t="str">
        <f>'Matriz Nº2 Análisis'!A956</f>
        <v>106. 2</v>
      </c>
      <c r="B956" s="13" t="str">
        <f>IF(A956&lt;1,'Matriz Nº1 Identificación'!F956,'Matriz Nº2 Análisis'!B956)</f>
        <v xml:space="preserve"> </v>
      </c>
      <c r="C956" s="13" t="str">
        <f>IFERROR(IF(A956&lt;1,'Matriz Nº1 Identificación'!B956,'Matriz Nº2 Análisis'!E956)," ")</f>
        <v xml:space="preserve"> </v>
      </c>
      <c r="D956" s="13" t="str">
        <f>IF(A956&lt;1,'Matriz Nº1 Identificación'!B956,'Matriz Nº2 Análisis'!I956)</f>
        <v xml:space="preserve"> </v>
      </c>
      <c r="E956" s="102"/>
      <c r="F956" s="103"/>
      <c r="G956" s="103"/>
      <c r="H956" s="103"/>
      <c r="I956" s="96" t="str">
        <f>IFERROR(VLOOKUP(D956,'Tabla 12'!$B$4:$E$6,3,FALSE)," ")</f>
        <v xml:space="preserve"> </v>
      </c>
      <c r="J956" s="95" t="str">
        <f>IFERROR(VLOOKUP(I956,'Tabla 12'!$D$5:$E$6,2,FALSE)," ")</f>
        <v xml:space="preserve"> </v>
      </c>
      <c r="K956" s="10"/>
      <c r="L956" s="10"/>
      <c r="M956" s="9"/>
      <c r="N956" s="10"/>
      <c r="O956" s="10"/>
      <c r="P956" s="10"/>
      <c r="Q956" s="10"/>
      <c r="R956" s="10"/>
      <c r="S956" s="10"/>
      <c r="T956" s="10"/>
      <c r="U956" s="10"/>
      <c r="V956" s="10"/>
      <c r="W956" s="10"/>
    </row>
    <row r="957" spans="1:23" ht="36.75" customHeight="1" x14ac:dyDescent="0.3">
      <c r="A957" s="4" t="str">
        <f>'Matriz Nº2 Análisis'!A957</f>
        <v>106. 3</v>
      </c>
      <c r="B957" s="13" t="str">
        <f>IF(A957&lt;1,'Matriz Nº1 Identificación'!F957,'Matriz Nº2 Análisis'!B957)</f>
        <v xml:space="preserve"> </v>
      </c>
      <c r="C957" s="13" t="str">
        <f>IFERROR(IF(A957&lt;1,'Matriz Nº1 Identificación'!B957,'Matriz Nº2 Análisis'!E957)," ")</f>
        <v xml:space="preserve"> </v>
      </c>
      <c r="D957" s="13" t="str">
        <f>IF(A957&lt;1,'Matriz Nº1 Identificación'!B957,'Matriz Nº2 Análisis'!I957)</f>
        <v xml:space="preserve"> </v>
      </c>
      <c r="E957" s="102"/>
      <c r="F957" s="103"/>
      <c r="G957" s="103"/>
      <c r="H957" s="103"/>
      <c r="I957" s="96" t="str">
        <f>IFERROR(VLOOKUP(D957,'Tabla 12'!$B$4:$E$6,3,FALSE)," ")</f>
        <v xml:space="preserve"> </v>
      </c>
      <c r="J957" s="95" t="str">
        <f>IFERROR(VLOOKUP(I957,'Tabla 12'!$D$5:$E$6,2,FALSE)," ")</f>
        <v xml:space="preserve"> </v>
      </c>
      <c r="K957" s="10"/>
      <c r="L957" s="10"/>
      <c r="M957" s="9"/>
      <c r="N957" s="10"/>
      <c r="O957" s="10"/>
      <c r="P957" s="10"/>
      <c r="Q957" s="10"/>
      <c r="R957" s="10"/>
      <c r="S957" s="10"/>
      <c r="T957" s="10"/>
      <c r="U957" s="10"/>
      <c r="V957" s="10"/>
      <c r="W957" s="10"/>
    </row>
    <row r="958" spans="1:23" ht="36.75" customHeight="1" x14ac:dyDescent="0.3">
      <c r="A958" s="4" t="str">
        <f>'Matriz Nº2 Análisis'!A958</f>
        <v>106. 4</v>
      </c>
      <c r="B958" s="13" t="str">
        <f>IF(A958&lt;1,'Matriz Nº1 Identificación'!F958,'Matriz Nº2 Análisis'!B958)</f>
        <v xml:space="preserve"> </v>
      </c>
      <c r="C958" s="13" t="str">
        <f>IFERROR(IF(A958&lt;1,'Matriz Nº1 Identificación'!B958,'Matriz Nº2 Análisis'!E958)," ")</f>
        <v xml:space="preserve"> </v>
      </c>
      <c r="D958" s="13" t="str">
        <f>IF(A958&lt;1,'Matriz Nº1 Identificación'!B958,'Matriz Nº2 Análisis'!I958)</f>
        <v xml:space="preserve"> </v>
      </c>
      <c r="E958" s="102"/>
      <c r="F958" s="103"/>
      <c r="G958" s="103"/>
      <c r="H958" s="103"/>
      <c r="I958" s="96" t="str">
        <f>IFERROR(VLOOKUP(D958,'Tabla 12'!$B$4:$E$6,3,FALSE)," ")</f>
        <v xml:space="preserve"> </v>
      </c>
      <c r="J958" s="95" t="str">
        <f>IFERROR(VLOOKUP(I958,'Tabla 12'!$D$5:$E$6,2,FALSE)," ")</f>
        <v xml:space="preserve"> </v>
      </c>
      <c r="K958" s="10"/>
      <c r="L958" s="10"/>
      <c r="M958" s="9"/>
      <c r="N958" s="10"/>
      <c r="O958" s="10"/>
      <c r="P958" s="10"/>
      <c r="Q958" s="10"/>
      <c r="R958" s="10"/>
      <c r="S958" s="10"/>
      <c r="T958" s="10"/>
      <c r="U958" s="10"/>
      <c r="V958" s="10"/>
      <c r="W958" s="10"/>
    </row>
    <row r="959" spans="1:23" ht="36.75" customHeight="1" x14ac:dyDescent="0.3">
      <c r="A959" s="4" t="str">
        <f>'Matriz Nº2 Análisis'!A959</f>
        <v>106. 5</v>
      </c>
      <c r="B959" s="13" t="str">
        <f>IF(A959&lt;1,'Matriz Nº1 Identificación'!F959,'Matriz Nº2 Análisis'!B959)</f>
        <v xml:space="preserve"> </v>
      </c>
      <c r="C959" s="13" t="str">
        <f>IFERROR(IF(A959&lt;1,'Matriz Nº1 Identificación'!B959,'Matriz Nº2 Análisis'!E959)," ")</f>
        <v xml:space="preserve"> </v>
      </c>
      <c r="D959" s="13" t="str">
        <f>IF(A959&lt;1,'Matriz Nº1 Identificación'!B959,'Matriz Nº2 Análisis'!I959)</f>
        <v xml:space="preserve"> </v>
      </c>
      <c r="E959" s="102"/>
      <c r="F959" s="103"/>
      <c r="G959" s="103"/>
      <c r="H959" s="103"/>
      <c r="I959" s="96" t="str">
        <f>IFERROR(VLOOKUP(D959,'Tabla 12'!$B$4:$E$6,3,FALSE)," ")</f>
        <v xml:space="preserve"> </v>
      </c>
      <c r="J959" s="95" t="str">
        <f>IFERROR(VLOOKUP(I959,'Tabla 12'!$D$5:$E$6,2,FALSE)," ")</f>
        <v xml:space="preserve"> </v>
      </c>
      <c r="K959" s="10"/>
      <c r="L959" s="10"/>
      <c r="M959" s="9"/>
      <c r="N959" s="10"/>
      <c r="O959" s="10"/>
      <c r="P959" s="10"/>
      <c r="Q959" s="10"/>
      <c r="R959" s="10"/>
      <c r="S959" s="10"/>
      <c r="T959" s="10"/>
      <c r="U959" s="10"/>
      <c r="V959" s="10"/>
      <c r="W959" s="10"/>
    </row>
    <row r="960" spans="1:23" ht="36.75" customHeight="1" x14ac:dyDescent="0.3">
      <c r="A960" s="4" t="str">
        <f>'Matriz Nº2 Análisis'!A960</f>
        <v>106. 6</v>
      </c>
      <c r="B960" s="13" t="str">
        <f>IF(A960&lt;1,'Matriz Nº1 Identificación'!F960,'Matriz Nº2 Análisis'!B960)</f>
        <v xml:space="preserve"> </v>
      </c>
      <c r="C960" s="13" t="str">
        <f>IFERROR(IF(A960&lt;1,'Matriz Nº1 Identificación'!B960,'Matriz Nº2 Análisis'!E960)," ")</f>
        <v xml:space="preserve"> </v>
      </c>
      <c r="D960" s="13" t="str">
        <f>IF(A960&lt;1,'Matriz Nº1 Identificación'!B960,'Matriz Nº2 Análisis'!I960)</f>
        <v xml:space="preserve"> </v>
      </c>
      <c r="E960" s="102"/>
      <c r="F960" s="103"/>
      <c r="G960" s="103"/>
      <c r="H960" s="103"/>
      <c r="I960" s="96" t="str">
        <f>IFERROR(VLOOKUP(D960,'Tabla 12'!$B$4:$E$6,3,FALSE)," ")</f>
        <v xml:space="preserve"> </v>
      </c>
      <c r="J960" s="95" t="str">
        <f>IFERROR(VLOOKUP(I960,'Tabla 12'!$D$5:$E$6,2,FALSE)," ")</f>
        <v xml:space="preserve"> </v>
      </c>
      <c r="K960" s="10"/>
      <c r="L960" s="10"/>
      <c r="M960" s="9"/>
      <c r="N960" s="10"/>
      <c r="O960" s="10"/>
      <c r="P960" s="10"/>
      <c r="Q960" s="10"/>
      <c r="R960" s="10"/>
      <c r="S960" s="10"/>
      <c r="T960" s="10"/>
      <c r="U960" s="10"/>
      <c r="V960" s="10"/>
      <c r="W960" s="10"/>
    </row>
    <row r="961" spans="1:23" ht="36.75" customHeight="1" thickBot="1" x14ac:dyDescent="0.35">
      <c r="A961" s="4" t="str">
        <f>'Matriz Nº2 Análisis'!A961</f>
        <v>106. 7</v>
      </c>
      <c r="B961" s="13" t="str">
        <f>IF(A961&lt;1,'Matriz Nº1 Identificación'!F961,'Matriz Nº2 Análisis'!B961)</f>
        <v xml:space="preserve"> </v>
      </c>
      <c r="C961" s="13" t="str">
        <f>IFERROR(IF(A961&lt;1,'Matriz Nº1 Identificación'!B961,'Matriz Nº2 Análisis'!E961)," ")</f>
        <v xml:space="preserve"> </v>
      </c>
      <c r="D961" s="13" t="str">
        <f>IF(A961&lt;1,'Matriz Nº1 Identificación'!B961,'Matriz Nº2 Análisis'!I961)</f>
        <v xml:space="preserve"> </v>
      </c>
      <c r="E961" s="102"/>
      <c r="F961" s="103"/>
      <c r="G961" s="103"/>
      <c r="H961" s="103"/>
      <c r="I961" s="96" t="str">
        <f>IFERROR(VLOOKUP(D961,'Tabla 12'!$B$4:$E$6,3,FALSE)," ")</f>
        <v xml:space="preserve"> </v>
      </c>
      <c r="J961" s="95" t="str">
        <f>IFERROR(VLOOKUP(I961,'Tabla 12'!$D$5:$E$6,2,FALSE)," ")</f>
        <v xml:space="preserve"> </v>
      </c>
      <c r="K961" s="10"/>
      <c r="L961" s="10"/>
      <c r="M961" s="9"/>
      <c r="N961" s="10"/>
      <c r="O961" s="10"/>
      <c r="P961" s="10"/>
      <c r="Q961" s="10"/>
      <c r="R961" s="10"/>
      <c r="S961" s="10"/>
      <c r="T961" s="10"/>
      <c r="U961" s="10"/>
      <c r="V961" s="10"/>
      <c r="W961" s="10"/>
    </row>
    <row r="962" spans="1:23" ht="34.5" customHeight="1" thickBot="1" x14ac:dyDescent="0.35">
      <c r="A962" s="73" t="str">
        <f>'Matriz Nº1 Identificación'!A962</f>
        <v xml:space="preserve">Objetivo Estratégico: </v>
      </c>
      <c r="B962" s="395">
        <f>+'Matriz Nº1 Identificación'!B962:H962</f>
        <v>0</v>
      </c>
      <c r="C962" s="396"/>
      <c r="D962" s="396"/>
      <c r="E962" s="396"/>
      <c r="F962" s="396"/>
      <c r="G962" s="396"/>
      <c r="H962" s="396"/>
      <c r="I962" s="396"/>
      <c r="J962" s="396"/>
    </row>
    <row r="963" spans="1:23" ht="34.5" customHeight="1" x14ac:dyDescent="0.3">
      <c r="A963" s="12" t="str">
        <f>'Matriz Nº1 Identificación'!A963</f>
        <v>Objetivo táctico</v>
      </c>
      <c r="B963" s="168" t="str">
        <f>+'Matriz Nº1 Identificación'!B963:H963</f>
        <v xml:space="preserve">107. </v>
      </c>
      <c r="C963" s="169"/>
      <c r="D963" s="169"/>
      <c r="E963" s="169"/>
      <c r="F963" s="170"/>
      <c r="G963" s="170"/>
      <c r="H963" s="170"/>
      <c r="I963" s="170"/>
      <c r="J963" s="171"/>
    </row>
    <row r="964" spans="1:23" ht="36.75" customHeight="1" x14ac:dyDescent="0.3">
      <c r="A964" s="4" t="str">
        <f>'Matriz Nº2 Análisis'!A964</f>
        <v>107. 1</v>
      </c>
      <c r="B964" s="13" t="str">
        <f>IF(A964&lt;1,'Matriz Nº1 Identificación'!F964,'Matriz Nº2 Análisis'!B964)</f>
        <v xml:space="preserve"> </v>
      </c>
      <c r="C964" s="13" t="str">
        <f>IFERROR(IF(A964&lt;1,'Matriz Nº1 Identificación'!B964,'Matriz Nº2 Análisis'!E964)," ")</f>
        <v xml:space="preserve"> </v>
      </c>
      <c r="D964" s="13" t="str">
        <f>IF(A964&lt;1,'Matriz Nº1 Identificación'!B964,'Matriz Nº2 Análisis'!I964)</f>
        <v xml:space="preserve"> </v>
      </c>
      <c r="E964" s="102"/>
      <c r="F964" s="103"/>
      <c r="G964" s="103"/>
      <c r="H964" s="103"/>
      <c r="I964" s="96" t="str">
        <f>IFERROR(VLOOKUP(D964,'Tabla 12'!$B$4:$E$6,3,FALSE)," ")</f>
        <v xml:space="preserve"> </v>
      </c>
      <c r="J964" s="95" t="str">
        <f>IFERROR(VLOOKUP(I964,'Tabla 12'!$D$5:$E$6,2,FALSE)," ")</f>
        <v xml:space="preserve"> </v>
      </c>
      <c r="K964" s="10"/>
      <c r="L964" s="10"/>
      <c r="M964" s="9"/>
      <c r="N964" s="10"/>
      <c r="O964" s="10"/>
      <c r="P964" s="10"/>
      <c r="Q964" s="10"/>
      <c r="R964" s="10"/>
      <c r="S964" s="10"/>
      <c r="T964" s="10"/>
      <c r="U964" s="10"/>
      <c r="V964" s="10"/>
      <c r="W964" s="10"/>
    </row>
    <row r="965" spans="1:23" ht="36.75" customHeight="1" x14ac:dyDescent="0.3">
      <c r="A965" s="4" t="str">
        <f>'Matriz Nº2 Análisis'!A965</f>
        <v>107. 2</v>
      </c>
      <c r="B965" s="13" t="str">
        <f>IF(A965&lt;1,'Matriz Nº1 Identificación'!F965,'Matriz Nº2 Análisis'!B965)</f>
        <v xml:space="preserve"> </v>
      </c>
      <c r="C965" s="13" t="str">
        <f>IFERROR(IF(A965&lt;1,'Matriz Nº1 Identificación'!B965,'Matriz Nº2 Análisis'!E965)," ")</f>
        <v xml:space="preserve"> </v>
      </c>
      <c r="D965" s="13" t="str">
        <f>IF(A965&lt;1,'Matriz Nº1 Identificación'!B965,'Matriz Nº2 Análisis'!I965)</f>
        <v xml:space="preserve"> </v>
      </c>
      <c r="E965" s="102"/>
      <c r="F965" s="103"/>
      <c r="G965" s="103"/>
      <c r="H965" s="103"/>
      <c r="I965" s="96" t="str">
        <f>IFERROR(VLOOKUP(D965,'Tabla 12'!$B$4:$E$6,3,FALSE)," ")</f>
        <v xml:space="preserve"> </v>
      </c>
      <c r="J965" s="95" t="str">
        <f>IFERROR(VLOOKUP(I965,'Tabla 12'!$D$5:$E$6,2,FALSE)," ")</f>
        <v xml:space="preserve"> </v>
      </c>
      <c r="K965" s="10"/>
      <c r="L965" s="10"/>
      <c r="M965" s="9"/>
      <c r="N965" s="10"/>
      <c r="O965" s="10"/>
      <c r="P965" s="10"/>
      <c r="Q965" s="10"/>
      <c r="R965" s="10"/>
      <c r="S965" s="10"/>
      <c r="T965" s="10"/>
      <c r="U965" s="10"/>
      <c r="V965" s="10"/>
      <c r="W965" s="10"/>
    </row>
    <row r="966" spans="1:23" ht="36.75" customHeight="1" x14ac:dyDescent="0.3">
      <c r="A966" s="4" t="str">
        <f>'Matriz Nº2 Análisis'!A966</f>
        <v>107. 3</v>
      </c>
      <c r="B966" s="13" t="str">
        <f>IF(A966&lt;1,'Matriz Nº1 Identificación'!F966,'Matriz Nº2 Análisis'!B966)</f>
        <v xml:space="preserve"> </v>
      </c>
      <c r="C966" s="13" t="str">
        <f>IFERROR(IF(A966&lt;1,'Matriz Nº1 Identificación'!B966,'Matriz Nº2 Análisis'!E966)," ")</f>
        <v xml:space="preserve"> </v>
      </c>
      <c r="D966" s="13" t="str">
        <f>IF(A966&lt;1,'Matriz Nº1 Identificación'!B966,'Matriz Nº2 Análisis'!I966)</f>
        <v xml:space="preserve"> </v>
      </c>
      <c r="E966" s="102"/>
      <c r="F966" s="103"/>
      <c r="G966" s="103"/>
      <c r="H966" s="103"/>
      <c r="I966" s="96" t="str">
        <f>IFERROR(VLOOKUP(D966,'Tabla 12'!$B$4:$E$6,3,FALSE)," ")</f>
        <v xml:space="preserve"> </v>
      </c>
      <c r="J966" s="95" t="str">
        <f>IFERROR(VLOOKUP(I966,'Tabla 12'!$D$5:$E$6,2,FALSE)," ")</f>
        <v xml:space="preserve"> </v>
      </c>
      <c r="K966" s="10"/>
      <c r="L966" s="10"/>
      <c r="M966" s="9"/>
      <c r="N966" s="10"/>
      <c r="O966" s="10"/>
      <c r="P966" s="10"/>
      <c r="Q966" s="10"/>
      <c r="R966" s="10"/>
      <c r="S966" s="10"/>
      <c r="T966" s="10"/>
      <c r="U966" s="10"/>
      <c r="V966" s="10"/>
      <c r="W966" s="10"/>
    </row>
    <row r="967" spans="1:23" ht="36.75" customHeight="1" x14ac:dyDescent="0.3">
      <c r="A967" s="4" t="str">
        <f>'Matriz Nº2 Análisis'!A967</f>
        <v>107. 4</v>
      </c>
      <c r="B967" s="13" t="str">
        <f>IF(A967&lt;1,'Matriz Nº1 Identificación'!F967,'Matriz Nº2 Análisis'!B967)</f>
        <v xml:space="preserve"> </v>
      </c>
      <c r="C967" s="13" t="str">
        <f>IFERROR(IF(A967&lt;1,'Matriz Nº1 Identificación'!B967,'Matriz Nº2 Análisis'!E967)," ")</f>
        <v xml:space="preserve"> </v>
      </c>
      <c r="D967" s="13" t="str">
        <f>IF(A967&lt;1,'Matriz Nº1 Identificación'!B967,'Matriz Nº2 Análisis'!I967)</f>
        <v xml:space="preserve"> </v>
      </c>
      <c r="E967" s="102"/>
      <c r="F967" s="103"/>
      <c r="G967" s="103"/>
      <c r="H967" s="103"/>
      <c r="I967" s="96" t="str">
        <f>IFERROR(VLOOKUP(D967,'Tabla 12'!$B$4:$E$6,3,FALSE)," ")</f>
        <v xml:space="preserve"> </v>
      </c>
      <c r="J967" s="95" t="str">
        <f>IFERROR(VLOOKUP(I967,'Tabla 12'!$D$5:$E$6,2,FALSE)," ")</f>
        <v xml:space="preserve"> </v>
      </c>
      <c r="K967" s="10"/>
      <c r="L967" s="10"/>
      <c r="M967" s="9"/>
      <c r="N967" s="10"/>
      <c r="O967" s="10"/>
      <c r="P967" s="10"/>
      <c r="Q967" s="10"/>
      <c r="R967" s="10"/>
      <c r="S967" s="10"/>
      <c r="T967" s="10"/>
      <c r="U967" s="10"/>
      <c r="V967" s="10"/>
      <c r="W967" s="10"/>
    </row>
    <row r="968" spans="1:23" ht="36.75" customHeight="1" x14ac:dyDescent="0.3">
      <c r="A968" s="4" t="str">
        <f>'Matriz Nº2 Análisis'!A968</f>
        <v>107. 5</v>
      </c>
      <c r="B968" s="13" t="str">
        <f>IF(A968&lt;1,'Matriz Nº1 Identificación'!F968,'Matriz Nº2 Análisis'!B968)</f>
        <v xml:space="preserve"> </v>
      </c>
      <c r="C968" s="13" t="str">
        <f>IFERROR(IF(A968&lt;1,'Matriz Nº1 Identificación'!B968,'Matriz Nº2 Análisis'!E968)," ")</f>
        <v xml:space="preserve"> </v>
      </c>
      <c r="D968" s="13" t="str">
        <f>IF(A968&lt;1,'Matriz Nº1 Identificación'!B968,'Matriz Nº2 Análisis'!I968)</f>
        <v xml:space="preserve"> </v>
      </c>
      <c r="E968" s="102"/>
      <c r="F968" s="103"/>
      <c r="G968" s="103"/>
      <c r="H968" s="103"/>
      <c r="I968" s="96" t="str">
        <f>IFERROR(VLOOKUP(D968,'Tabla 12'!$B$4:$E$6,3,FALSE)," ")</f>
        <v xml:space="preserve"> </v>
      </c>
      <c r="J968" s="95" t="str">
        <f>IFERROR(VLOOKUP(I968,'Tabla 12'!$D$5:$E$6,2,FALSE)," ")</f>
        <v xml:space="preserve"> </v>
      </c>
      <c r="K968" s="10"/>
      <c r="L968" s="10"/>
      <c r="M968" s="9"/>
      <c r="N968" s="10"/>
      <c r="O968" s="10"/>
      <c r="P968" s="10"/>
      <c r="Q968" s="10"/>
      <c r="R968" s="10"/>
      <c r="S968" s="10"/>
      <c r="T968" s="10"/>
      <c r="U968" s="10"/>
      <c r="V968" s="10"/>
      <c r="W968" s="10"/>
    </row>
    <row r="969" spans="1:23" ht="36.75" customHeight="1" x14ac:dyDescent="0.3">
      <c r="A969" s="4" t="str">
        <f>'Matriz Nº2 Análisis'!A969</f>
        <v>107. 6</v>
      </c>
      <c r="B969" s="13" t="str">
        <f>IF(A969&lt;1,'Matriz Nº1 Identificación'!F969,'Matriz Nº2 Análisis'!B969)</f>
        <v xml:space="preserve"> </v>
      </c>
      <c r="C969" s="13" t="str">
        <f>IFERROR(IF(A969&lt;1,'Matriz Nº1 Identificación'!B969,'Matriz Nº2 Análisis'!E969)," ")</f>
        <v xml:space="preserve"> </v>
      </c>
      <c r="D969" s="13" t="str">
        <f>IF(A969&lt;1,'Matriz Nº1 Identificación'!B969,'Matriz Nº2 Análisis'!I969)</f>
        <v xml:space="preserve"> </v>
      </c>
      <c r="E969" s="102"/>
      <c r="F969" s="103"/>
      <c r="G969" s="103"/>
      <c r="H969" s="103"/>
      <c r="I969" s="96" t="str">
        <f>IFERROR(VLOOKUP(D969,'Tabla 12'!$B$4:$E$6,3,FALSE)," ")</f>
        <v xml:space="preserve"> </v>
      </c>
      <c r="J969" s="95" t="str">
        <f>IFERROR(VLOOKUP(I969,'Tabla 12'!$D$5:$E$6,2,FALSE)," ")</f>
        <v xml:space="preserve"> </v>
      </c>
      <c r="K969" s="10"/>
      <c r="L969" s="10"/>
      <c r="M969" s="9"/>
      <c r="N969" s="10"/>
      <c r="O969" s="10"/>
      <c r="P969" s="10"/>
      <c r="Q969" s="10"/>
      <c r="R969" s="10"/>
      <c r="S969" s="10"/>
      <c r="T969" s="10"/>
      <c r="U969" s="10"/>
      <c r="V969" s="10"/>
      <c r="W969" s="10"/>
    </row>
    <row r="970" spans="1:23" ht="36.75" customHeight="1" thickBot="1" x14ac:dyDescent="0.35">
      <c r="A970" s="4" t="str">
        <f>'Matriz Nº2 Análisis'!A970</f>
        <v>107. 7</v>
      </c>
      <c r="B970" s="13" t="str">
        <f>IF(A970&lt;1,'Matriz Nº1 Identificación'!F970,'Matriz Nº2 Análisis'!B970)</f>
        <v xml:space="preserve"> </v>
      </c>
      <c r="C970" s="13" t="str">
        <f>IFERROR(IF(A970&lt;1,'Matriz Nº1 Identificación'!B970,'Matriz Nº2 Análisis'!E970)," ")</f>
        <v xml:space="preserve"> </v>
      </c>
      <c r="D970" s="13" t="str">
        <f>IF(A970&lt;1,'Matriz Nº1 Identificación'!B970,'Matriz Nº2 Análisis'!I970)</f>
        <v xml:space="preserve"> </v>
      </c>
      <c r="E970" s="102"/>
      <c r="F970" s="103"/>
      <c r="G970" s="103"/>
      <c r="H970" s="103"/>
      <c r="I970" s="96" t="str">
        <f>IFERROR(VLOOKUP(D970,'Tabla 12'!$B$4:$E$6,3,FALSE)," ")</f>
        <v xml:space="preserve"> </v>
      </c>
      <c r="J970" s="95" t="str">
        <f>IFERROR(VLOOKUP(I970,'Tabla 12'!$D$5:$E$6,2,FALSE)," ")</f>
        <v xml:space="preserve"> </v>
      </c>
      <c r="K970" s="10"/>
      <c r="L970" s="10"/>
      <c r="M970" s="9"/>
      <c r="N970" s="10"/>
      <c r="O970" s="10"/>
      <c r="P970" s="10"/>
      <c r="Q970" s="10"/>
      <c r="R970" s="10"/>
      <c r="S970" s="10"/>
      <c r="T970" s="10"/>
      <c r="U970" s="10"/>
      <c r="V970" s="10"/>
      <c r="W970" s="10"/>
    </row>
    <row r="971" spans="1:23" ht="34.5" customHeight="1" thickBot="1" x14ac:dyDescent="0.35">
      <c r="A971" s="73" t="str">
        <f>'Matriz Nº1 Identificación'!A971</f>
        <v xml:space="preserve">Objetivo Estratégico: </v>
      </c>
      <c r="B971" s="395">
        <f>+'Matriz Nº1 Identificación'!B971:H971</f>
        <v>0</v>
      </c>
      <c r="C971" s="396"/>
      <c r="D971" s="396"/>
      <c r="E971" s="396"/>
      <c r="F971" s="396"/>
      <c r="G971" s="396"/>
      <c r="H971" s="396"/>
      <c r="I971" s="396"/>
      <c r="J971" s="396"/>
    </row>
    <row r="972" spans="1:23" ht="34.5" customHeight="1" x14ac:dyDescent="0.3">
      <c r="A972" s="12" t="str">
        <f>'Matriz Nº1 Identificación'!A972</f>
        <v>Objetivo táctico</v>
      </c>
      <c r="B972" s="168" t="str">
        <f>+'Matriz Nº1 Identificación'!B972:H972</f>
        <v xml:space="preserve">108. </v>
      </c>
      <c r="C972" s="169"/>
      <c r="D972" s="169"/>
      <c r="E972" s="169"/>
      <c r="F972" s="170"/>
      <c r="G972" s="170"/>
      <c r="H972" s="170"/>
      <c r="I972" s="170"/>
      <c r="J972" s="171"/>
    </row>
    <row r="973" spans="1:23" ht="36.75" customHeight="1" x14ac:dyDescent="0.3">
      <c r="A973" s="4" t="str">
        <f>'Matriz Nº2 Análisis'!A973</f>
        <v>108. 1</v>
      </c>
      <c r="B973" s="13" t="str">
        <f>IF(A973&lt;1,'Matriz Nº1 Identificación'!F973,'Matriz Nº2 Análisis'!B973)</f>
        <v xml:space="preserve"> </v>
      </c>
      <c r="C973" s="13" t="str">
        <f>IFERROR(IF(A973&lt;1,'Matriz Nº1 Identificación'!B973,'Matriz Nº2 Análisis'!E973)," ")</f>
        <v xml:space="preserve"> </v>
      </c>
      <c r="D973" s="13" t="str">
        <f>IF(A973&lt;1,'Matriz Nº1 Identificación'!B973,'Matriz Nº2 Análisis'!I973)</f>
        <v xml:space="preserve"> </v>
      </c>
      <c r="E973" s="102"/>
      <c r="F973" s="103"/>
      <c r="G973" s="103"/>
      <c r="H973" s="103"/>
      <c r="I973" s="96" t="str">
        <f>IFERROR(VLOOKUP(D973,'Tabla 12'!$B$4:$E$6,3,FALSE)," ")</f>
        <v xml:space="preserve"> </v>
      </c>
      <c r="J973" s="95" t="str">
        <f>IFERROR(VLOOKUP(I973,'Tabla 12'!$D$5:$E$6,2,FALSE)," ")</f>
        <v xml:space="preserve"> </v>
      </c>
      <c r="K973" s="10"/>
      <c r="L973" s="10"/>
      <c r="M973" s="9"/>
      <c r="N973" s="10"/>
      <c r="O973" s="10"/>
      <c r="P973" s="10"/>
      <c r="Q973" s="10"/>
      <c r="R973" s="10"/>
      <c r="S973" s="10"/>
      <c r="T973" s="10"/>
      <c r="U973" s="10"/>
      <c r="V973" s="10"/>
      <c r="W973" s="10"/>
    </row>
    <row r="974" spans="1:23" ht="36.75" customHeight="1" x14ac:dyDescent="0.3">
      <c r="A974" s="4" t="str">
        <f>'Matriz Nº2 Análisis'!A974</f>
        <v>108. 2</v>
      </c>
      <c r="B974" s="13" t="str">
        <f>IF(A974&lt;1,'Matriz Nº1 Identificación'!F974,'Matriz Nº2 Análisis'!B974)</f>
        <v xml:space="preserve"> </v>
      </c>
      <c r="C974" s="13" t="str">
        <f>IFERROR(IF(A974&lt;1,'Matriz Nº1 Identificación'!B974,'Matriz Nº2 Análisis'!E974)," ")</f>
        <v xml:space="preserve"> </v>
      </c>
      <c r="D974" s="13" t="str">
        <f>IF(A974&lt;1,'Matriz Nº1 Identificación'!B974,'Matriz Nº2 Análisis'!I974)</f>
        <v xml:space="preserve"> </v>
      </c>
      <c r="E974" s="102"/>
      <c r="F974" s="103"/>
      <c r="G974" s="103"/>
      <c r="H974" s="103"/>
      <c r="I974" s="96" t="str">
        <f>IFERROR(VLOOKUP(D974,'Tabla 12'!$B$4:$E$6,3,FALSE)," ")</f>
        <v xml:space="preserve"> </v>
      </c>
      <c r="J974" s="95" t="str">
        <f>IFERROR(VLOOKUP(I974,'Tabla 12'!$D$5:$E$6,2,FALSE)," ")</f>
        <v xml:space="preserve"> </v>
      </c>
      <c r="K974" s="10"/>
      <c r="L974" s="10"/>
      <c r="M974" s="9"/>
      <c r="N974" s="10"/>
      <c r="O974" s="10"/>
      <c r="P974" s="10"/>
      <c r="Q974" s="10"/>
      <c r="R974" s="10"/>
      <c r="S974" s="10"/>
      <c r="T974" s="10"/>
      <c r="U974" s="10"/>
      <c r="V974" s="10"/>
      <c r="W974" s="10"/>
    </row>
    <row r="975" spans="1:23" ht="36.75" customHeight="1" x14ac:dyDescent="0.3">
      <c r="A975" s="4" t="str">
        <f>'Matriz Nº2 Análisis'!A975</f>
        <v>108. 3</v>
      </c>
      <c r="B975" s="13" t="str">
        <f>IF(A975&lt;1,'Matriz Nº1 Identificación'!F975,'Matriz Nº2 Análisis'!B975)</f>
        <v xml:space="preserve"> </v>
      </c>
      <c r="C975" s="13" t="str">
        <f>IFERROR(IF(A975&lt;1,'Matriz Nº1 Identificación'!B975,'Matriz Nº2 Análisis'!E975)," ")</f>
        <v xml:space="preserve"> </v>
      </c>
      <c r="D975" s="13" t="str">
        <f>IF(A975&lt;1,'Matriz Nº1 Identificación'!B975,'Matriz Nº2 Análisis'!I975)</f>
        <v xml:space="preserve"> </v>
      </c>
      <c r="E975" s="102"/>
      <c r="F975" s="103"/>
      <c r="G975" s="103"/>
      <c r="H975" s="103"/>
      <c r="I975" s="96" t="str">
        <f>IFERROR(VLOOKUP(D975,'Tabla 12'!$B$4:$E$6,3,FALSE)," ")</f>
        <v xml:space="preserve"> </v>
      </c>
      <c r="J975" s="95" t="str">
        <f>IFERROR(VLOOKUP(I975,'Tabla 12'!$D$5:$E$6,2,FALSE)," ")</f>
        <v xml:space="preserve"> </v>
      </c>
      <c r="K975" s="10"/>
      <c r="L975" s="10"/>
      <c r="M975" s="9"/>
      <c r="N975" s="10"/>
      <c r="O975" s="10"/>
      <c r="P975" s="10"/>
      <c r="Q975" s="10"/>
      <c r="R975" s="10"/>
      <c r="S975" s="10"/>
      <c r="T975" s="10"/>
      <c r="U975" s="10"/>
      <c r="V975" s="10"/>
      <c r="W975" s="10"/>
    </row>
    <row r="976" spans="1:23" ht="36.75" customHeight="1" x14ac:dyDescent="0.3">
      <c r="A976" s="4" t="str">
        <f>'Matriz Nº2 Análisis'!A976</f>
        <v>108. 4</v>
      </c>
      <c r="B976" s="13" t="str">
        <f>IF(A976&lt;1,'Matriz Nº1 Identificación'!F976,'Matriz Nº2 Análisis'!B976)</f>
        <v xml:space="preserve"> </v>
      </c>
      <c r="C976" s="13" t="str">
        <f>IFERROR(IF(A976&lt;1,'Matriz Nº1 Identificación'!B976,'Matriz Nº2 Análisis'!E976)," ")</f>
        <v xml:space="preserve"> </v>
      </c>
      <c r="D976" s="13" t="str">
        <f>IF(A976&lt;1,'Matriz Nº1 Identificación'!B976,'Matriz Nº2 Análisis'!I976)</f>
        <v xml:space="preserve"> </v>
      </c>
      <c r="E976" s="102"/>
      <c r="F976" s="103"/>
      <c r="G976" s="103"/>
      <c r="H976" s="103"/>
      <c r="I976" s="96" t="str">
        <f>IFERROR(VLOOKUP(D976,'Tabla 12'!$B$4:$E$6,3,FALSE)," ")</f>
        <v xml:space="preserve"> </v>
      </c>
      <c r="J976" s="95" t="str">
        <f>IFERROR(VLOOKUP(I976,'Tabla 12'!$D$5:$E$6,2,FALSE)," ")</f>
        <v xml:space="preserve"> </v>
      </c>
      <c r="K976" s="10"/>
      <c r="L976" s="10"/>
      <c r="M976" s="9"/>
      <c r="N976" s="10"/>
      <c r="O976" s="10"/>
      <c r="P976" s="10"/>
      <c r="Q976" s="10"/>
      <c r="R976" s="10"/>
      <c r="S976" s="10"/>
      <c r="T976" s="10"/>
      <c r="U976" s="10"/>
      <c r="V976" s="10"/>
      <c r="W976" s="10"/>
    </row>
    <row r="977" spans="1:23" ht="36.75" customHeight="1" x14ac:dyDescent="0.3">
      <c r="A977" s="4" t="str">
        <f>'Matriz Nº2 Análisis'!A977</f>
        <v>108. 5</v>
      </c>
      <c r="B977" s="13" t="str">
        <f>IF(A977&lt;1,'Matriz Nº1 Identificación'!F977,'Matriz Nº2 Análisis'!B977)</f>
        <v xml:space="preserve"> </v>
      </c>
      <c r="C977" s="13" t="str">
        <f>IFERROR(IF(A977&lt;1,'Matriz Nº1 Identificación'!B977,'Matriz Nº2 Análisis'!E977)," ")</f>
        <v xml:space="preserve"> </v>
      </c>
      <c r="D977" s="13" t="str">
        <f>IF(A977&lt;1,'Matriz Nº1 Identificación'!B977,'Matriz Nº2 Análisis'!I977)</f>
        <v xml:space="preserve"> </v>
      </c>
      <c r="E977" s="102"/>
      <c r="F977" s="103"/>
      <c r="G977" s="103"/>
      <c r="H977" s="103"/>
      <c r="I977" s="96" t="str">
        <f>IFERROR(VLOOKUP(D977,'Tabla 12'!$B$4:$E$6,3,FALSE)," ")</f>
        <v xml:space="preserve"> </v>
      </c>
      <c r="J977" s="95" t="str">
        <f>IFERROR(VLOOKUP(I977,'Tabla 12'!$D$5:$E$6,2,FALSE)," ")</f>
        <v xml:space="preserve"> </v>
      </c>
      <c r="K977" s="10"/>
      <c r="L977" s="10"/>
      <c r="M977" s="9"/>
      <c r="N977" s="10"/>
      <c r="O977" s="10"/>
      <c r="P977" s="10"/>
      <c r="Q977" s="10"/>
      <c r="R977" s="10"/>
      <c r="S977" s="10"/>
      <c r="T977" s="10"/>
      <c r="U977" s="10"/>
      <c r="V977" s="10"/>
      <c r="W977" s="10"/>
    </row>
    <row r="978" spans="1:23" ht="36.75" customHeight="1" x14ac:dyDescent="0.3">
      <c r="A978" s="4" t="str">
        <f>'Matriz Nº2 Análisis'!A978</f>
        <v>108. 6</v>
      </c>
      <c r="B978" s="13" t="str">
        <f>IF(A978&lt;1,'Matriz Nº1 Identificación'!F978,'Matriz Nº2 Análisis'!B978)</f>
        <v xml:space="preserve"> </v>
      </c>
      <c r="C978" s="13" t="str">
        <f>IFERROR(IF(A978&lt;1,'Matriz Nº1 Identificación'!B978,'Matriz Nº2 Análisis'!E978)," ")</f>
        <v xml:space="preserve"> </v>
      </c>
      <c r="D978" s="13" t="str">
        <f>IF(A978&lt;1,'Matriz Nº1 Identificación'!B978,'Matriz Nº2 Análisis'!I978)</f>
        <v xml:space="preserve"> </v>
      </c>
      <c r="E978" s="102"/>
      <c r="F978" s="103"/>
      <c r="G978" s="103"/>
      <c r="H978" s="103"/>
      <c r="I978" s="96" t="str">
        <f>IFERROR(VLOOKUP(D978,'Tabla 12'!$B$4:$E$6,3,FALSE)," ")</f>
        <v xml:space="preserve"> </v>
      </c>
      <c r="J978" s="95" t="str">
        <f>IFERROR(VLOOKUP(I978,'Tabla 12'!$D$5:$E$6,2,FALSE)," ")</f>
        <v xml:space="preserve"> </v>
      </c>
      <c r="K978" s="10"/>
      <c r="L978" s="10"/>
      <c r="M978" s="9"/>
      <c r="N978" s="10"/>
      <c r="O978" s="10"/>
      <c r="P978" s="10"/>
      <c r="Q978" s="10"/>
      <c r="R978" s="10"/>
      <c r="S978" s="10"/>
      <c r="T978" s="10"/>
      <c r="U978" s="10"/>
      <c r="V978" s="10"/>
      <c r="W978" s="10"/>
    </row>
    <row r="979" spans="1:23" ht="36.75" customHeight="1" thickBot="1" x14ac:dyDescent="0.35">
      <c r="A979" s="4" t="str">
        <f>'Matriz Nº2 Análisis'!A979</f>
        <v>108. 7</v>
      </c>
      <c r="B979" s="13" t="str">
        <f>IF(A979&lt;1,'Matriz Nº1 Identificación'!F979,'Matriz Nº2 Análisis'!B979)</f>
        <v xml:space="preserve"> </v>
      </c>
      <c r="C979" s="13" t="str">
        <f>IFERROR(IF(A979&lt;1,'Matriz Nº1 Identificación'!B979,'Matriz Nº2 Análisis'!E979)," ")</f>
        <v xml:space="preserve"> </v>
      </c>
      <c r="D979" s="13" t="str">
        <f>IF(A979&lt;1,'Matriz Nº1 Identificación'!B979,'Matriz Nº2 Análisis'!I979)</f>
        <v xml:space="preserve"> </v>
      </c>
      <c r="E979" s="102"/>
      <c r="F979" s="103"/>
      <c r="G979" s="103"/>
      <c r="H979" s="103"/>
      <c r="I979" s="96" t="str">
        <f>IFERROR(VLOOKUP(D979,'Tabla 12'!$B$4:$E$6,3,FALSE)," ")</f>
        <v xml:space="preserve"> </v>
      </c>
      <c r="J979" s="95" t="str">
        <f>IFERROR(VLOOKUP(I979,'Tabla 12'!$D$5:$E$6,2,FALSE)," ")</f>
        <v xml:space="preserve"> </v>
      </c>
      <c r="K979" s="10"/>
      <c r="L979" s="10"/>
      <c r="M979" s="9"/>
      <c r="N979" s="10"/>
      <c r="O979" s="10"/>
      <c r="P979" s="10"/>
      <c r="Q979" s="10"/>
      <c r="R979" s="10"/>
      <c r="S979" s="10"/>
      <c r="T979" s="10"/>
      <c r="U979" s="10"/>
      <c r="V979" s="10"/>
      <c r="W979" s="10"/>
    </row>
    <row r="980" spans="1:23" ht="34.5" customHeight="1" thickBot="1" x14ac:dyDescent="0.35">
      <c r="A980" s="73" t="str">
        <f>'Matriz Nº1 Identificación'!A980</f>
        <v xml:space="preserve">Objetivo Estratégico: </v>
      </c>
      <c r="B980" s="395">
        <f>+'Matriz Nº1 Identificación'!B980:H980</f>
        <v>0</v>
      </c>
      <c r="C980" s="396"/>
      <c r="D980" s="396"/>
      <c r="E980" s="396"/>
      <c r="F980" s="396"/>
      <c r="G980" s="396"/>
      <c r="H980" s="396"/>
      <c r="I980" s="396"/>
      <c r="J980" s="396"/>
    </row>
    <row r="981" spans="1:23" ht="34.5" customHeight="1" x14ac:dyDescent="0.3">
      <c r="A981" s="12" t="str">
        <f>'Matriz Nº1 Identificación'!A981</f>
        <v>Objetivo táctico</v>
      </c>
      <c r="B981" s="168" t="str">
        <f>+'Matriz Nº1 Identificación'!B981:H981</f>
        <v xml:space="preserve">109. </v>
      </c>
      <c r="C981" s="169"/>
      <c r="D981" s="169"/>
      <c r="E981" s="169"/>
      <c r="F981" s="170"/>
      <c r="G981" s="170"/>
      <c r="H981" s="170"/>
      <c r="I981" s="170"/>
      <c r="J981" s="171"/>
    </row>
    <row r="982" spans="1:23" ht="36.75" customHeight="1" x14ac:dyDescent="0.3">
      <c r="A982" s="4" t="str">
        <f>'Matriz Nº2 Análisis'!A982</f>
        <v>109. 1</v>
      </c>
      <c r="B982" s="13" t="str">
        <f>IF(A982&lt;1,'Matriz Nº1 Identificación'!F982,'Matriz Nº2 Análisis'!B982)</f>
        <v xml:space="preserve"> </v>
      </c>
      <c r="C982" s="13" t="str">
        <f>IFERROR(IF(A982&lt;1,'Matriz Nº1 Identificación'!B982,'Matriz Nº2 Análisis'!E982)," ")</f>
        <v xml:space="preserve"> </v>
      </c>
      <c r="D982" s="13" t="str">
        <f>IF(A982&lt;1,'Matriz Nº1 Identificación'!B982,'Matriz Nº2 Análisis'!I982)</f>
        <v xml:space="preserve"> </v>
      </c>
      <c r="E982" s="102"/>
      <c r="F982" s="103"/>
      <c r="G982" s="103"/>
      <c r="H982" s="103"/>
      <c r="I982" s="96" t="str">
        <f>IFERROR(VLOOKUP(D982,'Tabla 12'!$B$4:$E$6,3,FALSE)," ")</f>
        <v xml:space="preserve"> </v>
      </c>
      <c r="J982" s="95" t="str">
        <f>IFERROR(VLOOKUP(I982,'Tabla 12'!$D$5:$E$6,2,FALSE)," ")</f>
        <v xml:space="preserve"> </v>
      </c>
      <c r="K982" s="10"/>
      <c r="L982" s="10"/>
      <c r="M982" s="9"/>
      <c r="N982" s="10"/>
      <c r="O982" s="10"/>
      <c r="P982" s="10"/>
      <c r="Q982" s="10"/>
      <c r="R982" s="10"/>
      <c r="S982" s="10"/>
      <c r="T982" s="10"/>
      <c r="U982" s="10"/>
      <c r="V982" s="10"/>
      <c r="W982" s="10"/>
    </row>
    <row r="983" spans="1:23" ht="36.75" customHeight="1" x14ac:dyDescent="0.3">
      <c r="A983" s="4" t="str">
        <f>'Matriz Nº2 Análisis'!A983</f>
        <v>109. 2</v>
      </c>
      <c r="B983" s="13" t="str">
        <f>IF(A983&lt;1,'Matriz Nº1 Identificación'!F983,'Matriz Nº2 Análisis'!B983)</f>
        <v xml:space="preserve"> </v>
      </c>
      <c r="C983" s="13" t="str">
        <f>IFERROR(IF(A983&lt;1,'Matriz Nº1 Identificación'!B983,'Matriz Nº2 Análisis'!E983)," ")</f>
        <v xml:space="preserve"> </v>
      </c>
      <c r="D983" s="13" t="str">
        <f>IF(A983&lt;1,'Matriz Nº1 Identificación'!B983,'Matriz Nº2 Análisis'!I983)</f>
        <v xml:space="preserve"> </v>
      </c>
      <c r="E983" s="102"/>
      <c r="F983" s="103"/>
      <c r="G983" s="103"/>
      <c r="H983" s="103"/>
      <c r="I983" s="96" t="str">
        <f>IFERROR(VLOOKUP(D983,'Tabla 12'!$B$4:$E$6,3,FALSE)," ")</f>
        <v xml:space="preserve"> </v>
      </c>
      <c r="J983" s="95" t="str">
        <f>IFERROR(VLOOKUP(I983,'Tabla 12'!$D$5:$E$6,2,FALSE)," ")</f>
        <v xml:space="preserve"> </v>
      </c>
      <c r="K983" s="10"/>
      <c r="L983" s="10"/>
      <c r="M983" s="9"/>
      <c r="N983" s="10"/>
      <c r="O983" s="10"/>
      <c r="P983" s="10"/>
      <c r="Q983" s="10"/>
      <c r="R983" s="10"/>
      <c r="S983" s="10"/>
      <c r="T983" s="10"/>
      <c r="U983" s="10"/>
      <c r="V983" s="10"/>
      <c r="W983" s="10"/>
    </row>
    <row r="984" spans="1:23" ht="36.75" customHeight="1" x14ac:dyDescent="0.3">
      <c r="A984" s="4" t="str">
        <f>'Matriz Nº2 Análisis'!A984</f>
        <v>109. 3</v>
      </c>
      <c r="B984" s="13" t="str">
        <f>IF(A984&lt;1,'Matriz Nº1 Identificación'!F984,'Matriz Nº2 Análisis'!B984)</f>
        <v xml:space="preserve"> </v>
      </c>
      <c r="C984" s="13" t="str">
        <f>IFERROR(IF(A984&lt;1,'Matriz Nº1 Identificación'!B984,'Matriz Nº2 Análisis'!E984)," ")</f>
        <v xml:space="preserve"> </v>
      </c>
      <c r="D984" s="13" t="str">
        <f>IF(A984&lt;1,'Matriz Nº1 Identificación'!B984,'Matriz Nº2 Análisis'!I984)</f>
        <v xml:space="preserve"> </v>
      </c>
      <c r="E984" s="102"/>
      <c r="F984" s="103"/>
      <c r="G984" s="103"/>
      <c r="H984" s="103"/>
      <c r="I984" s="96" t="str">
        <f>IFERROR(VLOOKUP(D984,'Tabla 12'!$B$4:$E$6,3,FALSE)," ")</f>
        <v xml:space="preserve"> </v>
      </c>
      <c r="J984" s="95" t="str">
        <f>IFERROR(VLOOKUP(I984,'Tabla 12'!$D$5:$E$6,2,FALSE)," ")</f>
        <v xml:space="preserve"> </v>
      </c>
      <c r="K984" s="10"/>
      <c r="L984" s="10"/>
      <c r="M984" s="9"/>
      <c r="N984" s="10"/>
      <c r="O984" s="10"/>
      <c r="P984" s="10"/>
      <c r="Q984" s="10"/>
      <c r="R984" s="10"/>
      <c r="S984" s="10"/>
      <c r="T984" s="10"/>
      <c r="U984" s="10"/>
      <c r="V984" s="10"/>
      <c r="W984" s="10"/>
    </row>
    <row r="985" spans="1:23" ht="36.75" customHeight="1" x14ac:dyDescent="0.3">
      <c r="A985" s="4" t="str">
        <f>'Matriz Nº2 Análisis'!A985</f>
        <v>109. 4</v>
      </c>
      <c r="B985" s="13" t="str">
        <f>IF(A985&lt;1,'Matriz Nº1 Identificación'!F985,'Matriz Nº2 Análisis'!B985)</f>
        <v xml:space="preserve"> </v>
      </c>
      <c r="C985" s="13" t="str">
        <f>IFERROR(IF(A985&lt;1,'Matriz Nº1 Identificación'!B985,'Matriz Nº2 Análisis'!E985)," ")</f>
        <v xml:space="preserve"> </v>
      </c>
      <c r="D985" s="13" t="str">
        <f>IF(A985&lt;1,'Matriz Nº1 Identificación'!B985,'Matriz Nº2 Análisis'!I985)</f>
        <v xml:space="preserve"> </v>
      </c>
      <c r="E985" s="102"/>
      <c r="F985" s="103"/>
      <c r="G985" s="103"/>
      <c r="H985" s="103"/>
      <c r="I985" s="96" t="str">
        <f>IFERROR(VLOOKUP(D985,'Tabla 12'!$B$4:$E$6,3,FALSE)," ")</f>
        <v xml:space="preserve"> </v>
      </c>
      <c r="J985" s="95" t="str">
        <f>IFERROR(VLOOKUP(I985,'Tabla 12'!$D$5:$E$6,2,FALSE)," ")</f>
        <v xml:space="preserve"> </v>
      </c>
      <c r="K985" s="10"/>
      <c r="L985" s="10"/>
      <c r="M985" s="9"/>
      <c r="N985" s="10"/>
      <c r="O985" s="10"/>
      <c r="P985" s="10"/>
      <c r="Q985" s="10"/>
      <c r="R985" s="10"/>
      <c r="S985" s="10"/>
      <c r="T985" s="10"/>
      <c r="U985" s="10"/>
      <c r="V985" s="10"/>
      <c r="W985" s="10"/>
    </row>
    <row r="986" spans="1:23" ht="36.75" customHeight="1" x14ac:dyDescent="0.3">
      <c r="A986" s="4" t="str">
        <f>'Matriz Nº2 Análisis'!A986</f>
        <v>109. 5</v>
      </c>
      <c r="B986" s="13" t="str">
        <f>IF(A986&lt;1,'Matriz Nº1 Identificación'!F986,'Matriz Nº2 Análisis'!B986)</f>
        <v xml:space="preserve"> </v>
      </c>
      <c r="C986" s="13" t="str">
        <f>IFERROR(IF(A986&lt;1,'Matriz Nº1 Identificación'!B986,'Matriz Nº2 Análisis'!E986)," ")</f>
        <v xml:space="preserve"> </v>
      </c>
      <c r="D986" s="13" t="str">
        <f>IF(A986&lt;1,'Matriz Nº1 Identificación'!B986,'Matriz Nº2 Análisis'!I986)</f>
        <v xml:space="preserve"> </v>
      </c>
      <c r="E986" s="102"/>
      <c r="F986" s="103"/>
      <c r="G986" s="103"/>
      <c r="H986" s="103"/>
      <c r="I986" s="96" t="str">
        <f>IFERROR(VLOOKUP(D986,'Tabla 12'!$B$4:$E$6,3,FALSE)," ")</f>
        <v xml:space="preserve"> </v>
      </c>
      <c r="J986" s="95" t="str">
        <f>IFERROR(VLOOKUP(I986,'Tabla 12'!$D$5:$E$6,2,FALSE)," ")</f>
        <v xml:space="preserve"> </v>
      </c>
      <c r="K986" s="10"/>
      <c r="L986" s="10"/>
      <c r="M986" s="9"/>
      <c r="N986" s="10"/>
      <c r="O986" s="10"/>
      <c r="P986" s="10"/>
      <c r="Q986" s="10"/>
      <c r="R986" s="10"/>
      <c r="S986" s="10"/>
      <c r="T986" s="10"/>
      <c r="U986" s="10"/>
      <c r="V986" s="10"/>
      <c r="W986" s="10"/>
    </row>
    <row r="987" spans="1:23" ht="36.75" customHeight="1" x14ac:dyDescent="0.3">
      <c r="A987" s="4" t="str">
        <f>'Matriz Nº2 Análisis'!A987</f>
        <v>109. 6</v>
      </c>
      <c r="B987" s="13" t="str">
        <f>IF(A987&lt;1,'Matriz Nº1 Identificación'!F987,'Matriz Nº2 Análisis'!B987)</f>
        <v xml:space="preserve"> </v>
      </c>
      <c r="C987" s="13" t="str">
        <f>IFERROR(IF(A987&lt;1,'Matriz Nº1 Identificación'!B987,'Matriz Nº2 Análisis'!E987)," ")</f>
        <v xml:space="preserve"> </v>
      </c>
      <c r="D987" s="13" t="str">
        <f>IF(A987&lt;1,'Matriz Nº1 Identificación'!B987,'Matriz Nº2 Análisis'!I987)</f>
        <v xml:space="preserve"> </v>
      </c>
      <c r="E987" s="102"/>
      <c r="F987" s="103"/>
      <c r="G987" s="103"/>
      <c r="H987" s="103"/>
      <c r="I987" s="96" t="str">
        <f>IFERROR(VLOOKUP(D987,'Tabla 12'!$B$4:$E$6,3,FALSE)," ")</f>
        <v xml:space="preserve"> </v>
      </c>
      <c r="J987" s="95" t="str">
        <f>IFERROR(VLOOKUP(I987,'Tabla 12'!$D$5:$E$6,2,FALSE)," ")</f>
        <v xml:space="preserve"> </v>
      </c>
      <c r="K987" s="10"/>
      <c r="L987" s="10"/>
      <c r="M987" s="9"/>
      <c r="N987" s="10"/>
      <c r="O987" s="10"/>
      <c r="P987" s="10"/>
      <c r="Q987" s="10"/>
      <c r="R987" s="10"/>
      <c r="S987" s="10"/>
      <c r="T987" s="10"/>
      <c r="U987" s="10"/>
      <c r="V987" s="10"/>
      <c r="W987" s="10"/>
    </row>
    <row r="988" spans="1:23" ht="36.75" customHeight="1" thickBot="1" x14ac:dyDescent="0.35">
      <c r="A988" s="4" t="str">
        <f>'Matriz Nº2 Análisis'!A988</f>
        <v>109. 7</v>
      </c>
      <c r="B988" s="13" t="str">
        <f>IF(A988&lt;1,'Matriz Nº1 Identificación'!F988,'Matriz Nº2 Análisis'!B988)</f>
        <v xml:space="preserve"> </v>
      </c>
      <c r="C988" s="13" t="str">
        <f>IFERROR(IF(A988&lt;1,'Matriz Nº1 Identificación'!B988,'Matriz Nº2 Análisis'!E988)," ")</f>
        <v xml:space="preserve"> </v>
      </c>
      <c r="D988" s="13" t="str">
        <f>IF(A988&lt;1,'Matriz Nº1 Identificación'!B988,'Matriz Nº2 Análisis'!I988)</f>
        <v xml:space="preserve"> </v>
      </c>
      <c r="E988" s="102"/>
      <c r="F988" s="103"/>
      <c r="G988" s="103"/>
      <c r="H988" s="103"/>
      <c r="I988" s="96" t="str">
        <f>IFERROR(VLOOKUP(D988,'Tabla 12'!$B$4:$E$6,3,FALSE)," ")</f>
        <v xml:space="preserve"> </v>
      </c>
      <c r="J988" s="95" t="str">
        <f>IFERROR(VLOOKUP(I988,'Tabla 12'!$D$5:$E$6,2,FALSE)," ")</f>
        <v xml:space="preserve"> </v>
      </c>
      <c r="K988" s="10"/>
      <c r="L988" s="10"/>
      <c r="M988" s="9"/>
      <c r="N988" s="10"/>
      <c r="O988" s="10"/>
      <c r="P988" s="10"/>
      <c r="Q988" s="10"/>
      <c r="R988" s="10"/>
      <c r="S988" s="10"/>
      <c r="T988" s="10"/>
      <c r="U988" s="10"/>
      <c r="V988" s="10"/>
      <c r="W988" s="10"/>
    </row>
    <row r="989" spans="1:23" ht="34.5" customHeight="1" thickBot="1" x14ac:dyDescent="0.35">
      <c r="A989" s="73" t="str">
        <f>'Matriz Nº1 Identificación'!A989</f>
        <v xml:space="preserve">Objetivo Estratégico: </v>
      </c>
      <c r="B989" s="395">
        <f>+'Matriz Nº1 Identificación'!B989:H989</f>
        <v>0</v>
      </c>
      <c r="C989" s="396"/>
      <c r="D989" s="396"/>
      <c r="E989" s="396"/>
      <c r="F989" s="396"/>
      <c r="G989" s="396"/>
      <c r="H989" s="396"/>
      <c r="I989" s="396"/>
      <c r="J989" s="396"/>
    </row>
    <row r="990" spans="1:23" ht="34.5" customHeight="1" x14ac:dyDescent="0.3">
      <c r="A990" s="12" t="str">
        <f>'Matriz Nº1 Identificación'!A990</f>
        <v>Objetivo táctico</v>
      </c>
      <c r="B990" s="168" t="str">
        <f>+'Matriz Nº1 Identificación'!B990:H990</f>
        <v xml:space="preserve">110. </v>
      </c>
      <c r="C990" s="169"/>
      <c r="D990" s="169"/>
      <c r="E990" s="169"/>
      <c r="F990" s="170"/>
      <c r="G990" s="170"/>
      <c r="H990" s="170"/>
      <c r="I990" s="170"/>
      <c r="J990" s="171"/>
    </row>
    <row r="991" spans="1:23" ht="36.75" customHeight="1" x14ac:dyDescent="0.3">
      <c r="A991" s="4" t="str">
        <f>'Matriz Nº2 Análisis'!A991</f>
        <v>110. 1</v>
      </c>
      <c r="B991" s="13" t="str">
        <f>IF(A991&lt;1,'Matriz Nº1 Identificación'!F991,'Matriz Nº2 Análisis'!B991)</f>
        <v xml:space="preserve"> </v>
      </c>
      <c r="C991" s="13" t="str">
        <f>IFERROR(IF(A991&lt;1,'Matriz Nº1 Identificación'!B991,'Matriz Nº2 Análisis'!E991)," ")</f>
        <v xml:space="preserve"> </v>
      </c>
      <c r="D991" s="13" t="str">
        <f>IF(A991&lt;1,'Matriz Nº1 Identificación'!B991,'Matriz Nº2 Análisis'!I991)</f>
        <v xml:space="preserve"> </v>
      </c>
      <c r="E991" s="102"/>
      <c r="F991" s="103"/>
      <c r="G991" s="103"/>
      <c r="H991" s="103"/>
      <c r="I991" s="96" t="str">
        <f>IFERROR(VLOOKUP(D991,'Tabla 12'!$B$4:$E$6,3,FALSE)," ")</f>
        <v xml:space="preserve"> </v>
      </c>
      <c r="J991" s="95" t="str">
        <f>IFERROR(VLOOKUP(I991,'Tabla 12'!$D$5:$E$6,2,FALSE)," ")</f>
        <v xml:space="preserve"> </v>
      </c>
      <c r="K991" s="10"/>
      <c r="L991" s="10"/>
      <c r="M991" s="9"/>
      <c r="N991" s="10"/>
      <c r="O991" s="10"/>
      <c r="P991" s="10"/>
      <c r="Q991" s="10"/>
      <c r="R991" s="10"/>
      <c r="S991" s="10"/>
      <c r="T991" s="10"/>
      <c r="U991" s="10"/>
      <c r="V991" s="10"/>
      <c r="W991" s="10"/>
    </row>
    <row r="992" spans="1:23" ht="36.75" customHeight="1" x14ac:dyDescent="0.3">
      <c r="A992" s="4" t="str">
        <f>'Matriz Nº2 Análisis'!A992</f>
        <v>110. 2</v>
      </c>
      <c r="B992" s="13" t="str">
        <f>IF(A992&lt;1,'Matriz Nº1 Identificación'!F992,'Matriz Nº2 Análisis'!B992)</f>
        <v xml:space="preserve"> </v>
      </c>
      <c r="C992" s="13" t="str">
        <f>IFERROR(IF(A992&lt;1,'Matriz Nº1 Identificación'!B992,'Matriz Nº2 Análisis'!E992)," ")</f>
        <v xml:space="preserve"> </v>
      </c>
      <c r="D992" s="13" t="str">
        <f>IF(A992&lt;1,'Matriz Nº1 Identificación'!B992,'Matriz Nº2 Análisis'!I992)</f>
        <v xml:space="preserve"> </v>
      </c>
      <c r="E992" s="102"/>
      <c r="F992" s="103"/>
      <c r="G992" s="103"/>
      <c r="H992" s="103"/>
      <c r="I992" s="96" t="str">
        <f>IFERROR(VLOOKUP(D992,'Tabla 12'!$B$4:$E$6,3,FALSE)," ")</f>
        <v xml:space="preserve"> </v>
      </c>
      <c r="J992" s="95" t="str">
        <f>IFERROR(VLOOKUP(I992,'Tabla 12'!$D$5:$E$6,2,FALSE)," ")</f>
        <v xml:space="preserve"> </v>
      </c>
      <c r="K992" s="10"/>
      <c r="L992" s="10"/>
      <c r="M992" s="9"/>
      <c r="N992" s="10"/>
      <c r="O992" s="10"/>
      <c r="P992" s="10"/>
      <c r="Q992" s="10"/>
      <c r="R992" s="10"/>
      <c r="S992" s="10"/>
      <c r="T992" s="10"/>
      <c r="U992" s="10"/>
      <c r="V992" s="10"/>
      <c r="W992" s="10"/>
    </row>
    <row r="993" spans="1:23" ht="36.75" customHeight="1" x14ac:dyDescent="0.3">
      <c r="A993" s="4" t="str">
        <f>'Matriz Nº2 Análisis'!A993</f>
        <v>110. 3</v>
      </c>
      <c r="B993" s="13" t="str">
        <f>IF(A993&lt;1,'Matriz Nº1 Identificación'!F993,'Matriz Nº2 Análisis'!B993)</f>
        <v xml:space="preserve"> </v>
      </c>
      <c r="C993" s="13" t="str">
        <f>IFERROR(IF(A993&lt;1,'Matriz Nº1 Identificación'!B993,'Matriz Nº2 Análisis'!E993)," ")</f>
        <v xml:space="preserve"> </v>
      </c>
      <c r="D993" s="13" t="str">
        <f>IF(A993&lt;1,'Matriz Nº1 Identificación'!B993,'Matriz Nº2 Análisis'!I993)</f>
        <v xml:space="preserve"> </v>
      </c>
      <c r="E993" s="102"/>
      <c r="F993" s="103"/>
      <c r="G993" s="103"/>
      <c r="H993" s="103"/>
      <c r="I993" s="96" t="str">
        <f>IFERROR(VLOOKUP(D993,'Tabla 12'!$B$4:$E$6,3,FALSE)," ")</f>
        <v xml:space="preserve"> </v>
      </c>
      <c r="J993" s="95" t="str">
        <f>IFERROR(VLOOKUP(I993,'Tabla 12'!$D$5:$E$6,2,FALSE)," ")</f>
        <v xml:space="preserve"> </v>
      </c>
      <c r="K993" s="10"/>
      <c r="L993" s="10"/>
      <c r="M993" s="9"/>
      <c r="N993" s="10"/>
      <c r="O993" s="10"/>
      <c r="P993" s="10"/>
      <c r="Q993" s="10"/>
      <c r="R993" s="10"/>
      <c r="S993" s="10"/>
      <c r="T993" s="10"/>
      <c r="U993" s="10"/>
      <c r="V993" s="10"/>
      <c r="W993" s="10"/>
    </row>
    <row r="994" spans="1:23" ht="36.75" customHeight="1" x14ac:dyDescent="0.3">
      <c r="A994" s="4" t="str">
        <f>'Matriz Nº2 Análisis'!A994</f>
        <v>110. 4</v>
      </c>
      <c r="B994" s="13" t="str">
        <f>IF(A994&lt;1,'Matriz Nº1 Identificación'!F994,'Matriz Nº2 Análisis'!B994)</f>
        <v xml:space="preserve"> </v>
      </c>
      <c r="C994" s="13" t="str">
        <f>IFERROR(IF(A994&lt;1,'Matriz Nº1 Identificación'!B994,'Matriz Nº2 Análisis'!E994)," ")</f>
        <v xml:space="preserve"> </v>
      </c>
      <c r="D994" s="13" t="str">
        <f>IF(A994&lt;1,'Matriz Nº1 Identificación'!B994,'Matriz Nº2 Análisis'!I994)</f>
        <v xml:space="preserve"> </v>
      </c>
      <c r="E994" s="102"/>
      <c r="F994" s="103"/>
      <c r="G994" s="103"/>
      <c r="H994" s="103"/>
      <c r="I994" s="96" t="str">
        <f>IFERROR(VLOOKUP(D994,'Tabla 12'!$B$4:$E$6,3,FALSE)," ")</f>
        <v xml:space="preserve"> </v>
      </c>
      <c r="J994" s="95" t="str">
        <f>IFERROR(VLOOKUP(I994,'Tabla 12'!$D$5:$E$6,2,FALSE)," ")</f>
        <v xml:space="preserve"> </v>
      </c>
      <c r="K994" s="10"/>
      <c r="L994" s="10"/>
      <c r="M994" s="9"/>
      <c r="N994" s="10"/>
      <c r="O994" s="10"/>
      <c r="P994" s="10"/>
      <c r="Q994" s="10"/>
      <c r="R994" s="10"/>
      <c r="S994" s="10"/>
      <c r="T994" s="10"/>
      <c r="U994" s="10"/>
      <c r="V994" s="10"/>
      <c r="W994" s="10"/>
    </row>
    <row r="995" spans="1:23" ht="36.75" customHeight="1" x14ac:dyDescent="0.3">
      <c r="A995" s="4" t="str">
        <f>'Matriz Nº2 Análisis'!A995</f>
        <v>110. 5</v>
      </c>
      <c r="B995" s="13" t="str">
        <f>IF(A995&lt;1,'Matriz Nº1 Identificación'!F995,'Matriz Nº2 Análisis'!B995)</f>
        <v xml:space="preserve"> </v>
      </c>
      <c r="C995" s="13" t="str">
        <f>IFERROR(IF(A995&lt;1,'Matriz Nº1 Identificación'!B995,'Matriz Nº2 Análisis'!E995)," ")</f>
        <v xml:space="preserve"> </v>
      </c>
      <c r="D995" s="13" t="str">
        <f>IF(A995&lt;1,'Matriz Nº1 Identificación'!B995,'Matriz Nº2 Análisis'!I995)</f>
        <v xml:space="preserve"> </v>
      </c>
      <c r="E995" s="102"/>
      <c r="F995" s="103"/>
      <c r="G995" s="103"/>
      <c r="H995" s="103"/>
      <c r="I995" s="96" t="str">
        <f>IFERROR(VLOOKUP(D995,'Tabla 12'!$B$4:$E$6,3,FALSE)," ")</f>
        <v xml:space="preserve"> </v>
      </c>
      <c r="J995" s="95" t="str">
        <f>IFERROR(VLOOKUP(I995,'Tabla 12'!$D$5:$E$6,2,FALSE)," ")</f>
        <v xml:space="preserve"> </v>
      </c>
      <c r="K995" s="10"/>
      <c r="L995" s="10"/>
      <c r="M995" s="9"/>
      <c r="N995" s="10"/>
      <c r="O995" s="10"/>
      <c r="P995" s="10"/>
      <c r="Q995" s="10"/>
      <c r="R995" s="10"/>
      <c r="S995" s="10"/>
      <c r="T995" s="10"/>
      <c r="U995" s="10"/>
      <c r="V995" s="10"/>
      <c r="W995" s="10"/>
    </row>
    <row r="996" spans="1:23" ht="36.75" customHeight="1" x14ac:dyDescent="0.3">
      <c r="A996" s="4" t="str">
        <f>'Matriz Nº2 Análisis'!A996</f>
        <v>110. 6</v>
      </c>
      <c r="B996" s="13" t="str">
        <f>IF(A996&lt;1,'Matriz Nº1 Identificación'!F996,'Matriz Nº2 Análisis'!B996)</f>
        <v xml:space="preserve"> </v>
      </c>
      <c r="C996" s="13" t="str">
        <f>IFERROR(IF(A996&lt;1,'Matriz Nº1 Identificación'!B996,'Matriz Nº2 Análisis'!E996)," ")</f>
        <v xml:space="preserve"> </v>
      </c>
      <c r="D996" s="13" t="str">
        <f>IF(A996&lt;1,'Matriz Nº1 Identificación'!B996,'Matriz Nº2 Análisis'!I996)</f>
        <v xml:space="preserve"> </v>
      </c>
      <c r="E996" s="102"/>
      <c r="F996" s="103"/>
      <c r="G996" s="103"/>
      <c r="H996" s="103"/>
      <c r="I996" s="96" t="str">
        <f>IFERROR(VLOOKUP(D996,'Tabla 12'!$B$4:$E$6,3,FALSE)," ")</f>
        <v xml:space="preserve"> </v>
      </c>
      <c r="J996" s="95" t="str">
        <f>IFERROR(VLOOKUP(I996,'Tabla 12'!$D$5:$E$6,2,FALSE)," ")</f>
        <v xml:space="preserve"> </v>
      </c>
      <c r="K996" s="10"/>
      <c r="L996" s="10"/>
      <c r="M996" s="9"/>
      <c r="N996" s="10"/>
      <c r="O996" s="10"/>
      <c r="P996" s="10"/>
      <c r="Q996" s="10"/>
      <c r="R996" s="10"/>
      <c r="S996" s="10"/>
      <c r="T996" s="10"/>
      <c r="U996" s="10"/>
      <c r="V996" s="10"/>
      <c r="W996" s="10"/>
    </row>
    <row r="997" spans="1:23" ht="36.75" customHeight="1" thickBot="1" x14ac:dyDescent="0.35">
      <c r="A997" s="4" t="str">
        <f>'Matriz Nº2 Análisis'!A997</f>
        <v>110. 7</v>
      </c>
      <c r="B997" s="13" t="str">
        <f>IF(A997&lt;1,'Matriz Nº1 Identificación'!F997,'Matriz Nº2 Análisis'!B997)</f>
        <v xml:space="preserve"> </v>
      </c>
      <c r="C997" s="13" t="str">
        <f>IFERROR(IF(A997&lt;1,'Matriz Nº1 Identificación'!B997,'Matriz Nº2 Análisis'!E997)," ")</f>
        <v xml:space="preserve"> </v>
      </c>
      <c r="D997" s="13" t="str">
        <f>IF(A997&lt;1,'Matriz Nº1 Identificación'!B997,'Matriz Nº2 Análisis'!I997)</f>
        <v xml:space="preserve"> </v>
      </c>
      <c r="E997" s="102"/>
      <c r="F997" s="103"/>
      <c r="G997" s="103"/>
      <c r="H997" s="103"/>
      <c r="I997" s="96" t="str">
        <f>IFERROR(VLOOKUP(D997,'Tabla 12'!$B$4:$E$6,3,FALSE)," ")</f>
        <v xml:space="preserve"> </v>
      </c>
      <c r="J997" s="95" t="str">
        <f>IFERROR(VLOOKUP(I997,'Tabla 12'!$D$5:$E$6,2,FALSE)," ")</f>
        <v xml:space="preserve"> </v>
      </c>
      <c r="K997" s="10"/>
      <c r="L997" s="10"/>
      <c r="M997" s="9"/>
      <c r="N997" s="10"/>
      <c r="O997" s="10"/>
      <c r="P997" s="10"/>
      <c r="Q997" s="10"/>
      <c r="R997" s="10"/>
      <c r="S997" s="10"/>
      <c r="T997" s="10"/>
      <c r="U997" s="10"/>
      <c r="V997" s="10"/>
      <c r="W997" s="10"/>
    </row>
    <row r="998" spans="1:23" ht="34.5" customHeight="1" thickBot="1" x14ac:dyDescent="0.35">
      <c r="A998" s="73" t="str">
        <f>'Matriz Nº1 Identificación'!A998</f>
        <v xml:space="preserve">Objetivo Estratégico: </v>
      </c>
      <c r="B998" s="395">
        <f>+'Matriz Nº1 Identificación'!B998:H998</f>
        <v>0</v>
      </c>
      <c r="C998" s="396"/>
      <c r="D998" s="396"/>
      <c r="E998" s="396"/>
      <c r="F998" s="396"/>
      <c r="G998" s="396"/>
      <c r="H998" s="396"/>
      <c r="I998" s="396"/>
      <c r="J998" s="396"/>
    </row>
    <row r="999" spans="1:23" ht="34.5" customHeight="1" x14ac:dyDescent="0.3">
      <c r="A999" s="12" t="str">
        <f>'Matriz Nº1 Identificación'!A999</f>
        <v>Objetivo táctico</v>
      </c>
      <c r="B999" s="168" t="str">
        <f>+'Matriz Nº1 Identificación'!B999:H999</f>
        <v xml:space="preserve">111. </v>
      </c>
      <c r="C999" s="169"/>
      <c r="D999" s="169"/>
      <c r="E999" s="169"/>
      <c r="F999" s="170"/>
      <c r="G999" s="170"/>
      <c r="H999" s="170"/>
      <c r="I999" s="170"/>
      <c r="J999" s="171"/>
    </row>
    <row r="1000" spans="1:23" ht="36.75" customHeight="1" x14ac:dyDescent="0.3">
      <c r="A1000" s="4" t="str">
        <f>'Matriz Nº2 Análisis'!A1000</f>
        <v>111. 1</v>
      </c>
      <c r="B1000" s="13" t="str">
        <f>IF(A1000&lt;1,'Matriz Nº1 Identificación'!F1000,'Matriz Nº2 Análisis'!B1000)</f>
        <v xml:space="preserve"> </v>
      </c>
      <c r="C1000" s="13" t="str">
        <f>IFERROR(IF(A1000&lt;1,'Matriz Nº1 Identificación'!B1000,'Matriz Nº2 Análisis'!E1000)," ")</f>
        <v xml:space="preserve"> </v>
      </c>
      <c r="D1000" s="13" t="str">
        <f>IF(A1000&lt;1,'Matriz Nº1 Identificación'!B1000,'Matriz Nº2 Análisis'!I1000)</f>
        <v xml:space="preserve"> </v>
      </c>
      <c r="E1000" s="102"/>
      <c r="F1000" s="103"/>
      <c r="G1000" s="103"/>
      <c r="H1000" s="103"/>
      <c r="I1000" s="96" t="str">
        <f>IFERROR(VLOOKUP(D1000,'Tabla 12'!$B$4:$E$6,3,FALSE)," ")</f>
        <v xml:space="preserve"> </v>
      </c>
      <c r="J1000" s="95" t="str">
        <f>IFERROR(VLOOKUP(I1000,'Tabla 12'!$D$5:$E$6,2,FALSE)," ")</f>
        <v xml:space="preserve"> </v>
      </c>
      <c r="K1000" s="10"/>
      <c r="L1000" s="10"/>
      <c r="M1000" s="9"/>
      <c r="N1000" s="10"/>
      <c r="O1000" s="10"/>
      <c r="P1000" s="10"/>
      <c r="Q1000" s="10"/>
      <c r="R1000" s="10"/>
      <c r="S1000" s="10"/>
      <c r="T1000" s="10"/>
      <c r="U1000" s="10"/>
      <c r="V1000" s="10"/>
      <c r="W1000" s="10"/>
    </row>
    <row r="1001" spans="1:23" ht="36.75" customHeight="1" x14ac:dyDescent="0.3">
      <c r="A1001" s="4" t="str">
        <f>'Matriz Nº2 Análisis'!A1001</f>
        <v>111. 2</v>
      </c>
      <c r="B1001" s="13" t="str">
        <f>IF(A1001&lt;1,'Matriz Nº1 Identificación'!F1001,'Matriz Nº2 Análisis'!B1001)</f>
        <v xml:space="preserve"> </v>
      </c>
      <c r="C1001" s="13" t="str">
        <f>IFERROR(IF(A1001&lt;1,'Matriz Nº1 Identificación'!B1001,'Matriz Nº2 Análisis'!E1001)," ")</f>
        <v xml:space="preserve"> </v>
      </c>
      <c r="D1001" s="13" t="str">
        <f>IF(A1001&lt;1,'Matriz Nº1 Identificación'!B1001,'Matriz Nº2 Análisis'!I1001)</f>
        <v xml:space="preserve"> </v>
      </c>
      <c r="E1001" s="102"/>
      <c r="F1001" s="103"/>
      <c r="G1001" s="103"/>
      <c r="H1001" s="103"/>
      <c r="I1001" s="96" t="str">
        <f>IFERROR(VLOOKUP(D1001,'Tabla 12'!$B$4:$E$6,3,FALSE)," ")</f>
        <v xml:space="preserve"> </v>
      </c>
      <c r="J1001" s="95" t="str">
        <f>IFERROR(VLOOKUP(I1001,'Tabla 12'!$D$5:$E$6,2,FALSE)," ")</f>
        <v xml:space="preserve"> </v>
      </c>
      <c r="K1001" s="10"/>
      <c r="L1001" s="10"/>
      <c r="M1001" s="9"/>
      <c r="N1001" s="10"/>
      <c r="O1001" s="10"/>
      <c r="P1001" s="10"/>
      <c r="Q1001" s="10"/>
      <c r="R1001" s="10"/>
      <c r="S1001" s="10"/>
      <c r="T1001" s="10"/>
      <c r="U1001" s="10"/>
      <c r="V1001" s="10"/>
      <c r="W1001" s="10"/>
    </row>
    <row r="1002" spans="1:23" ht="36.75" customHeight="1" x14ac:dyDescent="0.3">
      <c r="A1002" s="4" t="str">
        <f>'Matriz Nº2 Análisis'!A1002</f>
        <v>111. 3</v>
      </c>
      <c r="B1002" s="13" t="str">
        <f>IF(A1002&lt;1,'Matriz Nº1 Identificación'!F1002,'Matriz Nº2 Análisis'!B1002)</f>
        <v xml:space="preserve"> </v>
      </c>
      <c r="C1002" s="13" t="str">
        <f>IFERROR(IF(A1002&lt;1,'Matriz Nº1 Identificación'!B1002,'Matriz Nº2 Análisis'!E1002)," ")</f>
        <v xml:space="preserve"> </v>
      </c>
      <c r="D1002" s="13" t="str">
        <f>IF(A1002&lt;1,'Matriz Nº1 Identificación'!B1002,'Matriz Nº2 Análisis'!I1002)</f>
        <v xml:space="preserve"> </v>
      </c>
      <c r="E1002" s="102"/>
      <c r="F1002" s="103"/>
      <c r="G1002" s="103"/>
      <c r="H1002" s="103"/>
      <c r="I1002" s="96" t="str">
        <f>IFERROR(VLOOKUP(D1002,'Tabla 12'!$B$4:$E$6,3,FALSE)," ")</f>
        <v xml:space="preserve"> </v>
      </c>
      <c r="J1002" s="95" t="str">
        <f>IFERROR(VLOOKUP(I1002,'Tabla 12'!$D$5:$E$6,2,FALSE)," ")</f>
        <v xml:space="preserve"> </v>
      </c>
      <c r="K1002" s="10"/>
      <c r="L1002" s="10"/>
      <c r="M1002" s="9"/>
      <c r="N1002" s="10"/>
      <c r="O1002" s="10"/>
      <c r="P1002" s="10"/>
      <c r="Q1002" s="10"/>
      <c r="R1002" s="10"/>
      <c r="S1002" s="10"/>
      <c r="T1002" s="10"/>
      <c r="U1002" s="10"/>
      <c r="V1002" s="10"/>
      <c r="W1002" s="10"/>
    </row>
    <row r="1003" spans="1:23" ht="36.75" customHeight="1" x14ac:dyDescent="0.3">
      <c r="A1003" s="4" t="str">
        <f>'Matriz Nº2 Análisis'!A1003</f>
        <v>111. 4</v>
      </c>
      <c r="B1003" s="13" t="str">
        <f>IF(A1003&lt;1,'Matriz Nº1 Identificación'!F1003,'Matriz Nº2 Análisis'!B1003)</f>
        <v xml:space="preserve"> </v>
      </c>
      <c r="C1003" s="13" t="str">
        <f>IFERROR(IF(A1003&lt;1,'Matriz Nº1 Identificación'!B1003,'Matriz Nº2 Análisis'!E1003)," ")</f>
        <v xml:space="preserve"> </v>
      </c>
      <c r="D1003" s="13" t="str">
        <f>IF(A1003&lt;1,'Matriz Nº1 Identificación'!B1003,'Matriz Nº2 Análisis'!I1003)</f>
        <v xml:space="preserve"> </v>
      </c>
      <c r="E1003" s="102"/>
      <c r="F1003" s="103"/>
      <c r="G1003" s="103"/>
      <c r="H1003" s="103"/>
      <c r="I1003" s="96" t="str">
        <f>IFERROR(VLOOKUP(D1003,'Tabla 12'!$B$4:$E$6,3,FALSE)," ")</f>
        <v xml:space="preserve"> </v>
      </c>
      <c r="J1003" s="95" t="str">
        <f>IFERROR(VLOOKUP(I1003,'Tabla 12'!$D$5:$E$6,2,FALSE)," ")</f>
        <v xml:space="preserve"> </v>
      </c>
      <c r="K1003" s="10"/>
      <c r="L1003" s="10"/>
      <c r="M1003" s="9"/>
      <c r="N1003" s="10"/>
      <c r="O1003" s="10"/>
      <c r="P1003" s="10"/>
      <c r="Q1003" s="10"/>
      <c r="R1003" s="10"/>
      <c r="S1003" s="10"/>
      <c r="T1003" s="10"/>
      <c r="U1003" s="10"/>
      <c r="V1003" s="10"/>
      <c r="W1003" s="10"/>
    </row>
    <row r="1004" spans="1:23" ht="36.75" customHeight="1" x14ac:dyDescent="0.3">
      <c r="A1004" s="4" t="str">
        <f>'Matriz Nº2 Análisis'!A1004</f>
        <v>111. 5</v>
      </c>
      <c r="B1004" s="13" t="str">
        <f>IF(A1004&lt;1,'Matriz Nº1 Identificación'!F1004,'Matriz Nº2 Análisis'!B1004)</f>
        <v xml:space="preserve"> </v>
      </c>
      <c r="C1004" s="13" t="str">
        <f>IFERROR(IF(A1004&lt;1,'Matriz Nº1 Identificación'!B1004,'Matriz Nº2 Análisis'!E1004)," ")</f>
        <v xml:space="preserve"> </v>
      </c>
      <c r="D1004" s="13" t="str">
        <f>IF(A1004&lt;1,'Matriz Nº1 Identificación'!B1004,'Matriz Nº2 Análisis'!I1004)</f>
        <v xml:space="preserve"> </v>
      </c>
      <c r="E1004" s="102"/>
      <c r="F1004" s="103"/>
      <c r="G1004" s="103"/>
      <c r="H1004" s="103"/>
      <c r="I1004" s="96" t="str">
        <f>IFERROR(VLOOKUP(D1004,'Tabla 12'!$B$4:$E$6,3,FALSE)," ")</f>
        <v xml:space="preserve"> </v>
      </c>
      <c r="J1004" s="95" t="str">
        <f>IFERROR(VLOOKUP(I1004,'Tabla 12'!$D$5:$E$6,2,FALSE)," ")</f>
        <v xml:space="preserve"> </v>
      </c>
      <c r="K1004" s="10"/>
      <c r="L1004" s="10"/>
      <c r="M1004" s="9"/>
      <c r="N1004" s="10"/>
      <c r="O1004" s="10"/>
      <c r="P1004" s="10"/>
      <c r="Q1004" s="10"/>
      <c r="R1004" s="10"/>
      <c r="S1004" s="10"/>
      <c r="T1004" s="10"/>
      <c r="U1004" s="10"/>
      <c r="V1004" s="10"/>
      <c r="W1004" s="10"/>
    </row>
    <row r="1005" spans="1:23" ht="36.75" customHeight="1" x14ac:dyDescent="0.3">
      <c r="A1005" s="4" t="str">
        <f>'Matriz Nº2 Análisis'!A1005</f>
        <v>111. 6</v>
      </c>
      <c r="B1005" s="13" t="str">
        <f>IF(A1005&lt;1,'Matriz Nº1 Identificación'!F1005,'Matriz Nº2 Análisis'!B1005)</f>
        <v xml:space="preserve"> </v>
      </c>
      <c r="C1005" s="13" t="str">
        <f>IFERROR(IF(A1005&lt;1,'Matriz Nº1 Identificación'!B1005,'Matriz Nº2 Análisis'!E1005)," ")</f>
        <v xml:space="preserve"> </v>
      </c>
      <c r="D1005" s="13" t="str">
        <f>IF(A1005&lt;1,'Matriz Nº1 Identificación'!B1005,'Matriz Nº2 Análisis'!I1005)</f>
        <v xml:space="preserve"> </v>
      </c>
      <c r="E1005" s="102"/>
      <c r="F1005" s="103"/>
      <c r="G1005" s="103"/>
      <c r="H1005" s="103"/>
      <c r="I1005" s="96" t="str">
        <f>IFERROR(VLOOKUP(D1005,'Tabla 12'!$B$4:$E$6,3,FALSE)," ")</f>
        <v xml:space="preserve"> </v>
      </c>
      <c r="J1005" s="95" t="str">
        <f>IFERROR(VLOOKUP(I1005,'Tabla 12'!$D$5:$E$6,2,FALSE)," ")</f>
        <v xml:space="preserve"> </v>
      </c>
      <c r="K1005" s="10"/>
      <c r="L1005" s="10"/>
      <c r="M1005" s="9"/>
      <c r="N1005" s="10"/>
      <c r="O1005" s="10"/>
      <c r="P1005" s="10"/>
      <c r="Q1005" s="10"/>
      <c r="R1005" s="10"/>
      <c r="S1005" s="10"/>
      <c r="T1005" s="10"/>
      <c r="U1005" s="10"/>
      <c r="V1005" s="10"/>
      <c r="W1005" s="10"/>
    </row>
    <row r="1006" spans="1:23" ht="36.75" customHeight="1" thickBot="1" x14ac:dyDescent="0.35">
      <c r="A1006" s="4" t="str">
        <f>'Matriz Nº2 Análisis'!A1006</f>
        <v>111. 7</v>
      </c>
      <c r="B1006" s="13" t="str">
        <f>IF(A1006&lt;1,'Matriz Nº1 Identificación'!F1006,'Matriz Nº2 Análisis'!B1006)</f>
        <v xml:space="preserve"> </v>
      </c>
      <c r="C1006" s="13" t="str">
        <f>IFERROR(IF(A1006&lt;1,'Matriz Nº1 Identificación'!B1006,'Matriz Nº2 Análisis'!E1006)," ")</f>
        <v xml:space="preserve"> </v>
      </c>
      <c r="D1006" s="13" t="str">
        <f>IF(A1006&lt;1,'Matriz Nº1 Identificación'!B1006,'Matriz Nº2 Análisis'!I1006)</f>
        <v xml:space="preserve"> </v>
      </c>
      <c r="E1006" s="102"/>
      <c r="F1006" s="103"/>
      <c r="G1006" s="103"/>
      <c r="H1006" s="103"/>
      <c r="I1006" s="96" t="str">
        <f>IFERROR(VLOOKUP(D1006,'Tabla 12'!$B$4:$E$6,3,FALSE)," ")</f>
        <v xml:space="preserve"> </v>
      </c>
      <c r="J1006" s="95" t="str">
        <f>IFERROR(VLOOKUP(I1006,'Tabla 12'!$D$5:$E$6,2,FALSE)," ")</f>
        <v xml:space="preserve"> </v>
      </c>
      <c r="K1006" s="10"/>
      <c r="L1006" s="10"/>
      <c r="M1006" s="9"/>
      <c r="N1006" s="10"/>
      <c r="O1006" s="10"/>
      <c r="P1006" s="10"/>
      <c r="Q1006" s="10"/>
      <c r="R1006" s="10"/>
      <c r="S1006" s="10"/>
      <c r="T1006" s="10"/>
      <c r="U1006" s="10"/>
      <c r="V1006" s="10"/>
      <c r="W1006" s="10"/>
    </row>
    <row r="1007" spans="1:23" ht="34.5" customHeight="1" thickBot="1" x14ac:dyDescent="0.35">
      <c r="A1007" s="73" t="str">
        <f>'Matriz Nº1 Identificación'!A1007</f>
        <v xml:space="preserve">Objetivo Estratégico: </v>
      </c>
      <c r="B1007" s="395">
        <f>+'Matriz Nº1 Identificación'!B1007:H1007</f>
        <v>0</v>
      </c>
      <c r="C1007" s="396"/>
      <c r="D1007" s="396"/>
      <c r="E1007" s="396"/>
      <c r="F1007" s="396"/>
      <c r="G1007" s="396"/>
      <c r="H1007" s="396"/>
      <c r="I1007" s="396"/>
      <c r="J1007" s="396"/>
    </row>
    <row r="1008" spans="1:23" ht="34.5" customHeight="1" x14ac:dyDescent="0.3">
      <c r="A1008" s="12" t="str">
        <f>'Matriz Nº1 Identificación'!A1008</f>
        <v>Objetivo táctico</v>
      </c>
      <c r="B1008" s="168" t="str">
        <f>+'Matriz Nº1 Identificación'!B1008:H1008</f>
        <v xml:space="preserve">112. </v>
      </c>
      <c r="C1008" s="169"/>
      <c r="D1008" s="169"/>
      <c r="E1008" s="169"/>
      <c r="F1008" s="170"/>
      <c r="G1008" s="170"/>
      <c r="H1008" s="170"/>
      <c r="I1008" s="170"/>
      <c r="J1008" s="171"/>
    </row>
    <row r="1009" spans="1:23" ht="36.75" customHeight="1" x14ac:dyDescent="0.3">
      <c r="A1009" s="4" t="str">
        <f>'Matriz Nº2 Análisis'!A1009</f>
        <v>112. 1</v>
      </c>
      <c r="B1009" s="13" t="str">
        <f>IF(A1009&lt;1,'Matriz Nº1 Identificación'!F1009,'Matriz Nº2 Análisis'!B1009)</f>
        <v xml:space="preserve"> </v>
      </c>
      <c r="C1009" s="13" t="str">
        <f>IFERROR(IF(A1009&lt;1,'Matriz Nº1 Identificación'!B1009,'Matriz Nº2 Análisis'!E1009)," ")</f>
        <v xml:space="preserve"> </v>
      </c>
      <c r="D1009" s="13" t="str">
        <f>IF(A1009&lt;1,'Matriz Nº1 Identificación'!B1009,'Matriz Nº2 Análisis'!I1009)</f>
        <v xml:space="preserve"> </v>
      </c>
      <c r="E1009" s="102"/>
      <c r="F1009" s="103"/>
      <c r="G1009" s="103"/>
      <c r="H1009" s="103"/>
      <c r="I1009" s="96" t="str">
        <f>IFERROR(VLOOKUP(D1009,'Tabla 12'!$B$4:$E$6,3,FALSE)," ")</f>
        <v xml:space="preserve"> </v>
      </c>
      <c r="J1009" s="95" t="str">
        <f>IFERROR(VLOOKUP(I1009,'Tabla 12'!$D$5:$E$6,2,FALSE)," ")</f>
        <v xml:space="preserve"> </v>
      </c>
      <c r="K1009" s="10"/>
      <c r="L1009" s="10"/>
      <c r="M1009" s="9"/>
      <c r="N1009" s="10"/>
      <c r="O1009" s="10"/>
      <c r="P1009" s="10"/>
      <c r="Q1009" s="10"/>
      <c r="R1009" s="10"/>
      <c r="S1009" s="10"/>
      <c r="T1009" s="10"/>
      <c r="U1009" s="10"/>
      <c r="V1009" s="10"/>
      <c r="W1009" s="10"/>
    </row>
    <row r="1010" spans="1:23" ht="36.75" customHeight="1" x14ac:dyDescent="0.3">
      <c r="A1010" s="4" t="str">
        <f>'Matriz Nº2 Análisis'!A1010</f>
        <v>112. 2</v>
      </c>
      <c r="B1010" s="13" t="str">
        <f>IF(A1010&lt;1,'Matriz Nº1 Identificación'!F1010,'Matriz Nº2 Análisis'!B1010)</f>
        <v xml:space="preserve"> </v>
      </c>
      <c r="C1010" s="13" t="str">
        <f>IFERROR(IF(A1010&lt;1,'Matriz Nº1 Identificación'!B1010,'Matriz Nº2 Análisis'!E1010)," ")</f>
        <v xml:space="preserve"> </v>
      </c>
      <c r="D1010" s="13" t="str">
        <f>IF(A1010&lt;1,'Matriz Nº1 Identificación'!B1010,'Matriz Nº2 Análisis'!I1010)</f>
        <v xml:space="preserve"> </v>
      </c>
      <c r="E1010" s="102"/>
      <c r="F1010" s="103"/>
      <c r="G1010" s="103"/>
      <c r="H1010" s="103"/>
      <c r="I1010" s="96" t="str">
        <f>IFERROR(VLOOKUP(D1010,'Tabla 12'!$B$4:$E$6,3,FALSE)," ")</f>
        <v xml:space="preserve"> </v>
      </c>
      <c r="J1010" s="95" t="str">
        <f>IFERROR(VLOOKUP(I1010,'Tabla 12'!$D$5:$E$6,2,FALSE)," ")</f>
        <v xml:space="preserve"> </v>
      </c>
      <c r="K1010" s="10"/>
      <c r="L1010" s="10"/>
      <c r="M1010" s="9"/>
      <c r="N1010" s="10"/>
      <c r="O1010" s="10"/>
      <c r="P1010" s="10"/>
      <c r="Q1010" s="10"/>
      <c r="R1010" s="10"/>
      <c r="S1010" s="10"/>
      <c r="T1010" s="10"/>
      <c r="U1010" s="10"/>
      <c r="V1010" s="10"/>
      <c r="W1010" s="10"/>
    </row>
    <row r="1011" spans="1:23" ht="36.75" customHeight="1" x14ac:dyDescent="0.3">
      <c r="A1011" s="4" t="str">
        <f>'Matriz Nº2 Análisis'!A1011</f>
        <v>112. 3</v>
      </c>
      <c r="B1011" s="13" t="str">
        <f>IF(A1011&lt;1,'Matriz Nº1 Identificación'!F1011,'Matriz Nº2 Análisis'!B1011)</f>
        <v xml:space="preserve"> </v>
      </c>
      <c r="C1011" s="13" t="str">
        <f>IFERROR(IF(A1011&lt;1,'Matriz Nº1 Identificación'!B1011,'Matriz Nº2 Análisis'!E1011)," ")</f>
        <v xml:space="preserve"> </v>
      </c>
      <c r="D1011" s="13" t="str">
        <f>IF(A1011&lt;1,'Matriz Nº1 Identificación'!B1011,'Matriz Nº2 Análisis'!I1011)</f>
        <v xml:space="preserve"> </v>
      </c>
      <c r="E1011" s="102"/>
      <c r="F1011" s="103"/>
      <c r="G1011" s="103"/>
      <c r="H1011" s="103"/>
      <c r="I1011" s="96" t="str">
        <f>IFERROR(VLOOKUP(D1011,'Tabla 12'!$B$4:$E$6,3,FALSE)," ")</f>
        <v xml:space="preserve"> </v>
      </c>
      <c r="J1011" s="95" t="str">
        <f>IFERROR(VLOOKUP(I1011,'Tabla 12'!$D$5:$E$6,2,FALSE)," ")</f>
        <v xml:space="preserve"> </v>
      </c>
      <c r="K1011" s="10"/>
      <c r="L1011" s="10"/>
      <c r="M1011" s="9"/>
      <c r="N1011" s="10"/>
      <c r="O1011" s="10"/>
      <c r="P1011" s="10"/>
      <c r="Q1011" s="10"/>
      <c r="R1011" s="10"/>
      <c r="S1011" s="10"/>
      <c r="T1011" s="10"/>
      <c r="U1011" s="10"/>
      <c r="V1011" s="10"/>
      <c r="W1011" s="10"/>
    </row>
    <row r="1012" spans="1:23" ht="36.75" customHeight="1" x14ac:dyDescent="0.3">
      <c r="A1012" s="4" t="str">
        <f>'Matriz Nº2 Análisis'!A1012</f>
        <v>112. 4</v>
      </c>
      <c r="B1012" s="13" t="str">
        <f>IF(A1012&lt;1,'Matriz Nº1 Identificación'!F1012,'Matriz Nº2 Análisis'!B1012)</f>
        <v xml:space="preserve"> </v>
      </c>
      <c r="C1012" s="13" t="str">
        <f>IFERROR(IF(A1012&lt;1,'Matriz Nº1 Identificación'!B1012,'Matriz Nº2 Análisis'!E1012)," ")</f>
        <v xml:space="preserve"> </v>
      </c>
      <c r="D1012" s="13" t="str">
        <f>IF(A1012&lt;1,'Matriz Nº1 Identificación'!B1012,'Matriz Nº2 Análisis'!I1012)</f>
        <v xml:space="preserve"> </v>
      </c>
      <c r="E1012" s="102"/>
      <c r="F1012" s="103"/>
      <c r="G1012" s="103"/>
      <c r="H1012" s="103"/>
      <c r="I1012" s="96" t="str">
        <f>IFERROR(VLOOKUP(D1012,'Tabla 12'!$B$4:$E$6,3,FALSE)," ")</f>
        <v xml:space="preserve"> </v>
      </c>
      <c r="J1012" s="95" t="str">
        <f>IFERROR(VLOOKUP(I1012,'Tabla 12'!$D$5:$E$6,2,FALSE)," ")</f>
        <v xml:space="preserve"> </v>
      </c>
      <c r="K1012" s="10"/>
      <c r="L1012" s="10"/>
      <c r="M1012" s="9"/>
      <c r="N1012" s="10"/>
      <c r="O1012" s="10"/>
      <c r="P1012" s="10"/>
      <c r="Q1012" s="10"/>
      <c r="R1012" s="10"/>
      <c r="S1012" s="10"/>
      <c r="T1012" s="10"/>
      <c r="U1012" s="10"/>
      <c r="V1012" s="10"/>
      <c r="W1012" s="10"/>
    </row>
    <row r="1013" spans="1:23" ht="36.75" customHeight="1" x14ac:dyDescent="0.3">
      <c r="A1013" s="4" t="str">
        <f>'Matriz Nº2 Análisis'!A1013</f>
        <v>112. 5</v>
      </c>
      <c r="B1013" s="13" t="str">
        <f>IF(A1013&lt;1,'Matriz Nº1 Identificación'!F1013,'Matriz Nº2 Análisis'!B1013)</f>
        <v xml:space="preserve"> </v>
      </c>
      <c r="C1013" s="13" t="str">
        <f>IFERROR(IF(A1013&lt;1,'Matriz Nº1 Identificación'!B1013,'Matriz Nº2 Análisis'!E1013)," ")</f>
        <v xml:space="preserve"> </v>
      </c>
      <c r="D1013" s="13" t="str">
        <f>IF(A1013&lt;1,'Matriz Nº1 Identificación'!B1013,'Matriz Nº2 Análisis'!I1013)</f>
        <v xml:space="preserve"> </v>
      </c>
      <c r="E1013" s="102"/>
      <c r="F1013" s="103"/>
      <c r="G1013" s="103"/>
      <c r="H1013" s="103"/>
      <c r="I1013" s="96" t="str">
        <f>IFERROR(VLOOKUP(D1013,'Tabla 12'!$B$4:$E$6,3,FALSE)," ")</f>
        <v xml:space="preserve"> </v>
      </c>
      <c r="J1013" s="95" t="str">
        <f>IFERROR(VLOOKUP(I1013,'Tabla 12'!$D$5:$E$6,2,FALSE)," ")</f>
        <v xml:space="preserve"> </v>
      </c>
      <c r="K1013" s="10"/>
      <c r="L1013" s="10"/>
      <c r="M1013" s="9"/>
      <c r="N1013" s="10"/>
      <c r="O1013" s="10"/>
      <c r="P1013" s="10"/>
      <c r="Q1013" s="10"/>
      <c r="R1013" s="10"/>
      <c r="S1013" s="10"/>
      <c r="T1013" s="10"/>
      <c r="U1013" s="10"/>
      <c r="V1013" s="10"/>
      <c r="W1013" s="10"/>
    </row>
    <row r="1014" spans="1:23" ht="36.75" customHeight="1" x14ac:dyDescent="0.3">
      <c r="A1014" s="4" t="str">
        <f>'Matriz Nº2 Análisis'!A1014</f>
        <v>112. 6</v>
      </c>
      <c r="B1014" s="13" t="str">
        <f>IF(A1014&lt;1,'Matriz Nº1 Identificación'!F1014,'Matriz Nº2 Análisis'!B1014)</f>
        <v xml:space="preserve"> </v>
      </c>
      <c r="C1014" s="13" t="str">
        <f>IFERROR(IF(A1014&lt;1,'Matriz Nº1 Identificación'!B1014,'Matriz Nº2 Análisis'!E1014)," ")</f>
        <v xml:space="preserve"> </v>
      </c>
      <c r="D1014" s="13" t="str">
        <f>IF(A1014&lt;1,'Matriz Nº1 Identificación'!B1014,'Matriz Nº2 Análisis'!I1014)</f>
        <v xml:space="preserve"> </v>
      </c>
      <c r="E1014" s="102"/>
      <c r="F1014" s="103"/>
      <c r="G1014" s="103"/>
      <c r="H1014" s="103"/>
      <c r="I1014" s="96" t="str">
        <f>IFERROR(VLOOKUP(D1014,'Tabla 12'!$B$4:$E$6,3,FALSE)," ")</f>
        <v xml:space="preserve"> </v>
      </c>
      <c r="J1014" s="95" t="str">
        <f>IFERROR(VLOOKUP(I1014,'Tabla 12'!$D$5:$E$6,2,FALSE)," ")</f>
        <v xml:space="preserve"> </v>
      </c>
      <c r="K1014" s="10"/>
      <c r="L1014" s="10"/>
      <c r="M1014" s="9"/>
      <c r="N1014" s="10"/>
      <c r="O1014" s="10"/>
      <c r="P1014" s="10"/>
      <c r="Q1014" s="10"/>
      <c r="R1014" s="10"/>
      <c r="S1014" s="10"/>
      <c r="T1014" s="10"/>
      <c r="U1014" s="10"/>
      <c r="V1014" s="10"/>
      <c r="W1014" s="10"/>
    </row>
    <row r="1015" spans="1:23" ht="36.75" customHeight="1" thickBot="1" x14ac:dyDescent="0.35">
      <c r="A1015" s="4" t="str">
        <f>'Matriz Nº2 Análisis'!A1015</f>
        <v>112. 7</v>
      </c>
      <c r="B1015" s="13" t="str">
        <f>IF(A1015&lt;1,'Matriz Nº1 Identificación'!F1015,'Matriz Nº2 Análisis'!B1015)</f>
        <v xml:space="preserve"> </v>
      </c>
      <c r="C1015" s="13" t="str">
        <f>IFERROR(IF(A1015&lt;1,'Matriz Nº1 Identificación'!B1015,'Matriz Nº2 Análisis'!E1015)," ")</f>
        <v xml:space="preserve"> </v>
      </c>
      <c r="D1015" s="13" t="str">
        <f>IF(A1015&lt;1,'Matriz Nº1 Identificación'!B1015,'Matriz Nº2 Análisis'!I1015)</f>
        <v xml:space="preserve"> </v>
      </c>
      <c r="E1015" s="102"/>
      <c r="F1015" s="103"/>
      <c r="G1015" s="103"/>
      <c r="H1015" s="103"/>
      <c r="I1015" s="96" t="str">
        <f>IFERROR(VLOOKUP(D1015,'Tabla 12'!$B$4:$E$6,3,FALSE)," ")</f>
        <v xml:space="preserve"> </v>
      </c>
      <c r="J1015" s="95" t="str">
        <f>IFERROR(VLOOKUP(I1015,'Tabla 12'!$D$5:$E$6,2,FALSE)," ")</f>
        <v xml:space="preserve"> </v>
      </c>
      <c r="K1015" s="10"/>
      <c r="L1015" s="10"/>
      <c r="M1015" s="9"/>
      <c r="N1015" s="10"/>
      <c r="O1015" s="10"/>
      <c r="P1015" s="10"/>
      <c r="Q1015" s="10"/>
      <c r="R1015" s="10"/>
      <c r="S1015" s="10"/>
      <c r="T1015" s="10"/>
      <c r="U1015" s="10"/>
      <c r="V1015" s="10"/>
      <c r="W1015" s="10"/>
    </row>
    <row r="1016" spans="1:23" ht="34.5" customHeight="1" thickBot="1" x14ac:dyDescent="0.35">
      <c r="A1016" s="73" t="str">
        <f>'Matriz Nº1 Identificación'!A1016</f>
        <v xml:space="preserve">Objetivo Estratégico: </v>
      </c>
      <c r="B1016" s="395">
        <f>+'Matriz Nº1 Identificación'!B1016:H1016</f>
        <v>0</v>
      </c>
      <c r="C1016" s="396"/>
      <c r="D1016" s="396"/>
      <c r="E1016" s="396"/>
      <c r="F1016" s="396"/>
      <c r="G1016" s="396"/>
      <c r="H1016" s="396"/>
      <c r="I1016" s="396"/>
      <c r="J1016" s="396"/>
    </row>
    <row r="1017" spans="1:23" ht="34.5" customHeight="1" x14ac:dyDescent="0.3">
      <c r="A1017" s="12" t="str">
        <f>'Matriz Nº1 Identificación'!A1017</f>
        <v>Objetivo táctico</v>
      </c>
      <c r="B1017" s="168" t="str">
        <f>+'Matriz Nº1 Identificación'!B1017:H1017</f>
        <v xml:space="preserve">113. </v>
      </c>
      <c r="C1017" s="169"/>
      <c r="D1017" s="169"/>
      <c r="E1017" s="169"/>
      <c r="F1017" s="170"/>
      <c r="G1017" s="170"/>
      <c r="H1017" s="170"/>
      <c r="I1017" s="170"/>
      <c r="J1017" s="171"/>
    </row>
    <row r="1018" spans="1:23" ht="36.75" customHeight="1" x14ac:dyDescent="0.3">
      <c r="A1018" s="4" t="str">
        <f>'Matriz Nº2 Análisis'!A1018</f>
        <v>113. 1</v>
      </c>
      <c r="B1018" s="13" t="str">
        <f>IF(A1018&lt;1,'Matriz Nº1 Identificación'!F1018,'Matriz Nº2 Análisis'!B1018)</f>
        <v xml:space="preserve"> </v>
      </c>
      <c r="C1018" s="13" t="str">
        <f>IFERROR(IF(A1018&lt;1,'Matriz Nº1 Identificación'!B1018,'Matriz Nº2 Análisis'!E1018)," ")</f>
        <v xml:space="preserve"> </v>
      </c>
      <c r="D1018" s="13" t="str">
        <f>IF(A1018&lt;1,'Matriz Nº1 Identificación'!B1018,'Matriz Nº2 Análisis'!I1018)</f>
        <v xml:space="preserve"> </v>
      </c>
      <c r="E1018" s="102"/>
      <c r="F1018" s="103"/>
      <c r="G1018" s="103"/>
      <c r="H1018" s="103"/>
      <c r="I1018" s="96" t="str">
        <f>IFERROR(VLOOKUP(D1018,'Tabla 12'!$B$4:$E$6,3,FALSE)," ")</f>
        <v xml:space="preserve"> </v>
      </c>
      <c r="J1018" s="95" t="str">
        <f>IFERROR(VLOOKUP(I1018,'Tabla 12'!$D$5:$E$6,2,FALSE)," ")</f>
        <v xml:space="preserve"> </v>
      </c>
      <c r="K1018" s="10"/>
      <c r="L1018" s="10"/>
      <c r="M1018" s="9"/>
      <c r="N1018" s="10"/>
      <c r="O1018" s="10"/>
      <c r="P1018" s="10"/>
      <c r="Q1018" s="10"/>
      <c r="R1018" s="10"/>
      <c r="S1018" s="10"/>
      <c r="T1018" s="10"/>
      <c r="U1018" s="10"/>
      <c r="V1018" s="10"/>
      <c r="W1018" s="10"/>
    </row>
    <row r="1019" spans="1:23" ht="36.75" customHeight="1" x14ac:dyDescent="0.3">
      <c r="A1019" s="4" t="str">
        <f>'Matriz Nº2 Análisis'!A1019</f>
        <v>113. 2</v>
      </c>
      <c r="B1019" s="13" t="str">
        <f>IF(A1019&lt;1,'Matriz Nº1 Identificación'!F1019,'Matriz Nº2 Análisis'!B1019)</f>
        <v xml:space="preserve"> </v>
      </c>
      <c r="C1019" s="13" t="str">
        <f>IFERROR(IF(A1019&lt;1,'Matriz Nº1 Identificación'!B1019,'Matriz Nº2 Análisis'!E1019)," ")</f>
        <v xml:space="preserve"> </v>
      </c>
      <c r="D1019" s="13" t="str">
        <f>IF(A1019&lt;1,'Matriz Nº1 Identificación'!B1019,'Matriz Nº2 Análisis'!I1019)</f>
        <v xml:space="preserve"> </v>
      </c>
      <c r="E1019" s="102"/>
      <c r="F1019" s="103"/>
      <c r="G1019" s="103"/>
      <c r="H1019" s="103"/>
      <c r="I1019" s="96" t="str">
        <f>IFERROR(VLOOKUP(D1019,'Tabla 12'!$B$4:$E$6,3,FALSE)," ")</f>
        <v xml:space="preserve"> </v>
      </c>
      <c r="J1019" s="95" t="str">
        <f>IFERROR(VLOOKUP(I1019,'Tabla 12'!$D$5:$E$6,2,FALSE)," ")</f>
        <v xml:space="preserve"> </v>
      </c>
      <c r="K1019" s="10"/>
      <c r="L1019" s="10"/>
      <c r="M1019" s="9"/>
      <c r="N1019" s="10"/>
      <c r="O1019" s="10"/>
      <c r="P1019" s="10"/>
      <c r="Q1019" s="10"/>
      <c r="R1019" s="10"/>
      <c r="S1019" s="10"/>
      <c r="T1019" s="10"/>
      <c r="U1019" s="10"/>
      <c r="V1019" s="10"/>
      <c r="W1019" s="10"/>
    </row>
    <row r="1020" spans="1:23" ht="36.75" customHeight="1" x14ac:dyDescent="0.3">
      <c r="A1020" s="4" t="str">
        <f>'Matriz Nº2 Análisis'!A1020</f>
        <v>113. 3</v>
      </c>
      <c r="B1020" s="13" t="str">
        <f>IF(A1020&lt;1,'Matriz Nº1 Identificación'!F1020,'Matriz Nº2 Análisis'!B1020)</f>
        <v xml:space="preserve"> </v>
      </c>
      <c r="C1020" s="13" t="str">
        <f>IFERROR(IF(A1020&lt;1,'Matriz Nº1 Identificación'!B1020,'Matriz Nº2 Análisis'!E1020)," ")</f>
        <v xml:space="preserve"> </v>
      </c>
      <c r="D1020" s="13" t="str">
        <f>IF(A1020&lt;1,'Matriz Nº1 Identificación'!B1020,'Matriz Nº2 Análisis'!I1020)</f>
        <v xml:space="preserve"> </v>
      </c>
      <c r="E1020" s="102"/>
      <c r="F1020" s="103"/>
      <c r="G1020" s="103"/>
      <c r="H1020" s="103"/>
      <c r="I1020" s="96" t="str">
        <f>IFERROR(VLOOKUP(D1020,'Tabla 12'!$B$4:$E$6,3,FALSE)," ")</f>
        <v xml:space="preserve"> </v>
      </c>
      <c r="J1020" s="95" t="str">
        <f>IFERROR(VLOOKUP(I1020,'Tabla 12'!$D$5:$E$6,2,FALSE)," ")</f>
        <v xml:space="preserve"> </v>
      </c>
      <c r="K1020" s="10"/>
      <c r="L1020" s="10"/>
      <c r="M1020" s="9"/>
      <c r="N1020" s="10"/>
      <c r="O1020" s="10"/>
      <c r="P1020" s="10"/>
      <c r="Q1020" s="10"/>
      <c r="R1020" s="10"/>
      <c r="S1020" s="10"/>
      <c r="T1020" s="10"/>
      <c r="U1020" s="10"/>
      <c r="V1020" s="10"/>
      <c r="W1020" s="10"/>
    </row>
    <row r="1021" spans="1:23" ht="36.75" customHeight="1" x14ac:dyDescent="0.3">
      <c r="A1021" s="4" t="str">
        <f>'Matriz Nº2 Análisis'!A1021</f>
        <v>113. 4</v>
      </c>
      <c r="B1021" s="13" t="str">
        <f>IF(A1021&lt;1,'Matriz Nº1 Identificación'!F1021,'Matriz Nº2 Análisis'!B1021)</f>
        <v xml:space="preserve"> </v>
      </c>
      <c r="C1021" s="13" t="str">
        <f>IFERROR(IF(A1021&lt;1,'Matriz Nº1 Identificación'!B1021,'Matriz Nº2 Análisis'!E1021)," ")</f>
        <v xml:space="preserve"> </v>
      </c>
      <c r="D1021" s="13" t="str">
        <f>IF(A1021&lt;1,'Matriz Nº1 Identificación'!B1021,'Matriz Nº2 Análisis'!I1021)</f>
        <v xml:space="preserve"> </v>
      </c>
      <c r="E1021" s="102"/>
      <c r="F1021" s="103"/>
      <c r="G1021" s="103"/>
      <c r="H1021" s="103"/>
      <c r="I1021" s="96" t="str">
        <f>IFERROR(VLOOKUP(D1021,'Tabla 12'!$B$4:$E$6,3,FALSE)," ")</f>
        <v xml:space="preserve"> </v>
      </c>
      <c r="J1021" s="95" t="str">
        <f>IFERROR(VLOOKUP(I1021,'Tabla 12'!$D$5:$E$6,2,FALSE)," ")</f>
        <v xml:space="preserve"> </v>
      </c>
      <c r="K1021" s="10"/>
      <c r="L1021" s="10"/>
      <c r="M1021" s="9"/>
      <c r="N1021" s="10"/>
      <c r="O1021" s="10"/>
      <c r="P1021" s="10"/>
      <c r="Q1021" s="10"/>
      <c r="R1021" s="10"/>
      <c r="S1021" s="10"/>
      <c r="T1021" s="10"/>
      <c r="U1021" s="10"/>
      <c r="V1021" s="10"/>
      <c r="W1021" s="10"/>
    </row>
    <row r="1022" spans="1:23" ht="36.75" customHeight="1" x14ac:dyDescent="0.3">
      <c r="A1022" s="4" t="str">
        <f>'Matriz Nº2 Análisis'!A1022</f>
        <v>113. 5</v>
      </c>
      <c r="B1022" s="13" t="str">
        <f>IF(A1022&lt;1,'Matriz Nº1 Identificación'!F1022,'Matriz Nº2 Análisis'!B1022)</f>
        <v xml:space="preserve"> </v>
      </c>
      <c r="C1022" s="13" t="str">
        <f>IFERROR(IF(A1022&lt;1,'Matriz Nº1 Identificación'!B1022,'Matriz Nº2 Análisis'!E1022)," ")</f>
        <v xml:space="preserve"> </v>
      </c>
      <c r="D1022" s="13" t="str">
        <f>IF(A1022&lt;1,'Matriz Nº1 Identificación'!B1022,'Matriz Nº2 Análisis'!I1022)</f>
        <v xml:space="preserve"> </v>
      </c>
      <c r="E1022" s="102"/>
      <c r="F1022" s="103"/>
      <c r="G1022" s="103"/>
      <c r="H1022" s="103"/>
      <c r="I1022" s="96" t="str">
        <f>IFERROR(VLOOKUP(D1022,'Tabla 12'!$B$4:$E$6,3,FALSE)," ")</f>
        <v xml:space="preserve"> </v>
      </c>
      <c r="J1022" s="95" t="str">
        <f>IFERROR(VLOOKUP(I1022,'Tabla 12'!$D$5:$E$6,2,FALSE)," ")</f>
        <v xml:space="preserve"> </v>
      </c>
      <c r="K1022" s="10"/>
      <c r="L1022" s="10"/>
      <c r="M1022" s="9"/>
      <c r="N1022" s="10"/>
      <c r="O1022" s="10"/>
      <c r="P1022" s="10"/>
      <c r="Q1022" s="10"/>
      <c r="R1022" s="10"/>
      <c r="S1022" s="10"/>
      <c r="T1022" s="10"/>
      <c r="U1022" s="10"/>
      <c r="V1022" s="10"/>
      <c r="W1022" s="10"/>
    </row>
    <row r="1023" spans="1:23" ht="36.75" customHeight="1" x14ac:dyDescent="0.3">
      <c r="A1023" s="4" t="str">
        <f>'Matriz Nº2 Análisis'!A1023</f>
        <v>113. 6</v>
      </c>
      <c r="B1023" s="13" t="str">
        <f>IF(A1023&lt;1,'Matriz Nº1 Identificación'!F1023,'Matriz Nº2 Análisis'!B1023)</f>
        <v xml:space="preserve"> </v>
      </c>
      <c r="C1023" s="13" t="str">
        <f>IFERROR(IF(A1023&lt;1,'Matriz Nº1 Identificación'!B1023,'Matriz Nº2 Análisis'!E1023)," ")</f>
        <v xml:space="preserve"> </v>
      </c>
      <c r="D1023" s="13" t="str">
        <f>IF(A1023&lt;1,'Matriz Nº1 Identificación'!B1023,'Matriz Nº2 Análisis'!I1023)</f>
        <v xml:space="preserve"> </v>
      </c>
      <c r="E1023" s="102"/>
      <c r="F1023" s="103"/>
      <c r="G1023" s="103"/>
      <c r="H1023" s="103"/>
      <c r="I1023" s="96" t="str">
        <f>IFERROR(VLOOKUP(D1023,'Tabla 12'!$B$4:$E$6,3,FALSE)," ")</f>
        <v xml:space="preserve"> </v>
      </c>
      <c r="J1023" s="95" t="str">
        <f>IFERROR(VLOOKUP(I1023,'Tabla 12'!$D$5:$E$6,2,FALSE)," ")</f>
        <v xml:space="preserve"> </v>
      </c>
      <c r="K1023" s="10"/>
      <c r="L1023" s="10"/>
      <c r="M1023" s="9"/>
      <c r="N1023" s="10"/>
      <c r="O1023" s="10"/>
      <c r="P1023" s="10"/>
      <c r="Q1023" s="10"/>
      <c r="R1023" s="10"/>
      <c r="S1023" s="10"/>
      <c r="T1023" s="10"/>
      <c r="U1023" s="10"/>
      <c r="V1023" s="10"/>
      <c r="W1023" s="10"/>
    </row>
    <row r="1024" spans="1:23" ht="36.75" customHeight="1" thickBot="1" x14ac:dyDescent="0.35">
      <c r="A1024" s="4" t="str">
        <f>'Matriz Nº2 Análisis'!A1024</f>
        <v>113. 7</v>
      </c>
      <c r="B1024" s="13" t="str">
        <f>IF(A1024&lt;1,'Matriz Nº1 Identificación'!F1024,'Matriz Nº2 Análisis'!B1024)</f>
        <v xml:space="preserve"> </v>
      </c>
      <c r="C1024" s="13" t="str">
        <f>IFERROR(IF(A1024&lt;1,'Matriz Nº1 Identificación'!B1024,'Matriz Nº2 Análisis'!E1024)," ")</f>
        <v xml:space="preserve"> </v>
      </c>
      <c r="D1024" s="13" t="str">
        <f>IF(A1024&lt;1,'Matriz Nº1 Identificación'!B1024,'Matriz Nº2 Análisis'!I1024)</f>
        <v xml:space="preserve"> </v>
      </c>
      <c r="E1024" s="102"/>
      <c r="F1024" s="103"/>
      <c r="G1024" s="103"/>
      <c r="H1024" s="103"/>
      <c r="I1024" s="96" t="str">
        <f>IFERROR(VLOOKUP(D1024,'Tabla 12'!$B$4:$E$6,3,FALSE)," ")</f>
        <v xml:space="preserve"> </v>
      </c>
      <c r="J1024" s="95" t="str">
        <f>IFERROR(VLOOKUP(I1024,'Tabla 12'!$D$5:$E$6,2,FALSE)," ")</f>
        <v xml:space="preserve"> </v>
      </c>
      <c r="K1024" s="10"/>
      <c r="L1024" s="10"/>
      <c r="M1024" s="9"/>
      <c r="N1024" s="10"/>
      <c r="O1024" s="10"/>
      <c r="P1024" s="10"/>
      <c r="Q1024" s="10"/>
      <c r="R1024" s="10"/>
      <c r="S1024" s="10"/>
      <c r="T1024" s="10"/>
      <c r="U1024" s="10"/>
      <c r="V1024" s="10"/>
      <c r="W1024" s="10"/>
    </row>
    <row r="1025" spans="1:23" ht="34.5" customHeight="1" thickBot="1" x14ac:dyDescent="0.35">
      <c r="A1025" s="73" t="str">
        <f>'Matriz Nº1 Identificación'!A1025</f>
        <v xml:space="preserve">Objetivo Estratégico: </v>
      </c>
      <c r="B1025" s="395">
        <f>+'Matriz Nº1 Identificación'!B1025:H1025</f>
        <v>0</v>
      </c>
      <c r="C1025" s="396"/>
      <c r="D1025" s="396"/>
      <c r="E1025" s="396"/>
      <c r="F1025" s="396"/>
      <c r="G1025" s="396"/>
      <c r="H1025" s="396"/>
      <c r="I1025" s="396"/>
      <c r="J1025" s="396"/>
    </row>
    <row r="1026" spans="1:23" ht="34.5" customHeight="1" x14ac:dyDescent="0.3">
      <c r="A1026" s="12" t="str">
        <f>'Matriz Nº1 Identificación'!A1026</f>
        <v>Objetivo táctico</v>
      </c>
      <c r="B1026" s="168" t="str">
        <f>+'Matriz Nº1 Identificación'!B1026:H1026</f>
        <v xml:space="preserve">114. </v>
      </c>
      <c r="C1026" s="169"/>
      <c r="D1026" s="169"/>
      <c r="E1026" s="169"/>
      <c r="F1026" s="170"/>
      <c r="G1026" s="170"/>
      <c r="H1026" s="170"/>
      <c r="I1026" s="170"/>
      <c r="J1026" s="171"/>
    </row>
    <row r="1027" spans="1:23" ht="36.75" customHeight="1" x14ac:dyDescent="0.3">
      <c r="A1027" s="4" t="str">
        <f>'Matriz Nº2 Análisis'!A1027</f>
        <v>114. 1</v>
      </c>
      <c r="B1027" s="13" t="str">
        <f>IF(A1027&lt;1,'Matriz Nº1 Identificación'!F1027,'Matriz Nº2 Análisis'!B1027)</f>
        <v xml:space="preserve"> </v>
      </c>
      <c r="C1027" s="13" t="str">
        <f>IFERROR(IF(A1027&lt;1,'Matriz Nº1 Identificación'!B1027,'Matriz Nº2 Análisis'!E1027)," ")</f>
        <v xml:space="preserve"> </v>
      </c>
      <c r="D1027" s="13" t="str">
        <f>IF(A1027&lt;1,'Matriz Nº1 Identificación'!B1027,'Matriz Nº2 Análisis'!I1027)</f>
        <v xml:space="preserve"> </v>
      </c>
      <c r="E1027" s="102"/>
      <c r="F1027" s="103"/>
      <c r="G1027" s="103"/>
      <c r="H1027" s="103"/>
      <c r="I1027" s="96" t="str">
        <f>IFERROR(VLOOKUP(D1027,'Tabla 12'!$B$4:$E$6,3,FALSE)," ")</f>
        <v xml:space="preserve"> </v>
      </c>
      <c r="J1027" s="95" t="str">
        <f>IFERROR(VLOOKUP(I1027,'Tabla 12'!$D$5:$E$6,2,FALSE)," ")</f>
        <v xml:space="preserve"> </v>
      </c>
      <c r="K1027" s="10"/>
      <c r="L1027" s="10"/>
      <c r="M1027" s="9"/>
      <c r="N1027" s="10"/>
      <c r="O1027" s="10"/>
      <c r="P1027" s="10"/>
      <c r="Q1027" s="10"/>
      <c r="R1027" s="10"/>
      <c r="S1027" s="10"/>
      <c r="T1027" s="10"/>
      <c r="U1027" s="10"/>
      <c r="V1027" s="10"/>
      <c r="W1027" s="10"/>
    </row>
    <row r="1028" spans="1:23" ht="36.75" customHeight="1" x14ac:dyDescent="0.3">
      <c r="A1028" s="4" t="str">
        <f>'Matriz Nº2 Análisis'!A1028</f>
        <v>114. 2</v>
      </c>
      <c r="B1028" s="13" t="str">
        <f>IF(A1028&lt;1,'Matriz Nº1 Identificación'!F1028,'Matriz Nº2 Análisis'!B1028)</f>
        <v xml:space="preserve"> </v>
      </c>
      <c r="C1028" s="13" t="str">
        <f>IFERROR(IF(A1028&lt;1,'Matriz Nº1 Identificación'!B1028,'Matriz Nº2 Análisis'!E1028)," ")</f>
        <v xml:space="preserve"> </v>
      </c>
      <c r="D1028" s="13" t="str">
        <f>IF(A1028&lt;1,'Matriz Nº1 Identificación'!B1028,'Matriz Nº2 Análisis'!I1028)</f>
        <v xml:space="preserve"> </v>
      </c>
      <c r="E1028" s="102"/>
      <c r="F1028" s="103"/>
      <c r="G1028" s="103"/>
      <c r="H1028" s="103"/>
      <c r="I1028" s="96" t="str">
        <f>IFERROR(VLOOKUP(D1028,'Tabla 12'!$B$4:$E$6,3,FALSE)," ")</f>
        <v xml:space="preserve"> </v>
      </c>
      <c r="J1028" s="95" t="str">
        <f>IFERROR(VLOOKUP(I1028,'Tabla 12'!$D$5:$E$6,2,FALSE)," ")</f>
        <v xml:space="preserve"> </v>
      </c>
      <c r="K1028" s="10"/>
      <c r="L1028" s="10"/>
      <c r="M1028" s="9"/>
      <c r="N1028" s="10"/>
      <c r="O1028" s="10"/>
      <c r="P1028" s="10"/>
      <c r="Q1028" s="10"/>
      <c r="R1028" s="10"/>
      <c r="S1028" s="10"/>
      <c r="T1028" s="10"/>
      <c r="U1028" s="10"/>
      <c r="V1028" s="10"/>
      <c r="W1028" s="10"/>
    </row>
    <row r="1029" spans="1:23" ht="36.75" customHeight="1" x14ac:dyDescent="0.3">
      <c r="A1029" s="4" t="str">
        <f>'Matriz Nº2 Análisis'!A1029</f>
        <v>114. 3</v>
      </c>
      <c r="B1029" s="13" t="str">
        <f>IF(A1029&lt;1,'Matriz Nº1 Identificación'!F1029,'Matriz Nº2 Análisis'!B1029)</f>
        <v xml:space="preserve"> </v>
      </c>
      <c r="C1029" s="13" t="str">
        <f>IFERROR(IF(A1029&lt;1,'Matriz Nº1 Identificación'!B1029,'Matriz Nº2 Análisis'!E1029)," ")</f>
        <v xml:space="preserve"> </v>
      </c>
      <c r="D1029" s="13" t="str">
        <f>IF(A1029&lt;1,'Matriz Nº1 Identificación'!B1029,'Matriz Nº2 Análisis'!I1029)</f>
        <v xml:space="preserve"> </v>
      </c>
      <c r="E1029" s="102"/>
      <c r="F1029" s="103"/>
      <c r="G1029" s="103"/>
      <c r="H1029" s="103"/>
      <c r="I1029" s="96" t="str">
        <f>IFERROR(VLOOKUP(D1029,'Tabla 12'!$B$4:$E$6,3,FALSE)," ")</f>
        <v xml:space="preserve"> </v>
      </c>
      <c r="J1029" s="95" t="str">
        <f>IFERROR(VLOOKUP(I1029,'Tabla 12'!$D$5:$E$6,2,FALSE)," ")</f>
        <v xml:space="preserve"> </v>
      </c>
      <c r="K1029" s="10"/>
      <c r="L1029" s="10"/>
      <c r="M1029" s="9"/>
      <c r="N1029" s="10"/>
      <c r="O1029" s="10"/>
      <c r="P1029" s="10"/>
      <c r="Q1029" s="10"/>
      <c r="R1029" s="10"/>
      <c r="S1029" s="10"/>
      <c r="T1029" s="10"/>
      <c r="U1029" s="10"/>
      <c r="V1029" s="10"/>
      <c r="W1029" s="10"/>
    </row>
    <row r="1030" spans="1:23" ht="36.75" customHeight="1" x14ac:dyDescent="0.3">
      <c r="A1030" s="4" t="str">
        <f>'Matriz Nº2 Análisis'!A1030</f>
        <v>114. 4</v>
      </c>
      <c r="B1030" s="13" t="str">
        <f>IF(A1030&lt;1,'Matriz Nº1 Identificación'!F1030,'Matriz Nº2 Análisis'!B1030)</f>
        <v xml:space="preserve"> </v>
      </c>
      <c r="C1030" s="13" t="str">
        <f>IFERROR(IF(A1030&lt;1,'Matriz Nº1 Identificación'!B1030,'Matriz Nº2 Análisis'!E1030)," ")</f>
        <v xml:space="preserve"> </v>
      </c>
      <c r="D1030" s="13" t="str">
        <f>IF(A1030&lt;1,'Matriz Nº1 Identificación'!B1030,'Matriz Nº2 Análisis'!I1030)</f>
        <v xml:space="preserve"> </v>
      </c>
      <c r="E1030" s="102"/>
      <c r="F1030" s="103"/>
      <c r="G1030" s="103"/>
      <c r="H1030" s="103"/>
      <c r="I1030" s="96" t="str">
        <f>IFERROR(VLOOKUP(D1030,'Tabla 12'!$B$4:$E$6,3,FALSE)," ")</f>
        <v xml:space="preserve"> </v>
      </c>
      <c r="J1030" s="95" t="str">
        <f>IFERROR(VLOOKUP(I1030,'Tabla 12'!$D$5:$E$6,2,FALSE)," ")</f>
        <v xml:space="preserve"> </v>
      </c>
      <c r="K1030" s="10"/>
      <c r="L1030" s="10"/>
      <c r="M1030" s="9"/>
      <c r="N1030" s="10"/>
      <c r="O1030" s="10"/>
      <c r="P1030" s="10"/>
      <c r="Q1030" s="10"/>
      <c r="R1030" s="10"/>
      <c r="S1030" s="10"/>
      <c r="T1030" s="10"/>
      <c r="U1030" s="10"/>
      <c r="V1030" s="10"/>
      <c r="W1030" s="10"/>
    </row>
    <row r="1031" spans="1:23" ht="36.75" customHeight="1" x14ac:dyDescent="0.3">
      <c r="A1031" s="4" t="str">
        <f>'Matriz Nº2 Análisis'!A1031</f>
        <v>114. 5</v>
      </c>
      <c r="B1031" s="13" t="str">
        <f>IF(A1031&lt;1,'Matriz Nº1 Identificación'!F1031,'Matriz Nº2 Análisis'!B1031)</f>
        <v xml:space="preserve"> </v>
      </c>
      <c r="C1031" s="13" t="str">
        <f>IFERROR(IF(A1031&lt;1,'Matriz Nº1 Identificación'!B1031,'Matriz Nº2 Análisis'!E1031)," ")</f>
        <v xml:space="preserve"> </v>
      </c>
      <c r="D1031" s="13" t="str">
        <f>IF(A1031&lt;1,'Matriz Nº1 Identificación'!B1031,'Matriz Nº2 Análisis'!I1031)</f>
        <v xml:space="preserve"> </v>
      </c>
      <c r="E1031" s="102"/>
      <c r="F1031" s="103"/>
      <c r="G1031" s="103"/>
      <c r="H1031" s="103"/>
      <c r="I1031" s="96" t="str">
        <f>IFERROR(VLOOKUP(D1031,'Tabla 12'!$B$4:$E$6,3,FALSE)," ")</f>
        <v xml:space="preserve"> </v>
      </c>
      <c r="J1031" s="95" t="str">
        <f>IFERROR(VLOOKUP(I1031,'Tabla 12'!$D$5:$E$6,2,FALSE)," ")</f>
        <v xml:space="preserve"> </v>
      </c>
      <c r="K1031" s="10"/>
      <c r="L1031" s="10"/>
      <c r="M1031" s="9"/>
      <c r="N1031" s="10"/>
      <c r="O1031" s="10"/>
      <c r="P1031" s="10"/>
      <c r="Q1031" s="10"/>
      <c r="R1031" s="10"/>
      <c r="S1031" s="10"/>
      <c r="T1031" s="10"/>
      <c r="U1031" s="10"/>
      <c r="V1031" s="10"/>
      <c r="W1031" s="10"/>
    </row>
    <row r="1032" spans="1:23" ht="36.75" customHeight="1" x14ac:dyDescent="0.3">
      <c r="A1032" s="4" t="str">
        <f>'Matriz Nº2 Análisis'!A1032</f>
        <v>114. 6</v>
      </c>
      <c r="B1032" s="13" t="str">
        <f>IF(A1032&lt;1,'Matriz Nº1 Identificación'!F1032,'Matriz Nº2 Análisis'!B1032)</f>
        <v xml:space="preserve"> </v>
      </c>
      <c r="C1032" s="13" t="str">
        <f>IFERROR(IF(A1032&lt;1,'Matriz Nº1 Identificación'!B1032,'Matriz Nº2 Análisis'!E1032)," ")</f>
        <v xml:space="preserve"> </v>
      </c>
      <c r="D1032" s="13" t="str">
        <f>IF(A1032&lt;1,'Matriz Nº1 Identificación'!B1032,'Matriz Nº2 Análisis'!I1032)</f>
        <v xml:space="preserve"> </v>
      </c>
      <c r="E1032" s="102"/>
      <c r="F1032" s="103"/>
      <c r="G1032" s="103"/>
      <c r="H1032" s="103"/>
      <c r="I1032" s="96" t="str">
        <f>IFERROR(VLOOKUP(D1032,'Tabla 12'!$B$4:$E$6,3,FALSE)," ")</f>
        <v xml:space="preserve"> </v>
      </c>
      <c r="J1032" s="95" t="str">
        <f>IFERROR(VLOOKUP(I1032,'Tabla 12'!$D$5:$E$6,2,FALSE)," ")</f>
        <v xml:space="preserve"> </v>
      </c>
      <c r="K1032" s="10"/>
      <c r="L1032" s="10"/>
      <c r="M1032" s="9"/>
      <c r="N1032" s="10"/>
      <c r="O1032" s="10"/>
      <c r="P1032" s="10"/>
      <c r="Q1032" s="10"/>
      <c r="R1032" s="10"/>
      <c r="S1032" s="10"/>
      <c r="T1032" s="10"/>
      <c r="U1032" s="10"/>
      <c r="V1032" s="10"/>
      <c r="W1032" s="10"/>
    </row>
    <row r="1033" spans="1:23" ht="36.75" customHeight="1" thickBot="1" x14ac:dyDescent="0.35">
      <c r="A1033" s="4" t="str">
        <f>'Matriz Nº2 Análisis'!A1033</f>
        <v>114. 7</v>
      </c>
      <c r="B1033" s="13" t="str">
        <f>IF(A1033&lt;1,'Matriz Nº1 Identificación'!F1033,'Matriz Nº2 Análisis'!B1033)</f>
        <v xml:space="preserve"> </v>
      </c>
      <c r="C1033" s="13" t="str">
        <f>IFERROR(IF(A1033&lt;1,'Matriz Nº1 Identificación'!B1033,'Matriz Nº2 Análisis'!E1033)," ")</f>
        <v xml:space="preserve"> </v>
      </c>
      <c r="D1033" s="13" t="str">
        <f>IF(A1033&lt;1,'Matriz Nº1 Identificación'!B1033,'Matriz Nº2 Análisis'!I1033)</f>
        <v xml:space="preserve"> </v>
      </c>
      <c r="E1033" s="102"/>
      <c r="F1033" s="103"/>
      <c r="G1033" s="103"/>
      <c r="H1033" s="103"/>
      <c r="I1033" s="96" t="str">
        <f>IFERROR(VLOOKUP(D1033,'Tabla 12'!$B$4:$E$6,3,FALSE)," ")</f>
        <v xml:space="preserve"> </v>
      </c>
      <c r="J1033" s="95" t="str">
        <f>IFERROR(VLOOKUP(I1033,'Tabla 12'!$D$5:$E$6,2,FALSE)," ")</f>
        <v xml:space="preserve"> </v>
      </c>
      <c r="K1033" s="10"/>
      <c r="L1033" s="10"/>
      <c r="M1033" s="9"/>
      <c r="N1033" s="10"/>
      <c r="O1033" s="10"/>
      <c r="P1033" s="10"/>
      <c r="Q1033" s="10"/>
      <c r="R1033" s="10"/>
      <c r="S1033" s="10"/>
      <c r="T1033" s="10"/>
      <c r="U1033" s="10"/>
      <c r="V1033" s="10"/>
      <c r="W1033" s="10"/>
    </row>
    <row r="1034" spans="1:23" ht="34.5" customHeight="1" thickBot="1" x14ac:dyDescent="0.35">
      <c r="A1034" s="73" t="str">
        <f>'Matriz Nº1 Identificación'!A1034</f>
        <v xml:space="preserve">Objetivo Estratégico: </v>
      </c>
      <c r="B1034" s="395">
        <f>+'Matriz Nº1 Identificación'!B1034:H1034</f>
        <v>0</v>
      </c>
      <c r="C1034" s="396"/>
      <c r="D1034" s="396"/>
      <c r="E1034" s="396"/>
      <c r="F1034" s="396"/>
      <c r="G1034" s="396"/>
      <c r="H1034" s="396"/>
      <c r="I1034" s="396"/>
      <c r="J1034" s="396"/>
    </row>
    <row r="1035" spans="1:23" ht="34.5" customHeight="1" x14ac:dyDescent="0.3">
      <c r="A1035" s="12" t="str">
        <f>'Matriz Nº1 Identificación'!A1035</f>
        <v>Objetivo táctico</v>
      </c>
      <c r="B1035" s="168" t="str">
        <f>+'Matriz Nº1 Identificación'!B1035:H1035</f>
        <v xml:space="preserve">115. </v>
      </c>
      <c r="C1035" s="169"/>
      <c r="D1035" s="169"/>
      <c r="E1035" s="169"/>
      <c r="F1035" s="170"/>
      <c r="G1035" s="170"/>
      <c r="H1035" s="170"/>
      <c r="I1035" s="170"/>
      <c r="J1035" s="171"/>
    </row>
    <row r="1036" spans="1:23" ht="36.75" customHeight="1" x14ac:dyDescent="0.3">
      <c r="A1036" s="4" t="str">
        <f>'Matriz Nº2 Análisis'!A1036</f>
        <v>115. 1</v>
      </c>
      <c r="B1036" s="13" t="str">
        <f>IF(A1036&lt;1,'Matriz Nº1 Identificación'!F1036,'Matriz Nº2 Análisis'!B1036)</f>
        <v xml:space="preserve"> </v>
      </c>
      <c r="C1036" s="13" t="str">
        <f>IFERROR(IF(A1036&lt;1,'Matriz Nº1 Identificación'!B1036,'Matriz Nº2 Análisis'!E1036)," ")</f>
        <v xml:space="preserve"> </v>
      </c>
      <c r="D1036" s="13" t="str">
        <f>IF(A1036&lt;1,'Matriz Nº1 Identificación'!B1036,'Matriz Nº2 Análisis'!I1036)</f>
        <v xml:space="preserve"> </v>
      </c>
      <c r="E1036" s="102"/>
      <c r="F1036" s="103"/>
      <c r="G1036" s="103"/>
      <c r="H1036" s="103"/>
      <c r="I1036" s="96" t="str">
        <f>IFERROR(VLOOKUP(D1036,'Tabla 12'!$B$4:$E$6,3,FALSE)," ")</f>
        <v xml:space="preserve"> </v>
      </c>
      <c r="J1036" s="95" t="str">
        <f>IFERROR(VLOOKUP(I1036,'Tabla 12'!$D$5:$E$6,2,FALSE)," ")</f>
        <v xml:space="preserve"> </v>
      </c>
      <c r="K1036" s="10"/>
      <c r="L1036" s="10"/>
      <c r="M1036" s="9"/>
      <c r="N1036" s="10"/>
      <c r="O1036" s="10"/>
      <c r="P1036" s="10"/>
      <c r="Q1036" s="10"/>
      <c r="R1036" s="10"/>
      <c r="S1036" s="10"/>
      <c r="T1036" s="10"/>
      <c r="U1036" s="10"/>
      <c r="V1036" s="10"/>
      <c r="W1036" s="10"/>
    </row>
    <row r="1037" spans="1:23" ht="36.75" customHeight="1" x14ac:dyDescent="0.3">
      <c r="A1037" s="4" t="str">
        <f>'Matriz Nº2 Análisis'!A1037</f>
        <v>115. 2</v>
      </c>
      <c r="B1037" s="13" t="str">
        <f>IF(A1037&lt;1,'Matriz Nº1 Identificación'!F1037,'Matriz Nº2 Análisis'!B1037)</f>
        <v xml:space="preserve"> </v>
      </c>
      <c r="C1037" s="13" t="str">
        <f>IFERROR(IF(A1037&lt;1,'Matriz Nº1 Identificación'!B1037,'Matriz Nº2 Análisis'!E1037)," ")</f>
        <v xml:space="preserve"> </v>
      </c>
      <c r="D1037" s="13" t="str">
        <f>IF(A1037&lt;1,'Matriz Nº1 Identificación'!B1037,'Matriz Nº2 Análisis'!I1037)</f>
        <v xml:space="preserve"> </v>
      </c>
      <c r="E1037" s="102"/>
      <c r="F1037" s="103"/>
      <c r="G1037" s="103"/>
      <c r="H1037" s="103"/>
      <c r="I1037" s="96" t="str">
        <f>IFERROR(VLOOKUP(D1037,'Tabla 12'!$B$4:$E$6,3,FALSE)," ")</f>
        <v xml:space="preserve"> </v>
      </c>
      <c r="J1037" s="95" t="str">
        <f>IFERROR(VLOOKUP(I1037,'Tabla 12'!$D$5:$E$6,2,FALSE)," ")</f>
        <v xml:space="preserve"> </v>
      </c>
      <c r="K1037" s="10"/>
      <c r="L1037" s="10"/>
      <c r="M1037" s="9"/>
      <c r="N1037" s="10"/>
      <c r="O1037" s="10"/>
      <c r="P1037" s="10"/>
      <c r="Q1037" s="10"/>
      <c r="R1037" s="10"/>
      <c r="S1037" s="10"/>
      <c r="T1037" s="10"/>
      <c r="U1037" s="10"/>
      <c r="V1037" s="10"/>
      <c r="W1037" s="10"/>
    </row>
    <row r="1038" spans="1:23" ht="36.75" customHeight="1" x14ac:dyDescent="0.3">
      <c r="A1038" s="4" t="str">
        <f>'Matriz Nº2 Análisis'!A1038</f>
        <v>115. 3</v>
      </c>
      <c r="B1038" s="13" t="str">
        <f>IF(A1038&lt;1,'Matriz Nº1 Identificación'!F1038,'Matriz Nº2 Análisis'!B1038)</f>
        <v xml:space="preserve"> </v>
      </c>
      <c r="C1038" s="13" t="str">
        <f>IFERROR(IF(A1038&lt;1,'Matriz Nº1 Identificación'!B1038,'Matriz Nº2 Análisis'!E1038)," ")</f>
        <v xml:space="preserve"> </v>
      </c>
      <c r="D1038" s="13" t="str">
        <f>IF(A1038&lt;1,'Matriz Nº1 Identificación'!B1038,'Matriz Nº2 Análisis'!I1038)</f>
        <v xml:space="preserve"> </v>
      </c>
      <c r="E1038" s="102"/>
      <c r="F1038" s="103"/>
      <c r="G1038" s="103"/>
      <c r="H1038" s="103"/>
      <c r="I1038" s="96" t="str">
        <f>IFERROR(VLOOKUP(D1038,'Tabla 12'!$B$4:$E$6,3,FALSE)," ")</f>
        <v xml:space="preserve"> </v>
      </c>
      <c r="J1038" s="95" t="str">
        <f>IFERROR(VLOOKUP(I1038,'Tabla 12'!$D$5:$E$6,2,FALSE)," ")</f>
        <v xml:space="preserve"> </v>
      </c>
      <c r="K1038" s="10"/>
      <c r="L1038" s="10"/>
      <c r="M1038" s="9"/>
      <c r="N1038" s="10"/>
      <c r="O1038" s="10"/>
      <c r="P1038" s="10"/>
      <c r="Q1038" s="10"/>
      <c r="R1038" s="10"/>
      <c r="S1038" s="10"/>
      <c r="T1038" s="10"/>
      <c r="U1038" s="10"/>
      <c r="V1038" s="10"/>
      <c r="W1038" s="10"/>
    </row>
    <row r="1039" spans="1:23" ht="36.75" customHeight="1" x14ac:dyDescent="0.3">
      <c r="A1039" s="4" t="str">
        <f>'Matriz Nº2 Análisis'!A1039</f>
        <v>115. 4</v>
      </c>
      <c r="B1039" s="13" t="str">
        <f>IF(A1039&lt;1,'Matriz Nº1 Identificación'!F1039,'Matriz Nº2 Análisis'!B1039)</f>
        <v xml:space="preserve"> </v>
      </c>
      <c r="C1039" s="13" t="str">
        <f>IFERROR(IF(A1039&lt;1,'Matriz Nº1 Identificación'!B1039,'Matriz Nº2 Análisis'!E1039)," ")</f>
        <v xml:space="preserve"> </v>
      </c>
      <c r="D1039" s="13" t="str">
        <f>IF(A1039&lt;1,'Matriz Nº1 Identificación'!B1039,'Matriz Nº2 Análisis'!I1039)</f>
        <v xml:space="preserve"> </v>
      </c>
      <c r="E1039" s="102"/>
      <c r="F1039" s="103"/>
      <c r="G1039" s="103"/>
      <c r="H1039" s="103"/>
      <c r="I1039" s="96" t="str">
        <f>IFERROR(VLOOKUP(D1039,'Tabla 12'!$B$4:$E$6,3,FALSE)," ")</f>
        <v xml:space="preserve"> </v>
      </c>
      <c r="J1039" s="95" t="str">
        <f>IFERROR(VLOOKUP(I1039,'Tabla 12'!$D$5:$E$6,2,FALSE)," ")</f>
        <v xml:space="preserve"> </v>
      </c>
      <c r="K1039" s="10"/>
      <c r="L1039" s="10"/>
      <c r="M1039" s="9"/>
      <c r="N1039" s="10"/>
      <c r="O1039" s="10"/>
      <c r="P1039" s="10"/>
      <c r="Q1039" s="10"/>
      <c r="R1039" s="10"/>
      <c r="S1039" s="10"/>
      <c r="T1039" s="10"/>
      <c r="U1039" s="10"/>
      <c r="V1039" s="10"/>
      <c r="W1039" s="10"/>
    </row>
    <row r="1040" spans="1:23" ht="36.75" customHeight="1" x14ac:dyDescent="0.3">
      <c r="A1040" s="4" t="str">
        <f>'Matriz Nº2 Análisis'!A1040</f>
        <v>115. 5</v>
      </c>
      <c r="B1040" s="13" t="str">
        <f>IF(A1040&lt;1,'Matriz Nº1 Identificación'!F1040,'Matriz Nº2 Análisis'!B1040)</f>
        <v xml:space="preserve"> </v>
      </c>
      <c r="C1040" s="13" t="str">
        <f>IFERROR(IF(A1040&lt;1,'Matriz Nº1 Identificación'!B1040,'Matriz Nº2 Análisis'!E1040)," ")</f>
        <v xml:space="preserve"> </v>
      </c>
      <c r="D1040" s="13" t="str">
        <f>IF(A1040&lt;1,'Matriz Nº1 Identificación'!B1040,'Matriz Nº2 Análisis'!I1040)</f>
        <v xml:space="preserve"> </v>
      </c>
      <c r="E1040" s="102"/>
      <c r="F1040" s="103"/>
      <c r="G1040" s="103"/>
      <c r="H1040" s="103"/>
      <c r="I1040" s="96" t="str">
        <f>IFERROR(VLOOKUP(D1040,'Tabla 12'!$B$4:$E$6,3,FALSE)," ")</f>
        <v xml:space="preserve"> </v>
      </c>
      <c r="J1040" s="95" t="str">
        <f>IFERROR(VLOOKUP(I1040,'Tabla 12'!$D$5:$E$6,2,FALSE)," ")</f>
        <v xml:space="preserve"> </v>
      </c>
      <c r="K1040" s="10"/>
      <c r="L1040" s="10"/>
      <c r="M1040" s="9"/>
      <c r="N1040" s="10"/>
      <c r="O1040" s="10"/>
      <c r="P1040" s="10"/>
      <c r="Q1040" s="10"/>
      <c r="R1040" s="10"/>
      <c r="S1040" s="10"/>
      <c r="T1040" s="10"/>
      <c r="U1040" s="10"/>
      <c r="V1040" s="10"/>
      <c r="W1040" s="10"/>
    </row>
    <row r="1041" spans="1:23" ht="36.75" customHeight="1" x14ac:dyDescent="0.3">
      <c r="A1041" s="4" t="str">
        <f>'Matriz Nº2 Análisis'!A1041</f>
        <v>115. 6</v>
      </c>
      <c r="B1041" s="13" t="str">
        <f>IF(A1041&lt;1,'Matriz Nº1 Identificación'!F1041,'Matriz Nº2 Análisis'!B1041)</f>
        <v xml:space="preserve"> </v>
      </c>
      <c r="C1041" s="13" t="str">
        <f>IFERROR(IF(A1041&lt;1,'Matriz Nº1 Identificación'!B1041,'Matriz Nº2 Análisis'!E1041)," ")</f>
        <v xml:space="preserve"> </v>
      </c>
      <c r="D1041" s="13" t="str">
        <f>IF(A1041&lt;1,'Matriz Nº1 Identificación'!B1041,'Matriz Nº2 Análisis'!I1041)</f>
        <v xml:space="preserve"> </v>
      </c>
      <c r="E1041" s="102"/>
      <c r="F1041" s="103"/>
      <c r="G1041" s="103"/>
      <c r="H1041" s="103"/>
      <c r="I1041" s="96" t="str">
        <f>IFERROR(VLOOKUP(D1041,'Tabla 12'!$B$4:$E$6,3,FALSE)," ")</f>
        <v xml:space="preserve"> </v>
      </c>
      <c r="J1041" s="95" t="str">
        <f>IFERROR(VLOOKUP(I1041,'Tabla 12'!$D$5:$E$6,2,FALSE)," ")</f>
        <v xml:space="preserve"> </v>
      </c>
      <c r="K1041" s="10"/>
      <c r="L1041" s="10"/>
      <c r="M1041" s="9"/>
      <c r="N1041" s="10"/>
      <c r="O1041" s="10"/>
      <c r="P1041" s="10"/>
      <c r="Q1041" s="10"/>
      <c r="R1041" s="10"/>
      <c r="S1041" s="10"/>
      <c r="T1041" s="10"/>
      <c r="U1041" s="10"/>
      <c r="V1041" s="10"/>
      <c r="W1041" s="10"/>
    </row>
    <row r="1042" spans="1:23" ht="36.75" customHeight="1" thickBot="1" x14ac:dyDescent="0.35">
      <c r="A1042" s="4" t="str">
        <f>'Matriz Nº2 Análisis'!A1042</f>
        <v>115. 7</v>
      </c>
      <c r="B1042" s="13" t="str">
        <f>IF(A1042&lt;1,'Matriz Nº1 Identificación'!F1042,'Matriz Nº2 Análisis'!B1042)</f>
        <v xml:space="preserve"> </v>
      </c>
      <c r="C1042" s="13" t="str">
        <f>IFERROR(IF(A1042&lt;1,'Matriz Nº1 Identificación'!B1042,'Matriz Nº2 Análisis'!E1042)," ")</f>
        <v xml:space="preserve"> </v>
      </c>
      <c r="D1042" s="13" t="str">
        <f>IF(A1042&lt;1,'Matriz Nº1 Identificación'!B1042,'Matriz Nº2 Análisis'!I1042)</f>
        <v xml:space="preserve"> </v>
      </c>
      <c r="E1042" s="102"/>
      <c r="F1042" s="103"/>
      <c r="G1042" s="103"/>
      <c r="H1042" s="103"/>
      <c r="I1042" s="96" t="str">
        <f>IFERROR(VLOOKUP(D1042,'Tabla 12'!$B$4:$E$6,3,FALSE)," ")</f>
        <v xml:space="preserve"> </v>
      </c>
      <c r="J1042" s="95" t="str">
        <f>IFERROR(VLOOKUP(I1042,'Tabla 12'!$D$5:$E$6,2,FALSE)," ")</f>
        <v xml:space="preserve"> </v>
      </c>
      <c r="K1042" s="10"/>
      <c r="L1042" s="10"/>
      <c r="M1042" s="9"/>
      <c r="N1042" s="10"/>
      <c r="O1042" s="10"/>
      <c r="P1042" s="10"/>
      <c r="Q1042" s="10"/>
      <c r="R1042" s="10"/>
      <c r="S1042" s="10"/>
      <c r="T1042" s="10"/>
      <c r="U1042" s="10"/>
      <c r="V1042" s="10"/>
      <c r="W1042" s="10"/>
    </row>
    <row r="1043" spans="1:23" ht="34.5" customHeight="1" thickBot="1" x14ac:dyDescent="0.35">
      <c r="A1043" s="73" t="str">
        <f>'Matriz Nº1 Identificación'!A1043</f>
        <v xml:space="preserve">Objetivo Estratégico: </v>
      </c>
      <c r="B1043" s="395">
        <f>+'Matriz Nº1 Identificación'!B1043:H1043</f>
        <v>0</v>
      </c>
      <c r="C1043" s="396"/>
      <c r="D1043" s="396"/>
      <c r="E1043" s="396"/>
      <c r="F1043" s="396"/>
      <c r="G1043" s="396"/>
      <c r="H1043" s="396"/>
      <c r="I1043" s="396"/>
      <c r="J1043" s="396"/>
    </row>
    <row r="1044" spans="1:23" ht="34.5" customHeight="1" x14ac:dyDescent="0.3">
      <c r="A1044" s="12" t="str">
        <f>'Matriz Nº1 Identificación'!A1044</f>
        <v>Objetivo táctico</v>
      </c>
      <c r="B1044" s="168" t="str">
        <f>+'Matriz Nº1 Identificación'!B1044:H1044</f>
        <v xml:space="preserve">116. </v>
      </c>
      <c r="C1044" s="169"/>
      <c r="D1044" s="169"/>
      <c r="E1044" s="169"/>
      <c r="F1044" s="170"/>
      <c r="G1044" s="170"/>
      <c r="H1044" s="170"/>
      <c r="I1044" s="170"/>
      <c r="J1044" s="171"/>
    </row>
    <row r="1045" spans="1:23" ht="36.75" customHeight="1" x14ac:dyDescent="0.3">
      <c r="A1045" s="4" t="str">
        <f>'Matriz Nº2 Análisis'!A1045</f>
        <v>116. 1</v>
      </c>
      <c r="B1045" s="13" t="str">
        <f>IF(A1045&lt;1,'Matriz Nº1 Identificación'!F1045,'Matriz Nº2 Análisis'!B1045)</f>
        <v xml:space="preserve"> </v>
      </c>
      <c r="C1045" s="13" t="str">
        <f>IFERROR(IF(A1045&lt;1,'Matriz Nº1 Identificación'!B1045,'Matriz Nº2 Análisis'!E1045)," ")</f>
        <v xml:space="preserve"> </v>
      </c>
      <c r="D1045" s="13" t="str">
        <f>IF(A1045&lt;1,'Matriz Nº1 Identificación'!B1045,'Matriz Nº2 Análisis'!I1045)</f>
        <v xml:space="preserve"> </v>
      </c>
      <c r="E1045" s="102"/>
      <c r="F1045" s="103"/>
      <c r="G1045" s="103"/>
      <c r="H1045" s="103"/>
      <c r="I1045" s="96" t="str">
        <f>IFERROR(VLOOKUP(D1045,'Tabla 12'!$B$4:$E$6,3,FALSE)," ")</f>
        <v xml:space="preserve"> </v>
      </c>
      <c r="J1045" s="95" t="str">
        <f>IFERROR(VLOOKUP(I1045,'Tabla 12'!$D$5:$E$6,2,FALSE)," ")</f>
        <v xml:space="preserve"> </v>
      </c>
      <c r="K1045" s="10"/>
      <c r="L1045" s="10"/>
      <c r="M1045" s="9"/>
      <c r="N1045" s="10"/>
      <c r="O1045" s="10"/>
      <c r="P1045" s="10"/>
      <c r="Q1045" s="10"/>
      <c r="R1045" s="10"/>
      <c r="S1045" s="10"/>
      <c r="T1045" s="10"/>
      <c r="U1045" s="10"/>
      <c r="V1045" s="10"/>
      <c r="W1045" s="10"/>
    </row>
    <row r="1046" spans="1:23" ht="36.75" customHeight="1" x14ac:dyDescent="0.3">
      <c r="A1046" s="4" t="str">
        <f>'Matriz Nº2 Análisis'!A1046</f>
        <v>116. 2</v>
      </c>
      <c r="B1046" s="13" t="str">
        <f>IF(A1046&lt;1,'Matriz Nº1 Identificación'!F1046,'Matriz Nº2 Análisis'!B1046)</f>
        <v xml:space="preserve"> </v>
      </c>
      <c r="C1046" s="13" t="str">
        <f>IFERROR(IF(A1046&lt;1,'Matriz Nº1 Identificación'!B1046,'Matriz Nº2 Análisis'!E1046)," ")</f>
        <v xml:space="preserve"> </v>
      </c>
      <c r="D1046" s="13" t="str">
        <f>IF(A1046&lt;1,'Matriz Nº1 Identificación'!B1046,'Matriz Nº2 Análisis'!I1046)</f>
        <v xml:space="preserve"> </v>
      </c>
      <c r="E1046" s="102"/>
      <c r="F1046" s="103"/>
      <c r="G1046" s="103"/>
      <c r="H1046" s="103"/>
      <c r="I1046" s="96" t="str">
        <f>IFERROR(VLOOKUP(D1046,'Tabla 12'!$B$4:$E$6,3,FALSE)," ")</f>
        <v xml:space="preserve"> </v>
      </c>
      <c r="J1046" s="95" t="str">
        <f>IFERROR(VLOOKUP(I1046,'Tabla 12'!$D$5:$E$6,2,FALSE)," ")</f>
        <v xml:space="preserve"> </v>
      </c>
      <c r="K1046" s="10"/>
      <c r="L1046" s="10"/>
      <c r="M1046" s="9"/>
      <c r="N1046" s="10"/>
      <c r="O1046" s="10"/>
      <c r="P1046" s="10"/>
      <c r="Q1046" s="10"/>
      <c r="R1046" s="10"/>
      <c r="S1046" s="10"/>
      <c r="T1046" s="10"/>
      <c r="U1046" s="10"/>
      <c r="V1046" s="10"/>
      <c r="W1046" s="10"/>
    </row>
    <row r="1047" spans="1:23" ht="36.75" customHeight="1" x14ac:dyDescent="0.3">
      <c r="A1047" s="4" t="str">
        <f>'Matriz Nº2 Análisis'!A1047</f>
        <v>116. 3</v>
      </c>
      <c r="B1047" s="13" t="str">
        <f>IF(A1047&lt;1,'Matriz Nº1 Identificación'!F1047,'Matriz Nº2 Análisis'!B1047)</f>
        <v xml:space="preserve"> </v>
      </c>
      <c r="C1047" s="13" t="str">
        <f>IFERROR(IF(A1047&lt;1,'Matriz Nº1 Identificación'!B1047,'Matriz Nº2 Análisis'!E1047)," ")</f>
        <v xml:space="preserve"> </v>
      </c>
      <c r="D1047" s="13" t="str">
        <f>IF(A1047&lt;1,'Matriz Nº1 Identificación'!B1047,'Matriz Nº2 Análisis'!I1047)</f>
        <v xml:space="preserve"> </v>
      </c>
      <c r="E1047" s="102"/>
      <c r="F1047" s="103"/>
      <c r="G1047" s="103"/>
      <c r="H1047" s="103"/>
      <c r="I1047" s="96" t="str">
        <f>IFERROR(VLOOKUP(D1047,'Tabla 12'!$B$4:$E$6,3,FALSE)," ")</f>
        <v xml:space="preserve"> </v>
      </c>
      <c r="J1047" s="95" t="str">
        <f>IFERROR(VLOOKUP(I1047,'Tabla 12'!$D$5:$E$6,2,FALSE)," ")</f>
        <v xml:space="preserve"> </v>
      </c>
      <c r="K1047" s="10"/>
      <c r="L1047" s="10"/>
      <c r="M1047" s="9"/>
      <c r="N1047" s="10"/>
      <c r="O1047" s="10"/>
      <c r="P1047" s="10"/>
      <c r="Q1047" s="10"/>
      <c r="R1047" s="10"/>
      <c r="S1047" s="10"/>
      <c r="T1047" s="10"/>
      <c r="U1047" s="10"/>
      <c r="V1047" s="10"/>
      <c r="W1047" s="10"/>
    </row>
    <row r="1048" spans="1:23" ht="36.75" customHeight="1" x14ac:dyDescent="0.3">
      <c r="A1048" s="4" t="str">
        <f>'Matriz Nº2 Análisis'!A1048</f>
        <v>116. 4</v>
      </c>
      <c r="B1048" s="13" t="str">
        <f>IF(A1048&lt;1,'Matriz Nº1 Identificación'!F1048,'Matriz Nº2 Análisis'!B1048)</f>
        <v xml:space="preserve"> </v>
      </c>
      <c r="C1048" s="13" t="str">
        <f>IFERROR(IF(A1048&lt;1,'Matriz Nº1 Identificación'!B1048,'Matriz Nº2 Análisis'!E1048)," ")</f>
        <v xml:space="preserve"> </v>
      </c>
      <c r="D1048" s="13" t="str">
        <f>IF(A1048&lt;1,'Matriz Nº1 Identificación'!B1048,'Matriz Nº2 Análisis'!I1048)</f>
        <v xml:space="preserve"> </v>
      </c>
      <c r="E1048" s="102"/>
      <c r="F1048" s="103"/>
      <c r="G1048" s="103"/>
      <c r="H1048" s="103"/>
      <c r="I1048" s="96" t="str">
        <f>IFERROR(VLOOKUP(D1048,'Tabla 12'!$B$4:$E$6,3,FALSE)," ")</f>
        <v xml:space="preserve"> </v>
      </c>
      <c r="J1048" s="95" t="str">
        <f>IFERROR(VLOOKUP(I1048,'Tabla 12'!$D$5:$E$6,2,FALSE)," ")</f>
        <v xml:space="preserve"> </v>
      </c>
      <c r="K1048" s="10"/>
      <c r="L1048" s="10"/>
      <c r="M1048" s="9"/>
      <c r="N1048" s="10"/>
      <c r="O1048" s="10"/>
      <c r="P1048" s="10"/>
      <c r="Q1048" s="10"/>
      <c r="R1048" s="10"/>
      <c r="S1048" s="10"/>
      <c r="T1048" s="10"/>
      <c r="U1048" s="10"/>
      <c r="V1048" s="10"/>
      <c r="W1048" s="10"/>
    </row>
    <row r="1049" spans="1:23" ht="36.75" customHeight="1" x14ac:dyDescent="0.3">
      <c r="A1049" s="4" t="str">
        <f>'Matriz Nº2 Análisis'!A1049</f>
        <v>116. 5</v>
      </c>
      <c r="B1049" s="13" t="str">
        <f>IF(A1049&lt;1,'Matriz Nº1 Identificación'!F1049,'Matriz Nº2 Análisis'!B1049)</f>
        <v xml:space="preserve"> </v>
      </c>
      <c r="C1049" s="13" t="str">
        <f>IFERROR(IF(A1049&lt;1,'Matriz Nº1 Identificación'!B1049,'Matriz Nº2 Análisis'!E1049)," ")</f>
        <v xml:space="preserve"> </v>
      </c>
      <c r="D1049" s="13" t="str">
        <f>IF(A1049&lt;1,'Matriz Nº1 Identificación'!B1049,'Matriz Nº2 Análisis'!I1049)</f>
        <v xml:space="preserve"> </v>
      </c>
      <c r="E1049" s="102"/>
      <c r="F1049" s="103"/>
      <c r="G1049" s="103"/>
      <c r="H1049" s="103"/>
      <c r="I1049" s="96" t="str">
        <f>IFERROR(VLOOKUP(D1049,'Tabla 12'!$B$4:$E$6,3,FALSE)," ")</f>
        <v xml:space="preserve"> </v>
      </c>
      <c r="J1049" s="95" t="str">
        <f>IFERROR(VLOOKUP(I1049,'Tabla 12'!$D$5:$E$6,2,FALSE)," ")</f>
        <v xml:space="preserve"> </v>
      </c>
      <c r="K1049" s="10"/>
      <c r="L1049" s="10"/>
      <c r="M1049" s="9"/>
      <c r="N1049" s="10"/>
      <c r="O1049" s="10"/>
      <c r="P1049" s="10"/>
      <c r="Q1049" s="10"/>
      <c r="R1049" s="10"/>
      <c r="S1049" s="10"/>
      <c r="T1049" s="10"/>
      <c r="U1049" s="10"/>
      <c r="V1049" s="10"/>
      <c r="W1049" s="10"/>
    </row>
    <row r="1050" spans="1:23" ht="36.75" customHeight="1" x14ac:dyDescent="0.3">
      <c r="A1050" s="4" t="str">
        <f>'Matriz Nº2 Análisis'!A1050</f>
        <v>116. 6</v>
      </c>
      <c r="B1050" s="13" t="str">
        <f>IF(A1050&lt;1,'Matriz Nº1 Identificación'!F1050,'Matriz Nº2 Análisis'!B1050)</f>
        <v xml:space="preserve"> </v>
      </c>
      <c r="C1050" s="13" t="str">
        <f>IFERROR(IF(A1050&lt;1,'Matriz Nº1 Identificación'!B1050,'Matriz Nº2 Análisis'!E1050)," ")</f>
        <v xml:space="preserve"> </v>
      </c>
      <c r="D1050" s="13" t="str">
        <f>IF(A1050&lt;1,'Matriz Nº1 Identificación'!B1050,'Matriz Nº2 Análisis'!I1050)</f>
        <v xml:space="preserve"> </v>
      </c>
      <c r="E1050" s="102"/>
      <c r="F1050" s="103"/>
      <c r="G1050" s="103"/>
      <c r="H1050" s="103"/>
      <c r="I1050" s="96" t="str">
        <f>IFERROR(VLOOKUP(D1050,'Tabla 12'!$B$4:$E$6,3,FALSE)," ")</f>
        <v xml:space="preserve"> </v>
      </c>
      <c r="J1050" s="95" t="str">
        <f>IFERROR(VLOOKUP(I1050,'Tabla 12'!$D$5:$E$6,2,FALSE)," ")</f>
        <v xml:space="preserve"> </v>
      </c>
      <c r="K1050" s="10"/>
      <c r="L1050" s="10"/>
      <c r="M1050" s="9"/>
      <c r="N1050" s="10"/>
      <c r="O1050" s="10"/>
      <c r="P1050" s="10"/>
      <c r="Q1050" s="10"/>
      <c r="R1050" s="10"/>
      <c r="S1050" s="10"/>
      <c r="T1050" s="10"/>
      <c r="U1050" s="10"/>
      <c r="V1050" s="10"/>
      <c r="W1050" s="10"/>
    </row>
    <row r="1051" spans="1:23" ht="36.75" customHeight="1" thickBot="1" x14ac:dyDescent="0.35">
      <c r="A1051" s="4" t="str">
        <f>'Matriz Nº2 Análisis'!A1051</f>
        <v>116. 7</v>
      </c>
      <c r="B1051" s="13" t="str">
        <f>IF(A1051&lt;1,'Matriz Nº1 Identificación'!F1051,'Matriz Nº2 Análisis'!B1051)</f>
        <v xml:space="preserve"> </v>
      </c>
      <c r="C1051" s="13" t="str">
        <f>IFERROR(IF(A1051&lt;1,'Matriz Nº1 Identificación'!B1051,'Matriz Nº2 Análisis'!E1051)," ")</f>
        <v xml:space="preserve"> </v>
      </c>
      <c r="D1051" s="13" t="str">
        <f>IF(A1051&lt;1,'Matriz Nº1 Identificación'!B1051,'Matriz Nº2 Análisis'!I1051)</f>
        <v xml:space="preserve"> </v>
      </c>
      <c r="E1051" s="102"/>
      <c r="F1051" s="103"/>
      <c r="G1051" s="103"/>
      <c r="H1051" s="103"/>
      <c r="I1051" s="96" t="str">
        <f>IFERROR(VLOOKUP(D1051,'Tabla 12'!$B$4:$E$6,3,FALSE)," ")</f>
        <v xml:space="preserve"> </v>
      </c>
      <c r="J1051" s="95" t="str">
        <f>IFERROR(VLOOKUP(I1051,'Tabla 12'!$D$5:$E$6,2,FALSE)," ")</f>
        <v xml:space="preserve"> </v>
      </c>
      <c r="K1051" s="10"/>
      <c r="L1051" s="10"/>
      <c r="M1051" s="9"/>
      <c r="N1051" s="10"/>
      <c r="O1051" s="10"/>
      <c r="P1051" s="10"/>
      <c r="Q1051" s="10"/>
      <c r="R1051" s="10"/>
      <c r="S1051" s="10"/>
      <c r="T1051" s="10"/>
      <c r="U1051" s="10"/>
      <c r="V1051" s="10"/>
      <c r="W1051" s="10"/>
    </row>
    <row r="1052" spans="1:23" ht="34.5" customHeight="1" thickBot="1" x14ac:dyDescent="0.35">
      <c r="A1052" s="73" t="str">
        <f>'Matriz Nº1 Identificación'!A1052</f>
        <v xml:space="preserve">Objetivo Estratégico: </v>
      </c>
      <c r="B1052" s="395">
        <f>+'Matriz Nº1 Identificación'!B1052:H1052</f>
        <v>0</v>
      </c>
      <c r="C1052" s="396"/>
      <c r="D1052" s="396"/>
      <c r="E1052" s="396"/>
      <c r="F1052" s="396"/>
      <c r="G1052" s="396"/>
      <c r="H1052" s="396"/>
      <c r="I1052" s="396"/>
      <c r="J1052" s="396"/>
    </row>
    <row r="1053" spans="1:23" ht="34.5" customHeight="1" x14ac:dyDescent="0.3">
      <c r="A1053" s="12" t="str">
        <f>'Matriz Nº1 Identificación'!A1053</f>
        <v>Objetivo táctico</v>
      </c>
      <c r="B1053" s="168" t="str">
        <f>+'Matriz Nº1 Identificación'!B1053:H1053</f>
        <v xml:space="preserve">117. </v>
      </c>
      <c r="C1053" s="169"/>
      <c r="D1053" s="169"/>
      <c r="E1053" s="169"/>
      <c r="F1053" s="170"/>
      <c r="G1053" s="170"/>
      <c r="H1053" s="170"/>
      <c r="I1053" s="170"/>
      <c r="J1053" s="171"/>
    </row>
    <row r="1054" spans="1:23" ht="36.75" customHeight="1" x14ac:dyDescent="0.3">
      <c r="A1054" s="4" t="str">
        <f>'Matriz Nº2 Análisis'!A1054</f>
        <v>117. 1</v>
      </c>
      <c r="B1054" s="13" t="str">
        <f>IF(A1054&lt;1,'Matriz Nº1 Identificación'!F1054,'Matriz Nº2 Análisis'!B1054)</f>
        <v xml:space="preserve"> </v>
      </c>
      <c r="C1054" s="13" t="str">
        <f>IFERROR(IF(A1054&lt;1,'Matriz Nº1 Identificación'!B1054,'Matriz Nº2 Análisis'!E1054)," ")</f>
        <v xml:space="preserve"> </v>
      </c>
      <c r="D1054" s="13" t="str">
        <f>IF(A1054&lt;1,'Matriz Nº1 Identificación'!B1054,'Matriz Nº2 Análisis'!I1054)</f>
        <v xml:space="preserve"> </v>
      </c>
      <c r="E1054" s="102"/>
      <c r="F1054" s="103"/>
      <c r="G1054" s="103"/>
      <c r="H1054" s="103"/>
      <c r="I1054" s="96" t="str">
        <f>IFERROR(VLOOKUP(D1054,'Tabla 12'!$B$4:$E$6,3,FALSE)," ")</f>
        <v xml:space="preserve"> </v>
      </c>
      <c r="J1054" s="95" t="str">
        <f>IFERROR(VLOOKUP(I1054,'Tabla 12'!$D$5:$E$6,2,FALSE)," ")</f>
        <v xml:space="preserve"> </v>
      </c>
      <c r="K1054" s="10"/>
      <c r="L1054" s="10"/>
      <c r="M1054" s="9"/>
      <c r="N1054" s="10"/>
      <c r="O1054" s="10"/>
      <c r="P1054" s="10"/>
      <c r="Q1054" s="10"/>
      <c r="R1054" s="10"/>
      <c r="S1054" s="10"/>
      <c r="T1054" s="10"/>
      <c r="U1054" s="10"/>
      <c r="V1054" s="10"/>
      <c r="W1054" s="10"/>
    </row>
    <row r="1055" spans="1:23" ht="36.75" customHeight="1" x14ac:dyDescent="0.3">
      <c r="A1055" s="4" t="str">
        <f>'Matriz Nº2 Análisis'!A1055</f>
        <v>117. 2</v>
      </c>
      <c r="B1055" s="13" t="str">
        <f>IF(A1055&lt;1,'Matriz Nº1 Identificación'!F1055,'Matriz Nº2 Análisis'!B1055)</f>
        <v xml:space="preserve"> </v>
      </c>
      <c r="C1055" s="13" t="str">
        <f>IFERROR(IF(A1055&lt;1,'Matriz Nº1 Identificación'!B1055,'Matriz Nº2 Análisis'!E1055)," ")</f>
        <v xml:space="preserve"> </v>
      </c>
      <c r="D1055" s="13" t="str">
        <f>IF(A1055&lt;1,'Matriz Nº1 Identificación'!B1055,'Matriz Nº2 Análisis'!I1055)</f>
        <v xml:space="preserve"> </v>
      </c>
      <c r="E1055" s="102"/>
      <c r="F1055" s="103"/>
      <c r="G1055" s="103"/>
      <c r="H1055" s="103"/>
      <c r="I1055" s="96" t="str">
        <f>IFERROR(VLOOKUP(D1055,'Tabla 12'!$B$4:$E$6,3,FALSE)," ")</f>
        <v xml:space="preserve"> </v>
      </c>
      <c r="J1055" s="95" t="str">
        <f>IFERROR(VLOOKUP(I1055,'Tabla 12'!$D$5:$E$6,2,FALSE)," ")</f>
        <v xml:space="preserve"> </v>
      </c>
      <c r="K1055" s="10"/>
      <c r="L1055" s="10"/>
      <c r="M1055" s="9"/>
      <c r="N1055" s="10"/>
      <c r="O1055" s="10"/>
      <c r="P1055" s="10"/>
      <c r="Q1055" s="10"/>
      <c r="R1055" s="10"/>
      <c r="S1055" s="10"/>
      <c r="T1055" s="10"/>
      <c r="U1055" s="10"/>
      <c r="V1055" s="10"/>
      <c r="W1055" s="10"/>
    </row>
    <row r="1056" spans="1:23" ht="36.75" customHeight="1" x14ac:dyDescent="0.3">
      <c r="A1056" s="4" t="str">
        <f>'Matriz Nº2 Análisis'!A1056</f>
        <v>117. 3</v>
      </c>
      <c r="B1056" s="13" t="str">
        <f>IF(A1056&lt;1,'Matriz Nº1 Identificación'!F1056,'Matriz Nº2 Análisis'!B1056)</f>
        <v xml:space="preserve"> </v>
      </c>
      <c r="C1056" s="13" t="str">
        <f>IFERROR(IF(A1056&lt;1,'Matriz Nº1 Identificación'!B1056,'Matriz Nº2 Análisis'!E1056)," ")</f>
        <v xml:space="preserve"> </v>
      </c>
      <c r="D1056" s="13" t="str">
        <f>IF(A1056&lt;1,'Matriz Nº1 Identificación'!B1056,'Matriz Nº2 Análisis'!I1056)</f>
        <v xml:space="preserve"> </v>
      </c>
      <c r="E1056" s="102"/>
      <c r="F1056" s="103"/>
      <c r="G1056" s="103"/>
      <c r="H1056" s="103"/>
      <c r="I1056" s="96" t="str">
        <f>IFERROR(VLOOKUP(D1056,'Tabla 12'!$B$4:$E$6,3,FALSE)," ")</f>
        <v xml:space="preserve"> </v>
      </c>
      <c r="J1056" s="95" t="str">
        <f>IFERROR(VLOOKUP(I1056,'Tabla 12'!$D$5:$E$6,2,FALSE)," ")</f>
        <v xml:space="preserve"> </v>
      </c>
      <c r="K1056" s="10"/>
      <c r="L1056" s="10"/>
      <c r="M1056" s="9"/>
      <c r="N1056" s="10"/>
      <c r="O1056" s="10"/>
      <c r="P1056" s="10"/>
      <c r="Q1056" s="10"/>
      <c r="R1056" s="10"/>
      <c r="S1056" s="10"/>
      <c r="T1056" s="10"/>
      <c r="U1056" s="10"/>
      <c r="V1056" s="10"/>
      <c r="W1056" s="10"/>
    </row>
    <row r="1057" spans="1:23" ht="36.75" customHeight="1" x14ac:dyDescent="0.3">
      <c r="A1057" s="4" t="str">
        <f>'Matriz Nº2 Análisis'!A1057</f>
        <v>117. 4</v>
      </c>
      <c r="B1057" s="13" t="str">
        <f>IF(A1057&lt;1,'Matriz Nº1 Identificación'!F1057,'Matriz Nº2 Análisis'!B1057)</f>
        <v xml:space="preserve"> </v>
      </c>
      <c r="C1057" s="13" t="str">
        <f>IFERROR(IF(A1057&lt;1,'Matriz Nº1 Identificación'!B1057,'Matriz Nº2 Análisis'!E1057)," ")</f>
        <v xml:space="preserve"> </v>
      </c>
      <c r="D1057" s="13" t="str">
        <f>IF(A1057&lt;1,'Matriz Nº1 Identificación'!B1057,'Matriz Nº2 Análisis'!I1057)</f>
        <v xml:space="preserve"> </v>
      </c>
      <c r="E1057" s="102"/>
      <c r="F1057" s="103"/>
      <c r="G1057" s="103"/>
      <c r="H1057" s="103"/>
      <c r="I1057" s="96" t="str">
        <f>IFERROR(VLOOKUP(D1057,'Tabla 12'!$B$4:$E$6,3,FALSE)," ")</f>
        <v xml:space="preserve"> </v>
      </c>
      <c r="J1057" s="95" t="str">
        <f>IFERROR(VLOOKUP(I1057,'Tabla 12'!$D$5:$E$6,2,FALSE)," ")</f>
        <v xml:space="preserve"> </v>
      </c>
      <c r="K1057" s="10"/>
      <c r="L1057" s="10"/>
      <c r="M1057" s="9"/>
      <c r="N1057" s="10"/>
      <c r="O1057" s="10"/>
      <c r="P1057" s="10"/>
      <c r="Q1057" s="10"/>
      <c r="R1057" s="10"/>
      <c r="S1057" s="10"/>
      <c r="T1057" s="10"/>
      <c r="U1057" s="10"/>
      <c r="V1057" s="10"/>
      <c r="W1057" s="10"/>
    </row>
    <row r="1058" spans="1:23" ht="36.75" customHeight="1" x14ac:dyDescent="0.3">
      <c r="A1058" s="4" t="str">
        <f>'Matriz Nº2 Análisis'!A1058</f>
        <v>117. 5</v>
      </c>
      <c r="B1058" s="13" t="str">
        <f>IF(A1058&lt;1,'Matriz Nº1 Identificación'!F1058,'Matriz Nº2 Análisis'!B1058)</f>
        <v xml:space="preserve"> </v>
      </c>
      <c r="C1058" s="13" t="str">
        <f>IFERROR(IF(A1058&lt;1,'Matriz Nº1 Identificación'!B1058,'Matriz Nº2 Análisis'!E1058)," ")</f>
        <v xml:space="preserve"> </v>
      </c>
      <c r="D1058" s="13" t="str">
        <f>IF(A1058&lt;1,'Matriz Nº1 Identificación'!B1058,'Matriz Nº2 Análisis'!I1058)</f>
        <v xml:space="preserve"> </v>
      </c>
      <c r="E1058" s="102"/>
      <c r="F1058" s="103"/>
      <c r="G1058" s="103"/>
      <c r="H1058" s="103"/>
      <c r="I1058" s="96" t="str">
        <f>IFERROR(VLOOKUP(D1058,'Tabla 12'!$B$4:$E$6,3,FALSE)," ")</f>
        <v xml:space="preserve"> </v>
      </c>
      <c r="J1058" s="95" t="str">
        <f>IFERROR(VLOOKUP(I1058,'Tabla 12'!$D$5:$E$6,2,FALSE)," ")</f>
        <v xml:space="preserve"> </v>
      </c>
      <c r="K1058" s="10"/>
      <c r="L1058" s="10"/>
      <c r="M1058" s="9"/>
      <c r="N1058" s="10"/>
      <c r="O1058" s="10"/>
      <c r="P1058" s="10"/>
      <c r="Q1058" s="10"/>
      <c r="R1058" s="10"/>
      <c r="S1058" s="10"/>
      <c r="T1058" s="10"/>
      <c r="U1058" s="10"/>
      <c r="V1058" s="10"/>
      <c r="W1058" s="10"/>
    </row>
    <row r="1059" spans="1:23" ht="36.75" customHeight="1" x14ac:dyDescent="0.3">
      <c r="A1059" s="4" t="str">
        <f>'Matriz Nº2 Análisis'!A1059</f>
        <v>117. 6</v>
      </c>
      <c r="B1059" s="13" t="str">
        <f>IF(A1059&lt;1,'Matriz Nº1 Identificación'!F1059,'Matriz Nº2 Análisis'!B1059)</f>
        <v xml:space="preserve"> </v>
      </c>
      <c r="C1059" s="13" t="str">
        <f>IFERROR(IF(A1059&lt;1,'Matriz Nº1 Identificación'!B1059,'Matriz Nº2 Análisis'!E1059)," ")</f>
        <v xml:space="preserve"> </v>
      </c>
      <c r="D1059" s="13" t="str">
        <f>IF(A1059&lt;1,'Matriz Nº1 Identificación'!B1059,'Matriz Nº2 Análisis'!I1059)</f>
        <v xml:space="preserve"> </v>
      </c>
      <c r="E1059" s="102"/>
      <c r="F1059" s="103"/>
      <c r="G1059" s="103"/>
      <c r="H1059" s="103"/>
      <c r="I1059" s="96" t="str">
        <f>IFERROR(VLOOKUP(D1059,'Tabla 12'!$B$4:$E$6,3,FALSE)," ")</f>
        <v xml:space="preserve"> </v>
      </c>
      <c r="J1059" s="95" t="str">
        <f>IFERROR(VLOOKUP(I1059,'Tabla 12'!$D$5:$E$6,2,FALSE)," ")</f>
        <v xml:space="preserve"> </v>
      </c>
      <c r="K1059" s="10"/>
      <c r="L1059" s="10"/>
      <c r="M1059" s="9"/>
      <c r="N1059" s="10"/>
      <c r="O1059" s="10"/>
      <c r="P1059" s="10"/>
      <c r="Q1059" s="10"/>
      <c r="R1059" s="10"/>
      <c r="S1059" s="10"/>
      <c r="T1059" s="10"/>
      <c r="U1059" s="10"/>
      <c r="V1059" s="10"/>
      <c r="W1059" s="10"/>
    </row>
    <row r="1060" spans="1:23" ht="36.75" customHeight="1" thickBot="1" x14ac:dyDescent="0.35">
      <c r="A1060" s="4" t="str">
        <f>'Matriz Nº2 Análisis'!A1060</f>
        <v>117. 7</v>
      </c>
      <c r="B1060" s="13" t="str">
        <f>IF(A1060&lt;1,'Matriz Nº1 Identificación'!F1060,'Matriz Nº2 Análisis'!B1060)</f>
        <v xml:space="preserve"> </v>
      </c>
      <c r="C1060" s="13" t="str">
        <f>IFERROR(IF(A1060&lt;1,'Matriz Nº1 Identificación'!B1060,'Matriz Nº2 Análisis'!E1060)," ")</f>
        <v xml:space="preserve"> </v>
      </c>
      <c r="D1060" s="13" t="str">
        <f>IF(A1060&lt;1,'Matriz Nº1 Identificación'!B1060,'Matriz Nº2 Análisis'!I1060)</f>
        <v xml:space="preserve"> </v>
      </c>
      <c r="E1060" s="102"/>
      <c r="F1060" s="103"/>
      <c r="G1060" s="103"/>
      <c r="H1060" s="103"/>
      <c r="I1060" s="96" t="str">
        <f>IFERROR(VLOOKUP(D1060,'Tabla 12'!$B$4:$E$6,3,FALSE)," ")</f>
        <v xml:space="preserve"> </v>
      </c>
      <c r="J1060" s="95" t="str">
        <f>IFERROR(VLOOKUP(I1060,'Tabla 12'!$D$5:$E$6,2,FALSE)," ")</f>
        <v xml:space="preserve"> </v>
      </c>
      <c r="K1060" s="10"/>
      <c r="L1060" s="10"/>
      <c r="M1060" s="9"/>
      <c r="N1060" s="10"/>
      <c r="O1060" s="10"/>
      <c r="P1060" s="10"/>
      <c r="Q1060" s="10"/>
      <c r="R1060" s="10"/>
      <c r="S1060" s="10"/>
      <c r="T1060" s="10"/>
      <c r="U1060" s="10"/>
      <c r="V1060" s="10"/>
      <c r="W1060" s="10"/>
    </row>
    <row r="1061" spans="1:23" ht="34.5" customHeight="1" thickBot="1" x14ac:dyDescent="0.35">
      <c r="A1061" s="73" t="str">
        <f>'Matriz Nº1 Identificación'!A1061</f>
        <v xml:space="preserve">Objetivo Estratégico: </v>
      </c>
      <c r="B1061" s="395">
        <f>+'Matriz Nº1 Identificación'!B1061:H1061</f>
        <v>0</v>
      </c>
      <c r="C1061" s="396"/>
      <c r="D1061" s="396"/>
      <c r="E1061" s="396"/>
      <c r="F1061" s="396"/>
      <c r="G1061" s="396"/>
      <c r="H1061" s="396"/>
      <c r="I1061" s="396"/>
      <c r="J1061" s="396"/>
    </row>
    <row r="1062" spans="1:23" ht="34.5" customHeight="1" x14ac:dyDescent="0.3">
      <c r="A1062" s="12" t="str">
        <f>'Matriz Nº1 Identificación'!A1062</f>
        <v>Objetivo táctico</v>
      </c>
      <c r="B1062" s="168" t="str">
        <f>+'Matriz Nº1 Identificación'!B1062:H1062</f>
        <v xml:space="preserve">118. </v>
      </c>
      <c r="C1062" s="169"/>
      <c r="D1062" s="169"/>
      <c r="E1062" s="169"/>
      <c r="F1062" s="170"/>
      <c r="G1062" s="170"/>
      <c r="H1062" s="170"/>
      <c r="I1062" s="170"/>
      <c r="J1062" s="171"/>
    </row>
    <row r="1063" spans="1:23" ht="36.75" customHeight="1" x14ac:dyDescent="0.3">
      <c r="A1063" s="4" t="str">
        <f>'Matriz Nº2 Análisis'!A1063</f>
        <v>118. 1</v>
      </c>
      <c r="B1063" s="13" t="str">
        <f>IF(A1063&lt;1,'Matriz Nº1 Identificación'!F1063,'Matriz Nº2 Análisis'!B1063)</f>
        <v xml:space="preserve"> </v>
      </c>
      <c r="C1063" s="13" t="str">
        <f>IFERROR(IF(A1063&lt;1,'Matriz Nº1 Identificación'!B1063,'Matriz Nº2 Análisis'!E1063)," ")</f>
        <v xml:space="preserve"> </v>
      </c>
      <c r="D1063" s="13" t="str">
        <f>IF(A1063&lt;1,'Matriz Nº1 Identificación'!B1063,'Matriz Nº2 Análisis'!I1063)</f>
        <v xml:space="preserve"> </v>
      </c>
      <c r="E1063" s="102"/>
      <c r="F1063" s="103"/>
      <c r="G1063" s="103"/>
      <c r="H1063" s="103"/>
      <c r="I1063" s="96" t="str">
        <f>IFERROR(VLOOKUP(D1063,'Tabla 12'!$B$4:$E$6,3,FALSE)," ")</f>
        <v xml:space="preserve"> </v>
      </c>
      <c r="J1063" s="95" t="str">
        <f>IFERROR(VLOOKUP(I1063,'Tabla 12'!$D$5:$E$6,2,FALSE)," ")</f>
        <v xml:space="preserve"> </v>
      </c>
      <c r="K1063" s="10"/>
      <c r="L1063" s="10"/>
      <c r="M1063" s="9"/>
      <c r="N1063" s="10"/>
      <c r="O1063" s="10"/>
      <c r="P1063" s="10"/>
      <c r="Q1063" s="10"/>
      <c r="R1063" s="10"/>
      <c r="S1063" s="10"/>
      <c r="T1063" s="10"/>
      <c r="U1063" s="10"/>
      <c r="V1063" s="10"/>
      <c r="W1063" s="10"/>
    </row>
    <row r="1064" spans="1:23" ht="36.75" customHeight="1" x14ac:dyDescent="0.3">
      <c r="A1064" s="4" t="str">
        <f>'Matriz Nº2 Análisis'!A1064</f>
        <v>118. 2</v>
      </c>
      <c r="B1064" s="13" t="str">
        <f>IF(A1064&lt;1,'Matriz Nº1 Identificación'!F1064,'Matriz Nº2 Análisis'!B1064)</f>
        <v xml:space="preserve"> </v>
      </c>
      <c r="C1064" s="13" t="str">
        <f>IFERROR(IF(A1064&lt;1,'Matriz Nº1 Identificación'!B1064,'Matriz Nº2 Análisis'!E1064)," ")</f>
        <v xml:space="preserve"> </v>
      </c>
      <c r="D1064" s="13" t="str">
        <f>IF(A1064&lt;1,'Matriz Nº1 Identificación'!B1064,'Matriz Nº2 Análisis'!I1064)</f>
        <v xml:space="preserve"> </v>
      </c>
      <c r="E1064" s="102"/>
      <c r="F1064" s="103"/>
      <c r="G1064" s="103"/>
      <c r="H1064" s="103"/>
      <c r="I1064" s="96" t="str">
        <f>IFERROR(VLOOKUP(D1064,'Tabla 12'!$B$4:$E$6,3,FALSE)," ")</f>
        <v xml:space="preserve"> </v>
      </c>
      <c r="J1064" s="95" t="str">
        <f>IFERROR(VLOOKUP(I1064,'Tabla 12'!$D$5:$E$6,2,FALSE)," ")</f>
        <v xml:space="preserve"> </v>
      </c>
      <c r="K1064" s="10"/>
      <c r="L1064" s="10"/>
      <c r="M1064" s="9"/>
      <c r="N1064" s="10"/>
      <c r="O1064" s="10"/>
      <c r="P1064" s="10"/>
      <c r="Q1064" s="10"/>
      <c r="R1064" s="10"/>
      <c r="S1064" s="10"/>
      <c r="T1064" s="10"/>
      <c r="U1064" s="10"/>
      <c r="V1064" s="10"/>
      <c r="W1064" s="10"/>
    </row>
    <row r="1065" spans="1:23" ht="36.75" customHeight="1" x14ac:dyDescent="0.3">
      <c r="A1065" s="4" t="str">
        <f>'Matriz Nº2 Análisis'!A1065</f>
        <v>118. 3</v>
      </c>
      <c r="B1065" s="13" t="str">
        <f>IF(A1065&lt;1,'Matriz Nº1 Identificación'!F1065,'Matriz Nº2 Análisis'!B1065)</f>
        <v xml:space="preserve"> </v>
      </c>
      <c r="C1065" s="13" t="str">
        <f>IFERROR(IF(A1065&lt;1,'Matriz Nº1 Identificación'!B1065,'Matriz Nº2 Análisis'!E1065)," ")</f>
        <v xml:space="preserve"> </v>
      </c>
      <c r="D1065" s="13" t="str">
        <f>IF(A1065&lt;1,'Matriz Nº1 Identificación'!B1065,'Matriz Nº2 Análisis'!I1065)</f>
        <v xml:space="preserve"> </v>
      </c>
      <c r="E1065" s="102"/>
      <c r="F1065" s="103"/>
      <c r="G1065" s="103"/>
      <c r="H1065" s="103"/>
      <c r="I1065" s="96" t="str">
        <f>IFERROR(VLOOKUP(D1065,'Tabla 12'!$B$4:$E$6,3,FALSE)," ")</f>
        <v xml:space="preserve"> </v>
      </c>
      <c r="J1065" s="95" t="str">
        <f>IFERROR(VLOOKUP(I1065,'Tabla 12'!$D$5:$E$6,2,FALSE)," ")</f>
        <v xml:space="preserve"> </v>
      </c>
      <c r="K1065" s="10"/>
      <c r="L1065" s="10"/>
      <c r="M1065" s="9"/>
      <c r="N1065" s="10"/>
      <c r="O1065" s="10"/>
      <c r="P1065" s="10"/>
      <c r="Q1065" s="10"/>
      <c r="R1065" s="10"/>
      <c r="S1065" s="10"/>
      <c r="T1065" s="10"/>
      <c r="U1065" s="10"/>
      <c r="V1065" s="10"/>
      <c r="W1065" s="10"/>
    </row>
    <row r="1066" spans="1:23" ht="36.75" customHeight="1" x14ac:dyDescent="0.3">
      <c r="A1066" s="4" t="str">
        <f>'Matriz Nº2 Análisis'!A1066</f>
        <v>118. 4</v>
      </c>
      <c r="B1066" s="13" t="str">
        <f>IF(A1066&lt;1,'Matriz Nº1 Identificación'!F1066,'Matriz Nº2 Análisis'!B1066)</f>
        <v xml:space="preserve"> </v>
      </c>
      <c r="C1066" s="13" t="str">
        <f>IFERROR(IF(A1066&lt;1,'Matriz Nº1 Identificación'!B1066,'Matriz Nº2 Análisis'!E1066)," ")</f>
        <v xml:space="preserve"> </v>
      </c>
      <c r="D1066" s="13" t="str">
        <f>IF(A1066&lt;1,'Matriz Nº1 Identificación'!B1066,'Matriz Nº2 Análisis'!I1066)</f>
        <v xml:space="preserve"> </v>
      </c>
      <c r="E1066" s="102"/>
      <c r="F1066" s="103"/>
      <c r="G1066" s="103"/>
      <c r="H1066" s="103"/>
      <c r="I1066" s="96" t="str">
        <f>IFERROR(VLOOKUP(D1066,'Tabla 12'!$B$4:$E$6,3,FALSE)," ")</f>
        <v xml:space="preserve"> </v>
      </c>
      <c r="J1066" s="95" t="str">
        <f>IFERROR(VLOOKUP(I1066,'Tabla 12'!$D$5:$E$6,2,FALSE)," ")</f>
        <v xml:space="preserve"> </v>
      </c>
      <c r="K1066" s="10"/>
      <c r="L1066" s="10"/>
      <c r="M1066" s="9"/>
      <c r="N1066" s="10"/>
      <c r="O1066" s="10"/>
      <c r="P1066" s="10"/>
      <c r="Q1066" s="10"/>
      <c r="R1066" s="10"/>
      <c r="S1066" s="10"/>
      <c r="T1066" s="10"/>
      <c r="U1066" s="10"/>
      <c r="V1066" s="10"/>
      <c r="W1066" s="10"/>
    </row>
    <row r="1067" spans="1:23" ht="36.75" customHeight="1" x14ac:dyDescent="0.3">
      <c r="A1067" s="4" t="str">
        <f>'Matriz Nº2 Análisis'!A1067</f>
        <v>118. 5</v>
      </c>
      <c r="B1067" s="13" t="str">
        <f>IF(A1067&lt;1,'Matriz Nº1 Identificación'!F1067,'Matriz Nº2 Análisis'!B1067)</f>
        <v xml:space="preserve"> </v>
      </c>
      <c r="C1067" s="13" t="str">
        <f>IFERROR(IF(A1067&lt;1,'Matriz Nº1 Identificación'!B1067,'Matriz Nº2 Análisis'!E1067)," ")</f>
        <v xml:space="preserve"> </v>
      </c>
      <c r="D1067" s="13" t="str">
        <f>IF(A1067&lt;1,'Matriz Nº1 Identificación'!B1067,'Matriz Nº2 Análisis'!I1067)</f>
        <v xml:space="preserve"> </v>
      </c>
      <c r="E1067" s="102"/>
      <c r="F1067" s="103"/>
      <c r="G1067" s="103"/>
      <c r="H1067" s="103"/>
      <c r="I1067" s="96" t="str">
        <f>IFERROR(VLOOKUP(D1067,'Tabla 12'!$B$4:$E$6,3,FALSE)," ")</f>
        <v xml:space="preserve"> </v>
      </c>
      <c r="J1067" s="95" t="str">
        <f>IFERROR(VLOOKUP(I1067,'Tabla 12'!$D$5:$E$6,2,FALSE)," ")</f>
        <v xml:space="preserve"> </v>
      </c>
      <c r="K1067" s="10"/>
      <c r="L1067" s="10"/>
      <c r="M1067" s="9"/>
      <c r="N1067" s="10"/>
      <c r="O1067" s="10"/>
      <c r="P1067" s="10"/>
      <c r="Q1067" s="10"/>
      <c r="R1067" s="10"/>
      <c r="S1067" s="10"/>
      <c r="T1067" s="10"/>
      <c r="U1067" s="10"/>
      <c r="V1067" s="10"/>
      <c r="W1067" s="10"/>
    </row>
    <row r="1068" spans="1:23" ht="36.75" customHeight="1" x14ac:dyDescent="0.3">
      <c r="A1068" s="4" t="str">
        <f>'Matriz Nº2 Análisis'!A1068</f>
        <v>118. 6</v>
      </c>
      <c r="B1068" s="13" t="str">
        <f>IF(A1068&lt;1,'Matriz Nº1 Identificación'!F1068,'Matriz Nº2 Análisis'!B1068)</f>
        <v xml:space="preserve"> </v>
      </c>
      <c r="C1068" s="13" t="str">
        <f>IFERROR(IF(A1068&lt;1,'Matriz Nº1 Identificación'!B1068,'Matriz Nº2 Análisis'!E1068)," ")</f>
        <v xml:space="preserve"> </v>
      </c>
      <c r="D1068" s="13" t="str">
        <f>IF(A1068&lt;1,'Matriz Nº1 Identificación'!B1068,'Matriz Nº2 Análisis'!I1068)</f>
        <v xml:space="preserve"> </v>
      </c>
      <c r="E1068" s="102"/>
      <c r="F1068" s="103"/>
      <c r="G1068" s="103"/>
      <c r="H1068" s="103"/>
      <c r="I1068" s="96" t="str">
        <f>IFERROR(VLOOKUP(D1068,'Tabla 12'!$B$4:$E$6,3,FALSE)," ")</f>
        <v xml:space="preserve"> </v>
      </c>
      <c r="J1068" s="95" t="str">
        <f>IFERROR(VLOOKUP(I1068,'Tabla 12'!$D$5:$E$6,2,FALSE)," ")</f>
        <v xml:space="preserve"> </v>
      </c>
      <c r="K1068" s="10"/>
      <c r="L1068" s="10"/>
      <c r="M1068" s="9"/>
      <c r="N1068" s="10"/>
      <c r="O1068" s="10"/>
      <c r="P1068" s="10"/>
      <c r="Q1068" s="10"/>
      <c r="R1068" s="10"/>
      <c r="S1068" s="10"/>
      <c r="T1068" s="10"/>
      <c r="U1068" s="10"/>
      <c r="V1068" s="10"/>
      <c r="W1068" s="10"/>
    </row>
    <row r="1069" spans="1:23" ht="36.75" customHeight="1" thickBot="1" x14ac:dyDescent="0.35">
      <c r="A1069" s="4" t="str">
        <f>'Matriz Nº2 Análisis'!A1069</f>
        <v>118. 7</v>
      </c>
      <c r="B1069" s="13" t="str">
        <f>IF(A1069&lt;1,'Matriz Nº1 Identificación'!F1069,'Matriz Nº2 Análisis'!B1069)</f>
        <v xml:space="preserve"> </v>
      </c>
      <c r="C1069" s="13" t="str">
        <f>IFERROR(IF(A1069&lt;1,'Matriz Nº1 Identificación'!B1069,'Matriz Nº2 Análisis'!E1069)," ")</f>
        <v xml:space="preserve"> </v>
      </c>
      <c r="D1069" s="13" t="str">
        <f>IF(A1069&lt;1,'Matriz Nº1 Identificación'!B1069,'Matriz Nº2 Análisis'!I1069)</f>
        <v xml:space="preserve"> </v>
      </c>
      <c r="E1069" s="102"/>
      <c r="F1069" s="103"/>
      <c r="G1069" s="103"/>
      <c r="H1069" s="103"/>
      <c r="I1069" s="96" t="str">
        <f>IFERROR(VLOOKUP(D1069,'Tabla 12'!$B$4:$E$6,3,FALSE)," ")</f>
        <v xml:space="preserve"> </v>
      </c>
      <c r="J1069" s="95" t="str">
        <f>IFERROR(VLOOKUP(I1069,'Tabla 12'!$D$5:$E$6,2,FALSE)," ")</f>
        <v xml:space="preserve"> </v>
      </c>
      <c r="K1069" s="10"/>
      <c r="L1069" s="10"/>
      <c r="M1069" s="9"/>
      <c r="N1069" s="10"/>
      <c r="O1069" s="10"/>
      <c r="P1069" s="10"/>
      <c r="Q1069" s="10"/>
      <c r="R1069" s="10"/>
      <c r="S1069" s="10"/>
      <c r="T1069" s="10"/>
      <c r="U1069" s="10"/>
      <c r="V1069" s="10"/>
      <c r="W1069" s="10"/>
    </row>
    <row r="1070" spans="1:23" ht="34.5" customHeight="1" thickBot="1" x14ac:dyDescent="0.35">
      <c r="A1070" s="73" t="str">
        <f>'Matriz Nº1 Identificación'!A1070</f>
        <v xml:space="preserve">Objetivo Estratégico: </v>
      </c>
      <c r="B1070" s="395">
        <f>+'Matriz Nº1 Identificación'!B1070:H1070</f>
        <v>0</v>
      </c>
      <c r="C1070" s="396"/>
      <c r="D1070" s="396"/>
      <c r="E1070" s="396"/>
      <c r="F1070" s="396"/>
      <c r="G1070" s="396"/>
      <c r="H1070" s="396"/>
      <c r="I1070" s="396"/>
      <c r="J1070" s="396"/>
    </row>
    <row r="1071" spans="1:23" ht="34.5" customHeight="1" x14ac:dyDescent="0.3">
      <c r="A1071" s="12" t="str">
        <f>'Matriz Nº1 Identificación'!A1071</f>
        <v>Objetivo táctico</v>
      </c>
      <c r="B1071" s="168" t="str">
        <f>+'Matriz Nº1 Identificación'!B1071:H1071</f>
        <v xml:space="preserve">119. </v>
      </c>
      <c r="C1071" s="169"/>
      <c r="D1071" s="169"/>
      <c r="E1071" s="169"/>
      <c r="F1071" s="170"/>
      <c r="G1071" s="170"/>
      <c r="H1071" s="170"/>
      <c r="I1071" s="170"/>
      <c r="J1071" s="171"/>
    </row>
    <row r="1072" spans="1:23" ht="36.75" customHeight="1" x14ac:dyDescent="0.3">
      <c r="A1072" s="4" t="str">
        <f>'Matriz Nº2 Análisis'!A1072</f>
        <v>119. 1</v>
      </c>
      <c r="B1072" s="13" t="str">
        <f>IF(A1072&lt;1,'Matriz Nº1 Identificación'!F1072,'Matriz Nº2 Análisis'!B1072)</f>
        <v xml:space="preserve"> </v>
      </c>
      <c r="C1072" s="13" t="str">
        <f>IFERROR(IF(A1072&lt;1,'Matriz Nº1 Identificación'!B1072,'Matriz Nº2 Análisis'!E1072)," ")</f>
        <v xml:space="preserve"> </v>
      </c>
      <c r="D1072" s="13" t="str">
        <f>IF(A1072&lt;1,'Matriz Nº1 Identificación'!B1072,'Matriz Nº2 Análisis'!I1072)</f>
        <v xml:space="preserve"> </v>
      </c>
      <c r="E1072" s="102"/>
      <c r="F1072" s="103"/>
      <c r="G1072" s="103"/>
      <c r="H1072" s="103"/>
      <c r="I1072" s="96" t="str">
        <f>IFERROR(VLOOKUP(D1072,'Tabla 12'!$B$4:$E$6,3,FALSE)," ")</f>
        <v xml:space="preserve"> </v>
      </c>
      <c r="J1072" s="95" t="str">
        <f>IFERROR(VLOOKUP(I1072,'Tabla 12'!$D$5:$E$6,2,FALSE)," ")</f>
        <v xml:space="preserve"> </v>
      </c>
      <c r="K1072" s="10"/>
      <c r="L1072" s="10"/>
      <c r="M1072" s="9"/>
      <c r="N1072" s="10"/>
      <c r="O1072" s="10"/>
      <c r="P1072" s="10"/>
      <c r="Q1072" s="10"/>
      <c r="R1072" s="10"/>
      <c r="S1072" s="10"/>
      <c r="T1072" s="10"/>
      <c r="U1072" s="10"/>
      <c r="V1072" s="10"/>
      <c r="W1072" s="10"/>
    </row>
    <row r="1073" spans="1:23" ht="36.75" customHeight="1" x14ac:dyDescent="0.3">
      <c r="A1073" s="4" t="str">
        <f>'Matriz Nº2 Análisis'!A1073</f>
        <v>119. 2</v>
      </c>
      <c r="B1073" s="13" t="str">
        <f>IF(A1073&lt;1,'Matriz Nº1 Identificación'!F1073,'Matriz Nº2 Análisis'!B1073)</f>
        <v xml:space="preserve"> </v>
      </c>
      <c r="C1073" s="13" t="str">
        <f>IFERROR(IF(A1073&lt;1,'Matriz Nº1 Identificación'!B1073,'Matriz Nº2 Análisis'!E1073)," ")</f>
        <v xml:space="preserve"> </v>
      </c>
      <c r="D1073" s="13" t="str">
        <f>IF(A1073&lt;1,'Matriz Nº1 Identificación'!B1073,'Matriz Nº2 Análisis'!I1073)</f>
        <v xml:space="preserve"> </v>
      </c>
      <c r="E1073" s="102"/>
      <c r="F1073" s="103"/>
      <c r="G1073" s="103"/>
      <c r="H1073" s="103"/>
      <c r="I1073" s="96" t="str">
        <f>IFERROR(VLOOKUP(D1073,'Tabla 12'!$B$4:$E$6,3,FALSE)," ")</f>
        <v xml:space="preserve"> </v>
      </c>
      <c r="J1073" s="95" t="str">
        <f>IFERROR(VLOOKUP(I1073,'Tabla 12'!$D$5:$E$6,2,FALSE)," ")</f>
        <v xml:space="preserve"> </v>
      </c>
      <c r="K1073" s="10"/>
      <c r="L1073" s="10"/>
      <c r="M1073" s="9"/>
      <c r="N1073" s="10"/>
      <c r="O1073" s="10"/>
      <c r="P1073" s="10"/>
      <c r="Q1073" s="10"/>
      <c r="R1073" s="10"/>
      <c r="S1073" s="10"/>
      <c r="T1073" s="10"/>
      <c r="U1073" s="10"/>
      <c r="V1073" s="10"/>
      <c r="W1073" s="10"/>
    </row>
    <row r="1074" spans="1:23" ht="36.75" customHeight="1" x14ac:dyDescent="0.3">
      <c r="A1074" s="4" t="str">
        <f>'Matriz Nº2 Análisis'!A1074</f>
        <v>119. 3</v>
      </c>
      <c r="B1074" s="13" t="str">
        <f>IF(A1074&lt;1,'Matriz Nº1 Identificación'!F1074,'Matriz Nº2 Análisis'!B1074)</f>
        <v xml:space="preserve"> </v>
      </c>
      <c r="C1074" s="13" t="str">
        <f>IFERROR(IF(A1074&lt;1,'Matriz Nº1 Identificación'!B1074,'Matriz Nº2 Análisis'!E1074)," ")</f>
        <v xml:space="preserve"> </v>
      </c>
      <c r="D1074" s="13" t="str">
        <f>IF(A1074&lt;1,'Matriz Nº1 Identificación'!B1074,'Matriz Nº2 Análisis'!I1074)</f>
        <v xml:space="preserve"> </v>
      </c>
      <c r="E1074" s="102"/>
      <c r="F1074" s="103"/>
      <c r="G1074" s="103"/>
      <c r="H1074" s="103"/>
      <c r="I1074" s="96" t="str">
        <f>IFERROR(VLOOKUP(D1074,'Tabla 12'!$B$4:$E$6,3,FALSE)," ")</f>
        <v xml:space="preserve"> </v>
      </c>
      <c r="J1074" s="95" t="str">
        <f>IFERROR(VLOOKUP(I1074,'Tabla 12'!$D$5:$E$6,2,FALSE)," ")</f>
        <v xml:space="preserve"> </v>
      </c>
      <c r="K1074" s="10"/>
      <c r="L1074" s="10"/>
      <c r="M1074" s="9"/>
      <c r="N1074" s="10"/>
      <c r="O1074" s="10"/>
      <c r="P1074" s="10"/>
      <c r="Q1074" s="10"/>
      <c r="R1074" s="10"/>
      <c r="S1074" s="10"/>
      <c r="T1074" s="10"/>
      <c r="U1074" s="10"/>
      <c r="V1074" s="10"/>
      <c r="W1074" s="10"/>
    </row>
    <row r="1075" spans="1:23" ht="36.75" customHeight="1" x14ac:dyDescent="0.3">
      <c r="A1075" s="4" t="str">
        <f>'Matriz Nº2 Análisis'!A1075</f>
        <v>119. 4</v>
      </c>
      <c r="B1075" s="13" t="str">
        <f>IF(A1075&lt;1,'Matriz Nº1 Identificación'!F1075,'Matriz Nº2 Análisis'!B1075)</f>
        <v xml:space="preserve"> </v>
      </c>
      <c r="C1075" s="13" t="str">
        <f>IFERROR(IF(A1075&lt;1,'Matriz Nº1 Identificación'!B1075,'Matriz Nº2 Análisis'!E1075)," ")</f>
        <v xml:space="preserve"> </v>
      </c>
      <c r="D1075" s="13" t="str">
        <f>IF(A1075&lt;1,'Matriz Nº1 Identificación'!B1075,'Matriz Nº2 Análisis'!I1075)</f>
        <v xml:space="preserve"> </v>
      </c>
      <c r="E1075" s="102"/>
      <c r="F1075" s="103"/>
      <c r="G1075" s="103"/>
      <c r="H1075" s="103"/>
      <c r="I1075" s="96" t="str">
        <f>IFERROR(VLOOKUP(D1075,'Tabla 12'!$B$4:$E$6,3,FALSE)," ")</f>
        <v xml:space="preserve"> </v>
      </c>
      <c r="J1075" s="95" t="str">
        <f>IFERROR(VLOOKUP(I1075,'Tabla 12'!$D$5:$E$6,2,FALSE)," ")</f>
        <v xml:space="preserve"> </v>
      </c>
      <c r="K1075" s="10"/>
      <c r="L1075" s="10"/>
      <c r="M1075" s="9"/>
      <c r="N1075" s="10"/>
      <c r="O1075" s="10"/>
      <c r="P1075" s="10"/>
      <c r="Q1075" s="10"/>
      <c r="R1075" s="10"/>
      <c r="S1075" s="10"/>
      <c r="T1075" s="10"/>
      <c r="U1075" s="10"/>
      <c r="V1075" s="10"/>
      <c r="W1075" s="10"/>
    </row>
    <row r="1076" spans="1:23" ht="36.75" customHeight="1" x14ac:dyDescent="0.3">
      <c r="A1076" s="4" t="str">
        <f>'Matriz Nº2 Análisis'!A1076</f>
        <v>119. 5</v>
      </c>
      <c r="B1076" s="13" t="str">
        <f>IF(A1076&lt;1,'Matriz Nº1 Identificación'!F1076,'Matriz Nº2 Análisis'!B1076)</f>
        <v xml:space="preserve"> </v>
      </c>
      <c r="C1076" s="13" t="str">
        <f>IFERROR(IF(A1076&lt;1,'Matriz Nº1 Identificación'!B1076,'Matriz Nº2 Análisis'!E1076)," ")</f>
        <v xml:space="preserve"> </v>
      </c>
      <c r="D1076" s="13" t="str">
        <f>IF(A1076&lt;1,'Matriz Nº1 Identificación'!B1076,'Matriz Nº2 Análisis'!I1076)</f>
        <v xml:space="preserve"> </v>
      </c>
      <c r="E1076" s="102"/>
      <c r="F1076" s="103"/>
      <c r="G1076" s="103"/>
      <c r="H1076" s="103"/>
      <c r="I1076" s="96" t="str">
        <f>IFERROR(VLOOKUP(D1076,'Tabla 12'!$B$4:$E$6,3,FALSE)," ")</f>
        <v xml:space="preserve"> </v>
      </c>
      <c r="J1076" s="95" t="str">
        <f>IFERROR(VLOOKUP(I1076,'Tabla 12'!$D$5:$E$6,2,FALSE)," ")</f>
        <v xml:space="preserve"> </v>
      </c>
      <c r="K1076" s="10"/>
      <c r="L1076" s="10"/>
      <c r="M1076" s="9"/>
      <c r="N1076" s="10"/>
      <c r="O1076" s="10"/>
      <c r="P1076" s="10"/>
      <c r="Q1076" s="10"/>
      <c r="R1076" s="10"/>
      <c r="S1076" s="10"/>
      <c r="T1076" s="10"/>
      <c r="U1076" s="10"/>
      <c r="V1076" s="10"/>
      <c r="W1076" s="10"/>
    </row>
    <row r="1077" spans="1:23" ht="36.75" customHeight="1" x14ac:dyDescent="0.3">
      <c r="A1077" s="4" t="str">
        <f>'Matriz Nº2 Análisis'!A1077</f>
        <v>119. 6</v>
      </c>
      <c r="B1077" s="13" t="str">
        <f>IF(A1077&lt;1,'Matriz Nº1 Identificación'!F1077,'Matriz Nº2 Análisis'!B1077)</f>
        <v xml:space="preserve"> </v>
      </c>
      <c r="C1077" s="13" t="str">
        <f>IFERROR(IF(A1077&lt;1,'Matriz Nº1 Identificación'!B1077,'Matriz Nº2 Análisis'!E1077)," ")</f>
        <v xml:space="preserve"> </v>
      </c>
      <c r="D1077" s="13" t="str">
        <f>IF(A1077&lt;1,'Matriz Nº1 Identificación'!B1077,'Matriz Nº2 Análisis'!I1077)</f>
        <v xml:space="preserve"> </v>
      </c>
      <c r="E1077" s="102"/>
      <c r="F1077" s="103"/>
      <c r="G1077" s="103"/>
      <c r="H1077" s="103"/>
      <c r="I1077" s="96" t="str">
        <f>IFERROR(VLOOKUP(D1077,'Tabla 12'!$B$4:$E$6,3,FALSE)," ")</f>
        <v xml:space="preserve"> </v>
      </c>
      <c r="J1077" s="95" t="str">
        <f>IFERROR(VLOOKUP(I1077,'Tabla 12'!$D$5:$E$6,2,FALSE)," ")</f>
        <v xml:space="preserve"> </v>
      </c>
      <c r="K1077" s="10"/>
      <c r="L1077" s="10"/>
      <c r="M1077" s="9"/>
      <c r="N1077" s="10"/>
      <c r="O1077" s="10"/>
      <c r="P1077" s="10"/>
      <c r="Q1077" s="10"/>
      <c r="R1077" s="10"/>
      <c r="S1077" s="10"/>
      <c r="T1077" s="10"/>
      <c r="U1077" s="10"/>
      <c r="V1077" s="10"/>
      <c r="W1077" s="10"/>
    </row>
    <row r="1078" spans="1:23" ht="36.75" customHeight="1" thickBot="1" x14ac:dyDescent="0.35">
      <c r="A1078" s="4" t="str">
        <f>'Matriz Nº2 Análisis'!A1078</f>
        <v>119. 7</v>
      </c>
      <c r="B1078" s="13" t="str">
        <f>IF(A1078&lt;1,'Matriz Nº1 Identificación'!F1078,'Matriz Nº2 Análisis'!B1078)</f>
        <v xml:space="preserve"> </v>
      </c>
      <c r="C1078" s="13" t="str">
        <f>IFERROR(IF(A1078&lt;1,'Matriz Nº1 Identificación'!B1078,'Matriz Nº2 Análisis'!E1078)," ")</f>
        <v xml:space="preserve"> </v>
      </c>
      <c r="D1078" s="13" t="str">
        <f>IF(A1078&lt;1,'Matriz Nº1 Identificación'!B1078,'Matriz Nº2 Análisis'!I1078)</f>
        <v xml:space="preserve"> </v>
      </c>
      <c r="E1078" s="102"/>
      <c r="F1078" s="103"/>
      <c r="G1078" s="103"/>
      <c r="H1078" s="103"/>
      <c r="I1078" s="96" t="str">
        <f>IFERROR(VLOOKUP(D1078,'Tabla 12'!$B$4:$E$6,3,FALSE)," ")</f>
        <v xml:space="preserve"> </v>
      </c>
      <c r="J1078" s="95" t="str">
        <f>IFERROR(VLOOKUP(I1078,'Tabla 12'!$D$5:$E$6,2,FALSE)," ")</f>
        <v xml:space="preserve"> </v>
      </c>
      <c r="K1078" s="10"/>
      <c r="L1078" s="10"/>
      <c r="M1078" s="9"/>
      <c r="N1078" s="10"/>
      <c r="O1078" s="10"/>
      <c r="P1078" s="10"/>
      <c r="Q1078" s="10"/>
      <c r="R1078" s="10"/>
      <c r="S1078" s="10"/>
      <c r="T1078" s="10"/>
      <c r="U1078" s="10"/>
      <c r="V1078" s="10"/>
      <c r="W1078" s="10"/>
    </row>
    <row r="1079" spans="1:23" ht="34.5" customHeight="1" thickBot="1" x14ac:dyDescent="0.35">
      <c r="A1079" s="73" t="str">
        <f>'Matriz Nº1 Identificación'!A1079</f>
        <v xml:space="preserve">Objetivo Estratégico: </v>
      </c>
      <c r="B1079" s="395">
        <f>+'Matriz Nº1 Identificación'!B1079:H1079</f>
        <v>0</v>
      </c>
      <c r="C1079" s="396"/>
      <c r="D1079" s="396"/>
      <c r="E1079" s="396"/>
      <c r="F1079" s="396"/>
      <c r="G1079" s="396"/>
      <c r="H1079" s="396"/>
      <c r="I1079" s="396"/>
      <c r="J1079" s="396"/>
    </row>
    <row r="1080" spans="1:23" ht="34.5" customHeight="1" x14ac:dyDescent="0.3">
      <c r="A1080" s="12" t="str">
        <f>'Matriz Nº1 Identificación'!A1080</f>
        <v>Objetivo táctico</v>
      </c>
      <c r="B1080" s="168" t="str">
        <f>+'Matriz Nº1 Identificación'!B1080:H1080</f>
        <v xml:space="preserve">120. </v>
      </c>
      <c r="C1080" s="169"/>
      <c r="D1080" s="169"/>
      <c r="E1080" s="169"/>
      <c r="F1080" s="170"/>
      <c r="G1080" s="170"/>
      <c r="H1080" s="170"/>
      <c r="I1080" s="170"/>
      <c r="J1080" s="171"/>
    </row>
    <row r="1081" spans="1:23" ht="36.75" customHeight="1" x14ac:dyDescent="0.3">
      <c r="A1081" s="4" t="str">
        <f>'Matriz Nº2 Análisis'!A1081</f>
        <v>120. 1</v>
      </c>
      <c r="B1081" s="13" t="str">
        <f>IF(A1081&lt;1,'Matriz Nº1 Identificación'!F1081,'Matriz Nº2 Análisis'!B1081)</f>
        <v xml:space="preserve"> </v>
      </c>
      <c r="C1081" s="13" t="str">
        <f>IFERROR(IF(A1081&lt;1,'Matriz Nº1 Identificación'!B1081,'Matriz Nº2 Análisis'!E1081)," ")</f>
        <v xml:space="preserve"> </v>
      </c>
      <c r="D1081" s="13" t="str">
        <f>IF(A1081&lt;1,'Matriz Nº1 Identificación'!B1081,'Matriz Nº2 Análisis'!I1081)</f>
        <v xml:space="preserve"> </v>
      </c>
      <c r="E1081" s="102"/>
      <c r="F1081" s="103"/>
      <c r="G1081" s="103"/>
      <c r="H1081" s="103"/>
      <c r="I1081" s="96" t="str">
        <f>IFERROR(VLOOKUP(D1081,'Tabla 12'!$B$4:$E$6,3,FALSE)," ")</f>
        <v xml:space="preserve"> </v>
      </c>
      <c r="J1081" s="95" t="str">
        <f>IFERROR(VLOOKUP(I1081,'Tabla 12'!$D$5:$E$6,2,FALSE)," ")</f>
        <v xml:space="preserve"> </v>
      </c>
      <c r="K1081" s="10"/>
      <c r="L1081" s="10"/>
      <c r="M1081" s="9"/>
      <c r="N1081" s="10"/>
      <c r="O1081" s="10"/>
      <c r="P1081" s="10"/>
      <c r="Q1081" s="10"/>
      <c r="R1081" s="10"/>
      <c r="S1081" s="10"/>
      <c r="T1081" s="10"/>
      <c r="U1081" s="10"/>
      <c r="V1081" s="10"/>
      <c r="W1081" s="10"/>
    </row>
    <row r="1082" spans="1:23" ht="36.75" customHeight="1" x14ac:dyDescent="0.3">
      <c r="A1082" s="4" t="str">
        <f>'Matriz Nº2 Análisis'!A1082</f>
        <v>120. 2</v>
      </c>
      <c r="B1082" s="13" t="str">
        <f>IF(A1082&lt;1,'Matriz Nº1 Identificación'!F1082,'Matriz Nº2 Análisis'!B1082)</f>
        <v xml:space="preserve"> </v>
      </c>
      <c r="C1082" s="13" t="str">
        <f>IFERROR(IF(A1082&lt;1,'Matriz Nº1 Identificación'!B1082,'Matriz Nº2 Análisis'!E1082)," ")</f>
        <v xml:space="preserve"> </v>
      </c>
      <c r="D1082" s="13" t="str">
        <f>IF(A1082&lt;1,'Matriz Nº1 Identificación'!B1082,'Matriz Nº2 Análisis'!I1082)</f>
        <v xml:space="preserve"> </v>
      </c>
      <c r="E1082" s="102"/>
      <c r="F1082" s="103"/>
      <c r="G1082" s="103"/>
      <c r="H1082" s="103"/>
      <c r="I1082" s="96" t="str">
        <f>IFERROR(VLOOKUP(D1082,'Tabla 12'!$B$4:$E$6,3,FALSE)," ")</f>
        <v xml:space="preserve"> </v>
      </c>
      <c r="J1082" s="95" t="str">
        <f>IFERROR(VLOOKUP(I1082,'Tabla 12'!$D$5:$E$6,2,FALSE)," ")</f>
        <v xml:space="preserve"> </v>
      </c>
      <c r="K1082" s="10"/>
      <c r="L1082" s="10"/>
      <c r="M1082" s="9"/>
      <c r="N1082" s="10"/>
      <c r="O1082" s="10"/>
      <c r="P1082" s="10"/>
      <c r="Q1082" s="10"/>
      <c r="R1082" s="10"/>
      <c r="S1082" s="10"/>
      <c r="T1082" s="10"/>
      <c r="U1082" s="10"/>
      <c r="V1082" s="10"/>
      <c r="W1082" s="10"/>
    </row>
    <row r="1083" spans="1:23" ht="36.75" customHeight="1" x14ac:dyDescent="0.3">
      <c r="A1083" s="4" t="str">
        <f>'Matriz Nº2 Análisis'!A1083</f>
        <v>120. 3</v>
      </c>
      <c r="B1083" s="13" t="str">
        <f>IF(A1083&lt;1,'Matriz Nº1 Identificación'!F1083,'Matriz Nº2 Análisis'!B1083)</f>
        <v xml:space="preserve"> </v>
      </c>
      <c r="C1083" s="13" t="str">
        <f>IFERROR(IF(A1083&lt;1,'Matriz Nº1 Identificación'!B1083,'Matriz Nº2 Análisis'!E1083)," ")</f>
        <v xml:space="preserve"> </v>
      </c>
      <c r="D1083" s="13" t="str">
        <f>IF(A1083&lt;1,'Matriz Nº1 Identificación'!B1083,'Matriz Nº2 Análisis'!I1083)</f>
        <v xml:space="preserve"> </v>
      </c>
      <c r="E1083" s="102"/>
      <c r="F1083" s="103"/>
      <c r="G1083" s="103"/>
      <c r="H1083" s="103"/>
      <c r="I1083" s="96" t="str">
        <f>IFERROR(VLOOKUP(D1083,'Tabla 12'!$B$4:$E$6,3,FALSE)," ")</f>
        <v xml:space="preserve"> </v>
      </c>
      <c r="J1083" s="95" t="str">
        <f>IFERROR(VLOOKUP(I1083,'Tabla 12'!$D$5:$E$6,2,FALSE)," ")</f>
        <v xml:space="preserve"> </v>
      </c>
      <c r="K1083" s="10"/>
      <c r="L1083" s="10"/>
      <c r="M1083" s="9"/>
      <c r="N1083" s="10"/>
      <c r="O1083" s="10"/>
      <c r="P1083" s="10"/>
      <c r="Q1083" s="10"/>
      <c r="R1083" s="10"/>
      <c r="S1083" s="10"/>
      <c r="T1083" s="10"/>
      <c r="U1083" s="10"/>
      <c r="V1083" s="10"/>
      <c r="W1083" s="10"/>
    </row>
    <row r="1084" spans="1:23" ht="36.75" customHeight="1" x14ac:dyDescent="0.3">
      <c r="A1084" s="4" t="str">
        <f>'Matriz Nº2 Análisis'!A1084</f>
        <v>120. 4</v>
      </c>
      <c r="B1084" s="13" t="str">
        <f>IF(A1084&lt;1,'Matriz Nº1 Identificación'!F1084,'Matriz Nº2 Análisis'!B1084)</f>
        <v xml:space="preserve"> </v>
      </c>
      <c r="C1084" s="13" t="str">
        <f>IFERROR(IF(A1084&lt;1,'Matriz Nº1 Identificación'!B1084,'Matriz Nº2 Análisis'!E1084)," ")</f>
        <v xml:space="preserve"> </v>
      </c>
      <c r="D1084" s="13" t="str">
        <f>IF(A1084&lt;1,'Matriz Nº1 Identificación'!B1084,'Matriz Nº2 Análisis'!I1084)</f>
        <v xml:space="preserve"> </v>
      </c>
      <c r="E1084" s="102"/>
      <c r="F1084" s="103"/>
      <c r="G1084" s="103"/>
      <c r="H1084" s="103"/>
      <c r="I1084" s="96" t="str">
        <f>IFERROR(VLOOKUP(D1084,'Tabla 12'!$B$4:$E$6,3,FALSE)," ")</f>
        <v xml:space="preserve"> </v>
      </c>
      <c r="J1084" s="95" t="str">
        <f>IFERROR(VLOOKUP(I1084,'Tabla 12'!$D$5:$E$6,2,FALSE)," ")</f>
        <v xml:space="preserve"> </v>
      </c>
      <c r="K1084" s="10"/>
      <c r="L1084" s="10"/>
      <c r="M1084" s="9"/>
      <c r="N1084" s="10"/>
      <c r="O1084" s="10"/>
      <c r="P1084" s="10"/>
      <c r="Q1084" s="10"/>
      <c r="R1084" s="10"/>
      <c r="S1084" s="10"/>
      <c r="T1084" s="10"/>
      <c r="U1084" s="10"/>
      <c r="V1084" s="10"/>
      <c r="W1084" s="10"/>
    </row>
    <row r="1085" spans="1:23" ht="36.75" customHeight="1" x14ac:dyDescent="0.3">
      <c r="A1085" s="4" t="str">
        <f>'Matriz Nº2 Análisis'!A1085</f>
        <v>120. 5</v>
      </c>
      <c r="B1085" s="13" t="str">
        <f>IF(A1085&lt;1,'Matriz Nº1 Identificación'!F1085,'Matriz Nº2 Análisis'!B1085)</f>
        <v xml:space="preserve"> </v>
      </c>
      <c r="C1085" s="13" t="str">
        <f>IFERROR(IF(A1085&lt;1,'Matriz Nº1 Identificación'!B1085,'Matriz Nº2 Análisis'!E1085)," ")</f>
        <v xml:space="preserve"> </v>
      </c>
      <c r="D1085" s="13" t="str">
        <f>IF(A1085&lt;1,'Matriz Nº1 Identificación'!B1085,'Matriz Nº2 Análisis'!I1085)</f>
        <v xml:space="preserve"> </v>
      </c>
      <c r="E1085" s="102"/>
      <c r="F1085" s="103"/>
      <c r="G1085" s="103"/>
      <c r="H1085" s="103"/>
      <c r="I1085" s="96" t="str">
        <f>IFERROR(VLOOKUP(D1085,'Tabla 12'!$B$4:$E$6,3,FALSE)," ")</f>
        <v xml:space="preserve"> </v>
      </c>
      <c r="J1085" s="95" t="str">
        <f>IFERROR(VLOOKUP(I1085,'Tabla 12'!$D$5:$E$6,2,FALSE)," ")</f>
        <v xml:space="preserve"> </v>
      </c>
      <c r="K1085" s="10"/>
      <c r="L1085" s="10"/>
      <c r="M1085" s="9"/>
      <c r="N1085" s="10"/>
      <c r="O1085" s="10"/>
      <c r="P1085" s="10"/>
      <c r="Q1085" s="10"/>
      <c r="R1085" s="10"/>
      <c r="S1085" s="10"/>
      <c r="T1085" s="10"/>
      <c r="U1085" s="10"/>
      <c r="V1085" s="10"/>
      <c r="W1085" s="10"/>
    </row>
    <row r="1086" spans="1:23" ht="36.75" customHeight="1" x14ac:dyDescent="0.3">
      <c r="A1086" s="4" t="str">
        <f>'Matriz Nº2 Análisis'!A1086</f>
        <v>120. 6</v>
      </c>
      <c r="B1086" s="13" t="str">
        <f>IF(A1086&lt;1,'Matriz Nº1 Identificación'!F1086,'Matriz Nº2 Análisis'!B1086)</f>
        <v xml:space="preserve"> </v>
      </c>
      <c r="C1086" s="13" t="str">
        <f>IFERROR(IF(A1086&lt;1,'Matriz Nº1 Identificación'!B1086,'Matriz Nº2 Análisis'!E1086)," ")</f>
        <v xml:space="preserve"> </v>
      </c>
      <c r="D1086" s="13" t="str">
        <f>IF(A1086&lt;1,'Matriz Nº1 Identificación'!B1086,'Matriz Nº2 Análisis'!I1086)</f>
        <v xml:space="preserve"> </v>
      </c>
      <c r="E1086" s="102"/>
      <c r="F1086" s="103"/>
      <c r="G1086" s="103"/>
      <c r="H1086" s="103"/>
      <c r="I1086" s="96" t="str">
        <f>IFERROR(VLOOKUP(D1086,'Tabla 12'!$B$4:$E$6,3,FALSE)," ")</f>
        <v xml:space="preserve"> </v>
      </c>
      <c r="J1086" s="95" t="str">
        <f>IFERROR(VLOOKUP(I1086,'Tabla 12'!$D$5:$E$6,2,FALSE)," ")</f>
        <v xml:space="preserve"> </v>
      </c>
      <c r="K1086" s="10"/>
      <c r="L1086" s="10"/>
      <c r="M1086" s="9"/>
      <c r="N1086" s="10"/>
      <c r="O1086" s="10"/>
      <c r="P1086" s="10"/>
      <c r="Q1086" s="10"/>
      <c r="R1086" s="10"/>
      <c r="S1086" s="10"/>
      <c r="T1086" s="10"/>
      <c r="U1086" s="10"/>
      <c r="V1086" s="10"/>
      <c r="W1086" s="10"/>
    </row>
    <row r="1087" spans="1:23" ht="36.75" customHeight="1" x14ac:dyDescent="0.3">
      <c r="A1087" s="4" t="str">
        <f>'Matriz Nº2 Análisis'!A1087</f>
        <v>120. 7</v>
      </c>
      <c r="B1087" s="13" t="str">
        <f>IF(A1087&lt;1,'Matriz Nº1 Identificación'!F1087,'Matriz Nº2 Análisis'!B1087)</f>
        <v xml:space="preserve"> </v>
      </c>
      <c r="C1087" s="13" t="str">
        <f>IFERROR(IF(A1087&lt;1,'Matriz Nº1 Identificación'!B1087,'Matriz Nº2 Análisis'!E1087)," ")</f>
        <v xml:space="preserve"> </v>
      </c>
      <c r="D1087" s="13" t="str">
        <f>IF(A1087&lt;1,'Matriz Nº1 Identificación'!B1087,'Matriz Nº2 Análisis'!I1087)</f>
        <v xml:space="preserve"> </v>
      </c>
      <c r="E1087" s="102"/>
      <c r="F1087" s="103"/>
      <c r="G1087" s="103"/>
      <c r="H1087" s="103"/>
      <c r="I1087" s="96" t="str">
        <f>IFERROR(VLOOKUP(D1087,'Tabla 12'!$B$4:$E$6,3,FALSE)," ")</f>
        <v xml:space="preserve"> </v>
      </c>
      <c r="J1087" s="95" t="str">
        <f>IFERROR(VLOOKUP(I1087,'Tabla 12'!$D$5:$E$6,2,FALSE)," ")</f>
        <v xml:space="preserve"> </v>
      </c>
      <c r="K1087" s="10"/>
      <c r="L1087" s="10"/>
      <c r="M1087" s="9"/>
      <c r="N1087" s="10"/>
      <c r="O1087" s="10"/>
      <c r="P1087" s="10"/>
      <c r="Q1087" s="10"/>
      <c r="R1087" s="10"/>
      <c r="S1087" s="10"/>
      <c r="T1087" s="10"/>
      <c r="U1087" s="10"/>
      <c r="V1087" s="10"/>
      <c r="W1087" s="10"/>
    </row>
    <row r="1088" spans="1:23" ht="15.75" customHeight="1" x14ac:dyDescent="0.3">
      <c r="A1088" s="90"/>
      <c r="B1088" s="90"/>
      <c r="C1088" s="90"/>
      <c r="D1088" s="90"/>
      <c r="E1088" s="90"/>
      <c r="F1088" s="90"/>
      <c r="G1088" s="90"/>
      <c r="H1088" s="90"/>
      <c r="I1088" s="90"/>
      <c r="J1088" s="90"/>
    </row>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sheetData>
  <mergeCells count="173">
    <mergeCell ref="A1:J1"/>
    <mergeCell ref="A2:J2"/>
    <mergeCell ref="A3:J3"/>
    <mergeCell ref="A4:J4"/>
    <mergeCell ref="A5:J5"/>
    <mergeCell ref="L28:L42"/>
    <mergeCell ref="L46:L60"/>
    <mergeCell ref="L64:L78"/>
    <mergeCell ref="L82:L96"/>
    <mergeCell ref="B8:J8"/>
    <mergeCell ref="B9:J9"/>
    <mergeCell ref="B17:J17"/>
    <mergeCell ref="L10:L24"/>
    <mergeCell ref="J6:J7"/>
    <mergeCell ref="G6:H6"/>
    <mergeCell ref="I6:I7"/>
    <mergeCell ref="A6:A7"/>
    <mergeCell ref="B6:B7"/>
    <mergeCell ref="C6:D6"/>
    <mergeCell ref="E6:E7"/>
    <mergeCell ref="F6:F7"/>
    <mergeCell ref="S10:S24"/>
    <mergeCell ref="S28:S42"/>
    <mergeCell ref="S46:S60"/>
    <mergeCell ref="S64:S78"/>
    <mergeCell ref="S82:S96"/>
    <mergeCell ref="B71:J71"/>
    <mergeCell ref="B80:J80"/>
    <mergeCell ref="B89:J89"/>
    <mergeCell ref="B98:J98"/>
    <mergeCell ref="B18:J18"/>
    <mergeCell ref="B107:J107"/>
    <mergeCell ref="B26:J26"/>
    <mergeCell ref="B35:J35"/>
    <mergeCell ref="B44:J44"/>
    <mergeCell ref="B53:J53"/>
    <mergeCell ref="B62:J62"/>
    <mergeCell ref="B161:J161"/>
    <mergeCell ref="B170:J170"/>
    <mergeCell ref="B179:J179"/>
    <mergeCell ref="B27:J27"/>
    <mergeCell ref="B36:J36"/>
    <mergeCell ref="B45:J45"/>
    <mergeCell ref="B54:J54"/>
    <mergeCell ref="B63:J63"/>
    <mergeCell ref="B72:J72"/>
    <mergeCell ref="B81:J81"/>
    <mergeCell ref="B90:J90"/>
    <mergeCell ref="B99:J99"/>
    <mergeCell ref="B108:J108"/>
    <mergeCell ref="B188:J188"/>
    <mergeCell ref="B197:J197"/>
    <mergeCell ref="B116:J116"/>
    <mergeCell ref="B125:J125"/>
    <mergeCell ref="B134:J134"/>
    <mergeCell ref="B143:J143"/>
    <mergeCell ref="B152:J152"/>
    <mergeCell ref="B251:J251"/>
    <mergeCell ref="B260:J260"/>
    <mergeCell ref="B117:J117"/>
    <mergeCell ref="B126:J126"/>
    <mergeCell ref="B135:J135"/>
    <mergeCell ref="B144:J144"/>
    <mergeCell ref="B153:J153"/>
    <mergeCell ref="B162:J162"/>
    <mergeCell ref="B171:J171"/>
    <mergeCell ref="B180:J180"/>
    <mergeCell ref="B189:J189"/>
    <mergeCell ref="B198:J198"/>
    <mergeCell ref="B269:J269"/>
    <mergeCell ref="B278:J278"/>
    <mergeCell ref="B287:J287"/>
    <mergeCell ref="B206:J206"/>
    <mergeCell ref="B215:J215"/>
    <mergeCell ref="B224:J224"/>
    <mergeCell ref="B233:J233"/>
    <mergeCell ref="B242:J242"/>
    <mergeCell ref="B341:J341"/>
    <mergeCell ref="B207:J207"/>
    <mergeCell ref="B216:J216"/>
    <mergeCell ref="B225:J225"/>
    <mergeCell ref="B234:J234"/>
    <mergeCell ref="B243:J243"/>
    <mergeCell ref="B252:J252"/>
    <mergeCell ref="B261:J261"/>
    <mergeCell ref="B270:J270"/>
    <mergeCell ref="B350:J350"/>
    <mergeCell ref="B359:J359"/>
    <mergeCell ref="B368:J368"/>
    <mergeCell ref="B377:J377"/>
    <mergeCell ref="B296:J296"/>
    <mergeCell ref="B305:J305"/>
    <mergeCell ref="B314:J314"/>
    <mergeCell ref="B323:J323"/>
    <mergeCell ref="B332:J332"/>
    <mergeCell ref="B431:J431"/>
    <mergeCell ref="B440:J440"/>
    <mergeCell ref="B449:J449"/>
    <mergeCell ref="B458:J458"/>
    <mergeCell ref="B467:J467"/>
    <mergeCell ref="B386:J386"/>
    <mergeCell ref="B395:J395"/>
    <mergeCell ref="B404:J404"/>
    <mergeCell ref="B413:J413"/>
    <mergeCell ref="B422:J422"/>
    <mergeCell ref="B521:J521"/>
    <mergeCell ref="B530:J530"/>
    <mergeCell ref="B539:J539"/>
    <mergeCell ref="B548:J548"/>
    <mergeCell ref="B557:J557"/>
    <mergeCell ref="B476:J476"/>
    <mergeCell ref="B485:J485"/>
    <mergeCell ref="B494:J494"/>
    <mergeCell ref="B503:J503"/>
    <mergeCell ref="B512:J512"/>
    <mergeCell ref="B602:J602"/>
    <mergeCell ref="B611:J611"/>
    <mergeCell ref="B620:J620"/>
    <mergeCell ref="B629:J629"/>
    <mergeCell ref="B638:J638"/>
    <mergeCell ref="B566:J566"/>
    <mergeCell ref="B575:J575"/>
    <mergeCell ref="B584:J584"/>
    <mergeCell ref="B593:J593"/>
    <mergeCell ref="B692:J692"/>
    <mergeCell ref="B701:J701"/>
    <mergeCell ref="B710:J710"/>
    <mergeCell ref="B719:J719"/>
    <mergeCell ref="B728:J728"/>
    <mergeCell ref="B647:J647"/>
    <mergeCell ref="B656:J656"/>
    <mergeCell ref="B665:J665"/>
    <mergeCell ref="B674:J674"/>
    <mergeCell ref="B683:J683"/>
    <mergeCell ref="B782:J782"/>
    <mergeCell ref="B791:J791"/>
    <mergeCell ref="B800:J800"/>
    <mergeCell ref="B809:J809"/>
    <mergeCell ref="B818:J818"/>
    <mergeCell ref="B737:J737"/>
    <mergeCell ref="B746:J746"/>
    <mergeCell ref="B755:J755"/>
    <mergeCell ref="B764:J764"/>
    <mergeCell ref="B773:J773"/>
    <mergeCell ref="B872:J872"/>
    <mergeCell ref="B881:J881"/>
    <mergeCell ref="B890:J890"/>
    <mergeCell ref="B899:J899"/>
    <mergeCell ref="B827:J827"/>
    <mergeCell ref="B836:J836"/>
    <mergeCell ref="B845:J845"/>
    <mergeCell ref="B854:J854"/>
    <mergeCell ref="B863:J863"/>
    <mergeCell ref="B953:J953"/>
    <mergeCell ref="B962:J962"/>
    <mergeCell ref="B971:J971"/>
    <mergeCell ref="B980:J980"/>
    <mergeCell ref="B989:J989"/>
    <mergeCell ref="B908:J908"/>
    <mergeCell ref="B917:J917"/>
    <mergeCell ref="B926:J926"/>
    <mergeCell ref="B935:J935"/>
    <mergeCell ref="B944:J944"/>
    <mergeCell ref="B1043:J1043"/>
    <mergeCell ref="B1052:J1052"/>
    <mergeCell ref="B1061:J1061"/>
    <mergeCell ref="B1070:J1070"/>
    <mergeCell ref="B1079:J1079"/>
    <mergeCell ref="B998:J998"/>
    <mergeCell ref="B1007:J1007"/>
    <mergeCell ref="B1016:J1016"/>
    <mergeCell ref="B1025:J1025"/>
    <mergeCell ref="B1034:J1034"/>
  </mergeCells>
  <printOptions horizontalCentered="1"/>
  <pageMargins left="0.59055118110236227" right="0.59055118110236227" top="0.74803149606299213" bottom="0.74803149606299213" header="0" footer="0"/>
  <pageSetup orientation="landscape" r:id="rId1"/>
  <headerFooter>
    <oddFooter>&amp;CPágina &amp;P de</oddFooter>
  </headerFooter>
  <extLst>
    <ext xmlns:x14="http://schemas.microsoft.com/office/spreadsheetml/2009/9/main" uri="{CCE6A557-97BC-4b89-ADB6-D9C93CAAB3DF}">
      <x14:dataValidations xmlns:xm="http://schemas.microsoft.com/office/excel/2006/main" xWindow="846" yWindow="766" count="4">
        <x14:dataValidation type="list" allowBlank="1" showInputMessage="1" showErrorMessage="1" prompt="Análisis Costo/Beneficio - Positivo: si los beneficios esperados son mayores a los costos._x000a_Punto de equilibrio: si los beneficios son iguales a los costos._x000a_Negativo: si los costos son mayores a los beneficios esperados" xr:uid="{00000000-0002-0000-0700-000000000000}">
          <x14:formula1>
            <xm:f>'Tablas 8-9-10-11'!$M$4:$M$6</xm:f>
          </x14:formula1>
          <xm:sqref>H10:H16 H19:H25 H28:H34 H37:H43 H46:H52 H55:H61 H64:H70 H73:H79 H82:H88 H91:H97 H100:H106 H109:H115 H118:H124 H127:H133 H136:H142 H145:H151 H154:H160 H163:H169 H172:H178 H181:H187 H190:H196 H199:H205 H208:H214 H217:H223 H226:H232 H235:H241 H244:H250 H253:H259 H262:H268 H271:H277 H280:H286 H289:H295 H298:H304 H307:H313 H316:H322 H325:H331 H334:H340 H343:H349 H352:H358 H361:H367 H370:H376 H379:H385 H388:H394 H397:H403 H406:H412 H415:H421 H424:H430 H433:H439 H442:H448 H451:H457 H460:H466 H469:H475 H478:H484 H487:H493 H496:H502 H505:H511 H514:H520 H523:H529 H532:H538 H541:H547 H550:H556 H559:H565 H568:H574 H577:H583 H586:H592 H595:H601 H604:H610 H613:H619 H622:H628 H631:H637 H640:H646 H649:H655 H658:H664 H667:H673 H676:H682 H685:H691 H694:H700 H703:H709 H712:H718 H721:H727 H730:H736 H739:H745 H748:H754 H757:H763 H766:H772 H775:H781 H784:H790 H793:H799 H802:H808 H811:H817 H820:H826 H829:H835 H838:H844 H847:H853 H856:H862 H865:H871 H874:H880 H883:H889 H892:H898 H901:H907 H910:H916 H919:H925 H928:H934 H937:H943 H946:H952 H955:H961 H964:H970 H973:H979 H982:H988 H991:H997 H1000:H1006 H1009:H1015 H1018:H1024 H1027:H1033 H1036:H1042 H1045:H1051 H1054:H1060 H1063:H1069 H1072:H1078 H1081:H1087</xm:sqref>
        </x14:dataValidation>
        <x14:dataValidation type="list" allowBlank="1" showInputMessage="1" showErrorMessage="1" prompt="Grado Afectación Factores Riesgo - Evaluación de las causas de los riesgos identificados y analizados, para determinar si la Institución por medio de medidas de administración existentes puede o no afectar las causas" xr:uid="{00000000-0002-0000-0700-000001000000}">
          <x14:formula1>
            <xm:f>'Tablas 8-9-10-11'!$A$4:$A$6</xm:f>
          </x14:formula1>
          <xm:sqref>E10:E16 E19:E25 E28:E34 E37:E43 E46:E52 E55:E61 E64:E70 E73:E79 E82:E88 E91:E97 E100:E106 E109:E115 E118:E124 E127:E133 E136:E142 E145:E151 E154:E160 E163:E169 E172:E178 E181:E187 E190:E196 E199:E205 E208:E214 E217:E223 E226:E232 E235:E241 E244:E250 E253:E259 E262:E268 E271:E277 E280:E286 E289:E295 E298:E304 E307:E313 E316:E322 E325:E331 E334:E340 E343:E349 E352:E358 E361:E367 E370:E376 E379:E385 E388:E394 E397:E403 E406:E412 E415:E421 E424:E430 E433:E439 E442:E448 E451:E457 E460:E466 E469:E475 E478:E484 E487:E493 E496:E502 E505:E511 E514:E520 E523:E529 E532:E538 E541:E547 E550:E556 E559:E565 E568:E574 E577:E583 E586:E592 E595:E601 E604:E610 E613:E619 E622:E628 E631:E637 E640:E646 E649:E655 E658:E664 E667:E673 E676:E682 E685:E691 E694:E700 E703:E709 E712:E718 E721:E727 E730:E736 E739:E745 E748:E754 E757:E763 E766:E772 E775:E781 E784:E790 E793:E799 E802:E808 E811:E817 E820:E826 E829:E835 E838:E844 E847:E853 E856:E862 E865:E871 E874:E880 E883:E889 E892:E898 E901:E907 E910:E916 E919:E925 E928:E934 E937:E943 E946:E952 E955:E961 E964:E970 E973:E979 E982:E988 E991:E997 E1000:E1006 E1009:E1015 E1018:E1024 E1027:E1033 E1036:E1042 E1045:E1051 E1054:E1060 E1063:E1069 E1072:E1078 E1081:E1087</xm:sqref>
        </x14:dataValidation>
        <x14:dataValidation type="list" allowBlank="1" showInputMessage="1" showErrorMessage="1" prompt="Importancia el área afectada - Relevancia del área, sector, unidad, actividad, tarea, proyecto o función que se ve afectada por el riesgo y que le impedirá a la Institución cumplir con la misión" xr:uid="{00000000-0002-0000-0700-000002000000}">
          <x14:formula1>
            <xm:f>'Tablas 8-9-10-11'!$E$4:$E$6</xm:f>
          </x14:formula1>
          <xm:sqref>F10:F16 F19:F25 F28:F34 F37:F43 F46:F52 F55:F61 F64:F70 F73:F79 F82:F88 F91:F97 F100:F106 F109:F115 F118:F124 F127:F133 F136:F142 F145:F151 F154:F160 F163:F169 F172:F178 F181:F187 F190:F196 F199:F205 F208:F214 F217:F223 F226:F232 F235:F241 F244:F250 F253:F259 F262:F268 F271:F277 F280:F286 F289:F295 F298:F304 F307:F313 F316:F322 F325:F331 F334:F340 F343:F349 F352:F358 F361:F367 F370:F376 F379:F385 F388:F394 F397:F403 F406:F412 F415:F421 F424:F430 F433:F439 F442:F448 F451:F457 F460:F466 F469:F475 F478:F484 F487:F493 F496:F502 F505:F511 F514:F520 F523:F529 F532:F538 F541:F547 F550:F556 F559:F565 F568:F574 F577:F583 F586:F592 F595:F601 F604:F610 F613:F619 F622:F628 F631:F637 F640:F646 F649:F655 F658:F664 F667:F673 F676:F682 F685:F691 F694:F700 F703:F709 F712:F718 F721:F727 F730:F736 F739:F745 F748:F754 F757:F763 F766:F772 F775:F781 F784:F790 F793:F799 F802:F808 F811:F817 F820:F826 F829:F835 F838:F844 F847:F853 F856:F862 F865:F871 F874:F880 F883:F889 F892:F898 F901:F907 F910:F916 F919:F925 F928:F934 F937:F943 F946:F952 F955:F961 F964:F970 F973:F979 F982:F988 F991:F997 F1000:F1006 F1009:F1015 F1018:F1024 F1027:F1033 F1036:F1042 F1045:F1051 F1054:F1060 F1063:F1069 F1072:F1078 F1081:F1087</xm:sqref>
        </x14:dataValidation>
        <x14:dataValidation type="list" allowBlank="1" showInputMessage="1" showErrorMessage="1" prompt="Costo de medida adminsitración - Alto_x000a_Medio_x000a_Bajo _x000a_N/A" xr:uid="{00000000-0002-0000-0700-000003000000}">
          <x14:formula1>
            <xm:f>'Tablas 8-9-10-11'!$I$4:$I$7</xm:f>
          </x14:formula1>
          <xm:sqref>G10:G16 G19:G25 G28:G34 G37:G43 G46:G52 G55:G61 G64:G70 G73:G79 G82:G88 G91:G97 G100:G106 G109:G115 G118:G124 G127:G133 G136:G142 G145:G151 G154:G160 G163:G169 G172:G178 G181:G187 G190:G196 G199:G205 G208:G214 G217:G223 G226:G232 G235:G241 G244:G250 G253:G259 G262:G268 G271:G277 G280:G286 G289:G295 G298:G304 G307:G313 G316:G322 G325:G331 G334:G340 G343:G349 G352:G358 G361:G367 G370:G376 G379:G385 G388:G394 G397:G403 G406:G412 G415:G421 G424:G430 G433:G439 G442:G448 G451:G457 G460:G466 G469:G475 G478:G484 G487:G493 G496:G502 G505:G511 G514:G520 G523:G529 G532:G538 G541:G547 G550:G556 G559:G565 G568:G574 G577:G583 G586:G592 G595:G601 G604:G610 G613:G619 G622:G628 G631:G637 G640:G646 G649:G655 G658:G664 G667:G673 G676:G682 G685:G691 G694:G700 G703:G709 G712:G718 G721:G727 G730:G736 G739:G745 G748:G754 G757:G763 G766:G772 G775:G781 G784:G790 G793:G799 G802:G808 G811:G817 G820:G826 G829:G835 G838:G844 G847:G853 G856:G862 G865:G871 G874:G880 G883:G889 G892:G898 G901:G907 G910:G916 G919:G925 G928:G934 G937:G943 G946:G952 G955:G961 G964:G970 G973:G979 G982:G988 G991:G997 G1000:G1006 G1009:G1015 G1018:G1024 G1027:G1033 G1036:G1042 G1045:G1051 G1054:G1060 G1063:G1069 G1072:G1078 G1081:G1087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000"/>
  <sheetViews>
    <sheetView topLeftCell="A5" zoomScaleNormal="100" workbookViewId="0">
      <selection sqref="A1:P9"/>
    </sheetView>
  </sheetViews>
  <sheetFormatPr baseColWidth="10" defaultColWidth="14.44140625" defaultRowHeight="15" customHeight="1" x14ac:dyDescent="0.3"/>
  <cols>
    <col min="1" max="1" width="25.88671875" customWidth="1"/>
    <col min="2" max="2" width="22.44140625" customWidth="1"/>
    <col min="3" max="3" width="8.6640625" customWidth="1"/>
    <col min="4" max="4" width="4.88671875" customWidth="1"/>
    <col min="5" max="5" width="18" customWidth="1"/>
    <col min="6" max="6" width="33.5546875" customWidth="1"/>
    <col min="7" max="7" width="8.6640625" customWidth="1"/>
    <col min="8" max="8" width="4.5546875" customWidth="1"/>
    <col min="9" max="9" width="18" customWidth="1"/>
    <col min="10" max="10" width="17" customWidth="1"/>
    <col min="11" max="11" width="11.44140625" customWidth="1"/>
    <col min="12" max="12" width="5.44140625" customWidth="1"/>
    <col min="13" max="13" width="19.33203125" customWidth="1"/>
    <col min="14" max="14" width="14.109375" customWidth="1"/>
    <col min="15" max="15" width="11.44140625" customWidth="1"/>
  </cols>
  <sheetData>
    <row r="1" spans="1:15" ht="15.6" x14ac:dyDescent="0.3">
      <c r="A1" s="416" t="s">
        <v>146</v>
      </c>
      <c r="B1" s="277"/>
      <c r="C1" s="394"/>
      <c r="E1" s="393" t="s">
        <v>147</v>
      </c>
      <c r="F1" s="277"/>
      <c r="G1" s="394"/>
      <c r="I1" s="393" t="s">
        <v>148</v>
      </c>
      <c r="J1" s="277"/>
      <c r="K1" s="394"/>
      <c r="M1" s="393" t="s">
        <v>149</v>
      </c>
      <c r="N1" s="277"/>
      <c r="O1" s="394"/>
    </row>
    <row r="2" spans="1:15" ht="28.5" customHeight="1" x14ac:dyDescent="0.3">
      <c r="A2" s="417" t="s">
        <v>150</v>
      </c>
      <c r="B2" s="277"/>
      <c r="C2" s="394"/>
      <c r="E2" s="393" t="s">
        <v>151</v>
      </c>
      <c r="F2" s="277"/>
      <c r="G2" s="394"/>
      <c r="I2" s="417" t="s">
        <v>152</v>
      </c>
      <c r="J2" s="277"/>
      <c r="K2" s="394"/>
      <c r="M2" s="393" t="s">
        <v>153</v>
      </c>
      <c r="N2" s="277"/>
      <c r="O2" s="394"/>
    </row>
    <row r="3" spans="1:15" ht="15.75" customHeight="1" thickBot="1" x14ac:dyDescent="0.35">
      <c r="A3" s="14" t="s">
        <v>154</v>
      </c>
      <c r="B3" s="14" t="s">
        <v>155</v>
      </c>
      <c r="C3" s="14" t="s">
        <v>156</v>
      </c>
      <c r="E3" s="14" t="s">
        <v>157</v>
      </c>
      <c r="F3" s="14" t="s">
        <v>155</v>
      </c>
      <c r="G3" s="14" t="s">
        <v>156</v>
      </c>
      <c r="I3" s="139" t="s">
        <v>158</v>
      </c>
      <c r="J3" s="140" t="s">
        <v>155</v>
      </c>
      <c r="K3" s="15" t="s">
        <v>156</v>
      </c>
      <c r="M3" s="15" t="s">
        <v>159</v>
      </c>
      <c r="N3" s="83" t="s">
        <v>155</v>
      </c>
      <c r="O3" s="15" t="s">
        <v>156</v>
      </c>
    </row>
    <row r="4" spans="1:15" ht="131.25" customHeight="1" thickBot="1" x14ac:dyDescent="0.35">
      <c r="A4" s="15" t="s">
        <v>94</v>
      </c>
      <c r="B4" s="138" t="s">
        <v>160</v>
      </c>
      <c r="C4" s="15">
        <v>1</v>
      </c>
      <c r="E4" s="15" t="s">
        <v>94</v>
      </c>
      <c r="F4" s="141" t="s">
        <v>161</v>
      </c>
      <c r="G4" s="15">
        <v>3</v>
      </c>
      <c r="I4" s="15" t="s">
        <v>162</v>
      </c>
      <c r="J4" s="141" t="s">
        <v>163</v>
      </c>
      <c r="K4" s="15">
        <v>3</v>
      </c>
      <c r="M4" s="18" t="s">
        <v>164</v>
      </c>
      <c r="N4" s="84" t="s">
        <v>165</v>
      </c>
      <c r="O4" s="15">
        <v>3</v>
      </c>
    </row>
    <row r="5" spans="1:15" ht="166.5" customHeight="1" thickBot="1" x14ac:dyDescent="0.35">
      <c r="A5" s="15" t="s">
        <v>101</v>
      </c>
      <c r="B5" s="138" t="s">
        <v>166</v>
      </c>
      <c r="C5" s="15">
        <v>2</v>
      </c>
      <c r="E5" s="15" t="s">
        <v>101</v>
      </c>
      <c r="F5" s="141" t="s">
        <v>167</v>
      </c>
      <c r="G5" s="15">
        <v>2</v>
      </c>
      <c r="I5" s="15" t="s">
        <v>168</v>
      </c>
      <c r="J5" s="141" t="s">
        <v>169</v>
      </c>
      <c r="K5" s="15">
        <v>2</v>
      </c>
      <c r="M5" s="82" t="s">
        <v>170</v>
      </c>
      <c r="N5" s="85" t="s">
        <v>171</v>
      </c>
      <c r="O5" s="83">
        <v>2</v>
      </c>
    </row>
    <row r="6" spans="1:15" ht="113.25" customHeight="1" thickBot="1" x14ac:dyDescent="0.35">
      <c r="A6" s="15" t="s">
        <v>107</v>
      </c>
      <c r="B6" s="138" t="s">
        <v>172</v>
      </c>
      <c r="C6" s="15">
        <v>3</v>
      </c>
      <c r="E6" s="15" t="s">
        <v>107</v>
      </c>
      <c r="F6" s="141" t="s">
        <v>173</v>
      </c>
      <c r="G6" s="15">
        <v>1</v>
      </c>
      <c r="I6" s="15" t="s">
        <v>174</v>
      </c>
      <c r="J6" s="141" t="s">
        <v>175</v>
      </c>
      <c r="K6" s="15">
        <v>1</v>
      </c>
      <c r="M6" s="15" t="s">
        <v>176</v>
      </c>
      <c r="N6" s="141" t="s">
        <v>177</v>
      </c>
      <c r="O6" s="15">
        <v>1</v>
      </c>
    </row>
    <row r="7" spans="1:15" ht="15.6" x14ac:dyDescent="0.3">
      <c r="I7" s="15" t="s">
        <v>178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8">
    <mergeCell ref="A1:C1"/>
    <mergeCell ref="E1:G1"/>
    <mergeCell ref="I1:K1"/>
    <mergeCell ref="M1:O1"/>
    <mergeCell ref="A2:C2"/>
    <mergeCell ref="E2:G2"/>
    <mergeCell ref="I2:K2"/>
    <mergeCell ref="M2:O2"/>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377af1d-adb5-4318-a291-3272a772d206">
      <UserInfo>
        <DisplayName>Manuel Roberto Sanchez Portilla</DisplayName>
        <AccountId>10</AccountId>
        <AccountType/>
      </UserInfo>
      <UserInfo>
        <DisplayName>Irene Rojas Valerio</DisplayName>
        <AccountId>31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1F96E29C29464EB7E0469F733F0A04" ma:contentTypeVersion="4" ma:contentTypeDescription="Crear nuevo documento." ma:contentTypeScope="" ma:versionID="8a2c191eab56535c1f49167c7027fb90">
  <xsd:schema xmlns:xsd="http://www.w3.org/2001/XMLSchema" xmlns:xs="http://www.w3.org/2001/XMLSchema" xmlns:p="http://schemas.microsoft.com/office/2006/metadata/properties" xmlns:ns2="a377af1d-adb5-4318-a291-3272a772d206" xmlns:ns3="c9e36f51-8839-412d-9539-7866d4e1f5de" targetNamespace="http://schemas.microsoft.com/office/2006/metadata/properties" ma:root="true" ma:fieldsID="9736846af8df5c25876585ac40528f02" ns2:_="" ns3:_="">
    <xsd:import namespace="a377af1d-adb5-4318-a291-3272a772d206"/>
    <xsd:import namespace="c9e36f51-8839-412d-9539-7866d4e1f5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77af1d-adb5-4318-a291-3272a772d20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e36f51-8839-412d-9539-7866d4e1f5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7C9798-79E7-4B34-BAC4-7DE13C6B7606}">
  <ds:schemaRefs>
    <ds:schemaRef ds:uri="http://schemas.microsoft.com/sharepoint/v3/contenttype/forms"/>
  </ds:schemaRefs>
</ds:datastoreItem>
</file>

<file path=customXml/itemProps2.xml><?xml version="1.0" encoding="utf-8"?>
<ds:datastoreItem xmlns:ds="http://schemas.openxmlformats.org/officeDocument/2006/customXml" ds:itemID="{F35074B2-10CB-4364-A61D-C76C6EA21929}">
  <ds:schemaRefs>
    <ds:schemaRef ds:uri="http://purl.org/dc/terms/"/>
    <ds:schemaRef ds:uri="http://schemas.microsoft.com/office/2006/metadata/properties"/>
    <ds:schemaRef ds:uri="c9e36f51-8839-412d-9539-7866d4e1f5de"/>
    <ds:schemaRef ds:uri="http://schemas.openxmlformats.org/package/2006/metadata/core-properties"/>
    <ds:schemaRef ds:uri="http://schemas.microsoft.com/office/2006/documentManagement/types"/>
    <ds:schemaRef ds:uri="http://purl.org/dc/dcmitype/"/>
    <ds:schemaRef ds:uri="http://www.w3.org/XML/1998/namespace"/>
    <ds:schemaRef ds:uri="http://purl.org/dc/elements/1.1/"/>
    <ds:schemaRef ds:uri="http://schemas.microsoft.com/office/infopath/2007/PartnerControls"/>
    <ds:schemaRef ds:uri="a377af1d-adb5-4318-a291-3272a772d206"/>
  </ds:schemaRefs>
</ds:datastoreItem>
</file>

<file path=customXml/itemProps3.xml><?xml version="1.0" encoding="utf-8"?>
<ds:datastoreItem xmlns:ds="http://schemas.openxmlformats.org/officeDocument/2006/customXml" ds:itemID="{D07B2635-7181-45A4-BAB7-2EB0711DA8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77af1d-adb5-4318-a291-3272a772d206"/>
    <ds:schemaRef ds:uri="c9e36f51-8839-412d-9539-7866d4e1f5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Introducción</vt:lpstr>
      <vt:lpstr>PAO 2022</vt:lpstr>
      <vt:lpstr>Datos Validaciones PAO</vt:lpstr>
      <vt:lpstr>Matriz Nº1 Identificación</vt:lpstr>
      <vt:lpstr>Validaciones SEVRI</vt:lpstr>
      <vt:lpstr>Matriz Nº2 Análisis</vt:lpstr>
      <vt:lpstr>Tabla 2-3-4-5</vt:lpstr>
      <vt:lpstr>Matriz Nº3 Evaluación</vt:lpstr>
      <vt:lpstr>Tablas 8-9-10-11</vt:lpstr>
      <vt:lpstr>Matriz Nº4 Administración</vt:lpstr>
      <vt:lpstr>Tabla 12</vt:lpstr>
      <vt:lpstr>Matriz Nº5 Seguimiento</vt:lpstr>
      <vt:lpstr>Cuadros</vt:lpstr>
      <vt:lpstr>PROB-EVENTOS</vt:lpstr>
      <vt:lpstr>Tabla 6</vt:lpstr>
      <vt:lpstr>Tabla 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Manuel R Sánchez P</dc:creator>
  <cp:keywords/>
  <dc:description/>
  <cp:lastModifiedBy>German Quiros</cp:lastModifiedBy>
  <cp:revision/>
  <dcterms:created xsi:type="dcterms:W3CDTF">2020-10-02T23:41:17Z</dcterms:created>
  <dcterms:modified xsi:type="dcterms:W3CDTF">2022-08-24T21:22:46Z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0x0101007D1F96E29C29464EB7E0469F733F0A04</vt:lpwstr>
  </property>
</Properties>
</file>